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bookViews>
    <workbookView xWindow="0" yWindow="0" windowWidth="28800" windowHeight="15525"/>
  </bookViews>
  <sheets>
    <sheet name="About" sheetId="21" r:id="rId1"/>
    <sheet name="Inputs" sheetId="31" r:id="rId2"/>
    <sheet name="NEDC-H" sheetId="26" r:id="rId3"/>
    <sheet name="WLTP-H" sheetId="24" r:id="rId4"/>
    <sheet name="NEDC-L" sheetId="30" r:id="rId5"/>
    <sheet name="WLTP-L" sheetId="29" r:id="rId6"/>
    <sheet name="prediction.WLTP" sheetId="20" r:id="rId7"/>
    <sheet name="gear_box_ratios" sheetId="2" r:id="rId8"/>
    <sheet name="active_cylinder_ratios" sheetId="27" r:id="rId9"/>
    <sheet name="T1_map" sheetId="6" r:id="rId10"/>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F4" i="31" l="1"/>
  <c r="F6" i="31" l="1"/>
  <c r="F5" i="31"/>
  <c r="F3" i="31"/>
  <c r="C3" i="31"/>
  <c r="F15" i="31" l="1"/>
  <c r="F75" i="31" l="1"/>
  <c r="F74" i="31"/>
  <c r="F87" i="31" l="1"/>
  <c r="F86" i="31"/>
  <c r="F83" i="31"/>
  <c r="F82" i="31"/>
  <c r="F81" i="31"/>
  <c r="F80" i="31"/>
  <c r="F78" i="31"/>
  <c r="F77" i="31"/>
  <c r="F73" i="31"/>
  <c r="F72" i="31"/>
  <c r="F71" i="31"/>
  <c r="F70" i="31"/>
  <c r="F69" i="31"/>
  <c r="F66" i="31"/>
  <c r="F65" i="31"/>
  <c r="F64" i="31"/>
  <c r="F63" i="31"/>
  <c r="F60" i="31"/>
  <c r="F59" i="31"/>
  <c r="F58" i="31"/>
  <c r="F57" i="31"/>
  <c r="F56" i="31"/>
  <c r="F55" i="31"/>
  <c r="F54" i="31"/>
  <c r="F53" i="31"/>
  <c r="F52" i="31"/>
  <c r="F51" i="31"/>
  <c r="F48" i="31"/>
  <c r="F47" i="31"/>
  <c r="F46" i="31"/>
  <c r="F45" i="31"/>
  <c r="F44" i="31"/>
  <c r="F43" i="31"/>
  <c r="F42" i="31"/>
  <c r="F41" i="31"/>
  <c r="F40" i="31"/>
  <c r="F39" i="31"/>
  <c r="F38" i="31"/>
  <c r="F37" i="31"/>
  <c r="F36" i="31"/>
  <c r="F35" i="31"/>
  <c r="F34" i="31"/>
  <c r="F33" i="31"/>
  <c r="F30" i="31"/>
  <c r="F29" i="31"/>
  <c r="F28" i="31"/>
  <c r="F27" i="31"/>
  <c r="F26" i="31"/>
  <c r="F25" i="31"/>
  <c r="F24" i="31"/>
  <c r="F23" i="31"/>
  <c r="F22" i="31"/>
  <c r="F21" i="31"/>
  <c r="F20" i="31"/>
  <c r="F19" i="31"/>
  <c r="F18" i="31"/>
  <c r="F17" i="31"/>
  <c r="F16" i="31"/>
  <c r="F14" i="31"/>
  <c r="F13" i="31"/>
  <c r="F12" i="31"/>
  <c r="F11" i="31"/>
  <c r="F10" i="31"/>
  <c r="F9" i="31"/>
  <c r="F8" i="31"/>
  <c r="F2" i="31"/>
</calcChain>
</file>

<file path=xl/sharedStrings.xml><?xml version="1.0" encoding="utf-8"?>
<sst xmlns="http://schemas.openxmlformats.org/spreadsheetml/2006/main" count="487" uniqueCount="309">
  <si>
    <t>kJ/kg</t>
  </si>
  <si>
    <t>mm</t>
  </si>
  <si>
    <t>cc</t>
  </si>
  <si>
    <t>kW</t>
  </si>
  <si>
    <t>g/sec</t>
  </si>
  <si>
    <t>gear</t>
  </si>
  <si>
    <t>N</t>
  </si>
  <si>
    <t>N/(km/h)</t>
  </si>
  <si>
    <t>N/(km/h)^2</t>
  </si>
  <si>
    <t>kg</t>
  </si>
  <si>
    <t>RPM</t>
  </si>
  <si>
    <t>Road Loads</t>
  </si>
  <si>
    <t>Targets</t>
  </si>
  <si>
    <t>Comments</t>
  </si>
  <si>
    <t>sec</t>
  </si>
  <si>
    <t>Velocity [km/h]</t>
  </si>
  <si>
    <t>Low-Voltage Battery Current [A]</t>
  </si>
  <si>
    <t>Alternator Current [A]</t>
  </si>
  <si>
    <t>Parameter</t>
  </si>
  <si>
    <t>Name</t>
  </si>
  <si>
    <t>Value</t>
  </si>
  <si>
    <t>Unit</t>
  </si>
  <si>
    <t>alternator_nominal_voltage</t>
  </si>
  <si>
    <t>V</t>
  </si>
  <si>
    <t>Ah</t>
  </si>
  <si>
    <t>alternator_efficiency</t>
  </si>
  <si>
    <t>battery_capacity</t>
  </si>
  <si>
    <t>engine_capacity</t>
  </si>
  <si>
    <t>engine_stroke</t>
  </si>
  <si>
    <t>final_drive_ratio</t>
  </si>
  <si>
    <t>fuel_type</t>
  </si>
  <si>
    <t>gear box ratios</t>
  </si>
  <si>
    <t>gear_box_ratios</t>
  </si>
  <si>
    <t>gear_box_type</t>
  </si>
  <si>
    <t>idle_engine_speed_median</t>
  </si>
  <si>
    <t>engine_idle_fuel_consumption</t>
  </si>
  <si>
    <t>engine_fuel_lower_heating_value</t>
  </si>
  <si>
    <t>f0 WLTP-H</t>
  </si>
  <si>
    <t>f1 WLTP-H</t>
  </si>
  <si>
    <t>f2 WLTP-H</t>
  </si>
  <si>
    <t>vehicle_mass WLTP-H</t>
  </si>
  <si>
    <t>co2_emission_extra_high WLTP-H</t>
  </si>
  <si>
    <t>co2_emission_high WLTP-H</t>
  </si>
  <si>
    <t>co2_emission_medium WLTP-H</t>
  </si>
  <si>
    <t>co2_emission_low WLTP-H</t>
  </si>
  <si>
    <t>f0 WLTP-L</t>
  </si>
  <si>
    <t>f1 WLTP-L</t>
  </si>
  <si>
    <t>f2 WLTP-L</t>
  </si>
  <si>
    <t>vehicle_mass WLTP-L</t>
  </si>
  <si>
    <t>co2_emission_low WLTP-L</t>
  </si>
  <si>
    <t>co2_emission_medium WLTP-L</t>
  </si>
  <si>
    <t>co2_emission_high WLTP-L</t>
  </si>
  <si>
    <t>co2_emission_extra_high WLTP-L</t>
  </si>
  <si>
    <t>times</t>
  </si>
  <si>
    <t>velocities</t>
  </si>
  <si>
    <t>engine_speeds_out</t>
  </si>
  <si>
    <t>battery_currents</t>
  </si>
  <si>
    <t>alternator_currents</t>
  </si>
  <si>
    <t>Alternator nominal voltage</t>
  </si>
  <si>
    <t>Format</t>
  </si>
  <si>
    <t>float</t>
  </si>
  <si>
    <t>str</t>
  </si>
  <si>
    <t>[float, float, …]</t>
  </si>
  <si>
    <t>start_stop_activation_time</t>
  </si>
  <si>
    <t>alternator_nominal_power</t>
  </si>
  <si>
    <t>has_energy_recuperation</t>
  </si>
  <si>
    <t>engine_is_turbo</t>
  </si>
  <si>
    <t>has_start_stop</t>
  </si>
  <si>
    <t>T1 map speed</t>
  </si>
  <si>
    <t>T1 map power</t>
  </si>
  <si>
    <t>engine_has_variable_valve_actuation</t>
  </si>
  <si>
    <t>engine_has_cylinder_deactivation</t>
  </si>
  <si>
    <t>bool</t>
  </si>
  <si>
    <t>full_load_speeds</t>
  </si>
  <si>
    <t>full_load_powers</t>
  </si>
  <si>
    <t>speed</t>
  </si>
  <si>
    <t>power</t>
  </si>
  <si>
    <t>[-]</t>
  </si>
  <si>
    <t>#T1_map!A3:..(D):{"opts": {"empty": true},  "func": "redim", "kwds": {"col": 1}}</t>
  </si>
  <si>
    <t>Battery capacity</t>
  </si>
  <si>
    <t>engine_coolant_temperatures</t>
  </si>
  <si>
    <t>The version of the input-file</t>
  </si>
  <si>
    <t>n_dyno_axes WLTP-H</t>
  </si>
  <si>
    <t>n_dyno_axes WLTP-L</t>
  </si>
  <si>
    <t>int</t>
  </si>
  <si>
    <t>n_wheel_drive WLTP-H</t>
  </si>
  <si>
    <t>n_wheel_drive WLTP-L</t>
  </si>
  <si>
    <t>Torque converter</t>
  </si>
  <si>
    <t>has_torque_converter</t>
  </si>
  <si>
    <t>OBD Engine Speed [rpm]</t>
  </si>
  <si>
    <t>OBD Calculated Engine Load  [%]</t>
  </si>
  <si>
    <t>Dyno Velocity [km/h]</t>
  </si>
  <si>
    <t>Dyno Gear  [-]</t>
  </si>
  <si>
    <t>Engine capacity in cubic centimeters</t>
  </si>
  <si>
    <t>Engine stroke in mm</t>
  </si>
  <si>
    <t>Number of dyno axis WLTP</t>
  </si>
  <si>
    <t xml:space="preserve">Number of rotating axis of the dyno, Default: 2  </t>
  </si>
  <si>
    <t>gears WLTP-L</t>
  </si>
  <si>
    <t>gears WLTP-H</t>
  </si>
  <si>
    <t>Idle speed - warm conditions</t>
  </si>
  <si>
    <t>T1 map speed. See relevant sheet (T1_map)</t>
  </si>
  <si>
    <t>T1 map power. See relevant sheet (T1_map)</t>
  </si>
  <si>
    <t>WLTP- L Gear  [-]</t>
  </si>
  <si>
    <t>WLTP- H Gear  [-]</t>
  </si>
  <si>
    <t>Input file version</t>
  </si>
  <si>
    <t>°C</t>
  </si>
  <si>
    <t>OBD Engine Coolant Temperature [°C]</t>
  </si>
  <si>
    <t>Fuel type</t>
  </si>
  <si>
    <t>Fuel lower heating value</t>
  </si>
  <si>
    <t>Fuel carbon content</t>
  </si>
  <si>
    <t>Engine type</t>
  </si>
  <si>
    <t>Positive ignition or compression ignition</t>
  </si>
  <si>
    <t>Engine capacity</t>
  </si>
  <si>
    <t>Engine stroke</t>
  </si>
  <si>
    <t>Engine idle speed</t>
  </si>
  <si>
    <t>Engine idle fuel consumption</t>
  </si>
  <si>
    <t>Final drive ratios</t>
  </si>
  <si>
    <t>Gearbox type</t>
  </si>
  <si>
    <t>Gearbox type: automatic/manual/CVT</t>
  </si>
  <si>
    <t>Start-stop activation time</t>
  </si>
  <si>
    <t>Start-stop activation time elapsed from test start, how many seconds after the NEDC test the S/S system is expected to be enabled</t>
  </si>
  <si>
    <t>Nominal voltage of the alternator</t>
  </si>
  <si>
    <t>Starting ambient temperature WLTP-H</t>
  </si>
  <si>
    <t>Starting ambient temperature WLTP-L</t>
  </si>
  <si>
    <t>Initial temperature of the test cell during WLTP-H test. Default value = 23 °C</t>
  </si>
  <si>
    <t>Alternator maximum power</t>
  </si>
  <si>
    <t>Efficiency of the alternator</t>
  </si>
  <si>
    <t>Average alternator efficiency as declared by the manufacturer; if not provided equal to default value = 0.67</t>
  </si>
  <si>
    <t>Dyno applied mass WLTP-H</t>
  </si>
  <si>
    <t>Test mass WLTP-H</t>
  </si>
  <si>
    <t>Test mass WLTP-L</t>
  </si>
  <si>
    <t>F0 WLTP-H</t>
  </si>
  <si>
    <t>F1 WLTP-H</t>
  </si>
  <si>
    <t>F2 WLTP-H</t>
  </si>
  <si>
    <t>F0 WLTP-L</t>
  </si>
  <si>
    <t>F1 WLTP-L</t>
  </si>
  <si>
    <t>F2 WLTP-L</t>
  </si>
  <si>
    <r>
      <t>WLTP-H CO</t>
    </r>
    <r>
      <rPr>
        <vertAlign val="subscript"/>
        <sz val="11"/>
        <color theme="1"/>
        <rFont val="Calibri"/>
        <family val="2"/>
        <scheme val="minor"/>
      </rPr>
      <t>2</t>
    </r>
    <r>
      <rPr>
        <sz val="11"/>
        <color theme="1"/>
        <rFont val="Calibri"/>
        <family val="2"/>
        <scheme val="minor"/>
      </rPr>
      <t xml:space="preserve"> value phase 1</t>
    </r>
  </si>
  <si>
    <r>
      <t>WLTP-H CO</t>
    </r>
    <r>
      <rPr>
        <vertAlign val="subscript"/>
        <sz val="11"/>
        <color theme="1"/>
        <rFont val="Calibri"/>
        <family val="2"/>
        <scheme val="minor"/>
      </rPr>
      <t>2</t>
    </r>
    <r>
      <rPr>
        <sz val="11"/>
        <color theme="1"/>
        <rFont val="Calibri"/>
        <family val="2"/>
        <scheme val="minor"/>
      </rPr>
      <t xml:space="preserve"> value phase 2</t>
    </r>
  </si>
  <si>
    <r>
      <t>WLTP-H CO</t>
    </r>
    <r>
      <rPr>
        <vertAlign val="subscript"/>
        <sz val="11"/>
        <color theme="1"/>
        <rFont val="Calibri"/>
        <family val="2"/>
        <scheme val="minor"/>
      </rPr>
      <t>2</t>
    </r>
    <r>
      <rPr>
        <sz val="11"/>
        <color theme="1"/>
        <rFont val="Calibri"/>
        <family val="2"/>
        <scheme val="minor"/>
      </rPr>
      <t xml:space="preserve"> value phase 3</t>
    </r>
  </si>
  <si>
    <r>
      <t>WLTP-H CO</t>
    </r>
    <r>
      <rPr>
        <vertAlign val="subscript"/>
        <sz val="11"/>
        <color theme="1"/>
        <rFont val="Calibri"/>
        <family val="2"/>
        <scheme val="minor"/>
      </rPr>
      <t>2</t>
    </r>
    <r>
      <rPr>
        <sz val="11"/>
        <color theme="1"/>
        <rFont val="Calibri"/>
        <family val="2"/>
        <scheme val="minor"/>
      </rPr>
      <t xml:space="preserve"> value phase 4</t>
    </r>
  </si>
  <si>
    <r>
      <t>gCO</t>
    </r>
    <r>
      <rPr>
        <vertAlign val="subscript"/>
        <sz val="11"/>
        <color theme="1"/>
        <rFont val="Calibri"/>
        <family val="2"/>
        <scheme val="minor"/>
      </rPr>
      <t>2</t>
    </r>
    <r>
      <rPr>
        <sz val="11"/>
        <color theme="1"/>
        <rFont val="Calibri"/>
        <family val="2"/>
        <scheme val="minor"/>
      </rPr>
      <t>/km</t>
    </r>
  </si>
  <si>
    <r>
      <t>WLTP-L CO</t>
    </r>
    <r>
      <rPr>
        <vertAlign val="subscript"/>
        <sz val="11"/>
        <color theme="1"/>
        <rFont val="Calibri"/>
        <family val="2"/>
        <scheme val="minor"/>
      </rPr>
      <t>2</t>
    </r>
    <r>
      <rPr>
        <sz val="11"/>
        <color theme="1"/>
        <rFont val="Calibri"/>
        <family val="2"/>
        <scheme val="minor"/>
      </rPr>
      <t xml:space="preserve"> value phase 1</t>
    </r>
  </si>
  <si>
    <r>
      <t>WLTP-L CO</t>
    </r>
    <r>
      <rPr>
        <vertAlign val="subscript"/>
        <sz val="11"/>
        <color theme="1"/>
        <rFont val="Calibri"/>
        <family val="2"/>
        <scheme val="minor"/>
      </rPr>
      <t>2</t>
    </r>
    <r>
      <rPr>
        <sz val="11"/>
        <color theme="1"/>
        <rFont val="Calibri"/>
        <family val="2"/>
        <scheme val="minor"/>
      </rPr>
      <t xml:space="preserve"> value phase 2</t>
    </r>
  </si>
  <si>
    <r>
      <t>WLTP-L CO</t>
    </r>
    <r>
      <rPr>
        <vertAlign val="subscript"/>
        <sz val="11"/>
        <color theme="1"/>
        <rFont val="Calibri"/>
        <family val="2"/>
        <scheme val="minor"/>
      </rPr>
      <t>2</t>
    </r>
    <r>
      <rPr>
        <sz val="11"/>
        <color theme="1"/>
        <rFont val="Calibri"/>
        <family val="2"/>
        <scheme val="minor"/>
      </rPr>
      <t xml:space="preserve"> value phase 3</t>
    </r>
  </si>
  <si>
    <r>
      <t>WLTP-L CO</t>
    </r>
    <r>
      <rPr>
        <vertAlign val="subscript"/>
        <sz val="11"/>
        <color theme="1"/>
        <rFont val="Calibri"/>
        <family val="2"/>
        <scheme val="minor"/>
      </rPr>
      <t>2</t>
    </r>
    <r>
      <rPr>
        <sz val="11"/>
        <color theme="1"/>
        <rFont val="Calibri"/>
        <family val="2"/>
        <scheme val="minor"/>
      </rPr>
      <t xml:space="preserve"> value phase 4</t>
    </r>
  </si>
  <si>
    <t>Phase low, bag values not corrected for RCB, not rounded WLTP-L test measurements</t>
  </si>
  <si>
    <t>Phase medium, bag values not corrected for RCB, not rounded WLTP-L test measurements</t>
  </si>
  <si>
    <t>Phase high, bag values not corrected for RCB, not rounded WLTP-L test measurements</t>
  </si>
  <si>
    <t>Phase extra high, bag values not corrected for RCB, not rounded WLTP-L test measurements</t>
  </si>
  <si>
    <t>Phase low, bag values not corrected for RCB, not rounded WLTP-H test measurements</t>
  </si>
  <si>
    <t>Phase medium, bag values not corrected for RCB, not rounded WLTP-H test measurements</t>
  </si>
  <si>
    <t>Phase high, bag values not corrected for RCB, not rounded WLTP-H test measurements</t>
  </si>
  <si>
    <t>Phase extra high, bag values not corrected for RCB, not rounded WLTP-H test measurements</t>
  </si>
  <si>
    <t>Turbo or supercharger</t>
  </si>
  <si>
    <t>Start-stop</t>
  </si>
  <si>
    <t>Brake energy recuperation</t>
  </si>
  <si>
    <t>Variable valve actuation</t>
  </si>
  <si>
    <t>Cylinder deactivation</t>
  </si>
  <si>
    <t>Time [sec]</t>
  </si>
  <si>
    <t>rpm</t>
  </si>
  <si>
    <t>Drive mode WLTP-H</t>
  </si>
  <si>
    <t>Drive mode WLTP-L</t>
  </si>
  <si>
    <t>Specify 2-wheel driving or 4-wheel driving WLTP-H test (default:2)</t>
  </si>
  <si>
    <t>Specify 2-wheel driving or 4-wheel driving WLTP-L test (default:2)</t>
  </si>
  <si>
    <t>Type of fuel used in the test: diesel, gasoline, LPG, NG or biomethane, ethanol(E85), biodiesel</t>
  </si>
  <si>
    <t>Idle fuel consumption of the vehicle - warm conditions. What is the idling fuel consumption of the vehicle when velocity is 0, Start-stop system is disengaged, and battery SOC is at balance conditions?</t>
  </si>
  <si>
    <t>Lower heating value of fuel used in the test</t>
  </si>
  <si>
    <t>Vehicle inertia NEDC-L</t>
  </si>
  <si>
    <t>F0 NEDC-L</t>
  </si>
  <si>
    <t>F1 NEDC-L</t>
  </si>
  <si>
    <t>F2 NEDC-L</t>
  </si>
  <si>
    <t>f0 NEDC-L</t>
  </si>
  <si>
    <t>f1 NEDC-L</t>
  </si>
  <si>
    <t>f2 NEDC-L</t>
  </si>
  <si>
    <t>Inertia class of NEDC-L - Do not correct for rotating parts</t>
  </si>
  <si>
    <t>F0 road load coefficient WLTP-H</t>
  </si>
  <si>
    <t>F1 road load coefficient WLTP-H</t>
  </si>
  <si>
    <t>F2 road load coefficient WLTP-H</t>
  </si>
  <si>
    <t>Dyno applied mass WLTP-L</t>
  </si>
  <si>
    <t>F0 road load coefficient WLTP-L</t>
  </si>
  <si>
    <t>F1 road load coefficient WLTP-L</t>
  </si>
  <si>
    <t>F2 road load coefficient WLTP-L</t>
  </si>
  <si>
    <t>F0 road load coefficient NEDC-L</t>
  </si>
  <si>
    <t>F1 road load coefficient NEDC-L</t>
  </si>
  <si>
    <t>F2 road load coefficient NEDC-L</t>
  </si>
  <si>
    <t>F2 road load coefficient NEDC-H</t>
  </si>
  <si>
    <t>F1 road load coefficient NEDC-H</t>
  </si>
  <si>
    <t>F0 road load coefficient NEDC-H</t>
  </si>
  <si>
    <t>Inertia class of NEDC-H - Do not correct for rotating parts</t>
  </si>
  <si>
    <t>vehicle_mass NEDC-L</t>
  </si>
  <si>
    <t>Drive mode NEDC-L</t>
  </si>
  <si>
    <t>n_wheel_drive NEDC-L</t>
  </si>
  <si>
    <t>Specify 2-wheel driving or 4-wheel driving during NEDC-L test (default:2)</t>
  </si>
  <si>
    <t>Specify 2-wheel driving or 4-wheel driving during NEDC-H test (default:2)</t>
  </si>
  <si>
    <t>Drive mode NEDC-H</t>
  </si>
  <si>
    <t>Drive mode</t>
  </si>
  <si>
    <t>Dyno - Vehicle configuration</t>
  </si>
  <si>
    <t>Vehicle inertia NEDC-H</t>
  </si>
  <si>
    <t>F0 NEDC-H</t>
  </si>
  <si>
    <t>F1 NEDC-H</t>
  </si>
  <si>
    <t>F2 NEDC-H</t>
  </si>
  <si>
    <t>Allow lower engine RPM at constant speed operation of ATs / Fuel saving gear for automatic transmission</t>
  </si>
  <si>
    <t>ignition_type</t>
  </si>
  <si>
    <t>vehicle_mass NEDC-H</t>
  </si>
  <si>
    <t>f0 NEDC-H</t>
  </si>
  <si>
    <t>f1 NEDC-H</t>
  </si>
  <si>
    <t>f2 NEDC-H</t>
  </si>
  <si>
    <t>n_wheel_drive NEDC-H</t>
  </si>
  <si>
    <t>fuel_carbon_content_percentage</t>
  </si>
  <si>
    <t>fuel_saving_at_strategy</t>
  </si>
  <si>
    <t>Tyre code (e.g., P195/55R16 85H) of the tyres used in the WLTP test.</t>
  </si>
  <si>
    <t>Initial temperature of the test cell during WLTP-L test. Default value = 23 °C</t>
  </si>
  <si>
    <t>gear box ratio</t>
  </si>
  <si>
    <t>* gear box ratio matrix is an array: [Ratio for gear 1, Ratio for gear 2, …]</t>
  </si>
  <si>
    <t>Definitions:</t>
  </si>
  <si>
    <t>Gear box ratios [ratio gear 1, ratio gear 2, ...] see relevant sheet (gear_box_ratios)</t>
  </si>
  <si>
    <t xml:space="preserve">Tyre dimensions </t>
  </si>
  <si>
    <t>tyre_code</t>
  </si>
  <si>
    <t>%</t>
  </si>
  <si>
    <t>bag_phases</t>
  </si>
  <si>
    <t>Bag Phases [-]</t>
  </si>
  <si>
    <r>
      <t>NEDC-H CO</t>
    </r>
    <r>
      <rPr>
        <vertAlign val="subscript"/>
        <sz val="11"/>
        <color theme="1"/>
        <rFont val="Calibri"/>
        <family val="2"/>
        <scheme val="minor"/>
      </rPr>
      <t>2</t>
    </r>
    <r>
      <rPr>
        <sz val="11"/>
        <color theme="1"/>
        <rFont val="Calibri"/>
        <family val="2"/>
        <scheme val="minor"/>
      </rPr>
      <t xml:space="preserve"> declared NEDC</t>
    </r>
  </si>
  <si>
    <r>
      <t>NEDC-L CO</t>
    </r>
    <r>
      <rPr>
        <vertAlign val="subscript"/>
        <sz val="11"/>
        <color theme="1"/>
        <rFont val="Calibri"/>
        <family val="2"/>
        <scheme val="minor"/>
      </rPr>
      <t>2</t>
    </r>
    <r>
      <rPr>
        <sz val="11"/>
        <color theme="1"/>
        <rFont val="Calibri"/>
        <family val="2"/>
        <scheme val="minor"/>
      </rPr>
      <t xml:space="preserve"> declared NEDC</t>
    </r>
  </si>
  <si>
    <t>active_cylinder_ratios</t>
  </si>
  <si>
    <t>Active cylinder ratios</t>
  </si>
  <si>
    <t>Note:</t>
  </si>
  <si>
    <t>Make sure to set the parameter 'engine_has_cylinder_deactivation' in the 'Inputs' tab to TRUE.</t>
  </si>
  <si>
    <t>Example:</t>
  </si>
  <si>
    <t>% of carbon in the fuel by weight. Eg 85.5%</t>
  </si>
  <si>
    <t>calibration.initial_temperature WLTP-H</t>
  </si>
  <si>
    <t>calibration.initial_temperature WLTP-L</t>
  </si>
  <si>
    <t>Declared value for NEDC vehicle H. Value should be Ki factor corrected.</t>
  </si>
  <si>
    <t>Declared value for NEDC vehicle L. Value should be Ki factor corrected.</t>
  </si>
  <si>
    <t>gears</t>
  </si>
  <si>
    <t>co2_normalization_references</t>
  </si>
  <si>
    <t>target declared_co2_emission_value NEDC-H</t>
  </si>
  <si>
    <t>target declared_co2_emission_value NEDC-L</t>
  </si>
  <si>
    <t>Periodically regenerating systems</t>
  </si>
  <si>
    <t>has_periodically_regenerating_systems</t>
  </si>
  <si>
    <t>0 = No | 1 = Yes - Does the vehicle have periodically regenerating systems?  (default:0)</t>
  </si>
  <si>
    <t>If the vehicle has an engine with 6 cylinders and it has the possibility to deactivate 2 or 3 cylinders, you have to introduce the following ratios: 0.66 (4/6) and 0.5 (3/6).</t>
  </si>
  <si>
    <t>If the vehicle has an engine with 3 cylinders and it has the possibility to deactivate 1 cylinder, you have to introduce the following ratios: 0.66 (2/3).</t>
  </si>
  <si>
    <t>If the vehicle has an engine with 4 cylinders and it has the possibility to deactivate 2 cylinders, you have to introduce the following ratio: 0.5 (2/4).</t>
  </si>
  <si>
    <t>If the vehicle has an engine with 6 cylinders and it has the possibility to deactivate 3 cylinders, you have to introduce the following ratio:  0.5 (3/6).</t>
  </si>
  <si>
    <t>If the vehicle has an engine with 6 cylinders and it has the possibility to deactivate 2 or 3 or 4 cylinders, you have to introduce the following ratios: 0.66 (4/6), 0.5 (3/6), and 0.33 (2/6).</t>
  </si>
  <si>
    <t>#active_cylinder_ratios!A3:..(D):{"opts": {"empty": true},  "func": "redim", "kwds": {"col": 1, "cell": 1}}</t>
  </si>
  <si>
    <t>#gear_box_ratios!B3:..(D):{"opts": {"empty": true},  "func": "redim", "kwds": {"col": 1, "cell": 1}}</t>
  </si>
  <si>
    <t>flag.input_version</t>
  </si>
  <si>
    <t>Lean Burn</t>
  </si>
  <si>
    <t>has_lean_burn</t>
  </si>
  <si>
    <t>Gearbox thermal management</t>
  </si>
  <si>
    <t>has_gear_box_thermal_management</t>
  </si>
  <si>
    <t>#T1_map!B3:..(D):{"opts": {"empty": true},  "func": "redim", "kwds": {"col": 1}}</t>
  </si>
  <si>
    <t>0 = No | 1 = Yes - Is the engine equipped with any kind of charging system? (default: 1)</t>
  </si>
  <si>
    <t>0 = No | 1 = Yes - Does the vehicle have start-stop system? (default: 1)</t>
  </si>
  <si>
    <t>0 = No | 1 = Yes - Does the vehicle have brake energy recuperation technologies? (default: 1)</t>
  </si>
  <si>
    <t>0 = No | 1 = Yes - Relevant for A/T Gearbox types. Setting this value to 1 will allow the correlation tool to use a higher gear at constant speed driving than in the case of transient conditions (default: 1)</t>
  </si>
  <si>
    <t>0 = No | 1 = Yes - Does the vehicle use torque converter? (default: 1 if gear_box_type=='automatic' else 0)</t>
  </si>
  <si>
    <t>0 = No | 1 = Yes - Does the engine feature variable valve actuation (VVT, VVL or combinations)? (default: 0)</t>
  </si>
  <si>
    <t>0 = No | 1 = Yes - Does the engine feature a cylinder deactivation system? If yes provide the active cylinder ratios in the tab 'active_cylinder_ratios'. (default: 0)</t>
  </si>
  <si>
    <r>
      <t xml:space="preserve">0 = No | 1 = Yes - Relevant only for </t>
    </r>
    <r>
      <rPr>
        <b/>
        <i/>
        <sz val="10"/>
        <color theme="1"/>
        <rFont val="Calibri"/>
        <family val="2"/>
        <scheme val="minor"/>
      </rPr>
      <t>positive ignition engines</t>
    </r>
    <r>
      <rPr>
        <i/>
        <sz val="10"/>
        <color theme="1"/>
        <rFont val="Calibri"/>
        <family val="2"/>
        <scheme val="minor"/>
      </rPr>
      <t xml:space="preserve"> (gasoline engines). It refers to the burning of fuel with an excess of air in an internal combustion engine (default: 0)</t>
    </r>
  </si>
  <si>
    <t>0 = No | 1 = Yes - Does the vehicle have an active thermal management of the gearbox? The specific technology option applies only to vehicles in which the temperature of the gearbox is regulated from the vehicle's cooling circuit using a heat-exchanger, heating storage system or other methods for directing engine waste-heat to the gearbox. Gearbox mounting and other passive systems (encapsulation) should not be considered (default: 0)</t>
  </si>
  <si>
    <t>Exhaust gas recirculation</t>
  </si>
  <si>
    <t>has_exhausted_gas_recirculation</t>
  </si>
  <si>
    <t xml:space="preserve">has_selective_catalytic_reduction </t>
  </si>
  <si>
    <t>Selective catalytic reduction</t>
  </si>
  <si>
    <t>0 = No | 1 = Yes -  Is the vehicle equipped with selective catalytic reduction system? SCR uses urea to reduce NOx emissions (default: 0 and it is valid for compression engines)</t>
  </si>
  <si>
    <t>0 = No | 1 = Yes -  Is the vehicle equipped with external exhaust gas recirculation (External Low or High pressure EGR or combination of the two)?  EGR recirculates a portion of an engine's exhaust gas back to the engine cylinders to reduce NOx emissions (default: 1 for comression engines, 0 for positive)</t>
  </si>
  <si>
    <t>flag.vehicle_family_id</t>
  </si>
  <si>
    <t>final_drive_ratios</t>
  </si>
  <si>
    <t>#gear_box_ratios!C3:..(D):{"opts": {"empty": true},  "func": "redim", "kwds": {"col": 1, "cell": 1}}</t>
  </si>
  <si>
    <t>Final drive ratios [ratio 1, ratio 2, ...] see relevant column in sheet (gear_box_ratios)</t>
  </si>
  <si>
    <t>final drive ratio</t>
  </si>
  <si>
    <t>* final drive ratio matrix is an array: [Ratio for gear 1, Ratio for gear 2, …]</t>
  </si>
  <si>
    <t>Final drive ratio. If the car has two different final drive ratios please leave it blank and provide the final drive ratios in gear_box_ratios tab</t>
  </si>
  <si>
    <t>OBD Velocity [km/h]</t>
  </si>
  <si>
    <t>obd_velocities</t>
  </si>
  <si>
    <t>Individual code for simulated vehicle. Check the definition</t>
  </si>
  <si>
    <t>diesel</t>
  </si>
  <si>
    <t>compression</t>
  </si>
  <si>
    <t>P215/60R17 96T</t>
  </si>
  <si>
    <t>automatic</t>
  </si>
  <si>
    <t>Fuel Consumption [g/sec]</t>
  </si>
  <si>
    <t>Dyno CO2 [g/sec]</t>
  </si>
  <si>
    <t>Engine power [kW]</t>
  </si>
  <si>
    <t>target gears</t>
  </si>
  <si>
    <t>target fuel_consumptions</t>
  </si>
  <si>
    <t>target co2_emissions</t>
  </si>
  <si>
    <t>target engine_powers_out</t>
  </si>
  <si>
    <t>target engine_speeds_out</t>
  </si>
  <si>
    <t>target engine_coolant_temperatures</t>
  </si>
  <si>
    <t>target alternator_currents</t>
  </si>
  <si>
    <t>target battery_currents</t>
  </si>
  <si>
    <t>Technologies (OEM declared)</t>
  </si>
  <si>
    <r>
      <rPr>
        <b/>
        <sz val="14"/>
        <color theme="1"/>
        <rFont val="Calibri"/>
        <family val="2"/>
        <scheme val="minor"/>
      </rPr>
      <t>Welcome to the CO</t>
    </r>
    <r>
      <rPr>
        <b/>
        <vertAlign val="subscript"/>
        <sz val="14"/>
        <color theme="1"/>
        <rFont val="Calibri"/>
        <family val="2"/>
        <scheme val="minor"/>
      </rPr>
      <t>2</t>
    </r>
    <r>
      <rPr>
        <b/>
        <sz val="14"/>
        <color theme="1"/>
        <rFont val="Calibri"/>
        <family val="2"/>
        <scheme val="minor"/>
      </rPr>
      <t>MPAS declaration file.</t>
    </r>
    <r>
      <rPr>
        <sz val="14"/>
        <color theme="1"/>
        <rFont val="Calibri"/>
        <family val="2"/>
        <scheme val="minor"/>
      </rPr>
      <t xml:space="preserve">
</t>
    </r>
    <r>
      <rPr>
        <sz val="12"/>
        <color theme="1"/>
        <rFont val="Calibri"/>
        <family val="2"/>
        <scheme val="minor"/>
      </rPr>
      <t xml:space="preserve">
All the inputs required to run simulations with the CO</t>
    </r>
    <r>
      <rPr>
        <vertAlign val="subscript"/>
        <sz val="12"/>
        <color theme="1"/>
        <rFont val="Calibri"/>
        <family val="2"/>
        <scheme val="minor"/>
      </rPr>
      <t>2</t>
    </r>
    <r>
      <rPr>
        <sz val="12"/>
        <color theme="1"/>
        <rFont val="Calibri"/>
        <family val="2"/>
        <scheme val="minor"/>
      </rPr>
      <t xml:space="preserve">MPAS model are provided through this file.
Tabs marked in red are required for the model to run in declaration mode.
The </t>
    </r>
    <r>
      <rPr>
        <b/>
        <i/>
        <sz val="12"/>
        <color rgb="FFFF0000"/>
        <rFont val="Calibri"/>
        <family val="2"/>
        <scheme val="minor"/>
      </rPr>
      <t>Inputs tab</t>
    </r>
    <r>
      <rPr>
        <sz val="12"/>
        <color theme="1"/>
        <rFont val="Calibri"/>
        <family val="2"/>
        <scheme val="minor"/>
      </rPr>
      <t xml:space="preserve"> has to be necessarily filled in to run simulations. This tab contains information regarding the simulated vehicle: characteristics of the engine, fuel, gearbox, tyres, and battery; road loads; CO</t>
    </r>
    <r>
      <rPr>
        <vertAlign val="subscript"/>
        <sz val="12"/>
        <color theme="1"/>
        <rFont val="Calibri"/>
        <family val="2"/>
        <scheme val="minor"/>
      </rPr>
      <t>2</t>
    </r>
    <r>
      <rPr>
        <sz val="12"/>
        <color theme="1"/>
        <rFont val="Calibri"/>
        <family val="2"/>
        <scheme val="minor"/>
      </rPr>
      <t xml:space="preserve"> emission declared; drive modes; and further optional installed technologies.
The </t>
    </r>
    <r>
      <rPr>
        <b/>
        <i/>
        <sz val="12"/>
        <color rgb="FFFFC000"/>
        <rFont val="Calibri"/>
        <family val="2"/>
        <scheme val="minor"/>
      </rPr>
      <t>NEDC-H</t>
    </r>
    <r>
      <rPr>
        <i/>
        <sz val="12"/>
        <color rgb="FFFFC000"/>
        <rFont val="Calibri"/>
        <family val="2"/>
        <scheme val="minor"/>
      </rPr>
      <t xml:space="preserve"> </t>
    </r>
    <r>
      <rPr>
        <i/>
        <sz val="12"/>
        <rFont val="Calibri"/>
        <family val="2"/>
        <scheme val="minor"/>
      </rPr>
      <t>and</t>
    </r>
    <r>
      <rPr>
        <i/>
        <sz val="12"/>
        <color rgb="FFFFC000"/>
        <rFont val="Calibri"/>
        <family val="2"/>
        <scheme val="minor"/>
      </rPr>
      <t xml:space="preserve"> </t>
    </r>
    <r>
      <rPr>
        <b/>
        <i/>
        <sz val="12"/>
        <color rgb="FFFFC000"/>
        <rFont val="Calibri"/>
        <family val="2"/>
        <scheme val="minor"/>
      </rPr>
      <t xml:space="preserve">NEDC-L </t>
    </r>
    <r>
      <rPr>
        <b/>
        <i/>
        <sz val="12"/>
        <rFont val="Calibri"/>
        <family val="2"/>
        <scheme val="minor"/>
      </rPr>
      <t>tabs</t>
    </r>
    <r>
      <rPr>
        <sz val="12"/>
        <color theme="1"/>
        <rFont val="Calibri"/>
        <family val="2"/>
        <scheme val="minor"/>
      </rPr>
      <t xml:space="preserve"> are optional. These tabs are intended to be populated with the time series measured during the NEDC-H and NEDC-L tests, respectively: time, velocity, gear, and bag phases. These time series are considered as targets by the model. Columns must have the same length.
The </t>
    </r>
    <r>
      <rPr>
        <b/>
        <i/>
        <sz val="12"/>
        <color rgb="FFFF0000"/>
        <rFont val="Calibri"/>
        <family val="2"/>
        <scheme val="minor"/>
      </rPr>
      <t>WLTP-H</t>
    </r>
    <r>
      <rPr>
        <sz val="12"/>
        <color theme="1"/>
        <rFont val="Calibri"/>
        <family val="2"/>
        <scheme val="minor"/>
      </rPr>
      <t xml:space="preserve"> and </t>
    </r>
    <r>
      <rPr>
        <b/>
        <i/>
        <sz val="12"/>
        <color rgb="FFFF0000"/>
        <rFont val="Calibri"/>
        <family val="2"/>
        <scheme val="minor"/>
      </rPr>
      <t>WLTP-L</t>
    </r>
    <r>
      <rPr>
        <sz val="12"/>
        <color theme="1"/>
        <rFont val="Calibri"/>
        <family val="2"/>
        <scheme val="minor"/>
      </rPr>
      <t xml:space="preserve"> tabs are intended to be populated with the time series measured during the WLTP-H and WLTP-L tests, respectively. The time series are used to calibrate the CO</t>
    </r>
    <r>
      <rPr>
        <vertAlign val="subscript"/>
        <sz val="12"/>
        <color theme="1"/>
        <rFont val="Calibri"/>
        <family val="2"/>
        <scheme val="minor"/>
      </rPr>
      <t>2</t>
    </r>
    <r>
      <rPr>
        <sz val="12"/>
        <color theme="1"/>
        <rFont val="Calibri"/>
        <family val="2"/>
        <scheme val="minor"/>
      </rPr>
      <t>MPAS model. At least one of the two tabs has to filled in to enable CO</t>
    </r>
    <r>
      <rPr>
        <vertAlign val="subscript"/>
        <sz val="12"/>
        <color theme="1"/>
        <rFont val="Calibri"/>
        <family val="2"/>
        <scheme val="minor"/>
      </rPr>
      <t>2</t>
    </r>
    <r>
      <rPr>
        <sz val="12"/>
        <color theme="1"/>
        <rFont val="Calibri"/>
        <family val="2"/>
        <scheme val="minor"/>
      </rPr>
      <t xml:space="preserve">MPAS model to run. The tabs contain the following time series: time, velocity, engine speed, engine coolant temperature, engine load, alternator and battery currents.  Columns must have the same length.
The </t>
    </r>
    <r>
      <rPr>
        <b/>
        <i/>
        <sz val="12"/>
        <color rgb="FFFFC000"/>
        <rFont val="Calibri"/>
        <family val="2"/>
        <scheme val="minor"/>
      </rPr>
      <t>prediction.WLTP</t>
    </r>
    <r>
      <rPr>
        <sz val="12"/>
        <color theme="1"/>
        <rFont val="Calibri"/>
        <family val="2"/>
        <scheme val="minor"/>
      </rPr>
      <t xml:space="preserve"> is an optional tab. It aims at calculating emission with specific velocity profile and/or bag phases and/or gearshifting pattern. If the tab is left empty, emissions are calculated based on the theoretical WLTP velocities and gear shifts.
The model requires the ratio of each gear to run. The data have to be provided in the </t>
    </r>
    <r>
      <rPr>
        <b/>
        <i/>
        <sz val="12"/>
        <color rgb="FFFF0000"/>
        <rFont val="Calibri"/>
        <family val="2"/>
        <scheme val="minor"/>
      </rPr>
      <t>gear_box_ratios tab</t>
    </r>
    <r>
      <rPr>
        <b/>
        <i/>
        <sz val="12"/>
        <rFont val="Calibri"/>
        <family val="2"/>
        <scheme val="minor"/>
      </rPr>
      <t>.</t>
    </r>
    <r>
      <rPr>
        <sz val="12"/>
        <color theme="1"/>
        <rFont val="Calibri"/>
        <family val="2"/>
        <scheme val="minor"/>
      </rPr>
      <t xml:space="preserve">
The </t>
    </r>
    <r>
      <rPr>
        <b/>
        <i/>
        <sz val="12"/>
        <color rgb="FFFF0000"/>
        <rFont val="Calibri"/>
        <family val="2"/>
        <scheme val="minor"/>
      </rPr>
      <t>T1_map</t>
    </r>
    <r>
      <rPr>
        <sz val="12"/>
        <color theme="1"/>
        <rFont val="Calibri"/>
        <family val="2"/>
        <scheme val="minor"/>
      </rPr>
      <t xml:space="preserve"> tab is required. The T1 map (array of speed, and power) of the tested vehicle has be provided here as a way to establish the full load curve.
The </t>
    </r>
    <r>
      <rPr>
        <b/>
        <sz val="12"/>
        <color rgb="FFFFC000"/>
        <rFont val="Calibri"/>
        <family val="2"/>
        <scheme val="minor"/>
      </rPr>
      <t>active_cylinder_ratios</t>
    </r>
    <r>
      <rPr>
        <sz val="12"/>
        <color theme="1"/>
        <rFont val="Calibri"/>
        <family val="2"/>
        <scheme val="minor"/>
      </rPr>
      <t xml:space="preserve"> tab is required in cases where the vehicle has cylinder deactivation technology enabled.</t>
    </r>
  </si>
  <si>
    <t>ki_multiplicative</t>
  </si>
  <si>
    <t>For vehicles without periodically regenerating systems ki_multiplicative and ki_additive are equal to 1 and 0. Otherwise, if not provided ki_multiplicative or ki_additive, ki_multiplicative is set to 1.05 and ki_additive to 0.</t>
  </si>
  <si>
    <t>ki_additive</t>
  </si>
  <si>
    <t>Number of engine cylinders</t>
  </si>
  <si>
    <t>engine_n_cylinders</t>
  </si>
  <si>
    <t>Number of engine cylinders, if not provided the default value is 4.</t>
  </si>
  <si>
    <t>Vehicle Family ID</t>
  </si>
  <si>
    <t>Label string</t>
  </si>
  <si>
    <t>World Manufacturer Identifier</t>
  </si>
  <si>
    <t>WMI flag</t>
  </si>
  <si>
    <t>2.3.0</t>
  </si>
  <si>
    <t>abc</t>
  </si>
  <si>
    <t>12</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</si>
</sst>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
    <numFmt numFmtId="166" formatCode="0.00000"/>
    <numFmt numFmtId="167" formatCode="0.0000000"/>
  </numFmts>
  <fonts count="36" x14ac:knownFonts="1">
    <font>
      <sz val="11"/>
      <color theme="1"/>
      <name val="Calibri"/>
      <family val="2"/>
      <scheme val="minor"/>
    </font>
    <font>
      <sz val="12"/>
      <color theme="1"/>
      <name val="Calibri"/>
      <family val="2"/>
      <scheme val="minor"/>
    </font>
    <font>
      <b/>
      <sz val="11"/>
      <color theme="1"/>
      <name val="Calibri"/>
      <family val="2"/>
      <scheme val="minor"/>
    </font>
    <font>
      <sz val="10"/>
      <name val="Arial"/>
      <family val="2"/>
    </font>
    <font>
      <b/>
      <i/>
      <sz val="11"/>
      <color theme="1"/>
      <name val="Calibri"/>
      <family val="2"/>
      <scheme val="minor"/>
    </font>
    <font>
      <i/>
      <sz val="10"/>
      <color theme="1"/>
      <name val="Calibri"/>
      <family val="2"/>
      <scheme val="minor"/>
    </font>
    <font>
      <sz val="11"/>
      <color theme="4"/>
      <name val="Calibri"/>
      <family val="2"/>
      <scheme val="minor"/>
    </font>
    <font>
      <b/>
      <i/>
      <sz val="9"/>
      <color theme="1"/>
      <name val="Calibri"/>
      <family val="2"/>
      <scheme val="minor"/>
    </font>
    <font>
      <i/>
      <sz val="9"/>
      <color theme="1"/>
      <name val="Calibri"/>
      <family val="2"/>
      <scheme val="minor"/>
    </font>
    <font>
      <i/>
      <sz val="8"/>
      <name val="Calibri"/>
      <family val="2"/>
      <scheme val="minor"/>
    </font>
    <font>
      <i/>
      <sz val="9"/>
      <name val="Calibri"/>
      <family val="2"/>
      <scheme val="minor"/>
    </font>
    <font>
      <sz val="11"/>
      <color rgb="FF3F3F76"/>
      <name val="Calibri"/>
      <family val="2"/>
      <scheme val="minor"/>
    </font>
    <font>
      <u/>
      <sz val="11"/>
      <color theme="10"/>
      <name val="Calibri"/>
      <family val="2"/>
      <scheme val="minor"/>
    </font>
    <font>
      <u/>
      <sz val="11"/>
      <color theme="11"/>
      <name val="Calibri"/>
      <family val="2"/>
      <scheme val="minor"/>
    </font>
    <font>
      <sz val="11"/>
      <color theme="0"/>
      <name val="Calibri"/>
      <family val="2"/>
      <scheme val="minor"/>
    </font>
    <font>
      <i/>
      <sz val="9"/>
      <color theme="0"/>
      <name val="Calibri"/>
      <family val="2"/>
      <scheme val="minor"/>
    </font>
    <font>
      <i/>
      <sz val="10"/>
      <color theme="0"/>
      <name val="Calibri"/>
      <family val="2"/>
      <scheme val="minor"/>
    </font>
    <font>
      <i/>
      <sz val="10"/>
      <name val="Calibri"/>
      <family val="2"/>
      <scheme val="minor"/>
    </font>
    <font>
      <sz val="11"/>
      <color rgb="FFFF0000"/>
      <name val="Calibri"/>
      <family val="2"/>
      <scheme val="minor"/>
    </font>
    <font>
      <vertAlign val="subscript"/>
      <sz val="11"/>
      <color theme="1"/>
      <name val="Calibri"/>
      <family val="2"/>
      <scheme val="minor"/>
    </font>
    <font>
      <vertAlign val="subscript"/>
      <sz val="12"/>
      <color theme="1"/>
      <name val="Calibri"/>
      <family val="2"/>
      <scheme val="minor"/>
    </font>
    <font>
      <b/>
      <i/>
      <sz val="12"/>
      <color rgb="FFFF0000"/>
      <name val="Calibri"/>
      <family val="2"/>
      <scheme val="minor"/>
    </font>
    <font>
      <sz val="14"/>
      <color theme="1"/>
      <name val="Calibri"/>
      <family val="2"/>
      <scheme val="minor"/>
    </font>
    <font>
      <b/>
      <sz val="14"/>
      <color theme="1"/>
      <name val="Calibri"/>
      <family val="2"/>
      <scheme val="minor"/>
    </font>
    <font>
      <b/>
      <vertAlign val="subscript"/>
      <sz val="14"/>
      <color theme="1"/>
      <name val="Calibri"/>
      <family val="2"/>
      <scheme val="minor"/>
    </font>
    <font>
      <b/>
      <i/>
      <sz val="12"/>
      <name val="Calibri"/>
      <family val="2"/>
      <scheme val="minor"/>
    </font>
    <font>
      <i/>
      <sz val="12"/>
      <name val="Calibri"/>
      <family val="2"/>
      <scheme val="minor"/>
    </font>
    <font>
      <sz val="11"/>
      <name val="Calibri"/>
      <family val="2"/>
      <scheme val="minor"/>
    </font>
    <font>
      <b/>
      <i/>
      <sz val="10"/>
      <color theme="1"/>
      <name val="Calibri"/>
      <family val="2"/>
      <scheme val="minor"/>
    </font>
    <font>
      <b/>
      <sz val="12"/>
      <color rgb="FFFFC000"/>
      <name val="Calibri"/>
      <family val="2"/>
      <scheme val="minor"/>
    </font>
    <font>
      <b/>
      <i/>
      <sz val="12"/>
      <color rgb="FFFFC000"/>
      <name val="Calibri"/>
      <family val="2"/>
      <scheme val="minor"/>
    </font>
    <font>
      <i/>
      <sz val="12"/>
      <color rgb="FFFFC000"/>
      <name val="Calibri"/>
      <family val="2"/>
      <scheme val="minor"/>
    </font>
    <font>
      <i/>
      <sz val="10"/>
      <color theme="10"/>
      <name val="Calibri"/>
      <family val="2"/>
      <scheme val="minor"/>
    </font>
    <font>
      <sz val="11"/>
      <color rgb="FF006100"/>
      <name val="Calibri"/>
      <family val="2"/>
      <scheme val="minor"/>
    </font>
    <font>
      <b/>
      <sz val="11"/>
      <color theme="9" tint="-0.249977111117893"/>
      <name val="Calibri"/>
      <family val="2"/>
      <scheme val="minor"/>
    </font>
    <font>
      <i/>
      <sz val="9"/>
      <color theme="9" tint="-0.249977111117893"/>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FFCC99"/>
      </patternFill>
    </fill>
    <fill>
      <patternFill patternType="solid">
        <fgColor theme="0"/>
        <bgColor indexed="64"/>
      </patternFill>
    </fill>
    <fill>
      <patternFill patternType="solid">
        <fgColor rgb="FFFFC000"/>
        <bgColor indexed="64"/>
      </patternFill>
    </fill>
    <fill>
      <patternFill patternType="solid">
        <fgColor rgb="FFC6EFCE"/>
      </patternFill>
    </fill>
    <fill>
      <patternFill patternType="solid">
        <fgColor rgb="FF00B050"/>
        <bgColor indexed="64"/>
      </patternFill>
    </fill>
  </fills>
  <borders count="24">
    <border>
      <left/>
      <right/>
      <top/>
      <bottom/>
      <diagonal/>
    </border>
    <border>
      <left/>
      <right/>
      <top/>
      <bottom style="thin">
        <color auto="1"/>
      </bottom>
      <diagonal/>
    </border>
    <border>
      <left/>
      <right/>
      <top/>
      <bottom style="double">
        <color auto="1"/>
      </bottom>
      <diagonal/>
    </border>
    <border>
      <left style="thin">
        <color auto="1"/>
      </left>
      <right/>
      <top/>
      <bottom style="thin">
        <color auto="1"/>
      </bottom>
      <diagonal/>
    </border>
    <border>
      <left style="thin">
        <color auto="1"/>
      </left>
      <right/>
      <top/>
      <bottom style="double">
        <color auto="1"/>
      </bottom>
      <diagonal/>
    </border>
    <border>
      <left/>
      <right style="thin">
        <color auto="1"/>
      </right>
      <top style="double">
        <color auto="1"/>
      </top>
      <bottom style="dashed">
        <color auto="1"/>
      </bottom>
      <diagonal/>
    </border>
    <border>
      <left style="thin">
        <color auto="1"/>
      </left>
      <right/>
      <top style="double">
        <color auto="1"/>
      </top>
      <bottom style="dashed">
        <color auto="1"/>
      </bottom>
      <diagonal/>
    </border>
    <border>
      <left/>
      <right style="thin">
        <color auto="1"/>
      </right>
      <top style="dashed">
        <color auto="1"/>
      </top>
      <bottom style="dashed">
        <color auto="1"/>
      </bottom>
      <diagonal/>
    </border>
    <border>
      <left style="thin">
        <color auto="1"/>
      </left>
      <right/>
      <top style="dashed">
        <color auto="1"/>
      </top>
      <bottom style="dashed">
        <color auto="1"/>
      </bottom>
      <diagonal/>
    </border>
    <border>
      <left/>
      <right style="thin">
        <color auto="1"/>
      </right>
      <top style="dashed">
        <color auto="1"/>
      </top>
      <bottom/>
      <diagonal/>
    </border>
    <border>
      <left style="thin">
        <color auto="1"/>
      </left>
      <right/>
      <top style="dashed">
        <color auto="1"/>
      </top>
      <bottom/>
      <diagonal/>
    </border>
    <border>
      <left/>
      <right style="thin">
        <color auto="1"/>
      </right>
      <top/>
      <bottom style="thin">
        <color auto="1"/>
      </bottom>
      <diagonal/>
    </border>
    <border>
      <left/>
      <right style="thin">
        <color auto="1"/>
      </right>
      <top/>
      <bottom style="medium">
        <color auto="1"/>
      </bottom>
      <diagonal/>
    </border>
    <border>
      <left style="thin">
        <color auto="1"/>
      </left>
      <right/>
      <top/>
      <bottom style="medium">
        <color auto="1"/>
      </bottom>
      <diagonal/>
    </border>
    <border>
      <left/>
      <right style="thin">
        <color auto="1"/>
      </right>
      <top style="medium">
        <color auto="1"/>
      </top>
      <bottom style="dotted">
        <color auto="1"/>
      </bottom>
      <diagonal/>
    </border>
    <border>
      <left style="thin">
        <color auto="1"/>
      </left>
      <right/>
      <top style="medium">
        <color auto="1"/>
      </top>
      <bottom style="dotted">
        <color auto="1"/>
      </bottom>
      <diagonal/>
    </border>
    <border>
      <left/>
      <right style="thin">
        <color auto="1"/>
      </right>
      <top style="dotted">
        <color auto="1"/>
      </top>
      <bottom style="dotted">
        <color auto="1"/>
      </bottom>
      <diagonal/>
    </border>
    <border>
      <left style="thin">
        <color auto="1"/>
      </left>
      <right/>
      <top style="dotted">
        <color auto="1"/>
      </top>
      <bottom style="dotted">
        <color auto="1"/>
      </bottom>
      <diagonal/>
    </border>
    <border>
      <left/>
      <right style="thin">
        <color auto="1"/>
      </right>
      <top style="dotted">
        <color auto="1"/>
      </top>
      <bottom/>
      <diagonal/>
    </border>
    <border>
      <left style="thin">
        <color auto="1"/>
      </left>
      <right/>
      <top style="dotted">
        <color auto="1"/>
      </top>
      <bottom/>
      <diagonal/>
    </border>
    <border>
      <left style="thin">
        <color rgb="FF7F7F7F"/>
      </left>
      <right style="thin">
        <color rgb="FF7F7F7F"/>
      </right>
      <top style="thin">
        <color rgb="FF7F7F7F"/>
      </top>
      <bottom style="thin">
        <color rgb="FF7F7F7F"/>
      </bottom>
      <diagonal/>
    </border>
    <border>
      <left/>
      <right/>
      <top style="double">
        <color auto="1"/>
      </top>
      <bottom style="thin">
        <color auto="1"/>
      </bottom>
      <diagonal/>
    </border>
    <border>
      <left/>
      <right/>
      <top style="thin">
        <color auto="1"/>
      </top>
      <bottom style="thin">
        <color auto="1"/>
      </bottom>
      <diagonal/>
    </border>
    <border>
      <left/>
      <right/>
      <top style="thin">
        <color auto="1"/>
      </top>
      <bottom/>
      <diagonal/>
    </border>
  </borders>
  <cellStyleXfs count="11">
    <xf numFmtId="0" fontId="0" fillId="0" borderId="0"/>
    <xf numFmtId="0" fontId="3" fillId="0" borderId="0"/>
    <xf numFmtId="0" fontId="11" fillId="3" borderId="20" applyNumberFormat="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33" fillId="6" borderId="0" applyNumberFormat="0" applyBorder="0" applyAlignment="0" applyProtection="0"/>
  </cellStyleXfs>
  <cellXfs count="128">
    <xf numFmtId="0" fontId="0" fillId="0" borderId="0" xfId="0"/>
    <xf numFmtId="0" fontId="2" fillId="0" borderId="2" xfId="0" applyFont="1" applyBorder="1" applyAlignment="1">
      <alignment horizontal="center"/>
    </xf>
    <xf numFmtId="0" fontId="2" fillId="0" borderId="4" xfId="0" applyFont="1" applyBorder="1" applyAlignment="1">
      <alignment horizontal="center"/>
    </xf>
    <xf numFmtId="0" fontId="0" fillId="0" borderId="5" xfId="0" applyBorder="1" applyAlignment="1">
      <alignment horizontal="center"/>
    </xf>
    <xf numFmtId="0" fontId="0" fillId="0" borderId="7" xfId="0" applyBorder="1" applyAlignment="1">
      <alignment horizontal="center"/>
    </xf>
    <xf numFmtId="0" fontId="0" fillId="0" borderId="9" xfId="0" applyBorder="1" applyAlignment="1">
      <alignment horizontal="center"/>
    </xf>
    <xf numFmtId="0" fontId="0" fillId="0" borderId="12" xfId="0" applyBorder="1" applyAlignment="1">
      <alignment horizontal="center" vertical="center"/>
    </xf>
    <xf numFmtId="0" fontId="0" fillId="0" borderId="13" xfId="0" applyBorder="1" applyAlignment="1">
      <alignment horizontal="center" vertical="center"/>
    </xf>
    <xf numFmtId="0" fontId="3" fillId="0" borderId="0" xfId="1"/>
    <xf numFmtId="0" fontId="8" fillId="0" borderId="1" xfId="0" applyFont="1" applyBorder="1" applyAlignment="1" applyProtection="1">
      <alignment horizontal="left" vertical="center"/>
      <protection locked="0"/>
    </xf>
    <xf numFmtId="0" fontId="8" fillId="0" borderId="0" xfId="0" applyFont="1" applyAlignment="1" applyProtection="1">
      <alignment vertical="center"/>
      <protection locked="0"/>
    </xf>
    <xf numFmtId="0" fontId="2" fillId="0" borderId="1" xfId="0" applyFont="1" applyBorder="1" applyAlignment="1" applyProtection="1">
      <alignment horizontal="center" vertical="center"/>
      <protection locked="0"/>
    </xf>
    <xf numFmtId="0" fontId="6" fillId="2" borderId="0" xfId="0" applyFont="1" applyFill="1" applyAlignment="1" applyProtection="1">
      <alignment horizontal="right" vertical="center"/>
      <protection locked="0"/>
    </xf>
    <xf numFmtId="165" fontId="6" fillId="2" borderId="0" xfId="0" applyNumberFormat="1" applyFont="1" applyFill="1" applyAlignment="1" applyProtection="1">
      <alignment horizontal="right" vertical="center"/>
      <protection locked="0"/>
    </xf>
    <xf numFmtId="0" fontId="0" fillId="0" borderId="1" xfId="0" applyBorder="1" applyAlignment="1" applyProtection="1">
      <alignment vertical="center"/>
      <protection locked="0"/>
    </xf>
    <xf numFmtId="0" fontId="0" fillId="0" borderId="0" xfId="0" applyAlignment="1" applyProtection="1">
      <alignment vertical="center"/>
      <protection locked="0"/>
    </xf>
    <xf numFmtId="0" fontId="2" fillId="0" borderId="1" xfId="0" applyFont="1" applyBorder="1" applyAlignment="1" applyProtection="1">
      <alignment vertical="center"/>
      <protection locked="0"/>
    </xf>
    <xf numFmtId="0" fontId="7" fillId="0" borderId="1" xfId="0" applyFont="1" applyBorder="1" applyAlignment="1" applyProtection="1">
      <alignment horizontal="center" vertical="center"/>
      <protection locked="0"/>
    </xf>
    <xf numFmtId="0" fontId="0" fillId="0" borderId="0" xfId="0" applyAlignment="1" applyProtection="1">
      <alignment horizontal="right" vertical="center"/>
      <protection locked="0"/>
    </xf>
    <xf numFmtId="0" fontId="5" fillId="0" borderId="0" xfId="0" applyFont="1" applyAlignment="1" applyProtection="1">
      <alignment vertical="center" wrapText="1"/>
      <protection locked="0"/>
    </xf>
    <xf numFmtId="0" fontId="0" fillId="0" borderId="0" xfId="0" applyFill="1" applyAlignment="1" applyProtection="1">
      <alignment vertical="center"/>
      <protection locked="0"/>
    </xf>
    <xf numFmtId="0" fontId="5" fillId="0" borderId="0" xfId="0" applyFont="1" applyAlignment="1" applyProtection="1">
      <alignment vertical="center"/>
      <protection locked="0"/>
    </xf>
    <xf numFmtId="0" fontId="0" fillId="0" borderId="0" xfId="0" applyAlignment="1" applyProtection="1">
      <alignment vertical="center" wrapText="1"/>
      <protection locked="0"/>
    </xf>
    <xf numFmtId="0" fontId="4" fillId="0" borderId="1" xfId="0" applyFont="1" applyBorder="1" applyAlignment="1" applyProtection="1">
      <alignment vertical="center" wrapText="1"/>
      <protection locked="0"/>
    </xf>
    <xf numFmtId="0" fontId="0" fillId="0" borderId="1" xfId="0" applyBorder="1" applyAlignment="1" applyProtection="1">
      <alignment vertical="center" wrapText="1"/>
      <protection locked="0"/>
    </xf>
    <xf numFmtId="0" fontId="8" fillId="0" borderId="1" xfId="0" applyFont="1" applyBorder="1" applyAlignment="1" applyProtection="1">
      <alignment horizontal="center" vertical="center"/>
      <protection locked="0"/>
    </xf>
    <xf numFmtId="0" fontId="8" fillId="0" borderId="0" xfId="0" applyFont="1" applyAlignment="1" applyProtection="1">
      <alignment horizontal="center" vertical="center"/>
      <protection locked="0"/>
    </xf>
    <xf numFmtId="0" fontId="8" fillId="0" borderId="0" xfId="0" applyFont="1" applyAlignment="1" applyProtection="1">
      <alignment horizontal="left" vertical="center"/>
      <protection locked="0"/>
    </xf>
    <xf numFmtId="0" fontId="0" fillId="0" borderId="0" xfId="0" applyFill="1"/>
    <xf numFmtId="0" fontId="3" fillId="0" borderId="0" xfId="1" applyFill="1"/>
    <xf numFmtId="0" fontId="2" fillId="0" borderId="0" xfId="0" applyFont="1" applyAlignment="1">
      <alignment horizontal="center" vertical="center"/>
    </xf>
    <xf numFmtId="0" fontId="5" fillId="0" borderId="0" xfId="0" applyFont="1" applyBorder="1" applyAlignment="1">
      <alignment horizontal="center" vertical="center"/>
    </xf>
    <xf numFmtId="0" fontId="5" fillId="0" borderId="0" xfId="0" applyFont="1" applyFill="1" applyBorder="1" applyAlignment="1">
      <alignment horizontal="center" vertical="center"/>
    </xf>
    <xf numFmtId="0" fontId="2" fillId="0" borderId="1" xfId="0" applyFont="1" applyBorder="1" applyAlignment="1">
      <alignment horizontal="center" vertical="center"/>
    </xf>
    <xf numFmtId="0" fontId="2" fillId="0" borderId="3" xfId="0" applyFont="1" applyBorder="1" applyAlignment="1">
      <alignment horizontal="center" vertical="center"/>
    </xf>
    <xf numFmtId="0" fontId="2" fillId="0" borderId="11" xfId="0" applyFont="1" applyBorder="1" applyAlignment="1">
      <alignment horizontal="center" vertical="center"/>
    </xf>
    <xf numFmtId="0" fontId="18" fillId="0" borderId="0" xfId="0" applyFont="1" applyAlignment="1" applyProtection="1">
      <alignment vertical="center"/>
      <protection locked="0"/>
    </xf>
    <xf numFmtId="0" fontId="22" fillId="0" borderId="0" xfId="0" applyFont="1" applyAlignment="1">
      <alignment vertical="center" wrapText="1"/>
    </xf>
    <xf numFmtId="0" fontId="9" fillId="4" borderId="0" xfId="0" applyFont="1" applyFill="1" applyAlignment="1" applyProtection="1">
      <alignment horizontal="right" vertical="center"/>
    </xf>
    <xf numFmtId="0" fontId="6" fillId="2" borderId="6" xfId="0" applyFont="1" applyFill="1" applyBorder="1" applyAlignment="1" applyProtection="1">
      <alignment horizontal="center"/>
      <protection locked="0"/>
    </xf>
    <xf numFmtId="0" fontId="6" fillId="2" borderId="8" xfId="0" applyFont="1" applyFill="1" applyBorder="1" applyAlignment="1" applyProtection="1">
      <alignment horizontal="center"/>
      <protection locked="0"/>
    </xf>
    <xf numFmtId="0" fontId="6" fillId="2" borderId="10" xfId="0" applyFont="1" applyFill="1" applyBorder="1" applyAlignment="1" applyProtection="1">
      <alignment horizontal="center"/>
      <protection locked="0"/>
    </xf>
    <xf numFmtId="0" fontId="0" fillId="0" borderId="0" xfId="0" applyProtection="1"/>
    <xf numFmtId="0" fontId="0" fillId="0" borderId="2" xfId="0" applyBorder="1" applyAlignment="1" applyProtection="1">
      <alignment vertical="center"/>
    </xf>
    <xf numFmtId="0" fontId="6" fillId="2" borderId="0" xfId="0" applyFont="1" applyFill="1" applyAlignment="1" applyProtection="1">
      <alignment horizontal="left" vertical="center"/>
      <protection locked="0"/>
    </xf>
    <xf numFmtId="164" fontId="6" fillId="2" borderId="0" xfId="0" applyNumberFormat="1" applyFont="1" applyFill="1" applyAlignment="1" applyProtection="1">
      <alignment horizontal="right" vertical="center"/>
      <protection locked="0"/>
    </xf>
    <xf numFmtId="166" fontId="6" fillId="2" borderId="0" xfId="0" applyNumberFormat="1" applyFont="1" applyFill="1" applyAlignment="1" applyProtection="1">
      <alignment horizontal="right" vertical="center"/>
      <protection locked="0"/>
    </xf>
    <xf numFmtId="167" fontId="6" fillId="2" borderId="0" xfId="0" applyNumberFormat="1" applyFont="1" applyFill="1" applyAlignment="1" applyProtection="1">
      <alignment horizontal="right" vertical="center"/>
      <protection locked="0"/>
    </xf>
    <xf numFmtId="0" fontId="3" fillId="0" borderId="0" xfId="1" applyProtection="1">
      <protection locked="0"/>
    </xf>
    <xf numFmtId="0" fontId="0" fillId="0" borderId="0" xfId="0" applyProtection="1">
      <protection locked="0"/>
    </xf>
    <xf numFmtId="0" fontId="0" fillId="2" borderId="14" xfId="0" applyFill="1" applyBorder="1" applyAlignment="1" applyProtection="1">
      <alignment horizontal="center" vertical="center"/>
      <protection locked="0"/>
    </xf>
    <xf numFmtId="0" fontId="0" fillId="2" borderId="15" xfId="0" applyFill="1" applyBorder="1" applyAlignment="1" applyProtection="1">
      <alignment horizontal="center" vertical="center"/>
      <protection locked="0"/>
    </xf>
    <xf numFmtId="0" fontId="0" fillId="2" borderId="16" xfId="0" applyFill="1" applyBorder="1" applyAlignment="1" applyProtection="1">
      <alignment horizontal="center" vertical="center"/>
      <protection locked="0"/>
    </xf>
    <xf numFmtId="0" fontId="0" fillId="2" borderId="17" xfId="0" applyFill="1" applyBorder="1" applyAlignment="1" applyProtection="1">
      <alignment horizontal="center" vertical="center"/>
      <protection locked="0"/>
    </xf>
    <xf numFmtId="0" fontId="0" fillId="2" borderId="18" xfId="0" applyFill="1" applyBorder="1" applyAlignment="1" applyProtection="1">
      <alignment horizontal="center" vertical="center"/>
      <protection locked="0"/>
    </xf>
    <xf numFmtId="0" fontId="0" fillId="2" borderId="19" xfId="0" applyFill="1" applyBorder="1" applyAlignment="1" applyProtection="1">
      <alignment horizontal="center" vertical="center"/>
      <protection locked="0"/>
    </xf>
    <xf numFmtId="0" fontId="0" fillId="0" borderId="0" xfId="0" applyAlignment="1" applyProtection="1">
      <alignment horizontal="center" vertical="center"/>
      <protection locked="0"/>
    </xf>
    <xf numFmtId="0" fontId="2" fillId="0" borderId="3" xfId="0" applyFont="1" applyBorder="1" applyAlignment="1" applyProtection="1">
      <alignment horizontal="center" vertical="center"/>
      <protection locked="0"/>
    </xf>
    <xf numFmtId="0" fontId="2" fillId="0" borderId="4" xfId="0" applyFont="1" applyBorder="1" applyAlignment="1" applyProtection="1">
      <alignment horizontal="center"/>
      <protection locked="0"/>
    </xf>
    <xf numFmtId="0" fontId="0" fillId="0" borderId="2" xfId="0" applyBorder="1" applyAlignment="1" applyProtection="1">
      <alignment vertical="center"/>
      <protection locked="0"/>
    </xf>
    <xf numFmtId="0" fontId="0" fillId="0" borderId="0" xfId="0" applyAlignment="1" applyProtection="1">
      <protection locked="0"/>
    </xf>
    <xf numFmtId="0" fontId="2" fillId="0" borderId="0" xfId="0" applyFont="1" applyFill="1" applyBorder="1" applyAlignment="1" applyProtection="1">
      <alignment vertical="center"/>
      <protection locked="0"/>
    </xf>
    <xf numFmtId="0" fontId="2" fillId="0" borderId="0" xfId="0" applyFont="1" applyBorder="1" applyAlignment="1" applyProtection="1">
      <alignment horizontal="left" vertical="center"/>
      <protection locked="0"/>
    </xf>
    <xf numFmtId="0" fontId="7" fillId="0" borderId="0" xfId="0" applyFont="1" applyBorder="1" applyAlignment="1" applyProtection="1">
      <alignment horizontal="center" vertical="center"/>
      <protection locked="0"/>
    </xf>
    <xf numFmtId="0" fontId="4" fillId="0" borderId="0" xfId="0" applyFont="1" applyBorder="1" applyAlignment="1" applyProtection="1">
      <alignment vertical="center" wrapText="1"/>
      <protection locked="0"/>
    </xf>
    <xf numFmtId="0" fontId="10" fillId="0" borderId="0" xfId="0" applyFont="1" applyAlignment="1" applyProtection="1">
      <alignment horizontal="left" vertical="center"/>
      <protection locked="0"/>
    </xf>
    <xf numFmtId="0" fontId="10" fillId="0" borderId="0" xfId="0" applyFont="1" applyFill="1" applyAlignment="1" applyProtection="1">
      <alignment horizontal="left" vertical="center"/>
      <protection locked="0"/>
    </xf>
    <xf numFmtId="0" fontId="17" fillId="0" borderId="0" xfId="0" applyFont="1" applyAlignment="1" applyProtection="1">
      <alignment vertical="center" wrapText="1"/>
      <protection locked="0"/>
    </xf>
    <xf numFmtId="0" fontId="10" fillId="0" borderId="0" xfId="0" applyFont="1" applyAlignment="1" applyProtection="1">
      <alignment vertical="center"/>
      <protection locked="0"/>
    </xf>
    <xf numFmtId="0" fontId="4" fillId="0" borderId="1" xfId="0" applyFont="1" applyBorder="1" applyAlignment="1" applyProtection="1">
      <alignment vertical="center"/>
      <protection locked="0"/>
    </xf>
    <xf numFmtId="0" fontId="8" fillId="0" borderId="0" xfId="0" applyFont="1" applyFill="1" applyAlignment="1" applyProtection="1">
      <alignment horizontal="left" vertical="center"/>
      <protection locked="0"/>
    </xf>
    <xf numFmtId="0" fontId="14" fillId="0" borderId="0" xfId="0" applyFont="1" applyAlignment="1" applyProtection="1">
      <alignment vertical="center"/>
      <protection locked="0"/>
    </xf>
    <xf numFmtId="0" fontId="15" fillId="0" borderId="0" xfId="0" applyFont="1" applyAlignment="1" applyProtection="1">
      <alignment horizontal="left" vertical="center"/>
      <protection locked="0"/>
    </xf>
    <xf numFmtId="0" fontId="14" fillId="0" borderId="0" xfId="0" applyFont="1" applyAlignment="1" applyProtection="1">
      <alignment horizontal="right" vertical="center"/>
      <protection locked="0"/>
    </xf>
    <xf numFmtId="0" fontId="15" fillId="0" borderId="0" xfId="0" applyFont="1" applyAlignment="1" applyProtection="1">
      <alignment horizontal="center" vertical="center"/>
      <protection locked="0"/>
    </xf>
    <xf numFmtId="0" fontId="16" fillId="0" borderId="0" xfId="0" applyFont="1" applyAlignment="1" applyProtection="1">
      <alignment vertical="center" wrapText="1"/>
      <protection locked="0"/>
    </xf>
    <xf numFmtId="0" fontId="0" fillId="0" borderId="0" xfId="0" applyFill="1" applyAlignment="1" applyProtection="1">
      <alignment vertical="center" wrapText="1"/>
      <protection locked="0"/>
    </xf>
    <xf numFmtId="0" fontId="0" fillId="0" borderId="0" xfId="0" applyAlignment="1" applyProtection="1">
      <alignment vertical="top" wrapText="1"/>
    </xf>
    <xf numFmtId="0" fontId="3" fillId="0" borderId="0" xfId="1" applyAlignment="1">
      <alignment horizontal="center" vertical="center"/>
    </xf>
    <xf numFmtId="0" fontId="0" fillId="2" borderId="0" xfId="0" applyFill="1" applyBorder="1" applyAlignment="1" applyProtection="1">
      <alignment horizontal="center" vertical="center"/>
      <protection locked="0"/>
    </xf>
    <xf numFmtId="0" fontId="11" fillId="2" borderId="0" xfId="2" applyFill="1" applyBorder="1" applyAlignment="1" applyProtection="1">
      <alignment horizontal="center" vertical="center"/>
      <protection locked="0"/>
    </xf>
    <xf numFmtId="0" fontId="0" fillId="0" borderId="0" xfId="0" applyAlignment="1">
      <alignment horizontal="center" vertical="center"/>
    </xf>
    <xf numFmtId="0" fontId="0" fillId="0" borderId="0" xfId="0" applyFill="1" applyAlignment="1">
      <alignment horizontal="center" vertical="center"/>
    </xf>
    <xf numFmtId="0" fontId="0" fillId="0" borderId="0" xfId="0" applyBorder="1" applyAlignment="1" applyProtection="1">
      <alignment vertical="top" wrapText="1"/>
      <protection locked="0"/>
    </xf>
    <xf numFmtId="0" fontId="27" fillId="0" borderId="6" xfId="0" applyFont="1" applyFill="1" applyBorder="1" applyAlignment="1" applyProtection="1">
      <alignment horizontal="center"/>
    </xf>
    <xf numFmtId="0" fontId="2" fillId="0" borderId="0" xfId="0" applyFont="1" applyBorder="1" applyAlignment="1" applyProtection="1">
      <alignment horizontal="center" vertical="center"/>
    </xf>
    <xf numFmtId="0" fontId="6" fillId="5" borderId="8" xfId="0" applyFont="1" applyFill="1" applyBorder="1" applyAlignment="1" applyProtection="1">
      <alignment horizontal="center"/>
      <protection locked="0"/>
    </xf>
    <xf numFmtId="0" fontId="6" fillId="5" borderId="10" xfId="0" applyFont="1" applyFill="1" applyBorder="1" applyAlignment="1" applyProtection="1">
      <alignment horizontal="center"/>
      <protection locked="0"/>
    </xf>
    <xf numFmtId="0" fontId="2" fillId="0" borderId="0" xfId="0" applyFont="1" applyAlignment="1" applyProtection="1">
      <alignment horizontal="center" vertical="center"/>
      <protection locked="0"/>
    </xf>
    <xf numFmtId="0" fontId="5" fillId="0" borderId="0" xfId="0" applyFont="1" applyFill="1" applyBorder="1" applyAlignment="1" applyProtection="1">
      <alignment horizontal="center" vertical="center"/>
      <protection locked="0"/>
    </xf>
    <xf numFmtId="0" fontId="0" fillId="0" borderId="0" xfId="0" applyFill="1" applyProtection="1">
      <protection locked="0"/>
    </xf>
    <xf numFmtId="0" fontId="11" fillId="5" borderId="0" xfId="2" applyFill="1" applyBorder="1" applyAlignment="1" applyProtection="1">
      <alignment horizontal="right" vertical="center"/>
      <protection locked="0"/>
    </xf>
    <xf numFmtId="0" fontId="0" fillId="5" borderId="0" xfId="0" applyFill="1" applyProtection="1">
      <protection locked="0"/>
    </xf>
    <xf numFmtId="0" fontId="0" fillId="5" borderId="0" xfId="0" applyFill="1"/>
    <xf numFmtId="0" fontId="11" fillId="5" borderId="0" xfId="2" applyFill="1" applyBorder="1" applyAlignment="1" applyProtection="1">
      <alignment horizontal="center" vertical="center"/>
      <protection locked="0"/>
    </xf>
    <xf numFmtId="0" fontId="0" fillId="5" borderId="0" xfId="0" applyFill="1" applyAlignment="1">
      <alignment horizontal="center" vertical="center"/>
    </xf>
    <xf numFmtId="0" fontId="0" fillId="2" borderId="0" xfId="0" applyFill="1" applyAlignment="1" applyProtection="1">
      <alignment horizontal="center" vertical="center"/>
      <protection locked="0"/>
    </xf>
    <xf numFmtId="0" fontId="3" fillId="5" borderId="0" xfId="1" applyFill="1" applyProtection="1">
      <protection locked="0"/>
    </xf>
    <xf numFmtId="0" fontId="0" fillId="0" borderId="0" xfId="0" applyFill="1" applyAlignment="1" applyProtection="1">
      <alignment vertical="center"/>
    </xf>
    <xf numFmtId="0" fontId="10" fillId="0" borderId="0" xfId="0" applyFont="1" applyAlignment="1" applyProtection="1">
      <alignment horizontal="left" vertical="center"/>
    </xf>
    <xf numFmtId="0" fontId="6" fillId="5" borderId="6" xfId="0" applyFont="1" applyFill="1" applyBorder="1" applyAlignment="1" applyProtection="1">
      <alignment horizontal="center"/>
      <protection locked="0"/>
    </xf>
    <xf numFmtId="0" fontId="32" fillId="0" borderId="0" xfId="9" applyFont="1" applyBorder="1" applyAlignment="1" applyProtection="1">
      <alignment vertical="center" wrapText="1"/>
      <protection locked="0"/>
    </xf>
    <xf numFmtId="0" fontId="32" fillId="0" borderId="0" xfId="9" applyFont="1" applyBorder="1" applyAlignment="1" applyProtection="1">
      <alignment vertical="center" wrapText="1"/>
      <protection locked="0" hidden="1"/>
    </xf>
    <xf numFmtId="0" fontId="27" fillId="7" borderId="0" xfId="10" applyFont="1" applyFill="1" applyBorder="1" applyAlignment="1" applyProtection="1">
      <alignment horizontal="center"/>
      <protection locked="0"/>
    </xf>
    <xf numFmtId="0" fontId="27" fillId="7" borderId="0" xfId="0" applyFont="1" applyFill="1" applyAlignment="1" applyProtection="1">
      <alignment horizontal="center"/>
      <protection locked="0"/>
    </xf>
    <xf numFmtId="0" fontId="3" fillId="0" borderId="0" xfId="1" applyFill="1" applyProtection="1">
      <protection locked="0"/>
    </xf>
    <xf numFmtId="0" fontId="0" fillId="0" borderId="0" xfId="0" applyFill="1" applyAlignment="1" applyProtection="1">
      <alignment horizontal="left" vertical="center"/>
      <protection locked="0"/>
    </xf>
    <xf numFmtId="0" fontId="34" fillId="0" borderId="0" xfId="0" applyFont="1" applyAlignment="1" applyProtection="1">
      <alignment vertical="center"/>
      <protection locked="0"/>
    </xf>
    <xf numFmtId="0" fontId="35" fillId="0" borderId="0" xfId="0" applyFont="1" applyAlignment="1" applyProtection="1">
      <alignment horizontal="left" vertical="center"/>
      <protection locked="0"/>
    </xf>
    <xf numFmtId="49" fontId="6" fillId="2" borderId="0" xfId="0" applyNumberFormat="1" applyFont="1" applyFill="1" applyAlignment="1" applyProtection="1">
      <alignment horizontal="right" vertical="center"/>
      <protection locked="0"/>
    </xf>
    <xf numFmtId="0" fontId="5" fillId="0" borderId="0" xfId="0" applyFont="1" applyProtection="1">
      <protection hidden="1"/>
    </xf>
    <xf numFmtId="0" fontId="5" fillId="0" borderId="1" xfId="0" applyFont="1" applyBorder="1" applyAlignment="1" applyProtection="1">
      <alignment vertical="center" wrapText="1"/>
      <protection locked="0"/>
    </xf>
    <xf numFmtId="0" fontId="35" fillId="0" borderId="0" xfId="0" applyFont="1" applyAlignment="1" applyProtection="1">
      <alignment horizontal="left" vertical="center"/>
    </xf>
    <xf numFmtId="0" fontId="2" fillId="0" borderId="0" xfId="0" applyFont="1"/>
    <xf numFmtId="0" fontId="6" fillId="2" borderId="0" xfId="0" applyNumberFormat="1" applyFont="1" applyFill="1" applyAlignment="1" applyProtection="1">
      <alignment horizontal="right" vertical="center"/>
      <protection locked="0"/>
    </xf>
    <xf numFmtId="0" fontId="2" fillId="0" borderId="0" xfId="0" applyFont="1" applyAlignment="1" applyProtection="1">
      <alignment vertical="center"/>
      <protection locked="0"/>
    </xf>
    <xf numFmtId="0" fontId="22" fillId="0" borderId="0" xfId="0" applyFont="1" applyAlignment="1">
      <alignment horizontal="center" vertical="center" wrapText="1"/>
    </xf>
    <xf numFmtId="0" fontId="0" fillId="0" borderId="0" xfId="0" applyFill="1" applyAlignment="1" applyProtection="1">
      <alignment horizontal="left" vertical="center"/>
      <protection locked="0"/>
    </xf>
    <xf numFmtId="0" fontId="32" fillId="0" borderId="0" xfId="9" applyFont="1" applyBorder="1" applyAlignment="1" applyProtection="1">
      <alignment horizontal="left" vertical="center" wrapText="1"/>
      <protection locked="0"/>
    </xf>
    <xf numFmtId="0" fontId="5" fillId="0" borderId="0" xfId="0" applyFont="1" applyAlignment="1" applyProtection="1">
      <alignment horizontal="left" vertical="top" wrapText="1"/>
      <protection locked="0"/>
    </xf>
    <xf numFmtId="0" fontId="0" fillId="0" borderId="0" xfId="0" applyFill="1" applyAlignment="1" applyProtection="1">
      <alignment horizontal="left" vertical="center" wrapText="1"/>
      <protection locked="0"/>
    </xf>
    <xf numFmtId="0" fontId="5" fillId="0" borderId="0" xfId="0" applyFont="1" applyAlignment="1" applyProtection="1">
      <alignment horizontal="left" vertical="center" wrapText="1"/>
      <protection locked="0"/>
    </xf>
    <xf numFmtId="0" fontId="0" fillId="0" borderId="0" xfId="0" applyAlignment="1" applyProtection="1">
      <alignment horizontal="left" vertical="top" wrapText="1"/>
    </xf>
    <xf numFmtId="0" fontId="0" fillId="0" borderId="0" xfId="0" applyAlignment="1" applyProtection="1">
      <alignment horizontal="left" vertical="top" wrapText="1"/>
      <protection locked="0"/>
    </xf>
    <xf numFmtId="0" fontId="0" fillId="0" borderId="22" xfId="0" applyBorder="1" applyAlignment="1" applyProtection="1">
      <alignment horizontal="left" vertical="top" wrapText="1"/>
      <protection locked="0"/>
    </xf>
    <xf numFmtId="0" fontId="0" fillId="0" borderId="21" xfId="0" applyBorder="1" applyAlignment="1" applyProtection="1">
      <alignment horizontal="left" vertical="top" wrapText="1"/>
      <protection locked="0"/>
    </xf>
    <xf numFmtId="0" fontId="0" fillId="0" borderId="23" xfId="0" applyBorder="1" applyAlignment="1" applyProtection="1">
      <alignment horizontal="left" vertical="top" wrapText="1"/>
      <protection locked="0"/>
    </xf>
    <xf numFmtId="0" fontId="0" fillId="0" borderId="0" xfId="0" applyBorder="1" applyAlignment="1" applyProtection="1">
      <alignment horizontal="left" vertical="top" wrapText="1"/>
      <protection locked="0"/>
    </xf>
  </cellXfs>
  <cellStyles count="11">
    <cellStyle name="Followed Hyperlink" xfId="4" builtinId="9" hidden="1"/>
    <cellStyle name="Followed Hyperlink" xfId="6" builtinId="9" hidden="1"/>
    <cellStyle name="Followed Hyperlink" xfId="8" builtinId="9" hidden="1"/>
    <cellStyle name="Good" xfId="10" builtinId="26"/>
    <cellStyle name="Hyperlink" xfId="3" builtinId="8" hidden="1"/>
    <cellStyle name="Hyperlink" xfId="5" builtinId="8" hidden="1"/>
    <cellStyle name="Hyperlink" xfId="7" builtinId="8" hidden="1"/>
    <cellStyle name="Hyperlink" xfId="9" builtinId="8"/>
    <cellStyle name="Input" xfId="2" builtinId="20"/>
    <cellStyle name="Normal" xfId="0" builtinId="0"/>
    <cellStyle name="Normal 2" xfId="1"/>
  </cellStyles>
  <dxfs count="61">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ill>
        <patternFill>
          <bgColor rgb="FFC00000"/>
        </patternFill>
      </fill>
    </dxf>
    <dxf>
      <font>
        <color rgb="FF9C0006"/>
      </font>
      <fill>
        <patternFill>
          <bgColor rgb="FFFFC7CE"/>
        </patternFill>
      </fill>
    </dxf>
    <dxf>
      <font>
        <color theme="0"/>
      </font>
      <fill>
        <patternFill>
          <bgColor theme="0" tint="-0.24994659260841701"/>
        </patternFill>
      </fill>
    </dxf>
    <dxf>
      <font>
        <color theme="0"/>
      </font>
      <fill>
        <patternFill>
          <bgColor theme="7" tint="0.59996337778862885"/>
        </patternFill>
      </fill>
    </dxf>
  </dxfs>
  <tableStyles count="0" defaultTableStyle="TableStyleMedium2" defaultPivotStyle="PivotStyleMedium9"/>
  <colors>
    <mruColors>
      <color rgb="FFC6EFCE"/>
      <color rgb="FFFF00FF"/>
      <color rgb="FFFFCC9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https://co2mpas.i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600456</xdr:colOff>
      <xdr:row>12</xdr:row>
      <xdr:rowOff>76200</xdr:rowOff>
    </xdr:to>
    <xdr:pic>
      <xdr:nvPicPr>
        <xdr:cNvPr id="2" name="Picture 1">
          <a:hlinkClick xmlns:r="http://schemas.openxmlformats.org/officeDocument/2006/relationships" r:id="rId1"/>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t="58968" b="6542"/>
        <a:stretch/>
      </xdr:blipFill>
      <xdr:spPr>
        <a:xfrm>
          <a:off x="0" y="0"/>
          <a:ext cx="9134856" cy="23622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5444</xdr:colOff>
      <xdr:row>1</xdr:row>
      <xdr:rowOff>9525</xdr:rowOff>
    </xdr:from>
    <xdr:to>
      <xdr:col>12</xdr:col>
      <xdr:colOff>291193</xdr:colOff>
      <xdr:row>26</xdr:row>
      <xdr:rowOff>114300</xdr:rowOff>
    </xdr:to>
    <xdr:sp macro="" textlink="">
      <xdr:nvSpPr>
        <xdr:cNvPr id="2" name="TextBox 1">
          <a:extLst>
            <a:ext uri="{FF2B5EF4-FFF2-40B4-BE49-F238E27FC236}">
              <a16:creationId xmlns="" xmlns:a16="http://schemas.microsoft.com/office/drawing/2014/main" id="{00000000-0008-0000-0100-000002000000}"/>
            </a:ext>
          </a:extLst>
        </xdr:cNvPr>
        <xdr:cNvSpPr txBox="1"/>
      </xdr:nvSpPr>
      <xdr:spPr>
        <a:xfrm>
          <a:off x="12597494" y="200025"/>
          <a:ext cx="3238499" cy="5648325"/>
        </a:xfrm>
        <a:prstGeom prst="rect">
          <a:avLst/>
        </a:prstGeom>
        <a:solidFill>
          <a:schemeClr val="bg2"/>
        </a:solidFill>
        <a:ln w="19050" cmpd="sng">
          <a:solidFill>
            <a:srgbClr val="FF0000"/>
          </a:solidFill>
          <a:prstDash val="sysDot"/>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E" sz="1100" b="1"/>
            <a:t>Legend</a:t>
          </a:r>
        </a:p>
        <a:p>
          <a:pPr algn="l"/>
          <a:r>
            <a:rPr lang="en-IE" sz="1100" b="1" baseline="0">
              <a:solidFill>
                <a:srgbClr val="FFFF00"/>
              </a:solidFill>
            </a:rPr>
            <a:t>Yellow </a:t>
          </a:r>
          <a:r>
            <a:rPr lang="en-IE" sz="1100" b="1" baseline="0">
              <a:solidFill>
                <a:sysClr val="windowText" lastClr="000000"/>
              </a:solidFill>
            </a:rPr>
            <a:t>cells</a:t>
          </a:r>
          <a:r>
            <a:rPr lang="en-IE" sz="1100"/>
            <a:t> are mandatory.</a:t>
          </a:r>
        </a:p>
        <a:p>
          <a:pPr algn="l"/>
          <a:endParaRPr lang="en-IE" sz="1100" b="1">
            <a:solidFill>
              <a:schemeClr val="accent6">
                <a:lumMod val="75000"/>
              </a:schemeClr>
            </a:solidFill>
          </a:endParaRPr>
        </a:p>
        <a:p>
          <a:pPr algn="l"/>
          <a:r>
            <a:rPr lang="en-IE" sz="1100" b="1" baseline="0">
              <a:solidFill>
                <a:srgbClr val="FFC000"/>
              </a:solidFill>
            </a:rPr>
            <a:t>Orange </a:t>
          </a:r>
          <a:r>
            <a:rPr lang="en-IE" sz="1100" b="1" baseline="0">
              <a:solidFill>
                <a:sysClr val="windowText" lastClr="000000"/>
              </a:solidFill>
            </a:rPr>
            <a:t>cells</a:t>
          </a:r>
          <a:r>
            <a:rPr lang="en-IE" sz="1100" baseline="0">
              <a:solidFill>
                <a:sysClr val="windowText" lastClr="000000"/>
              </a:solidFill>
            </a:rPr>
            <a:t> </a:t>
          </a:r>
          <a:r>
            <a:rPr lang="en-IE" sz="1100" baseline="0"/>
            <a:t>are optional if not provided the default value will be adopted.</a:t>
          </a:r>
        </a:p>
        <a:p>
          <a:pPr algn="l"/>
          <a:endParaRPr lang="en-IE" sz="1100" baseline="0"/>
        </a:p>
        <a:p>
          <a:pPr algn="l"/>
          <a:r>
            <a:rPr lang="en-IE" sz="1100" baseline="0"/>
            <a:t>-----------------------------------------------------------------------</a:t>
          </a:r>
        </a:p>
        <a:p>
          <a:pPr algn="l"/>
          <a:endParaRPr lang="en-IE" sz="1100" baseline="0"/>
        </a:p>
        <a:p>
          <a:pPr algn="l"/>
          <a:r>
            <a:rPr lang="en-IE" sz="1100" baseline="0"/>
            <a:t>Signals are expected to be provided in the respective cycle tabs (NEDC-H, NEDC-L, WLTP-H, WLTP-L, prediction.WLTP), at 1 Hz frequency. Guarantee the resective resolutions for each signal.</a:t>
          </a:r>
        </a:p>
        <a:p>
          <a:pPr algn="l"/>
          <a:endParaRPr lang="en-IE" sz="1100" baseline="0"/>
        </a:p>
        <a:p>
          <a:pPr algn="l"/>
          <a:r>
            <a:rPr lang="en-IE" sz="1100" baseline="0"/>
            <a:t>The model might fail in case your time-series signals are time-shifted (&gt; ± 1 sec.) and/or with different sampling rates. Even if the run succeeds, the results will not be accurate enough. The datasync command-line tool synchronizes your dyno and/or OBD signals with the theoretical WLTP cycle. Signals are expected to be derived from the same test-simulation as the other input values.</a:t>
          </a:r>
        </a:p>
        <a:p>
          <a:pPr algn="l"/>
          <a:endParaRPr lang="en-IE" sz="1100" baseline="0"/>
        </a:p>
        <a:p>
          <a:pPr algn="l"/>
          <a:r>
            <a:rPr lang="en-IE" sz="1100" baseline="0"/>
            <a:t>Note:</a:t>
          </a:r>
        </a:p>
        <a:p>
          <a:pPr algn="l"/>
          <a:r>
            <a:rPr lang="en-IE" sz="1100" baseline="0"/>
            <a:t>Engine temperatures refer to engine coolant and not engine oil temperatures.</a:t>
          </a:r>
        </a:p>
        <a:p>
          <a:endParaRPr lang="en-IE" sz="1100" baseline="0"/>
        </a:p>
      </xdr:txBody>
    </xdr:sp>
    <xdr:clientData/>
  </xdr:twoCellAnchor>
  <xdr:twoCellAnchor>
    <xdr:from>
      <xdr:col>7</xdr:col>
      <xdr:colOff>12700</xdr:colOff>
      <xdr:row>31</xdr:row>
      <xdr:rowOff>183242</xdr:rowOff>
    </xdr:from>
    <xdr:to>
      <xdr:col>12</xdr:col>
      <xdr:colOff>292100</xdr:colOff>
      <xdr:row>40</xdr:row>
      <xdr:rowOff>59417</xdr:rowOff>
    </xdr:to>
    <xdr:sp macro="" textlink="">
      <xdr:nvSpPr>
        <xdr:cNvPr id="3" name="TextBox 2">
          <a:extLst>
            <a:ext uri="{FF2B5EF4-FFF2-40B4-BE49-F238E27FC236}">
              <a16:creationId xmlns="" xmlns:a16="http://schemas.microsoft.com/office/drawing/2014/main" id="{00000000-0008-0000-0100-000004000000}"/>
            </a:ext>
          </a:extLst>
        </xdr:cNvPr>
        <xdr:cNvSpPr txBox="1"/>
      </xdr:nvSpPr>
      <xdr:spPr>
        <a:xfrm>
          <a:off x="12604750" y="7022192"/>
          <a:ext cx="3232150" cy="1590675"/>
        </a:xfrm>
        <a:prstGeom prst="rect">
          <a:avLst/>
        </a:prstGeom>
        <a:solidFill>
          <a:schemeClr val="bg2"/>
        </a:solidFill>
        <a:ln w="19050" cmpd="sng">
          <a:solidFill>
            <a:srgbClr val="FF0000"/>
          </a:solidFill>
          <a:prstDash val="sysDot"/>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r>
            <a:rPr lang="en-IE" sz="1100" b="1">
              <a:solidFill>
                <a:srgbClr val="FF0000"/>
              </a:solidFill>
              <a:latin typeface="+mn-lt"/>
              <a:ea typeface="+mn-ea"/>
              <a:cs typeface="+mn-cs"/>
            </a:rPr>
            <a:t>Two scenarios</a:t>
          </a:r>
          <a:r>
            <a:rPr lang="en-IE" sz="1100" b="1" baseline="0">
              <a:solidFill>
                <a:srgbClr val="FF0000"/>
              </a:solidFill>
              <a:latin typeface="+mn-lt"/>
              <a:ea typeface="+mn-ea"/>
              <a:cs typeface="+mn-cs"/>
            </a:rPr>
            <a:t> are possible:</a:t>
          </a:r>
        </a:p>
        <a:p>
          <a:pPr marL="0" indent="0"/>
          <a:r>
            <a:rPr lang="en-IE" sz="1100" b="1" baseline="0">
              <a:solidFill>
                <a:srgbClr val="FF0000"/>
              </a:solidFill>
              <a:latin typeface="+mn-lt"/>
              <a:ea typeface="+mn-ea"/>
              <a:cs typeface="+mn-cs"/>
            </a:rPr>
            <a:t>1. For NEDC CO2 interpolation family (vehicle L and H) user needs to provide RLs and masses for both WLTPs (L and H) and both NEDCs (L and H). </a:t>
          </a:r>
        </a:p>
        <a:p>
          <a:pPr marL="0" indent="0"/>
          <a:r>
            <a:rPr lang="en-IE" sz="1100" b="1" baseline="0">
              <a:solidFill>
                <a:srgbClr val="FF0000"/>
              </a:solidFill>
              <a:latin typeface="+mn-lt"/>
              <a:ea typeface="+mn-ea"/>
              <a:cs typeface="+mn-cs"/>
            </a:rPr>
            <a:t>2. Without NEDC CO2 interpolation family all vehicles will be type approved as NEDC-H. In this case RLs and masses for only WLTP-H and NEDC-H should be provided.</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28576</xdr:colOff>
      <xdr:row>6</xdr:row>
      <xdr:rowOff>142872</xdr:rowOff>
    </xdr:from>
    <xdr:to>
      <xdr:col>3</xdr:col>
      <xdr:colOff>847726</xdr:colOff>
      <xdr:row>23</xdr:row>
      <xdr:rowOff>95250</xdr:rowOff>
    </xdr:to>
    <xdr:sp macro="" textlink="">
      <xdr:nvSpPr>
        <xdr:cNvPr id="2" name="TextBox 1"/>
        <xdr:cNvSpPr txBox="1"/>
      </xdr:nvSpPr>
      <xdr:spPr>
        <a:xfrm>
          <a:off x="28576" y="1257297"/>
          <a:ext cx="3733800" cy="3190878"/>
        </a:xfrm>
        <a:prstGeom prst="rect">
          <a:avLst/>
        </a:prstGeom>
        <a:solidFill>
          <a:schemeClr val="bg2"/>
        </a:solidFill>
        <a:ln w="19050" cmpd="sng">
          <a:solidFill>
            <a:srgbClr val="FF0000"/>
          </a:solidFill>
          <a:prstDash val="sysDot"/>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r>
            <a:rPr lang="en-IE" sz="1100" b="1">
              <a:solidFill>
                <a:schemeClr val="dk1"/>
              </a:solidFill>
              <a:latin typeface="+mn-lt"/>
              <a:ea typeface="+mn-ea"/>
              <a:cs typeface="+mn-cs"/>
            </a:rPr>
            <a:t>Add data here if you want a specific velocity profile and/or</a:t>
          </a:r>
          <a:r>
            <a:rPr lang="en-IE" sz="1100" b="1" baseline="0">
              <a:solidFill>
                <a:schemeClr val="dk1"/>
              </a:solidFill>
              <a:latin typeface="+mn-lt"/>
              <a:ea typeface="+mn-ea"/>
              <a:cs typeface="+mn-cs"/>
            </a:rPr>
            <a:t> bag phases</a:t>
          </a:r>
          <a:r>
            <a:rPr lang="en-IE" sz="1100" b="1">
              <a:solidFill>
                <a:schemeClr val="dk1"/>
              </a:solidFill>
              <a:latin typeface="+mn-lt"/>
              <a:ea typeface="+mn-ea"/>
              <a:cs typeface="+mn-cs"/>
            </a:rPr>
            <a:t> and/or gearshifting pattern to be used for NEDC prediction.</a:t>
          </a:r>
        </a:p>
        <a:p>
          <a:pPr marL="0" indent="0"/>
          <a:endParaRPr lang="en-IE" sz="1100" b="1">
            <a:solidFill>
              <a:schemeClr val="dk1"/>
            </a:solidFill>
            <a:latin typeface="+mn-lt"/>
            <a:ea typeface="+mn-ea"/>
            <a:cs typeface="+mn-cs"/>
          </a:endParaRPr>
        </a:p>
        <a:p>
          <a:pPr marL="0" indent="0"/>
          <a:r>
            <a:rPr lang="en-IE" sz="1100" b="1">
              <a:solidFill>
                <a:schemeClr val="dk1"/>
              </a:solidFill>
              <a:latin typeface="+mn-lt"/>
              <a:ea typeface="+mn-ea"/>
              <a:cs typeface="+mn-cs"/>
            </a:rPr>
            <a:t>When the bag</a:t>
          </a:r>
          <a:r>
            <a:rPr lang="en-IE" sz="1100" b="1" baseline="0">
              <a:solidFill>
                <a:schemeClr val="dk1"/>
              </a:solidFill>
              <a:latin typeface="+mn-lt"/>
              <a:ea typeface="+mn-ea"/>
              <a:cs typeface="+mn-cs"/>
            </a:rPr>
            <a:t> phases do not coincide with the standard ones, you must provide 'times', 'velocities' and 'bag_phases' vectors. The 'bag_phases' vector defines the phases integration times</a:t>
          </a:r>
          <a:r>
            <a:rPr lang="en-IE" sz="1100" b="1">
              <a:solidFill>
                <a:schemeClr val="dk1"/>
              </a:solidFill>
              <a:latin typeface="+mn-lt"/>
              <a:ea typeface="+mn-ea"/>
              <a:cs typeface="+mn-cs"/>
            </a:rPr>
            <a:t>.</a:t>
          </a:r>
        </a:p>
        <a:p>
          <a:pPr marL="0" indent="0"/>
          <a:endParaRPr lang="en-IE" sz="1100" b="1">
            <a:solidFill>
              <a:schemeClr val="dk1"/>
            </a:solidFill>
            <a:latin typeface="+mn-lt"/>
            <a:ea typeface="+mn-ea"/>
            <a:cs typeface="+mn-cs"/>
          </a:endParaRPr>
        </a:p>
        <a:p>
          <a:pPr marL="0" indent="0"/>
          <a:r>
            <a:rPr lang="en-IE" sz="1100" b="1">
              <a:solidFill>
                <a:schemeClr val="dk1"/>
              </a:solidFill>
              <a:latin typeface="+mn-lt"/>
              <a:ea typeface="+mn-ea"/>
              <a:cs typeface="+mn-cs"/>
            </a:rPr>
            <a:t>In case of manual transmission you can provide </a:t>
          </a:r>
          <a:r>
            <a:rPr lang="en-IE" sz="1100" b="1">
              <a:solidFill>
                <a:schemeClr val="dk1"/>
              </a:solidFill>
              <a:effectLst/>
              <a:latin typeface="+mn-lt"/>
              <a:ea typeface="+mn-ea"/>
              <a:cs typeface="+mn-cs"/>
            </a:rPr>
            <a:t>gearshifting pattern</a:t>
          </a:r>
          <a:r>
            <a:rPr lang="en-IE" sz="1100" b="1">
              <a:solidFill>
                <a:schemeClr val="dk1"/>
              </a:solidFill>
              <a:latin typeface="+mn-lt"/>
              <a:ea typeface="+mn-ea"/>
              <a:cs typeface="+mn-cs"/>
            </a:rPr>
            <a:t>. This is not allowed</a:t>
          </a:r>
          <a:r>
            <a:rPr lang="en-IE" sz="1100" b="1" baseline="0">
              <a:solidFill>
                <a:schemeClr val="dk1"/>
              </a:solidFill>
              <a:latin typeface="+mn-lt"/>
              <a:ea typeface="+mn-ea"/>
              <a:cs typeface="+mn-cs"/>
            </a:rPr>
            <a:t> for automatic or cvt transmissions. When you provide the 'gears' vector, </a:t>
          </a:r>
          <a:r>
            <a:rPr lang="en-IE" sz="1100" b="1" baseline="0">
              <a:solidFill>
                <a:schemeClr val="dk1"/>
              </a:solidFill>
              <a:effectLst/>
              <a:latin typeface="+mn-lt"/>
              <a:ea typeface="+mn-ea"/>
              <a:cs typeface="+mn-cs"/>
            </a:rPr>
            <a:t>you also must provide 'times' and 'velocities' vectors.</a:t>
          </a:r>
          <a:endParaRPr lang="en-IE" sz="1100" b="1">
            <a:solidFill>
              <a:schemeClr val="dk1"/>
            </a:solidFill>
            <a:latin typeface="+mn-lt"/>
            <a:ea typeface="+mn-ea"/>
            <a:cs typeface="+mn-cs"/>
          </a:endParaRPr>
        </a:p>
        <a:p>
          <a:pPr marL="0" indent="0"/>
          <a:endParaRPr lang="en-IE" sz="1100" b="1">
            <a:solidFill>
              <a:schemeClr val="dk1"/>
            </a:solidFill>
            <a:latin typeface="+mn-lt"/>
            <a:ea typeface="+mn-ea"/>
            <a:cs typeface="+mn-cs"/>
          </a:endParaRPr>
        </a:p>
        <a:p>
          <a:pPr marL="0" indent="0"/>
          <a:r>
            <a:rPr lang="en-IE" sz="1100" b="1">
              <a:solidFill>
                <a:schemeClr val="dk1"/>
              </a:solidFill>
              <a:latin typeface="+mn-lt"/>
              <a:ea typeface="+mn-ea"/>
              <a:cs typeface="+mn-cs"/>
            </a:rPr>
            <a:t>If nothing is provided the basic NEDC is run as specified by the regulation.</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1323975</xdr:colOff>
      <xdr:row>5</xdr:row>
      <xdr:rowOff>76200</xdr:rowOff>
    </xdr:from>
    <xdr:to>
      <xdr:col>4</xdr:col>
      <xdr:colOff>21600</xdr:colOff>
      <xdr:row>27</xdr:row>
      <xdr:rowOff>169200</xdr:rowOff>
    </xdr:to>
    <xdr:sp macro="" textlink="">
      <xdr:nvSpPr>
        <xdr:cNvPr id="2" name="TextBox 1"/>
        <xdr:cNvSpPr txBox="1"/>
      </xdr:nvSpPr>
      <xdr:spPr>
        <a:xfrm>
          <a:off x="2000250" y="1000125"/>
          <a:ext cx="936000" cy="4284000"/>
        </a:xfrm>
        <a:prstGeom prst="rect">
          <a:avLst/>
        </a:prstGeom>
        <a:solidFill>
          <a:schemeClr val="bg2"/>
        </a:solidFill>
        <a:ln w="19050" cmpd="sng">
          <a:solidFill>
            <a:srgbClr val="FF0000"/>
          </a:solidFill>
          <a:prstDash val="sysDot"/>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E" sz="1100" b="1">
              <a:solidFill>
                <a:schemeClr val="dk1"/>
              </a:solidFill>
              <a:latin typeface="+mn-lt"/>
              <a:ea typeface="+mn-ea"/>
              <a:cs typeface="+mn-cs"/>
            </a:rPr>
            <a:t>When the bag</a:t>
          </a:r>
          <a:r>
            <a:rPr lang="en-IE" sz="1100" b="1" baseline="0">
              <a:solidFill>
                <a:schemeClr val="dk1"/>
              </a:solidFill>
              <a:latin typeface="+mn-lt"/>
              <a:ea typeface="+mn-ea"/>
              <a:cs typeface="+mn-cs"/>
            </a:rPr>
            <a:t> phases do not coincide with the standard ones, you must provide the 'bag_phases' vector that defines the phases integration times</a:t>
          </a:r>
          <a:r>
            <a:rPr lang="en-IE" sz="1100" b="1">
              <a:solidFill>
                <a:schemeClr val="dk1"/>
              </a:solidFill>
              <a:latin typeface="+mn-lt"/>
              <a:ea typeface="+mn-ea"/>
              <a:cs typeface="+mn-cs"/>
            </a:rPr>
            <a:t>.</a:t>
          </a:r>
        </a:p>
        <a:p>
          <a:pPr marL="0" indent="0" algn="ctr"/>
          <a:endParaRPr lang="en-IE" sz="1100" b="1">
            <a:solidFill>
              <a:schemeClr val="dk1"/>
            </a:solidFill>
            <a:latin typeface="+mn-lt"/>
            <a:ea typeface="+mn-ea"/>
            <a:cs typeface="+mn-cs"/>
          </a:endParaRPr>
        </a:p>
        <a:p>
          <a:pPr marL="0" indent="0" algn="ctr"/>
          <a:r>
            <a:rPr lang="en-IE" sz="1100" b="1">
              <a:solidFill>
                <a:schemeClr val="dk1"/>
              </a:solidFill>
              <a:latin typeface="+mn-lt"/>
              <a:ea typeface="+mn-ea"/>
              <a:cs typeface="+mn-cs"/>
            </a:rPr>
            <a:t>If nothing is provided the default WLTP is run as specified by the regulation.</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28576</xdr:colOff>
      <xdr:row>6</xdr:row>
      <xdr:rowOff>142872</xdr:rowOff>
    </xdr:from>
    <xdr:to>
      <xdr:col>3</xdr:col>
      <xdr:colOff>847726</xdr:colOff>
      <xdr:row>23</xdr:row>
      <xdr:rowOff>95250</xdr:rowOff>
    </xdr:to>
    <xdr:sp macro="" textlink="">
      <xdr:nvSpPr>
        <xdr:cNvPr id="2" name="TextBox 1"/>
        <xdr:cNvSpPr txBox="1"/>
      </xdr:nvSpPr>
      <xdr:spPr>
        <a:xfrm>
          <a:off x="28576" y="1257297"/>
          <a:ext cx="3733800" cy="3190878"/>
        </a:xfrm>
        <a:prstGeom prst="rect">
          <a:avLst/>
        </a:prstGeom>
        <a:solidFill>
          <a:schemeClr val="bg2"/>
        </a:solidFill>
        <a:ln w="19050" cmpd="sng">
          <a:solidFill>
            <a:srgbClr val="FF0000"/>
          </a:solidFill>
          <a:prstDash val="sysDot"/>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r>
            <a:rPr lang="en-IE" sz="1100" b="1">
              <a:solidFill>
                <a:schemeClr val="dk1"/>
              </a:solidFill>
              <a:latin typeface="+mn-lt"/>
              <a:ea typeface="+mn-ea"/>
              <a:cs typeface="+mn-cs"/>
            </a:rPr>
            <a:t>Add data here if you want a specific velocity profile and/or</a:t>
          </a:r>
          <a:r>
            <a:rPr lang="en-IE" sz="1100" b="1" baseline="0">
              <a:solidFill>
                <a:schemeClr val="dk1"/>
              </a:solidFill>
              <a:latin typeface="+mn-lt"/>
              <a:ea typeface="+mn-ea"/>
              <a:cs typeface="+mn-cs"/>
            </a:rPr>
            <a:t> bag phases</a:t>
          </a:r>
          <a:r>
            <a:rPr lang="en-IE" sz="1100" b="1">
              <a:solidFill>
                <a:schemeClr val="dk1"/>
              </a:solidFill>
              <a:latin typeface="+mn-lt"/>
              <a:ea typeface="+mn-ea"/>
              <a:cs typeface="+mn-cs"/>
            </a:rPr>
            <a:t> and/or gearshifting pattern to be used for NEDC prediction.</a:t>
          </a:r>
        </a:p>
        <a:p>
          <a:pPr marL="0" indent="0"/>
          <a:endParaRPr lang="en-IE" sz="1100" b="1">
            <a:solidFill>
              <a:schemeClr val="dk1"/>
            </a:solidFill>
            <a:latin typeface="+mn-lt"/>
            <a:ea typeface="+mn-ea"/>
            <a:cs typeface="+mn-cs"/>
          </a:endParaRPr>
        </a:p>
        <a:p>
          <a:pPr marL="0" indent="0"/>
          <a:r>
            <a:rPr lang="en-IE" sz="1100" b="1">
              <a:solidFill>
                <a:schemeClr val="dk1"/>
              </a:solidFill>
              <a:latin typeface="+mn-lt"/>
              <a:ea typeface="+mn-ea"/>
              <a:cs typeface="+mn-cs"/>
            </a:rPr>
            <a:t>When the bag</a:t>
          </a:r>
          <a:r>
            <a:rPr lang="en-IE" sz="1100" b="1" baseline="0">
              <a:solidFill>
                <a:schemeClr val="dk1"/>
              </a:solidFill>
              <a:latin typeface="+mn-lt"/>
              <a:ea typeface="+mn-ea"/>
              <a:cs typeface="+mn-cs"/>
            </a:rPr>
            <a:t> phases do not coincide with the standard ones, you must provide 'times', 'velocities' and 'bag_phases' vectors. The 'bag_phases' vector defines the phases integration times</a:t>
          </a:r>
          <a:r>
            <a:rPr lang="en-IE" sz="1100" b="1">
              <a:solidFill>
                <a:schemeClr val="dk1"/>
              </a:solidFill>
              <a:latin typeface="+mn-lt"/>
              <a:ea typeface="+mn-ea"/>
              <a:cs typeface="+mn-cs"/>
            </a:rPr>
            <a:t>.</a:t>
          </a:r>
        </a:p>
        <a:p>
          <a:pPr marL="0" indent="0"/>
          <a:endParaRPr lang="en-IE" sz="1100" b="1">
            <a:solidFill>
              <a:schemeClr val="dk1"/>
            </a:solidFill>
            <a:latin typeface="+mn-lt"/>
            <a:ea typeface="+mn-ea"/>
            <a:cs typeface="+mn-cs"/>
          </a:endParaRPr>
        </a:p>
        <a:p>
          <a:pPr marL="0" indent="0"/>
          <a:r>
            <a:rPr lang="en-IE" sz="1100" b="1">
              <a:solidFill>
                <a:schemeClr val="dk1"/>
              </a:solidFill>
              <a:latin typeface="+mn-lt"/>
              <a:ea typeface="+mn-ea"/>
              <a:cs typeface="+mn-cs"/>
            </a:rPr>
            <a:t>In case of manual transmission you can provide </a:t>
          </a:r>
          <a:r>
            <a:rPr lang="en-IE" sz="1100" b="1">
              <a:solidFill>
                <a:schemeClr val="dk1"/>
              </a:solidFill>
              <a:effectLst/>
              <a:latin typeface="+mn-lt"/>
              <a:ea typeface="+mn-ea"/>
              <a:cs typeface="+mn-cs"/>
            </a:rPr>
            <a:t>gearshifting pattern</a:t>
          </a:r>
          <a:r>
            <a:rPr lang="en-IE" sz="1100" b="1">
              <a:solidFill>
                <a:schemeClr val="dk1"/>
              </a:solidFill>
              <a:latin typeface="+mn-lt"/>
              <a:ea typeface="+mn-ea"/>
              <a:cs typeface="+mn-cs"/>
            </a:rPr>
            <a:t>. This is not allowed</a:t>
          </a:r>
          <a:r>
            <a:rPr lang="en-IE" sz="1100" b="1" baseline="0">
              <a:solidFill>
                <a:schemeClr val="dk1"/>
              </a:solidFill>
              <a:latin typeface="+mn-lt"/>
              <a:ea typeface="+mn-ea"/>
              <a:cs typeface="+mn-cs"/>
            </a:rPr>
            <a:t> for automatic or cvt transmissions. When you provide the 'gears' vector, </a:t>
          </a:r>
          <a:r>
            <a:rPr lang="en-IE" sz="1100" b="1" baseline="0">
              <a:solidFill>
                <a:schemeClr val="dk1"/>
              </a:solidFill>
              <a:effectLst/>
              <a:latin typeface="+mn-lt"/>
              <a:ea typeface="+mn-ea"/>
              <a:cs typeface="+mn-cs"/>
            </a:rPr>
            <a:t>you also must provide 'times' and 'velocities' vectors.</a:t>
          </a:r>
          <a:endParaRPr lang="en-IE" sz="1100" b="1">
            <a:solidFill>
              <a:schemeClr val="dk1"/>
            </a:solidFill>
            <a:latin typeface="+mn-lt"/>
            <a:ea typeface="+mn-ea"/>
            <a:cs typeface="+mn-cs"/>
          </a:endParaRPr>
        </a:p>
        <a:p>
          <a:pPr marL="0" indent="0"/>
          <a:endParaRPr lang="en-IE" sz="1100" b="1">
            <a:solidFill>
              <a:schemeClr val="dk1"/>
            </a:solidFill>
            <a:latin typeface="+mn-lt"/>
            <a:ea typeface="+mn-ea"/>
            <a:cs typeface="+mn-cs"/>
          </a:endParaRPr>
        </a:p>
        <a:p>
          <a:pPr marL="0" indent="0"/>
          <a:r>
            <a:rPr lang="en-IE" sz="1100" b="1">
              <a:solidFill>
                <a:schemeClr val="dk1"/>
              </a:solidFill>
              <a:latin typeface="+mn-lt"/>
              <a:ea typeface="+mn-ea"/>
              <a:cs typeface="+mn-cs"/>
            </a:rPr>
            <a:t>If nothing is provided the basic NEDC is run as specified by the regulation.</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1323975</xdr:colOff>
      <xdr:row>5</xdr:row>
      <xdr:rowOff>76200</xdr:rowOff>
    </xdr:from>
    <xdr:to>
      <xdr:col>4</xdr:col>
      <xdr:colOff>21600</xdr:colOff>
      <xdr:row>27</xdr:row>
      <xdr:rowOff>169200</xdr:rowOff>
    </xdr:to>
    <xdr:sp macro="" textlink="">
      <xdr:nvSpPr>
        <xdr:cNvPr id="2" name="TextBox 1"/>
        <xdr:cNvSpPr txBox="1"/>
      </xdr:nvSpPr>
      <xdr:spPr>
        <a:xfrm>
          <a:off x="2000250" y="1000125"/>
          <a:ext cx="936000" cy="4284000"/>
        </a:xfrm>
        <a:prstGeom prst="rect">
          <a:avLst/>
        </a:prstGeom>
        <a:solidFill>
          <a:schemeClr val="bg2"/>
        </a:solidFill>
        <a:ln w="19050" cmpd="sng">
          <a:solidFill>
            <a:srgbClr val="FF0000"/>
          </a:solidFill>
          <a:prstDash val="sysDot"/>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E" sz="1100" b="1">
              <a:solidFill>
                <a:schemeClr val="dk1"/>
              </a:solidFill>
              <a:latin typeface="+mn-lt"/>
              <a:ea typeface="+mn-ea"/>
              <a:cs typeface="+mn-cs"/>
            </a:rPr>
            <a:t>When the bag</a:t>
          </a:r>
          <a:r>
            <a:rPr lang="en-IE" sz="1100" b="1" baseline="0">
              <a:solidFill>
                <a:schemeClr val="dk1"/>
              </a:solidFill>
              <a:latin typeface="+mn-lt"/>
              <a:ea typeface="+mn-ea"/>
              <a:cs typeface="+mn-cs"/>
            </a:rPr>
            <a:t> phases do not coincide with the standard ones, you must provide the 'bag_phases' vector that defines the phases integration times</a:t>
          </a:r>
          <a:r>
            <a:rPr lang="en-IE" sz="1100" b="1">
              <a:solidFill>
                <a:schemeClr val="dk1"/>
              </a:solidFill>
              <a:latin typeface="+mn-lt"/>
              <a:ea typeface="+mn-ea"/>
              <a:cs typeface="+mn-cs"/>
            </a:rPr>
            <a:t>.</a:t>
          </a:r>
        </a:p>
        <a:p>
          <a:pPr marL="0" indent="0" algn="ctr"/>
          <a:endParaRPr lang="en-IE" sz="1100" b="1">
            <a:solidFill>
              <a:schemeClr val="dk1"/>
            </a:solidFill>
            <a:latin typeface="+mn-lt"/>
            <a:ea typeface="+mn-ea"/>
            <a:cs typeface="+mn-cs"/>
          </a:endParaRPr>
        </a:p>
        <a:p>
          <a:pPr marL="0" indent="0" algn="ctr"/>
          <a:r>
            <a:rPr lang="en-IE" sz="1100" b="1">
              <a:solidFill>
                <a:schemeClr val="dk1"/>
              </a:solidFill>
              <a:latin typeface="+mn-lt"/>
              <a:ea typeface="+mn-ea"/>
              <a:cs typeface="+mn-cs"/>
            </a:rPr>
            <a:t>If nothing is provided the default WLTP is run as specified by the regulation.</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38100</xdr:colOff>
      <xdr:row>4</xdr:row>
      <xdr:rowOff>171450</xdr:rowOff>
    </xdr:from>
    <xdr:to>
      <xdr:col>4</xdr:col>
      <xdr:colOff>1047750</xdr:colOff>
      <xdr:row>23</xdr:row>
      <xdr:rowOff>104775</xdr:rowOff>
    </xdr:to>
    <xdr:sp macro="" textlink="">
      <xdr:nvSpPr>
        <xdr:cNvPr id="2" name="TextBox 1"/>
        <xdr:cNvSpPr txBox="1"/>
      </xdr:nvSpPr>
      <xdr:spPr>
        <a:xfrm>
          <a:off x="38100" y="981075"/>
          <a:ext cx="4667250" cy="3552825"/>
        </a:xfrm>
        <a:prstGeom prst="rect">
          <a:avLst/>
        </a:prstGeom>
        <a:solidFill>
          <a:schemeClr val="bg2"/>
        </a:solidFill>
        <a:ln w="19050" cmpd="sng">
          <a:solidFill>
            <a:srgbClr val="FF0000"/>
          </a:solidFill>
          <a:prstDash val="sysDot"/>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E" sz="1100" b="1">
              <a:solidFill>
                <a:schemeClr val="dk1"/>
              </a:solidFill>
              <a:latin typeface="+mn-lt"/>
              <a:ea typeface="+mn-ea"/>
              <a:cs typeface="+mn-cs"/>
            </a:rPr>
            <a:t>This sheet is intended for the calculation of  theoretical WLTPs.</a:t>
          </a:r>
        </a:p>
        <a:p>
          <a:pPr marL="0" indent="0" algn="l"/>
          <a:endParaRPr lang="en-IE" sz="1100" b="1">
            <a:solidFill>
              <a:schemeClr val="dk1"/>
            </a:solidFill>
            <a:latin typeface="+mn-lt"/>
            <a:ea typeface="+mn-ea"/>
            <a:cs typeface="+mn-cs"/>
          </a:endParaRPr>
        </a:p>
        <a:p>
          <a:r>
            <a:rPr lang="en-IE" sz="1100" b="1">
              <a:solidFill>
                <a:schemeClr val="dk1"/>
              </a:solidFill>
              <a:effectLst/>
              <a:latin typeface="+mn-lt"/>
              <a:ea typeface="+mn-ea"/>
              <a:cs typeface="+mn-cs"/>
            </a:rPr>
            <a:t>Add data here if you want a specific velocity profile and/or</a:t>
          </a:r>
          <a:r>
            <a:rPr lang="en-IE" sz="1100" b="1" baseline="0">
              <a:solidFill>
                <a:schemeClr val="dk1"/>
              </a:solidFill>
              <a:effectLst/>
              <a:latin typeface="+mn-lt"/>
              <a:ea typeface="+mn-ea"/>
              <a:cs typeface="+mn-cs"/>
            </a:rPr>
            <a:t> bag phases</a:t>
          </a:r>
          <a:r>
            <a:rPr lang="en-IE" sz="1100" b="1">
              <a:solidFill>
                <a:schemeClr val="dk1"/>
              </a:solidFill>
              <a:effectLst/>
              <a:latin typeface="+mn-lt"/>
              <a:ea typeface="+mn-ea"/>
              <a:cs typeface="+mn-cs"/>
            </a:rPr>
            <a:t> and/or gearshifting pattern to be used for WLTP prediction.</a:t>
          </a:r>
        </a:p>
        <a:p>
          <a:endParaRPr lang="en-IE">
            <a:effectLst/>
          </a:endParaRPr>
        </a:p>
        <a:p>
          <a:r>
            <a:rPr lang="en-IE" sz="1100" b="1">
              <a:solidFill>
                <a:schemeClr val="dk1"/>
              </a:solidFill>
              <a:effectLst/>
              <a:latin typeface="+mn-lt"/>
              <a:ea typeface="+mn-ea"/>
              <a:cs typeface="+mn-cs"/>
            </a:rPr>
            <a:t>When the bag</a:t>
          </a:r>
          <a:r>
            <a:rPr lang="en-IE" sz="1100" b="1" baseline="0">
              <a:solidFill>
                <a:schemeClr val="dk1"/>
              </a:solidFill>
              <a:effectLst/>
              <a:latin typeface="+mn-lt"/>
              <a:ea typeface="+mn-ea"/>
              <a:cs typeface="+mn-cs"/>
            </a:rPr>
            <a:t> phases do not coincide with the standard ones, you must provide 'times', 'velocities' and 'bag_phases' vectors. The 'bag_phases' vector defines the phases integration times</a:t>
          </a:r>
          <a:r>
            <a:rPr lang="en-IE" sz="1100" b="1">
              <a:solidFill>
                <a:schemeClr val="dk1"/>
              </a:solidFill>
              <a:effectLst/>
              <a:latin typeface="+mn-lt"/>
              <a:ea typeface="+mn-ea"/>
              <a:cs typeface="+mn-cs"/>
            </a:rPr>
            <a:t>.</a:t>
          </a:r>
          <a:endParaRPr lang="en-IE">
            <a:effectLst/>
          </a:endParaRPr>
        </a:p>
        <a:p>
          <a:endParaRPr lang="en-IE">
            <a:effectLst/>
          </a:endParaRPr>
        </a:p>
        <a:p>
          <a:r>
            <a:rPr lang="en-IE" sz="1100" b="1">
              <a:solidFill>
                <a:schemeClr val="dk1"/>
              </a:solidFill>
              <a:effectLst/>
              <a:latin typeface="+mn-lt"/>
              <a:ea typeface="+mn-ea"/>
              <a:cs typeface="+mn-cs"/>
            </a:rPr>
            <a:t>In case of manual transmission you can provide gearshifting pattern. This is not allowed</a:t>
          </a:r>
          <a:r>
            <a:rPr lang="en-IE" sz="1100" b="1" baseline="0">
              <a:solidFill>
                <a:schemeClr val="dk1"/>
              </a:solidFill>
              <a:effectLst/>
              <a:latin typeface="+mn-lt"/>
              <a:ea typeface="+mn-ea"/>
              <a:cs typeface="+mn-cs"/>
            </a:rPr>
            <a:t> for automatic or cvt transmissions. When you provide the 'gears' vector, you also must provide 'times' and 'velocities' vectors.</a:t>
          </a:r>
          <a:endParaRPr lang="en-IE">
            <a:effectLst/>
          </a:endParaRPr>
        </a:p>
        <a:p>
          <a:pPr marL="0" marR="0" indent="0" algn="l" defTabSz="914400" eaLnBrk="1" fontAlgn="auto" latinLnBrk="0" hangingPunct="1">
            <a:lnSpc>
              <a:spcPct val="100000"/>
            </a:lnSpc>
            <a:spcBef>
              <a:spcPts val="0"/>
            </a:spcBef>
            <a:spcAft>
              <a:spcPts val="0"/>
            </a:spcAft>
            <a:buClrTx/>
            <a:buSzTx/>
            <a:buFontTx/>
            <a:buNone/>
            <a:tabLst/>
            <a:defRPr/>
          </a:pPr>
          <a:endParaRPr lang="en-IE" sz="1100" b="1">
            <a:solidFill>
              <a:schemeClr val="dk1"/>
            </a:solidFill>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IE" sz="1100" b="1">
              <a:solidFill>
                <a:schemeClr val="dk1"/>
              </a:solidFill>
              <a:latin typeface="+mn-lt"/>
              <a:ea typeface="+mn-ea"/>
              <a:cs typeface="+mn-cs"/>
            </a:rPr>
            <a:t>If the gears  vectors are not provided,  CO</a:t>
          </a:r>
          <a:r>
            <a:rPr lang="en-IE" sz="1100" b="1" baseline="-25000">
              <a:solidFill>
                <a:schemeClr val="dk1"/>
              </a:solidFill>
              <a:latin typeface="+mn-lt"/>
              <a:ea typeface="+mn-ea"/>
              <a:cs typeface="+mn-cs"/>
            </a:rPr>
            <a:t>2</a:t>
          </a:r>
          <a:r>
            <a:rPr lang="en-IE" sz="1100" b="1">
              <a:solidFill>
                <a:schemeClr val="dk1"/>
              </a:solidFill>
              <a:latin typeface="+mn-lt"/>
              <a:ea typeface="+mn-ea"/>
              <a:cs typeface="+mn-cs"/>
            </a:rPr>
            <a:t>MPAS predicts WLTP generating </a:t>
          </a:r>
          <a:r>
            <a:rPr lang="en-IE" sz="1100" b="1">
              <a:solidFill>
                <a:schemeClr val="dk1"/>
              </a:solidFill>
              <a:effectLst/>
              <a:latin typeface="+mn-lt"/>
              <a:ea typeface="+mn-ea"/>
              <a:cs typeface="+mn-cs"/>
            </a:rPr>
            <a:t>gearshifting </a:t>
          </a:r>
          <a:r>
            <a:rPr lang="en-IE" sz="1100" b="1">
              <a:solidFill>
                <a:schemeClr val="dk1"/>
              </a:solidFill>
              <a:latin typeface="+mn-lt"/>
              <a:ea typeface="+mn-ea"/>
              <a:cs typeface="+mn-cs"/>
            </a:rPr>
            <a:t> </a:t>
          </a:r>
          <a:r>
            <a:rPr lang="en-IE" sz="1100" b="1">
              <a:solidFill>
                <a:schemeClr val="dk1"/>
              </a:solidFill>
              <a:effectLst/>
              <a:latin typeface="+mn-lt"/>
              <a:ea typeface="+mn-ea"/>
              <a:cs typeface="+mn-cs"/>
            </a:rPr>
            <a:t>pattern according</a:t>
          </a:r>
          <a:r>
            <a:rPr lang="en-IE" sz="1100" b="1" baseline="0">
              <a:solidFill>
                <a:schemeClr val="dk1"/>
              </a:solidFill>
              <a:effectLst/>
              <a:latin typeface="+mn-lt"/>
              <a:ea typeface="+mn-ea"/>
              <a:cs typeface="+mn-cs"/>
            </a:rPr>
            <a:t> to</a:t>
          </a:r>
          <a:r>
            <a:rPr lang="en-IE" sz="1100" b="1">
              <a:solidFill>
                <a:schemeClr val="dk1"/>
              </a:solidFill>
              <a:latin typeface="+mn-lt"/>
              <a:ea typeface="+mn-ea"/>
              <a:cs typeface="+mn-cs"/>
            </a:rPr>
            <a:t> pre phase-1a version of the GTR spec.</a:t>
          </a:r>
        </a:p>
        <a:p>
          <a:pPr marL="0" marR="0" indent="0" algn="l" defTabSz="914400" eaLnBrk="1" fontAlgn="auto" latinLnBrk="0" hangingPunct="1">
            <a:lnSpc>
              <a:spcPct val="100000"/>
            </a:lnSpc>
            <a:spcBef>
              <a:spcPts val="0"/>
            </a:spcBef>
            <a:spcAft>
              <a:spcPts val="0"/>
            </a:spcAft>
            <a:buClrTx/>
            <a:buSzTx/>
            <a:buFontTx/>
            <a:buNone/>
            <a:tabLst/>
            <a:defRPr/>
          </a:pPr>
          <a:endParaRPr lang="en-IE" sz="1100" b="1">
            <a:solidFill>
              <a:schemeClr val="dk1"/>
            </a:solidFill>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IE" sz="1100" b="1">
              <a:solidFill>
                <a:schemeClr val="dk1"/>
              </a:solidFill>
              <a:effectLst/>
              <a:latin typeface="+mn-lt"/>
              <a:ea typeface="+mn-ea"/>
              <a:cs typeface="+mn-cs"/>
            </a:rPr>
            <a:t>If nothing is provided the default WLTP is run as specified by the regulation.</a:t>
          </a:r>
          <a:endParaRPr lang="en-IE">
            <a:effectLst/>
          </a:endParaRPr>
        </a:p>
        <a:p>
          <a:pPr marL="0" indent="0" algn="l"/>
          <a:endParaRPr lang="en-IE" sz="1100" b="1">
            <a:solidFill>
              <a:schemeClr val="dk1"/>
            </a:solidFill>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IE" sz="1100" b="1">
              <a:solidFill>
                <a:schemeClr val="dk1"/>
              </a:solidFill>
              <a:latin typeface="+mn-lt"/>
              <a:ea typeface="+mn-ea"/>
              <a:cs typeface="+mn-cs"/>
            </a:rPr>
            <a:t>The road loads and other parameters are the same as for the measured test (as provided in the Inputs tab).</a:t>
          </a:r>
        </a:p>
        <a:p>
          <a:pPr marL="0" marR="0" indent="0" algn="l" defTabSz="914400" eaLnBrk="1" fontAlgn="auto" latinLnBrk="0" hangingPunct="1">
            <a:lnSpc>
              <a:spcPct val="100000"/>
            </a:lnSpc>
            <a:spcBef>
              <a:spcPts val="0"/>
            </a:spcBef>
            <a:spcAft>
              <a:spcPts val="0"/>
            </a:spcAft>
            <a:buClrTx/>
            <a:buSzTx/>
            <a:buFontTx/>
            <a:buNone/>
            <a:tabLst/>
            <a:defRPr/>
          </a:pPr>
          <a:endParaRPr lang="en-IE" sz="1100" b="1">
            <a:solidFill>
              <a:schemeClr val="dk1"/>
            </a:solidFill>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en-IE" sz="1100" b="1">
            <a:solidFill>
              <a:schemeClr val="dk1"/>
            </a:solidFill>
            <a:latin typeface="+mn-lt"/>
            <a:ea typeface="+mn-ea"/>
            <a:cs typeface="+mn-cs"/>
          </a:endParaRPr>
        </a:p>
        <a:p>
          <a:endParaRPr lang="en-IE">
            <a:effectLst/>
          </a:endParaRPr>
        </a:p>
        <a:p>
          <a:pPr marL="0" marR="0" indent="0" algn="l" defTabSz="914400" eaLnBrk="1" fontAlgn="auto" latinLnBrk="0" hangingPunct="1">
            <a:lnSpc>
              <a:spcPct val="100000"/>
            </a:lnSpc>
            <a:spcBef>
              <a:spcPts val="0"/>
            </a:spcBef>
            <a:spcAft>
              <a:spcPts val="0"/>
            </a:spcAft>
            <a:buClrTx/>
            <a:buSzTx/>
            <a:buFontTx/>
            <a:buNone/>
            <a:tabLst/>
            <a:defRPr/>
          </a:pPr>
          <a:endParaRPr lang="en-IE" sz="1100" b="1">
            <a:solidFill>
              <a:schemeClr val="dk1"/>
            </a:solidFill>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7"/>
  <sheetViews>
    <sheetView tabSelected="1" showRuler="0" workbookViewId="0">
      <selection activeCell="A14" sqref="A14:XFD49"/>
    </sheetView>
  </sheetViews>
  <sheetFormatPr defaultColWidth="0" defaultRowHeight="15" zeroHeight="1" x14ac:dyDescent="0.25"/>
  <cols>
    <col min="1" max="15" width="9.140625" customWidth="1"/>
    <col min="16" max="16" width="9.140625" hidden="1" customWidth="1"/>
    <col min="17" max="16384" width="9.140625" hidden="1"/>
  </cols>
  <sheetData>
    <row r="1" spans="1:1" x14ac:dyDescent="0.2"/>
    <row r="2" spans="1:1" x14ac:dyDescent="0.2"/>
    <row r="3" spans="1:1" x14ac:dyDescent="0.2"/>
    <row r="4" spans="1:1" x14ac:dyDescent="0.2"/>
    <row r="5" spans="1:1" x14ac:dyDescent="0.2"/>
    <row r="6" spans="1:1" x14ac:dyDescent="0.2"/>
    <row r="7" spans="1:1" x14ac:dyDescent="0.2"/>
    <row r="8" spans="1:1" x14ac:dyDescent="0.2"/>
    <row r="9" spans="1:1" x14ac:dyDescent="0.2"/>
    <row r="10" spans="1:1" x14ac:dyDescent="0.2"/>
    <row r="11" spans="1:1" x14ac:dyDescent="0.2"/>
    <row r="12" spans="1:1" x14ac:dyDescent="0.2"/>
    <row r="13" spans="1:1" x14ac:dyDescent="0.2"/>
    <row r="14" spans="1:1" s="116" customFormat="1" ht="15" customHeight="1" x14ac:dyDescent="0.25">
      <c r="A14" s="116" t="s">
        <v>295</v>
      </c>
    </row>
    <row r="15" spans="1:1" s="116" customFormat="1" ht="15" customHeight="1" x14ac:dyDescent="0.25"/>
    <row r="16" spans="1:1" s="116" customFormat="1" ht="15" customHeight="1" x14ac:dyDescent="0.25"/>
    <row r="17" s="116" customFormat="1" ht="15" customHeight="1" x14ac:dyDescent="0.25"/>
    <row r="18" s="116" customFormat="1" ht="15" customHeight="1" x14ac:dyDescent="0.25"/>
    <row r="19" s="116" customFormat="1" ht="15" customHeight="1" x14ac:dyDescent="0.25"/>
    <row r="20" s="116" customFormat="1" ht="15" customHeight="1" x14ac:dyDescent="0.25"/>
    <row r="21" s="116" customFormat="1" ht="15" customHeight="1" x14ac:dyDescent="0.25"/>
    <row r="22" s="116" customFormat="1" ht="15" customHeight="1" x14ac:dyDescent="0.25"/>
    <row r="23" s="116" customFormat="1" ht="15" customHeight="1" x14ac:dyDescent="0.25"/>
    <row r="24" s="116" customFormat="1" ht="15" customHeight="1" x14ac:dyDescent="0.25"/>
    <row r="25" s="116" customFormat="1" ht="15" customHeight="1" x14ac:dyDescent="0.25"/>
    <row r="26" s="116" customFormat="1" ht="15" customHeight="1" x14ac:dyDescent="0.25"/>
    <row r="27" s="116" customFormat="1" ht="15" customHeight="1" x14ac:dyDescent="0.25"/>
    <row r="28" s="116" customFormat="1" ht="15" customHeight="1" x14ac:dyDescent="0.25"/>
    <row r="29" s="116" customFormat="1" ht="15" customHeight="1" x14ac:dyDescent="0.25"/>
    <row r="30" s="116" customFormat="1" ht="15" customHeight="1" x14ac:dyDescent="0.25"/>
    <row r="31" s="116" customFormat="1" ht="15" customHeight="1" x14ac:dyDescent="0.25"/>
    <row r="32" s="116" customFormat="1" ht="15" customHeight="1" x14ac:dyDescent="0.25"/>
    <row r="33" s="116" customFormat="1" ht="15" customHeight="1" x14ac:dyDescent="0.25"/>
    <row r="34" s="116" customFormat="1" ht="15" customHeight="1" x14ac:dyDescent="0.25"/>
    <row r="35" s="116" customFormat="1" ht="15" customHeight="1" x14ac:dyDescent="0.25"/>
    <row r="36" s="116" customFormat="1" ht="15" customHeight="1" x14ac:dyDescent="0.25"/>
    <row r="37" s="116" customFormat="1" ht="15" customHeight="1" x14ac:dyDescent="0.25"/>
    <row r="38" s="116" customFormat="1" ht="15" customHeight="1" x14ac:dyDescent="0.25"/>
    <row r="39" s="116" customFormat="1" ht="15" customHeight="1" x14ac:dyDescent="0.25"/>
    <row r="40" s="116" customFormat="1" ht="15" customHeight="1" x14ac:dyDescent="0.25"/>
    <row r="41" s="116" customFormat="1" ht="15" customHeight="1" x14ac:dyDescent="0.25"/>
    <row r="42" s="116" customFormat="1" ht="15" customHeight="1" x14ac:dyDescent="0.25"/>
    <row r="43" s="116" customFormat="1" ht="15" customHeight="1" x14ac:dyDescent="0.25"/>
    <row r="44" s="116" customFormat="1" ht="15" customHeight="1" x14ac:dyDescent="0.25"/>
    <row r="45" s="116" customFormat="1" ht="15" customHeight="1" x14ac:dyDescent="0.25"/>
    <row r="46" s="116" customFormat="1" ht="15" customHeight="1" x14ac:dyDescent="0.25"/>
    <row r="47" s="116" customFormat="1" ht="15" customHeight="1" x14ac:dyDescent="0.25"/>
    <row r="48" s="116" customFormat="1" ht="15" customHeight="1" x14ac:dyDescent="0.25"/>
    <row r="49" spans="2:2" s="116" customFormat="1" ht="15" customHeight="1" x14ac:dyDescent="0.25"/>
    <row r="50" spans="2:2" s="37" customFormat="1" ht="15" customHeight="1" x14ac:dyDescent="0.25"/>
    <row r="51" spans="2:2" hidden="1" x14ac:dyDescent="0.2"/>
    <row r="52" spans="2:2" hidden="1" x14ac:dyDescent="0.2"/>
    <row r="53" spans="2:2" hidden="1" x14ac:dyDescent="0.2"/>
    <row r="54" spans="2:2" hidden="1" x14ac:dyDescent="0.2">
      <c r="B54" s="20"/>
    </row>
    <row r="55" spans="2:2" hidden="1" x14ac:dyDescent="0.2">
      <c r="B55" s="20"/>
    </row>
    <row r="56" spans="2:2" hidden="1" x14ac:dyDescent="0.2">
      <c r="B56" s="20"/>
    </row>
    <row r="57" spans="2:2" hidden="1" x14ac:dyDescent="0.2">
      <c r="B57" s="20"/>
    </row>
  </sheetData>
  <sheetProtection sheet="1" objects="1" scenarios="1" selectLockedCells="1"/>
  <mergeCells count="1">
    <mergeCell ref="A14:XFD49"/>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38"/>
  <sheetViews>
    <sheetView showRuler="0" workbookViewId="0"/>
  </sheetViews>
  <sheetFormatPr defaultColWidth="0" defaultRowHeight="15" x14ac:dyDescent="0.25"/>
  <cols>
    <col min="1" max="2" width="8.85546875" style="56" customWidth="1"/>
    <col min="3" max="4" width="8.85546875" hidden="1" customWidth="1"/>
    <col min="5" max="6" width="0" hidden="1" customWidth="1"/>
    <col min="7" max="16384" width="8.85546875" hidden="1"/>
  </cols>
  <sheetData>
    <row r="1" spans="1:2" ht="18" customHeight="1" x14ac:dyDescent="0.2">
      <c r="A1" s="35" t="s">
        <v>75</v>
      </c>
      <c r="B1" s="34" t="s">
        <v>76</v>
      </c>
    </row>
    <row r="2" spans="1:2" ht="15.95" customHeight="1" thickBot="1" x14ac:dyDescent="0.25">
      <c r="A2" s="6" t="s">
        <v>10</v>
      </c>
      <c r="B2" s="7" t="s">
        <v>3</v>
      </c>
    </row>
    <row r="3" spans="1:2" x14ac:dyDescent="0.25">
      <c r="A3" s="50">
        <v>800</v>
      </c>
      <c r="B3" s="51">
        <v>9.8361297106322212</v>
      </c>
    </row>
    <row r="4" spans="1:2" x14ac:dyDescent="0.25">
      <c r="A4" s="52">
        <v>900</v>
      </c>
      <c r="B4" s="53">
        <v>15.36141677173055</v>
      </c>
    </row>
    <row r="5" spans="1:2" x14ac:dyDescent="0.25">
      <c r="A5" s="52">
        <v>1000</v>
      </c>
      <c r="B5" s="53">
        <v>20.53692084126638</v>
      </c>
    </row>
    <row r="6" spans="1:2" x14ac:dyDescent="0.25">
      <c r="A6" s="52">
        <v>1100</v>
      </c>
      <c r="B6" s="53">
        <v>25.39083318543145</v>
      </c>
    </row>
    <row r="7" spans="1:2" x14ac:dyDescent="0.25">
      <c r="A7" s="52">
        <v>1200</v>
      </c>
      <c r="B7" s="53">
        <v>29.94952439240425</v>
      </c>
    </row>
    <row r="8" spans="1:2" x14ac:dyDescent="0.25">
      <c r="A8" s="52">
        <v>1300</v>
      </c>
      <c r="B8" s="53">
        <v>34.237544372350087</v>
      </c>
    </row>
    <row r="9" spans="1:2" x14ac:dyDescent="0.25">
      <c r="A9" s="52">
        <v>1400</v>
      </c>
      <c r="B9" s="53">
        <v>38.277622357421023</v>
      </c>
    </row>
    <row r="10" spans="1:2" x14ac:dyDescent="0.25">
      <c r="A10" s="52">
        <v>1500</v>
      </c>
      <c r="B10" s="53">
        <v>42.090666901755903</v>
      </c>
    </row>
    <row r="11" spans="1:2" x14ac:dyDescent="0.25">
      <c r="A11" s="52">
        <v>1600</v>
      </c>
      <c r="B11" s="53">
        <v>45.695765881480341</v>
      </c>
    </row>
    <row r="12" spans="1:2" x14ac:dyDescent="0.25">
      <c r="A12" s="52">
        <v>1700</v>
      </c>
      <c r="B12" s="53">
        <v>49.110186494706753</v>
      </c>
    </row>
    <row r="13" spans="1:2" x14ac:dyDescent="0.25">
      <c r="A13" s="52">
        <v>1800</v>
      </c>
      <c r="B13" s="53">
        <v>52.349375261534327</v>
      </c>
    </row>
    <row r="14" spans="1:2" x14ac:dyDescent="0.25">
      <c r="A14" s="52">
        <v>1900</v>
      </c>
      <c r="B14" s="53">
        <v>55.426958024049</v>
      </c>
    </row>
    <row r="15" spans="1:2" x14ac:dyDescent="0.25">
      <c r="A15" s="52">
        <v>2000</v>
      </c>
      <c r="B15" s="53">
        <v>58.354739946323548</v>
      </c>
    </row>
    <row r="16" spans="1:2" x14ac:dyDescent="0.25">
      <c r="A16" s="52">
        <v>2100</v>
      </c>
      <c r="B16" s="53">
        <v>61.14270551441745</v>
      </c>
    </row>
    <row r="17" spans="1:2" x14ac:dyDescent="0.25">
      <c r="A17" s="52">
        <v>2200</v>
      </c>
      <c r="B17" s="53">
        <v>63.799018536377062</v>
      </c>
    </row>
    <row r="18" spans="1:2" x14ac:dyDescent="0.25">
      <c r="A18" s="52">
        <v>2300</v>
      </c>
      <c r="B18" s="53">
        <v>66.330022142235421</v>
      </c>
    </row>
    <row r="19" spans="1:2" x14ac:dyDescent="0.25">
      <c r="A19" s="52">
        <v>2400</v>
      </c>
      <c r="B19" s="53">
        <v>68.740238784012405</v>
      </c>
    </row>
    <row r="20" spans="1:2" x14ac:dyDescent="0.25">
      <c r="A20" s="52">
        <v>2500</v>
      </c>
      <c r="B20" s="53">
        <v>71.032370235714637</v>
      </c>
    </row>
    <row r="21" spans="1:2" x14ac:dyDescent="0.25">
      <c r="A21" s="52">
        <v>2600</v>
      </c>
      <c r="B21" s="53">
        <v>73.207297593335539</v>
      </c>
    </row>
    <row r="22" spans="1:2" x14ac:dyDescent="0.25">
      <c r="A22" s="52">
        <v>2700</v>
      </c>
      <c r="B22" s="53">
        <v>75.264081274855315</v>
      </c>
    </row>
    <row r="23" spans="1:2" x14ac:dyDescent="0.25">
      <c r="A23" s="52">
        <v>2800</v>
      </c>
      <c r="B23" s="53">
        <v>77.19996102024092</v>
      </c>
    </row>
    <row r="24" spans="1:2" x14ac:dyDescent="0.25">
      <c r="A24" s="52">
        <v>2900</v>
      </c>
      <c r="B24" s="53">
        <v>79.01035589144611</v>
      </c>
    </row>
    <row r="25" spans="1:2" x14ac:dyDescent="0.25">
      <c r="A25" s="52">
        <v>3000</v>
      </c>
      <c r="B25" s="53">
        <v>80.688864272411465</v>
      </c>
    </row>
    <row r="26" spans="1:2" x14ac:dyDescent="0.25">
      <c r="A26" s="52">
        <v>3100</v>
      </c>
      <c r="B26" s="53">
        <v>82.227263869064245</v>
      </c>
    </row>
    <row r="27" spans="1:2" x14ac:dyDescent="0.25">
      <c r="A27" s="52">
        <v>3200</v>
      </c>
      <c r="B27" s="53">
        <v>83.615511709318554</v>
      </c>
    </row>
    <row r="28" spans="1:2" x14ac:dyDescent="0.25">
      <c r="A28" s="52">
        <v>3300</v>
      </c>
      <c r="B28" s="53">
        <v>84.841744143075289</v>
      </c>
    </row>
    <row r="29" spans="1:2" x14ac:dyDescent="0.25">
      <c r="A29" s="52">
        <v>3400</v>
      </c>
      <c r="B29" s="53">
        <v>85.89227684222206</v>
      </c>
    </row>
    <row r="30" spans="1:2" x14ac:dyDescent="0.25">
      <c r="A30" s="52">
        <v>3500</v>
      </c>
      <c r="B30" s="53">
        <v>86.751604800633331</v>
      </c>
    </row>
    <row r="31" spans="1:2" x14ac:dyDescent="0.25">
      <c r="A31" s="52">
        <v>3600</v>
      </c>
      <c r="B31" s="53">
        <v>87.402402334170276</v>
      </c>
    </row>
    <row r="32" spans="1:2" x14ac:dyDescent="0.25">
      <c r="A32" s="52">
        <v>3700</v>
      </c>
      <c r="B32" s="53">
        <v>87.825523080680938</v>
      </c>
    </row>
    <row r="33" spans="1:2" x14ac:dyDescent="0.25">
      <c r="A33" s="52">
        <v>3800</v>
      </c>
      <c r="B33" s="53">
        <v>88</v>
      </c>
    </row>
    <row r="34" spans="1:2" x14ac:dyDescent="0.25">
      <c r="A34" s="52">
        <v>3900</v>
      </c>
      <c r="B34" s="53">
        <v>87.903045373949084</v>
      </c>
    </row>
    <row r="35" spans="1:2" x14ac:dyDescent="0.25">
      <c r="A35" s="52">
        <v>4000</v>
      </c>
      <c r="B35" s="53">
        <v>87.510050806336494</v>
      </c>
    </row>
    <row r="36" spans="1:2" x14ac:dyDescent="0.25">
      <c r="A36" s="52"/>
      <c r="B36" s="53"/>
    </row>
    <row r="37" spans="1:2" x14ac:dyDescent="0.25">
      <c r="A37" s="52"/>
      <c r="B37" s="53"/>
    </row>
    <row r="38" spans="1:2" x14ac:dyDescent="0.25">
      <c r="A38" s="54"/>
      <c r="B38" s="55"/>
    </row>
  </sheetData>
  <sheetProtection selectLockedCell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XEI87"/>
  <sheetViews>
    <sheetView showRuler="0" workbookViewId="0">
      <pane ySplit="1" topLeftCell="A2" activePane="bottomLeft" state="frozen"/>
      <selection pane="bottomLeft" activeCell="C4" sqref="C4"/>
    </sheetView>
  </sheetViews>
  <sheetFormatPr defaultColWidth="0" defaultRowHeight="15" x14ac:dyDescent="0.25"/>
  <cols>
    <col min="1" max="1" width="35.140625" style="15" customWidth="1"/>
    <col min="2" max="2" width="32" style="27" bestFit="1" customWidth="1"/>
    <col min="3" max="3" width="21.42578125" style="15" customWidth="1"/>
    <col min="4" max="4" width="10.5703125" style="15" bestFit="1" customWidth="1"/>
    <col min="5" max="5" width="15.85546875" style="26" bestFit="1" customWidth="1"/>
    <col min="6" max="6" width="73.85546875" style="22" customWidth="1"/>
    <col min="7" max="7" width="73.85546875" style="22" hidden="1" customWidth="1"/>
    <col min="8" max="13" width="8.85546875" style="15" customWidth="1"/>
    <col min="14" max="16360" width="8.85546875" style="15" hidden="1"/>
    <col min="16361" max="16363" width="0" style="15" hidden="1"/>
    <col min="16364" max="16384" width="8.85546875" style="15" hidden="1"/>
  </cols>
  <sheetData>
    <row r="1" spans="1:8" x14ac:dyDescent="0.25">
      <c r="A1" s="16" t="s">
        <v>18</v>
      </c>
      <c r="B1" s="9" t="s">
        <v>19</v>
      </c>
      <c r="C1" s="11" t="s">
        <v>20</v>
      </c>
      <c r="D1" s="11" t="s">
        <v>21</v>
      </c>
      <c r="E1" s="17" t="s">
        <v>59</v>
      </c>
      <c r="F1" s="23" t="s">
        <v>13</v>
      </c>
      <c r="G1" s="23" t="s">
        <v>13</v>
      </c>
    </row>
    <row r="2" spans="1:8" x14ac:dyDescent="0.25">
      <c r="A2" s="61" t="s">
        <v>104</v>
      </c>
      <c r="B2" s="62" t="s">
        <v>248</v>
      </c>
      <c r="C2" s="85" t="s">
        <v>306</v>
      </c>
      <c r="D2" s="18"/>
      <c r="E2" s="63" t="s">
        <v>61</v>
      </c>
      <c r="F2" s="102" t="str">
        <f>HYPERLINK("https://docs.co2mpas.io/en/latest/glossary.html#term-input-version",G2)</f>
        <v>The version of the input-file</v>
      </c>
      <c r="G2" s="64" t="s">
        <v>81</v>
      </c>
    </row>
    <row r="3" spans="1:8" ht="25.5" x14ac:dyDescent="0.25">
      <c r="A3" s="107" t="s">
        <v>302</v>
      </c>
      <c r="B3" s="112" t="s">
        <v>269</v>
      </c>
      <c r="C3" s="113" t="str">
        <f>IF(COUNTA($C$4:$C$6)=3, CONCATENATE("IP-",UPPER($C$4),"-",UPPER($C$5),"-",TEXT($C$6,"0")), "")</f>
        <v>IP-12-ABC-1</v>
      </c>
      <c r="D3" s="18"/>
      <c r="E3" s="26" t="s">
        <v>61</v>
      </c>
      <c r="F3" s="102" t="str">
        <f>HYPERLINK("https://docs.co2mpas.io/en/latest/glossary.html#term-vehicle-family-id", "Family ID formatted as `FT-nnnnnnnnnnnnnnn-WMI-x`, automatically built from cells below (FT:= 'IP')")</f>
        <v>Family ID formatted as `FT-nnnnnnnnnnnnnnn-WMI-x`, automatically built from cells below (FT:= 'IP')</v>
      </c>
      <c r="G3" s="19" t="s">
        <v>278</v>
      </c>
    </row>
    <row r="4" spans="1:8" x14ac:dyDescent="0.25">
      <c r="A4" s="115" t="s">
        <v>303</v>
      </c>
      <c r="B4" s="108"/>
      <c r="C4" s="109" t="s">
        <v>308</v>
      </c>
      <c r="D4" s="18"/>
      <c r="E4" s="26" t="s">
        <v>61</v>
      </c>
      <c r="F4" s="102" t="str">
        <f>HYPERLINK("https://docs.co2mpas.io/en/latest/glossary.html#term-vehicle-family-id","2 to 15 chars from A-Z, 0-9, '_'")</f>
        <v>2 to 15 chars from A-Z, 0-9, '_'</v>
      </c>
      <c r="G4" s="19"/>
    </row>
    <row r="5" spans="1:8" x14ac:dyDescent="0.25">
      <c r="A5" s="115" t="s">
        <v>304</v>
      </c>
      <c r="B5" s="108"/>
      <c r="C5" s="109" t="s">
        <v>307</v>
      </c>
      <c r="D5" s="18"/>
      <c r="E5" s="26" t="s">
        <v>61</v>
      </c>
      <c r="F5" s="102" t="str">
        <f>HYPERLINK("https://docs.co2mpas.io/en/latest/glossary.html#term-vehicle-family-id","OEM code as defined in ISO 3780:2009. 3 alphanumeric chars")</f>
        <v>OEM code as defined in ISO 3780:2009. 3 alphanumeric chars</v>
      </c>
      <c r="G5" s="19"/>
    </row>
    <row r="6" spans="1:8" x14ac:dyDescent="0.25">
      <c r="A6" s="115" t="s">
        <v>305</v>
      </c>
      <c r="B6" s="108"/>
      <c r="C6" s="114">
        <v>1</v>
      </c>
      <c r="D6" s="18"/>
      <c r="E6" s="26" t="s">
        <v>84</v>
      </c>
      <c r="F6" s="102" t="str">
        <f>HYPERLINK("https://docs.co2mpas.io/en/latest/glossary.html#term-vehicle-family-id","0 for foreign WMI, 1 for owned WMI")</f>
        <v>0 for foreign WMI, 1 for owned WMI</v>
      </c>
      <c r="G6" s="19"/>
    </row>
    <row r="7" spans="1:8" customFormat="1" x14ac:dyDescent="0.25">
      <c r="F7" s="110"/>
    </row>
    <row r="8" spans="1:8" x14ac:dyDescent="0.25">
      <c r="A8" s="20" t="s">
        <v>107</v>
      </c>
      <c r="B8" s="65" t="s">
        <v>30</v>
      </c>
      <c r="C8" s="44" t="s">
        <v>279</v>
      </c>
      <c r="D8" s="18"/>
      <c r="E8" s="26" t="s">
        <v>61</v>
      </c>
      <c r="F8" s="102" t="str">
        <f t="shared" ref="F8:F17" si="0">HYPERLINK(CONCATENATE("https://docs.co2mpas.io/en/latest/glossary.html#term-",SUBSTITUTE(B8,"_","-")),G8)</f>
        <v>Type of fuel used in the test: diesel, gasoline, LPG, NG or biomethane, ethanol(E85), biodiesel</v>
      </c>
      <c r="G8" s="19" t="s">
        <v>165</v>
      </c>
      <c r="H8" s="18"/>
    </row>
    <row r="9" spans="1:8" x14ac:dyDescent="0.25">
      <c r="A9" s="20" t="s">
        <v>108</v>
      </c>
      <c r="B9" s="65" t="s">
        <v>36</v>
      </c>
      <c r="C9" s="45">
        <v>38000</v>
      </c>
      <c r="D9" s="18" t="s">
        <v>0</v>
      </c>
      <c r="E9" s="26" t="s">
        <v>60</v>
      </c>
      <c r="F9" s="102" t="str">
        <f t="shared" si="0"/>
        <v>Lower heating value of fuel used in the test</v>
      </c>
      <c r="G9" s="19" t="s">
        <v>167</v>
      </c>
    </row>
    <row r="10" spans="1:8" x14ac:dyDescent="0.25">
      <c r="A10" s="20" t="s">
        <v>109</v>
      </c>
      <c r="B10" s="66" t="s">
        <v>209</v>
      </c>
      <c r="C10" s="12">
        <v>76.909000000000006</v>
      </c>
      <c r="D10" s="18" t="s">
        <v>219</v>
      </c>
      <c r="E10" s="26" t="s">
        <v>60</v>
      </c>
      <c r="F10" s="102" t="str">
        <f t="shared" si="0"/>
        <v>% of carbon in the fuel by weight. Eg 85.5%</v>
      </c>
      <c r="G10" s="19" t="s">
        <v>229</v>
      </c>
    </row>
    <row r="11" spans="1:8" x14ac:dyDescent="0.25">
      <c r="A11" s="20" t="s">
        <v>110</v>
      </c>
      <c r="B11" s="66" t="s">
        <v>203</v>
      </c>
      <c r="C11" s="13" t="s">
        <v>280</v>
      </c>
      <c r="D11" s="18"/>
      <c r="E11" s="26" t="s">
        <v>61</v>
      </c>
      <c r="F11" s="102" t="str">
        <f t="shared" si="0"/>
        <v>Positive ignition or compression ignition</v>
      </c>
      <c r="G11" s="19" t="s">
        <v>111</v>
      </c>
    </row>
    <row r="12" spans="1:8" x14ac:dyDescent="0.25">
      <c r="A12" s="20" t="s">
        <v>112</v>
      </c>
      <c r="B12" s="65" t="s">
        <v>27</v>
      </c>
      <c r="C12" s="45">
        <v>2433</v>
      </c>
      <c r="D12" s="18" t="s">
        <v>2</v>
      </c>
      <c r="E12" s="26" t="s">
        <v>60</v>
      </c>
      <c r="F12" s="102" t="str">
        <f t="shared" si="0"/>
        <v>Engine capacity in cubic centimeters</v>
      </c>
      <c r="G12" s="19" t="s">
        <v>93</v>
      </c>
    </row>
    <row r="13" spans="1:8" x14ac:dyDescent="0.25">
      <c r="A13" s="20" t="s">
        <v>113</v>
      </c>
      <c r="B13" s="65" t="s">
        <v>28</v>
      </c>
      <c r="C13" s="45">
        <v>88</v>
      </c>
      <c r="D13" s="18" t="s">
        <v>1</v>
      </c>
      <c r="E13" s="26" t="s">
        <v>60</v>
      </c>
      <c r="F13" s="102" t="str">
        <f t="shared" si="0"/>
        <v>Engine stroke in mm</v>
      </c>
      <c r="G13" s="19" t="s">
        <v>94</v>
      </c>
    </row>
    <row r="14" spans="1:8" x14ac:dyDescent="0.25">
      <c r="A14" s="20" t="s">
        <v>114</v>
      </c>
      <c r="B14" s="65" t="s">
        <v>34</v>
      </c>
      <c r="C14" s="45">
        <v>800</v>
      </c>
      <c r="D14" s="18" t="s">
        <v>160</v>
      </c>
      <c r="E14" s="26" t="s">
        <v>60</v>
      </c>
      <c r="F14" s="102" t="str">
        <f t="shared" si="0"/>
        <v>Idle speed - warm conditions</v>
      </c>
      <c r="G14" s="19" t="s">
        <v>99</v>
      </c>
    </row>
    <row r="15" spans="1:8" x14ac:dyDescent="0.25">
      <c r="A15" s="20" t="s">
        <v>299</v>
      </c>
      <c r="B15" s="65" t="s">
        <v>300</v>
      </c>
      <c r="C15" s="45"/>
      <c r="D15" s="18"/>
      <c r="E15" s="26" t="s">
        <v>84</v>
      </c>
      <c r="F15" s="102" t="str">
        <f t="shared" si="0"/>
        <v>Number of engine cylinders, if not provided the default value is 4.</v>
      </c>
      <c r="G15" s="19" t="s">
        <v>301</v>
      </c>
    </row>
    <row r="16" spans="1:8" ht="40.5" customHeight="1" x14ac:dyDescent="0.25">
      <c r="A16" s="20" t="s">
        <v>115</v>
      </c>
      <c r="B16" s="65" t="s">
        <v>35</v>
      </c>
      <c r="C16" s="12">
        <v>8.4750000000000006E-2</v>
      </c>
      <c r="D16" s="18" t="s">
        <v>4</v>
      </c>
      <c r="E16" s="26" t="s">
        <v>60</v>
      </c>
      <c r="F16" s="102" t="str">
        <f t="shared" si="0"/>
        <v>Idle fuel consumption of the vehicle - warm conditions. What is the idling fuel consumption of the vehicle when velocity is 0, Start-stop system is disengaged, and battery SOC is at balance conditions?</v>
      </c>
      <c r="G16" s="19" t="s">
        <v>166</v>
      </c>
    </row>
    <row r="17" spans="1:7" ht="25.5" x14ac:dyDescent="0.25">
      <c r="A17" s="117" t="s">
        <v>116</v>
      </c>
      <c r="B17" s="65" t="s">
        <v>29</v>
      </c>
      <c r="C17" s="12">
        <v>4.3520000000000003</v>
      </c>
      <c r="D17" s="18"/>
      <c r="E17" s="26" t="s">
        <v>60</v>
      </c>
      <c r="F17" s="102" t="str">
        <f t="shared" si="0"/>
        <v>Final drive ratio. If the car has two different final drive ratios please leave it blank and provide the final drive ratios in gear_box_ratios tab</v>
      </c>
      <c r="G17" s="67" t="s">
        <v>275</v>
      </c>
    </row>
    <row r="18" spans="1:7" x14ac:dyDescent="0.25">
      <c r="A18" s="117"/>
      <c r="B18" s="65" t="s">
        <v>270</v>
      </c>
      <c r="C18" s="38" t="s">
        <v>271</v>
      </c>
      <c r="D18" s="18"/>
      <c r="E18" s="26" t="s">
        <v>62</v>
      </c>
      <c r="F18" s="102" t="str">
        <f>HYPERLINK(CONCATENATE("https://docs.co2mpas.io/en/latest/glossary.html#term-",SUBSTITUTE(B17,"_","-")),G18)</f>
        <v>Final drive ratios [ratio 1, ratio 2, ...] see relevant column in sheet (gear_box_ratios)</v>
      </c>
      <c r="G18" s="19" t="s">
        <v>272</v>
      </c>
    </row>
    <row r="19" spans="1:7" x14ac:dyDescent="0.25">
      <c r="A19" s="20" t="s">
        <v>217</v>
      </c>
      <c r="B19" s="65" t="s">
        <v>218</v>
      </c>
      <c r="C19" s="12" t="s">
        <v>281</v>
      </c>
      <c r="D19" s="18"/>
      <c r="E19" s="26" t="s">
        <v>61</v>
      </c>
      <c r="F19" s="102" t="str">
        <f t="shared" ref="F19:F30" si="1">HYPERLINK(CONCATENATE("https://docs.co2mpas.io/en/latest/glossary.html#term-",SUBSTITUTE(B19,"_","-")),G19)</f>
        <v>Tyre code (e.g., P195/55R16 85H) of the tyres used in the WLTP test.</v>
      </c>
      <c r="G19" s="67" t="s">
        <v>211</v>
      </c>
    </row>
    <row r="20" spans="1:7" x14ac:dyDescent="0.25">
      <c r="A20" s="20" t="s">
        <v>117</v>
      </c>
      <c r="B20" s="65" t="s">
        <v>33</v>
      </c>
      <c r="C20" s="44" t="s">
        <v>282</v>
      </c>
      <c r="D20" s="18"/>
      <c r="E20" s="26" t="s">
        <v>61</v>
      </c>
      <c r="F20" s="102" t="str">
        <f t="shared" si="1"/>
        <v>Gearbox type: automatic/manual/CVT</v>
      </c>
      <c r="G20" s="19" t="s">
        <v>118</v>
      </c>
    </row>
    <row r="21" spans="1:7" ht="25.5" x14ac:dyDescent="0.25">
      <c r="A21" s="20" t="s">
        <v>119</v>
      </c>
      <c r="B21" s="65" t="s">
        <v>63</v>
      </c>
      <c r="C21" s="45">
        <v>10</v>
      </c>
      <c r="D21" s="18" t="s">
        <v>14</v>
      </c>
      <c r="E21" s="26" t="s">
        <v>60</v>
      </c>
      <c r="F21" s="102" t="str">
        <f t="shared" si="1"/>
        <v>Start-stop activation time elapsed from test start, how many seconds after the NEDC test the S/S system is expected to be enabled</v>
      </c>
      <c r="G21" s="19" t="s">
        <v>120</v>
      </c>
    </row>
    <row r="22" spans="1:7" x14ac:dyDescent="0.25">
      <c r="A22" s="20" t="s">
        <v>121</v>
      </c>
      <c r="B22" s="65" t="s">
        <v>22</v>
      </c>
      <c r="C22" s="12">
        <v>13.9986805652547</v>
      </c>
      <c r="D22" s="18" t="s">
        <v>23</v>
      </c>
      <c r="E22" s="26" t="s">
        <v>60</v>
      </c>
      <c r="F22" s="102" t="str">
        <f t="shared" si="1"/>
        <v>Alternator nominal voltage</v>
      </c>
      <c r="G22" s="19" t="s">
        <v>58</v>
      </c>
    </row>
    <row r="23" spans="1:7" x14ac:dyDescent="0.25">
      <c r="A23" s="20" t="s">
        <v>125</v>
      </c>
      <c r="B23" s="65" t="s">
        <v>64</v>
      </c>
      <c r="C23" s="46">
        <v>1.742</v>
      </c>
      <c r="D23" s="18" t="s">
        <v>3</v>
      </c>
      <c r="E23" s="26" t="s">
        <v>60</v>
      </c>
      <c r="F23" s="102" t="str">
        <f t="shared" si="1"/>
        <v>Alternator maximum power</v>
      </c>
      <c r="G23" s="19" t="s">
        <v>125</v>
      </c>
    </row>
    <row r="24" spans="1:7" x14ac:dyDescent="0.25">
      <c r="A24" s="20" t="s">
        <v>79</v>
      </c>
      <c r="B24" s="65" t="s">
        <v>26</v>
      </c>
      <c r="C24" s="45">
        <v>70</v>
      </c>
      <c r="D24" s="18" t="s">
        <v>24</v>
      </c>
      <c r="E24" s="26" t="s">
        <v>60</v>
      </c>
      <c r="F24" s="102" t="str">
        <f t="shared" si="1"/>
        <v>Battery capacity</v>
      </c>
      <c r="G24" s="19" t="s">
        <v>79</v>
      </c>
    </row>
    <row r="25" spans="1:7" x14ac:dyDescent="0.25">
      <c r="A25" s="20" t="s">
        <v>122</v>
      </c>
      <c r="B25" s="65" t="s">
        <v>230</v>
      </c>
      <c r="C25" s="45"/>
      <c r="D25" s="18" t="s">
        <v>105</v>
      </c>
      <c r="E25" s="26" t="s">
        <v>60</v>
      </c>
      <c r="F25" s="102" t="str">
        <f t="shared" si="1"/>
        <v>Initial temperature of the test cell during WLTP-H test. Default value = 23 °C</v>
      </c>
      <c r="G25" s="19" t="s">
        <v>124</v>
      </c>
    </row>
    <row r="26" spans="1:7" x14ac:dyDescent="0.25">
      <c r="A26" s="20" t="s">
        <v>123</v>
      </c>
      <c r="B26" s="65" t="s">
        <v>231</v>
      </c>
      <c r="C26" s="45">
        <v>23.6</v>
      </c>
      <c r="D26" s="18" t="s">
        <v>105</v>
      </c>
      <c r="E26" s="26" t="s">
        <v>60</v>
      </c>
      <c r="F26" s="102" t="str">
        <f t="shared" si="1"/>
        <v>Initial temperature of the test cell during WLTP-L test. Default value = 23 °C</v>
      </c>
      <c r="G26" s="19" t="s">
        <v>212</v>
      </c>
    </row>
    <row r="27" spans="1:7" ht="27" customHeight="1" x14ac:dyDescent="0.25">
      <c r="A27" s="20" t="s">
        <v>126</v>
      </c>
      <c r="B27" s="65" t="s">
        <v>25</v>
      </c>
      <c r="C27" s="12">
        <v>0.67</v>
      </c>
      <c r="D27" s="18"/>
      <c r="E27" s="26" t="s">
        <v>60</v>
      </c>
      <c r="F27" s="102" t="str">
        <f t="shared" si="1"/>
        <v>Average alternator efficiency as declared by the manufacturer; if not provided equal to default value = 0.67</v>
      </c>
      <c r="G27" s="19" t="s">
        <v>127</v>
      </c>
    </row>
    <row r="28" spans="1:7" x14ac:dyDescent="0.25">
      <c r="A28" s="20" t="s">
        <v>31</v>
      </c>
      <c r="B28" s="65" t="s">
        <v>32</v>
      </c>
      <c r="C28" s="38" t="s">
        <v>247</v>
      </c>
      <c r="D28" s="18"/>
      <c r="E28" s="26" t="s">
        <v>62</v>
      </c>
      <c r="F28" s="102" t="str">
        <f t="shared" si="1"/>
        <v>Gear box ratios [ratio gear 1, ratio gear 2, ...] see relevant sheet (gear_box_ratios)</v>
      </c>
      <c r="G28" s="19" t="s">
        <v>216</v>
      </c>
    </row>
    <row r="29" spans="1:7" x14ac:dyDescent="0.25">
      <c r="A29" s="20" t="s">
        <v>68</v>
      </c>
      <c r="B29" s="65" t="s">
        <v>73</v>
      </c>
      <c r="C29" s="38" t="s">
        <v>78</v>
      </c>
      <c r="D29" s="18" t="s">
        <v>160</v>
      </c>
      <c r="E29" s="26" t="s">
        <v>62</v>
      </c>
      <c r="F29" s="102" t="str">
        <f t="shared" si="1"/>
        <v>T1 map speed. See relevant sheet (T1_map)</v>
      </c>
      <c r="G29" s="19" t="s">
        <v>100</v>
      </c>
    </row>
    <row r="30" spans="1:7" x14ac:dyDescent="0.25">
      <c r="A30" s="20" t="s">
        <v>69</v>
      </c>
      <c r="B30" s="65" t="s">
        <v>74</v>
      </c>
      <c r="C30" s="38" t="s">
        <v>253</v>
      </c>
      <c r="D30" s="18" t="s">
        <v>3</v>
      </c>
      <c r="E30" s="26" t="s">
        <v>62</v>
      </c>
      <c r="F30" s="102" t="str">
        <f t="shared" si="1"/>
        <v>T1 map power. See relevant sheet (T1_map)</v>
      </c>
      <c r="G30" s="19" t="s">
        <v>101</v>
      </c>
    </row>
    <row r="31" spans="1:7" x14ac:dyDescent="0.25">
      <c r="B31" s="65"/>
      <c r="C31" s="68"/>
      <c r="D31" s="18"/>
      <c r="F31" s="19"/>
      <c r="G31" s="19"/>
    </row>
    <row r="32" spans="1:7" x14ac:dyDescent="0.25">
      <c r="A32" s="69" t="s">
        <v>11</v>
      </c>
      <c r="B32" s="9"/>
      <c r="C32" s="14"/>
      <c r="D32" s="14"/>
      <c r="E32" s="25"/>
      <c r="F32" s="111"/>
      <c r="G32" s="24"/>
    </row>
    <row r="33" spans="1:7" x14ac:dyDescent="0.25">
      <c r="A33" s="20" t="s">
        <v>129</v>
      </c>
      <c r="B33" s="27" t="s">
        <v>40</v>
      </c>
      <c r="C33" s="45"/>
      <c r="D33" s="18" t="s">
        <v>9</v>
      </c>
      <c r="E33" s="26" t="s">
        <v>60</v>
      </c>
      <c r="F33" s="102" t="str">
        <f>HYPERLINK("https://docs.co2mpas.io/en/latest/glossary.html#term-vehicle-mass-wltp-h",G33)</f>
        <v>Dyno applied mass WLTP-H</v>
      </c>
      <c r="G33" s="19" t="s">
        <v>128</v>
      </c>
    </row>
    <row r="34" spans="1:7" x14ac:dyDescent="0.25">
      <c r="A34" s="20" t="s">
        <v>131</v>
      </c>
      <c r="B34" s="27" t="s">
        <v>37</v>
      </c>
      <c r="C34" s="46"/>
      <c r="D34" s="18" t="s">
        <v>6</v>
      </c>
      <c r="E34" s="26" t="s">
        <v>60</v>
      </c>
      <c r="F34" s="102" t="str">
        <f>HYPERLINK("https://docs.co2mpas.io/en/latest/glossary.html#term-f0-wltp-h",G34)</f>
        <v>F0 road load coefficient WLTP-H</v>
      </c>
      <c r="G34" s="19" t="s">
        <v>176</v>
      </c>
    </row>
    <row r="35" spans="1:7" x14ac:dyDescent="0.25">
      <c r="A35" s="20" t="s">
        <v>132</v>
      </c>
      <c r="B35" s="27" t="s">
        <v>38</v>
      </c>
      <c r="C35" s="46"/>
      <c r="D35" s="18" t="s">
        <v>7</v>
      </c>
      <c r="E35" s="26" t="s">
        <v>60</v>
      </c>
      <c r="F35" s="102" t="str">
        <f>HYPERLINK("https://docs.co2mpas.io/en/latest/glossary.html#term-f1-wltp-h",G35)</f>
        <v>F1 road load coefficient WLTP-H</v>
      </c>
      <c r="G35" s="19" t="s">
        <v>177</v>
      </c>
    </row>
    <row r="36" spans="1:7" x14ac:dyDescent="0.25">
      <c r="A36" s="20" t="s">
        <v>133</v>
      </c>
      <c r="B36" s="27" t="s">
        <v>39</v>
      </c>
      <c r="C36" s="46"/>
      <c r="D36" s="18" t="s">
        <v>8</v>
      </c>
      <c r="E36" s="26" t="s">
        <v>60</v>
      </c>
      <c r="F36" s="102" t="str">
        <f>HYPERLINK("https://docs.co2mpas.io/en/latest/glossary.html#term-f2-wltp-h",G36)</f>
        <v>F2 road load coefficient WLTP-H</v>
      </c>
      <c r="G36" s="19" t="s">
        <v>178</v>
      </c>
    </row>
    <row r="37" spans="1:7" x14ac:dyDescent="0.25">
      <c r="A37" s="20" t="s">
        <v>130</v>
      </c>
      <c r="B37" s="27" t="s">
        <v>48</v>
      </c>
      <c r="C37" s="45">
        <v>1370</v>
      </c>
      <c r="D37" s="18" t="s">
        <v>9</v>
      </c>
      <c r="E37" s="26" t="s">
        <v>60</v>
      </c>
      <c r="F37" s="102" t="str">
        <f>HYPERLINK("https://docs.co2mpas.io/en/latest/glossary.html#term-vehicle-mass-wltp-l",G37)</f>
        <v>Dyno applied mass WLTP-L</v>
      </c>
      <c r="G37" s="19" t="s">
        <v>179</v>
      </c>
    </row>
    <row r="38" spans="1:7" x14ac:dyDescent="0.25">
      <c r="A38" s="20" t="s">
        <v>134</v>
      </c>
      <c r="B38" s="27" t="s">
        <v>45</v>
      </c>
      <c r="C38" s="46">
        <v>103.9578375</v>
      </c>
      <c r="D38" s="18" t="s">
        <v>6</v>
      </c>
      <c r="E38" s="26" t="s">
        <v>60</v>
      </c>
      <c r="F38" s="102" t="str">
        <f>HYPERLINK("https://docs.co2mpas.io/en/latest/glossary.html#term-f0-wltp-l",G38)</f>
        <v>F0 road load coefficient WLTP-L</v>
      </c>
      <c r="G38" s="19" t="s">
        <v>180</v>
      </c>
    </row>
    <row r="39" spans="1:7" x14ac:dyDescent="0.25">
      <c r="A39" s="20" t="s">
        <v>135</v>
      </c>
      <c r="B39" s="27" t="s">
        <v>46</v>
      </c>
      <c r="C39" s="46">
        <v>0.879</v>
      </c>
      <c r="D39" s="18" t="s">
        <v>7</v>
      </c>
      <c r="E39" s="26" t="s">
        <v>60</v>
      </c>
      <c r="F39" s="102" t="str">
        <f>HYPERLINK("https://docs.co2mpas.io/en/latest/glossary.html#term-f1-wltp-l",G39)</f>
        <v>F1 road load coefficient WLTP-L</v>
      </c>
      <c r="G39" s="19" t="s">
        <v>181</v>
      </c>
    </row>
    <row r="40" spans="1:7" x14ac:dyDescent="0.25">
      <c r="A40" s="20" t="s">
        <v>136</v>
      </c>
      <c r="B40" s="27" t="s">
        <v>47</v>
      </c>
      <c r="C40" s="46">
        <v>4.1756250000000002E-2</v>
      </c>
      <c r="D40" s="18" t="s">
        <v>8</v>
      </c>
      <c r="E40" s="26" t="s">
        <v>60</v>
      </c>
      <c r="F40" s="102" t="str">
        <f>HYPERLINK("https://docs.co2mpas.io/en/latest/glossary.html#term-f1-wltp-l",G40)</f>
        <v>F2 road load coefficient WLTP-L</v>
      </c>
      <c r="G40" s="19" t="s">
        <v>182</v>
      </c>
    </row>
    <row r="41" spans="1:7" x14ac:dyDescent="0.25">
      <c r="A41" s="20" t="s">
        <v>198</v>
      </c>
      <c r="B41" s="27" t="s">
        <v>204</v>
      </c>
      <c r="C41" s="45"/>
      <c r="D41" s="18" t="s">
        <v>9</v>
      </c>
      <c r="E41" s="26" t="s">
        <v>60</v>
      </c>
      <c r="F41" s="102" t="str">
        <f>HYPERLINK("https://docs.co2mpas.io/en/latest/glossary.html#term-vehicle-mass-nedc-h",G41)</f>
        <v>Inertia class of NEDC-H - Do not correct for rotating parts</v>
      </c>
      <c r="G41" s="19" t="s">
        <v>189</v>
      </c>
    </row>
    <row r="42" spans="1:7" x14ac:dyDescent="0.25">
      <c r="A42" s="20" t="s">
        <v>199</v>
      </c>
      <c r="B42" s="70" t="s">
        <v>205</v>
      </c>
      <c r="C42" s="47"/>
      <c r="D42" s="18" t="s">
        <v>6</v>
      </c>
      <c r="E42" s="26" t="s">
        <v>60</v>
      </c>
      <c r="F42" s="102" t="str">
        <f>HYPERLINK("https://docs.co2mpas.io/en/latest/glossary.html#term-f0-nedc-h",G42)</f>
        <v>F0 road load coefficient NEDC-H</v>
      </c>
      <c r="G42" s="19" t="s">
        <v>188</v>
      </c>
    </row>
    <row r="43" spans="1:7" x14ac:dyDescent="0.25">
      <c r="A43" s="20" t="s">
        <v>200</v>
      </c>
      <c r="B43" s="27" t="s">
        <v>206</v>
      </c>
      <c r="C43" s="46"/>
      <c r="D43" s="18" t="s">
        <v>7</v>
      </c>
      <c r="E43" s="26" t="s">
        <v>60</v>
      </c>
      <c r="F43" s="102" t="str">
        <f>HYPERLINK("https://docs.co2mpas.io/en/latest/glossary.html#term-f1-nedc-h",G43)</f>
        <v>F1 road load coefficient NEDC-H</v>
      </c>
      <c r="G43" s="19" t="s">
        <v>187</v>
      </c>
    </row>
    <row r="44" spans="1:7" x14ac:dyDescent="0.25">
      <c r="A44" s="20" t="s">
        <v>201</v>
      </c>
      <c r="B44" s="27" t="s">
        <v>207</v>
      </c>
      <c r="C44" s="46"/>
      <c r="D44" s="18" t="s">
        <v>8</v>
      </c>
      <c r="E44" s="26" t="s">
        <v>60</v>
      </c>
      <c r="F44" s="102" t="str">
        <f>HYPERLINK("https://docs.co2mpas.io/en/latest/glossary.html#term-f2-nedc-h",G44)</f>
        <v>F2 road load coefficient NEDC-H</v>
      </c>
      <c r="G44" s="19" t="s">
        <v>186</v>
      </c>
    </row>
    <row r="45" spans="1:7" x14ac:dyDescent="0.25">
      <c r="A45" s="20" t="s">
        <v>168</v>
      </c>
      <c r="B45" s="70" t="s">
        <v>190</v>
      </c>
      <c r="C45" s="45">
        <v>1320</v>
      </c>
      <c r="D45" s="18" t="s">
        <v>9</v>
      </c>
      <c r="E45" s="26" t="s">
        <v>60</v>
      </c>
      <c r="F45" s="102" t="str">
        <f>HYPERLINK("https://docs.co2mpas.io/en/latest/glossary.html#term-vehicle-mass-nedc-l",G45)</f>
        <v>Inertia class of NEDC-L - Do not correct for rotating parts</v>
      </c>
      <c r="G45" s="19" t="s">
        <v>175</v>
      </c>
    </row>
    <row r="46" spans="1:7" x14ac:dyDescent="0.25">
      <c r="A46" s="20" t="s">
        <v>169</v>
      </c>
      <c r="B46" s="70" t="s">
        <v>172</v>
      </c>
      <c r="C46" s="47">
        <v>103.9578375</v>
      </c>
      <c r="D46" s="18" t="s">
        <v>6</v>
      </c>
      <c r="E46" s="26" t="s">
        <v>60</v>
      </c>
      <c r="F46" s="102" t="str">
        <f>HYPERLINK("https://docs.co2mpas.io/en/latest/glossary.html#term-f0-nedc-l",G46)</f>
        <v>F0 road load coefficient NEDC-L</v>
      </c>
      <c r="G46" s="19" t="s">
        <v>183</v>
      </c>
    </row>
    <row r="47" spans="1:7" x14ac:dyDescent="0.25">
      <c r="A47" s="20" t="s">
        <v>170</v>
      </c>
      <c r="B47" s="70" t="s">
        <v>173</v>
      </c>
      <c r="C47" s="46">
        <v>0.879</v>
      </c>
      <c r="D47" s="18" t="s">
        <v>7</v>
      </c>
      <c r="E47" s="26" t="s">
        <v>60</v>
      </c>
      <c r="F47" s="102" t="str">
        <f>HYPERLINK("https://docs.co2mpas.io/en/latest/glossary.html#term-f1-nedc-l",G47)</f>
        <v>F1 road load coefficient NEDC-L</v>
      </c>
      <c r="G47" s="19" t="s">
        <v>184</v>
      </c>
    </row>
    <row r="48" spans="1:7" x14ac:dyDescent="0.25">
      <c r="A48" s="20" t="s">
        <v>171</v>
      </c>
      <c r="B48" s="70" t="s">
        <v>174</v>
      </c>
      <c r="C48" s="46">
        <v>4.1756250000000002E-2</v>
      </c>
      <c r="D48" s="18" t="s">
        <v>8</v>
      </c>
      <c r="E48" s="26" t="s">
        <v>60</v>
      </c>
      <c r="F48" s="102" t="str">
        <f>HYPERLINK("https://docs.co2mpas.io/en/latest/glossary.html#term-f1-nedc-l",G48)</f>
        <v>F2 road load coefficient NEDC-L</v>
      </c>
      <c r="G48" s="19" t="s">
        <v>185</v>
      </c>
    </row>
    <row r="49" spans="1:7" x14ac:dyDescent="0.25">
      <c r="A49" s="71"/>
      <c r="B49" s="72"/>
      <c r="C49" s="71"/>
      <c r="D49" s="73"/>
      <c r="E49" s="74"/>
      <c r="F49" s="75"/>
      <c r="G49" s="75"/>
    </row>
    <row r="50" spans="1:7" x14ac:dyDescent="0.25">
      <c r="A50" s="69" t="s">
        <v>12</v>
      </c>
      <c r="B50" s="9"/>
      <c r="C50" s="14"/>
      <c r="D50" s="14"/>
      <c r="E50" s="25"/>
      <c r="F50" s="111"/>
      <c r="G50" s="24"/>
    </row>
    <row r="51" spans="1:7" ht="18" x14ac:dyDescent="0.25">
      <c r="A51" s="20" t="s">
        <v>137</v>
      </c>
      <c r="B51" s="27" t="s">
        <v>44</v>
      </c>
      <c r="C51" s="45"/>
      <c r="D51" s="18" t="s">
        <v>141</v>
      </c>
      <c r="E51" s="26" t="s">
        <v>60</v>
      </c>
      <c r="F51" s="102" t="str">
        <f>HYPERLINK("https://docs.co2mpas.io/en/latest/glossary.html#term-co2-emissions-low-wltp-h",G51)</f>
        <v>Phase low, bag values not corrected for RCB, not rounded WLTP-H test measurements</v>
      </c>
      <c r="G51" s="19" t="s">
        <v>150</v>
      </c>
    </row>
    <row r="52" spans="1:7" ht="18" x14ac:dyDescent="0.25">
      <c r="A52" s="20" t="s">
        <v>138</v>
      </c>
      <c r="B52" s="27" t="s">
        <v>43</v>
      </c>
      <c r="C52" s="45"/>
      <c r="D52" s="18" t="s">
        <v>141</v>
      </c>
      <c r="E52" s="26" t="s">
        <v>60</v>
      </c>
      <c r="F52" s="102" t="str">
        <f>HYPERLINK("https://docs.co2mpas.io/en/latest/glossary.html#term-co2-emissions-medium-wltp-h",G52)</f>
        <v>Phase medium, bag values not corrected for RCB, not rounded WLTP-H test measurements</v>
      </c>
      <c r="G52" s="19" t="s">
        <v>151</v>
      </c>
    </row>
    <row r="53" spans="1:7" ht="18" x14ac:dyDescent="0.25">
      <c r="A53" s="20" t="s">
        <v>139</v>
      </c>
      <c r="B53" s="27" t="s">
        <v>42</v>
      </c>
      <c r="C53" s="45"/>
      <c r="D53" s="18" t="s">
        <v>141</v>
      </c>
      <c r="E53" s="26" t="s">
        <v>60</v>
      </c>
      <c r="F53" s="102" t="str">
        <f>HYPERLINK("https://docs.co2mpas.io/en/latest/glossary.html#term-co2-emissions-high-wltp-h",G53)</f>
        <v>Phase high, bag values not corrected for RCB, not rounded WLTP-H test measurements</v>
      </c>
      <c r="G53" s="19" t="s">
        <v>152</v>
      </c>
    </row>
    <row r="54" spans="1:7" ht="18" x14ac:dyDescent="0.25">
      <c r="A54" s="20" t="s">
        <v>140</v>
      </c>
      <c r="B54" s="27" t="s">
        <v>41</v>
      </c>
      <c r="C54" s="45"/>
      <c r="D54" s="18" t="s">
        <v>141</v>
      </c>
      <c r="E54" s="26" t="s">
        <v>60</v>
      </c>
      <c r="F54" s="102" t="str">
        <f>HYPERLINK("https://docs.co2mpas.io/en/latest/glossary.html#term-co2-emissions-extra-high-wltp-h",G54)</f>
        <v>Phase extra high, bag values not corrected for RCB, not rounded WLTP-H test measurements</v>
      </c>
      <c r="G54" s="19" t="s">
        <v>153</v>
      </c>
    </row>
    <row r="55" spans="1:7" ht="18" x14ac:dyDescent="0.25">
      <c r="A55" s="20" t="s">
        <v>142</v>
      </c>
      <c r="B55" s="27" t="s">
        <v>49</v>
      </c>
      <c r="C55" s="45">
        <v>188.897670768816</v>
      </c>
      <c r="D55" s="18" t="s">
        <v>141</v>
      </c>
      <c r="E55" s="26" t="s">
        <v>60</v>
      </c>
      <c r="F55" s="102" t="str">
        <f>HYPERLINK("https://docs.co2mpas.io/en/latest/glossary.html#term-co2-emissions-low-wltp-l",G55)</f>
        <v>Phase low, bag values not corrected for RCB, not rounded WLTP-L test measurements</v>
      </c>
      <c r="G55" s="19" t="s">
        <v>146</v>
      </c>
    </row>
    <row r="56" spans="1:7" ht="18" x14ac:dyDescent="0.25">
      <c r="A56" s="20" t="s">
        <v>143</v>
      </c>
      <c r="B56" s="27" t="s">
        <v>50</v>
      </c>
      <c r="C56" s="45">
        <v>142.97955496668601</v>
      </c>
      <c r="D56" s="18" t="s">
        <v>141</v>
      </c>
      <c r="E56" s="26" t="s">
        <v>60</v>
      </c>
      <c r="F56" s="102" t="str">
        <f>HYPERLINK("https://docs.co2mpas.io/en/latest/glossary.html#term-co2-emissions-medium-wltp-l",G56)</f>
        <v>Phase medium, bag values not corrected for RCB, not rounded WLTP-L test measurements</v>
      </c>
      <c r="G56" s="19" t="s">
        <v>147</v>
      </c>
    </row>
    <row r="57" spans="1:7" ht="18" x14ac:dyDescent="0.25">
      <c r="A57" s="20" t="s">
        <v>144</v>
      </c>
      <c r="B57" s="27" t="s">
        <v>51</v>
      </c>
      <c r="C57" s="45">
        <v>137.598253186676</v>
      </c>
      <c r="D57" s="18" t="s">
        <v>141</v>
      </c>
      <c r="E57" s="26" t="s">
        <v>60</v>
      </c>
      <c r="F57" s="102" t="str">
        <f>HYPERLINK("https://docs.co2mpas.io/en/latest/glossary.html#term-co2-emissions-high-wltp-l",G57)</f>
        <v>Phase high, bag values not corrected for RCB, not rounded WLTP-L test measurements</v>
      </c>
      <c r="G57" s="19" t="s">
        <v>148</v>
      </c>
    </row>
    <row r="58" spans="1:7" ht="18" x14ac:dyDescent="0.25">
      <c r="A58" s="20" t="s">
        <v>145</v>
      </c>
      <c r="B58" s="27" t="s">
        <v>52</v>
      </c>
      <c r="C58" s="45">
        <v>172.77190515251601</v>
      </c>
      <c r="D58" s="18" t="s">
        <v>141</v>
      </c>
      <c r="E58" s="26" t="s">
        <v>60</v>
      </c>
      <c r="F58" s="102" t="str">
        <f>HYPERLINK("https://docs.co2mpas.io/en/latest/glossary.html#term-co2-emissions-extra-high-wltp-l",G58)</f>
        <v>Phase extra high, bag values not corrected for RCB, not rounded WLTP-L test measurements</v>
      </c>
      <c r="G58" s="19" t="s">
        <v>149</v>
      </c>
    </row>
    <row r="59" spans="1:7" ht="18" x14ac:dyDescent="0.25">
      <c r="A59" s="15" t="s">
        <v>222</v>
      </c>
      <c r="B59" s="27" t="s">
        <v>236</v>
      </c>
      <c r="C59" s="45"/>
      <c r="D59" s="18" t="s">
        <v>141</v>
      </c>
      <c r="E59" s="26" t="s">
        <v>60</v>
      </c>
      <c r="F59" s="102" t="str">
        <f>HYPERLINK("https://docs.co2mpas.io/en/latest/glossary.html#term-target-declared-co2-emission-value-nedc-h",G59)</f>
        <v>Declared value for NEDC vehicle H. Value should be Ki factor corrected.</v>
      </c>
      <c r="G59" s="19" t="s">
        <v>232</v>
      </c>
    </row>
    <row r="60" spans="1:7" ht="18" x14ac:dyDescent="0.25">
      <c r="A60" s="15" t="s">
        <v>223</v>
      </c>
      <c r="B60" s="27" t="s">
        <v>237</v>
      </c>
      <c r="C60" s="45">
        <v>144.1</v>
      </c>
      <c r="D60" s="18" t="s">
        <v>141</v>
      </c>
      <c r="E60" s="26" t="s">
        <v>60</v>
      </c>
      <c r="F60" s="102" t="str">
        <f>HYPERLINK("https://docs.co2mpas.io/en/latest/glossary.html#term-target-declared-co2-emission-value-nedc-l",G60)</f>
        <v>Declared value for NEDC vehicle L. Value should be Ki factor corrected.</v>
      </c>
      <c r="G60" s="19" t="s">
        <v>233</v>
      </c>
    </row>
    <row r="61" spans="1:7" x14ac:dyDescent="0.25">
      <c r="C61" s="10"/>
      <c r="D61" s="18"/>
      <c r="F61" s="19"/>
      <c r="G61" s="19"/>
    </row>
    <row r="62" spans="1:7" x14ac:dyDescent="0.25">
      <c r="A62" s="69" t="s">
        <v>196</v>
      </c>
      <c r="B62" s="9"/>
      <c r="C62" s="14"/>
      <c r="D62" s="14"/>
      <c r="E62" s="25"/>
      <c r="F62" s="111"/>
      <c r="G62" s="24"/>
    </row>
    <row r="63" spans="1:7" x14ac:dyDescent="0.25">
      <c r="A63" s="20" t="s">
        <v>161</v>
      </c>
      <c r="B63" s="27" t="s">
        <v>85</v>
      </c>
      <c r="C63" s="45"/>
      <c r="D63" s="18"/>
      <c r="E63" s="26" t="s">
        <v>84</v>
      </c>
      <c r="F63" s="102" t="str">
        <f>HYPERLINK("https://docs.co2mpas.io/en/latest/glossary.html#term-n-wheel-drive-wltp-h",G63)</f>
        <v>Specify 2-wheel driving or 4-wheel driving WLTP-H test (default:2)</v>
      </c>
      <c r="G63" s="19" t="s">
        <v>163</v>
      </c>
    </row>
    <row r="64" spans="1:7" x14ac:dyDescent="0.25">
      <c r="A64" s="20" t="s">
        <v>162</v>
      </c>
      <c r="B64" s="27" t="s">
        <v>86</v>
      </c>
      <c r="C64" s="45">
        <v>4</v>
      </c>
      <c r="D64" s="18"/>
      <c r="E64" s="26" t="s">
        <v>84</v>
      </c>
      <c r="F64" s="102" t="str">
        <f>HYPERLINK("https://docs.co2mpas.io/en/latest/glossary.html#term-n-wheel-drive-wltp-l",G64)</f>
        <v>Specify 2-wheel driving or 4-wheel driving WLTP-L test (default:2)</v>
      </c>
      <c r="G64" s="19" t="s">
        <v>164</v>
      </c>
    </row>
    <row r="65" spans="1:9" x14ac:dyDescent="0.25">
      <c r="A65" s="20" t="s">
        <v>195</v>
      </c>
      <c r="B65" s="27" t="s">
        <v>208</v>
      </c>
      <c r="C65" s="45"/>
      <c r="D65" s="18"/>
      <c r="E65" s="26" t="s">
        <v>84</v>
      </c>
      <c r="F65" s="102" t="str">
        <f>HYPERLINK("https://docs.co2mpas.io/en/latest/glossary.html#term-n-wheel-drive-nedc-h",G65)</f>
        <v>Specify 2-wheel driving or 4-wheel driving during NEDC-H test (default:2)</v>
      </c>
      <c r="G65" s="19" t="s">
        <v>194</v>
      </c>
    </row>
    <row r="66" spans="1:9" x14ac:dyDescent="0.25">
      <c r="A66" s="20" t="s">
        <v>191</v>
      </c>
      <c r="B66" s="70" t="s">
        <v>192</v>
      </c>
      <c r="C66" s="45">
        <v>2</v>
      </c>
      <c r="D66" s="18"/>
      <c r="E66" s="26" t="s">
        <v>84</v>
      </c>
      <c r="F66" s="102" t="str">
        <f>HYPERLINK("https://docs.co2mpas.io/en/latest/glossary.html#term-n-wheel-drive-nedc-l",G66)</f>
        <v>Specify 2-wheel driving or 4-wheel driving during NEDC-L test (default:2)</v>
      </c>
      <c r="G66" s="19" t="s">
        <v>193</v>
      </c>
    </row>
    <row r="67" spans="1:9" x14ac:dyDescent="0.25">
      <c r="D67" s="18"/>
      <c r="F67" s="19"/>
      <c r="G67" s="19"/>
    </row>
    <row r="68" spans="1:9" x14ac:dyDescent="0.25">
      <c r="A68" s="69" t="s">
        <v>294</v>
      </c>
      <c r="B68" s="9"/>
      <c r="C68" s="14"/>
      <c r="D68" s="14"/>
      <c r="E68" s="25"/>
      <c r="F68" s="111"/>
      <c r="G68" s="24"/>
    </row>
    <row r="69" spans="1:9" x14ac:dyDescent="0.25">
      <c r="A69" s="20" t="s">
        <v>154</v>
      </c>
      <c r="B69" s="65" t="s">
        <v>66</v>
      </c>
      <c r="C69" s="12">
        <v>1</v>
      </c>
      <c r="D69" s="18"/>
      <c r="E69" s="26" t="s">
        <v>72</v>
      </c>
      <c r="F69" s="101" t="str">
        <f t="shared" ref="F69:F78" si="2">HYPERLINK(CONCATENATE("https://docs.co2mpas.io/en/latest/glossary.html#term-",B69),G69)</f>
        <v>0 = No | 1 = Yes - Is the engine equipped with any kind of charging system? (default: 1)</v>
      </c>
      <c r="G69" s="19" t="s">
        <v>254</v>
      </c>
      <c r="H69" s="36"/>
      <c r="I69" s="21"/>
    </row>
    <row r="70" spans="1:9" x14ac:dyDescent="0.25">
      <c r="A70" s="20" t="s">
        <v>155</v>
      </c>
      <c r="B70" s="65" t="s">
        <v>67</v>
      </c>
      <c r="C70" s="12">
        <v>0</v>
      </c>
      <c r="D70" s="18"/>
      <c r="E70" s="26" t="s">
        <v>72</v>
      </c>
      <c r="F70" s="101" t="str">
        <f t="shared" si="2"/>
        <v>0 = No | 1 = Yes - Does the vehicle have start-stop system? (default: 1)</v>
      </c>
      <c r="G70" s="19" t="s">
        <v>255</v>
      </c>
      <c r="H70" s="36"/>
      <c r="I70" s="21"/>
    </row>
    <row r="71" spans="1:9" x14ac:dyDescent="0.25">
      <c r="A71" s="20" t="s">
        <v>156</v>
      </c>
      <c r="B71" s="65" t="s">
        <v>65</v>
      </c>
      <c r="C71" s="12">
        <v>0</v>
      </c>
      <c r="D71" s="18"/>
      <c r="E71" s="26" t="s">
        <v>72</v>
      </c>
      <c r="F71" s="101" t="str">
        <f t="shared" si="2"/>
        <v>0 = No | 1 = Yes - Does the vehicle have brake energy recuperation technologies? (default: 1)</v>
      </c>
      <c r="G71" s="19" t="s">
        <v>256</v>
      </c>
      <c r="H71" s="36"/>
      <c r="I71" s="21"/>
    </row>
    <row r="72" spans="1:9" ht="25.5" x14ac:dyDescent="0.25">
      <c r="A72" s="20" t="s">
        <v>87</v>
      </c>
      <c r="B72" s="27" t="s">
        <v>88</v>
      </c>
      <c r="C72" s="12"/>
      <c r="D72" s="18"/>
      <c r="E72" s="26" t="s">
        <v>72</v>
      </c>
      <c r="F72" s="101" t="str">
        <f t="shared" si="2"/>
        <v>0 = No | 1 = Yes - Does the vehicle use torque converter? (default: 1 if gear_box_type=='automatic' else 0)</v>
      </c>
      <c r="G72" s="19" t="s">
        <v>258</v>
      </c>
    </row>
    <row r="73" spans="1:9" ht="45" x14ac:dyDescent="0.25">
      <c r="A73" s="76" t="s">
        <v>202</v>
      </c>
      <c r="B73" s="66" t="s">
        <v>210</v>
      </c>
      <c r="C73" s="12">
        <v>1</v>
      </c>
      <c r="D73" s="18"/>
      <c r="E73" s="26" t="s">
        <v>72</v>
      </c>
      <c r="F73" s="101" t="str">
        <f t="shared" si="2"/>
        <v>0 = No | 1 = Yes - Relevant for A/T Gearbox types. Setting this value to 1 will allow the correlation tool to use a higher gear at constant speed driving than in the case of transient conditions (default: 1)</v>
      </c>
      <c r="G73" s="19" t="s">
        <v>257</v>
      </c>
      <c r="H73" s="36"/>
    </row>
    <row r="74" spans="1:9" x14ac:dyDescent="0.25">
      <c r="A74" s="120" t="s">
        <v>238</v>
      </c>
      <c r="B74" s="66" t="s">
        <v>239</v>
      </c>
      <c r="C74" s="12"/>
      <c r="D74" s="18"/>
      <c r="E74" s="26" t="s">
        <v>72</v>
      </c>
      <c r="F74" s="101" t="str">
        <f>HYPERLINK("https://docs.co2mpas.io/en/latest/glossary.html#term-has-periodically-regenerating-systems",G74)</f>
        <v>0 = No | 1 = Yes - Does the vehicle have periodically regenerating systems?  (default:0)</v>
      </c>
      <c r="G74" s="19" t="s">
        <v>240</v>
      </c>
      <c r="H74" s="36"/>
    </row>
    <row r="75" spans="1:9" ht="21" customHeight="1" x14ac:dyDescent="0.25">
      <c r="A75" s="120"/>
      <c r="B75" s="66" t="s">
        <v>296</v>
      </c>
      <c r="C75" s="12"/>
      <c r="D75" s="18"/>
      <c r="E75" s="26" t="s">
        <v>60</v>
      </c>
      <c r="F75" s="118" t="str">
        <f>HYPERLINK("https://docs.co2mpas.io/en/latest/glossary.html#term-ki-factor",G75)</f>
        <v>For vehicles without periodically regenerating systems ki_multiplicative and ki_additive are equal to 1 and 0. Otherwise, if not provided ki_multiplicative or ki_additive, ki_multiplicative is set to 1.05 and ki_additive to 0.</v>
      </c>
      <c r="G75" s="121" t="s">
        <v>297</v>
      </c>
      <c r="H75" s="36"/>
    </row>
    <row r="76" spans="1:9" ht="21" customHeight="1" x14ac:dyDescent="0.25">
      <c r="A76" s="120"/>
      <c r="B76" s="27" t="s">
        <v>298</v>
      </c>
      <c r="C76" s="45"/>
      <c r="D76" s="18" t="s">
        <v>141</v>
      </c>
      <c r="E76" s="26" t="s">
        <v>60</v>
      </c>
      <c r="F76" s="118"/>
      <c r="G76" s="121"/>
    </row>
    <row r="77" spans="1:9" ht="25.5" x14ac:dyDescent="0.25">
      <c r="A77" s="20" t="s">
        <v>157</v>
      </c>
      <c r="B77" s="65" t="s">
        <v>70</v>
      </c>
      <c r="C77" s="12"/>
      <c r="D77" s="18"/>
      <c r="E77" s="26" t="s">
        <v>72</v>
      </c>
      <c r="F77" s="101" t="str">
        <f t="shared" si="2"/>
        <v>0 = No | 1 = Yes - Does the engine feature variable valve actuation (VVT, VVL or combinations)? (default: 0)</v>
      </c>
      <c r="G77" s="19" t="s">
        <v>259</v>
      </c>
      <c r="I77" s="21"/>
    </row>
    <row r="78" spans="1:9" ht="18.75" customHeight="1" x14ac:dyDescent="0.25">
      <c r="A78" s="117" t="s">
        <v>158</v>
      </c>
      <c r="B78" s="65" t="s">
        <v>71</v>
      </c>
      <c r="C78" s="12"/>
      <c r="D78" s="18"/>
      <c r="E78" s="26" t="s">
        <v>72</v>
      </c>
      <c r="F78" s="118" t="str">
        <f t="shared" si="2"/>
        <v>0 = No | 1 = Yes - Does the engine feature a cylinder deactivation system? If yes provide the active cylinder ratios in the tab 'active_cylinder_ratios'. (default: 0)</v>
      </c>
      <c r="G78" s="119" t="s">
        <v>260</v>
      </c>
      <c r="I78" s="21"/>
    </row>
    <row r="79" spans="1:9" ht="17.25" customHeight="1" x14ac:dyDescent="0.25">
      <c r="A79" s="117"/>
      <c r="B79" s="65" t="s">
        <v>224</v>
      </c>
      <c r="C79" s="38" t="s">
        <v>246</v>
      </c>
      <c r="D79" s="18"/>
      <c r="E79" s="26" t="s">
        <v>62</v>
      </c>
      <c r="F79" s="118"/>
      <c r="G79" s="119"/>
      <c r="I79" s="21"/>
    </row>
    <row r="80" spans="1:9" ht="25.5" x14ac:dyDescent="0.25">
      <c r="A80" s="106" t="s">
        <v>249</v>
      </c>
      <c r="B80" s="65" t="s">
        <v>250</v>
      </c>
      <c r="C80" s="12"/>
      <c r="D80" s="18"/>
      <c r="E80" s="26" t="s">
        <v>72</v>
      </c>
      <c r="F80" s="101" t="str">
        <f>HYPERLINK(CONCATENATE("https://docs.co2mpas.io/en/latest/glossary.html#term-",B80),G80)</f>
        <v>0 = No | 1 = Yes - Relevant only for positive ignition engines (gasoline engines). It refers to the burning of fuel with an excess of air in an internal combustion engine (default: 0)</v>
      </c>
      <c r="G80" s="19" t="s">
        <v>261</v>
      </c>
      <c r="I80" s="21"/>
    </row>
    <row r="81" spans="1:9" ht="45.75" customHeight="1" x14ac:dyDescent="0.25">
      <c r="A81" s="106" t="s">
        <v>251</v>
      </c>
      <c r="B81" s="65" t="s">
        <v>252</v>
      </c>
      <c r="C81" s="12"/>
      <c r="D81" s="18"/>
      <c r="E81" s="26" t="s">
        <v>72</v>
      </c>
      <c r="F81" s="101" t="str">
        <f>HYPERLINK(CONCATENATE("https://docs.co2mpas.io/en/latest/glossary.html#term-",B81),"0 = No | 1 = Yes - Only for vehicles in which the temperature of the gearbox is regulated from the vehicle’s cooling circuit using a heat-exchanger, heating storage system" &amp; "or other methods for directing engine waste-heat to the gearbox. (default is 0.)")</f>
        <v>0 = No | 1 = Yes - Only for vehicles in which the temperature of the gearbox is regulated from the vehicle’s cooling circuit using a heat-exchanger, heating storage systemor other methods for directing engine waste-heat to the gearbox. (default is 0.)</v>
      </c>
      <c r="G81" s="19" t="s">
        <v>262</v>
      </c>
      <c r="I81" s="21"/>
    </row>
    <row r="82" spans="1:9" ht="44.25" customHeight="1" x14ac:dyDescent="0.25">
      <c r="A82" s="106" t="s">
        <v>263</v>
      </c>
      <c r="B82" s="65" t="s">
        <v>264</v>
      </c>
      <c r="C82" s="12"/>
      <c r="D82" s="18"/>
      <c r="E82" s="26" t="s">
        <v>72</v>
      </c>
      <c r="F82" s="101" t="str">
        <f>HYPERLINK(CONCATENATE("https://docs.co2mpas.io/en/latest/glossary.html#term-",B82),"0 = No | 1 = Yes - EGR recirculates a portion of an engine’s exhaust gas back to the engine cylinders to reduce NOx emissions." &amp; " (default is 0 for positive ignition, and 1 for compression ignition engines.)")</f>
        <v>0 = No | 1 = Yes - EGR recirculates a portion of an engine’s exhaust gas back to the engine cylinders to reduce NOx emissions. (default is 0 for positive ignition, and 1 for compression ignition engines.)</v>
      </c>
      <c r="G82" s="19" t="s">
        <v>268</v>
      </c>
      <c r="I82" s="21"/>
    </row>
    <row r="83" spans="1:9" ht="25.5" x14ac:dyDescent="0.25">
      <c r="A83" s="98" t="s">
        <v>266</v>
      </c>
      <c r="B83" s="99" t="s">
        <v>265</v>
      </c>
      <c r="C83" s="12"/>
      <c r="D83" s="18"/>
      <c r="E83" s="26" t="s">
        <v>72</v>
      </c>
      <c r="F83" s="101" t="str">
        <f>HYPERLINK(CONCATENATE("https://docs.co2mpas.io/en/latest/glossary.html#term-",B83),G83)</f>
        <v>0 = No | 1 = Yes -  Is the vehicle equipped with selective catalytic reduction system? SCR uses urea to reduce NOx emissions (default: 0 and it is valid for compression engines)</v>
      </c>
      <c r="G83" s="19" t="s">
        <v>267</v>
      </c>
      <c r="I83" s="21"/>
    </row>
    <row r="84" spans="1:9" x14ac:dyDescent="0.25">
      <c r="C84" s="10"/>
      <c r="D84" s="18"/>
      <c r="F84" s="19"/>
      <c r="G84" s="19"/>
    </row>
    <row r="85" spans="1:9" x14ac:dyDescent="0.25">
      <c r="A85" s="69" t="s">
        <v>197</v>
      </c>
      <c r="B85" s="9"/>
      <c r="C85" s="14"/>
      <c r="D85" s="14"/>
      <c r="E85" s="25"/>
      <c r="F85" s="111"/>
      <c r="G85" s="24"/>
    </row>
    <row r="86" spans="1:9" x14ac:dyDescent="0.25">
      <c r="A86" s="20" t="s">
        <v>95</v>
      </c>
      <c r="B86" s="27" t="s">
        <v>82</v>
      </c>
      <c r="C86" s="45"/>
      <c r="D86" s="18"/>
      <c r="E86" s="26" t="s">
        <v>84</v>
      </c>
      <c r="F86" s="102" t="str">
        <f>HYPERLINK("https://docs.co2mpas.io/en/latest/glossary.html#term-n-dyno-axes-wltp-h",G86)</f>
        <v xml:space="preserve">Number of rotating axis of the dyno, Default: 2  </v>
      </c>
      <c r="G86" s="19" t="s">
        <v>96</v>
      </c>
    </row>
    <row r="87" spans="1:9" x14ac:dyDescent="0.25">
      <c r="A87" s="20" t="s">
        <v>95</v>
      </c>
      <c r="B87" s="27" t="s">
        <v>83</v>
      </c>
      <c r="C87" s="45">
        <v>2</v>
      </c>
      <c r="D87" s="18"/>
      <c r="E87" s="26" t="s">
        <v>84</v>
      </c>
      <c r="F87" s="102" t="str">
        <f>HYPERLINK("https://docs.co2mpas.io/en/latest/glossary.html#term-n-dyno-axes-wltp-l",G87)</f>
        <v xml:space="preserve">Number of rotating axis of the dyno, Default: 2  </v>
      </c>
      <c r="G87" s="19" t="s">
        <v>96</v>
      </c>
    </row>
  </sheetData>
  <sheetProtection sheet="1" objects="1" scenarios="1" formatCells="0" formatColumns="0" formatRows="0" insertColumns="0" insertRows="0" insertHyperlinks="0" deleteColumns="0" deleteRows="0" sort="0" autoFilter="0" pivotTables="0"/>
  <dataConsolidate/>
  <mergeCells count="7">
    <mergeCell ref="A17:A18"/>
    <mergeCell ref="A78:A79"/>
    <mergeCell ref="F78:F79"/>
    <mergeCell ref="G78:G79"/>
    <mergeCell ref="A74:A76"/>
    <mergeCell ref="F75:F76"/>
    <mergeCell ref="G75:G76"/>
  </mergeCells>
  <conditionalFormatting sqref="C82:C83">
    <cfRule type="expression" dxfId="60" priority="4">
      <formula>#REF!=1</formula>
    </cfRule>
  </conditionalFormatting>
  <conditionalFormatting sqref="C82:C83">
    <cfRule type="expression" dxfId="59" priority="5">
      <formula>AND(#REF!=0,#REF!=1)</formula>
    </cfRule>
  </conditionalFormatting>
  <conditionalFormatting sqref="C76">
    <cfRule type="expression" dxfId="58" priority="2">
      <formula>"OR(AND($C$70=1;$C$71="""");AND($C$70=0;$C$71&gt;1))"</formula>
    </cfRule>
  </conditionalFormatting>
  <conditionalFormatting sqref="C3">
    <cfRule type="cellIs" dxfId="57" priority="1" operator="equal">
      <formula>""</formula>
    </cfRule>
  </conditionalFormatting>
  <dataValidations count="17">
    <dataValidation type="list" allowBlank="1" showInputMessage="1" showErrorMessage="1" sqref="C69:C78 C80:C83">
      <formula1>"0,1"</formula1>
    </dataValidation>
    <dataValidation type="decimal" allowBlank="1" showInputMessage="1" showErrorMessage="1" sqref="C33 C37 C41 C45">
      <formula1>100</formula1>
      <formula2>3500</formula2>
    </dataValidation>
    <dataValidation type="decimal" allowBlank="1" showInputMessage="1" showErrorMessage="1" sqref="C25:C26">
      <formula1>20</formula1>
      <formula2>25</formula2>
    </dataValidation>
    <dataValidation type="decimal" allowBlank="1" showInputMessage="1" showErrorMessage="1" sqref="C16">
      <formula1>0</formula1>
      <formula2>100000</formula2>
    </dataValidation>
    <dataValidation type="decimal" allowBlank="1" showInputMessage="1" showErrorMessage="1" sqref="C13 C51:C60">
      <formula1>0</formula1>
      <formula2>1000</formula2>
    </dataValidation>
    <dataValidation type="list" allowBlank="1" showInputMessage="1" showErrorMessage="1" sqref="C63:C66">
      <formula1>"2,4"</formula1>
    </dataValidation>
    <dataValidation type="decimal" allowBlank="1" showInputMessage="1" showErrorMessage="1" sqref="C9">
      <formula1>0.01</formula1>
      <formula2>100000</formula2>
    </dataValidation>
    <dataValidation type="list" allowBlank="1" showInputMessage="1" showErrorMessage="1" sqref="C86:C87">
      <formula1>"1,2"</formula1>
    </dataValidation>
    <dataValidation type="list" allowBlank="1" showInputMessage="1" showErrorMessage="1" sqref="C11">
      <formula1>"positive, compression"</formula1>
    </dataValidation>
    <dataValidation type="decimal" allowBlank="1" showInputMessage="1" showErrorMessage="1" sqref="C12 C21:C24 C14:C15">
      <formula1>0</formula1>
      <formula2>10000</formula2>
    </dataValidation>
    <dataValidation type="decimal" allowBlank="1" showInputMessage="1" showErrorMessage="1" sqref="C10">
      <formula1>0</formula1>
      <formula2>100</formula2>
    </dataValidation>
    <dataValidation type="decimal" allowBlank="1" showInputMessage="1" showErrorMessage="1" error="Numerical Value Between 0-1" sqref="C27">
      <formula1>0</formula1>
      <formula2>1</formula2>
    </dataValidation>
    <dataValidation type="list" allowBlank="1" showInputMessage="1" showErrorMessage="1" sqref="C8">
      <formula1>"diesel,gasoline,LPG,NG,ethanol,biodiesel"</formula1>
    </dataValidation>
    <dataValidation type="list" allowBlank="1" showInputMessage="1" showErrorMessage="1" sqref="C20">
      <formula1>"automatic,manual, CVT"</formula1>
    </dataValidation>
    <dataValidation type="textLength" operator="equal" showInputMessage="1" showErrorMessage="1" errorTitle="WMI: invalid value" error="`WMI` must be exactly 3 chars long, using only letters and numbers." sqref="C5">
      <formula1>3</formula1>
    </dataValidation>
    <dataValidation type="textLength" allowBlank="1" showInputMessage="1" showErrorMessage="1" errorTitle="Label string: invalid value" error="`Label string` must be between 2 and 15 chars of A-Z, 0-9, or underscore('_')._x000a_" sqref="C4">
      <formula1>2</formula1>
      <formula2>15</formula2>
    </dataValidation>
    <dataValidation type="whole" allowBlank="1" showInputMessage="1" showErrorMessage="1" errorTitle="WMI flag: invalid value" error="`WMI flag` must be 0 or 1." sqref="C6">
      <formula1>0</formula1>
      <formula2>1</formula2>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BT2786"/>
  <sheetViews>
    <sheetView showRuler="0" workbookViewId="0"/>
  </sheetViews>
  <sheetFormatPr defaultColWidth="0" defaultRowHeight="15" customHeight="1" x14ac:dyDescent="0.25"/>
  <cols>
    <col min="1" max="1" width="10.140625" style="90" bestFit="1" customWidth="1"/>
    <col min="2" max="2" width="20.140625" style="90" bestFit="1" customWidth="1"/>
    <col min="3" max="3" width="13.42578125" style="90" bestFit="1" customWidth="1"/>
    <col min="4" max="5" width="13.42578125" style="90" customWidth="1"/>
    <col min="6" max="6" width="23.140625" style="90" bestFit="1" customWidth="1"/>
    <col min="7" max="7" width="35.140625" style="90" bestFit="1" customWidth="1"/>
    <col min="8" max="8" width="21.28515625" style="90" bestFit="1" customWidth="1"/>
    <col min="9" max="9" width="30" style="90" bestFit="1" customWidth="1"/>
    <col min="10" max="10" width="24.140625" style="90" bestFit="1" customWidth="1"/>
    <col min="11" max="11" width="17.7109375" style="90" bestFit="1" customWidth="1"/>
    <col min="12" max="12" width="21.85546875" style="105" bestFit="1" customWidth="1"/>
    <col min="13" max="16384" width="8.85546875" style="29" hidden="1"/>
  </cols>
  <sheetData>
    <row r="1" spans="1:12" s="8" customFormat="1" x14ac:dyDescent="0.2">
      <c r="A1" s="88" t="s">
        <v>159</v>
      </c>
      <c r="B1" s="88" t="s">
        <v>91</v>
      </c>
      <c r="C1" s="88" t="s">
        <v>92</v>
      </c>
      <c r="D1" s="88" t="s">
        <v>221</v>
      </c>
      <c r="E1" s="88" t="s">
        <v>92</v>
      </c>
      <c r="F1" s="30" t="s">
        <v>89</v>
      </c>
      <c r="G1" s="30" t="s">
        <v>106</v>
      </c>
      <c r="H1" s="30" t="s">
        <v>17</v>
      </c>
      <c r="I1" s="30" t="s">
        <v>16</v>
      </c>
      <c r="J1" s="30" t="s">
        <v>283</v>
      </c>
      <c r="K1" s="30" t="s">
        <v>284</v>
      </c>
      <c r="L1" s="30" t="s">
        <v>285</v>
      </c>
    </row>
    <row r="2" spans="1:12" s="8" customFormat="1" ht="12.75" x14ac:dyDescent="0.2">
      <c r="A2" s="89" t="s">
        <v>53</v>
      </c>
      <c r="B2" s="89" t="s">
        <v>54</v>
      </c>
      <c r="C2" s="89" t="s">
        <v>234</v>
      </c>
      <c r="D2" s="89" t="s">
        <v>220</v>
      </c>
      <c r="E2" s="89" t="s">
        <v>286</v>
      </c>
      <c r="F2" s="32" t="s">
        <v>290</v>
      </c>
      <c r="G2" s="32" t="s">
        <v>291</v>
      </c>
      <c r="H2" s="32" t="s">
        <v>292</v>
      </c>
      <c r="I2" s="32" t="s">
        <v>293</v>
      </c>
      <c r="J2" s="32" t="s">
        <v>287</v>
      </c>
      <c r="K2" s="32" t="s">
        <v>288</v>
      </c>
      <c r="L2" s="32" t="s">
        <v>289</v>
      </c>
    </row>
    <row r="3" spans="1:12" s="8" customFormat="1" x14ac:dyDescent="0.25">
      <c r="A3" s="91"/>
      <c r="B3" s="91"/>
      <c r="C3" s="91"/>
      <c r="D3" s="91"/>
      <c r="E3" s="103"/>
      <c r="F3" s="103"/>
      <c r="G3" s="103"/>
      <c r="H3" s="103"/>
      <c r="I3" s="103"/>
      <c r="J3" s="103"/>
      <c r="K3" s="103"/>
      <c r="L3" s="103"/>
    </row>
    <row r="4" spans="1:12" s="8" customFormat="1" x14ac:dyDescent="0.25">
      <c r="A4" s="91"/>
      <c r="B4" s="91"/>
      <c r="C4" s="91"/>
      <c r="D4" s="91"/>
      <c r="E4" s="103"/>
      <c r="F4" s="103"/>
      <c r="G4" s="103"/>
      <c r="H4" s="103"/>
      <c r="I4" s="103"/>
      <c r="J4" s="103"/>
      <c r="K4" s="103"/>
      <c r="L4" s="103"/>
    </row>
    <row r="5" spans="1:12" s="8" customFormat="1" x14ac:dyDescent="0.25">
      <c r="A5" s="91"/>
      <c r="B5" s="91"/>
      <c r="C5" s="91"/>
      <c r="D5" s="91"/>
      <c r="E5" s="103"/>
      <c r="F5" s="103"/>
      <c r="G5" s="103"/>
      <c r="H5" s="103"/>
      <c r="I5" s="103"/>
      <c r="J5" s="103"/>
      <c r="K5" s="103"/>
      <c r="L5" s="103"/>
    </row>
    <row r="6" spans="1:12" s="8" customFormat="1" x14ac:dyDescent="0.25">
      <c r="A6" s="91"/>
      <c r="B6" s="91"/>
      <c r="C6" s="91"/>
      <c r="D6" s="91"/>
      <c r="E6" s="103"/>
      <c r="F6" s="103"/>
      <c r="G6" s="103"/>
      <c r="H6" s="103"/>
      <c r="I6" s="103"/>
      <c r="J6" s="103"/>
      <c r="K6" s="103"/>
      <c r="L6" s="103"/>
    </row>
    <row r="7" spans="1:12" s="8" customFormat="1" x14ac:dyDescent="0.25">
      <c r="A7" s="91"/>
      <c r="B7" s="91"/>
      <c r="C7" s="91"/>
      <c r="D7" s="91"/>
      <c r="E7" s="103"/>
      <c r="F7" s="103"/>
      <c r="G7" s="103"/>
      <c r="H7" s="103"/>
      <c r="I7" s="103"/>
      <c r="J7" s="103"/>
      <c r="K7" s="103"/>
      <c r="L7" s="103"/>
    </row>
    <row r="8" spans="1:12" s="8" customFormat="1" x14ac:dyDescent="0.25">
      <c r="A8" s="91"/>
      <c r="B8" s="91"/>
      <c r="C8" s="91"/>
      <c r="D8" s="91"/>
      <c r="E8" s="103"/>
      <c r="F8" s="103"/>
      <c r="G8" s="103"/>
      <c r="H8" s="103"/>
      <c r="I8" s="103"/>
      <c r="J8" s="103"/>
      <c r="K8" s="103"/>
      <c r="L8" s="103"/>
    </row>
    <row r="9" spans="1:12" s="8" customFormat="1" x14ac:dyDescent="0.25">
      <c r="A9" s="91"/>
      <c r="B9" s="91"/>
      <c r="C9" s="91"/>
      <c r="D9" s="91"/>
      <c r="E9" s="103"/>
      <c r="F9" s="103"/>
      <c r="G9" s="103"/>
      <c r="H9" s="103"/>
      <c r="I9" s="103"/>
      <c r="J9" s="103"/>
      <c r="K9" s="103"/>
      <c r="L9" s="103"/>
    </row>
    <row r="10" spans="1:12" s="8" customFormat="1" x14ac:dyDescent="0.25">
      <c r="A10" s="91"/>
      <c r="B10" s="91"/>
      <c r="C10" s="91"/>
      <c r="D10" s="91"/>
      <c r="E10" s="103"/>
      <c r="F10" s="103"/>
      <c r="G10" s="103"/>
      <c r="H10" s="103"/>
      <c r="I10" s="103"/>
      <c r="J10" s="103"/>
      <c r="K10" s="103"/>
      <c r="L10" s="103"/>
    </row>
    <row r="11" spans="1:12" s="8" customFormat="1" x14ac:dyDescent="0.25">
      <c r="A11" s="91"/>
      <c r="B11" s="91"/>
      <c r="C11" s="91"/>
      <c r="D11" s="91"/>
      <c r="E11" s="103"/>
      <c r="F11" s="103"/>
      <c r="G11" s="103"/>
      <c r="H11" s="103"/>
      <c r="I11" s="103"/>
      <c r="J11" s="103"/>
      <c r="K11" s="103"/>
      <c r="L11" s="103"/>
    </row>
    <row r="12" spans="1:12" s="8" customFormat="1" x14ac:dyDescent="0.25">
      <c r="A12" s="91"/>
      <c r="B12" s="91"/>
      <c r="C12" s="91"/>
      <c r="D12" s="91"/>
      <c r="E12" s="103"/>
      <c r="F12" s="103"/>
      <c r="G12" s="103"/>
      <c r="H12" s="103"/>
      <c r="I12" s="103"/>
      <c r="J12" s="103"/>
      <c r="K12" s="103"/>
      <c r="L12" s="103"/>
    </row>
    <row r="13" spans="1:12" s="8" customFormat="1" x14ac:dyDescent="0.25">
      <c r="A13" s="91"/>
      <c r="B13" s="91"/>
      <c r="C13" s="91"/>
      <c r="D13" s="91"/>
      <c r="E13" s="103"/>
      <c r="F13" s="103"/>
      <c r="G13" s="103"/>
      <c r="H13" s="103"/>
      <c r="I13" s="103"/>
      <c r="J13" s="103"/>
      <c r="K13" s="103"/>
      <c r="L13" s="103"/>
    </row>
    <row r="14" spans="1:12" s="8" customFormat="1" x14ac:dyDescent="0.25">
      <c r="A14" s="91"/>
      <c r="B14" s="91"/>
      <c r="C14" s="91"/>
      <c r="D14" s="91"/>
      <c r="E14" s="103"/>
      <c r="F14" s="103"/>
      <c r="G14" s="103"/>
      <c r="H14" s="103"/>
      <c r="I14" s="103"/>
      <c r="J14" s="103"/>
      <c r="K14" s="103"/>
      <c r="L14" s="103"/>
    </row>
    <row r="15" spans="1:12" s="8" customFormat="1" x14ac:dyDescent="0.25">
      <c r="A15" s="91"/>
      <c r="B15" s="91"/>
      <c r="C15" s="91"/>
      <c r="D15" s="91"/>
      <c r="E15" s="103"/>
      <c r="F15" s="103"/>
      <c r="G15" s="103"/>
      <c r="H15" s="103"/>
      <c r="I15" s="103"/>
      <c r="J15" s="103"/>
      <c r="K15" s="103"/>
      <c r="L15" s="103"/>
    </row>
    <row r="16" spans="1:12" s="8" customFormat="1" x14ac:dyDescent="0.25">
      <c r="A16" s="91"/>
      <c r="B16" s="91"/>
      <c r="C16" s="91"/>
      <c r="D16" s="91"/>
      <c r="E16" s="103"/>
      <c r="F16" s="103"/>
      <c r="G16" s="103"/>
      <c r="H16" s="103"/>
      <c r="I16" s="103"/>
      <c r="J16" s="103"/>
      <c r="K16" s="103"/>
      <c r="L16" s="103"/>
    </row>
    <row r="17" spans="1:12" s="8" customFormat="1" x14ac:dyDescent="0.25">
      <c r="A17" s="91"/>
      <c r="B17" s="91"/>
      <c r="C17" s="91"/>
      <c r="D17" s="91"/>
      <c r="E17" s="103"/>
      <c r="F17" s="103"/>
      <c r="G17" s="103"/>
      <c r="H17" s="103"/>
      <c r="I17" s="103"/>
      <c r="J17" s="103"/>
      <c r="K17" s="103"/>
      <c r="L17" s="103"/>
    </row>
    <row r="18" spans="1:12" s="8" customFormat="1" x14ac:dyDescent="0.25">
      <c r="A18" s="91"/>
      <c r="B18" s="91"/>
      <c r="C18" s="91"/>
      <c r="D18" s="91"/>
      <c r="E18" s="103"/>
      <c r="F18" s="103"/>
      <c r="G18" s="103"/>
      <c r="H18" s="103"/>
      <c r="I18" s="103"/>
      <c r="J18" s="103"/>
      <c r="K18" s="103"/>
      <c r="L18" s="103"/>
    </row>
    <row r="19" spans="1:12" s="8" customFormat="1" x14ac:dyDescent="0.25">
      <c r="A19" s="91"/>
      <c r="B19" s="91"/>
      <c r="C19" s="91"/>
      <c r="D19" s="91"/>
      <c r="E19" s="103"/>
      <c r="F19" s="103"/>
      <c r="G19" s="103"/>
      <c r="H19" s="103"/>
      <c r="I19" s="103"/>
      <c r="J19" s="103"/>
      <c r="K19" s="103"/>
      <c r="L19" s="103"/>
    </row>
    <row r="20" spans="1:12" s="8" customFormat="1" x14ac:dyDescent="0.25">
      <c r="A20" s="91"/>
      <c r="B20" s="91"/>
      <c r="C20" s="91"/>
      <c r="D20" s="91"/>
      <c r="E20" s="103"/>
      <c r="F20" s="103"/>
      <c r="G20" s="103"/>
      <c r="H20" s="103"/>
      <c r="I20" s="103"/>
      <c r="J20" s="103"/>
      <c r="K20" s="103"/>
      <c r="L20" s="103"/>
    </row>
    <row r="21" spans="1:12" customFormat="1" x14ac:dyDescent="0.25">
      <c r="A21" s="91"/>
      <c r="B21" s="91"/>
      <c r="C21" s="91"/>
      <c r="D21" s="91"/>
      <c r="E21" s="103"/>
      <c r="F21" s="103"/>
      <c r="G21" s="103"/>
      <c r="H21" s="103"/>
      <c r="I21" s="103"/>
      <c r="J21" s="103"/>
      <c r="K21" s="103"/>
      <c r="L21" s="103"/>
    </row>
    <row r="22" spans="1:12" customFormat="1" x14ac:dyDescent="0.25">
      <c r="A22" s="91"/>
      <c r="B22" s="91"/>
      <c r="C22" s="91"/>
      <c r="D22" s="91"/>
      <c r="E22" s="103"/>
      <c r="F22" s="103"/>
      <c r="G22" s="103"/>
      <c r="H22" s="103"/>
      <c r="I22" s="103"/>
      <c r="J22" s="103"/>
      <c r="K22" s="103"/>
      <c r="L22" s="103"/>
    </row>
    <row r="23" spans="1:12" customFormat="1" x14ac:dyDescent="0.25">
      <c r="A23" s="91"/>
      <c r="B23" s="91"/>
      <c r="C23" s="91"/>
      <c r="D23" s="91"/>
      <c r="E23" s="103"/>
      <c r="F23" s="103"/>
      <c r="G23" s="103"/>
      <c r="H23" s="103"/>
      <c r="I23" s="103"/>
      <c r="J23" s="103"/>
      <c r="K23" s="103"/>
      <c r="L23" s="103"/>
    </row>
    <row r="24" spans="1:12" customFormat="1" x14ac:dyDescent="0.25">
      <c r="A24" s="91"/>
      <c r="B24" s="91"/>
      <c r="C24" s="91"/>
      <c r="D24" s="91"/>
      <c r="E24" s="103"/>
      <c r="F24" s="103"/>
      <c r="G24" s="103"/>
      <c r="H24" s="103"/>
      <c r="I24" s="103"/>
      <c r="J24" s="103"/>
      <c r="K24" s="103"/>
      <c r="L24" s="103"/>
    </row>
    <row r="25" spans="1:12" customFormat="1" x14ac:dyDescent="0.25">
      <c r="A25" s="91"/>
      <c r="B25" s="91"/>
      <c r="C25" s="91"/>
      <c r="D25" s="91"/>
      <c r="E25" s="103"/>
      <c r="F25" s="103"/>
      <c r="G25" s="103"/>
      <c r="H25" s="103"/>
      <c r="I25" s="103"/>
      <c r="J25" s="103"/>
      <c r="K25" s="103"/>
      <c r="L25" s="103"/>
    </row>
    <row r="26" spans="1:12" customFormat="1" x14ac:dyDescent="0.25">
      <c r="A26" s="91"/>
      <c r="B26" s="91"/>
      <c r="C26" s="91"/>
      <c r="D26" s="91"/>
      <c r="E26" s="103"/>
      <c r="F26" s="103"/>
      <c r="G26" s="103"/>
      <c r="H26" s="103"/>
      <c r="I26" s="103"/>
      <c r="J26" s="103"/>
      <c r="K26" s="103"/>
      <c r="L26" s="103"/>
    </row>
    <row r="27" spans="1:12" customFormat="1" x14ac:dyDescent="0.25">
      <c r="A27" s="91"/>
      <c r="B27" s="91"/>
      <c r="C27" s="91"/>
      <c r="D27" s="91"/>
      <c r="E27" s="103"/>
      <c r="F27" s="103"/>
      <c r="G27" s="103"/>
      <c r="H27" s="103"/>
      <c r="I27" s="103"/>
      <c r="J27" s="103"/>
      <c r="K27" s="103"/>
      <c r="L27" s="103"/>
    </row>
    <row r="28" spans="1:12" customFormat="1" x14ac:dyDescent="0.25">
      <c r="A28" s="91"/>
      <c r="B28" s="91"/>
      <c r="C28" s="91"/>
      <c r="D28" s="91"/>
      <c r="E28" s="103"/>
      <c r="F28" s="103"/>
      <c r="G28" s="103"/>
      <c r="H28" s="103"/>
      <c r="I28" s="103"/>
      <c r="J28" s="103"/>
      <c r="K28" s="103"/>
      <c r="L28" s="103"/>
    </row>
    <row r="29" spans="1:12" customFormat="1" x14ac:dyDescent="0.25">
      <c r="A29" s="91"/>
      <c r="B29" s="91"/>
      <c r="C29" s="91"/>
      <c r="D29" s="91"/>
      <c r="E29" s="103"/>
      <c r="F29" s="103"/>
      <c r="G29" s="103"/>
      <c r="H29" s="103"/>
      <c r="I29" s="103"/>
      <c r="J29" s="103"/>
      <c r="K29" s="103"/>
      <c r="L29" s="103"/>
    </row>
    <row r="30" spans="1:12" customFormat="1" x14ac:dyDescent="0.25">
      <c r="A30" s="91"/>
      <c r="B30" s="91"/>
      <c r="C30" s="91"/>
      <c r="D30" s="91"/>
      <c r="E30" s="103"/>
      <c r="F30" s="103"/>
      <c r="G30" s="103"/>
      <c r="H30" s="103"/>
      <c r="I30" s="103"/>
      <c r="J30" s="103"/>
      <c r="K30" s="103"/>
      <c r="L30" s="103"/>
    </row>
    <row r="31" spans="1:12" customFormat="1" x14ac:dyDescent="0.25">
      <c r="A31" s="91"/>
      <c r="B31" s="91"/>
      <c r="C31" s="91"/>
      <c r="D31" s="91"/>
      <c r="E31" s="103"/>
      <c r="F31" s="103"/>
      <c r="G31" s="103"/>
      <c r="H31" s="103"/>
      <c r="I31" s="103"/>
      <c r="J31" s="103"/>
      <c r="K31" s="103"/>
      <c r="L31" s="103"/>
    </row>
    <row r="32" spans="1:12" customFormat="1" x14ac:dyDescent="0.25">
      <c r="A32" s="91"/>
      <c r="B32" s="91"/>
      <c r="C32" s="91"/>
      <c r="D32" s="91"/>
      <c r="E32" s="103"/>
      <c r="F32" s="103"/>
      <c r="G32" s="103"/>
      <c r="H32" s="103"/>
      <c r="I32" s="103"/>
      <c r="J32" s="103"/>
      <c r="K32" s="103"/>
      <c r="L32" s="103"/>
    </row>
    <row r="33" spans="1:12" customFormat="1" x14ac:dyDescent="0.25">
      <c r="A33" s="91"/>
      <c r="B33" s="91"/>
      <c r="C33" s="91"/>
      <c r="D33" s="91"/>
      <c r="E33" s="103"/>
      <c r="F33" s="103"/>
      <c r="G33" s="103"/>
      <c r="H33" s="103"/>
      <c r="I33" s="103"/>
      <c r="J33" s="103"/>
      <c r="K33" s="103"/>
      <c r="L33" s="103"/>
    </row>
    <row r="34" spans="1:12" customFormat="1" x14ac:dyDescent="0.25">
      <c r="A34" s="91"/>
      <c r="B34" s="91"/>
      <c r="C34" s="91"/>
      <c r="D34" s="91"/>
      <c r="E34" s="103"/>
      <c r="F34" s="103"/>
      <c r="G34" s="103"/>
      <c r="H34" s="103"/>
      <c r="I34" s="103"/>
      <c r="J34" s="103"/>
      <c r="K34" s="103"/>
      <c r="L34" s="103"/>
    </row>
    <row r="35" spans="1:12" customFormat="1" x14ac:dyDescent="0.25">
      <c r="A35" s="91"/>
      <c r="B35" s="91"/>
      <c r="C35" s="91"/>
      <c r="D35" s="91"/>
      <c r="E35" s="103"/>
      <c r="F35" s="103"/>
      <c r="G35" s="103"/>
      <c r="H35" s="103"/>
      <c r="I35" s="103"/>
      <c r="J35" s="103"/>
      <c r="K35" s="103"/>
      <c r="L35" s="103"/>
    </row>
    <row r="36" spans="1:12" customFormat="1" x14ac:dyDescent="0.25">
      <c r="A36" s="91"/>
      <c r="B36" s="91"/>
      <c r="C36" s="91"/>
      <c r="D36" s="91"/>
      <c r="E36" s="103"/>
      <c r="F36" s="103"/>
      <c r="G36" s="103"/>
      <c r="H36" s="103"/>
      <c r="I36" s="103"/>
      <c r="J36" s="103"/>
      <c r="K36" s="103"/>
      <c r="L36" s="103"/>
    </row>
    <row r="37" spans="1:12" customFormat="1" x14ac:dyDescent="0.25">
      <c r="A37" s="91"/>
      <c r="B37" s="91"/>
      <c r="C37" s="91"/>
      <c r="D37" s="91"/>
      <c r="E37" s="103"/>
      <c r="F37" s="103"/>
      <c r="G37" s="103"/>
      <c r="H37" s="103"/>
      <c r="I37" s="103"/>
      <c r="J37" s="103"/>
      <c r="K37" s="103"/>
      <c r="L37" s="103"/>
    </row>
    <row r="38" spans="1:12" customFormat="1" x14ac:dyDescent="0.25">
      <c r="A38" s="91"/>
      <c r="B38" s="91"/>
      <c r="C38" s="91"/>
      <c r="D38" s="91"/>
      <c r="E38" s="103"/>
      <c r="F38" s="103"/>
      <c r="G38" s="103"/>
      <c r="H38" s="103"/>
      <c r="I38" s="103"/>
      <c r="J38" s="103"/>
      <c r="K38" s="103"/>
      <c r="L38" s="103"/>
    </row>
    <row r="39" spans="1:12" customFormat="1" x14ac:dyDescent="0.25">
      <c r="A39" s="91"/>
      <c r="B39" s="91"/>
      <c r="C39" s="91"/>
      <c r="D39" s="91"/>
      <c r="E39" s="103"/>
      <c r="F39" s="103"/>
      <c r="G39" s="103"/>
      <c r="H39" s="103"/>
      <c r="I39" s="103"/>
      <c r="J39" s="103"/>
      <c r="K39" s="103"/>
      <c r="L39" s="103"/>
    </row>
    <row r="40" spans="1:12" customFormat="1" x14ac:dyDescent="0.25">
      <c r="A40" s="91"/>
      <c r="B40" s="91"/>
      <c r="C40" s="91"/>
      <c r="D40" s="91"/>
      <c r="E40" s="103"/>
      <c r="F40" s="103"/>
      <c r="G40" s="103"/>
      <c r="H40" s="103"/>
      <c r="I40" s="103"/>
      <c r="J40" s="103"/>
      <c r="K40" s="103"/>
      <c r="L40" s="103"/>
    </row>
    <row r="41" spans="1:12" customFormat="1" x14ac:dyDescent="0.25">
      <c r="A41" s="91"/>
      <c r="B41" s="91"/>
      <c r="C41" s="91"/>
      <c r="D41" s="91"/>
      <c r="E41" s="103"/>
      <c r="F41" s="103"/>
      <c r="G41" s="103"/>
      <c r="H41" s="103"/>
      <c r="I41" s="103"/>
      <c r="J41" s="103"/>
      <c r="K41" s="103"/>
      <c r="L41" s="103"/>
    </row>
    <row r="42" spans="1:12" customFormat="1" x14ac:dyDescent="0.25">
      <c r="A42" s="91"/>
      <c r="B42" s="91"/>
      <c r="C42" s="91"/>
      <c r="D42" s="91"/>
      <c r="E42" s="103"/>
      <c r="F42" s="103"/>
      <c r="G42" s="103"/>
      <c r="H42" s="103"/>
      <c r="I42" s="103"/>
      <c r="J42" s="103"/>
      <c r="K42" s="103"/>
      <c r="L42" s="103"/>
    </row>
    <row r="43" spans="1:12" customFormat="1" x14ac:dyDescent="0.25">
      <c r="A43" s="91"/>
      <c r="B43" s="91"/>
      <c r="C43" s="91"/>
      <c r="D43" s="91"/>
      <c r="E43" s="103"/>
      <c r="F43" s="103"/>
      <c r="G43" s="103"/>
      <c r="H43" s="103"/>
      <c r="I43" s="103"/>
      <c r="J43" s="103"/>
      <c r="K43" s="103"/>
      <c r="L43" s="103"/>
    </row>
    <row r="44" spans="1:12" customFormat="1" x14ac:dyDescent="0.25">
      <c r="A44" s="91"/>
      <c r="B44" s="91"/>
      <c r="C44" s="91"/>
      <c r="D44" s="91"/>
      <c r="E44" s="103"/>
      <c r="F44" s="103"/>
      <c r="G44" s="103"/>
      <c r="H44" s="103"/>
      <c r="I44" s="103"/>
      <c r="J44" s="103"/>
      <c r="K44" s="103"/>
      <c r="L44" s="103"/>
    </row>
    <row r="45" spans="1:12" customFormat="1" x14ac:dyDescent="0.25">
      <c r="A45" s="91"/>
      <c r="B45" s="91"/>
      <c r="C45" s="91"/>
      <c r="D45" s="91"/>
      <c r="E45" s="103"/>
      <c r="F45" s="103"/>
      <c r="G45" s="103"/>
      <c r="H45" s="103"/>
      <c r="I45" s="103"/>
      <c r="J45" s="103"/>
      <c r="K45" s="103"/>
      <c r="L45" s="103"/>
    </row>
    <row r="46" spans="1:12" customFormat="1" x14ac:dyDescent="0.25">
      <c r="A46" s="91"/>
      <c r="B46" s="91"/>
      <c r="C46" s="91"/>
      <c r="D46" s="91"/>
      <c r="E46" s="103"/>
      <c r="F46" s="103"/>
      <c r="G46" s="103"/>
      <c r="H46" s="103"/>
      <c r="I46" s="103"/>
      <c r="J46" s="103"/>
      <c r="K46" s="103"/>
      <c r="L46" s="103"/>
    </row>
    <row r="47" spans="1:12" customFormat="1" x14ac:dyDescent="0.25">
      <c r="A47" s="91"/>
      <c r="B47" s="91"/>
      <c r="C47" s="91"/>
      <c r="D47" s="91"/>
      <c r="E47" s="103"/>
      <c r="F47" s="103"/>
      <c r="G47" s="103"/>
      <c r="H47" s="103"/>
      <c r="I47" s="103"/>
      <c r="J47" s="103"/>
      <c r="K47" s="103"/>
      <c r="L47" s="103"/>
    </row>
    <row r="48" spans="1:12" customFormat="1" x14ac:dyDescent="0.25">
      <c r="A48" s="91"/>
      <c r="B48" s="91"/>
      <c r="C48" s="91"/>
      <c r="D48" s="91"/>
      <c r="E48" s="103"/>
      <c r="F48" s="103"/>
      <c r="G48" s="103"/>
      <c r="H48" s="103"/>
      <c r="I48" s="103"/>
      <c r="J48" s="103"/>
      <c r="K48" s="103"/>
      <c r="L48" s="103"/>
    </row>
    <row r="49" spans="1:12" customFormat="1" x14ac:dyDescent="0.25">
      <c r="A49" s="91"/>
      <c r="B49" s="91"/>
      <c r="C49" s="91"/>
      <c r="D49" s="91"/>
      <c r="E49" s="103"/>
      <c r="F49" s="103"/>
      <c r="G49" s="103"/>
      <c r="H49" s="103"/>
      <c r="I49" s="103"/>
      <c r="J49" s="103"/>
      <c r="K49" s="103"/>
      <c r="L49" s="103"/>
    </row>
    <row r="50" spans="1:12" customFormat="1" x14ac:dyDescent="0.25">
      <c r="A50" s="91"/>
      <c r="B50" s="91"/>
      <c r="C50" s="91"/>
      <c r="D50" s="91"/>
      <c r="E50" s="103"/>
      <c r="F50" s="103"/>
      <c r="G50" s="103"/>
      <c r="H50" s="103"/>
      <c r="I50" s="103"/>
      <c r="J50" s="103"/>
      <c r="K50" s="103"/>
      <c r="L50" s="103"/>
    </row>
    <row r="51" spans="1:12" customFormat="1" x14ac:dyDescent="0.25">
      <c r="A51" s="91"/>
      <c r="B51" s="91"/>
      <c r="C51" s="91"/>
      <c r="D51" s="91"/>
      <c r="E51" s="103"/>
      <c r="F51" s="103"/>
      <c r="G51" s="103"/>
      <c r="H51" s="103"/>
      <c r="I51" s="103"/>
      <c r="J51" s="103"/>
      <c r="K51" s="103"/>
      <c r="L51" s="103"/>
    </row>
    <row r="52" spans="1:12" customFormat="1" x14ac:dyDescent="0.25">
      <c r="A52" s="91"/>
      <c r="B52" s="91"/>
      <c r="C52" s="91"/>
      <c r="D52" s="91"/>
      <c r="E52" s="103"/>
      <c r="F52" s="103"/>
      <c r="G52" s="103"/>
      <c r="H52" s="103"/>
      <c r="I52" s="103"/>
      <c r="J52" s="103"/>
      <c r="K52" s="103"/>
      <c r="L52" s="103"/>
    </row>
    <row r="53" spans="1:12" customFormat="1" x14ac:dyDescent="0.25">
      <c r="A53" s="91"/>
      <c r="B53" s="91"/>
      <c r="C53" s="91"/>
      <c r="D53" s="91"/>
      <c r="E53" s="103"/>
      <c r="F53" s="103"/>
      <c r="G53" s="103"/>
      <c r="H53" s="103"/>
      <c r="I53" s="103"/>
      <c r="J53" s="103"/>
      <c r="K53" s="103"/>
      <c r="L53" s="103"/>
    </row>
    <row r="54" spans="1:12" customFormat="1" x14ac:dyDescent="0.25">
      <c r="A54" s="91"/>
      <c r="B54" s="91"/>
      <c r="C54" s="91"/>
      <c r="D54" s="91"/>
      <c r="E54" s="103"/>
      <c r="F54" s="103"/>
      <c r="G54" s="103"/>
      <c r="H54" s="103"/>
      <c r="I54" s="103"/>
      <c r="J54" s="103"/>
      <c r="K54" s="103"/>
      <c r="L54" s="103"/>
    </row>
    <row r="55" spans="1:12" customFormat="1" x14ac:dyDescent="0.25">
      <c r="A55" s="91"/>
      <c r="B55" s="91"/>
      <c r="C55" s="91"/>
      <c r="D55" s="91"/>
      <c r="E55" s="103"/>
      <c r="F55" s="103"/>
      <c r="G55" s="103"/>
      <c r="H55" s="103"/>
      <c r="I55" s="103"/>
      <c r="J55" s="103"/>
      <c r="K55" s="103"/>
      <c r="L55" s="103"/>
    </row>
    <row r="56" spans="1:12" customFormat="1" x14ac:dyDescent="0.25">
      <c r="A56" s="91"/>
      <c r="B56" s="91"/>
      <c r="C56" s="91"/>
      <c r="D56" s="91"/>
      <c r="E56" s="103"/>
      <c r="F56" s="103"/>
      <c r="G56" s="103"/>
      <c r="H56" s="103"/>
      <c r="I56" s="103"/>
      <c r="J56" s="103"/>
      <c r="K56" s="103"/>
      <c r="L56" s="103"/>
    </row>
    <row r="57" spans="1:12" customFormat="1" x14ac:dyDescent="0.25">
      <c r="A57" s="91"/>
      <c r="B57" s="91"/>
      <c r="C57" s="91"/>
      <c r="D57" s="91"/>
      <c r="E57" s="103"/>
      <c r="F57" s="103"/>
      <c r="G57" s="103"/>
      <c r="H57" s="103"/>
      <c r="I57" s="103"/>
      <c r="J57" s="103"/>
      <c r="K57" s="103"/>
      <c r="L57" s="103"/>
    </row>
    <row r="58" spans="1:12" customFormat="1" x14ac:dyDescent="0.25">
      <c r="A58" s="91"/>
      <c r="B58" s="91"/>
      <c r="C58" s="91"/>
      <c r="D58" s="91"/>
      <c r="E58" s="103"/>
      <c r="F58" s="103"/>
      <c r="G58" s="103"/>
      <c r="H58" s="103"/>
      <c r="I58" s="103"/>
      <c r="J58" s="103"/>
      <c r="K58" s="103"/>
      <c r="L58" s="103"/>
    </row>
    <row r="59" spans="1:12" customFormat="1" x14ac:dyDescent="0.25">
      <c r="A59" s="91"/>
      <c r="B59" s="91"/>
      <c r="C59" s="91"/>
      <c r="D59" s="91"/>
      <c r="E59" s="103"/>
      <c r="F59" s="103"/>
      <c r="G59" s="103"/>
      <c r="H59" s="103"/>
      <c r="I59" s="103"/>
      <c r="J59" s="103"/>
      <c r="K59" s="103"/>
      <c r="L59" s="103"/>
    </row>
    <row r="60" spans="1:12" customFormat="1" x14ac:dyDescent="0.25">
      <c r="A60" s="91"/>
      <c r="B60" s="91"/>
      <c r="C60" s="91"/>
      <c r="D60" s="91"/>
      <c r="E60" s="103"/>
      <c r="F60" s="103"/>
      <c r="G60" s="103"/>
      <c r="H60" s="103"/>
      <c r="I60" s="103"/>
      <c r="J60" s="103"/>
      <c r="K60" s="103"/>
      <c r="L60" s="103"/>
    </row>
    <row r="61" spans="1:12" customFormat="1" x14ac:dyDescent="0.25">
      <c r="A61" s="91"/>
      <c r="B61" s="91"/>
      <c r="C61" s="91"/>
      <c r="D61" s="91"/>
      <c r="E61" s="103"/>
      <c r="F61" s="103"/>
      <c r="G61" s="103"/>
      <c r="H61" s="103"/>
      <c r="I61" s="103"/>
      <c r="J61" s="103"/>
      <c r="K61" s="103"/>
      <c r="L61" s="103"/>
    </row>
    <row r="62" spans="1:12" customFormat="1" x14ac:dyDescent="0.25">
      <c r="A62" s="91"/>
      <c r="B62" s="91"/>
      <c r="C62" s="91"/>
      <c r="D62" s="91"/>
      <c r="E62" s="103"/>
      <c r="F62" s="103"/>
      <c r="G62" s="103"/>
      <c r="H62" s="103"/>
      <c r="I62" s="103"/>
      <c r="J62" s="103"/>
      <c r="K62" s="103"/>
      <c r="L62" s="103"/>
    </row>
    <row r="63" spans="1:12" customFormat="1" x14ac:dyDescent="0.25">
      <c r="A63" s="91"/>
      <c r="B63" s="91"/>
      <c r="C63" s="91"/>
      <c r="D63" s="91"/>
      <c r="E63" s="103"/>
      <c r="F63" s="103"/>
      <c r="G63" s="103"/>
      <c r="H63" s="103"/>
      <c r="I63" s="103"/>
      <c r="J63" s="103"/>
      <c r="K63" s="103"/>
      <c r="L63" s="103"/>
    </row>
    <row r="64" spans="1:12" customFormat="1" x14ac:dyDescent="0.25">
      <c r="A64" s="91"/>
      <c r="B64" s="91"/>
      <c r="C64" s="91"/>
      <c r="D64" s="91"/>
      <c r="E64" s="103"/>
      <c r="F64" s="103"/>
      <c r="G64" s="103"/>
      <c r="H64" s="103"/>
      <c r="I64" s="103"/>
      <c r="J64" s="103"/>
      <c r="K64" s="103"/>
      <c r="L64" s="103"/>
    </row>
    <row r="65" spans="1:12" customFormat="1" x14ac:dyDescent="0.25">
      <c r="A65" s="91"/>
      <c r="B65" s="91"/>
      <c r="C65" s="91"/>
      <c r="D65" s="91"/>
      <c r="E65" s="103"/>
      <c r="F65" s="103"/>
      <c r="G65" s="103"/>
      <c r="H65" s="103"/>
      <c r="I65" s="103"/>
      <c r="J65" s="103"/>
      <c r="K65" s="103"/>
      <c r="L65" s="103"/>
    </row>
    <row r="66" spans="1:12" customFormat="1" x14ac:dyDescent="0.25">
      <c r="A66" s="91"/>
      <c r="B66" s="91"/>
      <c r="C66" s="91"/>
      <c r="D66" s="91"/>
      <c r="E66" s="103"/>
      <c r="F66" s="103"/>
      <c r="G66" s="103"/>
      <c r="H66" s="103"/>
      <c r="I66" s="103"/>
      <c r="J66" s="103"/>
      <c r="K66" s="103"/>
      <c r="L66" s="103"/>
    </row>
    <row r="67" spans="1:12" customFormat="1" x14ac:dyDescent="0.25">
      <c r="A67" s="91"/>
      <c r="B67" s="91"/>
      <c r="C67" s="91"/>
      <c r="D67" s="91"/>
      <c r="E67" s="103"/>
      <c r="F67" s="103"/>
      <c r="G67" s="103"/>
      <c r="H67" s="103"/>
      <c r="I67" s="103"/>
      <c r="J67" s="103"/>
      <c r="K67" s="103"/>
      <c r="L67" s="103"/>
    </row>
    <row r="68" spans="1:12" customFormat="1" x14ac:dyDescent="0.25">
      <c r="A68" s="91"/>
      <c r="B68" s="91"/>
      <c r="C68" s="91"/>
      <c r="D68" s="91"/>
      <c r="E68" s="103"/>
      <c r="F68" s="103"/>
      <c r="G68" s="103"/>
      <c r="H68" s="103"/>
      <c r="I68" s="103"/>
      <c r="J68" s="103"/>
      <c r="K68" s="103"/>
      <c r="L68" s="103"/>
    </row>
    <row r="69" spans="1:12" customFormat="1" x14ac:dyDescent="0.25">
      <c r="A69" s="91"/>
      <c r="B69" s="91"/>
      <c r="C69" s="91"/>
      <c r="D69" s="91"/>
      <c r="E69" s="103"/>
      <c r="F69" s="103"/>
      <c r="G69" s="103"/>
      <c r="H69" s="103"/>
      <c r="I69" s="103"/>
      <c r="J69" s="103"/>
      <c r="K69" s="103"/>
      <c r="L69" s="103"/>
    </row>
    <row r="70" spans="1:12" customFormat="1" x14ac:dyDescent="0.25">
      <c r="A70" s="91"/>
      <c r="B70" s="91"/>
      <c r="C70" s="91"/>
      <c r="D70" s="91"/>
      <c r="E70" s="103"/>
      <c r="F70" s="103"/>
      <c r="G70" s="103"/>
      <c r="H70" s="103"/>
      <c r="I70" s="103"/>
      <c r="J70" s="103"/>
      <c r="K70" s="103"/>
      <c r="L70" s="103"/>
    </row>
    <row r="71" spans="1:12" customFormat="1" x14ac:dyDescent="0.25">
      <c r="A71" s="91"/>
      <c r="B71" s="91"/>
      <c r="C71" s="91"/>
      <c r="D71" s="91"/>
      <c r="E71" s="103"/>
      <c r="F71" s="103"/>
      <c r="G71" s="103"/>
      <c r="H71" s="103"/>
      <c r="I71" s="103"/>
      <c r="J71" s="103"/>
      <c r="K71" s="103"/>
      <c r="L71" s="103"/>
    </row>
    <row r="72" spans="1:12" customFormat="1" x14ac:dyDescent="0.25">
      <c r="A72" s="91"/>
      <c r="B72" s="91"/>
      <c r="C72" s="91"/>
      <c r="D72" s="91"/>
      <c r="E72" s="103"/>
      <c r="F72" s="103"/>
      <c r="G72" s="103"/>
      <c r="H72" s="103"/>
      <c r="I72" s="103"/>
      <c r="J72" s="103"/>
      <c r="K72" s="103"/>
      <c r="L72" s="103"/>
    </row>
    <row r="73" spans="1:12" customFormat="1" x14ac:dyDescent="0.25">
      <c r="A73" s="91"/>
      <c r="B73" s="91"/>
      <c r="C73" s="91"/>
      <c r="D73" s="91"/>
      <c r="E73" s="103"/>
      <c r="F73" s="103"/>
      <c r="G73" s="103"/>
      <c r="H73" s="103"/>
      <c r="I73" s="103"/>
      <c r="J73" s="103"/>
      <c r="K73" s="103"/>
      <c r="L73" s="103"/>
    </row>
    <row r="74" spans="1:12" customFormat="1" x14ac:dyDescent="0.25">
      <c r="A74" s="91"/>
      <c r="B74" s="91"/>
      <c r="C74" s="91"/>
      <c r="D74" s="91"/>
      <c r="E74" s="103"/>
      <c r="F74" s="103"/>
      <c r="G74" s="103"/>
      <c r="H74" s="103"/>
      <c r="I74" s="103"/>
      <c r="J74" s="103"/>
      <c r="K74" s="103"/>
      <c r="L74" s="103"/>
    </row>
    <row r="75" spans="1:12" customFormat="1" x14ac:dyDescent="0.25">
      <c r="A75" s="91"/>
      <c r="B75" s="91"/>
      <c r="C75" s="91"/>
      <c r="D75" s="91"/>
      <c r="E75" s="103"/>
      <c r="F75" s="103"/>
      <c r="G75" s="103"/>
      <c r="H75" s="103"/>
      <c r="I75" s="103"/>
      <c r="J75" s="103"/>
      <c r="K75" s="103"/>
      <c r="L75" s="103"/>
    </row>
    <row r="76" spans="1:12" customFormat="1" x14ac:dyDescent="0.25">
      <c r="A76" s="91"/>
      <c r="B76" s="91"/>
      <c r="C76" s="91"/>
      <c r="D76" s="91"/>
      <c r="E76" s="103"/>
      <c r="F76" s="103"/>
      <c r="G76" s="103"/>
      <c r="H76" s="103"/>
      <c r="I76" s="103"/>
      <c r="J76" s="103"/>
      <c r="K76" s="103"/>
      <c r="L76" s="103"/>
    </row>
    <row r="77" spans="1:12" customFormat="1" x14ac:dyDescent="0.25">
      <c r="A77" s="91"/>
      <c r="B77" s="91"/>
      <c r="C77" s="91"/>
      <c r="D77" s="91"/>
      <c r="E77" s="103"/>
      <c r="F77" s="103"/>
      <c r="G77" s="103"/>
      <c r="H77" s="103"/>
      <c r="I77" s="103"/>
      <c r="J77" s="103"/>
      <c r="K77" s="103"/>
      <c r="L77" s="103"/>
    </row>
    <row r="78" spans="1:12" customFormat="1" x14ac:dyDescent="0.25">
      <c r="A78" s="91"/>
      <c r="B78" s="91"/>
      <c r="C78" s="91"/>
      <c r="D78" s="91"/>
      <c r="E78" s="103"/>
      <c r="F78" s="103"/>
      <c r="G78" s="103"/>
      <c r="H78" s="103"/>
      <c r="I78" s="103"/>
      <c r="J78" s="103"/>
      <c r="K78" s="103"/>
      <c r="L78" s="103"/>
    </row>
    <row r="79" spans="1:12" customFormat="1" x14ac:dyDescent="0.25">
      <c r="A79" s="91"/>
      <c r="B79" s="91"/>
      <c r="C79" s="91"/>
      <c r="D79" s="91"/>
      <c r="E79" s="103"/>
      <c r="F79" s="103"/>
      <c r="G79" s="103"/>
      <c r="H79" s="103"/>
      <c r="I79" s="103"/>
      <c r="J79" s="103"/>
      <c r="K79" s="103"/>
      <c r="L79" s="103"/>
    </row>
    <row r="80" spans="1:12" customFormat="1" x14ac:dyDescent="0.25">
      <c r="A80" s="91"/>
      <c r="B80" s="91"/>
      <c r="C80" s="91"/>
      <c r="D80" s="91"/>
      <c r="E80" s="103"/>
      <c r="F80" s="103"/>
      <c r="G80" s="103"/>
      <c r="H80" s="103"/>
      <c r="I80" s="103"/>
      <c r="J80" s="103"/>
      <c r="K80" s="103"/>
      <c r="L80" s="103"/>
    </row>
    <row r="81" spans="1:12" customFormat="1" x14ac:dyDescent="0.25">
      <c r="A81" s="91"/>
      <c r="B81" s="91"/>
      <c r="C81" s="91"/>
      <c r="D81" s="91"/>
      <c r="E81" s="103"/>
      <c r="F81" s="103"/>
      <c r="G81" s="103"/>
      <c r="H81" s="103"/>
      <c r="I81" s="103"/>
      <c r="J81" s="103"/>
      <c r="K81" s="103"/>
      <c r="L81" s="103"/>
    </row>
    <row r="82" spans="1:12" customFormat="1" x14ac:dyDescent="0.25">
      <c r="A82" s="91"/>
      <c r="B82" s="91"/>
      <c r="C82" s="91"/>
      <c r="D82" s="91"/>
      <c r="E82" s="103"/>
      <c r="F82" s="103"/>
      <c r="G82" s="103"/>
      <c r="H82" s="103"/>
      <c r="I82" s="103"/>
      <c r="J82" s="103"/>
      <c r="K82" s="103"/>
      <c r="L82" s="103"/>
    </row>
    <row r="83" spans="1:12" customFormat="1" x14ac:dyDescent="0.25">
      <c r="A83" s="91"/>
      <c r="B83" s="91"/>
      <c r="C83" s="91"/>
      <c r="D83" s="91"/>
      <c r="E83" s="103"/>
      <c r="F83" s="103"/>
      <c r="G83" s="103"/>
      <c r="H83" s="103"/>
      <c r="I83" s="103"/>
      <c r="J83" s="103"/>
      <c r="K83" s="103"/>
      <c r="L83" s="103"/>
    </row>
    <row r="84" spans="1:12" customFormat="1" x14ac:dyDescent="0.25">
      <c r="A84" s="91"/>
      <c r="B84" s="91"/>
      <c r="C84" s="91"/>
      <c r="D84" s="91"/>
      <c r="E84" s="103"/>
      <c r="F84" s="103"/>
      <c r="G84" s="103"/>
      <c r="H84" s="103"/>
      <c r="I84" s="103"/>
      <c r="J84" s="103"/>
      <c r="K84" s="103"/>
      <c r="L84" s="103"/>
    </row>
    <row r="85" spans="1:12" customFormat="1" x14ac:dyDescent="0.25">
      <c r="A85" s="91"/>
      <c r="B85" s="91"/>
      <c r="C85" s="91"/>
      <c r="D85" s="91"/>
      <c r="E85" s="103"/>
      <c r="F85" s="103"/>
      <c r="G85" s="103"/>
      <c r="H85" s="103"/>
      <c r="I85" s="103"/>
      <c r="J85" s="103"/>
      <c r="K85" s="103"/>
      <c r="L85" s="103"/>
    </row>
    <row r="86" spans="1:12" customFormat="1" x14ac:dyDescent="0.25">
      <c r="A86" s="91"/>
      <c r="B86" s="91"/>
      <c r="C86" s="91"/>
      <c r="D86" s="91"/>
      <c r="E86" s="103"/>
      <c r="F86" s="103"/>
      <c r="G86" s="103"/>
      <c r="H86" s="103"/>
      <c r="I86" s="103"/>
      <c r="J86" s="103"/>
      <c r="K86" s="103"/>
      <c r="L86" s="103"/>
    </row>
    <row r="87" spans="1:12" customFormat="1" x14ac:dyDescent="0.25">
      <c r="A87" s="91"/>
      <c r="B87" s="91"/>
      <c r="C87" s="91"/>
      <c r="D87" s="91"/>
      <c r="E87" s="103"/>
      <c r="F87" s="103"/>
      <c r="G87" s="103"/>
      <c r="H87" s="103"/>
      <c r="I87" s="103"/>
      <c r="J87" s="103"/>
      <c r="K87" s="103"/>
      <c r="L87" s="103"/>
    </row>
    <row r="88" spans="1:12" customFormat="1" x14ac:dyDescent="0.25">
      <c r="A88" s="91"/>
      <c r="B88" s="91"/>
      <c r="C88" s="91"/>
      <c r="D88" s="91"/>
      <c r="E88" s="103"/>
      <c r="F88" s="103"/>
      <c r="G88" s="103"/>
      <c r="H88" s="103"/>
      <c r="I88" s="103"/>
      <c r="J88" s="103"/>
      <c r="K88" s="103"/>
      <c r="L88" s="103"/>
    </row>
    <row r="89" spans="1:12" customFormat="1" x14ac:dyDescent="0.25">
      <c r="A89" s="91"/>
      <c r="B89" s="91"/>
      <c r="C89" s="91"/>
      <c r="D89" s="91"/>
      <c r="E89" s="103"/>
      <c r="F89" s="103"/>
      <c r="G89" s="103"/>
      <c r="H89" s="103"/>
      <c r="I89" s="103"/>
      <c r="J89" s="103"/>
      <c r="K89" s="103"/>
      <c r="L89" s="103"/>
    </row>
    <row r="90" spans="1:12" customFormat="1" x14ac:dyDescent="0.25">
      <c r="A90" s="91"/>
      <c r="B90" s="91"/>
      <c r="C90" s="91"/>
      <c r="D90" s="91"/>
      <c r="E90" s="103"/>
      <c r="F90" s="103"/>
      <c r="G90" s="103"/>
      <c r="H90" s="103"/>
      <c r="I90" s="103"/>
      <c r="J90" s="103"/>
      <c r="K90" s="103"/>
      <c r="L90" s="103"/>
    </row>
    <row r="91" spans="1:12" customFormat="1" x14ac:dyDescent="0.25">
      <c r="A91" s="91"/>
      <c r="B91" s="91"/>
      <c r="C91" s="91"/>
      <c r="D91" s="91"/>
      <c r="E91" s="103"/>
      <c r="F91" s="103"/>
      <c r="G91" s="103"/>
      <c r="H91" s="103"/>
      <c r="I91" s="103"/>
      <c r="J91" s="103"/>
      <c r="K91" s="103"/>
      <c r="L91" s="103"/>
    </row>
    <row r="92" spans="1:12" customFormat="1" x14ac:dyDescent="0.25">
      <c r="A92" s="91"/>
      <c r="B92" s="91"/>
      <c r="C92" s="91"/>
      <c r="D92" s="91"/>
      <c r="E92" s="103"/>
      <c r="F92" s="103"/>
      <c r="G92" s="103"/>
      <c r="H92" s="103"/>
      <c r="I92" s="103"/>
      <c r="J92" s="103"/>
      <c r="K92" s="103"/>
      <c r="L92" s="103"/>
    </row>
    <row r="93" spans="1:12" customFormat="1" x14ac:dyDescent="0.25">
      <c r="A93" s="91"/>
      <c r="B93" s="91"/>
      <c r="C93" s="91"/>
      <c r="D93" s="91"/>
      <c r="E93" s="103"/>
      <c r="F93" s="103"/>
      <c r="G93" s="103"/>
      <c r="H93" s="103"/>
      <c r="I93" s="103"/>
      <c r="J93" s="103"/>
      <c r="K93" s="103"/>
      <c r="L93" s="103"/>
    </row>
    <row r="94" spans="1:12" customFormat="1" x14ac:dyDescent="0.25">
      <c r="A94" s="91"/>
      <c r="B94" s="91"/>
      <c r="C94" s="91"/>
      <c r="D94" s="91"/>
      <c r="E94" s="103"/>
      <c r="F94" s="103"/>
      <c r="G94" s="103"/>
      <c r="H94" s="103"/>
      <c r="I94" s="103"/>
      <c r="J94" s="103"/>
      <c r="K94" s="103"/>
      <c r="L94" s="103"/>
    </row>
    <row r="95" spans="1:12" customFormat="1" x14ac:dyDescent="0.25">
      <c r="A95" s="91"/>
      <c r="B95" s="91"/>
      <c r="C95" s="91"/>
      <c r="D95" s="91"/>
      <c r="E95" s="103"/>
      <c r="F95" s="103"/>
      <c r="G95" s="103"/>
      <c r="H95" s="103"/>
      <c r="I95" s="103"/>
      <c r="J95" s="103"/>
      <c r="K95" s="103"/>
      <c r="L95" s="103"/>
    </row>
    <row r="96" spans="1:12" customFormat="1" x14ac:dyDescent="0.25">
      <c r="A96" s="91"/>
      <c r="B96" s="91"/>
      <c r="C96" s="91"/>
      <c r="D96" s="91"/>
      <c r="E96" s="103"/>
      <c r="F96" s="103"/>
      <c r="G96" s="103"/>
      <c r="H96" s="103"/>
      <c r="I96" s="103"/>
      <c r="J96" s="103"/>
      <c r="K96" s="103"/>
      <c r="L96" s="103"/>
    </row>
    <row r="97" spans="1:12" customFormat="1" x14ac:dyDescent="0.25">
      <c r="A97" s="91"/>
      <c r="B97" s="91"/>
      <c r="C97" s="91"/>
      <c r="D97" s="91"/>
      <c r="E97" s="103"/>
      <c r="F97" s="103"/>
      <c r="G97" s="103"/>
      <c r="H97" s="103"/>
      <c r="I97" s="103"/>
      <c r="J97" s="103"/>
      <c r="K97" s="103"/>
      <c r="L97" s="103"/>
    </row>
    <row r="98" spans="1:12" customFormat="1" x14ac:dyDescent="0.25">
      <c r="A98" s="91"/>
      <c r="B98" s="91"/>
      <c r="C98" s="91"/>
      <c r="D98" s="91"/>
      <c r="E98" s="103"/>
      <c r="F98" s="103"/>
      <c r="G98" s="103"/>
      <c r="H98" s="103"/>
      <c r="I98" s="103"/>
      <c r="J98" s="103"/>
      <c r="K98" s="103"/>
      <c r="L98" s="103"/>
    </row>
    <row r="99" spans="1:12" customFormat="1" x14ac:dyDescent="0.25">
      <c r="A99" s="91"/>
      <c r="B99" s="91"/>
      <c r="C99" s="91"/>
      <c r="D99" s="91"/>
      <c r="E99" s="103"/>
      <c r="F99" s="103"/>
      <c r="G99" s="103"/>
      <c r="H99" s="103"/>
      <c r="I99" s="103"/>
      <c r="J99" s="103"/>
      <c r="K99" s="103"/>
      <c r="L99" s="103"/>
    </row>
    <row r="100" spans="1:12" customFormat="1" x14ac:dyDescent="0.25">
      <c r="A100" s="91"/>
      <c r="B100" s="91"/>
      <c r="C100" s="91"/>
      <c r="D100" s="91"/>
      <c r="E100" s="103"/>
      <c r="F100" s="103"/>
      <c r="G100" s="103"/>
      <c r="H100" s="103"/>
      <c r="I100" s="103"/>
      <c r="J100" s="103"/>
      <c r="K100" s="103"/>
      <c r="L100" s="103"/>
    </row>
    <row r="101" spans="1:12" customFormat="1" x14ac:dyDescent="0.25">
      <c r="A101" s="91"/>
      <c r="B101" s="91"/>
      <c r="C101" s="91"/>
      <c r="D101" s="91"/>
      <c r="E101" s="103"/>
      <c r="F101" s="103"/>
      <c r="G101" s="103"/>
      <c r="H101" s="103"/>
      <c r="I101" s="103"/>
      <c r="J101" s="103"/>
      <c r="K101" s="103"/>
      <c r="L101" s="103"/>
    </row>
    <row r="102" spans="1:12" customFormat="1" x14ac:dyDescent="0.25">
      <c r="A102" s="91"/>
      <c r="B102" s="91"/>
      <c r="C102" s="91"/>
      <c r="D102" s="91"/>
      <c r="E102" s="103"/>
      <c r="F102" s="103"/>
      <c r="G102" s="103"/>
      <c r="H102" s="103"/>
      <c r="I102" s="103"/>
      <c r="J102" s="103"/>
      <c r="K102" s="103"/>
      <c r="L102" s="103"/>
    </row>
    <row r="103" spans="1:12" customFormat="1" x14ac:dyDescent="0.25">
      <c r="A103" s="91"/>
      <c r="B103" s="91"/>
      <c r="C103" s="91"/>
      <c r="D103" s="91"/>
      <c r="E103" s="103"/>
      <c r="F103" s="103"/>
      <c r="G103" s="103"/>
      <c r="H103" s="103"/>
      <c r="I103" s="103"/>
      <c r="J103" s="103"/>
      <c r="K103" s="103"/>
      <c r="L103" s="103"/>
    </row>
    <row r="104" spans="1:12" customFormat="1" x14ac:dyDescent="0.25">
      <c r="A104" s="91"/>
      <c r="B104" s="91"/>
      <c r="C104" s="91"/>
      <c r="D104" s="91"/>
      <c r="E104" s="103"/>
      <c r="F104" s="103"/>
      <c r="G104" s="103"/>
      <c r="H104" s="103"/>
      <c r="I104" s="103"/>
      <c r="J104" s="103"/>
      <c r="K104" s="103"/>
      <c r="L104" s="103"/>
    </row>
    <row r="105" spans="1:12" customFormat="1" x14ac:dyDescent="0.25">
      <c r="A105" s="91"/>
      <c r="B105" s="91"/>
      <c r="C105" s="91"/>
      <c r="D105" s="91"/>
      <c r="E105" s="103"/>
      <c r="F105" s="103"/>
      <c r="G105" s="103"/>
      <c r="H105" s="103"/>
      <c r="I105" s="103"/>
      <c r="J105" s="103"/>
      <c r="K105" s="103"/>
      <c r="L105" s="103"/>
    </row>
    <row r="106" spans="1:12" customFormat="1" x14ac:dyDescent="0.25">
      <c r="A106" s="91"/>
      <c r="B106" s="91"/>
      <c r="C106" s="91"/>
      <c r="D106" s="91"/>
      <c r="E106" s="103"/>
      <c r="F106" s="103"/>
      <c r="G106" s="103"/>
      <c r="H106" s="103"/>
      <c r="I106" s="103"/>
      <c r="J106" s="103"/>
      <c r="K106" s="103"/>
      <c r="L106" s="103"/>
    </row>
    <row r="107" spans="1:12" customFormat="1" x14ac:dyDescent="0.25">
      <c r="A107" s="91"/>
      <c r="B107" s="91"/>
      <c r="C107" s="91"/>
      <c r="D107" s="91"/>
      <c r="E107" s="103"/>
      <c r="F107" s="103"/>
      <c r="G107" s="103"/>
      <c r="H107" s="103"/>
      <c r="I107" s="103"/>
      <c r="J107" s="103"/>
      <c r="K107" s="103"/>
      <c r="L107" s="103"/>
    </row>
    <row r="108" spans="1:12" customFormat="1" x14ac:dyDescent="0.25">
      <c r="A108" s="91"/>
      <c r="B108" s="91"/>
      <c r="C108" s="91"/>
      <c r="D108" s="91"/>
      <c r="E108" s="103"/>
      <c r="F108" s="103"/>
      <c r="G108" s="103"/>
      <c r="H108" s="103"/>
      <c r="I108" s="103"/>
      <c r="J108" s="103"/>
      <c r="K108" s="103"/>
      <c r="L108" s="103"/>
    </row>
    <row r="109" spans="1:12" customFormat="1" x14ac:dyDescent="0.25">
      <c r="A109" s="91"/>
      <c r="B109" s="91"/>
      <c r="C109" s="91"/>
      <c r="D109" s="91"/>
      <c r="E109" s="103"/>
      <c r="F109" s="103"/>
      <c r="G109" s="103"/>
      <c r="H109" s="103"/>
      <c r="I109" s="103"/>
      <c r="J109" s="103"/>
      <c r="K109" s="103"/>
      <c r="L109" s="103"/>
    </row>
    <row r="110" spans="1:12" customFormat="1" x14ac:dyDescent="0.25">
      <c r="A110" s="91"/>
      <c r="B110" s="91"/>
      <c r="C110" s="91"/>
      <c r="D110" s="91"/>
      <c r="E110" s="103"/>
      <c r="F110" s="103"/>
      <c r="G110" s="103"/>
      <c r="H110" s="103"/>
      <c r="I110" s="103"/>
      <c r="J110" s="103"/>
      <c r="K110" s="103"/>
      <c r="L110" s="103"/>
    </row>
    <row r="111" spans="1:12" customFormat="1" x14ac:dyDescent="0.25">
      <c r="A111" s="91"/>
      <c r="B111" s="91"/>
      <c r="C111" s="91"/>
      <c r="D111" s="91"/>
      <c r="E111" s="103"/>
      <c r="F111" s="103"/>
      <c r="G111" s="103"/>
      <c r="H111" s="103"/>
      <c r="I111" s="103"/>
      <c r="J111" s="103"/>
      <c r="K111" s="103"/>
      <c r="L111" s="103"/>
    </row>
    <row r="112" spans="1:12" customFormat="1" x14ac:dyDescent="0.25">
      <c r="A112" s="91"/>
      <c r="B112" s="91"/>
      <c r="C112" s="91"/>
      <c r="D112" s="91"/>
      <c r="E112" s="103"/>
      <c r="F112" s="103"/>
      <c r="G112" s="103"/>
      <c r="H112" s="103"/>
      <c r="I112" s="103"/>
      <c r="J112" s="103"/>
      <c r="K112" s="103"/>
      <c r="L112" s="103"/>
    </row>
    <row r="113" spans="1:12" customFormat="1" x14ac:dyDescent="0.25">
      <c r="A113" s="91"/>
      <c r="B113" s="91"/>
      <c r="C113" s="91"/>
      <c r="D113" s="91"/>
      <c r="E113" s="103"/>
      <c r="F113" s="103"/>
      <c r="G113" s="103"/>
      <c r="H113" s="103"/>
      <c r="I113" s="103"/>
      <c r="J113" s="103"/>
      <c r="K113" s="103"/>
      <c r="L113" s="103"/>
    </row>
    <row r="114" spans="1:12" customFormat="1" x14ac:dyDescent="0.25">
      <c r="A114" s="91"/>
      <c r="B114" s="91"/>
      <c r="C114" s="91"/>
      <c r="D114" s="91"/>
      <c r="E114" s="103"/>
      <c r="F114" s="103"/>
      <c r="G114" s="103"/>
      <c r="H114" s="103"/>
      <c r="I114" s="103"/>
      <c r="J114" s="103"/>
      <c r="K114" s="103"/>
      <c r="L114" s="103"/>
    </row>
    <row r="115" spans="1:12" customFormat="1" x14ac:dyDescent="0.25">
      <c r="A115" s="91"/>
      <c r="B115" s="91"/>
      <c r="C115" s="91"/>
      <c r="D115" s="91"/>
      <c r="E115" s="103"/>
      <c r="F115" s="103"/>
      <c r="G115" s="103"/>
      <c r="H115" s="103"/>
      <c r="I115" s="103"/>
      <c r="J115" s="103"/>
      <c r="K115" s="103"/>
      <c r="L115" s="103"/>
    </row>
    <row r="116" spans="1:12" customFormat="1" x14ac:dyDescent="0.25">
      <c r="A116" s="91"/>
      <c r="B116" s="91"/>
      <c r="C116" s="91"/>
      <c r="D116" s="91"/>
      <c r="E116" s="103"/>
      <c r="F116" s="103"/>
      <c r="G116" s="103"/>
      <c r="H116" s="103"/>
      <c r="I116" s="103"/>
      <c r="J116" s="103"/>
      <c r="K116" s="103"/>
      <c r="L116" s="103"/>
    </row>
    <row r="117" spans="1:12" customFormat="1" x14ac:dyDescent="0.25">
      <c r="A117" s="91"/>
      <c r="B117" s="91"/>
      <c r="C117" s="91"/>
      <c r="D117" s="91"/>
      <c r="E117" s="103"/>
      <c r="F117" s="103"/>
      <c r="G117" s="103"/>
      <c r="H117" s="103"/>
      <c r="I117" s="103"/>
      <c r="J117" s="103"/>
      <c r="K117" s="103"/>
      <c r="L117" s="103"/>
    </row>
    <row r="118" spans="1:12" customFormat="1" x14ac:dyDescent="0.25">
      <c r="A118" s="91"/>
      <c r="B118" s="91"/>
      <c r="C118" s="91"/>
      <c r="D118" s="91"/>
      <c r="E118" s="103"/>
      <c r="F118" s="103"/>
      <c r="G118" s="103"/>
      <c r="H118" s="103"/>
      <c r="I118" s="103"/>
      <c r="J118" s="103"/>
      <c r="K118" s="103"/>
      <c r="L118" s="103"/>
    </row>
    <row r="119" spans="1:12" customFormat="1" x14ac:dyDescent="0.25">
      <c r="A119" s="91"/>
      <c r="B119" s="91"/>
      <c r="C119" s="91"/>
      <c r="D119" s="91"/>
      <c r="E119" s="103"/>
      <c r="F119" s="103"/>
      <c r="G119" s="103"/>
      <c r="H119" s="103"/>
      <c r="I119" s="103"/>
      <c r="J119" s="103"/>
      <c r="K119" s="103"/>
      <c r="L119" s="103"/>
    </row>
    <row r="120" spans="1:12" customFormat="1" x14ac:dyDescent="0.25">
      <c r="A120" s="91"/>
      <c r="B120" s="91"/>
      <c r="C120" s="91"/>
      <c r="D120" s="91"/>
      <c r="E120" s="103"/>
      <c r="F120" s="103"/>
      <c r="G120" s="103"/>
      <c r="H120" s="103"/>
      <c r="I120" s="103"/>
      <c r="J120" s="103"/>
      <c r="K120" s="103"/>
      <c r="L120" s="103"/>
    </row>
    <row r="121" spans="1:12" customFormat="1" x14ac:dyDescent="0.25">
      <c r="A121" s="91"/>
      <c r="B121" s="91"/>
      <c r="C121" s="91"/>
      <c r="D121" s="91"/>
      <c r="E121" s="103"/>
      <c r="F121" s="103"/>
      <c r="G121" s="103"/>
      <c r="H121" s="103"/>
      <c r="I121" s="103"/>
      <c r="J121" s="103"/>
      <c r="K121" s="103"/>
      <c r="L121" s="103"/>
    </row>
    <row r="122" spans="1:12" customFormat="1" x14ac:dyDescent="0.25">
      <c r="A122" s="91"/>
      <c r="B122" s="91"/>
      <c r="C122" s="91"/>
      <c r="D122" s="91"/>
      <c r="E122" s="103"/>
      <c r="F122" s="103"/>
      <c r="G122" s="103"/>
      <c r="H122" s="103"/>
      <c r="I122" s="103"/>
      <c r="J122" s="103"/>
      <c r="K122" s="103"/>
      <c r="L122" s="103"/>
    </row>
    <row r="123" spans="1:12" customFormat="1" x14ac:dyDescent="0.25">
      <c r="A123" s="91"/>
      <c r="B123" s="91"/>
      <c r="C123" s="91"/>
      <c r="D123" s="91"/>
      <c r="E123" s="103"/>
      <c r="F123" s="103"/>
      <c r="G123" s="103"/>
      <c r="H123" s="103"/>
      <c r="I123" s="103"/>
      <c r="J123" s="103"/>
      <c r="K123" s="103"/>
      <c r="L123" s="103"/>
    </row>
    <row r="124" spans="1:12" customFormat="1" x14ac:dyDescent="0.25">
      <c r="A124" s="91"/>
      <c r="B124" s="91"/>
      <c r="C124" s="91"/>
      <c r="D124" s="91"/>
      <c r="E124" s="103"/>
      <c r="F124" s="103"/>
      <c r="G124" s="103"/>
      <c r="H124" s="103"/>
      <c r="I124" s="103"/>
      <c r="J124" s="103"/>
      <c r="K124" s="103"/>
      <c r="L124" s="103"/>
    </row>
    <row r="125" spans="1:12" customFormat="1" x14ac:dyDescent="0.25">
      <c r="A125" s="91"/>
      <c r="B125" s="91"/>
      <c r="C125" s="91"/>
      <c r="D125" s="91"/>
      <c r="E125" s="103"/>
      <c r="F125" s="103"/>
      <c r="G125" s="103"/>
      <c r="H125" s="103"/>
      <c r="I125" s="103"/>
      <c r="J125" s="103"/>
      <c r="K125" s="103"/>
      <c r="L125" s="103"/>
    </row>
    <row r="126" spans="1:12" customFormat="1" x14ac:dyDescent="0.25">
      <c r="A126" s="91"/>
      <c r="B126" s="91"/>
      <c r="C126" s="91"/>
      <c r="D126" s="91"/>
      <c r="E126" s="103"/>
      <c r="F126" s="103"/>
      <c r="G126" s="103"/>
      <c r="H126" s="103"/>
      <c r="I126" s="103"/>
      <c r="J126" s="103"/>
      <c r="K126" s="103"/>
      <c r="L126" s="103"/>
    </row>
    <row r="127" spans="1:12" customFormat="1" x14ac:dyDescent="0.25">
      <c r="A127" s="91"/>
      <c r="B127" s="91"/>
      <c r="C127" s="91"/>
      <c r="D127" s="91"/>
      <c r="E127" s="103"/>
      <c r="F127" s="103"/>
      <c r="G127" s="103"/>
      <c r="H127" s="103"/>
      <c r="I127" s="103"/>
      <c r="J127" s="103"/>
      <c r="K127" s="103"/>
      <c r="L127" s="103"/>
    </row>
    <row r="128" spans="1:12" customFormat="1" x14ac:dyDescent="0.25">
      <c r="A128" s="91"/>
      <c r="B128" s="91"/>
      <c r="C128" s="91"/>
      <c r="D128" s="91"/>
      <c r="E128" s="103"/>
      <c r="F128" s="103"/>
      <c r="G128" s="103"/>
      <c r="H128" s="103"/>
      <c r="I128" s="103"/>
      <c r="J128" s="103"/>
      <c r="K128" s="103"/>
      <c r="L128" s="103"/>
    </row>
    <row r="129" spans="1:12" customFormat="1" x14ac:dyDescent="0.25">
      <c r="A129" s="91"/>
      <c r="B129" s="91"/>
      <c r="C129" s="91"/>
      <c r="D129" s="91"/>
      <c r="E129" s="103"/>
      <c r="F129" s="103"/>
      <c r="G129" s="103"/>
      <c r="H129" s="103"/>
      <c r="I129" s="103"/>
      <c r="J129" s="103"/>
      <c r="K129" s="103"/>
      <c r="L129" s="103"/>
    </row>
    <row r="130" spans="1:12" customFormat="1" x14ac:dyDescent="0.25">
      <c r="A130" s="91"/>
      <c r="B130" s="91"/>
      <c r="C130" s="91"/>
      <c r="D130" s="91"/>
      <c r="E130" s="103"/>
      <c r="F130" s="103"/>
      <c r="G130" s="103"/>
      <c r="H130" s="103"/>
      <c r="I130" s="103"/>
      <c r="J130" s="103"/>
      <c r="K130" s="103"/>
      <c r="L130" s="103"/>
    </row>
    <row r="131" spans="1:12" customFormat="1" x14ac:dyDescent="0.25">
      <c r="A131" s="91"/>
      <c r="B131" s="91"/>
      <c r="C131" s="91"/>
      <c r="D131" s="91"/>
      <c r="E131" s="103"/>
      <c r="F131" s="103"/>
      <c r="G131" s="103"/>
      <c r="H131" s="103"/>
      <c r="I131" s="103"/>
      <c r="J131" s="103"/>
      <c r="K131" s="103"/>
      <c r="L131" s="103"/>
    </row>
    <row r="132" spans="1:12" customFormat="1" x14ac:dyDescent="0.25">
      <c r="A132" s="91"/>
      <c r="B132" s="91"/>
      <c r="C132" s="91"/>
      <c r="D132" s="91"/>
      <c r="E132" s="103"/>
      <c r="F132" s="103"/>
      <c r="G132" s="103"/>
      <c r="H132" s="103"/>
      <c r="I132" s="103"/>
      <c r="J132" s="103"/>
      <c r="K132" s="103"/>
      <c r="L132" s="103"/>
    </row>
    <row r="133" spans="1:12" customFormat="1" x14ac:dyDescent="0.25">
      <c r="A133" s="91"/>
      <c r="B133" s="91"/>
      <c r="C133" s="91"/>
      <c r="D133" s="91"/>
      <c r="E133" s="103"/>
      <c r="F133" s="103"/>
      <c r="G133" s="103"/>
      <c r="H133" s="103"/>
      <c r="I133" s="103"/>
      <c r="J133" s="103"/>
      <c r="K133" s="103"/>
      <c r="L133" s="103"/>
    </row>
    <row r="134" spans="1:12" customFormat="1" x14ac:dyDescent="0.25">
      <c r="A134" s="91"/>
      <c r="B134" s="91"/>
      <c r="C134" s="91"/>
      <c r="D134" s="91"/>
      <c r="E134" s="103"/>
      <c r="F134" s="103"/>
      <c r="G134" s="103"/>
      <c r="H134" s="103"/>
      <c r="I134" s="103"/>
      <c r="J134" s="103"/>
      <c r="K134" s="103"/>
      <c r="L134" s="103"/>
    </row>
    <row r="135" spans="1:12" customFormat="1" x14ac:dyDescent="0.25">
      <c r="A135" s="91"/>
      <c r="B135" s="91"/>
      <c r="C135" s="91"/>
      <c r="D135" s="91"/>
      <c r="E135" s="103"/>
      <c r="F135" s="103"/>
      <c r="G135" s="103"/>
      <c r="H135" s="103"/>
      <c r="I135" s="103"/>
      <c r="J135" s="103"/>
      <c r="K135" s="103"/>
      <c r="L135" s="103"/>
    </row>
    <row r="136" spans="1:12" customFormat="1" x14ac:dyDescent="0.25">
      <c r="A136" s="91"/>
      <c r="B136" s="91"/>
      <c r="C136" s="91"/>
      <c r="D136" s="91"/>
      <c r="E136" s="103"/>
      <c r="F136" s="103"/>
      <c r="G136" s="103"/>
      <c r="H136" s="103"/>
      <c r="I136" s="103"/>
      <c r="J136" s="103"/>
      <c r="K136" s="103"/>
      <c r="L136" s="103"/>
    </row>
    <row r="137" spans="1:12" customFormat="1" x14ac:dyDescent="0.25">
      <c r="A137" s="91"/>
      <c r="B137" s="91"/>
      <c r="C137" s="91"/>
      <c r="D137" s="91"/>
      <c r="E137" s="103"/>
      <c r="F137" s="103"/>
      <c r="G137" s="103"/>
      <c r="H137" s="103"/>
      <c r="I137" s="103"/>
      <c r="J137" s="103"/>
      <c r="K137" s="103"/>
      <c r="L137" s="103"/>
    </row>
    <row r="138" spans="1:12" customFormat="1" x14ac:dyDescent="0.25">
      <c r="A138" s="91"/>
      <c r="B138" s="91"/>
      <c r="C138" s="91"/>
      <c r="D138" s="91"/>
      <c r="E138" s="103"/>
      <c r="F138" s="103"/>
      <c r="G138" s="103"/>
      <c r="H138" s="103"/>
      <c r="I138" s="103"/>
      <c r="J138" s="103"/>
      <c r="K138" s="103"/>
      <c r="L138" s="103"/>
    </row>
    <row r="139" spans="1:12" customFormat="1" x14ac:dyDescent="0.25">
      <c r="A139" s="91"/>
      <c r="B139" s="91"/>
      <c r="C139" s="91"/>
      <c r="D139" s="91"/>
      <c r="E139" s="103"/>
      <c r="F139" s="103"/>
      <c r="G139" s="103"/>
      <c r="H139" s="103"/>
      <c r="I139" s="103"/>
      <c r="J139" s="103"/>
      <c r="K139" s="103"/>
      <c r="L139" s="103"/>
    </row>
    <row r="140" spans="1:12" customFormat="1" x14ac:dyDescent="0.25">
      <c r="A140" s="91"/>
      <c r="B140" s="91"/>
      <c r="C140" s="91"/>
      <c r="D140" s="91"/>
      <c r="E140" s="103"/>
      <c r="F140" s="103"/>
      <c r="G140" s="103"/>
      <c r="H140" s="103"/>
      <c r="I140" s="103"/>
      <c r="J140" s="103"/>
      <c r="K140" s="103"/>
      <c r="L140" s="103"/>
    </row>
    <row r="141" spans="1:12" customFormat="1" x14ac:dyDescent="0.25">
      <c r="A141" s="91"/>
      <c r="B141" s="91"/>
      <c r="C141" s="91"/>
      <c r="D141" s="91"/>
      <c r="E141" s="103"/>
      <c r="F141" s="103"/>
      <c r="G141" s="103"/>
      <c r="H141" s="103"/>
      <c r="I141" s="103"/>
      <c r="J141" s="103"/>
      <c r="K141" s="103"/>
      <c r="L141" s="103"/>
    </row>
    <row r="142" spans="1:12" customFormat="1" x14ac:dyDescent="0.25">
      <c r="A142" s="91"/>
      <c r="B142" s="91"/>
      <c r="C142" s="91"/>
      <c r="D142" s="91"/>
      <c r="E142" s="103"/>
      <c r="F142" s="103"/>
      <c r="G142" s="103"/>
      <c r="H142" s="103"/>
      <c r="I142" s="103"/>
      <c r="J142" s="103"/>
      <c r="K142" s="103"/>
      <c r="L142" s="103"/>
    </row>
    <row r="143" spans="1:12" customFormat="1" x14ac:dyDescent="0.25">
      <c r="A143" s="91"/>
      <c r="B143" s="91"/>
      <c r="C143" s="91"/>
      <c r="D143" s="91"/>
      <c r="E143" s="103"/>
      <c r="F143" s="103"/>
      <c r="G143" s="103"/>
      <c r="H143" s="103"/>
      <c r="I143" s="103"/>
      <c r="J143" s="103"/>
      <c r="K143" s="103"/>
      <c r="L143" s="103"/>
    </row>
    <row r="144" spans="1:12" customFormat="1" x14ac:dyDescent="0.25">
      <c r="A144" s="91"/>
      <c r="B144" s="91"/>
      <c r="C144" s="91"/>
      <c r="D144" s="91"/>
      <c r="E144" s="103"/>
      <c r="F144" s="103"/>
      <c r="G144" s="103"/>
      <c r="H144" s="103"/>
      <c r="I144" s="103"/>
      <c r="J144" s="103"/>
      <c r="K144" s="103"/>
      <c r="L144" s="103"/>
    </row>
    <row r="145" spans="1:12" customFormat="1" x14ac:dyDescent="0.25">
      <c r="A145" s="91"/>
      <c r="B145" s="91"/>
      <c r="C145" s="91"/>
      <c r="D145" s="91"/>
      <c r="E145" s="103"/>
      <c r="F145" s="103"/>
      <c r="G145" s="103"/>
      <c r="H145" s="103"/>
      <c r="I145" s="103"/>
      <c r="J145" s="103"/>
      <c r="K145" s="103"/>
      <c r="L145" s="103"/>
    </row>
    <row r="146" spans="1:12" customFormat="1" x14ac:dyDescent="0.25">
      <c r="A146" s="91"/>
      <c r="B146" s="91"/>
      <c r="C146" s="91"/>
      <c r="D146" s="91"/>
      <c r="E146" s="103"/>
      <c r="F146" s="103"/>
      <c r="G146" s="103"/>
      <c r="H146" s="103"/>
      <c r="I146" s="103"/>
      <c r="J146" s="103"/>
      <c r="K146" s="103"/>
      <c r="L146" s="103"/>
    </row>
    <row r="147" spans="1:12" customFormat="1" x14ac:dyDescent="0.25">
      <c r="A147" s="91"/>
      <c r="B147" s="91"/>
      <c r="C147" s="91"/>
      <c r="D147" s="91"/>
      <c r="E147" s="103"/>
      <c r="F147" s="103"/>
      <c r="G147" s="103"/>
      <c r="H147" s="103"/>
      <c r="I147" s="103"/>
      <c r="J147" s="103"/>
      <c r="K147" s="103"/>
      <c r="L147" s="103"/>
    </row>
    <row r="148" spans="1:12" customFormat="1" x14ac:dyDescent="0.25">
      <c r="A148" s="91"/>
      <c r="B148" s="91"/>
      <c r="C148" s="91"/>
      <c r="D148" s="91"/>
      <c r="E148" s="103"/>
      <c r="F148" s="103"/>
      <c r="G148" s="103"/>
      <c r="H148" s="103"/>
      <c r="I148" s="103"/>
      <c r="J148" s="103"/>
      <c r="K148" s="103"/>
      <c r="L148" s="103"/>
    </row>
    <row r="149" spans="1:12" customFormat="1" x14ac:dyDescent="0.25">
      <c r="A149" s="91"/>
      <c r="B149" s="91"/>
      <c r="C149" s="91"/>
      <c r="D149" s="91"/>
      <c r="E149" s="103"/>
      <c r="F149" s="103"/>
      <c r="G149" s="103"/>
      <c r="H149" s="103"/>
      <c r="I149" s="103"/>
      <c r="J149" s="103"/>
      <c r="K149" s="103"/>
      <c r="L149" s="103"/>
    </row>
    <row r="150" spans="1:12" customFormat="1" x14ac:dyDescent="0.25">
      <c r="A150" s="91"/>
      <c r="B150" s="91"/>
      <c r="C150" s="91"/>
      <c r="D150" s="91"/>
      <c r="E150" s="103"/>
      <c r="F150" s="103"/>
      <c r="G150" s="103"/>
      <c r="H150" s="103"/>
      <c r="I150" s="103"/>
      <c r="J150" s="103"/>
      <c r="K150" s="103"/>
      <c r="L150" s="103"/>
    </row>
    <row r="151" spans="1:12" customFormat="1" x14ac:dyDescent="0.25">
      <c r="A151" s="91"/>
      <c r="B151" s="91"/>
      <c r="C151" s="91"/>
      <c r="D151" s="91"/>
      <c r="E151" s="103"/>
      <c r="F151" s="103"/>
      <c r="G151" s="103"/>
      <c r="H151" s="103"/>
      <c r="I151" s="103"/>
      <c r="J151" s="103"/>
      <c r="K151" s="103"/>
      <c r="L151" s="103"/>
    </row>
    <row r="152" spans="1:12" customFormat="1" x14ac:dyDescent="0.25">
      <c r="A152" s="91"/>
      <c r="B152" s="91"/>
      <c r="C152" s="91"/>
      <c r="D152" s="91"/>
      <c r="E152" s="103"/>
      <c r="F152" s="103"/>
      <c r="G152" s="103"/>
      <c r="H152" s="103"/>
      <c r="I152" s="103"/>
      <c r="J152" s="103"/>
      <c r="K152" s="103"/>
      <c r="L152" s="103"/>
    </row>
    <row r="153" spans="1:12" customFormat="1" x14ac:dyDescent="0.25">
      <c r="A153" s="91"/>
      <c r="B153" s="91"/>
      <c r="C153" s="91"/>
      <c r="D153" s="91"/>
      <c r="E153" s="103"/>
      <c r="F153" s="103"/>
      <c r="G153" s="103"/>
      <c r="H153" s="103"/>
      <c r="I153" s="103"/>
      <c r="J153" s="103"/>
      <c r="K153" s="103"/>
      <c r="L153" s="103"/>
    </row>
    <row r="154" spans="1:12" customFormat="1" x14ac:dyDescent="0.25">
      <c r="A154" s="91"/>
      <c r="B154" s="91"/>
      <c r="C154" s="91"/>
      <c r="D154" s="91"/>
      <c r="E154" s="103"/>
      <c r="F154" s="103"/>
      <c r="G154" s="103"/>
      <c r="H154" s="103"/>
      <c r="I154" s="103"/>
      <c r="J154" s="103"/>
      <c r="K154" s="103"/>
      <c r="L154" s="103"/>
    </row>
    <row r="155" spans="1:12" customFormat="1" x14ac:dyDescent="0.25">
      <c r="A155" s="91"/>
      <c r="B155" s="91"/>
      <c r="C155" s="91"/>
      <c r="D155" s="91"/>
      <c r="E155" s="103"/>
      <c r="F155" s="103"/>
      <c r="G155" s="103"/>
      <c r="H155" s="103"/>
      <c r="I155" s="103"/>
      <c r="J155" s="103"/>
      <c r="K155" s="103"/>
      <c r="L155" s="103"/>
    </row>
    <row r="156" spans="1:12" customFormat="1" x14ac:dyDescent="0.25">
      <c r="A156" s="91"/>
      <c r="B156" s="91"/>
      <c r="C156" s="91"/>
      <c r="D156" s="91"/>
      <c r="E156" s="103"/>
      <c r="F156" s="103"/>
      <c r="G156" s="103"/>
      <c r="H156" s="103"/>
      <c r="I156" s="103"/>
      <c r="J156" s="103"/>
      <c r="K156" s="103"/>
      <c r="L156" s="103"/>
    </row>
    <row r="157" spans="1:12" customFormat="1" x14ac:dyDescent="0.25">
      <c r="A157" s="91"/>
      <c r="B157" s="91"/>
      <c r="C157" s="91"/>
      <c r="D157" s="91"/>
      <c r="E157" s="103"/>
      <c r="F157" s="103"/>
      <c r="G157" s="103"/>
      <c r="H157" s="103"/>
      <c r="I157" s="103"/>
      <c r="J157" s="103"/>
      <c r="K157" s="103"/>
      <c r="L157" s="103"/>
    </row>
    <row r="158" spans="1:12" customFormat="1" x14ac:dyDescent="0.25">
      <c r="A158" s="91"/>
      <c r="B158" s="91"/>
      <c r="C158" s="91"/>
      <c r="D158" s="91"/>
      <c r="E158" s="103"/>
      <c r="F158" s="103"/>
      <c r="G158" s="103"/>
      <c r="H158" s="103"/>
      <c r="I158" s="103"/>
      <c r="J158" s="103"/>
      <c r="K158" s="103"/>
      <c r="L158" s="103"/>
    </row>
    <row r="159" spans="1:12" customFormat="1" x14ac:dyDescent="0.25">
      <c r="A159" s="91"/>
      <c r="B159" s="91"/>
      <c r="C159" s="91"/>
      <c r="D159" s="91"/>
      <c r="E159" s="103"/>
      <c r="F159" s="103"/>
      <c r="G159" s="103"/>
      <c r="H159" s="103"/>
      <c r="I159" s="103"/>
      <c r="J159" s="103"/>
      <c r="K159" s="103"/>
      <c r="L159" s="103"/>
    </row>
    <row r="160" spans="1:12" customFormat="1" x14ac:dyDescent="0.25">
      <c r="A160" s="91"/>
      <c r="B160" s="91"/>
      <c r="C160" s="91"/>
      <c r="D160" s="91"/>
      <c r="E160" s="103"/>
      <c r="F160" s="103"/>
      <c r="G160" s="103"/>
      <c r="H160" s="103"/>
      <c r="I160" s="103"/>
      <c r="J160" s="103"/>
      <c r="K160" s="103"/>
      <c r="L160" s="103"/>
    </row>
    <row r="161" spans="1:12" customFormat="1" x14ac:dyDescent="0.25">
      <c r="A161" s="91"/>
      <c r="B161" s="91"/>
      <c r="C161" s="91"/>
      <c r="D161" s="91"/>
      <c r="E161" s="103"/>
      <c r="F161" s="103"/>
      <c r="G161" s="103"/>
      <c r="H161" s="103"/>
      <c r="I161" s="103"/>
      <c r="J161" s="103"/>
      <c r="K161" s="103"/>
      <c r="L161" s="103"/>
    </row>
    <row r="162" spans="1:12" customFormat="1" x14ac:dyDescent="0.25">
      <c r="A162" s="91"/>
      <c r="B162" s="91"/>
      <c r="C162" s="91"/>
      <c r="D162" s="91"/>
      <c r="E162" s="103"/>
      <c r="F162" s="103"/>
      <c r="G162" s="103"/>
      <c r="H162" s="103"/>
      <c r="I162" s="103"/>
      <c r="J162" s="103"/>
      <c r="K162" s="103"/>
      <c r="L162" s="103"/>
    </row>
    <row r="163" spans="1:12" customFormat="1" x14ac:dyDescent="0.25">
      <c r="A163" s="91"/>
      <c r="B163" s="91"/>
      <c r="C163" s="91"/>
      <c r="D163" s="91"/>
      <c r="E163" s="103"/>
      <c r="F163" s="103"/>
      <c r="G163" s="103"/>
      <c r="H163" s="103"/>
      <c r="I163" s="103"/>
      <c r="J163" s="103"/>
      <c r="K163" s="103"/>
      <c r="L163" s="103"/>
    </row>
    <row r="164" spans="1:12" customFormat="1" x14ac:dyDescent="0.25">
      <c r="A164" s="91"/>
      <c r="B164" s="91"/>
      <c r="C164" s="91"/>
      <c r="D164" s="91"/>
      <c r="E164" s="103"/>
      <c r="F164" s="103"/>
      <c r="G164" s="103"/>
      <c r="H164" s="103"/>
      <c r="I164" s="103"/>
      <c r="J164" s="103"/>
      <c r="K164" s="103"/>
      <c r="L164" s="103"/>
    </row>
    <row r="165" spans="1:12" customFormat="1" x14ac:dyDescent="0.25">
      <c r="A165" s="91"/>
      <c r="B165" s="91"/>
      <c r="C165" s="91"/>
      <c r="D165" s="91"/>
      <c r="E165" s="103"/>
      <c r="F165" s="103"/>
      <c r="G165" s="103"/>
      <c r="H165" s="103"/>
      <c r="I165" s="103"/>
      <c r="J165" s="103"/>
      <c r="K165" s="103"/>
      <c r="L165" s="103"/>
    </row>
    <row r="166" spans="1:12" customFormat="1" x14ac:dyDescent="0.25">
      <c r="A166" s="91"/>
      <c r="B166" s="91"/>
      <c r="C166" s="91"/>
      <c r="D166" s="91"/>
      <c r="E166" s="103"/>
      <c r="F166" s="103"/>
      <c r="G166" s="103"/>
      <c r="H166" s="103"/>
      <c r="I166" s="103"/>
      <c r="J166" s="103"/>
      <c r="K166" s="103"/>
      <c r="L166" s="103"/>
    </row>
    <row r="167" spans="1:12" customFormat="1" x14ac:dyDescent="0.25">
      <c r="A167" s="91"/>
      <c r="B167" s="91"/>
      <c r="C167" s="91"/>
      <c r="D167" s="91"/>
      <c r="E167" s="103"/>
      <c r="F167" s="103"/>
      <c r="G167" s="103"/>
      <c r="H167" s="103"/>
      <c r="I167" s="103"/>
      <c r="J167" s="103"/>
      <c r="K167" s="103"/>
      <c r="L167" s="103"/>
    </row>
    <row r="168" spans="1:12" customFormat="1" x14ac:dyDescent="0.25">
      <c r="A168" s="91"/>
      <c r="B168" s="91"/>
      <c r="C168" s="91"/>
      <c r="D168" s="91"/>
      <c r="E168" s="103"/>
      <c r="F168" s="103"/>
      <c r="G168" s="103"/>
      <c r="H168" s="103"/>
      <c r="I168" s="103"/>
      <c r="J168" s="103"/>
      <c r="K168" s="103"/>
      <c r="L168" s="103"/>
    </row>
    <row r="169" spans="1:12" customFormat="1" x14ac:dyDescent="0.25">
      <c r="A169" s="91"/>
      <c r="B169" s="91"/>
      <c r="C169" s="91"/>
      <c r="D169" s="91"/>
      <c r="E169" s="103"/>
      <c r="F169" s="103"/>
      <c r="G169" s="103"/>
      <c r="H169" s="103"/>
      <c r="I169" s="103"/>
      <c r="J169" s="103"/>
      <c r="K169" s="103"/>
      <c r="L169" s="103"/>
    </row>
    <row r="170" spans="1:12" customFormat="1" x14ac:dyDescent="0.25">
      <c r="A170" s="91"/>
      <c r="B170" s="91"/>
      <c r="C170" s="91"/>
      <c r="D170" s="91"/>
      <c r="E170" s="103"/>
      <c r="F170" s="103"/>
      <c r="G170" s="103"/>
      <c r="H170" s="103"/>
      <c r="I170" s="103"/>
      <c r="J170" s="103"/>
      <c r="K170" s="103"/>
      <c r="L170" s="103"/>
    </row>
    <row r="171" spans="1:12" customFormat="1" x14ac:dyDescent="0.25">
      <c r="A171" s="91"/>
      <c r="B171" s="91"/>
      <c r="C171" s="91"/>
      <c r="D171" s="91"/>
      <c r="E171" s="103"/>
      <c r="F171" s="103"/>
      <c r="G171" s="103"/>
      <c r="H171" s="103"/>
      <c r="I171" s="103"/>
      <c r="J171" s="103"/>
      <c r="K171" s="103"/>
      <c r="L171" s="103"/>
    </row>
    <row r="172" spans="1:12" customFormat="1" x14ac:dyDescent="0.25">
      <c r="A172" s="91"/>
      <c r="B172" s="91"/>
      <c r="C172" s="91"/>
      <c r="D172" s="91"/>
      <c r="E172" s="103"/>
      <c r="F172" s="103"/>
      <c r="G172" s="103"/>
      <c r="H172" s="103"/>
      <c r="I172" s="103"/>
      <c r="J172" s="103"/>
      <c r="K172" s="103"/>
      <c r="L172" s="103"/>
    </row>
    <row r="173" spans="1:12" customFormat="1" x14ac:dyDescent="0.25">
      <c r="A173" s="91"/>
      <c r="B173" s="91"/>
      <c r="C173" s="91"/>
      <c r="D173" s="91"/>
      <c r="E173" s="103"/>
      <c r="F173" s="103"/>
      <c r="G173" s="103"/>
      <c r="H173" s="103"/>
      <c r="I173" s="103"/>
      <c r="J173" s="103"/>
      <c r="K173" s="103"/>
      <c r="L173" s="103"/>
    </row>
    <row r="174" spans="1:12" customFormat="1" x14ac:dyDescent="0.25">
      <c r="A174" s="91"/>
      <c r="B174" s="91"/>
      <c r="C174" s="91"/>
      <c r="D174" s="91"/>
      <c r="E174" s="103"/>
      <c r="F174" s="103"/>
      <c r="G174" s="103"/>
      <c r="H174" s="103"/>
      <c r="I174" s="103"/>
      <c r="J174" s="103"/>
      <c r="K174" s="103"/>
      <c r="L174" s="103"/>
    </row>
    <row r="175" spans="1:12" customFormat="1" x14ac:dyDescent="0.25">
      <c r="A175" s="91"/>
      <c r="B175" s="91"/>
      <c r="C175" s="91"/>
      <c r="D175" s="91"/>
      <c r="E175" s="103"/>
      <c r="F175" s="103"/>
      <c r="G175" s="103"/>
      <c r="H175" s="103"/>
      <c r="I175" s="103"/>
      <c r="J175" s="103"/>
      <c r="K175" s="103"/>
      <c r="L175" s="103"/>
    </row>
    <row r="176" spans="1:12" customFormat="1" x14ac:dyDescent="0.25">
      <c r="A176" s="91"/>
      <c r="B176" s="91"/>
      <c r="C176" s="91"/>
      <c r="D176" s="91"/>
      <c r="E176" s="103"/>
      <c r="F176" s="103"/>
      <c r="G176" s="103"/>
      <c r="H176" s="103"/>
      <c r="I176" s="103"/>
      <c r="J176" s="103"/>
      <c r="K176" s="103"/>
      <c r="L176" s="103"/>
    </row>
    <row r="177" spans="1:12" customFormat="1" x14ac:dyDescent="0.25">
      <c r="A177" s="91"/>
      <c r="B177" s="91"/>
      <c r="C177" s="91"/>
      <c r="D177" s="91"/>
      <c r="E177" s="103"/>
      <c r="F177" s="103"/>
      <c r="G177" s="103"/>
      <c r="H177" s="103"/>
      <c r="I177" s="103"/>
      <c r="J177" s="103"/>
      <c r="K177" s="103"/>
      <c r="L177" s="103"/>
    </row>
    <row r="178" spans="1:12" customFormat="1" x14ac:dyDescent="0.25">
      <c r="A178" s="91"/>
      <c r="B178" s="91"/>
      <c r="C178" s="91"/>
      <c r="D178" s="91"/>
      <c r="E178" s="103"/>
      <c r="F178" s="103"/>
      <c r="G178" s="103"/>
      <c r="H178" s="103"/>
      <c r="I178" s="103"/>
      <c r="J178" s="103"/>
      <c r="K178" s="103"/>
      <c r="L178" s="103"/>
    </row>
    <row r="179" spans="1:12" customFormat="1" x14ac:dyDescent="0.25">
      <c r="A179" s="91"/>
      <c r="B179" s="91"/>
      <c r="C179" s="91"/>
      <c r="D179" s="91"/>
      <c r="E179" s="103"/>
      <c r="F179" s="103"/>
      <c r="G179" s="103"/>
      <c r="H179" s="103"/>
      <c r="I179" s="103"/>
      <c r="J179" s="103"/>
      <c r="K179" s="103"/>
      <c r="L179" s="103"/>
    </row>
    <row r="180" spans="1:12" customFormat="1" x14ac:dyDescent="0.25">
      <c r="A180" s="91"/>
      <c r="B180" s="91"/>
      <c r="C180" s="91"/>
      <c r="D180" s="91"/>
      <c r="E180" s="103"/>
      <c r="F180" s="103"/>
      <c r="G180" s="103"/>
      <c r="H180" s="103"/>
      <c r="I180" s="103"/>
      <c r="J180" s="103"/>
      <c r="K180" s="103"/>
      <c r="L180" s="103"/>
    </row>
    <row r="181" spans="1:12" customFormat="1" x14ac:dyDescent="0.25">
      <c r="A181" s="91"/>
      <c r="B181" s="91"/>
      <c r="C181" s="91"/>
      <c r="D181" s="91"/>
      <c r="E181" s="103"/>
      <c r="F181" s="103"/>
      <c r="G181" s="103"/>
      <c r="H181" s="103"/>
      <c r="I181" s="103"/>
      <c r="J181" s="103"/>
      <c r="K181" s="103"/>
      <c r="L181" s="103"/>
    </row>
    <row r="182" spans="1:12" customFormat="1" x14ac:dyDescent="0.25">
      <c r="A182" s="91"/>
      <c r="B182" s="91"/>
      <c r="C182" s="91"/>
      <c r="D182" s="91"/>
      <c r="E182" s="103"/>
      <c r="F182" s="103"/>
      <c r="G182" s="103"/>
      <c r="H182" s="103"/>
      <c r="I182" s="103"/>
      <c r="J182" s="103"/>
      <c r="K182" s="103"/>
      <c r="L182" s="103"/>
    </row>
    <row r="183" spans="1:12" customFormat="1" x14ac:dyDescent="0.25">
      <c r="A183" s="91"/>
      <c r="B183" s="91"/>
      <c r="C183" s="91"/>
      <c r="D183" s="91"/>
      <c r="E183" s="103"/>
      <c r="F183" s="103"/>
      <c r="G183" s="103"/>
      <c r="H183" s="103"/>
      <c r="I183" s="103"/>
      <c r="J183" s="103"/>
      <c r="K183" s="103"/>
      <c r="L183" s="103"/>
    </row>
    <row r="184" spans="1:12" customFormat="1" x14ac:dyDescent="0.25">
      <c r="A184" s="91"/>
      <c r="B184" s="91"/>
      <c r="C184" s="91"/>
      <c r="D184" s="91"/>
      <c r="E184" s="103"/>
      <c r="F184" s="103"/>
      <c r="G184" s="103"/>
      <c r="H184" s="103"/>
      <c r="I184" s="103"/>
      <c r="J184" s="103"/>
      <c r="K184" s="103"/>
      <c r="L184" s="103"/>
    </row>
    <row r="185" spans="1:12" customFormat="1" x14ac:dyDescent="0.25">
      <c r="A185" s="91"/>
      <c r="B185" s="91"/>
      <c r="C185" s="91"/>
      <c r="D185" s="91"/>
      <c r="E185" s="103"/>
      <c r="F185" s="103"/>
      <c r="G185" s="103"/>
      <c r="H185" s="103"/>
      <c r="I185" s="103"/>
      <c r="J185" s="103"/>
      <c r="K185" s="103"/>
      <c r="L185" s="103"/>
    </row>
    <row r="186" spans="1:12" customFormat="1" x14ac:dyDescent="0.25">
      <c r="A186" s="91"/>
      <c r="B186" s="91"/>
      <c r="C186" s="91"/>
      <c r="D186" s="91"/>
      <c r="E186" s="103"/>
      <c r="F186" s="103"/>
      <c r="G186" s="103"/>
      <c r="H186" s="103"/>
      <c r="I186" s="103"/>
      <c r="J186" s="103"/>
      <c r="K186" s="103"/>
      <c r="L186" s="103"/>
    </row>
    <row r="187" spans="1:12" customFormat="1" x14ac:dyDescent="0.25">
      <c r="A187" s="91"/>
      <c r="B187" s="91"/>
      <c r="C187" s="91"/>
      <c r="D187" s="91"/>
      <c r="E187" s="103"/>
      <c r="F187" s="103"/>
      <c r="G187" s="103"/>
      <c r="H187" s="103"/>
      <c r="I187" s="103"/>
      <c r="J187" s="103"/>
      <c r="K187" s="103"/>
      <c r="L187" s="103"/>
    </row>
    <row r="188" spans="1:12" customFormat="1" x14ac:dyDescent="0.25">
      <c r="A188" s="91"/>
      <c r="B188" s="91"/>
      <c r="C188" s="91"/>
      <c r="D188" s="91"/>
      <c r="E188" s="103"/>
      <c r="F188" s="103"/>
      <c r="G188" s="103"/>
      <c r="H188" s="103"/>
      <c r="I188" s="103"/>
      <c r="J188" s="103"/>
      <c r="K188" s="103"/>
      <c r="L188" s="103"/>
    </row>
    <row r="189" spans="1:12" customFormat="1" x14ac:dyDescent="0.25">
      <c r="A189" s="91"/>
      <c r="B189" s="91"/>
      <c r="C189" s="91"/>
      <c r="D189" s="91"/>
      <c r="E189" s="103"/>
      <c r="F189" s="103"/>
      <c r="G189" s="103"/>
      <c r="H189" s="103"/>
      <c r="I189" s="103"/>
      <c r="J189" s="103"/>
      <c r="K189" s="103"/>
      <c r="L189" s="103"/>
    </row>
    <row r="190" spans="1:12" customFormat="1" x14ac:dyDescent="0.25">
      <c r="A190" s="91"/>
      <c r="B190" s="91"/>
      <c r="C190" s="91"/>
      <c r="D190" s="91"/>
      <c r="E190" s="103"/>
      <c r="F190" s="103"/>
      <c r="G190" s="103"/>
      <c r="H190" s="103"/>
      <c r="I190" s="103"/>
      <c r="J190" s="103"/>
      <c r="K190" s="103"/>
      <c r="L190" s="103"/>
    </row>
    <row r="191" spans="1:12" customFormat="1" x14ac:dyDescent="0.25">
      <c r="A191" s="91"/>
      <c r="B191" s="91"/>
      <c r="C191" s="91"/>
      <c r="D191" s="91"/>
      <c r="E191" s="103"/>
      <c r="F191" s="103"/>
      <c r="G191" s="103"/>
      <c r="H191" s="103"/>
      <c r="I191" s="103"/>
      <c r="J191" s="103"/>
      <c r="K191" s="103"/>
      <c r="L191" s="103"/>
    </row>
    <row r="192" spans="1:12" customFormat="1" x14ac:dyDescent="0.25">
      <c r="A192" s="91"/>
      <c r="B192" s="91"/>
      <c r="C192" s="91"/>
      <c r="D192" s="91"/>
      <c r="E192" s="103"/>
      <c r="F192" s="103"/>
      <c r="G192" s="103"/>
      <c r="H192" s="103"/>
      <c r="I192" s="103"/>
      <c r="J192" s="103"/>
      <c r="K192" s="103"/>
      <c r="L192" s="103"/>
    </row>
    <row r="193" spans="1:12" customFormat="1" x14ac:dyDescent="0.25">
      <c r="A193" s="91"/>
      <c r="B193" s="91"/>
      <c r="C193" s="91"/>
      <c r="D193" s="91"/>
      <c r="E193" s="103"/>
      <c r="F193" s="103"/>
      <c r="G193" s="103"/>
      <c r="H193" s="103"/>
      <c r="I193" s="103"/>
      <c r="J193" s="103"/>
      <c r="K193" s="103"/>
      <c r="L193" s="103"/>
    </row>
    <row r="194" spans="1:12" customFormat="1" x14ac:dyDescent="0.25">
      <c r="A194" s="91"/>
      <c r="B194" s="91"/>
      <c r="C194" s="91"/>
      <c r="D194" s="91"/>
      <c r="E194" s="103"/>
      <c r="F194" s="103"/>
      <c r="G194" s="103"/>
      <c r="H194" s="103"/>
      <c r="I194" s="103"/>
      <c r="J194" s="103"/>
      <c r="K194" s="103"/>
      <c r="L194" s="103"/>
    </row>
    <row r="195" spans="1:12" customFormat="1" x14ac:dyDescent="0.25">
      <c r="A195" s="91"/>
      <c r="B195" s="91"/>
      <c r="C195" s="91"/>
      <c r="D195" s="91"/>
      <c r="E195" s="103"/>
      <c r="F195" s="103"/>
      <c r="G195" s="103"/>
      <c r="H195" s="103"/>
      <c r="I195" s="103"/>
      <c r="J195" s="103"/>
      <c r="K195" s="103"/>
      <c r="L195" s="103"/>
    </row>
    <row r="196" spans="1:12" customFormat="1" x14ac:dyDescent="0.25">
      <c r="A196" s="91"/>
      <c r="B196" s="91"/>
      <c r="C196" s="91"/>
      <c r="D196" s="91"/>
      <c r="E196" s="103"/>
      <c r="F196" s="103"/>
      <c r="G196" s="103"/>
      <c r="H196" s="103"/>
      <c r="I196" s="103"/>
      <c r="J196" s="103"/>
      <c r="K196" s="103"/>
      <c r="L196" s="103"/>
    </row>
    <row r="197" spans="1:12" customFormat="1" x14ac:dyDescent="0.25">
      <c r="A197" s="91"/>
      <c r="B197" s="91"/>
      <c r="C197" s="91"/>
      <c r="D197" s="91"/>
      <c r="E197" s="103"/>
      <c r="F197" s="103"/>
      <c r="G197" s="103"/>
      <c r="H197" s="103"/>
      <c r="I197" s="103"/>
      <c r="J197" s="103"/>
      <c r="K197" s="103"/>
      <c r="L197" s="103"/>
    </row>
    <row r="198" spans="1:12" customFormat="1" x14ac:dyDescent="0.25">
      <c r="A198" s="91"/>
      <c r="B198" s="91"/>
      <c r="C198" s="91"/>
      <c r="D198" s="91"/>
      <c r="E198" s="103"/>
      <c r="F198" s="103"/>
      <c r="G198" s="103"/>
      <c r="H198" s="103"/>
      <c r="I198" s="103"/>
      <c r="J198" s="103"/>
      <c r="K198" s="103"/>
      <c r="L198" s="103"/>
    </row>
    <row r="199" spans="1:12" customFormat="1" x14ac:dyDescent="0.25">
      <c r="A199" s="91"/>
      <c r="B199" s="91"/>
      <c r="C199" s="91"/>
      <c r="D199" s="91"/>
      <c r="E199" s="103"/>
      <c r="F199" s="103"/>
      <c r="G199" s="103"/>
      <c r="H199" s="103"/>
      <c r="I199" s="103"/>
      <c r="J199" s="103"/>
      <c r="K199" s="103"/>
      <c r="L199" s="103"/>
    </row>
    <row r="200" spans="1:12" customFormat="1" x14ac:dyDescent="0.25">
      <c r="A200" s="91"/>
      <c r="B200" s="91"/>
      <c r="C200" s="91"/>
      <c r="D200" s="91"/>
      <c r="E200" s="103"/>
      <c r="F200" s="103"/>
      <c r="G200" s="103"/>
      <c r="H200" s="103"/>
      <c r="I200" s="103"/>
      <c r="J200" s="103"/>
      <c r="K200" s="103"/>
      <c r="L200" s="103"/>
    </row>
    <row r="201" spans="1:12" customFormat="1" x14ac:dyDescent="0.25">
      <c r="A201" s="91"/>
      <c r="B201" s="91"/>
      <c r="C201" s="91"/>
      <c r="D201" s="91"/>
      <c r="E201" s="103"/>
      <c r="F201" s="103"/>
      <c r="G201" s="103"/>
      <c r="H201" s="103"/>
      <c r="I201" s="103"/>
      <c r="J201" s="103"/>
      <c r="K201" s="103"/>
      <c r="L201" s="103"/>
    </row>
    <row r="202" spans="1:12" customFormat="1" x14ac:dyDescent="0.25">
      <c r="A202" s="91"/>
      <c r="B202" s="91"/>
      <c r="C202" s="91"/>
      <c r="D202" s="91"/>
      <c r="E202" s="103"/>
      <c r="F202" s="103"/>
      <c r="G202" s="103"/>
      <c r="H202" s="103"/>
      <c r="I202" s="103"/>
      <c r="J202" s="103"/>
      <c r="K202" s="103"/>
      <c r="L202" s="103"/>
    </row>
    <row r="203" spans="1:12" customFormat="1" x14ac:dyDescent="0.25">
      <c r="A203" s="91"/>
      <c r="B203" s="91"/>
      <c r="C203" s="91"/>
      <c r="D203" s="91"/>
      <c r="E203" s="103"/>
      <c r="F203" s="103"/>
      <c r="G203" s="103"/>
      <c r="H203" s="103"/>
      <c r="I203" s="103"/>
      <c r="J203" s="103"/>
      <c r="K203" s="103"/>
      <c r="L203" s="103"/>
    </row>
    <row r="204" spans="1:12" customFormat="1" x14ac:dyDescent="0.25">
      <c r="A204" s="91"/>
      <c r="B204" s="91"/>
      <c r="C204" s="91"/>
      <c r="D204" s="91"/>
      <c r="E204" s="103"/>
      <c r="F204" s="103"/>
      <c r="G204" s="103"/>
      <c r="H204" s="103"/>
      <c r="I204" s="103"/>
      <c r="J204" s="103"/>
      <c r="K204" s="103"/>
      <c r="L204" s="103"/>
    </row>
    <row r="205" spans="1:12" customFormat="1" x14ac:dyDescent="0.25">
      <c r="A205" s="91"/>
      <c r="B205" s="91"/>
      <c r="C205" s="91"/>
      <c r="D205" s="91"/>
      <c r="E205" s="103"/>
      <c r="F205" s="103"/>
      <c r="G205" s="103"/>
      <c r="H205" s="103"/>
      <c r="I205" s="103"/>
      <c r="J205" s="103"/>
      <c r="K205" s="103"/>
      <c r="L205" s="103"/>
    </row>
    <row r="206" spans="1:12" customFormat="1" x14ac:dyDescent="0.25">
      <c r="A206" s="91"/>
      <c r="B206" s="91"/>
      <c r="C206" s="91"/>
      <c r="D206" s="91"/>
      <c r="E206" s="103"/>
      <c r="F206" s="103"/>
      <c r="G206" s="103"/>
      <c r="H206" s="103"/>
      <c r="I206" s="103"/>
      <c r="J206" s="103"/>
      <c r="K206" s="103"/>
      <c r="L206" s="103"/>
    </row>
    <row r="207" spans="1:12" customFormat="1" x14ac:dyDescent="0.25">
      <c r="A207" s="91"/>
      <c r="B207" s="91"/>
      <c r="C207" s="91"/>
      <c r="D207" s="91"/>
      <c r="E207" s="103"/>
      <c r="F207" s="103"/>
      <c r="G207" s="103"/>
      <c r="H207" s="103"/>
      <c r="I207" s="103"/>
      <c r="J207" s="103"/>
      <c r="K207" s="103"/>
      <c r="L207" s="103"/>
    </row>
    <row r="208" spans="1:12" customFormat="1" x14ac:dyDescent="0.25">
      <c r="A208" s="91"/>
      <c r="B208" s="91"/>
      <c r="C208" s="91"/>
      <c r="D208" s="91"/>
      <c r="E208" s="103"/>
      <c r="F208" s="103"/>
      <c r="G208" s="103"/>
      <c r="H208" s="103"/>
      <c r="I208" s="103"/>
      <c r="J208" s="103"/>
      <c r="K208" s="103"/>
      <c r="L208" s="103"/>
    </row>
    <row r="209" spans="1:12" customFormat="1" x14ac:dyDescent="0.25">
      <c r="A209" s="91"/>
      <c r="B209" s="91"/>
      <c r="C209" s="91"/>
      <c r="D209" s="91"/>
      <c r="E209" s="103"/>
      <c r="F209" s="103"/>
      <c r="G209" s="103"/>
      <c r="H209" s="103"/>
      <c r="I209" s="103"/>
      <c r="J209" s="103"/>
      <c r="K209" s="103"/>
      <c r="L209" s="103"/>
    </row>
    <row r="210" spans="1:12" customFormat="1" x14ac:dyDescent="0.25">
      <c r="A210" s="91"/>
      <c r="B210" s="91"/>
      <c r="C210" s="91"/>
      <c r="D210" s="91"/>
      <c r="E210" s="103"/>
      <c r="F210" s="103"/>
      <c r="G210" s="103"/>
      <c r="H210" s="103"/>
      <c r="I210" s="103"/>
      <c r="J210" s="103"/>
      <c r="K210" s="103"/>
      <c r="L210" s="103"/>
    </row>
    <row r="211" spans="1:12" customFormat="1" x14ac:dyDescent="0.25">
      <c r="A211" s="91"/>
      <c r="B211" s="91"/>
      <c r="C211" s="91"/>
      <c r="D211" s="91"/>
      <c r="E211" s="103"/>
      <c r="F211" s="103"/>
      <c r="G211" s="103"/>
      <c r="H211" s="103"/>
      <c r="I211" s="103"/>
      <c r="J211" s="103"/>
      <c r="K211" s="103"/>
      <c r="L211" s="103"/>
    </row>
    <row r="212" spans="1:12" customFormat="1" x14ac:dyDescent="0.25">
      <c r="A212" s="91"/>
      <c r="B212" s="91"/>
      <c r="C212" s="91"/>
      <c r="D212" s="91"/>
      <c r="E212" s="103"/>
      <c r="F212" s="103"/>
      <c r="G212" s="103"/>
      <c r="H212" s="103"/>
      <c r="I212" s="103"/>
      <c r="J212" s="103"/>
      <c r="K212" s="103"/>
      <c r="L212" s="103"/>
    </row>
    <row r="213" spans="1:12" customFormat="1" x14ac:dyDescent="0.25">
      <c r="A213" s="91"/>
      <c r="B213" s="91"/>
      <c r="C213" s="91"/>
      <c r="D213" s="91"/>
      <c r="E213" s="103"/>
      <c r="F213" s="103"/>
      <c r="G213" s="103"/>
      <c r="H213" s="103"/>
      <c r="I213" s="103"/>
      <c r="J213" s="103"/>
      <c r="K213" s="103"/>
      <c r="L213" s="103"/>
    </row>
    <row r="214" spans="1:12" customFormat="1" x14ac:dyDescent="0.25">
      <c r="A214" s="91"/>
      <c r="B214" s="91"/>
      <c r="C214" s="91"/>
      <c r="D214" s="91"/>
      <c r="E214" s="103"/>
      <c r="F214" s="103"/>
      <c r="G214" s="103"/>
      <c r="H214" s="103"/>
      <c r="I214" s="103"/>
      <c r="J214" s="103"/>
      <c r="K214" s="103"/>
      <c r="L214" s="103"/>
    </row>
    <row r="215" spans="1:12" customFormat="1" x14ac:dyDescent="0.25">
      <c r="A215" s="91"/>
      <c r="B215" s="91"/>
      <c r="C215" s="91"/>
      <c r="D215" s="91"/>
      <c r="E215" s="103"/>
      <c r="F215" s="103"/>
      <c r="G215" s="103"/>
      <c r="H215" s="103"/>
      <c r="I215" s="103"/>
      <c r="J215" s="103"/>
      <c r="K215" s="103"/>
      <c r="L215" s="103"/>
    </row>
    <row r="216" spans="1:12" customFormat="1" x14ac:dyDescent="0.25">
      <c r="A216" s="91"/>
      <c r="B216" s="91"/>
      <c r="C216" s="91"/>
      <c r="D216" s="91"/>
      <c r="E216" s="103"/>
      <c r="F216" s="103"/>
      <c r="G216" s="103"/>
      <c r="H216" s="103"/>
      <c r="I216" s="103"/>
      <c r="J216" s="103"/>
      <c r="K216" s="103"/>
      <c r="L216" s="103"/>
    </row>
    <row r="217" spans="1:12" customFormat="1" x14ac:dyDescent="0.25">
      <c r="A217" s="91"/>
      <c r="B217" s="91"/>
      <c r="C217" s="91"/>
      <c r="D217" s="91"/>
      <c r="E217" s="103"/>
      <c r="F217" s="103"/>
      <c r="G217" s="103"/>
      <c r="H217" s="103"/>
      <c r="I217" s="103"/>
      <c r="J217" s="103"/>
      <c r="K217" s="103"/>
      <c r="L217" s="103"/>
    </row>
    <row r="218" spans="1:12" customFormat="1" x14ac:dyDescent="0.25">
      <c r="A218" s="91"/>
      <c r="B218" s="91"/>
      <c r="C218" s="91"/>
      <c r="D218" s="91"/>
      <c r="E218" s="103"/>
      <c r="F218" s="103"/>
      <c r="G218" s="103"/>
      <c r="H218" s="103"/>
      <c r="I218" s="103"/>
      <c r="J218" s="103"/>
      <c r="K218" s="103"/>
      <c r="L218" s="103"/>
    </row>
    <row r="219" spans="1:12" customFormat="1" x14ac:dyDescent="0.25">
      <c r="A219" s="91"/>
      <c r="B219" s="91"/>
      <c r="C219" s="91"/>
      <c r="D219" s="91"/>
      <c r="E219" s="103"/>
      <c r="F219" s="103"/>
      <c r="G219" s="103"/>
      <c r="H219" s="103"/>
      <c r="I219" s="103"/>
      <c r="J219" s="103"/>
      <c r="K219" s="103"/>
      <c r="L219" s="103"/>
    </row>
    <row r="220" spans="1:12" customFormat="1" x14ac:dyDescent="0.25">
      <c r="A220" s="91"/>
      <c r="B220" s="91"/>
      <c r="C220" s="91"/>
      <c r="D220" s="91"/>
      <c r="E220" s="103"/>
      <c r="F220" s="103"/>
      <c r="G220" s="103"/>
      <c r="H220" s="103"/>
      <c r="I220" s="103"/>
      <c r="J220" s="103"/>
      <c r="K220" s="103"/>
      <c r="L220" s="103"/>
    </row>
    <row r="221" spans="1:12" customFormat="1" x14ac:dyDescent="0.25">
      <c r="A221" s="91"/>
      <c r="B221" s="91"/>
      <c r="C221" s="91"/>
      <c r="D221" s="91"/>
      <c r="E221" s="103"/>
      <c r="F221" s="103"/>
      <c r="G221" s="103"/>
      <c r="H221" s="103"/>
      <c r="I221" s="103"/>
      <c r="J221" s="103"/>
      <c r="K221" s="103"/>
      <c r="L221" s="103"/>
    </row>
    <row r="222" spans="1:12" customFormat="1" x14ac:dyDescent="0.25">
      <c r="A222" s="91"/>
      <c r="B222" s="91"/>
      <c r="C222" s="91"/>
      <c r="D222" s="91"/>
      <c r="E222" s="103"/>
      <c r="F222" s="103"/>
      <c r="G222" s="103"/>
      <c r="H222" s="103"/>
      <c r="I222" s="103"/>
      <c r="J222" s="103"/>
      <c r="K222" s="103"/>
      <c r="L222" s="103"/>
    </row>
    <row r="223" spans="1:12" customFormat="1" x14ac:dyDescent="0.25">
      <c r="A223" s="91"/>
      <c r="B223" s="91"/>
      <c r="C223" s="91"/>
      <c r="D223" s="91"/>
      <c r="E223" s="103"/>
      <c r="F223" s="103"/>
      <c r="G223" s="103"/>
      <c r="H223" s="103"/>
      <c r="I223" s="103"/>
      <c r="J223" s="103"/>
      <c r="K223" s="103"/>
      <c r="L223" s="103"/>
    </row>
    <row r="224" spans="1:12" customFormat="1" x14ac:dyDescent="0.25">
      <c r="A224" s="91"/>
      <c r="B224" s="91"/>
      <c r="C224" s="91"/>
      <c r="D224" s="91"/>
      <c r="E224" s="103"/>
      <c r="F224" s="103"/>
      <c r="G224" s="103"/>
      <c r="H224" s="103"/>
      <c r="I224" s="103"/>
      <c r="J224" s="103"/>
      <c r="K224" s="103"/>
      <c r="L224" s="103"/>
    </row>
    <row r="225" spans="1:12" customFormat="1" x14ac:dyDescent="0.25">
      <c r="A225" s="91"/>
      <c r="B225" s="91"/>
      <c r="C225" s="91"/>
      <c r="D225" s="91"/>
      <c r="E225" s="103"/>
      <c r="F225" s="103"/>
      <c r="G225" s="103"/>
      <c r="H225" s="103"/>
      <c r="I225" s="103"/>
      <c r="J225" s="103"/>
      <c r="K225" s="103"/>
      <c r="L225" s="103"/>
    </row>
    <row r="226" spans="1:12" customFormat="1" x14ac:dyDescent="0.25">
      <c r="A226" s="91"/>
      <c r="B226" s="91"/>
      <c r="C226" s="91"/>
      <c r="D226" s="91"/>
      <c r="E226" s="103"/>
      <c r="F226" s="103"/>
      <c r="G226" s="103"/>
      <c r="H226" s="103"/>
      <c r="I226" s="103"/>
      <c r="J226" s="103"/>
      <c r="K226" s="103"/>
      <c r="L226" s="103"/>
    </row>
    <row r="227" spans="1:12" customFormat="1" x14ac:dyDescent="0.25">
      <c r="A227" s="91"/>
      <c r="B227" s="91"/>
      <c r="C227" s="91"/>
      <c r="D227" s="91"/>
      <c r="E227" s="103"/>
      <c r="F227" s="103"/>
      <c r="G227" s="103"/>
      <c r="H227" s="103"/>
      <c r="I227" s="103"/>
      <c r="J227" s="103"/>
      <c r="K227" s="103"/>
      <c r="L227" s="103"/>
    </row>
    <row r="228" spans="1:12" customFormat="1" x14ac:dyDescent="0.25">
      <c r="A228" s="91"/>
      <c r="B228" s="91"/>
      <c r="C228" s="91"/>
      <c r="D228" s="91"/>
      <c r="E228" s="103"/>
      <c r="F228" s="103"/>
      <c r="G228" s="103"/>
      <c r="H228" s="103"/>
      <c r="I228" s="103"/>
      <c r="J228" s="103"/>
      <c r="K228" s="103"/>
      <c r="L228" s="103"/>
    </row>
    <row r="229" spans="1:12" customFormat="1" x14ac:dyDescent="0.25">
      <c r="A229" s="91"/>
      <c r="B229" s="91"/>
      <c r="C229" s="91"/>
      <c r="D229" s="91"/>
      <c r="E229" s="103"/>
      <c r="F229" s="103"/>
      <c r="G229" s="103"/>
      <c r="H229" s="103"/>
      <c r="I229" s="103"/>
      <c r="J229" s="103"/>
      <c r="K229" s="103"/>
      <c r="L229" s="103"/>
    </row>
    <row r="230" spans="1:12" customFormat="1" x14ac:dyDescent="0.25">
      <c r="A230" s="91"/>
      <c r="B230" s="91"/>
      <c r="C230" s="91"/>
      <c r="D230" s="91"/>
      <c r="E230" s="103"/>
      <c r="F230" s="103"/>
      <c r="G230" s="103"/>
      <c r="H230" s="103"/>
      <c r="I230" s="103"/>
      <c r="J230" s="103"/>
      <c r="K230" s="103"/>
      <c r="L230" s="103"/>
    </row>
    <row r="231" spans="1:12" customFormat="1" x14ac:dyDescent="0.25">
      <c r="A231" s="91"/>
      <c r="B231" s="91"/>
      <c r="C231" s="91"/>
      <c r="D231" s="91"/>
      <c r="E231" s="103"/>
      <c r="F231" s="103"/>
      <c r="G231" s="103"/>
      <c r="H231" s="103"/>
      <c r="I231" s="103"/>
      <c r="J231" s="103"/>
      <c r="K231" s="103"/>
      <c r="L231" s="103"/>
    </row>
    <row r="232" spans="1:12" customFormat="1" x14ac:dyDescent="0.25">
      <c r="A232" s="91"/>
      <c r="B232" s="91"/>
      <c r="C232" s="91"/>
      <c r="D232" s="91"/>
      <c r="E232" s="103"/>
      <c r="F232" s="103"/>
      <c r="G232" s="103"/>
      <c r="H232" s="103"/>
      <c r="I232" s="103"/>
      <c r="J232" s="103"/>
      <c r="K232" s="103"/>
      <c r="L232" s="103"/>
    </row>
    <row r="233" spans="1:12" customFormat="1" x14ac:dyDescent="0.25">
      <c r="A233" s="91"/>
      <c r="B233" s="91"/>
      <c r="C233" s="91"/>
      <c r="D233" s="91"/>
      <c r="E233" s="103"/>
      <c r="F233" s="103"/>
      <c r="G233" s="103"/>
      <c r="H233" s="103"/>
      <c r="I233" s="103"/>
      <c r="J233" s="103"/>
      <c r="K233" s="103"/>
      <c r="L233" s="103"/>
    </row>
    <row r="234" spans="1:12" customFormat="1" x14ac:dyDescent="0.25">
      <c r="A234" s="91"/>
      <c r="B234" s="91"/>
      <c r="C234" s="91"/>
      <c r="D234" s="91"/>
      <c r="E234" s="103"/>
      <c r="F234" s="103"/>
      <c r="G234" s="103"/>
      <c r="H234" s="103"/>
      <c r="I234" s="103"/>
      <c r="J234" s="103"/>
      <c r="K234" s="103"/>
      <c r="L234" s="103"/>
    </row>
    <row r="235" spans="1:12" customFormat="1" x14ac:dyDescent="0.25">
      <c r="A235" s="91"/>
      <c r="B235" s="91"/>
      <c r="C235" s="91"/>
      <c r="D235" s="91"/>
      <c r="E235" s="103"/>
      <c r="F235" s="103"/>
      <c r="G235" s="103"/>
      <c r="H235" s="103"/>
      <c r="I235" s="103"/>
      <c r="J235" s="103"/>
      <c r="K235" s="103"/>
      <c r="L235" s="103"/>
    </row>
    <row r="236" spans="1:12" customFormat="1" x14ac:dyDescent="0.25">
      <c r="A236" s="91"/>
      <c r="B236" s="91"/>
      <c r="C236" s="91"/>
      <c r="D236" s="91"/>
      <c r="E236" s="103"/>
      <c r="F236" s="103"/>
      <c r="G236" s="103"/>
      <c r="H236" s="103"/>
      <c r="I236" s="103"/>
      <c r="J236" s="103"/>
      <c r="K236" s="103"/>
      <c r="L236" s="103"/>
    </row>
    <row r="237" spans="1:12" customFormat="1" x14ac:dyDescent="0.25">
      <c r="A237" s="91"/>
      <c r="B237" s="91"/>
      <c r="C237" s="91"/>
      <c r="D237" s="91"/>
      <c r="E237" s="103"/>
      <c r="F237" s="103"/>
      <c r="G237" s="103"/>
      <c r="H237" s="103"/>
      <c r="I237" s="103"/>
      <c r="J237" s="103"/>
      <c r="K237" s="103"/>
      <c r="L237" s="103"/>
    </row>
    <row r="238" spans="1:12" customFormat="1" x14ac:dyDescent="0.25">
      <c r="A238" s="91"/>
      <c r="B238" s="91"/>
      <c r="C238" s="91"/>
      <c r="D238" s="91"/>
      <c r="E238" s="103"/>
      <c r="F238" s="103"/>
      <c r="G238" s="103"/>
      <c r="H238" s="103"/>
      <c r="I238" s="103"/>
      <c r="J238" s="103"/>
      <c r="K238" s="103"/>
      <c r="L238" s="103"/>
    </row>
    <row r="239" spans="1:12" customFormat="1" x14ac:dyDescent="0.25">
      <c r="A239" s="91"/>
      <c r="B239" s="91"/>
      <c r="C239" s="91"/>
      <c r="D239" s="91"/>
      <c r="E239" s="103"/>
      <c r="F239" s="103"/>
      <c r="G239" s="103"/>
      <c r="H239" s="103"/>
      <c r="I239" s="103"/>
      <c r="J239" s="103"/>
      <c r="K239" s="103"/>
      <c r="L239" s="103"/>
    </row>
    <row r="240" spans="1:12" customFormat="1" x14ac:dyDescent="0.25">
      <c r="A240" s="91"/>
      <c r="B240" s="91"/>
      <c r="C240" s="91"/>
      <c r="D240" s="91"/>
      <c r="E240" s="103"/>
      <c r="F240" s="103"/>
      <c r="G240" s="103"/>
      <c r="H240" s="103"/>
      <c r="I240" s="103"/>
      <c r="J240" s="103"/>
      <c r="K240" s="103"/>
      <c r="L240" s="103"/>
    </row>
    <row r="241" spans="1:12" customFormat="1" x14ac:dyDescent="0.25">
      <c r="A241" s="91"/>
      <c r="B241" s="91"/>
      <c r="C241" s="91"/>
      <c r="D241" s="91"/>
      <c r="E241" s="103"/>
      <c r="F241" s="103"/>
      <c r="G241" s="103"/>
      <c r="H241" s="103"/>
      <c r="I241" s="103"/>
      <c r="J241" s="103"/>
      <c r="K241" s="103"/>
      <c r="L241" s="103"/>
    </row>
    <row r="242" spans="1:12" customFormat="1" x14ac:dyDescent="0.25">
      <c r="A242" s="91"/>
      <c r="B242" s="91"/>
      <c r="C242" s="91"/>
      <c r="D242" s="91"/>
      <c r="E242" s="103"/>
      <c r="F242" s="103"/>
      <c r="G242" s="103"/>
      <c r="H242" s="103"/>
      <c r="I242" s="103"/>
      <c r="J242" s="103"/>
      <c r="K242" s="103"/>
      <c r="L242" s="103"/>
    </row>
    <row r="243" spans="1:12" customFormat="1" x14ac:dyDescent="0.25">
      <c r="A243" s="91"/>
      <c r="B243" s="91"/>
      <c r="C243" s="91"/>
      <c r="D243" s="91"/>
      <c r="E243" s="103"/>
      <c r="F243" s="103"/>
      <c r="G243" s="103"/>
      <c r="H243" s="103"/>
      <c r="I243" s="103"/>
      <c r="J243" s="103"/>
      <c r="K243" s="103"/>
      <c r="L243" s="103"/>
    </row>
    <row r="244" spans="1:12" customFormat="1" x14ac:dyDescent="0.25">
      <c r="A244" s="91"/>
      <c r="B244" s="91"/>
      <c r="C244" s="91"/>
      <c r="D244" s="91"/>
      <c r="E244" s="103"/>
      <c r="F244" s="103"/>
      <c r="G244" s="103"/>
      <c r="H244" s="103"/>
      <c r="I244" s="103"/>
      <c r="J244" s="103"/>
      <c r="K244" s="103"/>
      <c r="L244" s="103"/>
    </row>
    <row r="245" spans="1:12" customFormat="1" x14ac:dyDescent="0.25">
      <c r="A245" s="91"/>
      <c r="B245" s="91"/>
      <c r="C245" s="91"/>
      <c r="D245" s="91"/>
      <c r="E245" s="103"/>
      <c r="F245" s="103"/>
      <c r="G245" s="103"/>
      <c r="H245" s="103"/>
      <c r="I245" s="103"/>
      <c r="J245" s="103"/>
      <c r="K245" s="103"/>
      <c r="L245" s="103"/>
    </row>
    <row r="246" spans="1:12" customFormat="1" x14ac:dyDescent="0.25">
      <c r="A246" s="91"/>
      <c r="B246" s="91"/>
      <c r="C246" s="91"/>
      <c r="D246" s="91"/>
      <c r="E246" s="103"/>
      <c r="F246" s="103"/>
      <c r="G246" s="103"/>
      <c r="H246" s="103"/>
      <c r="I246" s="103"/>
      <c r="J246" s="103"/>
      <c r="K246" s="103"/>
      <c r="L246" s="103"/>
    </row>
    <row r="247" spans="1:12" customFormat="1" x14ac:dyDescent="0.25">
      <c r="A247" s="91"/>
      <c r="B247" s="91"/>
      <c r="C247" s="91"/>
      <c r="D247" s="91"/>
      <c r="E247" s="103"/>
      <c r="F247" s="103"/>
      <c r="G247" s="103"/>
      <c r="H247" s="103"/>
      <c r="I247" s="103"/>
      <c r="J247" s="103"/>
      <c r="K247" s="103"/>
      <c r="L247" s="103"/>
    </row>
    <row r="248" spans="1:12" customFormat="1" x14ac:dyDescent="0.25">
      <c r="A248" s="91"/>
      <c r="B248" s="91"/>
      <c r="C248" s="91"/>
      <c r="D248" s="91"/>
      <c r="E248" s="103"/>
      <c r="F248" s="103"/>
      <c r="G248" s="103"/>
      <c r="H248" s="103"/>
      <c r="I248" s="103"/>
      <c r="J248" s="103"/>
      <c r="K248" s="103"/>
      <c r="L248" s="103"/>
    </row>
    <row r="249" spans="1:12" customFormat="1" x14ac:dyDescent="0.25">
      <c r="A249" s="91"/>
      <c r="B249" s="91"/>
      <c r="C249" s="91"/>
      <c r="D249" s="91"/>
      <c r="E249" s="103"/>
      <c r="F249" s="103"/>
      <c r="G249" s="103"/>
      <c r="H249" s="103"/>
      <c r="I249" s="103"/>
      <c r="J249" s="103"/>
      <c r="K249" s="103"/>
      <c r="L249" s="103"/>
    </row>
    <row r="250" spans="1:12" customFormat="1" x14ac:dyDescent="0.25">
      <c r="A250" s="91"/>
      <c r="B250" s="91"/>
      <c r="C250" s="91"/>
      <c r="D250" s="91"/>
      <c r="E250" s="103"/>
      <c r="F250" s="103"/>
      <c r="G250" s="103"/>
      <c r="H250" s="103"/>
      <c r="I250" s="103"/>
      <c r="J250" s="103"/>
      <c r="K250" s="103"/>
      <c r="L250" s="103"/>
    </row>
    <row r="251" spans="1:12" customFormat="1" x14ac:dyDescent="0.25">
      <c r="A251" s="91"/>
      <c r="B251" s="91"/>
      <c r="C251" s="91"/>
      <c r="D251" s="91"/>
      <c r="E251" s="103"/>
      <c r="F251" s="103"/>
      <c r="G251" s="103"/>
      <c r="H251" s="103"/>
      <c r="I251" s="103"/>
      <c r="J251" s="103"/>
      <c r="K251" s="103"/>
      <c r="L251" s="103"/>
    </row>
    <row r="252" spans="1:12" customFormat="1" x14ac:dyDescent="0.25">
      <c r="A252" s="91"/>
      <c r="B252" s="91"/>
      <c r="C252" s="91"/>
      <c r="D252" s="91"/>
      <c r="E252" s="103"/>
      <c r="F252" s="103"/>
      <c r="G252" s="103"/>
      <c r="H252" s="103"/>
      <c r="I252" s="103"/>
      <c r="J252" s="103"/>
      <c r="K252" s="103"/>
      <c r="L252" s="103"/>
    </row>
    <row r="253" spans="1:12" customFormat="1" x14ac:dyDescent="0.25">
      <c r="A253" s="91"/>
      <c r="B253" s="91"/>
      <c r="C253" s="91"/>
      <c r="D253" s="91"/>
      <c r="E253" s="103"/>
      <c r="F253" s="103"/>
      <c r="G253" s="103"/>
      <c r="H253" s="103"/>
      <c r="I253" s="103"/>
      <c r="J253" s="103"/>
      <c r="K253" s="103"/>
      <c r="L253" s="103"/>
    </row>
    <row r="254" spans="1:12" customFormat="1" x14ac:dyDescent="0.25">
      <c r="A254" s="91"/>
      <c r="B254" s="91"/>
      <c r="C254" s="91"/>
      <c r="D254" s="91"/>
      <c r="E254" s="103"/>
      <c r="F254" s="103"/>
      <c r="G254" s="103"/>
      <c r="H254" s="103"/>
      <c r="I254" s="103"/>
      <c r="J254" s="103"/>
      <c r="K254" s="103"/>
      <c r="L254" s="103"/>
    </row>
    <row r="255" spans="1:12" customFormat="1" x14ac:dyDescent="0.25">
      <c r="A255" s="91"/>
      <c r="B255" s="91"/>
      <c r="C255" s="91"/>
      <c r="D255" s="91"/>
      <c r="E255" s="103"/>
      <c r="F255" s="103"/>
      <c r="G255" s="103"/>
      <c r="H255" s="103"/>
      <c r="I255" s="103"/>
      <c r="J255" s="103"/>
      <c r="K255" s="103"/>
      <c r="L255" s="103"/>
    </row>
    <row r="256" spans="1:12" customFormat="1" x14ac:dyDescent="0.25">
      <c r="A256" s="91"/>
      <c r="B256" s="91"/>
      <c r="C256" s="91"/>
      <c r="D256" s="91"/>
      <c r="E256" s="103"/>
      <c r="F256" s="103"/>
      <c r="G256" s="103"/>
      <c r="H256" s="103"/>
      <c r="I256" s="103"/>
      <c r="J256" s="103"/>
      <c r="K256" s="103"/>
      <c r="L256" s="103"/>
    </row>
    <row r="257" spans="1:12" customFormat="1" x14ac:dyDescent="0.25">
      <c r="A257" s="91"/>
      <c r="B257" s="91"/>
      <c r="C257" s="91"/>
      <c r="D257" s="91"/>
      <c r="E257" s="103"/>
      <c r="F257" s="103"/>
      <c r="G257" s="103"/>
      <c r="H257" s="103"/>
      <c r="I257" s="103"/>
      <c r="J257" s="103"/>
      <c r="K257" s="103"/>
      <c r="L257" s="103"/>
    </row>
    <row r="258" spans="1:12" customFormat="1" x14ac:dyDescent="0.25">
      <c r="A258" s="91"/>
      <c r="B258" s="91"/>
      <c r="C258" s="91"/>
      <c r="D258" s="91"/>
      <c r="E258" s="103"/>
      <c r="F258" s="103"/>
      <c r="G258" s="103"/>
      <c r="H258" s="103"/>
      <c r="I258" s="103"/>
      <c r="J258" s="103"/>
      <c r="K258" s="103"/>
      <c r="L258" s="103"/>
    </row>
    <row r="259" spans="1:12" customFormat="1" x14ac:dyDescent="0.25">
      <c r="A259" s="91"/>
      <c r="B259" s="91"/>
      <c r="C259" s="91"/>
      <c r="D259" s="91"/>
      <c r="E259" s="103"/>
      <c r="F259" s="103"/>
      <c r="G259" s="103"/>
      <c r="H259" s="103"/>
      <c r="I259" s="103"/>
      <c r="J259" s="103"/>
      <c r="K259" s="103"/>
      <c r="L259" s="103"/>
    </row>
    <row r="260" spans="1:12" customFormat="1" x14ac:dyDescent="0.25">
      <c r="A260" s="91"/>
      <c r="B260" s="91"/>
      <c r="C260" s="91"/>
      <c r="D260" s="91"/>
      <c r="E260" s="103"/>
      <c r="F260" s="103"/>
      <c r="G260" s="103"/>
      <c r="H260" s="103"/>
      <c r="I260" s="103"/>
      <c r="J260" s="103"/>
      <c r="K260" s="103"/>
      <c r="L260" s="103"/>
    </row>
    <row r="261" spans="1:12" customFormat="1" x14ac:dyDescent="0.25">
      <c r="A261" s="91"/>
      <c r="B261" s="91"/>
      <c r="C261" s="91"/>
      <c r="D261" s="91"/>
      <c r="E261" s="103"/>
      <c r="F261" s="103"/>
      <c r="G261" s="103"/>
      <c r="H261" s="103"/>
      <c r="I261" s="103"/>
      <c r="J261" s="103"/>
      <c r="K261" s="103"/>
      <c r="L261" s="103"/>
    </row>
    <row r="262" spans="1:12" customFormat="1" x14ac:dyDescent="0.25">
      <c r="A262" s="91"/>
      <c r="B262" s="91"/>
      <c r="C262" s="91"/>
      <c r="D262" s="91"/>
      <c r="E262" s="103"/>
      <c r="F262" s="103"/>
      <c r="G262" s="103"/>
      <c r="H262" s="103"/>
      <c r="I262" s="103"/>
      <c r="J262" s="103"/>
      <c r="K262" s="103"/>
      <c r="L262" s="103"/>
    </row>
    <row r="263" spans="1:12" customFormat="1" x14ac:dyDescent="0.25">
      <c r="A263" s="91"/>
      <c r="B263" s="91"/>
      <c r="C263" s="91"/>
      <c r="D263" s="91"/>
      <c r="E263" s="103"/>
      <c r="F263" s="103"/>
      <c r="G263" s="103"/>
      <c r="H263" s="103"/>
      <c r="I263" s="103"/>
      <c r="J263" s="103"/>
      <c r="K263" s="103"/>
      <c r="L263" s="103"/>
    </row>
    <row r="264" spans="1:12" customFormat="1" x14ac:dyDescent="0.25">
      <c r="A264" s="91"/>
      <c r="B264" s="91"/>
      <c r="C264" s="91"/>
      <c r="D264" s="91"/>
      <c r="E264" s="103"/>
      <c r="F264" s="103"/>
      <c r="G264" s="103"/>
      <c r="H264" s="103"/>
      <c r="I264" s="103"/>
      <c r="J264" s="103"/>
      <c r="K264" s="103"/>
      <c r="L264" s="103"/>
    </row>
    <row r="265" spans="1:12" customFormat="1" x14ac:dyDescent="0.25">
      <c r="A265" s="91"/>
      <c r="B265" s="91"/>
      <c r="C265" s="91"/>
      <c r="D265" s="91"/>
      <c r="E265" s="103"/>
      <c r="F265" s="103"/>
      <c r="G265" s="103"/>
      <c r="H265" s="103"/>
      <c r="I265" s="103"/>
      <c r="J265" s="103"/>
      <c r="K265" s="103"/>
      <c r="L265" s="103"/>
    </row>
    <row r="266" spans="1:12" customFormat="1" x14ac:dyDescent="0.25">
      <c r="A266" s="91"/>
      <c r="B266" s="91"/>
      <c r="C266" s="91"/>
      <c r="D266" s="91"/>
      <c r="E266" s="103"/>
      <c r="F266" s="103"/>
      <c r="G266" s="103"/>
      <c r="H266" s="103"/>
      <c r="I266" s="103"/>
      <c r="J266" s="103"/>
      <c r="K266" s="103"/>
      <c r="L266" s="103"/>
    </row>
    <row r="267" spans="1:12" customFormat="1" x14ac:dyDescent="0.25">
      <c r="A267" s="91"/>
      <c r="B267" s="91"/>
      <c r="C267" s="91"/>
      <c r="D267" s="91"/>
      <c r="E267" s="103"/>
      <c r="F267" s="103"/>
      <c r="G267" s="103"/>
      <c r="H267" s="103"/>
      <c r="I267" s="103"/>
      <c r="J267" s="103"/>
      <c r="K267" s="103"/>
      <c r="L267" s="103"/>
    </row>
    <row r="268" spans="1:12" customFormat="1" x14ac:dyDescent="0.25">
      <c r="A268" s="91"/>
      <c r="B268" s="91"/>
      <c r="C268" s="91"/>
      <c r="D268" s="91"/>
      <c r="E268" s="103"/>
      <c r="F268" s="103"/>
      <c r="G268" s="103"/>
      <c r="H268" s="103"/>
      <c r="I268" s="103"/>
      <c r="J268" s="103"/>
      <c r="K268" s="103"/>
      <c r="L268" s="103"/>
    </row>
    <row r="269" spans="1:12" customFormat="1" x14ac:dyDescent="0.25">
      <c r="A269" s="91"/>
      <c r="B269" s="91"/>
      <c r="C269" s="91"/>
      <c r="D269" s="91"/>
      <c r="E269" s="103"/>
      <c r="F269" s="103"/>
      <c r="G269" s="103"/>
      <c r="H269" s="103"/>
      <c r="I269" s="103"/>
      <c r="J269" s="103"/>
      <c r="K269" s="103"/>
      <c r="L269" s="103"/>
    </row>
    <row r="270" spans="1:12" customFormat="1" x14ac:dyDescent="0.25">
      <c r="A270" s="91"/>
      <c r="B270" s="91"/>
      <c r="C270" s="91"/>
      <c r="D270" s="91"/>
      <c r="E270" s="103"/>
      <c r="F270" s="103"/>
      <c r="G270" s="103"/>
      <c r="H270" s="103"/>
      <c r="I270" s="103"/>
      <c r="J270" s="103"/>
      <c r="K270" s="103"/>
      <c r="L270" s="103"/>
    </row>
    <row r="271" spans="1:12" customFormat="1" x14ac:dyDescent="0.25">
      <c r="A271" s="91"/>
      <c r="B271" s="91"/>
      <c r="C271" s="91"/>
      <c r="D271" s="91"/>
      <c r="E271" s="103"/>
      <c r="F271" s="103"/>
      <c r="G271" s="103"/>
      <c r="H271" s="103"/>
      <c r="I271" s="103"/>
      <c r="J271" s="103"/>
      <c r="K271" s="103"/>
      <c r="L271" s="103"/>
    </row>
    <row r="272" spans="1:12" customFormat="1" x14ac:dyDescent="0.25">
      <c r="A272" s="91"/>
      <c r="B272" s="91"/>
      <c r="C272" s="91"/>
      <c r="D272" s="91"/>
      <c r="E272" s="103"/>
      <c r="F272" s="103"/>
      <c r="G272" s="103"/>
      <c r="H272" s="103"/>
      <c r="I272" s="103"/>
      <c r="J272" s="103"/>
      <c r="K272" s="103"/>
      <c r="L272" s="103"/>
    </row>
    <row r="273" spans="1:12" customFormat="1" x14ac:dyDescent="0.25">
      <c r="A273" s="91"/>
      <c r="B273" s="91"/>
      <c r="C273" s="91"/>
      <c r="D273" s="91"/>
      <c r="E273" s="103"/>
      <c r="F273" s="103"/>
      <c r="G273" s="103"/>
      <c r="H273" s="103"/>
      <c r="I273" s="103"/>
      <c r="J273" s="103"/>
      <c r="K273" s="103"/>
      <c r="L273" s="103"/>
    </row>
    <row r="274" spans="1:12" customFormat="1" x14ac:dyDescent="0.25">
      <c r="A274" s="91"/>
      <c r="B274" s="91"/>
      <c r="C274" s="91"/>
      <c r="D274" s="91"/>
      <c r="E274" s="103"/>
      <c r="F274" s="103"/>
      <c r="G274" s="103"/>
      <c r="H274" s="103"/>
      <c r="I274" s="103"/>
      <c r="J274" s="103"/>
      <c r="K274" s="103"/>
      <c r="L274" s="103"/>
    </row>
    <row r="275" spans="1:12" customFormat="1" x14ac:dyDescent="0.25">
      <c r="A275" s="91"/>
      <c r="B275" s="91"/>
      <c r="C275" s="91"/>
      <c r="D275" s="91"/>
      <c r="E275" s="103"/>
      <c r="F275" s="103"/>
      <c r="G275" s="103"/>
      <c r="H275" s="103"/>
      <c r="I275" s="103"/>
      <c r="J275" s="103"/>
      <c r="K275" s="103"/>
      <c r="L275" s="103"/>
    </row>
    <row r="276" spans="1:12" customFormat="1" x14ac:dyDescent="0.25">
      <c r="A276" s="91"/>
      <c r="B276" s="91"/>
      <c r="C276" s="91"/>
      <c r="D276" s="91"/>
      <c r="E276" s="103"/>
      <c r="F276" s="103"/>
      <c r="G276" s="103"/>
      <c r="H276" s="103"/>
      <c r="I276" s="103"/>
      <c r="J276" s="103"/>
      <c r="K276" s="103"/>
      <c r="L276" s="103"/>
    </row>
    <row r="277" spans="1:12" customFormat="1" x14ac:dyDescent="0.25">
      <c r="A277" s="91"/>
      <c r="B277" s="91"/>
      <c r="C277" s="91"/>
      <c r="D277" s="91"/>
      <c r="E277" s="103"/>
      <c r="F277" s="103"/>
      <c r="G277" s="103"/>
      <c r="H277" s="103"/>
      <c r="I277" s="103"/>
      <c r="J277" s="103"/>
      <c r="K277" s="103"/>
      <c r="L277" s="103"/>
    </row>
    <row r="278" spans="1:12" customFormat="1" x14ac:dyDescent="0.25">
      <c r="A278" s="91"/>
      <c r="B278" s="91"/>
      <c r="C278" s="91"/>
      <c r="D278" s="91"/>
      <c r="E278" s="103"/>
      <c r="F278" s="103"/>
      <c r="G278" s="103"/>
      <c r="H278" s="103"/>
      <c r="I278" s="103"/>
      <c r="J278" s="103"/>
      <c r="K278" s="103"/>
      <c r="L278" s="103"/>
    </row>
    <row r="279" spans="1:12" customFormat="1" x14ac:dyDescent="0.25">
      <c r="A279" s="91"/>
      <c r="B279" s="91"/>
      <c r="C279" s="91"/>
      <c r="D279" s="91"/>
      <c r="E279" s="103"/>
      <c r="F279" s="103"/>
      <c r="G279" s="103"/>
      <c r="H279" s="103"/>
      <c r="I279" s="103"/>
      <c r="J279" s="103"/>
      <c r="K279" s="103"/>
      <c r="L279" s="103"/>
    </row>
    <row r="280" spans="1:12" customFormat="1" x14ac:dyDescent="0.25">
      <c r="A280" s="91"/>
      <c r="B280" s="91"/>
      <c r="C280" s="91"/>
      <c r="D280" s="91"/>
      <c r="E280" s="103"/>
      <c r="F280" s="103"/>
      <c r="G280" s="103"/>
      <c r="H280" s="103"/>
      <c r="I280" s="103"/>
      <c r="J280" s="103"/>
      <c r="K280" s="103"/>
      <c r="L280" s="103"/>
    </row>
    <row r="281" spans="1:12" customFormat="1" x14ac:dyDescent="0.25">
      <c r="A281" s="91"/>
      <c r="B281" s="91"/>
      <c r="C281" s="91"/>
      <c r="D281" s="91"/>
      <c r="E281" s="103"/>
      <c r="F281" s="103"/>
      <c r="G281" s="103"/>
      <c r="H281" s="103"/>
      <c r="I281" s="103"/>
      <c r="J281" s="103"/>
      <c r="K281" s="103"/>
      <c r="L281" s="103"/>
    </row>
    <row r="282" spans="1:12" customFormat="1" x14ac:dyDescent="0.25">
      <c r="A282" s="91"/>
      <c r="B282" s="91"/>
      <c r="C282" s="91"/>
      <c r="D282" s="91"/>
      <c r="E282" s="103"/>
      <c r="F282" s="103"/>
      <c r="G282" s="103"/>
      <c r="H282" s="103"/>
      <c r="I282" s="103"/>
      <c r="J282" s="103"/>
      <c r="K282" s="103"/>
      <c r="L282" s="103"/>
    </row>
    <row r="283" spans="1:12" customFormat="1" x14ac:dyDescent="0.25">
      <c r="A283" s="91"/>
      <c r="B283" s="91"/>
      <c r="C283" s="91"/>
      <c r="D283" s="91"/>
      <c r="E283" s="103"/>
      <c r="F283" s="103"/>
      <c r="G283" s="103"/>
      <c r="H283" s="103"/>
      <c r="I283" s="103"/>
      <c r="J283" s="103"/>
      <c r="K283" s="103"/>
      <c r="L283" s="103"/>
    </row>
    <row r="284" spans="1:12" customFormat="1" x14ac:dyDescent="0.25">
      <c r="A284" s="91"/>
      <c r="B284" s="91"/>
      <c r="C284" s="91"/>
      <c r="D284" s="91"/>
      <c r="E284" s="103"/>
      <c r="F284" s="103"/>
      <c r="G284" s="103"/>
      <c r="H284" s="103"/>
      <c r="I284" s="103"/>
      <c r="J284" s="103"/>
      <c r="K284" s="103"/>
      <c r="L284" s="103"/>
    </row>
    <row r="285" spans="1:12" customFormat="1" x14ac:dyDescent="0.25">
      <c r="A285" s="91"/>
      <c r="B285" s="91"/>
      <c r="C285" s="91"/>
      <c r="D285" s="91"/>
      <c r="E285" s="103"/>
      <c r="F285" s="103"/>
      <c r="G285" s="103"/>
      <c r="H285" s="103"/>
      <c r="I285" s="103"/>
      <c r="J285" s="103"/>
      <c r="K285" s="103"/>
      <c r="L285" s="103"/>
    </row>
    <row r="286" spans="1:12" customFormat="1" x14ac:dyDescent="0.25">
      <c r="A286" s="91"/>
      <c r="B286" s="91"/>
      <c r="C286" s="91"/>
      <c r="D286" s="91"/>
      <c r="E286" s="103"/>
      <c r="F286" s="103"/>
      <c r="G286" s="103"/>
      <c r="H286" s="103"/>
      <c r="I286" s="103"/>
      <c r="J286" s="103"/>
      <c r="K286" s="103"/>
      <c r="L286" s="103"/>
    </row>
    <row r="287" spans="1:12" customFormat="1" x14ac:dyDescent="0.25">
      <c r="A287" s="91"/>
      <c r="B287" s="91"/>
      <c r="C287" s="91"/>
      <c r="D287" s="91"/>
      <c r="E287" s="103"/>
      <c r="F287" s="103"/>
      <c r="G287" s="103"/>
      <c r="H287" s="103"/>
      <c r="I287" s="103"/>
      <c r="J287" s="103"/>
      <c r="K287" s="103"/>
      <c r="L287" s="103"/>
    </row>
    <row r="288" spans="1:12" customFormat="1" x14ac:dyDescent="0.25">
      <c r="A288" s="91"/>
      <c r="B288" s="91"/>
      <c r="C288" s="91"/>
      <c r="D288" s="91"/>
      <c r="E288" s="103"/>
      <c r="F288" s="103"/>
      <c r="G288" s="103"/>
      <c r="H288" s="103"/>
      <c r="I288" s="103"/>
      <c r="J288" s="103"/>
      <c r="K288" s="103"/>
      <c r="L288" s="103"/>
    </row>
    <row r="289" spans="1:12" customFormat="1" x14ac:dyDescent="0.25">
      <c r="A289" s="91"/>
      <c r="B289" s="91"/>
      <c r="C289" s="91"/>
      <c r="D289" s="91"/>
      <c r="E289" s="103"/>
      <c r="F289" s="103"/>
      <c r="G289" s="103"/>
      <c r="H289" s="103"/>
      <c r="I289" s="103"/>
      <c r="J289" s="103"/>
      <c r="K289" s="103"/>
      <c r="L289" s="103"/>
    </row>
    <row r="290" spans="1:12" customFormat="1" x14ac:dyDescent="0.25">
      <c r="A290" s="91"/>
      <c r="B290" s="91"/>
      <c r="C290" s="91"/>
      <c r="D290" s="91"/>
      <c r="E290" s="103"/>
      <c r="F290" s="103"/>
      <c r="G290" s="103"/>
      <c r="H290" s="103"/>
      <c r="I290" s="103"/>
      <c r="J290" s="103"/>
      <c r="K290" s="103"/>
      <c r="L290" s="103"/>
    </row>
    <row r="291" spans="1:12" customFormat="1" x14ac:dyDescent="0.25">
      <c r="A291" s="91"/>
      <c r="B291" s="91"/>
      <c r="C291" s="91"/>
      <c r="D291" s="91"/>
      <c r="E291" s="103"/>
      <c r="F291" s="103"/>
      <c r="G291" s="103"/>
      <c r="H291" s="103"/>
      <c r="I291" s="103"/>
      <c r="J291" s="103"/>
      <c r="K291" s="103"/>
      <c r="L291" s="103"/>
    </row>
    <row r="292" spans="1:12" customFormat="1" x14ac:dyDescent="0.25">
      <c r="A292" s="91"/>
      <c r="B292" s="91"/>
      <c r="C292" s="91"/>
      <c r="D292" s="91"/>
      <c r="E292" s="103"/>
      <c r="F292" s="103"/>
      <c r="G292" s="103"/>
      <c r="H292" s="103"/>
      <c r="I292" s="103"/>
      <c r="J292" s="103"/>
      <c r="K292" s="103"/>
      <c r="L292" s="103"/>
    </row>
    <row r="293" spans="1:12" customFormat="1" x14ac:dyDescent="0.25">
      <c r="A293" s="91"/>
      <c r="B293" s="91"/>
      <c r="C293" s="91"/>
      <c r="D293" s="91"/>
      <c r="E293" s="103"/>
      <c r="F293" s="103"/>
      <c r="G293" s="103"/>
      <c r="H293" s="103"/>
      <c r="I293" s="103"/>
      <c r="J293" s="103"/>
      <c r="K293" s="103"/>
      <c r="L293" s="103"/>
    </row>
    <row r="294" spans="1:12" customFormat="1" x14ac:dyDescent="0.25">
      <c r="A294" s="91"/>
      <c r="B294" s="91"/>
      <c r="C294" s="91"/>
      <c r="D294" s="91"/>
      <c r="E294" s="103"/>
      <c r="F294" s="103"/>
      <c r="G294" s="103"/>
      <c r="H294" s="103"/>
      <c r="I294" s="103"/>
      <c r="J294" s="103"/>
      <c r="K294" s="103"/>
      <c r="L294" s="103"/>
    </row>
    <row r="295" spans="1:12" customFormat="1" x14ac:dyDescent="0.25">
      <c r="A295" s="91"/>
      <c r="B295" s="91"/>
      <c r="C295" s="91"/>
      <c r="D295" s="91"/>
      <c r="E295" s="103"/>
      <c r="F295" s="103"/>
      <c r="G295" s="103"/>
      <c r="H295" s="103"/>
      <c r="I295" s="103"/>
      <c r="J295" s="103"/>
      <c r="K295" s="103"/>
      <c r="L295" s="103"/>
    </row>
    <row r="296" spans="1:12" customFormat="1" x14ac:dyDescent="0.25">
      <c r="A296" s="91"/>
      <c r="B296" s="91"/>
      <c r="C296" s="91"/>
      <c r="D296" s="91"/>
      <c r="E296" s="103"/>
      <c r="F296" s="103"/>
      <c r="G296" s="103"/>
      <c r="H296" s="103"/>
      <c r="I296" s="103"/>
      <c r="J296" s="103"/>
      <c r="K296" s="103"/>
      <c r="L296" s="103"/>
    </row>
    <row r="297" spans="1:12" customFormat="1" x14ac:dyDescent="0.25">
      <c r="A297" s="91"/>
      <c r="B297" s="91"/>
      <c r="C297" s="91"/>
      <c r="D297" s="91"/>
      <c r="E297" s="103"/>
      <c r="F297" s="103"/>
      <c r="G297" s="103"/>
      <c r="H297" s="103"/>
      <c r="I297" s="103"/>
      <c r="J297" s="103"/>
      <c r="K297" s="103"/>
      <c r="L297" s="103"/>
    </row>
    <row r="298" spans="1:12" customFormat="1" x14ac:dyDescent="0.25">
      <c r="A298" s="91"/>
      <c r="B298" s="91"/>
      <c r="C298" s="91"/>
      <c r="D298" s="91"/>
      <c r="E298" s="103"/>
      <c r="F298" s="103"/>
      <c r="G298" s="103"/>
      <c r="H298" s="103"/>
      <c r="I298" s="103"/>
      <c r="J298" s="103"/>
      <c r="K298" s="103"/>
      <c r="L298" s="103"/>
    </row>
    <row r="299" spans="1:12" customFormat="1" x14ac:dyDescent="0.25">
      <c r="A299" s="91"/>
      <c r="B299" s="91"/>
      <c r="C299" s="91"/>
      <c r="D299" s="91"/>
      <c r="E299" s="103"/>
      <c r="F299" s="103"/>
      <c r="G299" s="103"/>
      <c r="H299" s="103"/>
      <c r="I299" s="103"/>
      <c r="J299" s="103"/>
      <c r="K299" s="103"/>
      <c r="L299" s="103"/>
    </row>
    <row r="300" spans="1:12" customFormat="1" x14ac:dyDescent="0.25">
      <c r="A300" s="91"/>
      <c r="B300" s="91"/>
      <c r="C300" s="91"/>
      <c r="D300" s="91"/>
      <c r="E300" s="103"/>
      <c r="F300" s="103"/>
      <c r="G300" s="103"/>
      <c r="H300" s="103"/>
      <c r="I300" s="103"/>
      <c r="J300" s="103"/>
      <c r="K300" s="103"/>
      <c r="L300" s="103"/>
    </row>
    <row r="301" spans="1:12" customFormat="1" x14ac:dyDescent="0.25">
      <c r="A301" s="91"/>
      <c r="B301" s="91"/>
      <c r="C301" s="91"/>
      <c r="D301" s="91"/>
      <c r="E301" s="103"/>
      <c r="F301" s="103"/>
      <c r="G301" s="103"/>
      <c r="H301" s="103"/>
      <c r="I301" s="103"/>
      <c r="J301" s="103"/>
      <c r="K301" s="103"/>
      <c r="L301" s="103"/>
    </row>
    <row r="302" spans="1:12" customFormat="1" x14ac:dyDescent="0.25">
      <c r="A302" s="91"/>
      <c r="B302" s="91"/>
      <c r="C302" s="91"/>
      <c r="D302" s="91"/>
      <c r="E302" s="103"/>
      <c r="F302" s="103"/>
      <c r="G302" s="103"/>
      <c r="H302" s="103"/>
      <c r="I302" s="103"/>
      <c r="J302" s="103"/>
      <c r="K302" s="103"/>
      <c r="L302" s="103"/>
    </row>
    <row r="303" spans="1:12" customFormat="1" x14ac:dyDescent="0.25">
      <c r="A303" s="91"/>
      <c r="B303" s="91"/>
      <c r="C303" s="91"/>
      <c r="D303" s="91"/>
      <c r="E303" s="103"/>
      <c r="F303" s="103"/>
      <c r="G303" s="103"/>
      <c r="H303" s="103"/>
      <c r="I303" s="103"/>
      <c r="J303" s="103"/>
      <c r="K303" s="103"/>
      <c r="L303" s="103"/>
    </row>
    <row r="304" spans="1:12" customFormat="1" x14ac:dyDescent="0.25">
      <c r="A304" s="91"/>
      <c r="B304" s="91"/>
      <c r="C304" s="91"/>
      <c r="D304" s="91"/>
      <c r="E304" s="103"/>
      <c r="F304" s="103"/>
      <c r="G304" s="103"/>
      <c r="H304" s="103"/>
      <c r="I304" s="103"/>
      <c r="J304" s="103"/>
      <c r="K304" s="103"/>
      <c r="L304" s="103"/>
    </row>
    <row r="305" spans="1:12" customFormat="1" x14ac:dyDescent="0.25">
      <c r="A305" s="91"/>
      <c r="B305" s="91"/>
      <c r="C305" s="91"/>
      <c r="D305" s="91"/>
      <c r="E305" s="103"/>
      <c r="F305" s="103"/>
      <c r="G305" s="103"/>
      <c r="H305" s="103"/>
      <c r="I305" s="103"/>
      <c r="J305" s="103"/>
      <c r="K305" s="103"/>
      <c r="L305" s="103"/>
    </row>
    <row r="306" spans="1:12" customFormat="1" x14ac:dyDescent="0.25">
      <c r="A306" s="91"/>
      <c r="B306" s="91"/>
      <c r="C306" s="91"/>
      <c r="D306" s="91"/>
      <c r="E306" s="103"/>
      <c r="F306" s="103"/>
      <c r="G306" s="103"/>
      <c r="H306" s="103"/>
      <c r="I306" s="103"/>
      <c r="J306" s="103"/>
      <c r="K306" s="103"/>
      <c r="L306" s="103"/>
    </row>
    <row r="307" spans="1:12" customFormat="1" x14ac:dyDescent="0.25">
      <c r="A307" s="91"/>
      <c r="B307" s="91"/>
      <c r="C307" s="91"/>
      <c r="D307" s="91"/>
      <c r="E307" s="103"/>
      <c r="F307" s="103"/>
      <c r="G307" s="103"/>
      <c r="H307" s="103"/>
      <c r="I307" s="103"/>
      <c r="J307" s="103"/>
      <c r="K307" s="103"/>
      <c r="L307" s="103"/>
    </row>
    <row r="308" spans="1:12" customFormat="1" x14ac:dyDescent="0.25">
      <c r="A308" s="91"/>
      <c r="B308" s="91"/>
      <c r="C308" s="91"/>
      <c r="D308" s="91"/>
      <c r="E308" s="103"/>
      <c r="F308" s="103"/>
      <c r="G308" s="103"/>
      <c r="H308" s="103"/>
      <c r="I308" s="103"/>
      <c r="J308" s="103"/>
      <c r="K308" s="103"/>
      <c r="L308" s="103"/>
    </row>
    <row r="309" spans="1:12" customFormat="1" x14ac:dyDescent="0.25">
      <c r="A309" s="91"/>
      <c r="B309" s="91"/>
      <c r="C309" s="91"/>
      <c r="D309" s="91"/>
      <c r="E309" s="103"/>
      <c r="F309" s="103"/>
      <c r="G309" s="103"/>
      <c r="H309" s="103"/>
      <c r="I309" s="103"/>
      <c r="J309" s="103"/>
      <c r="K309" s="103"/>
      <c r="L309" s="103"/>
    </row>
    <row r="310" spans="1:12" customFormat="1" x14ac:dyDescent="0.25">
      <c r="A310" s="91"/>
      <c r="B310" s="91"/>
      <c r="C310" s="91"/>
      <c r="D310" s="91"/>
      <c r="E310" s="103"/>
      <c r="F310" s="103"/>
      <c r="G310" s="103"/>
      <c r="H310" s="103"/>
      <c r="I310" s="103"/>
      <c r="J310" s="103"/>
      <c r="K310" s="103"/>
      <c r="L310" s="103"/>
    </row>
    <row r="311" spans="1:12" customFormat="1" x14ac:dyDescent="0.25">
      <c r="A311" s="91"/>
      <c r="B311" s="91"/>
      <c r="C311" s="91"/>
      <c r="D311" s="91"/>
      <c r="E311" s="103"/>
      <c r="F311" s="103"/>
      <c r="G311" s="103"/>
      <c r="H311" s="103"/>
      <c r="I311" s="103"/>
      <c r="J311" s="103"/>
      <c r="K311" s="103"/>
      <c r="L311" s="103"/>
    </row>
    <row r="312" spans="1:12" customFormat="1" x14ac:dyDescent="0.25">
      <c r="A312" s="91"/>
      <c r="B312" s="91"/>
      <c r="C312" s="91"/>
      <c r="D312" s="91"/>
      <c r="E312" s="103"/>
      <c r="F312" s="103"/>
      <c r="G312" s="103"/>
      <c r="H312" s="103"/>
      <c r="I312" s="103"/>
      <c r="J312" s="103"/>
      <c r="K312" s="103"/>
      <c r="L312" s="103"/>
    </row>
    <row r="313" spans="1:12" customFormat="1" x14ac:dyDescent="0.25">
      <c r="A313" s="91"/>
      <c r="B313" s="91"/>
      <c r="C313" s="91"/>
      <c r="D313" s="91"/>
      <c r="E313" s="103"/>
      <c r="F313" s="103"/>
      <c r="G313" s="103"/>
      <c r="H313" s="103"/>
      <c r="I313" s="103"/>
      <c r="J313" s="103"/>
      <c r="K313" s="103"/>
      <c r="L313" s="103"/>
    </row>
    <row r="314" spans="1:12" customFormat="1" x14ac:dyDescent="0.25">
      <c r="A314" s="91"/>
      <c r="B314" s="91"/>
      <c r="C314" s="91"/>
      <c r="D314" s="91"/>
      <c r="E314" s="103"/>
      <c r="F314" s="103"/>
      <c r="G314" s="103"/>
      <c r="H314" s="103"/>
      <c r="I314" s="103"/>
      <c r="J314" s="103"/>
      <c r="K314" s="103"/>
      <c r="L314" s="103"/>
    </row>
    <row r="315" spans="1:12" customFormat="1" x14ac:dyDescent="0.25">
      <c r="A315" s="91"/>
      <c r="B315" s="91"/>
      <c r="C315" s="91"/>
      <c r="D315" s="91"/>
      <c r="E315" s="103"/>
      <c r="F315" s="103"/>
      <c r="G315" s="103"/>
      <c r="H315" s="103"/>
      <c r="I315" s="103"/>
      <c r="J315" s="103"/>
      <c r="K315" s="103"/>
      <c r="L315" s="103"/>
    </row>
    <row r="316" spans="1:12" customFormat="1" x14ac:dyDescent="0.25">
      <c r="A316" s="91"/>
      <c r="B316" s="91"/>
      <c r="C316" s="91"/>
      <c r="D316" s="91"/>
      <c r="E316" s="103"/>
      <c r="F316" s="103"/>
      <c r="G316" s="103"/>
      <c r="H316" s="103"/>
      <c r="I316" s="103"/>
      <c r="J316" s="103"/>
      <c r="K316" s="103"/>
      <c r="L316" s="103"/>
    </row>
    <row r="317" spans="1:12" customFormat="1" x14ac:dyDescent="0.25">
      <c r="A317" s="91"/>
      <c r="B317" s="91"/>
      <c r="C317" s="91"/>
      <c r="D317" s="91"/>
      <c r="E317" s="103"/>
      <c r="F317" s="103"/>
      <c r="G317" s="103"/>
      <c r="H317" s="103"/>
      <c r="I317" s="103"/>
      <c r="J317" s="103"/>
      <c r="K317" s="103"/>
      <c r="L317" s="103"/>
    </row>
    <row r="318" spans="1:12" customFormat="1" x14ac:dyDescent="0.25">
      <c r="A318" s="91"/>
      <c r="B318" s="91"/>
      <c r="C318" s="91"/>
      <c r="D318" s="91"/>
      <c r="E318" s="103"/>
      <c r="F318" s="103"/>
      <c r="G318" s="103"/>
      <c r="H318" s="103"/>
      <c r="I318" s="103"/>
      <c r="J318" s="103"/>
      <c r="K318" s="103"/>
      <c r="L318" s="103"/>
    </row>
    <row r="319" spans="1:12" customFormat="1" x14ac:dyDescent="0.25">
      <c r="A319" s="91"/>
      <c r="B319" s="91"/>
      <c r="C319" s="91"/>
      <c r="D319" s="91"/>
      <c r="E319" s="103"/>
      <c r="F319" s="103"/>
      <c r="G319" s="103"/>
      <c r="H319" s="103"/>
      <c r="I319" s="103"/>
      <c r="J319" s="103"/>
      <c r="K319" s="103"/>
      <c r="L319" s="103"/>
    </row>
    <row r="320" spans="1:12" customFormat="1" x14ac:dyDescent="0.25">
      <c r="A320" s="91"/>
      <c r="B320" s="91"/>
      <c r="C320" s="91"/>
      <c r="D320" s="91"/>
      <c r="E320" s="103"/>
      <c r="F320" s="103"/>
      <c r="G320" s="103"/>
      <c r="H320" s="103"/>
      <c r="I320" s="103"/>
      <c r="J320" s="103"/>
      <c r="K320" s="103"/>
      <c r="L320" s="103"/>
    </row>
    <row r="321" spans="1:12" customFormat="1" x14ac:dyDescent="0.25">
      <c r="A321" s="91"/>
      <c r="B321" s="91"/>
      <c r="C321" s="91"/>
      <c r="D321" s="91"/>
      <c r="E321" s="103"/>
      <c r="F321" s="103"/>
      <c r="G321" s="103"/>
      <c r="H321" s="103"/>
      <c r="I321" s="103"/>
      <c r="J321" s="103"/>
      <c r="K321" s="103"/>
      <c r="L321" s="103"/>
    </row>
    <row r="322" spans="1:12" customFormat="1" x14ac:dyDescent="0.25">
      <c r="A322" s="91"/>
      <c r="B322" s="91"/>
      <c r="C322" s="91"/>
      <c r="D322" s="91"/>
      <c r="E322" s="103"/>
      <c r="F322" s="103"/>
      <c r="G322" s="103"/>
      <c r="H322" s="103"/>
      <c r="I322" s="103"/>
      <c r="J322" s="103"/>
      <c r="K322" s="103"/>
      <c r="L322" s="103"/>
    </row>
    <row r="323" spans="1:12" customFormat="1" x14ac:dyDescent="0.25">
      <c r="A323" s="91"/>
      <c r="B323" s="91"/>
      <c r="C323" s="91"/>
      <c r="D323" s="91"/>
      <c r="E323" s="103"/>
      <c r="F323" s="103"/>
      <c r="G323" s="103"/>
      <c r="H323" s="103"/>
      <c r="I323" s="103"/>
      <c r="J323" s="103"/>
      <c r="K323" s="103"/>
      <c r="L323" s="103"/>
    </row>
    <row r="324" spans="1:12" customFormat="1" x14ac:dyDescent="0.25">
      <c r="A324" s="91"/>
      <c r="B324" s="91"/>
      <c r="C324" s="91"/>
      <c r="D324" s="91"/>
      <c r="E324" s="103"/>
      <c r="F324" s="103"/>
      <c r="G324" s="103"/>
      <c r="H324" s="103"/>
      <c r="I324" s="103"/>
      <c r="J324" s="103"/>
      <c r="K324" s="103"/>
      <c r="L324" s="103"/>
    </row>
    <row r="325" spans="1:12" customFormat="1" x14ac:dyDescent="0.25">
      <c r="A325" s="91"/>
      <c r="B325" s="91"/>
      <c r="C325" s="91"/>
      <c r="D325" s="91"/>
      <c r="E325" s="103"/>
      <c r="F325" s="103"/>
      <c r="G325" s="103"/>
      <c r="H325" s="103"/>
      <c r="I325" s="103"/>
      <c r="J325" s="103"/>
      <c r="K325" s="103"/>
      <c r="L325" s="103"/>
    </row>
    <row r="326" spans="1:12" customFormat="1" x14ac:dyDescent="0.25">
      <c r="A326" s="91"/>
      <c r="B326" s="91"/>
      <c r="C326" s="91"/>
      <c r="D326" s="91"/>
      <c r="E326" s="103"/>
      <c r="F326" s="103"/>
      <c r="G326" s="103"/>
      <c r="H326" s="103"/>
      <c r="I326" s="103"/>
      <c r="J326" s="103"/>
      <c r="K326" s="103"/>
      <c r="L326" s="103"/>
    </row>
    <row r="327" spans="1:12" customFormat="1" x14ac:dyDescent="0.25">
      <c r="A327" s="91"/>
      <c r="B327" s="91"/>
      <c r="C327" s="91"/>
      <c r="D327" s="91"/>
      <c r="E327" s="103"/>
      <c r="F327" s="103"/>
      <c r="G327" s="103"/>
      <c r="H327" s="103"/>
      <c r="I327" s="103"/>
      <c r="J327" s="103"/>
      <c r="K327" s="103"/>
      <c r="L327" s="103"/>
    </row>
    <row r="328" spans="1:12" customFormat="1" x14ac:dyDescent="0.25">
      <c r="A328" s="91"/>
      <c r="B328" s="91"/>
      <c r="C328" s="91"/>
      <c r="D328" s="91"/>
      <c r="E328" s="103"/>
      <c r="F328" s="103"/>
      <c r="G328" s="103"/>
      <c r="H328" s="103"/>
      <c r="I328" s="103"/>
      <c r="J328" s="103"/>
      <c r="K328" s="103"/>
      <c r="L328" s="103"/>
    </row>
    <row r="329" spans="1:12" customFormat="1" x14ac:dyDescent="0.25">
      <c r="A329" s="91"/>
      <c r="B329" s="91"/>
      <c r="C329" s="91"/>
      <c r="D329" s="91"/>
      <c r="E329" s="103"/>
      <c r="F329" s="103"/>
      <c r="G329" s="103"/>
      <c r="H329" s="103"/>
      <c r="I329" s="103"/>
      <c r="J329" s="103"/>
      <c r="K329" s="103"/>
      <c r="L329" s="103"/>
    </row>
    <row r="330" spans="1:12" customFormat="1" x14ac:dyDescent="0.25">
      <c r="A330" s="91"/>
      <c r="B330" s="91"/>
      <c r="C330" s="91"/>
      <c r="D330" s="91"/>
      <c r="E330" s="103"/>
      <c r="F330" s="103"/>
      <c r="G330" s="103"/>
      <c r="H330" s="103"/>
      <c r="I330" s="103"/>
      <c r="J330" s="103"/>
      <c r="K330" s="103"/>
      <c r="L330" s="103"/>
    </row>
    <row r="331" spans="1:12" customFormat="1" x14ac:dyDescent="0.25">
      <c r="A331" s="91"/>
      <c r="B331" s="91"/>
      <c r="C331" s="91"/>
      <c r="D331" s="91"/>
      <c r="E331" s="103"/>
      <c r="F331" s="103"/>
      <c r="G331" s="103"/>
      <c r="H331" s="103"/>
      <c r="I331" s="103"/>
      <c r="J331" s="103"/>
      <c r="K331" s="103"/>
      <c r="L331" s="103"/>
    </row>
    <row r="332" spans="1:12" customFormat="1" x14ac:dyDescent="0.25">
      <c r="A332" s="91"/>
      <c r="B332" s="91"/>
      <c r="C332" s="91"/>
      <c r="D332" s="91"/>
      <c r="E332" s="103"/>
      <c r="F332" s="103"/>
      <c r="G332" s="103"/>
      <c r="H332" s="103"/>
      <c r="I332" s="103"/>
      <c r="J332" s="103"/>
      <c r="K332" s="103"/>
      <c r="L332" s="103"/>
    </row>
    <row r="333" spans="1:12" customFormat="1" x14ac:dyDescent="0.25">
      <c r="A333" s="91"/>
      <c r="B333" s="91"/>
      <c r="C333" s="91"/>
      <c r="D333" s="91"/>
      <c r="E333" s="103"/>
      <c r="F333" s="103"/>
      <c r="G333" s="103"/>
      <c r="H333" s="103"/>
      <c r="I333" s="103"/>
      <c r="J333" s="103"/>
      <c r="K333" s="103"/>
      <c r="L333" s="103"/>
    </row>
    <row r="334" spans="1:12" customFormat="1" x14ac:dyDescent="0.25">
      <c r="A334" s="91"/>
      <c r="B334" s="91"/>
      <c r="C334" s="91"/>
      <c r="D334" s="91"/>
      <c r="E334" s="103"/>
      <c r="F334" s="103"/>
      <c r="G334" s="103"/>
      <c r="H334" s="103"/>
      <c r="I334" s="103"/>
      <c r="J334" s="103"/>
      <c r="K334" s="103"/>
      <c r="L334" s="103"/>
    </row>
    <row r="335" spans="1:12" customFormat="1" x14ac:dyDescent="0.25">
      <c r="A335" s="91"/>
      <c r="B335" s="91"/>
      <c r="C335" s="91"/>
      <c r="D335" s="91"/>
      <c r="E335" s="103"/>
      <c r="F335" s="103"/>
      <c r="G335" s="103"/>
      <c r="H335" s="103"/>
      <c r="I335" s="103"/>
      <c r="J335" s="103"/>
      <c r="K335" s="103"/>
      <c r="L335" s="103"/>
    </row>
    <row r="336" spans="1:12" customFormat="1" x14ac:dyDescent="0.25">
      <c r="A336" s="91"/>
      <c r="B336" s="91"/>
      <c r="C336" s="91"/>
      <c r="D336" s="91"/>
      <c r="E336" s="103"/>
      <c r="F336" s="103"/>
      <c r="G336" s="103"/>
      <c r="H336" s="103"/>
      <c r="I336" s="103"/>
      <c r="J336" s="103"/>
      <c r="K336" s="103"/>
      <c r="L336" s="103"/>
    </row>
    <row r="337" spans="1:12" customFormat="1" x14ac:dyDescent="0.25">
      <c r="A337" s="91"/>
      <c r="B337" s="91"/>
      <c r="C337" s="91"/>
      <c r="D337" s="91"/>
      <c r="E337" s="103"/>
      <c r="F337" s="103"/>
      <c r="G337" s="103"/>
      <c r="H337" s="103"/>
      <c r="I337" s="103"/>
      <c r="J337" s="103"/>
      <c r="K337" s="103"/>
      <c r="L337" s="103"/>
    </row>
    <row r="338" spans="1:12" customFormat="1" x14ac:dyDescent="0.25">
      <c r="A338" s="91"/>
      <c r="B338" s="91"/>
      <c r="C338" s="91"/>
      <c r="D338" s="91"/>
      <c r="E338" s="103"/>
      <c r="F338" s="103"/>
      <c r="G338" s="103"/>
      <c r="H338" s="103"/>
      <c r="I338" s="103"/>
      <c r="J338" s="103"/>
      <c r="K338" s="103"/>
      <c r="L338" s="103"/>
    </row>
    <row r="339" spans="1:12" customFormat="1" x14ac:dyDescent="0.25">
      <c r="A339" s="91"/>
      <c r="B339" s="91"/>
      <c r="C339" s="91"/>
      <c r="D339" s="91"/>
      <c r="E339" s="103"/>
      <c r="F339" s="103"/>
      <c r="G339" s="103"/>
      <c r="H339" s="103"/>
      <c r="I339" s="103"/>
      <c r="J339" s="103"/>
      <c r="K339" s="103"/>
      <c r="L339" s="103"/>
    </row>
    <row r="340" spans="1:12" customFormat="1" x14ac:dyDescent="0.25">
      <c r="A340" s="91"/>
      <c r="B340" s="91"/>
      <c r="C340" s="91"/>
      <c r="D340" s="91"/>
      <c r="E340" s="103"/>
      <c r="F340" s="103"/>
      <c r="G340" s="103"/>
      <c r="H340" s="103"/>
      <c r="I340" s="103"/>
      <c r="J340" s="103"/>
      <c r="K340" s="103"/>
      <c r="L340" s="103"/>
    </row>
    <row r="341" spans="1:12" customFormat="1" x14ac:dyDescent="0.25">
      <c r="A341" s="91"/>
      <c r="B341" s="91"/>
      <c r="C341" s="91"/>
      <c r="D341" s="91"/>
      <c r="E341" s="103"/>
      <c r="F341" s="103"/>
      <c r="G341" s="103"/>
      <c r="H341" s="103"/>
      <c r="I341" s="103"/>
      <c r="J341" s="103"/>
      <c r="K341" s="103"/>
      <c r="L341" s="103"/>
    </row>
    <row r="342" spans="1:12" customFormat="1" x14ac:dyDescent="0.25">
      <c r="A342" s="91"/>
      <c r="B342" s="91"/>
      <c r="C342" s="91"/>
      <c r="D342" s="91"/>
      <c r="E342" s="103"/>
      <c r="F342" s="103"/>
      <c r="G342" s="103"/>
      <c r="H342" s="103"/>
      <c r="I342" s="103"/>
      <c r="J342" s="103"/>
      <c r="K342" s="103"/>
      <c r="L342" s="103"/>
    </row>
    <row r="343" spans="1:12" customFormat="1" x14ac:dyDescent="0.25">
      <c r="A343" s="91"/>
      <c r="B343" s="91"/>
      <c r="C343" s="91"/>
      <c r="D343" s="91"/>
      <c r="E343" s="103"/>
      <c r="F343" s="103"/>
      <c r="G343" s="103"/>
      <c r="H343" s="103"/>
      <c r="I343" s="103"/>
      <c r="J343" s="103"/>
      <c r="K343" s="103"/>
      <c r="L343" s="103"/>
    </row>
    <row r="344" spans="1:12" customFormat="1" x14ac:dyDescent="0.25">
      <c r="A344" s="91"/>
      <c r="B344" s="91"/>
      <c r="C344" s="91"/>
      <c r="D344" s="91"/>
      <c r="E344" s="103"/>
      <c r="F344" s="103"/>
      <c r="G344" s="103"/>
      <c r="H344" s="103"/>
      <c r="I344" s="103"/>
      <c r="J344" s="103"/>
      <c r="K344" s="103"/>
      <c r="L344" s="103"/>
    </row>
    <row r="345" spans="1:12" customFormat="1" x14ac:dyDescent="0.25">
      <c r="A345" s="91"/>
      <c r="B345" s="91"/>
      <c r="C345" s="91"/>
      <c r="D345" s="91"/>
      <c r="E345" s="103"/>
      <c r="F345" s="103"/>
      <c r="G345" s="103"/>
      <c r="H345" s="103"/>
      <c r="I345" s="103"/>
      <c r="J345" s="103"/>
      <c r="K345" s="103"/>
      <c r="L345" s="103"/>
    </row>
    <row r="346" spans="1:12" customFormat="1" x14ac:dyDescent="0.25">
      <c r="A346" s="91"/>
      <c r="B346" s="91"/>
      <c r="C346" s="91"/>
      <c r="D346" s="91"/>
      <c r="E346" s="103"/>
      <c r="F346" s="103"/>
      <c r="G346" s="103"/>
      <c r="H346" s="103"/>
      <c r="I346" s="103"/>
      <c r="J346" s="103"/>
      <c r="K346" s="103"/>
      <c r="L346" s="103"/>
    </row>
    <row r="347" spans="1:12" customFormat="1" x14ac:dyDescent="0.25">
      <c r="A347" s="91"/>
      <c r="B347" s="91"/>
      <c r="C347" s="91"/>
      <c r="D347" s="91"/>
      <c r="E347" s="103"/>
      <c r="F347" s="103"/>
      <c r="G347" s="103"/>
      <c r="H347" s="103"/>
      <c r="I347" s="103"/>
      <c r="J347" s="103"/>
      <c r="K347" s="103"/>
      <c r="L347" s="103"/>
    </row>
    <row r="348" spans="1:12" customFormat="1" x14ac:dyDescent="0.25">
      <c r="A348" s="91"/>
      <c r="B348" s="91"/>
      <c r="C348" s="91"/>
      <c r="D348" s="91"/>
      <c r="E348" s="103"/>
      <c r="F348" s="103"/>
      <c r="G348" s="103"/>
      <c r="H348" s="103"/>
      <c r="I348" s="103"/>
      <c r="J348" s="103"/>
      <c r="K348" s="103"/>
      <c r="L348" s="103"/>
    </row>
    <row r="349" spans="1:12" customFormat="1" x14ac:dyDescent="0.25">
      <c r="A349" s="91"/>
      <c r="B349" s="91"/>
      <c r="C349" s="91"/>
      <c r="D349" s="91"/>
      <c r="E349" s="103"/>
      <c r="F349" s="103"/>
      <c r="G349" s="103"/>
      <c r="H349" s="103"/>
      <c r="I349" s="103"/>
      <c r="J349" s="103"/>
      <c r="K349" s="103"/>
      <c r="L349" s="103"/>
    </row>
    <row r="350" spans="1:12" customFormat="1" x14ac:dyDescent="0.25">
      <c r="A350" s="91"/>
      <c r="B350" s="91"/>
      <c r="C350" s="91"/>
      <c r="D350" s="91"/>
      <c r="E350" s="103"/>
      <c r="F350" s="103"/>
      <c r="G350" s="103"/>
      <c r="H350" s="103"/>
      <c r="I350" s="103"/>
      <c r="J350" s="103"/>
      <c r="K350" s="103"/>
      <c r="L350" s="103"/>
    </row>
    <row r="351" spans="1:12" customFormat="1" x14ac:dyDescent="0.25">
      <c r="A351" s="91"/>
      <c r="B351" s="91"/>
      <c r="C351" s="91"/>
      <c r="D351" s="91"/>
      <c r="E351" s="103"/>
      <c r="F351" s="103"/>
      <c r="G351" s="103"/>
      <c r="H351" s="103"/>
      <c r="I351" s="103"/>
      <c r="J351" s="103"/>
      <c r="K351" s="103"/>
      <c r="L351" s="103"/>
    </row>
    <row r="352" spans="1:12" customFormat="1" x14ac:dyDescent="0.25">
      <c r="A352" s="91"/>
      <c r="B352" s="91"/>
      <c r="C352" s="91"/>
      <c r="D352" s="91"/>
      <c r="E352" s="103"/>
      <c r="F352" s="103"/>
      <c r="G352" s="103"/>
      <c r="H352" s="103"/>
      <c r="I352" s="103"/>
      <c r="J352" s="103"/>
      <c r="K352" s="103"/>
      <c r="L352" s="103"/>
    </row>
    <row r="353" spans="1:12" customFormat="1" x14ac:dyDescent="0.25">
      <c r="A353" s="91"/>
      <c r="B353" s="91"/>
      <c r="C353" s="91"/>
      <c r="D353" s="91"/>
      <c r="E353" s="103"/>
      <c r="F353" s="103"/>
      <c r="G353" s="103"/>
      <c r="H353" s="103"/>
      <c r="I353" s="103"/>
      <c r="J353" s="103"/>
      <c r="K353" s="103"/>
      <c r="L353" s="103"/>
    </row>
    <row r="354" spans="1:12" customFormat="1" x14ac:dyDescent="0.25">
      <c r="A354" s="91"/>
      <c r="B354" s="91"/>
      <c r="C354" s="91"/>
      <c r="D354" s="91"/>
      <c r="E354" s="103"/>
      <c r="F354" s="103"/>
      <c r="G354" s="103"/>
      <c r="H354" s="103"/>
      <c r="I354" s="103"/>
      <c r="J354" s="103"/>
      <c r="K354" s="103"/>
      <c r="L354" s="103"/>
    </row>
    <row r="355" spans="1:12" customFormat="1" x14ac:dyDescent="0.25">
      <c r="A355" s="91"/>
      <c r="B355" s="91"/>
      <c r="C355" s="91"/>
      <c r="D355" s="91"/>
      <c r="E355" s="103"/>
      <c r="F355" s="103"/>
      <c r="G355" s="103"/>
      <c r="H355" s="103"/>
      <c r="I355" s="103"/>
      <c r="J355" s="103"/>
      <c r="K355" s="103"/>
      <c r="L355" s="103"/>
    </row>
    <row r="356" spans="1:12" customFormat="1" x14ac:dyDescent="0.25">
      <c r="A356" s="91"/>
      <c r="B356" s="91"/>
      <c r="C356" s="91"/>
      <c r="D356" s="91"/>
      <c r="E356" s="103"/>
      <c r="F356" s="103"/>
      <c r="G356" s="103"/>
      <c r="H356" s="103"/>
      <c r="I356" s="103"/>
      <c r="J356" s="103"/>
      <c r="K356" s="103"/>
      <c r="L356" s="103"/>
    </row>
    <row r="357" spans="1:12" customFormat="1" x14ac:dyDescent="0.25">
      <c r="A357" s="91"/>
      <c r="B357" s="91"/>
      <c r="C357" s="91"/>
      <c r="D357" s="91"/>
      <c r="E357" s="103"/>
      <c r="F357" s="103"/>
      <c r="G357" s="103"/>
      <c r="H357" s="103"/>
      <c r="I357" s="103"/>
      <c r="J357" s="103"/>
      <c r="K357" s="103"/>
      <c r="L357" s="103"/>
    </row>
    <row r="358" spans="1:12" customFormat="1" x14ac:dyDescent="0.25">
      <c r="A358" s="91"/>
      <c r="B358" s="91"/>
      <c r="C358" s="91"/>
      <c r="D358" s="91"/>
      <c r="E358" s="103"/>
      <c r="F358" s="103"/>
      <c r="G358" s="103"/>
      <c r="H358" s="103"/>
      <c r="I358" s="103"/>
      <c r="J358" s="103"/>
      <c r="K358" s="103"/>
      <c r="L358" s="103"/>
    </row>
    <row r="359" spans="1:12" customFormat="1" x14ac:dyDescent="0.25">
      <c r="A359" s="91"/>
      <c r="B359" s="91"/>
      <c r="C359" s="91"/>
      <c r="D359" s="91"/>
      <c r="E359" s="103"/>
      <c r="F359" s="103"/>
      <c r="G359" s="103"/>
      <c r="H359" s="103"/>
      <c r="I359" s="103"/>
      <c r="J359" s="103"/>
      <c r="K359" s="103"/>
      <c r="L359" s="103"/>
    </row>
    <row r="360" spans="1:12" customFormat="1" x14ac:dyDescent="0.25">
      <c r="A360" s="91"/>
      <c r="B360" s="91"/>
      <c r="C360" s="91"/>
      <c r="D360" s="91"/>
      <c r="E360" s="103"/>
      <c r="F360" s="103"/>
      <c r="G360" s="103"/>
      <c r="H360" s="103"/>
      <c r="I360" s="103"/>
      <c r="J360" s="103"/>
      <c r="K360" s="103"/>
      <c r="L360" s="103"/>
    </row>
    <row r="361" spans="1:12" customFormat="1" x14ac:dyDescent="0.25">
      <c r="A361" s="91"/>
      <c r="B361" s="91"/>
      <c r="C361" s="91"/>
      <c r="D361" s="91"/>
      <c r="E361" s="103"/>
      <c r="F361" s="103"/>
      <c r="G361" s="103"/>
      <c r="H361" s="103"/>
      <c r="I361" s="103"/>
      <c r="J361" s="103"/>
      <c r="K361" s="103"/>
      <c r="L361" s="103"/>
    </row>
    <row r="362" spans="1:12" customFormat="1" x14ac:dyDescent="0.25">
      <c r="A362" s="91"/>
      <c r="B362" s="91"/>
      <c r="C362" s="91"/>
      <c r="D362" s="91"/>
      <c r="E362" s="103"/>
      <c r="F362" s="103"/>
      <c r="G362" s="103"/>
      <c r="H362" s="103"/>
      <c r="I362" s="103"/>
      <c r="J362" s="103"/>
      <c r="K362" s="103"/>
      <c r="L362" s="103"/>
    </row>
    <row r="363" spans="1:12" customFormat="1" x14ac:dyDescent="0.25">
      <c r="A363" s="91"/>
      <c r="B363" s="91"/>
      <c r="C363" s="91"/>
      <c r="D363" s="91"/>
      <c r="E363" s="103"/>
      <c r="F363" s="103"/>
      <c r="G363" s="103"/>
      <c r="H363" s="103"/>
      <c r="I363" s="103"/>
      <c r="J363" s="103"/>
      <c r="K363" s="103"/>
      <c r="L363" s="103"/>
    </row>
    <row r="364" spans="1:12" customFormat="1" x14ac:dyDescent="0.25">
      <c r="A364" s="91"/>
      <c r="B364" s="91"/>
      <c r="C364" s="91"/>
      <c r="D364" s="91"/>
      <c r="E364" s="103"/>
      <c r="F364" s="103"/>
      <c r="G364" s="103"/>
      <c r="H364" s="103"/>
      <c r="I364" s="103"/>
      <c r="J364" s="103"/>
      <c r="K364" s="103"/>
      <c r="L364" s="103"/>
    </row>
    <row r="365" spans="1:12" customFormat="1" x14ac:dyDescent="0.25">
      <c r="A365" s="91"/>
      <c r="B365" s="91"/>
      <c r="C365" s="91"/>
      <c r="D365" s="91"/>
      <c r="E365" s="103"/>
      <c r="F365" s="103"/>
      <c r="G365" s="103"/>
      <c r="H365" s="103"/>
      <c r="I365" s="103"/>
      <c r="J365" s="103"/>
      <c r="K365" s="103"/>
      <c r="L365" s="103"/>
    </row>
    <row r="366" spans="1:12" customFormat="1" x14ac:dyDescent="0.25">
      <c r="A366" s="91"/>
      <c r="B366" s="91"/>
      <c r="C366" s="91"/>
      <c r="D366" s="91"/>
      <c r="E366" s="103"/>
      <c r="F366" s="103"/>
      <c r="G366" s="103"/>
      <c r="H366" s="103"/>
      <c r="I366" s="103"/>
      <c r="J366" s="103"/>
      <c r="K366" s="103"/>
      <c r="L366" s="103"/>
    </row>
    <row r="367" spans="1:12" customFormat="1" x14ac:dyDescent="0.25">
      <c r="A367" s="91"/>
      <c r="B367" s="91"/>
      <c r="C367" s="91"/>
      <c r="D367" s="91"/>
      <c r="E367" s="103"/>
      <c r="F367" s="103"/>
      <c r="G367" s="103"/>
      <c r="H367" s="103"/>
      <c r="I367" s="103"/>
      <c r="J367" s="103"/>
      <c r="K367" s="103"/>
      <c r="L367" s="103"/>
    </row>
    <row r="368" spans="1:12" customFormat="1" x14ac:dyDescent="0.25">
      <c r="A368" s="91"/>
      <c r="B368" s="91"/>
      <c r="C368" s="91"/>
      <c r="D368" s="91"/>
      <c r="E368" s="103"/>
      <c r="F368" s="103"/>
      <c r="G368" s="103"/>
      <c r="H368" s="103"/>
      <c r="I368" s="103"/>
      <c r="J368" s="103"/>
      <c r="K368" s="103"/>
      <c r="L368" s="103"/>
    </row>
    <row r="369" spans="1:12" customFormat="1" x14ac:dyDescent="0.25">
      <c r="A369" s="91"/>
      <c r="B369" s="91"/>
      <c r="C369" s="91"/>
      <c r="D369" s="91"/>
      <c r="E369" s="103"/>
      <c r="F369" s="103"/>
      <c r="G369" s="103"/>
      <c r="H369" s="103"/>
      <c r="I369" s="103"/>
      <c r="J369" s="103"/>
      <c r="K369" s="103"/>
      <c r="L369" s="103"/>
    </row>
    <row r="370" spans="1:12" customFormat="1" x14ac:dyDescent="0.25">
      <c r="A370" s="91"/>
      <c r="B370" s="91"/>
      <c r="C370" s="91"/>
      <c r="D370" s="91"/>
      <c r="E370" s="103"/>
      <c r="F370" s="103"/>
      <c r="G370" s="103"/>
      <c r="H370" s="103"/>
      <c r="I370" s="103"/>
      <c r="J370" s="103"/>
      <c r="K370" s="103"/>
      <c r="L370" s="103"/>
    </row>
    <row r="371" spans="1:12" customFormat="1" x14ac:dyDescent="0.25">
      <c r="A371" s="91"/>
      <c r="B371" s="91"/>
      <c r="C371" s="91"/>
      <c r="D371" s="91"/>
      <c r="E371" s="103"/>
      <c r="F371" s="103"/>
      <c r="G371" s="103"/>
      <c r="H371" s="103"/>
      <c r="I371" s="103"/>
      <c r="J371" s="103"/>
      <c r="K371" s="103"/>
      <c r="L371" s="103"/>
    </row>
    <row r="372" spans="1:12" customFormat="1" x14ac:dyDescent="0.25">
      <c r="A372" s="91"/>
      <c r="B372" s="91"/>
      <c r="C372" s="91"/>
      <c r="D372" s="91"/>
      <c r="E372" s="103"/>
      <c r="F372" s="103"/>
      <c r="G372" s="103"/>
      <c r="H372" s="103"/>
      <c r="I372" s="103"/>
      <c r="J372" s="103"/>
      <c r="K372" s="103"/>
      <c r="L372" s="103"/>
    </row>
    <row r="373" spans="1:12" customFormat="1" x14ac:dyDescent="0.25">
      <c r="A373" s="91"/>
      <c r="B373" s="91"/>
      <c r="C373" s="91"/>
      <c r="D373" s="91"/>
      <c r="E373" s="103"/>
      <c r="F373" s="103"/>
      <c r="G373" s="103"/>
      <c r="H373" s="103"/>
      <c r="I373" s="103"/>
      <c r="J373" s="103"/>
      <c r="K373" s="103"/>
      <c r="L373" s="103"/>
    </row>
    <row r="374" spans="1:12" customFormat="1" x14ac:dyDescent="0.25">
      <c r="A374" s="91"/>
      <c r="B374" s="91"/>
      <c r="C374" s="91"/>
      <c r="D374" s="91"/>
      <c r="E374" s="103"/>
      <c r="F374" s="103"/>
      <c r="G374" s="103"/>
      <c r="H374" s="103"/>
      <c r="I374" s="103"/>
      <c r="J374" s="103"/>
      <c r="K374" s="103"/>
      <c r="L374" s="103"/>
    </row>
    <row r="375" spans="1:12" customFormat="1" x14ac:dyDescent="0.25">
      <c r="A375" s="91"/>
      <c r="B375" s="91"/>
      <c r="C375" s="91"/>
      <c r="D375" s="91"/>
      <c r="E375" s="103"/>
      <c r="F375" s="103"/>
      <c r="G375" s="103"/>
      <c r="H375" s="103"/>
      <c r="I375" s="103"/>
      <c r="J375" s="103"/>
      <c r="K375" s="103"/>
      <c r="L375" s="103"/>
    </row>
    <row r="376" spans="1:12" customFormat="1" x14ac:dyDescent="0.25">
      <c r="A376" s="91"/>
      <c r="B376" s="91"/>
      <c r="C376" s="91"/>
      <c r="D376" s="91"/>
      <c r="E376" s="103"/>
      <c r="F376" s="103"/>
      <c r="G376" s="103"/>
      <c r="H376" s="103"/>
      <c r="I376" s="103"/>
      <c r="J376" s="103"/>
      <c r="K376" s="103"/>
      <c r="L376" s="103"/>
    </row>
    <row r="377" spans="1:12" customFormat="1" x14ac:dyDescent="0.25">
      <c r="A377" s="91"/>
      <c r="B377" s="91"/>
      <c r="C377" s="91"/>
      <c r="D377" s="91"/>
      <c r="E377" s="103"/>
      <c r="F377" s="103"/>
      <c r="G377" s="103"/>
      <c r="H377" s="103"/>
      <c r="I377" s="103"/>
      <c r="J377" s="103"/>
      <c r="K377" s="103"/>
      <c r="L377" s="103"/>
    </row>
    <row r="378" spans="1:12" customFormat="1" x14ac:dyDescent="0.25">
      <c r="A378" s="91"/>
      <c r="B378" s="91"/>
      <c r="C378" s="91"/>
      <c r="D378" s="91"/>
      <c r="E378" s="103"/>
      <c r="F378" s="103"/>
      <c r="G378" s="103"/>
      <c r="H378" s="103"/>
      <c r="I378" s="103"/>
      <c r="J378" s="103"/>
      <c r="K378" s="103"/>
      <c r="L378" s="103"/>
    </row>
    <row r="379" spans="1:12" customFormat="1" x14ac:dyDescent="0.25">
      <c r="A379" s="91"/>
      <c r="B379" s="91"/>
      <c r="C379" s="91"/>
      <c r="D379" s="91"/>
      <c r="E379" s="103"/>
      <c r="F379" s="103"/>
      <c r="G379" s="103"/>
      <c r="H379" s="103"/>
      <c r="I379" s="103"/>
      <c r="J379" s="103"/>
      <c r="K379" s="103"/>
      <c r="L379" s="103"/>
    </row>
    <row r="380" spans="1:12" customFormat="1" x14ac:dyDescent="0.25">
      <c r="A380" s="91"/>
      <c r="B380" s="91"/>
      <c r="C380" s="91"/>
      <c r="D380" s="91"/>
      <c r="E380" s="103"/>
      <c r="F380" s="103"/>
      <c r="G380" s="103"/>
      <c r="H380" s="103"/>
      <c r="I380" s="103"/>
      <c r="J380" s="103"/>
      <c r="K380" s="103"/>
      <c r="L380" s="103"/>
    </row>
    <row r="381" spans="1:12" customFormat="1" x14ac:dyDescent="0.25">
      <c r="A381" s="91"/>
      <c r="B381" s="91"/>
      <c r="C381" s="91"/>
      <c r="D381" s="91"/>
      <c r="E381" s="103"/>
      <c r="F381" s="103"/>
      <c r="G381" s="103"/>
      <c r="H381" s="103"/>
      <c r="I381" s="103"/>
      <c r="J381" s="103"/>
      <c r="K381" s="103"/>
      <c r="L381" s="103"/>
    </row>
    <row r="382" spans="1:12" customFormat="1" x14ac:dyDescent="0.25">
      <c r="A382" s="91"/>
      <c r="B382" s="91"/>
      <c r="C382" s="91"/>
      <c r="D382" s="91"/>
      <c r="E382" s="103"/>
      <c r="F382" s="103"/>
      <c r="G382" s="103"/>
      <c r="H382" s="103"/>
      <c r="I382" s="103"/>
      <c r="J382" s="103"/>
      <c r="K382" s="103"/>
      <c r="L382" s="103"/>
    </row>
    <row r="383" spans="1:12" customFormat="1" x14ac:dyDescent="0.25">
      <c r="A383" s="91"/>
      <c r="B383" s="91"/>
      <c r="C383" s="91"/>
      <c r="D383" s="91"/>
      <c r="E383" s="103"/>
      <c r="F383" s="103"/>
      <c r="G383" s="103"/>
      <c r="H383" s="103"/>
      <c r="I383" s="103"/>
      <c r="J383" s="103"/>
      <c r="K383" s="103"/>
      <c r="L383" s="103"/>
    </row>
    <row r="384" spans="1:12" customFormat="1" x14ac:dyDescent="0.25">
      <c r="A384" s="91"/>
      <c r="B384" s="91"/>
      <c r="C384" s="91"/>
      <c r="D384" s="91"/>
      <c r="E384" s="103"/>
      <c r="F384" s="103"/>
      <c r="G384" s="103"/>
      <c r="H384" s="103"/>
      <c r="I384" s="103"/>
      <c r="J384" s="103"/>
      <c r="K384" s="103"/>
      <c r="L384" s="103"/>
    </row>
    <row r="385" spans="1:12" customFormat="1" x14ac:dyDescent="0.25">
      <c r="A385" s="91"/>
      <c r="B385" s="91"/>
      <c r="C385" s="91"/>
      <c r="D385" s="91"/>
      <c r="E385" s="103"/>
      <c r="F385" s="103"/>
      <c r="G385" s="103"/>
      <c r="H385" s="103"/>
      <c r="I385" s="103"/>
      <c r="J385" s="103"/>
      <c r="K385" s="103"/>
      <c r="L385" s="103"/>
    </row>
    <row r="386" spans="1:12" customFormat="1" x14ac:dyDescent="0.25">
      <c r="A386" s="91"/>
      <c r="B386" s="91"/>
      <c r="C386" s="91"/>
      <c r="D386" s="91"/>
      <c r="E386" s="103"/>
      <c r="F386" s="103"/>
      <c r="G386" s="103"/>
      <c r="H386" s="103"/>
      <c r="I386" s="103"/>
      <c r="J386" s="103"/>
      <c r="K386" s="103"/>
      <c r="L386" s="103"/>
    </row>
    <row r="387" spans="1:12" customFormat="1" x14ac:dyDescent="0.25">
      <c r="A387" s="91"/>
      <c r="B387" s="91"/>
      <c r="C387" s="91"/>
      <c r="D387" s="91"/>
      <c r="E387" s="103"/>
      <c r="F387" s="103"/>
      <c r="G387" s="103"/>
      <c r="H387" s="103"/>
      <c r="I387" s="103"/>
      <c r="J387" s="103"/>
      <c r="K387" s="103"/>
      <c r="L387" s="103"/>
    </row>
    <row r="388" spans="1:12" customFormat="1" x14ac:dyDescent="0.25">
      <c r="A388" s="91"/>
      <c r="B388" s="91"/>
      <c r="C388" s="91"/>
      <c r="D388" s="91"/>
      <c r="E388" s="103"/>
      <c r="F388" s="103"/>
      <c r="G388" s="103"/>
      <c r="H388" s="103"/>
      <c r="I388" s="103"/>
      <c r="J388" s="103"/>
      <c r="K388" s="103"/>
      <c r="L388" s="103"/>
    </row>
    <row r="389" spans="1:12" customFormat="1" x14ac:dyDescent="0.25">
      <c r="A389" s="91"/>
      <c r="B389" s="91"/>
      <c r="C389" s="91"/>
      <c r="D389" s="91"/>
      <c r="E389" s="103"/>
      <c r="F389" s="103"/>
      <c r="G389" s="103"/>
      <c r="H389" s="103"/>
      <c r="I389" s="103"/>
      <c r="J389" s="103"/>
      <c r="K389" s="103"/>
      <c r="L389" s="103"/>
    </row>
    <row r="390" spans="1:12" customFormat="1" x14ac:dyDescent="0.25">
      <c r="A390" s="91"/>
      <c r="B390" s="91"/>
      <c r="C390" s="91"/>
      <c r="D390" s="91"/>
      <c r="E390" s="103"/>
      <c r="F390" s="103"/>
      <c r="G390" s="103"/>
      <c r="H390" s="103"/>
      <c r="I390" s="103"/>
      <c r="J390" s="103"/>
      <c r="K390" s="103"/>
      <c r="L390" s="103"/>
    </row>
    <row r="391" spans="1:12" customFormat="1" x14ac:dyDescent="0.25">
      <c r="A391" s="91"/>
      <c r="B391" s="91"/>
      <c r="C391" s="91"/>
      <c r="D391" s="91"/>
      <c r="E391" s="103"/>
      <c r="F391" s="103"/>
      <c r="G391" s="103"/>
      <c r="H391" s="103"/>
      <c r="I391" s="103"/>
      <c r="J391" s="103"/>
      <c r="K391" s="103"/>
      <c r="L391" s="103"/>
    </row>
    <row r="392" spans="1:12" customFormat="1" x14ac:dyDescent="0.25">
      <c r="A392" s="91"/>
      <c r="B392" s="91"/>
      <c r="C392" s="91"/>
      <c r="D392" s="91"/>
      <c r="E392" s="103"/>
      <c r="F392" s="103"/>
      <c r="G392" s="103"/>
      <c r="H392" s="103"/>
      <c r="I392" s="103"/>
      <c r="J392" s="103"/>
      <c r="K392" s="103"/>
      <c r="L392" s="103"/>
    </row>
    <row r="393" spans="1:12" customFormat="1" x14ac:dyDescent="0.25">
      <c r="A393" s="91"/>
      <c r="B393" s="91"/>
      <c r="C393" s="91"/>
      <c r="D393" s="91"/>
      <c r="E393" s="103"/>
      <c r="F393" s="103"/>
      <c r="G393" s="103"/>
      <c r="H393" s="103"/>
      <c r="I393" s="103"/>
      <c r="J393" s="103"/>
      <c r="K393" s="103"/>
      <c r="L393" s="103"/>
    </row>
    <row r="394" spans="1:12" customFormat="1" x14ac:dyDescent="0.25">
      <c r="A394" s="91"/>
      <c r="B394" s="91"/>
      <c r="C394" s="91"/>
      <c r="D394" s="91"/>
      <c r="E394" s="103"/>
      <c r="F394" s="103"/>
      <c r="G394" s="103"/>
      <c r="H394" s="103"/>
      <c r="I394" s="103"/>
      <c r="J394" s="103"/>
      <c r="K394" s="103"/>
      <c r="L394" s="103"/>
    </row>
    <row r="395" spans="1:12" customFormat="1" x14ac:dyDescent="0.25">
      <c r="A395" s="91"/>
      <c r="B395" s="91"/>
      <c r="C395" s="91"/>
      <c r="D395" s="91"/>
      <c r="E395" s="103"/>
      <c r="F395" s="103"/>
      <c r="G395" s="103"/>
      <c r="H395" s="103"/>
      <c r="I395" s="103"/>
      <c r="J395" s="103"/>
      <c r="K395" s="103"/>
      <c r="L395" s="103"/>
    </row>
    <row r="396" spans="1:12" customFormat="1" x14ac:dyDescent="0.25">
      <c r="A396" s="91"/>
      <c r="B396" s="91"/>
      <c r="C396" s="91"/>
      <c r="D396" s="91"/>
      <c r="E396" s="103"/>
      <c r="F396" s="103"/>
      <c r="G396" s="103"/>
      <c r="H396" s="103"/>
      <c r="I396" s="103"/>
      <c r="J396" s="103"/>
      <c r="K396" s="103"/>
      <c r="L396" s="103"/>
    </row>
    <row r="397" spans="1:12" customFormat="1" x14ac:dyDescent="0.25">
      <c r="A397" s="91"/>
      <c r="B397" s="91"/>
      <c r="C397" s="91"/>
      <c r="D397" s="91"/>
      <c r="E397" s="103"/>
      <c r="F397" s="103"/>
      <c r="G397" s="103"/>
      <c r="H397" s="103"/>
      <c r="I397" s="103"/>
      <c r="J397" s="103"/>
      <c r="K397" s="103"/>
      <c r="L397" s="103"/>
    </row>
    <row r="398" spans="1:12" customFormat="1" x14ac:dyDescent="0.25">
      <c r="A398" s="91"/>
      <c r="B398" s="91"/>
      <c r="C398" s="91"/>
      <c r="D398" s="91"/>
      <c r="E398" s="103"/>
      <c r="F398" s="103"/>
      <c r="G398" s="103"/>
      <c r="H398" s="103"/>
      <c r="I398" s="103"/>
      <c r="J398" s="103"/>
      <c r="K398" s="103"/>
      <c r="L398" s="103"/>
    </row>
    <row r="399" spans="1:12" customFormat="1" x14ac:dyDescent="0.25">
      <c r="A399" s="91"/>
      <c r="B399" s="91"/>
      <c r="C399" s="91"/>
      <c r="D399" s="91"/>
      <c r="E399" s="103"/>
      <c r="F399" s="103"/>
      <c r="G399" s="103"/>
      <c r="H399" s="103"/>
      <c r="I399" s="103"/>
      <c r="J399" s="103"/>
      <c r="K399" s="103"/>
      <c r="L399" s="103"/>
    </row>
    <row r="400" spans="1:12" customFormat="1" x14ac:dyDescent="0.25">
      <c r="A400" s="91"/>
      <c r="B400" s="91"/>
      <c r="C400" s="91"/>
      <c r="D400" s="91"/>
      <c r="E400" s="103"/>
      <c r="F400" s="103"/>
      <c r="G400" s="103"/>
      <c r="H400" s="103"/>
      <c r="I400" s="103"/>
      <c r="J400" s="103"/>
      <c r="K400" s="103"/>
      <c r="L400" s="103"/>
    </row>
    <row r="401" spans="1:12" customFormat="1" x14ac:dyDescent="0.25">
      <c r="A401" s="91"/>
      <c r="B401" s="91"/>
      <c r="C401" s="91"/>
      <c r="D401" s="91"/>
      <c r="E401" s="103"/>
      <c r="F401" s="103"/>
      <c r="G401" s="103"/>
      <c r="H401" s="103"/>
      <c r="I401" s="103"/>
      <c r="J401" s="103"/>
      <c r="K401" s="103"/>
      <c r="L401" s="103"/>
    </row>
    <row r="402" spans="1:12" customFormat="1" x14ac:dyDescent="0.25">
      <c r="A402" s="91"/>
      <c r="B402" s="91"/>
      <c r="C402" s="91"/>
      <c r="D402" s="91"/>
      <c r="E402" s="103"/>
      <c r="F402" s="103"/>
      <c r="G402" s="103"/>
      <c r="H402" s="103"/>
      <c r="I402" s="103"/>
      <c r="J402" s="103"/>
      <c r="K402" s="103"/>
      <c r="L402" s="103"/>
    </row>
    <row r="403" spans="1:12" customFormat="1" x14ac:dyDescent="0.25">
      <c r="A403" s="91"/>
      <c r="B403" s="91"/>
      <c r="C403" s="91"/>
      <c r="D403" s="91"/>
      <c r="E403" s="103"/>
      <c r="F403" s="103"/>
      <c r="G403" s="103"/>
      <c r="H403" s="103"/>
      <c r="I403" s="103"/>
      <c r="J403" s="103"/>
      <c r="K403" s="103"/>
      <c r="L403" s="103"/>
    </row>
    <row r="404" spans="1:12" customFormat="1" x14ac:dyDescent="0.25">
      <c r="A404" s="91"/>
      <c r="B404" s="91"/>
      <c r="C404" s="91"/>
      <c r="D404" s="91"/>
      <c r="E404" s="103"/>
      <c r="F404" s="103"/>
      <c r="G404" s="103"/>
      <c r="H404" s="103"/>
      <c r="I404" s="103"/>
      <c r="J404" s="103"/>
      <c r="K404" s="103"/>
      <c r="L404" s="103"/>
    </row>
    <row r="405" spans="1:12" customFormat="1" x14ac:dyDescent="0.25">
      <c r="A405" s="91"/>
      <c r="B405" s="91"/>
      <c r="C405" s="91"/>
      <c r="D405" s="91"/>
      <c r="E405" s="103"/>
      <c r="F405" s="103"/>
      <c r="G405" s="103"/>
      <c r="H405" s="103"/>
      <c r="I405" s="103"/>
      <c r="J405" s="103"/>
      <c r="K405" s="103"/>
      <c r="L405" s="103"/>
    </row>
    <row r="406" spans="1:12" customFormat="1" x14ac:dyDescent="0.25">
      <c r="A406" s="91"/>
      <c r="B406" s="91"/>
      <c r="C406" s="91"/>
      <c r="D406" s="91"/>
      <c r="E406" s="103"/>
      <c r="F406" s="103"/>
      <c r="G406" s="103"/>
      <c r="H406" s="103"/>
      <c r="I406" s="103"/>
      <c r="J406" s="103"/>
      <c r="K406" s="103"/>
      <c r="L406" s="103"/>
    </row>
    <row r="407" spans="1:12" customFormat="1" x14ac:dyDescent="0.25">
      <c r="A407" s="91"/>
      <c r="B407" s="91"/>
      <c r="C407" s="91"/>
      <c r="D407" s="91"/>
      <c r="E407" s="103"/>
      <c r="F407" s="103"/>
      <c r="G407" s="103"/>
      <c r="H407" s="103"/>
      <c r="I407" s="103"/>
      <c r="J407" s="103"/>
      <c r="K407" s="103"/>
      <c r="L407" s="103"/>
    </row>
    <row r="408" spans="1:12" customFormat="1" x14ac:dyDescent="0.25">
      <c r="A408" s="91"/>
      <c r="B408" s="91"/>
      <c r="C408" s="91"/>
      <c r="D408" s="91"/>
      <c r="E408" s="103"/>
      <c r="F408" s="103"/>
      <c r="G408" s="103"/>
      <c r="H408" s="103"/>
      <c r="I408" s="103"/>
      <c r="J408" s="103"/>
      <c r="K408" s="103"/>
      <c r="L408" s="103"/>
    </row>
    <row r="409" spans="1:12" customFormat="1" x14ac:dyDescent="0.25">
      <c r="A409" s="91"/>
      <c r="B409" s="91"/>
      <c r="C409" s="91"/>
      <c r="D409" s="91"/>
      <c r="E409" s="103"/>
      <c r="F409" s="103"/>
      <c r="G409" s="103"/>
      <c r="H409" s="103"/>
      <c r="I409" s="103"/>
      <c r="J409" s="103"/>
      <c r="K409" s="103"/>
      <c r="L409" s="103"/>
    </row>
    <row r="410" spans="1:12" customFormat="1" x14ac:dyDescent="0.25">
      <c r="A410" s="91"/>
      <c r="B410" s="91"/>
      <c r="C410" s="91"/>
      <c r="D410" s="91"/>
      <c r="E410" s="103"/>
      <c r="F410" s="103"/>
      <c r="G410" s="103"/>
      <c r="H410" s="103"/>
      <c r="I410" s="103"/>
      <c r="J410" s="103"/>
      <c r="K410" s="103"/>
      <c r="L410" s="103"/>
    </row>
    <row r="411" spans="1:12" customFormat="1" x14ac:dyDescent="0.25">
      <c r="A411" s="91"/>
      <c r="B411" s="91"/>
      <c r="C411" s="91"/>
      <c r="D411" s="91"/>
      <c r="E411" s="103"/>
      <c r="F411" s="103"/>
      <c r="G411" s="103"/>
      <c r="H411" s="103"/>
      <c r="I411" s="103"/>
      <c r="J411" s="103"/>
      <c r="K411" s="103"/>
      <c r="L411" s="103"/>
    </row>
    <row r="412" spans="1:12" customFormat="1" x14ac:dyDescent="0.25">
      <c r="A412" s="91"/>
      <c r="B412" s="91"/>
      <c r="C412" s="91"/>
      <c r="D412" s="91"/>
      <c r="E412" s="103"/>
      <c r="F412" s="103"/>
      <c r="G412" s="103"/>
      <c r="H412" s="103"/>
      <c r="I412" s="103"/>
      <c r="J412" s="103"/>
      <c r="K412" s="103"/>
      <c r="L412" s="103"/>
    </row>
    <row r="413" spans="1:12" customFormat="1" x14ac:dyDescent="0.25">
      <c r="A413" s="91"/>
      <c r="B413" s="91"/>
      <c r="C413" s="91"/>
      <c r="D413" s="91"/>
      <c r="E413" s="103"/>
      <c r="F413" s="103"/>
      <c r="G413" s="103"/>
      <c r="H413" s="103"/>
      <c r="I413" s="103"/>
      <c r="J413" s="103"/>
      <c r="K413" s="103"/>
      <c r="L413" s="103"/>
    </row>
    <row r="414" spans="1:12" customFormat="1" x14ac:dyDescent="0.25">
      <c r="A414" s="91"/>
      <c r="B414" s="91"/>
      <c r="C414" s="91"/>
      <c r="D414" s="91"/>
      <c r="E414" s="103"/>
      <c r="F414" s="103"/>
      <c r="G414" s="103"/>
      <c r="H414" s="103"/>
      <c r="I414" s="103"/>
      <c r="J414" s="103"/>
      <c r="K414" s="103"/>
      <c r="L414" s="103"/>
    </row>
    <row r="415" spans="1:12" customFormat="1" x14ac:dyDescent="0.25">
      <c r="A415" s="91"/>
      <c r="B415" s="91"/>
      <c r="C415" s="91"/>
      <c r="D415" s="91"/>
      <c r="E415" s="103"/>
      <c r="F415" s="103"/>
      <c r="G415" s="103"/>
      <c r="H415" s="103"/>
      <c r="I415" s="103"/>
      <c r="J415" s="103"/>
      <c r="K415" s="103"/>
      <c r="L415" s="103"/>
    </row>
    <row r="416" spans="1:12" customFormat="1" x14ac:dyDescent="0.25">
      <c r="A416" s="91"/>
      <c r="B416" s="91"/>
      <c r="C416" s="91"/>
      <c r="D416" s="91"/>
      <c r="E416" s="103"/>
      <c r="F416" s="103"/>
      <c r="G416" s="103"/>
      <c r="H416" s="103"/>
      <c r="I416" s="103"/>
      <c r="J416" s="103"/>
      <c r="K416" s="103"/>
      <c r="L416" s="103"/>
    </row>
    <row r="417" spans="1:12" customFormat="1" x14ac:dyDescent="0.25">
      <c r="A417" s="91"/>
      <c r="B417" s="91"/>
      <c r="C417" s="91"/>
      <c r="D417" s="91"/>
      <c r="E417" s="103"/>
      <c r="F417" s="103"/>
      <c r="G417" s="103"/>
      <c r="H417" s="103"/>
      <c r="I417" s="103"/>
      <c r="J417" s="103"/>
      <c r="K417" s="103"/>
      <c r="L417" s="103"/>
    </row>
    <row r="418" spans="1:12" customFormat="1" x14ac:dyDescent="0.25">
      <c r="A418" s="91"/>
      <c r="B418" s="91"/>
      <c r="C418" s="91"/>
      <c r="D418" s="91"/>
      <c r="E418" s="103"/>
      <c r="F418" s="103"/>
      <c r="G418" s="103"/>
      <c r="H418" s="103"/>
      <c r="I418" s="103"/>
      <c r="J418" s="103"/>
      <c r="K418" s="103"/>
      <c r="L418" s="103"/>
    </row>
    <row r="419" spans="1:12" customFormat="1" x14ac:dyDescent="0.25">
      <c r="A419" s="91"/>
      <c r="B419" s="91"/>
      <c r="C419" s="91"/>
      <c r="D419" s="91"/>
      <c r="E419" s="103"/>
      <c r="F419" s="103"/>
      <c r="G419" s="103"/>
      <c r="H419" s="103"/>
      <c r="I419" s="103"/>
      <c r="J419" s="103"/>
      <c r="K419" s="103"/>
      <c r="L419" s="103"/>
    </row>
    <row r="420" spans="1:12" customFormat="1" x14ac:dyDescent="0.25">
      <c r="A420" s="91"/>
      <c r="B420" s="91"/>
      <c r="C420" s="91"/>
      <c r="D420" s="91"/>
      <c r="E420" s="103"/>
      <c r="F420" s="103"/>
      <c r="G420" s="103"/>
      <c r="H420" s="103"/>
      <c r="I420" s="103"/>
      <c r="J420" s="103"/>
      <c r="K420" s="103"/>
      <c r="L420" s="103"/>
    </row>
    <row r="421" spans="1:12" customFormat="1" x14ac:dyDescent="0.25">
      <c r="A421" s="91"/>
      <c r="B421" s="91"/>
      <c r="C421" s="91"/>
      <c r="D421" s="91"/>
      <c r="E421" s="103"/>
      <c r="F421" s="103"/>
      <c r="G421" s="103"/>
      <c r="H421" s="103"/>
      <c r="I421" s="103"/>
      <c r="J421" s="103"/>
      <c r="K421" s="103"/>
      <c r="L421" s="103"/>
    </row>
    <row r="422" spans="1:12" customFormat="1" x14ac:dyDescent="0.25">
      <c r="A422" s="91"/>
      <c r="B422" s="91"/>
      <c r="C422" s="91"/>
      <c r="D422" s="91"/>
      <c r="E422" s="103"/>
      <c r="F422" s="103"/>
      <c r="G422" s="103"/>
      <c r="H422" s="103"/>
      <c r="I422" s="103"/>
      <c r="J422" s="103"/>
      <c r="K422" s="103"/>
      <c r="L422" s="103"/>
    </row>
    <row r="423" spans="1:12" customFormat="1" x14ac:dyDescent="0.25">
      <c r="A423" s="91"/>
      <c r="B423" s="91"/>
      <c r="C423" s="91"/>
      <c r="D423" s="91"/>
      <c r="E423" s="103"/>
      <c r="F423" s="103"/>
      <c r="G423" s="103"/>
      <c r="H423" s="103"/>
      <c r="I423" s="103"/>
      <c r="J423" s="103"/>
      <c r="K423" s="103"/>
      <c r="L423" s="103"/>
    </row>
    <row r="424" spans="1:12" customFormat="1" x14ac:dyDescent="0.25">
      <c r="A424" s="91"/>
      <c r="B424" s="91"/>
      <c r="C424" s="91"/>
      <c r="D424" s="91"/>
      <c r="E424" s="103"/>
      <c r="F424" s="103"/>
      <c r="G424" s="103"/>
      <c r="H424" s="103"/>
      <c r="I424" s="103"/>
      <c r="J424" s="103"/>
      <c r="K424" s="103"/>
      <c r="L424" s="103"/>
    </row>
    <row r="425" spans="1:12" customFormat="1" x14ac:dyDescent="0.25">
      <c r="A425" s="91"/>
      <c r="B425" s="91"/>
      <c r="C425" s="91"/>
      <c r="D425" s="91"/>
      <c r="E425" s="103"/>
      <c r="F425" s="103"/>
      <c r="G425" s="103"/>
      <c r="H425" s="103"/>
      <c r="I425" s="103"/>
      <c r="J425" s="103"/>
      <c r="K425" s="103"/>
      <c r="L425" s="103"/>
    </row>
    <row r="426" spans="1:12" customFormat="1" x14ac:dyDescent="0.25">
      <c r="A426" s="91"/>
      <c r="B426" s="91"/>
      <c r="C426" s="91"/>
      <c r="D426" s="91"/>
      <c r="E426" s="103"/>
      <c r="F426" s="103"/>
      <c r="G426" s="103"/>
      <c r="H426" s="103"/>
      <c r="I426" s="103"/>
      <c r="J426" s="103"/>
      <c r="K426" s="103"/>
      <c r="L426" s="103"/>
    </row>
    <row r="427" spans="1:12" customFormat="1" x14ac:dyDescent="0.25">
      <c r="A427" s="91"/>
      <c r="B427" s="91"/>
      <c r="C427" s="91"/>
      <c r="D427" s="91"/>
      <c r="E427" s="103"/>
      <c r="F427" s="103"/>
      <c r="G427" s="103"/>
      <c r="H427" s="103"/>
      <c r="I427" s="103"/>
      <c r="J427" s="103"/>
      <c r="K427" s="103"/>
      <c r="L427" s="103"/>
    </row>
    <row r="428" spans="1:12" customFormat="1" x14ac:dyDescent="0.25">
      <c r="A428" s="91"/>
      <c r="B428" s="91"/>
      <c r="C428" s="91"/>
      <c r="D428" s="91"/>
      <c r="E428" s="103"/>
      <c r="F428" s="103"/>
      <c r="G428" s="103"/>
      <c r="H428" s="103"/>
      <c r="I428" s="103"/>
      <c r="J428" s="103"/>
      <c r="K428" s="103"/>
      <c r="L428" s="103"/>
    </row>
    <row r="429" spans="1:12" customFormat="1" x14ac:dyDescent="0.25">
      <c r="A429" s="91"/>
      <c r="B429" s="91"/>
      <c r="C429" s="91"/>
      <c r="D429" s="91"/>
      <c r="E429" s="103"/>
      <c r="F429" s="103"/>
      <c r="G429" s="103"/>
      <c r="H429" s="103"/>
      <c r="I429" s="103"/>
      <c r="J429" s="103"/>
      <c r="K429" s="103"/>
      <c r="L429" s="103"/>
    </row>
    <row r="430" spans="1:12" customFormat="1" x14ac:dyDescent="0.25">
      <c r="A430" s="91"/>
      <c r="B430" s="91"/>
      <c r="C430" s="91"/>
      <c r="D430" s="91"/>
      <c r="E430" s="103"/>
      <c r="F430" s="103"/>
      <c r="G430" s="103"/>
      <c r="H430" s="103"/>
      <c r="I430" s="103"/>
      <c r="J430" s="103"/>
      <c r="K430" s="103"/>
      <c r="L430" s="103"/>
    </row>
    <row r="431" spans="1:12" customFormat="1" x14ac:dyDescent="0.25">
      <c r="A431" s="91"/>
      <c r="B431" s="91"/>
      <c r="C431" s="91"/>
      <c r="D431" s="91"/>
      <c r="E431" s="103"/>
      <c r="F431" s="103"/>
      <c r="G431" s="103"/>
      <c r="H431" s="103"/>
      <c r="I431" s="103"/>
      <c r="J431" s="103"/>
      <c r="K431" s="103"/>
      <c r="L431" s="103"/>
    </row>
    <row r="432" spans="1:12" customFormat="1" x14ac:dyDescent="0.25">
      <c r="A432" s="91"/>
      <c r="B432" s="91"/>
      <c r="C432" s="91"/>
      <c r="D432" s="91"/>
      <c r="E432" s="103"/>
      <c r="F432" s="103"/>
      <c r="G432" s="103"/>
      <c r="H432" s="103"/>
      <c r="I432" s="103"/>
      <c r="J432" s="103"/>
      <c r="K432" s="103"/>
      <c r="L432" s="103"/>
    </row>
    <row r="433" spans="1:12" customFormat="1" x14ac:dyDescent="0.25">
      <c r="A433" s="91"/>
      <c r="B433" s="91"/>
      <c r="C433" s="91"/>
      <c r="D433" s="91"/>
      <c r="E433" s="103"/>
      <c r="F433" s="103"/>
      <c r="G433" s="103"/>
      <c r="H433" s="103"/>
      <c r="I433" s="103"/>
      <c r="J433" s="103"/>
      <c r="K433" s="103"/>
      <c r="L433" s="103"/>
    </row>
    <row r="434" spans="1:12" customFormat="1" x14ac:dyDescent="0.25">
      <c r="A434" s="91"/>
      <c r="B434" s="91"/>
      <c r="C434" s="91"/>
      <c r="D434" s="91"/>
      <c r="E434" s="103"/>
      <c r="F434" s="103"/>
      <c r="G434" s="103"/>
      <c r="H434" s="103"/>
      <c r="I434" s="103"/>
      <c r="J434" s="103"/>
      <c r="K434" s="103"/>
      <c r="L434" s="103"/>
    </row>
    <row r="435" spans="1:12" customFormat="1" x14ac:dyDescent="0.25">
      <c r="A435" s="91"/>
      <c r="B435" s="91"/>
      <c r="C435" s="91"/>
      <c r="D435" s="91"/>
      <c r="E435" s="103"/>
      <c r="F435" s="103"/>
      <c r="G435" s="103"/>
      <c r="H435" s="103"/>
      <c r="I435" s="103"/>
      <c r="J435" s="103"/>
      <c r="K435" s="103"/>
      <c r="L435" s="103"/>
    </row>
    <row r="436" spans="1:12" customFormat="1" x14ac:dyDescent="0.25">
      <c r="A436" s="91"/>
      <c r="B436" s="91"/>
      <c r="C436" s="91"/>
      <c r="D436" s="91"/>
      <c r="E436" s="103"/>
      <c r="F436" s="103"/>
      <c r="G436" s="103"/>
      <c r="H436" s="103"/>
      <c r="I436" s="103"/>
      <c r="J436" s="103"/>
      <c r="K436" s="103"/>
      <c r="L436" s="103"/>
    </row>
    <row r="437" spans="1:12" customFormat="1" x14ac:dyDescent="0.25">
      <c r="A437" s="91"/>
      <c r="B437" s="91"/>
      <c r="C437" s="91"/>
      <c r="D437" s="91"/>
      <c r="E437" s="103"/>
      <c r="F437" s="103"/>
      <c r="G437" s="103"/>
      <c r="H437" s="103"/>
      <c r="I437" s="103"/>
      <c r="J437" s="103"/>
      <c r="K437" s="103"/>
      <c r="L437" s="103"/>
    </row>
    <row r="438" spans="1:12" customFormat="1" x14ac:dyDescent="0.25">
      <c r="A438" s="91"/>
      <c r="B438" s="91"/>
      <c r="C438" s="91"/>
      <c r="D438" s="91"/>
      <c r="E438" s="103"/>
      <c r="F438" s="103"/>
      <c r="G438" s="103"/>
      <c r="H438" s="103"/>
      <c r="I438" s="103"/>
      <c r="J438" s="103"/>
      <c r="K438" s="103"/>
      <c r="L438" s="103"/>
    </row>
    <row r="439" spans="1:12" customFormat="1" x14ac:dyDescent="0.25">
      <c r="A439" s="91"/>
      <c r="B439" s="91"/>
      <c r="C439" s="91"/>
      <c r="D439" s="91"/>
      <c r="E439" s="103"/>
      <c r="F439" s="103"/>
      <c r="G439" s="103"/>
      <c r="H439" s="103"/>
      <c r="I439" s="103"/>
      <c r="J439" s="103"/>
      <c r="K439" s="103"/>
      <c r="L439" s="103"/>
    </row>
    <row r="440" spans="1:12" customFormat="1" x14ac:dyDescent="0.25">
      <c r="A440" s="91"/>
      <c r="B440" s="91"/>
      <c r="C440" s="91"/>
      <c r="D440" s="91"/>
      <c r="E440" s="103"/>
      <c r="F440" s="103"/>
      <c r="G440" s="103"/>
      <c r="H440" s="103"/>
      <c r="I440" s="103"/>
      <c r="J440" s="103"/>
      <c r="K440" s="103"/>
      <c r="L440" s="103"/>
    </row>
    <row r="441" spans="1:12" customFormat="1" x14ac:dyDescent="0.25">
      <c r="A441" s="91"/>
      <c r="B441" s="91"/>
      <c r="C441" s="91"/>
      <c r="D441" s="91"/>
      <c r="E441" s="103"/>
      <c r="F441" s="103"/>
      <c r="G441" s="103"/>
      <c r="H441" s="103"/>
      <c r="I441" s="103"/>
      <c r="J441" s="103"/>
      <c r="K441" s="103"/>
      <c r="L441" s="103"/>
    </row>
    <row r="442" spans="1:12" customFormat="1" x14ac:dyDescent="0.25">
      <c r="A442" s="91"/>
      <c r="B442" s="91"/>
      <c r="C442" s="91"/>
      <c r="D442" s="91"/>
      <c r="E442" s="103"/>
      <c r="F442" s="103"/>
      <c r="G442" s="103"/>
      <c r="H442" s="103"/>
      <c r="I442" s="103"/>
      <c r="J442" s="103"/>
      <c r="K442" s="103"/>
      <c r="L442" s="103"/>
    </row>
    <row r="443" spans="1:12" customFormat="1" x14ac:dyDescent="0.25">
      <c r="A443" s="91"/>
      <c r="B443" s="91"/>
      <c r="C443" s="91"/>
      <c r="D443" s="91"/>
      <c r="E443" s="103"/>
      <c r="F443" s="103"/>
      <c r="G443" s="103"/>
      <c r="H443" s="103"/>
      <c r="I443" s="103"/>
      <c r="J443" s="103"/>
      <c r="K443" s="103"/>
      <c r="L443" s="103"/>
    </row>
    <row r="444" spans="1:12" customFormat="1" x14ac:dyDescent="0.25">
      <c r="A444" s="91"/>
      <c r="B444" s="91"/>
      <c r="C444" s="91"/>
      <c r="D444" s="91"/>
      <c r="E444" s="103"/>
      <c r="F444" s="103"/>
      <c r="G444" s="103"/>
      <c r="H444" s="103"/>
      <c r="I444" s="103"/>
      <c r="J444" s="103"/>
      <c r="K444" s="103"/>
      <c r="L444" s="103"/>
    </row>
    <row r="445" spans="1:12" customFormat="1" x14ac:dyDescent="0.25">
      <c r="A445" s="91"/>
      <c r="B445" s="91"/>
      <c r="C445" s="91"/>
      <c r="D445" s="91"/>
      <c r="E445" s="103"/>
      <c r="F445" s="103"/>
      <c r="G445" s="103"/>
      <c r="H445" s="103"/>
      <c r="I445" s="103"/>
      <c r="J445" s="103"/>
      <c r="K445" s="103"/>
      <c r="L445" s="103"/>
    </row>
    <row r="446" spans="1:12" customFormat="1" x14ac:dyDescent="0.25">
      <c r="A446" s="91"/>
      <c r="B446" s="91"/>
      <c r="C446" s="91"/>
      <c r="D446" s="91"/>
      <c r="E446" s="103"/>
      <c r="F446" s="103"/>
      <c r="G446" s="103"/>
      <c r="H446" s="103"/>
      <c r="I446" s="103"/>
      <c r="J446" s="103"/>
      <c r="K446" s="103"/>
      <c r="L446" s="103"/>
    </row>
    <row r="447" spans="1:12" customFormat="1" x14ac:dyDescent="0.25">
      <c r="A447" s="91"/>
      <c r="B447" s="91"/>
      <c r="C447" s="91"/>
      <c r="D447" s="91"/>
      <c r="E447" s="103"/>
      <c r="F447" s="103"/>
      <c r="G447" s="103"/>
      <c r="H447" s="103"/>
      <c r="I447" s="103"/>
      <c r="J447" s="103"/>
      <c r="K447" s="103"/>
      <c r="L447" s="103"/>
    </row>
    <row r="448" spans="1:12" customFormat="1" x14ac:dyDescent="0.25">
      <c r="A448" s="91"/>
      <c r="B448" s="91"/>
      <c r="C448" s="91"/>
      <c r="D448" s="91"/>
      <c r="E448" s="103"/>
      <c r="F448" s="103"/>
      <c r="G448" s="103"/>
      <c r="H448" s="103"/>
      <c r="I448" s="103"/>
      <c r="J448" s="103"/>
      <c r="K448" s="103"/>
      <c r="L448" s="103"/>
    </row>
    <row r="449" spans="1:12" customFormat="1" x14ac:dyDescent="0.25">
      <c r="A449" s="91"/>
      <c r="B449" s="91"/>
      <c r="C449" s="91"/>
      <c r="D449" s="91"/>
      <c r="E449" s="103"/>
      <c r="F449" s="103"/>
      <c r="G449" s="103"/>
      <c r="H449" s="103"/>
      <c r="I449" s="103"/>
      <c r="J449" s="103"/>
      <c r="K449" s="103"/>
      <c r="L449" s="103"/>
    </row>
    <row r="450" spans="1:12" customFormat="1" x14ac:dyDescent="0.25">
      <c r="A450" s="91"/>
      <c r="B450" s="91"/>
      <c r="C450" s="91"/>
      <c r="D450" s="91"/>
      <c r="E450" s="103"/>
      <c r="F450" s="103"/>
      <c r="G450" s="103"/>
      <c r="H450" s="103"/>
      <c r="I450" s="103"/>
      <c r="J450" s="103"/>
      <c r="K450" s="103"/>
      <c r="L450" s="103"/>
    </row>
    <row r="451" spans="1:12" customFormat="1" x14ac:dyDescent="0.25">
      <c r="A451" s="91"/>
      <c r="B451" s="91"/>
      <c r="C451" s="91"/>
      <c r="D451" s="91"/>
      <c r="E451" s="103"/>
      <c r="F451" s="103"/>
      <c r="G451" s="103"/>
      <c r="H451" s="103"/>
      <c r="I451" s="103"/>
      <c r="J451" s="103"/>
      <c r="K451" s="103"/>
      <c r="L451" s="103"/>
    </row>
    <row r="452" spans="1:12" customFormat="1" x14ac:dyDescent="0.25">
      <c r="A452" s="91"/>
      <c r="B452" s="91"/>
      <c r="C452" s="91"/>
      <c r="D452" s="91"/>
      <c r="E452" s="103"/>
      <c r="F452" s="103"/>
      <c r="G452" s="103"/>
      <c r="H452" s="103"/>
      <c r="I452" s="103"/>
      <c r="J452" s="103"/>
      <c r="K452" s="103"/>
      <c r="L452" s="103"/>
    </row>
    <row r="453" spans="1:12" customFormat="1" x14ac:dyDescent="0.25">
      <c r="A453" s="91"/>
      <c r="B453" s="91"/>
      <c r="C453" s="91"/>
      <c r="D453" s="91"/>
      <c r="E453" s="103"/>
      <c r="F453" s="103"/>
      <c r="G453" s="103"/>
      <c r="H453" s="103"/>
      <c r="I453" s="103"/>
      <c r="J453" s="103"/>
      <c r="K453" s="103"/>
      <c r="L453" s="103"/>
    </row>
    <row r="454" spans="1:12" customFormat="1" x14ac:dyDescent="0.25">
      <c r="A454" s="91"/>
      <c r="B454" s="91"/>
      <c r="C454" s="91"/>
      <c r="D454" s="91"/>
      <c r="E454" s="103"/>
      <c r="F454" s="103"/>
      <c r="G454" s="103"/>
      <c r="H454" s="103"/>
      <c r="I454" s="103"/>
      <c r="J454" s="103"/>
      <c r="K454" s="103"/>
      <c r="L454" s="103"/>
    </row>
    <row r="455" spans="1:12" customFormat="1" x14ac:dyDescent="0.25">
      <c r="A455" s="91"/>
      <c r="B455" s="91"/>
      <c r="C455" s="91"/>
      <c r="D455" s="91"/>
      <c r="E455" s="103"/>
      <c r="F455" s="103"/>
      <c r="G455" s="103"/>
      <c r="H455" s="103"/>
      <c r="I455" s="103"/>
      <c r="J455" s="103"/>
      <c r="K455" s="103"/>
      <c r="L455" s="103"/>
    </row>
    <row r="456" spans="1:12" customFormat="1" x14ac:dyDescent="0.25">
      <c r="A456" s="91"/>
      <c r="B456" s="91"/>
      <c r="C456" s="91"/>
      <c r="D456" s="91"/>
      <c r="E456" s="103"/>
      <c r="F456" s="103"/>
      <c r="G456" s="103"/>
      <c r="H456" s="103"/>
      <c r="I456" s="103"/>
      <c r="J456" s="103"/>
      <c r="K456" s="103"/>
      <c r="L456" s="103"/>
    </row>
    <row r="457" spans="1:12" customFormat="1" x14ac:dyDescent="0.25">
      <c r="A457" s="91"/>
      <c r="B457" s="91"/>
      <c r="C457" s="91"/>
      <c r="D457" s="91"/>
      <c r="E457" s="103"/>
      <c r="F457" s="103"/>
      <c r="G457" s="103"/>
      <c r="H457" s="103"/>
      <c r="I457" s="103"/>
      <c r="J457" s="103"/>
      <c r="K457" s="103"/>
      <c r="L457" s="103"/>
    </row>
    <row r="458" spans="1:12" customFormat="1" x14ac:dyDescent="0.25">
      <c r="A458" s="91"/>
      <c r="B458" s="91"/>
      <c r="C458" s="91"/>
      <c r="D458" s="91"/>
      <c r="E458" s="103"/>
      <c r="F458" s="103"/>
      <c r="G458" s="103"/>
      <c r="H458" s="103"/>
      <c r="I458" s="103"/>
      <c r="J458" s="103"/>
      <c r="K458" s="103"/>
      <c r="L458" s="103"/>
    </row>
    <row r="459" spans="1:12" customFormat="1" x14ac:dyDescent="0.25">
      <c r="A459" s="91"/>
      <c r="B459" s="91"/>
      <c r="C459" s="91"/>
      <c r="D459" s="91"/>
      <c r="E459" s="103"/>
      <c r="F459" s="103"/>
      <c r="G459" s="103"/>
      <c r="H459" s="103"/>
      <c r="I459" s="103"/>
      <c r="J459" s="103"/>
      <c r="K459" s="103"/>
      <c r="L459" s="103"/>
    </row>
    <row r="460" spans="1:12" customFormat="1" x14ac:dyDescent="0.25">
      <c r="A460" s="91"/>
      <c r="B460" s="91"/>
      <c r="C460" s="91"/>
      <c r="D460" s="91"/>
      <c r="E460" s="103"/>
      <c r="F460" s="103"/>
      <c r="G460" s="103"/>
      <c r="H460" s="103"/>
      <c r="I460" s="103"/>
      <c r="J460" s="103"/>
      <c r="K460" s="103"/>
      <c r="L460" s="103"/>
    </row>
    <row r="461" spans="1:12" customFormat="1" x14ac:dyDescent="0.25">
      <c r="A461" s="91"/>
      <c r="B461" s="91"/>
      <c r="C461" s="91"/>
      <c r="D461" s="91"/>
      <c r="E461" s="103"/>
      <c r="F461" s="103"/>
      <c r="G461" s="103"/>
      <c r="H461" s="103"/>
      <c r="I461" s="103"/>
      <c r="J461" s="103"/>
      <c r="K461" s="103"/>
      <c r="L461" s="103"/>
    </row>
    <row r="462" spans="1:12" customFormat="1" x14ac:dyDescent="0.25">
      <c r="A462" s="91"/>
      <c r="B462" s="91"/>
      <c r="C462" s="91"/>
      <c r="D462" s="91"/>
      <c r="E462" s="103"/>
      <c r="F462" s="103"/>
      <c r="G462" s="103"/>
      <c r="H462" s="103"/>
      <c r="I462" s="103"/>
      <c r="J462" s="103"/>
      <c r="K462" s="103"/>
      <c r="L462" s="103"/>
    </row>
    <row r="463" spans="1:12" customFormat="1" x14ac:dyDescent="0.25">
      <c r="A463" s="91"/>
      <c r="B463" s="91"/>
      <c r="C463" s="91"/>
      <c r="D463" s="91"/>
      <c r="E463" s="103"/>
      <c r="F463" s="103"/>
      <c r="G463" s="103"/>
      <c r="H463" s="103"/>
      <c r="I463" s="103"/>
      <c r="J463" s="103"/>
      <c r="K463" s="103"/>
      <c r="L463" s="103"/>
    </row>
    <row r="464" spans="1:12" customFormat="1" x14ac:dyDescent="0.25">
      <c r="A464" s="91"/>
      <c r="B464" s="91"/>
      <c r="C464" s="91"/>
      <c r="D464" s="91"/>
      <c r="E464" s="103"/>
      <c r="F464" s="103"/>
      <c r="G464" s="103"/>
      <c r="H464" s="103"/>
      <c r="I464" s="103"/>
      <c r="J464" s="103"/>
      <c r="K464" s="103"/>
      <c r="L464" s="103"/>
    </row>
    <row r="465" spans="1:12" customFormat="1" x14ac:dyDescent="0.25">
      <c r="A465" s="91"/>
      <c r="B465" s="91"/>
      <c r="C465" s="91"/>
      <c r="D465" s="91"/>
      <c r="E465" s="103"/>
      <c r="F465" s="103"/>
      <c r="G465" s="103"/>
      <c r="H465" s="103"/>
      <c r="I465" s="103"/>
      <c r="J465" s="103"/>
      <c r="K465" s="103"/>
      <c r="L465" s="103"/>
    </row>
    <row r="466" spans="1:12" customFormat="1" x14ac:dyDescent="0.25">
      <c r="A466" s="91"/>
      <c r="B466" s="91"/>
      <c r="C466" s="91"/>
      <c r="D466" s="91"/>
      <c r="E466" s="103"/>
      <c r="F466" s="103"/>
      <c r="G466" s="103"/>
      <c r="H466" s="103"/>
      <c r="I466" s="103"/>
      <c r="J466" s="103"/>
      <c r="K466" s="103"/>
      <c r="L466" s="103"/>
    </row>
    <row r="467" spans="1:12" customFormat="1" x14ac:dyDescent="0.25">
      <c r="A467" s="91"/>
      <c r="B467" s="91"/>
      <c r="C467" s="91"/>
      <c r="D467" s="91"/>
      <c r="E467" s="103"/>
      <c r="F467" s="103"/>
      <c r="G467" s="103"/>
      <c r="H467" s="103"/>
      <c r="I467" s="103"/>
      <c r="J467" s="103"/>
      <c r="K467" s="103"/>
      <c r="L467" s="103"/>
    </row>
    <row r="468" spans="1:12" customFormat="1" x14ac:dyDescent="0.25">
      <c r="A468" s="91"/>
      <c r="B468" s="91"/>
      <c r="C468" s="91"/>
      <c r="D468" s="91"/>
      <c r="E468" s="103"/>
      <c r="F468" s="103"/>
      <c r="G468" s="103"/>
      <c r="H468" s="103"/>
      <c r="I468" s="103"/>
      <c r="J468" s="103"/>
      <c r="K468" s="103"/>
      <c r="L468" s="103"/>
    </row>
    <row r="469" spans="1:12" customFormat="1" x14ac:dyDescent="0.25">
      <c r="A469" s="91"/>
      <c r="B469" s="91"/>
      <c r="C469" s="91"/>
      <c r="D469" s="91"/>
      <c r="E469" s="103"/>
      <c r="F469" s="103"/>
      <c r="G469" s="103"/>
      <c r="H469" s="103"/>
      <c r="I469" s="103"/>
      <c r="J469" s="103"/>
      <c r="K469" s="103"/>
      <c r="L469" s="103"/>
    </row>
    <row r="470" spans="1:12" customFormat="1" x14ac:dyDescent="0.25">
      <c r="A470" s="91"/>
      <c r="B470" s="91"/>
      <c r="C470" s="91"/>
      <c r="D470" s="91"/>
      <c r="E470" s="103"/>
      <c r="F470" s="103"/>
      <c r="G470" s="103"/>
      <c r="H470" s="103"/>
      <c r="I470" s="103"/>
      <c r="J470" s="103"/>
      <c r="K470" s="103"/>
      <c r="L470" s="103"/>
    </row>
    <row r="471" spans="1:12" customFormat="1" x14ac:dyDescent="0.25">
      <c r="A471" s="91"/>
      <c r="B471" s="91"/>
      <c r="C471" s="91"/>
      <c r="D471" s="91"/>
      <c r="E471" s="103"/>
      <c r="F471" s="103"/>
      <c r="G471" s="103"/>
      <c r="H471" s="103"/>
      <c r="I471" s="103"/>
      <c r="J471" s="103"/>
      <c r="K471" s="103"/>
      <c r="L471" s="103"/>
    </row>
    <row r="472" spans="1:12" customFormat="1" x14ac:dyDescent="0.25">
      <c r="A472" s="91"/>
      <c r="B472" s="91"/>
      <c r="C472" s="91"/>
      <c r="D472" s="91"/>
      <c r="E472" s="103"/>
      <c r="F472" s="103"/>
      <c r="G472" s="103"/>
      <c r="H472" s="103"/>
      <c r="I472" s="103"/>
      <c r="J472" s="103"/>
      <c r="K472" s="103"/>
      <c r="L472" s="103"/>
    </row>
    <row r="473" spans="1:12" customFormat="1" x14ac:dyDescent="0.25">
      <c r="A473" s="91"/>
      <c r="B473" s="91"/>
      <c r="C473" s="91"/>
      <c r="D473" s="91"/>
      <c r="E473" s="103"/>
      <c r="F473" s="103"/>
      <c r="G473" s="103"/>
      <c r="H473" s="103"/>
      <c r="I473" s="103"/>
      <c r="J473" s="103"/>
      <c r="K473" s="103"/>
      <c r="L473" s="103"/>
    </row>
    <row r="474" spans="1:12" customFormat="1" x14ac:dyDescent="0.25">
      <c r="A474" s="91"/>
      <c r="B474" s="91"/>
      <c r="C474" s="91"/>
      <c r="D474" s="91"/>
      <c r="E474" s="103"/>
      <c r="F474" s="103"/>
      <c r="G474" s="103"/>
      <c r="H474" s="103"/>
      <c r="I474" s="103"/>
      <c r="J474" s="103"/>
      <c r="K474" s="103"/>
      <c r="L474" s="103"/>
    </row>
    <row r="475" spans="1:12" customFormat="1" x14ac:dyDescent="0.25">
      <c r="A475" s="91"/>
      <c r="B475" s="91"/>
      <c r="C475" s="91"/>
      <c r="D475" s="91"/>
      <c r="E475" s="103"/>
      <c r="F475" s="103"/>
      <c r="G475" s="103"/>
      <c r="H475" s="103"/>
      <c r="I475" s="103"/>
      <c r="J475" s="103"/>
      <c r="K475" s="103"/>
      <c r="L475" s="103"/>
    </row>
    <row r="476" spans="1:12" customFormat="1" x14ac:dyDescent="0.25">
      <c r="A476" s="91"/>
      <c r="B476" s="91"/>
      <c r="C476" s="91"/>
      <c r="D476" s="91"/>
      <c r="E476" s="103"/>
      <c r="F476" s="103"/>
      <c r="G476" s="103"/>
      <c r="H476" s="103"/>
      <c r="I476" s="103"/>
      <c r="J476" s="103"/>
      <c r="K476" s="103"/>
      <c r="L476" s="103"/>
    </row>
    <row r="477" spans="1:12" customFormat="1" x14ac:dyDescent="0.25">
      <c r="A477" s="91"/>
      <c r="B477" s="91"/>
      <c r="C477" s="91"/>
      <c r="D477" s="91"/>
      <c r="E477" s="103"/>
      <c r="F477" s="103"/>
      <c r="G477" s="103"/>
      <c r="H477" s="103"/>
      <c r="I477" s="103"/>
      <c r="J477" s="103"/>
      <c r="K477" s="103"/>
      <c r="L477" s="103"/>
    </row>
    <row r="478" spans="1:12" customFormat="1" x14ac:dyDescent="0.25">
      <c r="A478" s="91"/>
      <c r="B478" s="91"/>
      <c r="C478" s="91"/>
      <c r="D478" s="91"/>
      <c r="E478" s="103"/>
      <c r="F478" s="103"/>
      <c r="G478" s="103"/>
      <c r="H478" s="103"/>
      <c r="I478" s="103"/>
      <c r="J478" s="103"/>
      <c r="K478" s="103"/>
      <c r="L478" s="103"/>
    </row>
    <row r="479" spans="1:12" customFormat="1" x14ac:dyDescent="0.25">
      <c r="A479" s="91"/>
      <c r="B479" s="91"/>
      <c r="C479" s="91"/>
      <c r="D479" s="91"/>
      <c r="E479" s="103"/>
      <c r="F479" s="103"/>
      <c r="G479" s="103"/>
      <c r="H479" s="103"/>
      <c r="I479" s="103"/>
      <c r="J479" s="103"/>
      <c r="K479" s="103"/>
      <c r="L479" s="103"/>
    </row>
    <row r="480" spans="1:12" customFormat="1" x14ac:dyDescent="0.25">
      <c r="A480" s="91"/>
      <c r="B480" s="91"/>
      <c r="C480" s="91"/>
      <c r="D480" s="91"/>
      <c r="E480" s="103"/>
      <c r="F480" s="103"/>
      <c r="G480" s="103"/>
      <c r="H480" s="103"/>
      <c r="I480" s="103"/>
      <c r="J480" s="103"/>
      <c r="K480" s="103"/>
      <c r="L480" s="103"/>
    </row>
    <row r="481" spans="1:12" customFormat="1" x14ac:dyDescent="0.25">
      <c r="A481" s="91"/>
      <c r="B481" s="91"/>
      <c r="C481" s="91"/>
      <c r="D481" s="91"/>
      <c r="E481" s="103"/>
      <c r="F481" s="103"/>
      <c r="G481" s="103"/>
      <c r="H481" s="103"/>
      <c r="I481" s="103"/>
      <c r="J481" s="103"/>
      <c r="K481" s="103"/>
      <c r="L481" s="103"/>
    </row>
    <row r="482" spans="1:12" customFormat="1" x14ac:dyDescent="0.25">
      <c r="A482" s="91"/>
      <c r="B482" s="91"/>
      <c r="C482" s="91"/>
      <c r="D482" s="91"/>
      <c r="E482" s="103"/>
      <c r="F482" s="103"/>
      <c r="G482" s="103"/>
      <c r="H482" s="103"/>
      <c r="I482" s="103"/>
      <c r="J482" s="103"/>
      <c r="K482" s="103"/>
      <c r="L482" s="103"/>
    </row>
    <row r="483" spans="1:12" customFormat="1" x14ac:dyDescent="0.25">
      <c r="A483" s="91"/>
      <c r="B483" s="91"/>
      <c r="C483" s="91"/>
      <c r="D483" s="91"/>
      <c r="E483" s="103"/>
      <c r="F483" s="103"/>
      <c r="G483" s="103"/>
      <c r="H483" s="103"/>
      <c r="I483" s="103"/>
      <c r="J483" s="103"/>
      <c r="K483" s="103"/>
      <c r="L483" s="103"/>
    </row>
    <row r="484" spans="1:12" customFormat="1" x14ac:dyDescent="0.25">
      <c r="A484" s="91"/>
      <c r="B484" s="91"/>
      <c r="C484" s="91"/>
      <c r="D484" s="91"/>
      <c r="E484" s="103"/>
      <c r="F484" s="103"/>
      <c r="G484" s="103"/>
      <c r="H484" s="103"/>
      <c r="I484" s="103"/>
      <c r="J484" s="103"/>
      <c r="K484" s="103"/>
      <c r="L484" s="103"/>
    </row>
    <row r="485" spans="1:12" customFormat="1" x14ac:dyDescent="0.25">
      <c r="A485" s="91"/>
      <c r="B485" s="91"/>
      <c r="C485" s="91"/>
      <c r="D485" s="91"/>
      <c r="E485" s="103"/>
      <c r="F485" s="103"/>
      <c r="G485" s="103"/>
      <c r="H485" s="103"/>
      <c r="I485" s="103"/>
      <c r="J485" s="103"/>
      <c r="K485" s="103"/>
      <c r="L485" s="103"/>
    </row>
    <row r="486" spans="1:12" customFormat="1" x14ac:dyDescent="0.25">
      <c r="A486" s="91"/>
      <c r="B486" s="91"/>
      <c r="C486" s="91"/>
      <c r="D486" s="91"/>
      <c r="E486" s="103"/>
      <c r="F486" s="103"/>
      <c r="G486" s="103"/>
      <c r="H486" s="103"/>
      <c r="I486" s="103"/>
      <c r="J486" s="103"/>
      <c r="K486" s="103"/>
      <c r="L486" s="103"/>
    </row>
    <row r="487" spans="1:12" customFormat="1" x14ac:dyDescent="0.25">
      <c r="A487" s="91"/>
      <c r="B487" s="91"/>
      <c r="C487" s="91"/>
      <c r="D487" s="91"/>
      <c r="E487" s="103"/>
      <c r="F487" s="103"/>
      <c r="G487" s="103"/>
      <c r="H487" s="103"/>
      <c r="I487" s="103"/>
      <c r="J487" s="103"/>
      <c r="K487" s="103"/>
      <c r="L487" s="103"/>
    </row>
    <row r="488" spans="1:12" customFormat="1" x14ac:dyDescent="0.25">
      <c r="A488" s="91"/>
      <c r="B488" s="91"/>
      <c r="C488" s="91"/>
      <c r="D488" s="91"/>
      <c r="E488" s="103"/>
      <c r="F488" s="103"/>
      <c r="G488" s="103"/>
      <c r="H488" s="103"/>
      <c r="I488" s="103"/>
      <c r="J488" s="103"/>
      <c r="K488" s="103"/>
      <c r="L488" s="103"/>
    </row>
    <row r="489" spans="1:12" customFormat="1" x14ac:dyDescent="0.25">
      <c r="A489" s="91"/>
      <c r="B489" s="91"/>
      <c r="C489" s="91"/>
      <c r="D489" s="91"/>
      <c r="E489" s="103"/>
      <c r="F489" s="103"/>
      <c r="G489" s="103"/>
      <c r="H489" s="103"/>
      <c r="I489" s="103"/>
      <c r="J489" s="103"/>
      <c r="K489" s="103"/>
      <c r="L489" s="103"/>
    </row>
    <row r="490" spans="1:12" customFormat="1" x14ac:dyDescent="0.25">
      <c r="A490" s="91"/>
      <c r="B490" s="91"/>
      <c r="C490" s="91"/>
      <c r="D490" s="91"/>
      <c r="E490" s="103"/>
      <c r="F490" s="103"/>
      <c r="G490" s="103"/>
      <c r="H490" s="103"/>
      <c r="I490" s="103"/>
      <c r="J490" s="103"/>
      <c r="K490" s="103"/>
      <c r="L490" s="103"/>
    </row>
    <row r="491" spans="1:12" customFormat="1" x14ac:dyDescent="0.25">
      <c r="A491" s="91"/>
      <c r="B491" s="91"/>
      <c r="C491" s="91"/>
      <c r="D491" s="91"/>
      <c r="E491" s="103"/>
      <c r="F491" s="103"/>
      <c r="G491" s="103"/>
      <c r="H491" s="103"/>
      <c r="I491" s="103"/>
      <c r="J491" s="103"/>
      <c r="K491" s="103"/>
      <c r="L491" s="103"/>
    </row>
    <row r="492" spans="1:12" customFormat="1" x14ac:dyDescent="0.25">
      <c r="A492" s="91"/>
      <c r="B492" s="91"/>
      <c r="C492" s="91"/>
      <c r="D492" s="91"/>
      <c r="E492" s="103"/>
      <c r="F492" s="103"/>
      <c r="G492" s="103"/>
      <c r="H492" s="103"/>
      <c r="I492" s="103"/>
      <c r="J492" s="103"/>
      <c r="K492" s="103"/>
      <c r="L492" s="103"/>
    </row>
    <row r="493" spans="1:12" customFormat="1" x14ac:dyDescent="0.25">
      <c r="A493" s="91"/>
      <c r="B493" s="91"/>
      <c r="C493" s="91"/>
      <c r="D493" s="91"/>
      <c r="E493" s="103"/>
      <c r="F493" s="103"/>
      <c r="G493" s="103"/>
      <c r="H493" s="103"/>
      <c r="I493" s="103"/>
      <c r="J493" s="103"/>
      <c r="K493" s="103"/>
      <c r="L493" s="103"/>
    </row>
    <row r="494" spans="1:12" customFormat="1" x14ac:dyDescent="0.25">
      <c r="A494" s="91"/>
      <c r="B494" s="91"/>
      <c r="C494" s="91"/>
      <c r="D494" s="91"/>
      <c r="E494" s="103"/>
      <c r="F494" s="103"/>
      <c r="G494" s="103"/>
      <c r="H494" s="103"/>
      <c r="I494" s="103"/>
      <c r="J494" s="103"/>
      <c r="K494" s="103"/>
      <c r="L494" s="103"/>
    </row>
    <row r="495" spans="1:12" customFormat="1" x14ac:dyDescent="0.25">
      <c r="A495" s="91"/>
      <c r="B495" s="91"/>
      <c r="C495" s="91"/>
      <c r="D495" s="91"/>
      <c r="E495" s="103"/>
      <c r="F495" s="103"/>
      <c r="G495" s="103"/>
      <c r="H495" s="103"/>
      <c r="I495" s="103"/>
      <c r="J495" s="103"/>
      <c r="K495" s="103"/>
      <c r="L495" s="103"/>
    </row>
    <row r="496" spans="1:12" customFormat="1" x14ac:dyDescent="0.25">
      <c r="A496" s="91"/>
      <c r="B496" s="91"/>
      <c r="C496" s="91"/>
      <c r="D496" s="91"/>
      <c r="E496" s="103"/>
      <c r="F496" s="103"/>
      <c r="G496" s="103"/>
      <c r="H496" s="103"/>
      <c r="I496" s="103"/>
      <c r="J496" s="103"/>
      <c r="K496" s="103"/>
      <c r="L496" s="103"/>
    </row>
    <row r="497" spans="1:12" customFormat="1" x14ac:dyDescent="0.25">
      <c r="A497" s="91"/>
      <c r="B497" s="91"/>
      <c r="C497" s="91"/>
      <c r="D497" s="91"/>
      <c r="E497" s="103"/>
      <c r="F497" s="103"/>
      <c r="G497" s="103"/>
      <c r="H497" s="103"/>
      <c r="I497" s="103"/>
      <c r="J497" s="103"/>
      <c r="K497" s="103"/>
      <c r="L497" s="103"/>
    </row>
    <row r="498" spans="1:12" customFormat="1" x14ac:dyDescent="0.25">
      <c r="A498" s="91"/>
      <c r="B498" s="91"/>
      <c r="C498" s="91"/>
      <c r="D498" s="91"/>
      <c r="E498" s="103"/>
      <c r="F498" s="103"/>
      <c r="G498" s="103"/>
      <c r="H498" s="103"/>
      <c r="I498" s="103"/>
      <c r="J498" s="103"/>
      <c r="K498" s="103"/>
      <c r="L498" s="103"/>
    </row>
    <row r="499" spans="1:12" customFormat="1" x14ac:dyDescent="0.25">
      <c r="A499" s="91"/>
      <c r="B499" s="91"/>
      <c r="C499" s="91"/>
      <c r="D499" s="91"/>
      <c r="E499" s="103"/>
      <c r="F499" s="103"/>
      <c r="G499" s="103"/>
      <c r="H499" s="103"/>
      <c r="I499" s="103"/>
      <c r="J499" s="103"/>
      <c r="K499" s="103"/>
      <c r="L499" s="103"/>
    </row>
    <row r="500" spans="1:12" customFormat="1" x14ac:dyDescent="0.25">
      <c r="A500" s="91"/>
      <c r="B500" s="91"/>
      <c r="C500" s="91"/>
      <c r="D500" s="91"/>
      <c r="E500" s="103"/>
      <c r="F500" s="103"/>
      <c r="G500" s="103"/>
      <c r="H500" s="103"/>
      <c r="I500" s="103"/>
      <c r="J500" s="103"/>
      <c r="K500" s="103"/>
      <c r="L500" s="103"/>
    </row>
    <row r="501" spans="1:12" customFormat="1" x14ac:dyDescent="0.25">
      <c r="A501" s="91"/>
      <c r="B501" s="91"/>
      <c r="C501" s="91"/>
      <c r="D501" s="91"/>
      <c r="E501" s="103"/>
      <c r="F501" s="103"/>
      <c r="G501" s="103"/>
      <c r="H501" s="103"/>
      <c r="I501" s="103"/>
      <c r="J501" s="103"/>
      <c r="K501" s="103"/>
      <c r="L501" s="103"/>
    </row>
    <row r="502" spans="1:12" customFormat="1" x14ac:dyDescent="0.25">
      <c r="A502" s="91"/>
      <c r="B502" s="91"/>
      <c r="C502" s="91"/>
      <c r="D502" s="91"/>
      <c r="E502" s="103"/>
      <c r="F502" s="103"/>
      <c r="G502" s="103"/>
      <c r="H502" s="103"/>
      <c r="I502" s="103"/>
      <c r="J502" s="103"/>
      <c r="K502" s="103"/>
      <c r="L502" s="103"/>
    </row>
    <row r="503" spans="1:12" customFormat="1" x14ac:dyDescent="0.25">
      <c r="A503" s="91"/>
      <c r="B503" s="91"/>
      <c r="C503" s="91"/>
      <c r="D503" s="91"/>
      <c r="E503" s="103"/>
      <c r="F503" s="103"/>
      <c r="G503" s="103"/>
      <c r="H503" s="103"/>
      <c r="I503" s="103"/>
      <c r="J503" s="103"/>
      <c r="K503" s="103"/>
      <c r="L503" s="103"/>
    </row>
    <row r="504" spans="1:12" customFormat="1" x14ac:dyDescent="0.25">
      <c r="A504" s="91"/>
      <c r="B504" s="91"/>
      <c r="C504" s="91"/>
      <c r="D504" s="91"/>
      <c r="E504" s="103"/>
      <c r="F504" s="103"/>
      <c r="G504" s="103"/>
      <c r="H504" s="103"/>
      <c r="I504" s="103"/>
      <c r="J504" s="103"/>
      <c r="K504" s="103"/>
      <c r="L504" s="103"/>
    </row>
    <row r="505" spans="1:12" customFormat="1" x14ac:dyDescent="0.25">
      <c r="A505" s="91"/>
      <c r="B505" s="91"/>
      <c r="C505" s="91"/>
      <c r="D505" s="91"/>
      <c r="E505" s="103"/>
      <c r="F505" s="103"/>
      <c r="G505" s="103"/>
      <c r="H505" s="103"/>
      <c r="I505" s="103"/>
      <c r="J505" s="103"/>
      <c r="K505" s="103"/>
      <c r="L505" s="103"/>
    </row>
    <row r="506" spans="1:12" customFormat="1" x14ac:dyDescent="0.25">
      <c r="A506" s="91"/>
      <c r="B506" s="91"/>
      <c r="C506" s="91"/>
      <c r="D506" s="91"/>
      <c r="E506" s="103"/>
      <c r="F506" s="103"/>
      <c r="G506" s="103"/>
      <c r="H506" s="103"/>
      <c r="I506" s="103"/>
      <c r="J506" s="103"/>
      <c r="K506" s="103"/>
      <c r="L506" s="103"/>
    </row>
    <row r="507" spans="1:12" customFormat="1" x14ac:dyDescent="0.25">
      <c r="A507" s="91"/>
      <c r="B507" s="91"/>
      <c r="C507" s="91"/>
      <c r="D507" s="91"/>
      <c r="E507" s="103"/>
      <c r="F507" s="103"/>
      <c r="G507" s="103"/>
      <c r="H507" s="103"/>
      <c r="I507" s="103"/>
      <c r="J507" s="103"/>
      <c r="K507" s="103"/>
      <c r="L507" s="103"/>
    </row>
    <row r="508" spans="1:12" customFormat="1" x14ac:dyDescent="0.25">
      <c r="A508" s="91"/>
      <c r="B508" s="91"/>
      <c r="C508" s="91"/>
      <c r="D508" s="91"/>
      <c r="E508" s="103"/>
      <c r="F508" s="103"/>
      <c r="G508" s="103"/>
      <c r="H508" s="103"/>
      <c r="I508" s="103"/>
      <c r="J508" s="103"/>
      <c r="K508" s="103"/>
      <c r="L508" s="103"/>
    </row>
    <row r="509" spans="1:12" customFormat="1" x14ac:dyDescent="0.25">
      <c r="A509" s="91"/>
      <c r="B509" s="91"/>
      <c r="C509" s="91"/>
      <c r="D509" s="91"/>
      <c r="E509" s="103"/>
      <c r="F509" s="103"/>
      <c r="G509" s="103"/>
      <c r="H509" s="103"/>
      <c r="I509" s="103"/>
      <c r="J509" s="103"/>
      <c r="K509" s="103"/>
      <c r="L509" s="103"/>
    </row>
    <row r="510" spans="1:12" customFormat="1" x14ac:dyDescent="0.25">
      <c r="A510" s="91"/>
      <c r="B510" s="91"/>
      <c r="C510" s="91"/>
      <c r="D510" s="91"/>
      <c r="E510" s="103"/>
      <c r="F510" s="103"/>
      <c r="G510" s="103"/>
      <c r="H510" s="103"/>
      <c r="I510" s="103"/>
      <c r="J510" s="103"/>
      <c r="K510" s="103"/>
      <c r="L510" s="103"/>
    </row>
    <row r="511" spans="1:12" customFormat="1" x14ac:dyDescent="0.25">
      <c r="A511" s="91"/>
      <c r="B511" s="91"/>
      <c r="C511" s="91"/>
      <c r="D511" s="91"/>
      <c r="E511" s="103"/>
      <c r="F511" s="103"/>
      <c r="G511" s="103"/>
      <c r="H511" s="103"/>
      <c r="I511" s="103"/>
      <c r="J511" s="103"/>
      <c r="K511" s="103"/>
      <c r="L511" s="103"/>
    </row>
    <row r="512" spans="1:12" customFormat="1" x14ac:dyDescent="0.25">
      <c r="A512" s="91"/>
      <c r="B512" s="91"/>
      <c r="C512" s="91"/>
      <c r="D512" s="91"/>
      <c r="E512" s="103"/>
      <c r="F512" s="103"/>
      <c r="G512" s="103"/>
      <c r="H512" s="103"/>
      <c r="I512" s="103"/>
      <c r="J512" s="103"/>
      <c r="K512" s="103"/>
      <c r="L512" s="103"/>
    </row>
    <row r="513" spans="1:12" customFormat="1" x14ac:dyDescent="0.25">
      <c r="A513" s="91"/>
      <c r="B513" s="91"/>
      <c r="C513" s="91"/>
      <c r="D513" s="91"/>
      <c r="E513" s="103"/>
      <c r="F513" s="103"/>
      <c r="G513" s="103"/>
      <c r="H513" s="103"/>
      <c r="I513" s="103"/>
      <c r="J513" s="103"/>
      <c r="K513" s="103"/>
      <c r="L513" s="103"/>
    </row>
    <row r="514" spans="1:12" customFormat="1" x14ac:dyDescent="0.25">
      <c r="A514" s="91"/>
      <c r="B514" s="91"/>
      <c r="C514" s="91"/>
      <c r="D514" s="91"/>
      <c r="E514" s="103"/>
      <c r="F514" s="103"/>
      <c r="G514" s="103"/>
      <c r="H514" s="103"/>
      <c r="I514" s="103"/>
      <c r="J514" s="103"/>
      <c r="K514" s="103"/>
      <c r="L514" s="103"/>
    </row>
    <row r="515" spans="1:12" customFormat="1" x14ac:dyDescent="0.25">
      <c r="A515" s="91"/>
      <c r="B515" s="91"/>
      <c r="C515" s="91"/>
      <c r="D515" s="91"/>
      <c r="E515" s="103"/>
      <c r="F515" s="103"/>
      <c r="G515" s="103"/>
      <c r="H515" s="103"/>
      <c r="I515" s="103"/>
      <c r="J515" s="103"/>
      <c r="K515" s="103"/>
      <c r="L515" s="103"/>
    </row>
    <row r="516" spans="1:12" customFormat="1" x14ac:dyDescent="0.25">
      <c r="A516" s="91"/>
      <c r="B516" s="91"/>
      <c r="C516" s="91"/>
      <c r="D516" s="91"/>
      <c r="E516" s="103"/>
      <c r="F516" s="103"/>
      <c r="G516" s="103"/>
      <c r="H516" s="103"/>
      <c r="I516" s="103"/>
      <c r="J516" s="103"/>
      <c r="K516" s="103"/>
      <c r="L516" s="103"/>
    </row>
    <row r="517" spans="1:12" customFormat="1" x14ac:dyDescent="0.25">
      <c r="A517" s="91"/>
      <c r="B517" s="91"/>
      <c r="C517" s="91"/>
      <c r="D517" s="91"/>
      <c r="E517" s="103"/>
      <c r="F517" s="103"/>
      <c r="G517" s="103"/>
      <c r="H517" s="103"/>
      <c r="I517" s="103"/>
      <c r="J517" s="103"/>
      <c r="K517" s="103"/>
      <c r="L517" s="103"/>
    </row>
    <row r="518" spans="1:12" customFormat="1" x14ac:dyDescent="0.25">
      <c r="A518" s="91"/>
      <c r="B518" s="91"/>
      <c r="C518" s="91"/>
      <c r="D518" s="91"/>
      <c r="E518" s="103"/>
      <c r="F518" s="103"/>
      <c r="G518" s="103"/>
      <c r="H518" s="103"/>
      <c r="I518" s="103"/>
      <c r="J518" s="103"/>
      <c r="K518" s="103"/>
      <c r="L518" s="103"/>
    </row>
    <row r="519" spans="1:12" customFormat="1" x14ac:dyDescent="0.25">
      <c r="A519" s="91"/>
      <c r="B519" s="91"/>
      <c r="C519" s="91"/>
      <c r="D519" s="91"/>
      <c r="E519" s="103"/>
      <c r="F519" s="103"/>
      <c r="G519" s="103"/>
      <c r="H519" s="103"/>
      <c r="I519" s="103"/>
      <c r="J519" s="103"/>
      <c r="K519" s="103"/>
      <c r="L519" s="103"/>
    </row>
    <row r="520" spans="1:12" customFormat="1" x14ac:dyDescent="0.25">
      <c r="A520" s="91"/>
      <c r="B520" s="91"/>
      <c r="C520" s="91"/>
      <c r="D520" s="91"/>
      <c r="E520" s="103"/>
      <c r="F520" s="103"/>
      <c r="G520" s="103"/>
      <c r="H520" s="103"/>
      <c r="I520" s="103"/>
      <c r="J520" s="103"/>
      <c r="K520" s="103"/>
      <c r="L520" s="103"/>
    </row>
    <row r="521" spans="1:12" customFormat="1" x14ac:dyDescent="0.25">
      <c r="A521" s="91"/>
      <c r="B521" s="91"/>
      <c r="C521" s="91"/>
      <c r="D521" s="91"/>
      <c r="E521" s="103"/>
      <c r="F521" s="103"/>
      <c r="G521" s="103"/>
      <c r="H521" s="103"/>
      <c r="I521" s="103"/>
      <c r="J521" s="103"/>
      <c r="K521" s="103"/>
      <c r="L521" s="103"/>
    </row>
    <row r="522" spans="1:12" customFormat="1" x14ac:dyDescent="0.25">
      <c r="A522" s="91"/>
      <c r="B522" s="91"/>
      <c r="C522" s="91"/>
      <c r="D522" s="91"/>
      <c r="E522" s="103"/>
      <c r="F522" s="103"/>
      <c r="G522" s="103"/>
      <c r="H522" s="103"/>
      <c r="I522" s="103"/>
      <c r="J522" s="103"/>
      <c r="K522" s="103"/>
      <c r="L522" s="103"/>
    </row>
    <row r="523" spans="1:12" customFormat="1" x14ac:dyDescent="0.25">
      <c r="A523" s="91"/>
      <c r="B523" s="91"/>
      <c r="C523" s="91"/>
      <c r="D523" s="91"/>
      <c r="E523" s="103"/>
      <c r="F523" s="103"/>
      <c r="G523" s="103"/>
      <c r="H523" s="103"/>
      <c r="I523" s="103"/>
      <c r="J523" s="103"/>
      <c r="K523" s="103"/>
      <c r="L523" s="103"/>
    </row>
    <row r="524" spans="1:12" customFormat="1" x14ac:dyDescent="0.25">
      <c r="A524" s="91"/>
      <c r="B524" s="91"/>
      <c r="C524" s="91"/>
      <c r="D524" s="91"/>
      <c r="E524" s="103"/>
      <c r="F524" s="103"/>
      <c r="G524" s="103"/>
      <c r="H524" s="103"/>
      <c r="I524" s="103"/>
      <c r="J524" s="103"/>
      <c r="K524" s="103"/>
      <c r="L524" s="103"/>
    </row>
    <row r="525" spans="1:12" customFormat="1" x14ac:dyDescent="0.25">
      <c r="A525" s="91"/>
      <c r="B525" s="91"/>
      <c r="C525" s="91"/>
      <c r="D525" s="91"/>
      <c r="E525" s="103"/>
      <c r="F525" s="103"/>
      <c r="G525" s="103"/>
      <c r="H525" s="103"/>
      <c r="I525" s="103"/>
      <c r="J525" s="103"/>
      <c r="K525" s="103"/>
      <c r="L525" s="103"/>
    </row>
    <row r="526" spans="1:12" customFormat="1" x14ac:dyDescent="0.25">
      <c r="A526" s="91"/>
      <c r="B526" s="91"/>
      <c r="C526" s="91"/>
      <c r="D526" s="91"/>
      <c r="E526" s="103"/>
      <c r="F526" s="103"/>
      <c r="G526" s="103"/>
      <c r="H526" s="103"/>
      <c r="I526" s="103"/>
      <c r="J526" s="103"/>
      <c r="K526" s="103"/>
      <c r="L526" s="103"/>
    </row>
    <row r="527" spans="1:12" customFormat="1" x14ac:dyDescent="0.25">
      <c r="A527" s="91"/>
      <c r="B527" s="91"/>
      <c r="C527" s="91"/>
      <c r="D527" s="91"/>
      <c r="E527" s="103"/>
      <c r="F527" s="103"/>
      <c r="G527" s="103"/>
      <c r="H527" s="103"/>
      <c r="I527" s="103"/>
      <c r="J527" s="103"/>
      <c r="K527" s="103"/>
      <c r="L527" s="103"/>
    </row>
    <row r="528" spans="1:12" customFormat="1" x14ac:dyDescent="0.25">
      <c r="A528" s="91"/>
      <c r="B528" s="91"/>
      <c r="C528" s="91"/>
      <c r="D528" s="91"/>
      <c r="E528" s="103"/>
      <c r="F528" s="103"/>
      <c r="G528" s="103"/>
      <c r="H528" s="103"/>
      <c r="I528" s="103"/>
      <c r="J528" s="103"/>
      <c r="K528" s="103"/>
      <c r="L528" s="103"/>
    </row>
    <row r="529" spans="1:12" customFormat="1" x14ac:dyDescent="0.25">
      <c r="A529" s="91"/>
      <c r="B529" s="91"/>
      <c r="C529" s="91"/>
      <c r="D529" s="91"/>
      <c r="E529" s="103"/>
      <c r="F529" s="103"/>
      <c r="G529" s="103"/>
      <c r="H529" s="103"/>
      <c r="I529" s="103"/>
      <c r="J529" s="103"/>
      <c r="K529" s="103"/>
      <c r="L529" s="103"/>
    </row>
    <row r="530" spans="1:12" customFormat="1" x14ac:dyDescent="0.25">
      <c r="A530" s="91"/>
      <c r="B530" s="91"/>
      <c r="C530" s="91"/>
      <c r="D530" s="91"/>
      <c r="E530" s="103"/>
      <c r="F530" s="103"/>
      <c r="G530" s="103"/>
      <c r="H530" s="103"/>
      <c r="I530" s="103"/>
      <c r="J530" s="103"/>
      <c r="K530" s="103"/>
      <c r="L530" s="103"/>
    </row>
    <row r="531" spans="1:12" customFormat="1" x14ac:dyDescent="0.25">
      <c r="A531" s="91"/>
      <c r="B531" s="91"/>
      <c r="C531" s="91"/>
      <c r="D531" s="91"/>
      <c r="E531" s="103"/>
      <c r="F531" s="103"/>
      <c r="G531" s="103"/>
      <c r="H531" s="103"/>
      <c r="I531" s="103"/>
      <c r="J531" s="103"/>
      <c r="K531" s="103"/>
      <c r="L531" s="103"/>
    </row>
    <row r="532" spans="1:12" customFormat="1" x14ac:dyDescent="0.25">
      <c r="A532" s="91"/>
      <c r="B532" s="91"/>
      <c r="C532" s="91"/>
      <c r="D532" s="91"/>
      <c r="E532" s="103"/>
      <c r="F532" s="103"/>
      <c r="G532" s="103"/>
      <c r="H532" s="103"/>
      <c r="I532" s="103"/>
      <c r="J532" s="103"/>
      <c r="K532" s="103"/>
      <c r="L532" s="103"/>
    </row>
    <row r="533" spans="1:12" customFormat="1" x14ac:dyDescent="0.25">
      <c r="A533" s="91"/>
      <c r="B533" s="91"/>
      <c r="C533" s="91"/>
      <c r="D533" s="91"/>
      <c r="E533" s="103"/>
      <c r="F533" s="103"/>
      <c r="G533" s="103"/>
      <c r="H533" s="103"/>
      <c r="I533" s="103"/>
      <c r="J533" s="103"/>
      <c r="K533" s="103"/>
      <c r="L533" s="103"/>
    </row>
    <row r="534" spans="1:12" customFormat="1" x14ac:dyDescent="0.25">
      <c r="A534" s="91"/>
      <c r="B534" s="91"/>
      <c r="C534" s="91"/>
      <c r="D534" s="91"/>
      <c r="E534" s="103"/>
      <c r="F534" s="103"/>
      <c r="G534" s="103"/>
      <c r="H534" s="103"/>
      <c r="I534" s="103"/>
      <c r="J534" s="103"/>
      <c r="K534" s="103"/>
      <c r="L534" s="103"/>
    </row>
    <row r="535" spans="1:12" customFormat="1" x14ac:dyDescent="0.25">
      <c r="A535" s="91"/>
      <c r="B535" s="91"/>
      <c r="C535" s="91"/>
      <c r="D535" s="91"/>
      <c r="E535" s="103"/>
      <c r="F535" s="103"/>
      <c r="G535" s="103"/>
      <c r="H535" s="103"/>
      <c r="I535" s="103"/>
      <c r="J535" s="103"/>
      <c r="K535" s="103"/>
      <c r="L535" s="103"/>
    </row>
    <row r="536" spans="1:12" customFormat="1" x14ac:dyDescent="0.25">
      <c r="A536" s="91"/>
      <c r="B536" s="91"/>
      <c r="C536" s="91"/>
      <c r="D536" s="91"/>
      <c r="E536" s="103"/>
      <c r="F536" s="103"/>
      <c r="G536" s="103"/>
      <c r="H536" s="103"/>
      <c r="I536" s="103"/>
      <c r="J536" s="103"/>
      <c r="K536" s="103"/>
      <c r="L536" s="103"/>
    </row>
    <row r="537" spans="1:12" customFormat="1" x14ac:dyDescent="0.25">
      <c r="A537" s="91"/>
      <c r="B537" s="91"/>
      <c r="C537" s="91"/>
      <c r="D537" s="91"/>
      <c r="E537" s="103"/>
      <c r="F537" s="103"/>
      <c r="G537" s="103"/>
      <c r="H537" s="103"/>
      <c r="I537" s="103"/>
      <c r="J537" s="103"/>
      <c r="K537" s="103"/>
      <c r="L537" s="103"/>
    </row>
    <row r="538" spans="1:12" customFormat="1" x14ac:dyDescent="0.25">
      <c r="A538" s="91"/>
      <c r="B538" s="91"/>
      <c r="C538" s="91"/>
      <c r="D538" s="91"/>
      <c r="E538" s="103"/>
      <c r="F538" s="103"/>
      <c r="G538" s="103"/>
      <c r="H538" s="103"/>
      <c r="I538" s="103"/>
      <c r="J538" s="103"/>
      <c r="K538" s="103"/>
      <c r="L538" s="103"/>
    </row>
    <row r="539" spans="1:12" customFormat="1" x14ac:dyDescent="0.25">
      <c r="A539" s="91"/>
      <c r="B539" s="91"/>
      <c r="C539" s="91"/>
      <c r="D539" s="91"/>
      <c r="E539" s="103"/>
      <c r="F539" s="103"/>
      <c r="G539" s="103"/>
      <c r="H539" s="103"/>
      <c r="I539" s="103"/>
      <c r="J539" s="103"/>
      <c r="K539" s="103"/>
      <c r="L539" s="103"/>
    </row>
    <row r="540" spans="1:12" customFormat="1" x14ac:dyDescent="0.25">
      <c r="A540" s="91"/>
      <c r="B540" s="91"/>
      <c r="C540" s="91"/>
      <c r="D540" s="91"/>
      <c r="E540" s="103"/>
      <c r="F540" s="103"/>
      <c r="G540" s="103"/>
      <c r="H540" s="103"/>
      <c r="I540" s="103"/>
      <c r="J540" s="103"/>
      <c r="K540" s="103"/>
      <c r="L540" s="103"/>
    </row>
    <row r="541" spans="1:12" customFormat="1" x14ac:dyDescent="0.25">
      <c r="A541" s="91"/>
      <c r="B541" s="91"/>
      <c r="C541" s="91"/>
      <c r="D541" s="91"/>
      <c r="E541" s="103"/>
      <c r="F541" s="103"/>
      <c r="G541" s="103"/>
      <c r="H541" s="103"/>
      <c r="I541" s="103"/>
      <c r="J541" s="103"/>
      <c r="K541" s="103"/>
      <c r="L541" s="103"/>
    </row>
    <row r="542" spans="1:12" customFormat="1" x14ac:dyDescent="0.25">
      <c r="A542" s="91"/>
      <c r="B542" s="91"/>
      <c r="C542" s="91"/>
      <c r="D542" s="91"/>
      <c r="E542" s="103"/>
      <c r="F542" s="103"/>
      <c r="G542" s="103"/>
      <c r="H542" s="103"/>
      <c r="I542" s="103"/>
      <c r="J542" s="103"/>
      <c r="K542" s="103"/>
      <c r="L542" s="103"/>
    </row>
    <row r="543" spans="1:12" customFormat="1" x14ac:dyDescent="0.25">
      <c r="A543" s="91"/>
      <c r="B543" s="91"/>
      <c r="C543" s="91"/>
      <c r="D543" s="91"/>
      <c r="E543" s="103"/>
      <c r="F543" s="103"/>
      <c r="G543" s="103"/>
      <c r="H543" s="103"/>
      <c r="I543" s="103"/>
      <c r="J543" s="103"/>
      <c r="K543" s="103"/>
      <c r="L543" s="103"/>
    </row>
    <row r="544" spans="1:12" customFormat="1" x14ac:dyDescent="0.25">
      <c r="A544" s="91"/>
      <c r="B544" s="91"/>
      <c r="C544" s="91"/>
      <c r="D544" s="91"/>
      <c r="E544" s="103"/>
      <c r="F544" s="103"/>
      <c r="G544" s="103"/>
      <c r="H544" s="103"/>
      <c r="I544" s="103"/>
      <c r="J544" s="103"/>
      <c r="K544" s="103"/>
      <c r="L544" s="103"/>
    </row>
    <row r="545" spans="1:12" customFormat="1" x14ac:dyDescent="0.25">
      <c r="A545" s="91"/>
      <c r="B545" s="91"/>
      <c r="C545" s="91"/>
      <c r="D545" s="91"/>
      <c r="E545" s="103"/>
      <c r="F545" s="103"/>
      <c r="G545" s="103"/>
      <c r="H545" s="103"/>
      <c r="I545" s="103"/>
      <c r="J545" s="103"/>
      <c r="K545" s="103"/>
      <c r="L545" s="103"/>
    </row>
    <row r="546" spans="1:12" customFormat="1" x14ac:dyDescent="0.25">
      <c r="A546" s="91"/>
      <c r="B546" s="91"/>
      <c r="C546" s="91"/>
      <c r="D546" s="91"/>
      <c r="E546" s="103"/>
      <c r="F546" s="103"/>
      <c r="G546" s="103"/>
      <c r="H546" s="103"/>
      <c r="I546" s="103"/>
      <c r="J546" s="103"/>
      <c r="K546" s="103"/>
      <c r="L546" s="103"/>
    </row>
    <row r="547" spans="1:12" customFormat="1" x14ac:dyDescent="0.25">
      <c r="A547" s="91"/>
      <c r="B547" s="91"/>
      <c r="C547" s="91"/>
      <c r="D547" s="91"/>
      <c r="E547" s="103"/>
      <c r="F547" s="103"/>
      <c r="G547" s="103"/>
      <c r="H547" s="103"/>
      <c r="I547" s="103"/>
      <c r="J547" s="103"/>
      <c r="K547" s="103"/>
      <c r="L547" s="103"/>
    </row>
    <row r="548" spans="1:12" customFormat="1" x14ac:dyDescent="0.25">
      <c r="A548" s="91"/>
      <c r="B548" s="91"/>
      <c r="C548" s="91"/>
      <c r="D548" s="91"/>
      <c r="E548" s="103"/>
      <c r="F548" s="103"/>
      <c r="G548" s="103"/>
      <c r="H548" s="103"/>
      <c r="I548" s="103"/>
      <c r="J548" s="103"/>
      <c r="K548" s="103"/>
      <c r="L548" s="103"/>
    </row>
    <row r="549" spans="1:12" customFormat="1" x14ac:dyDescent="0.25">
      <c r="A549" s="91"/>
      <c r="B549" s="91"/>
      <c r="C549" s="91"/>
      <c r="D549" s="91"/>
      <c r="E549" s="103"/>
      <c r="F549" s="103"/>
      <c r="G549" s="103"/>
      <c r="H549" s="103"/>
      <c r="I549" s="103"/>
      <c r="J549" s="103"/>
      <c r="K549" s="103"/>
      <c r="L549" s="103"/>
    </row>
    <row r="550" spans="1:12" customFormat="1" x14ac:dyDescent="0.25">
      <c r="A550" s="91"/>
      <c r="B550" s="91"/>
      <c r="C550" s="91"/>
      <c r="D550" s="91"/>
      <c r="E550" s="103"/>
      <c r="F550" s="103"/>
      <c r="G550" s="103"/>
      <c r="H550" s="103"/>
      <c r="I550" s="103"/>
      <c r="J550" s="103"/>
      <c r="K550" s="103"/>
      <c r="L550" s="103"/>
    </row>
    <row r="551" spans="1:12" customFormat="1" x14ac:dyDescent="0.25">
      <c r="A551" s="91"/>
      <c r="B551" s="91"/>
      <c r="C551" s="91"/>
      <c r="D551" s="91"/>
      <c r="E551" s="103"/>
      <c r="F551" s="103"/>
      <c r="G551" s="103"/>
      <c r="H551" s="103"/>
      <c r="I551" s="103"/>
      <c r="J551" s="103"/>
      <c r="K551" s="103"/>
      <c r="L551" s="103"/>
    </row>
    <row r="552" spans="1:12" customFormat="1" x14ac:dyDescent="0.25">
      <c r="A552" s="91"/>
      <c r="B552" s="91"/>
      <c r="C552" s="91"/>
      <c r="D552" s="91"/>
      <c r="E552" s="103"/>
      <c r="F552" s="103"/>
      <c r="G552" s="103"/>
      <c r="H552" s="103"/>
      <c r="I552" s="103"/>
      <c r="J552" s="103"/>
      <c r="K552" s="103"/>
      <c r="L552" s="103"/>
    </row>
    <row r="553" spans="1:12" customFormat="1" x14ac:dyDescent="0.25">
      <c r="A553" s="91"/>
      <c r="B553" s="91"/>
      <c r="C553" s="91"/>
      <c r="D553" s="91"/>
      <c r="E553" s="103"/>
      <c r="F553" s="103"/>
      <c r="G553" s="103"/>
      <c r="H553" s="103"/>
      <c r="I553" s="103"/>
      <c r="J553" s="103"/>
      <c r="K553" s="103"/>
      <c r="L553" s="103"/>
    </row>
    <row r="554" spans="1:12" customFormat="1" x14ac:dyDescent="0.25">
      <c r="A554" s="91"/>
      <c r="B554" s="91"/>
      <c r="C554" s="91"/>
      <c r="D554" s="91"/>
      <c r="E554" s="103"/>
      <c r="F554" s="103"/>
      <c r="G554" s="103"/>
      <c r="H554" s="103"/>
      <c r="I554" s="103"/>
      <c r="J554" s="103"/>
      <c r="K554" s="103"/>
      <c r="L554" s="103"/>
    </row>
    <row r="555" spans="1:12" customFormat="1" x14ac:dyDescent="0.25">
      <c r="A555" s="91"/>
      <c r="B555" s="91"/>
      <c r="C555" s="91"/>
      <c r="D555" s="91"/>
      <c r="E555" s="103"/>
      <c r="F555" s="103"/>
      <c r="G555" s="103"/>
      <c r="H555" s="103"/>
      <c r="I555" s="103"/>
      <c r="J555" s="103"/>
      <c r="K555" s="103"/>
      <c r="L555" s="103"/>
    </row>
    <row r="556" spans="1:12" customFormat="1" x14ac:dyDescent="0.25">
      <c r="A556" s="91"/>
      <c r="B556" s="91"/>
      <c r="C556" s="91"/>
      <c r="D556" s="91"/>
      <c r="E556" s="103"/>
      <c r="F556" s="103"/>
      <c r="G556" s="103"/>
      <c r="H556" s="103"/>
      <c r="I556" s="103"/>
      <c r="J556" s="103"/>
      <c r="K556" s="103"/>
      <c r="L556" s="103"/>
    </row>
    <row r="557" spans="1:12" customFormat="1" x14ac:dyDescent="0.25">
      <c r="A557" s="91"/>
      <c r="B557" s="91"/>
      <c r="C557" s="91"/>
      <c r="D557" s="91"/>
      <c r="E557" s="103"/>
      <c r="F557" s="103"/>
      <c r="G557" s="103"/>
      <c r="H557" s="103"/>
      <c r="I557" s="103"/>
      <c r="J557" s="103"/>
      <c r="K557" s="103"/>
      <c r="L557" s="103"/>
    </row>
    <row r="558" spans="1:12" customFormat="1" x14ac:dyDescent="0.25">
      <c r="A558" s="91"/>
      <c r="B558" s="91"/>
      <c r="C558" s="91"/>
      <c r="D558" s="91"/>
      <c r="E558" s="103"/>
      <c r="F558" s="103"/>
      <c r="G558" s="103"/>
      <c r="H558" s="103"/>
      <c r="I558" s="103"/>
      <c r="J558" s="103"/>
      <c r="K558" s="103"/>
      <c r="L558" s="103"/>
    </row>
    <row r="559" spans="1:12" customFormat="1" x14ac:dyDescent="0.25">
      <c r="A559" s="91"/>
      <c r="B559" s="91"/>
      <c r="C559" s="91"/>
      <c r="D559" s="91"/>
      <c r="E559" s="103"/>
      <c r="F559" s="103"/>
      <c r="G559" s="103"/>
      <c r="H559" s="103"/>
      <c r="I559" s="103"/>
      <c r="J559" s="103"/>
      <c r="K559" s="103"/>
      <c r="L559" s="103"/>
    </row>
    <row r="560" spans="1:12" customFormat="1" x14ac:dyDescent="0.25">
      <c r="A560" s="91"/>
      <c r="B560" s="91"/>
      <c r="C560" s="91"/>
      <c r="D560" s="91"/>
      <c r="E560" s="103"/>
      <c r="F560" s="103"/>
      <c r="G560" s="103"/>
      <c r="H560" s="103"/>
      <c r="I560" s="103"/>
      <c r="J560" s="103"/>
      <c r="K560" s="103"/>
      <c r="L560" s="103"/>
    </row>
    <row r="561" spans="1:12" customFormat="1" x14ac:dyDescent="0.25">
      <c r="A561" s="91"/>
      <c r="B561" s="91"/>
      <c r="C561" s="91"/>
      <c r="D561" s="91"/>
      <c r="E561" s="103"/>
      <c r="F561" s="103"/>
      <c r="G561" s="103"/>
      <c r="H561" s="103"/>
      <c r="I561" s="103"/>
      <c r="J561" s="103"/>
      <c r="K561" s="103"/>
      <c r="L561" s="103"/>
    </row>
    <row r="562" spans="1:12" customFormat="1" x14ac:dyDescent="0.25">
      <c r="A562" s="91"/>
      <c r="B562" s="91"/>
      <c r="C562" s="91"/>
      <c r="D562" s="91"/>
      <c r="E562" s="103"/>
      <c r="F562" s="103"/>
      <c r="G562" s="103"/>
      <c r="H562" s="103"/>
      <c r="I562" s="103"/>
      <c r="J562" s="103"/>
      <c r="K562" s="103"/>
      <c r="L562" s="103"/>
    </row>
    <row r="563" spans="1:12" customFormat="1" x14ac:dyDescent="0.25">
      <c r="A563" s="91"/>
      <c r="B563" s="91"/>
      <c r="C563" s="91"/>
      <c r="D563" s="91"/>
      <c r="E563" s="103"/>
      <c r="F563" s="103"/>
      <c r="G563" s="103"/>
      <c r="H563" s="103"/>
      <c r="I563" s="103"/>
      <c r="J563" s="103"/>
      <c r="K563" s="103"/>
      <c r="L563" s="103"/>
    </row>
    <row r="564" spans="1:12" customFormat="1" x14ac:dyDescent="0.25">
      <c r="A564" s="91"/>
      <c r="B564" s="91"/>
      <c r="C564" s="91"/>
      <c r="D564" s="91"/>
      <c r="E564" s="103"/>
      <c r="F564" s="103"/>
      <c r="G564" s="103"/>
      <c r="H564" s="103"/>
      <c r="I564" s="103"/>
      <c r="J564" s="103"/>
      <c r="K564" s="103"/>
      <c r="L564" s="103"/>
    </row>
    <row r="565" spans="1:12" customFormat="1" x14ac:dyDescent="0.25">
      <c r="A565" s="91"/>
      <c r="B565" s="91"/>
      <c r="C565" s="91"/>
      <c r="D565" s="91"/>
      <c r="E565" s="103"/>
      <c r="F565" s="103"/>
      <c r="G565" s="103"/>
      <c r="H565" s="103"/>
      <c r="I565" s="103"/>
      <c r="J565" s="103"/>
      <c r="K565" s="103"/>
      <c r="L565" s="103"/>
    </row>
    <row r="566" spans="1:12" customFormat="1" x14ac:dyDescent="0.25">
      <c r="A566" s="91"/>
      <c r="B566" s="91"/>
      <c r="C566" s="91"/>
      <c r="D566" s="91"/>
      <c r="E566" s="103"/>
      <c r="F566" s="103"/>
      <c r="G566" s="103"/>
      <c r="H566" s="103"/>
      <c r="I566" s="103"/>
      <c r="J566" s="103"/>
      <c r="K566" s="103"/>
      <c r="L566" s="103"/>
    </row>
    <row r="567" spans="1:12" customFormat="1" x14ac:dyDescent="0.25">
      <c r="A567" s="91"/>
      <c r="B567" s="91"/>
      <c r="C567" s="91"/>
      <c r="D567" s="91"/>
      <c r="E567" s="103"/>
      <c r="F567" s="103"/>
      <c r="G567" s="103"/>
      <c r="H567" s="103"/>
      <c r="I567" s="103"/>
      <c r="J567" s="103"/>
      <c r="K567" s="103"/>
      <c r="L567" s="103"/>
    </row>
    <row r="568" spans="1:12" customFormat="1" x14ac:dyDescent="0.25">
      <c r="A568" s="91"/>
      <c r="B568" s="91"/>
      <c r="C568" s="91"/>
      <c r="D568" s="91"/>
      <c r="E568" s="103"/>
      <c r="F568" s="103"/>
      <c r="G568" s="103"/>
      <c r="H568" s="103"/>
      <c r="I568" s="103"/>
      <c r="J568" s="103"/>
      <c r="K568" s="103"/>
      <c r="L568" s="103"/>
    </row>
    <row r="569" spans="1:12" customFormat="1" x14ac:dyDescent="0.25">
      <c r="A569" s="91"/>
      <c r="B569" s="91"/>
      <c r="C569" s="91"/>
      <c r="D569" s="91"/>
      <c r="E569" s="103"/>
      <c r="F569" s="103"/>
      <c r="G569" s="103"/>
      <c r="H569" s="103"/>
      <c r="I569" s="103"/>
      <c r="J569" s="103"/>
      <c r="K569" s="103"/>
      <c r="L569" s="103"/>
    </row>
    <row r="570" spans="1:12" customFormat="1" x14ac:dyDescent="0.25">
      <c r="A570" s="91"/>
      <c r="B570" s="91"/>
      <c r="C570" s="91"/>
      <c r="D570" s="91"/>
      <c r="E570" s="103"/>
      <c r="F570" s="103"/>
      <c r="G570" s="103"/>
      <c r="H570" s="103"/>
      <c r="I570" s="103"/>
      <c r="J570" s="103"/>
      <c r="K570" s="103"/>
      <c r="L570" s="103"/>
    </row>
    <row r="571" spans="1:12" customFormat="1" x14ac:dyDescent="0.25">
      <c r="A571" s="91"/>
      <c r="B571" s="91"/>
      <c r="C571" s="91"/>
      <c r="D571" s="91"/>
      <c r="E571" s="103"/>
      <c r="F571" s="103"/>
      <c r="G571" s="103"/>
      <c r="H571" s="103"/>
      <c r="I571" s="103"/>
      <c r="J571" s="103"/>
      <c r="K571" s="103"/>
      <c r="L571" s="103"/>
    </row>
    <row r="572" spans="1:12" customFormat="1" x14ac:dyDescent="0.25">
      <c r="A572" s="91"/>
      <c r="B572" s="91"/>
      <c r="C572" s="91"/>
      <c r="D572" s="91"/>
      <c r="E572" s="103"/>
      <c r="F572" s="103"/>
      <c r="G572" s="103"/>
      <c r="H572" s="103"/>
      <c r="I572" s="103"/>
      <c r="J572" s="103"/>
      <c r="K572" s="103"/>
      <c r="L572" s="103"/>
    </row>
    <row r="573" spans="1:12" customFormat="1" x14ac:dyDescent="0.25">
      <c r="A573" s="91"/>
      <c r="B573" s="91"/>
      <c r="C573" s="91"/>
      <c r="D573" s="91"/>
      <c r="E573" s="103"/>
      <c r="F573" s="103"/>
      <c r="G573" s="103"/>
      <c r="H573" s="103"/>
      <c r="I573" s="103"/>
      <c r="J573" s="103"/>
      <c r="K573" s="103"/>
      <c r="L573" s="103"/>
    </row>
    <row r="574" spans="1:12" customFormat="1" x14ac:dyDescent="0.25">
      <c r="A574" s="91"/>
      <c r="B574" s="91"/>
      <c r="C574" s="91"/>
      <c r="D574" s="91"/>
      <c r="E574" s="103"/>
      <c r="F574" s="103"/>
      <c r="G574" s="103"/>
      <c r="H574" s="103"/>
      <c r="I574" s="103"/>
      <c r="J574" s="103"/>
      <c r="K574" s="103"/>
      <c r="L574" s="103"/>
    </row>
    <row r="575" spans="1:12" customFormat="1" x14ac:dyDescent="0.25">
      <c r="A575" s="91"/>
      <c r="B575" s="91"/>
      <c r="C575" s="91"/>
      <c r="D575" s="91"/>
      <c r="E575" s="103"/>
      <c r="F575" s="103"/>
      <c r="G575" s="103"/>
      <c r="H575" s="103"/>
      <c r="I575" s="103"/>
      <c r="J575" s="103"/>
      <c r="K575" s="103"/>
      <c r="L575" s="103"/>
    </row>
    <row r="576" spans="1:12" customFormat="1" x14ac:dyDescent="0.25">
      <c r="A576" s="91"/>
      <c r="B576" s="91"/>
      <c r="C576" s="91"/>
      <c r="D576" s="91"/>
      <c r="E576" s="103"/>
      <c r="F576" s="103"/>
      <c r="G576" s="103"/>
      <c r="H576" s="103"/>
      <c r="I576" s="103"/>
      <c r="J576" s="103"/>
      <c r="K576" s="103"/>
      <c r="L576" s="103"/>
    </row>
    <row r="577" spans="1:12" customFormat="1" x14ac:dyDescent="0.25">
      <c r="A577" s="91"/>
      <c r="B577" s="91"/>
      <c r="C577" s="91"/>
      <c r="D577" s="91"/>
      <c r="E577" s="103"/>
      <c r="F577" s="103"/>
      <c r="G577" s="103"/>
      <c r="H577" s="103"/>
      <c r="I577" s="103"/>
      <c r="J577" s="103"/>
      <c r="K577" s="103"/>
      <c r="L577" s="103"/>
    </row>
    <row r="578" spans="1:12" customFormat="1" x14ac:dyDescent="0.25">
      <c r="A578" s="91"/>
      <c r="B578" s="91"/>
      <c r="C578" s="91"/>
      <c r="D578" s="91"/>
      <c r="E578" s="103"/>
      <c r="F578" s="103"/>
      <c r="G578" s="103"/>
      <c r="H578" s="103"/>
      <c r="I578" s="103"/>
      <c r="J578" s="103"/>
      <c r="K578" s="103"/>
      <c r="L578" s="103"/>
    </row>
    <row r="579" spans="1:12" customFormat="1" x14ac:dyDescent="0.25">
      <c r="A579" s="91"/>
      <c r="B579" s="91"/>
      <c r="C579" s="91"/>
      <c r="D579" s="91"/>
      <c r="E579" s="103"/>
      <c r="F579" s="103"/>
      <c r="G579" s="103"/>
      <c r="H579" s="103"/>
      <c r="I579" s="103"/>
      <c r="J579" s="103"/>
      <c r="K579" s="103"/>
      <c r="L579" s="103"/>
    </row>
    <row r="580" spans="1:12" customFormat="1" x14ac:dyDescent="0.25">
      <c r="A580" s="91"/>
      <c r="B580" s="91"/>
      <c r="C580" s="91"/>
      <c r="D580" s="91"/>
      <c r="E580" s="103"/>
      <c r="F580" s="103"/>
      <c r="G580" s="103"/>
      <c r="H580" s="103"/>
      <c r="I580" s="103"/>
      <c r="J580" s="103"/>
      <c r="K580" s="103"/>
      <c r="L580" s="103"/>
    </row>
    <row r="581" spans="1:12" customFormat="1" x14ac:dyDescent="0.25">
      <c r="A581" s="91"/>
      <c r="B581" s="91"/>
      <c r="C581" s="91"/>
      <c r="D581" s="91"/>
      <c r="E581" s="103"/>
      <c r="F581" s="103"/>
      <c r="G581" s="103"/>
      <c r="H581" s="103"/>
      <c r="I581" s="103"/>
      <c r="J581" s="103"/>
      <c r="K581" s="103"/>
      <c r="L581" s="103"/>
    </row>
    <row r="582" spans="1:12" customFormat="1" x14ac:dyDescent="0.25">
      <c r="A582" s="91"/>
      <c r="B582" s="91"/>
      <c r="C582" s="91"/>
      <c r="D582" s="91"/>
      <c r="E582" s="103"/>
      <c r="F582" s="103"/>
      <c r="G582" s="103"/>
      <c r="H582" s="103"/>
      <c r="I582" s="103"/>
      <c r="J582" s="103"/>
      <c r="K582" s="103"/>
      <c r="L582" s="103"/>
    </row>
    <row r="583" spans="1:12" customFormat="1" x14ac:dyDescent="0.25">
      <c r="A583" s="91"/>
      <c r="B583" s="91"/>
      <c r="C583" s="91"/>
      <c r="D583" s="91"/>
      <c r="E583" s="103"/>
      <c r="F583" s="103"/>
      <c r="G583" s="103"/>
      <c r="H583" s="103"/>
      <c r="I583" s="103"/>
      <c r="J583" s="103"/>
      <c r="K583" s="103"/>
      <c r="L583" s="103"/>
    </row>
    <row r="584" spans="1:12" customFormat="1" x14ac:dyDescent="0.25">
      <c r="A584" s="91"/>
      <c r="B584" s="91"/>
      <c r="C584" s="91"/>
      <c r="D584" s="91"/>
      <c r="E584" s="103"/>
      <c r="F584" s="103"/>
      <c r="G584" s="103"/>
      <c r="H584" s="103"/>
      <c r="I584" s="103"/>
      <c r="J584" s="103"/>
      <c r="K584" s="103"/>
      <c r="L584" s="103"/>
    </row>
    <row r="585" spans="1:12" customFormat="1" x14ac:dyDescent="0.25">
      <c r="A585" s="91"/>
      <c r="B585" s="91"/>
      <c r="C585" s="91"/>
      <c r="D585" s="91"/>
      <c r="E585" s="103"/>
      <c r="F585" s="103"/>
      <c r="G585" s="103"/>
      <c r="H585" s="103"/>
      <c r="I585" s="103"/>
      <c r="J585" s="103"/>
      <c r="K585" s="103"/>
      <c r="L585" s="103"/>
    </row>
    <row r="586" spans="1:12" customFormat="1" x14ac:dyDescent="0.25">
      <c r="A586" s="91"/>
      <c r="B586" s="91"/>
      <c r="C586" s="91"/>
      <c r="D586" s="91"/>
      <c r="E586" s="103"/>
      <c r="F586" s="103"/>
      <c r="G586" s="103"/>
      <c r="H586" s="103"/>
      <c r="I586" s="103"/>
      <c r="J586" s="103"/>
      <c r="K586" s="103"/>
      <c r="L586" s="103"/>
    </row>
    <row r="587" spans="1:12" customFormat="1" x14ac:dyDescent="0.25">
      <c r="A587" s="91"/>
      <c r="B587" s="91"/>
      <c r="C587" s="91"/>
      <c r="D587" s="91"/>
      <c r="E587" s="103"/>
      <c r="F587" s="103"/>
      <c r="G587" s="103"/>
      <c r="H587" s="103"/>
      <c r="I587" s="103"/>
      <c r="J587" s="103"/>
      <c r="K587" s="103"/>
      <c r="L587" s="103"/>
    </row>
    <row r="588" spans="1:12" customFormat="1" x14ac:dyDescent="0.25">
      <c r="A588" s="91"/>
      <c r="B588" s="91"/>
      <c r="C588" s="91"/>
      <c r="D588" s="91"/>
      <c r="E588" s="103"/>
      <c r="F588" s="103"/>
      <c r="G588" s="103"/>
      <c r="H588" s="103"/>
      <c r="I588" s="103"/>
      <c r="J588" s="103"/>
      <c r="K588" s="103"/>
      <c r="L588" s="103"/>
    </row>
    <row r="589" spans="1:12" customFormat="1" x14ac:dyDescent="0.25">
      <c r="A589" s="91"/>
      <c r="B589" s="91"/>
      <c r="C589" s="91"/>
      <c r="D589" s="91"/>
      <c r="E589" s="103"/>
      <c r="F589" s="103"/>
      <c r="G589" s="103"/>
      <c r="H589" s="103"/>
      <c r="I589" s="103"/>
      <c r="J589" s="103"/>
      <c r="K589" s="103"/>
      <c r="L589" s="103"/>
    </row>
    <row r="590" spans="1:12" customFormat="1" x14ac:dyDescent="0.25">
      <c r="A590" s="91"/>
      <c r="B590" s="91"/>
      <c r="C590" s="91"/>
      <c r="D590" s="91"/>
      <c r="E590" s="103"/>
      <c r="F590" s="103"/>
      <c r="G590" s="103"/>
      <c r="H590" s="103"/>
      <c r="I590" s="103"/>
      <c r="J590" s="103"/>
      <c r="K590" s="103"/>
      <c r="L590" s="103"/>
    </row>
    <row r="591" spans="1:12" customFormat="1" x14ac:dyDescent="0.25">
      <c r="A591" s="91"/>
      <c r="B591" s="91"/>
      <c r="C591" s="91"/>
      <c r="D591" s="91"/>
      <c r="E591" s="103"/>
      <c r="F591" s="103"/>
      <c r="G591" s="103"/>
      <c r="H591" s="103"/>
      <c r="I591" s="103"/>
      <c r="J591" s="103"/>
      <c r="K591" s="103"/>
      <c r="L591" s="103"/>
    </row>
    <row r="592" spans="1:12" customFormat="1" x14ac:dyDescent="0.25">
      <c r="A592" s="91"/>
      <c r="B592" s="91"/>
      <c r="C592" s="91"/>
      <c r="D592" s="91"/>
      <c r="E592" s="103"/>
      <c r="F592" s="103"/>
      <c r="G592" s="103"/>
      <c r="H592" s="103"/>
      <c r="I592" s="103"/>
      <c r="J592" s="103"/>
      <c r="K592" s="103"/>
      <c r="L592" s="103"/>
    </row>
    <row r="593" spans="1:12" customFormat="1" x14ac:dyDescent="0.25">
      <c r="A593" s="91"/>
      <c r="B593" s="91"/>
      <c r="C593" s="91"/>
      <c r="D593" s="91"/>
      <c r="E593" s="103"/>
      <c r="F593" s="103"/>
      <c r="G593" s="103"/>
      <c r="H593" s="103"/>
      <c r="I593" s="103"/>
      <c r="J593" s="103"/>
      <c r="K593" s="103"/>
      <c r="L593" s="103"/>
    </row>
    <row r="594" spans="1:12" customFormat="1" x14ac:dyDescent="0.25">
      <c r="A594" s="91"/>
      <c r="B594" s="91"/>
      <c r="C594" s="91"/>
      <c r="D594" s="91"/>
      <c r="E594" s="103"/>
      <c r="F594" s="103"/>
      <c r="G594" s="103"/>
      <c r="H594" s="103"/>
      <c r="I594" s="103"/>
      <c r="J594" s="103"/>
      <c r="K594" s="103"/>
      <c r="L594" s="103"/>
    </row>
    <row r="595" spans="1:12" customFormat="1" x14ac:dyDescent="0.25">
      <c r="A595" s="91"/>
      <c r="B595" s="91"/>
      <c r="C595" s="91"/>
      <c r="D595" s="91"/>
      <c r="E595" s="103"/>
      <c r="F595" s="103"/>
      <c r="G595" s="103"/>
      <c r="H595" s="103"/>
      <c r="I595" s="103"/>
      <c r="J595" s="103"/>
      <c r="K595" s="103"/>
      <c r="L595" s="103"/>
    </row>
    <row r="596" spans="1:12" customFormat="1" x14ac:dyDescent="0.25">
      <c r="A596" s="91"/>
      <c r="B596" s="91"/>
      <c r="C596" s="91"/>
      <c r="D596" s="91"/>
      <c r="E596" s="103"/>
      <c r="F596" s="103"/>
      <c r="G596" s="103"/>
      <c r="H596" s="103"/>
      <c r="I596" s="103"/>
      <c r="J596" s="103"/>
      <c r="K596" s="103"/>
      <c r="L596" s="103"/>
    </row>
    <row r="597" spans="1:12" customFormat="1" x14ac:dyDescent="0.25">
      <c r="A597" s="91"/>
      <c r="B597" s="91"/>
      <c r="C597" s="91"/>
      <c r="D597" s="91"/>
      <c r="E597" s="103"/>
      <c r="F597" s="103"/>
      <c r="G597" s="103"/>
      <c r="H597" s="103"/>
      <c r="I597" s="103"/>
      <c r="J597" s="103"/>
      <c r="K597" s="103"/>
      <c r="L597" s="103"/>
    </row>
    <row r="598" spans="1:12" customFormat="1" x14ac:dyDescent="0.25">
      <c r="A598" s="91"/>
      <c r="B598" s="91"/>
      <c r="C598" s="91"/>
      <c r="D598" s="91"/>
      <c r="E598" s="103"/>
      <c r="F598" s="103"/>
      <c r="G598" s="103"/>
      <c r="H598" s="103"/>
      <c r="I598" s="103"/>
      <c r="J598" s="103"/>
      <c r="K598" s="103"/>
      <c r="L598" s="103"/>
    </row>
    <row r="599" spans="1:12" customFormat="1" x14ac:dyDescent="0.25">
      <c r="A599" s="91"/>
      <c r="B599" s="91"/>
      <c r="C599" s="91"/>
      <c r="D599" s="91"/>
      <c r="E599" s="103"/>
      <c r="F599" s="103"/>
      <c r="G599" s="103"/>
      <c r="H599" s="103"/>
      <c r="I599" s="103"/>
      <c r="J599" s="103"/>
      <c r="K599" s="103"/>
      <c r="L599" s="103"/>
    </row>
    <row r="600" spans="1:12" customFormat="1" x14ac:dyDescent="0.25">
      <c r="A600" s="91"/>
      <c r="B600" s="91"/>
      <c r="C600" s="91"/>
      <c r="D600" s="91"/>
      <c r="E600" s="103"/>
      <c r="F600" s="103"/>
      <c r="G600" s="103"/>
      <c r="H600" s="103"/>
      <c r="I600" s="103"/>
      <c r="J600" s="103"/>
      <c r="K600" s="103"/>
      <c r="L600" s="103"/>
    </row>
    <row r="601" spans="1:12" customFormat="1" x14ac:dyDescent="0.25">
      <c r="A601" s="91"/>
      <c r="B601" s="91"/>
      <c r="C601" s="91"/>
      <c r="D601" s="91"/>
      <c r="E601" s="103"/>
      <c r="F601" s="103"/>
      <c r="G601" s="103"/>
      <c r="H601" s="103"/>
      <c r="I601" s="103"/>
      <c r="J601" s="103"/>
      <c r="K601" s="103"/>
      <c r="L601" s="103"/>
    </row>
    <row r="602" spans="1:12" customFormat="1" x14ac:dyDescent="0.25">
      <c r="A602" s="91"/>
      <c r="B602" s="91"/>
      <c r="C602" s="91"/>
      <c r="D602" s="91"/>
      <c r="E602" s="103"/>
      <c r="F602" s="103"/>
      <c r="G602" s="103"/>
      <c r="H602" s="103"/>
      <c r="I602" s="103"/>
      <c r="J602" s="103"/>
      <c r="K602" s="103"/>
      <c r="L602" s="103"/>
    </row>
    <row r="603" spans="1:12" customFormat="1" x14ac:dyDescent="0.25">
      <c r="A603" s="91"/>
      <c r="B603" s="91"/>
      <c r="C603" s="91"/>
      <c r="D603" s="91"/>
      <c r="E603" s="103"/>
      <c r="F603" s="103"/>
      <c r="G603" s="103"/>
      <c r="H603" s="103"/>
      <c r="I603" s="103"/>
      <c r="J603" s="103"/>
      <c r="K603" s="103"/>
      <c r="L603" s="103"/>
    </row>
    <row r="604" spans="1:12" customFormat="1" x14ac:dyDescent="0.25">
      <c r="A604" s="91"/>
      <c r="B604" s="91"/>
      <c r="C604" s="91"/>
      <c r="D604" s="91"/>
      <c r="E604" s="103"/>
      <c r="F604" s="103"/>
      <c r="G604" s="103"/>
      <c r="H604" s="103"/>
      <c r="I604" s="103"/>
      <c r="J604" s="103"/>
      <c r="K604" s="103"/>
      <c r="L604" s="103"/>
    </row>
    <row r="605" spans="1:12" customFormat="1" x14ac:dyDescent="0.25">
      <c r="A605" s="91"/>
      <c r="B605" s="91"/>
      <c r="C605" s="91"/>
      <c r="D605" s="91"/>
      <c r="E605" s="103"/>
      <c r="F605" s="103"/>
      <c r="G605" s="103"/>
      <c r="H605" s="103"/>
      <c r="I605" s="103"/>
      <c r="J605" s="103"/>
      <c r="K605" s="103"/>
      <c r="L605" s="103"/>
    </row>
    <row r="606" spans="1:12" customFormat="1" x14ac:dyDescent="0.25">
      <c r="A606" s="91"/>
      <c r="B606" s="91"/>
      <c r="C606" s="91"/>
      <c r="D606" s="91"/>
      <c r="E606" s="103"/>
      <c r="F606" s="103"/>
      <c r="G606" s="103"/>
      <c r="H606" s="103"/>
      <c r="I606" s="103"/>
      <c r="J606" s="103"/>
      <c r="K606" s="103"/>
      <c r="L606" s="103"/>
    </row>
    <row r="607" spans="1:12" customFormat="1" x14ac:dyDescent="0.25">
      <c r="A607" s="91"/>
      <c r="B607" s="91"/>
      <c r="C607" s="91"/>
      <c r="D607" s="91"/>
      <c r="E607" s="103"/>
      <c r="F607" s="103"/>
      <c r="G607" s="103"/>
      <c r="H607" s="103"/>
      <c r="I607" s="103"/>
      <c r="J607" s="103"/>
      <c r="K607" s="103"/>
      <c r="L607" s="103"/>
    </row>
    <row r="608" spans="1:12" customFormat="1" x14ac:dyDescent="0.25">
      <c r="A608" s="91"/>
      <c r="B608" s="91"/>
      <c r="C608" s="91"/>
      <c r="D608" s="91"/>
      <c r="E608" s="103"/>
      <c r="F608" s="103"/>
      <c r="G608" s="103"/>
      <c r="H608" s="103"/>
      <c r="I608" s="103"/>
      <c r="J608" s="103"/>
      <c r="K608" s="103"/>
      <c r="L608" s="103"/>
    </row>
    <row r="609" spans="1:12" customFormat="1" x14ac:dyDescent="0.25">
      <c r="A609" s="91"/>
      <c r="B609" s="91"/>
      <c r="C609" s="91"/>
      <c r="D609" s="91"/>
      <c r="E609" s="103"/>
      <c r="F609" s="103"/>
      <c r="G609" s="103"/>
      <c r="H609" s="103"/>
      <c r="I609" s="103"/>
      <c r="J609" s="103"/>
      <c r="K609" s="103"/>
      <c r="L609" s="103"/>
    </row>
    <row r="610" spans="1:12" customFormat="1" x14ac:dyDescent="0.25">
      <c r="A610" s="91"/>
      <c r="B610" s="91"/>
      <c r="C610" s="91"/>
      <c r="D610" s="91"/>
      <c r="E610" s="103"/>
      <c r="F610" s="103"/>
      <c r="G610" s="103"/>
      <c r="H610" s="103"/>
      <c r="I610" s="103"/>
      <c r="J610" s="103"/>
      <c r="K610" s="103"/>
      <c r="L610" s="103"/>
    </row>
    <row r="611" spans="1:12" customFormat="1" x14ac:dyDescent="0.25">
      <c r="A611" s="91"/>
      <c r="B611" s="91"/>
      <c r="C611" s="91"/>
      <c r="D611" s="91"/>
      <c r="E611" s="103"/>
      <c r="F611" s="103"/>
      <c r="G611" s="103"/>
      <c r="H611" s="103"/>
      <c r="I611" s="103"/>
      <c r="J611" s="103"/>
      <c r="K611" s="103"/>
      <c r="L611" s="103"/>
    </row>
    <row r="612" spans="1:12" customFormat="1" x14ac:dyDescent="0.25">
      <c r="A612" s="91"/>
      <c r="B612" s="91"/>
      <c r="C612" s="91"/>
      <c r="D612" s="91"/>
      <c r="E612" s="103"/>
      <c r="F612" s="103"/>
      <c r="G612" s="103"/>
      <c r="H612" s="103"/>
      <c r="I612" s="103"/>
      <c r="J612" s="103"/>
      <c r="K612" s="103"/>
      <c r="L612" s="103"/>
    </row>
    <row r="613" spans="1:12" customFormat="1" x14ac:dyDescent="0.25">
      <c r="A613" s="91"/>
      <c r="B613" s="91"/>
      <c r="C613" s="91"/>
      <c r="D613" s="91"/>
      <c r="E613" s="103"/>
      <c r="F613" s="103"/>
      <c r="G613" s="103"/>
      <c r="H613" s="103"/>
      <c r="I613" s="103"/>
      <c r="J613" s="103"/>
      <c r="K613" s="103"/>
      <c r="L613" s="103"/>
    </row>
    <row r="614" spans="1:12" customFormat="1" x14ac:dyDescent="0.25">
      <c r="A614" s="91"/>
      <c r="B614" s="91"/>
      <c r="C614" s="91"/>
      <c r="D614" s="91"/>
      <c r="E614" s="103"/>
      <c r="F614" s="103"/>
      <c r="G614" s="103"/>
      <c r="H614" s="103"/>
      <c r="I614" s="103"/>
      <c r="J614" s="103"/>
      <c r="K614" s="103"/>
      <c r="L614" s="103"/>
    </row>
    <row r="615" spans="1:12" customFormat="1" x14ac:dyDescent="0.25">
      <c r="A615" s="91"/>
      <c r="B615" s="91"/>
      <c r="C615" s="91"/>
      <c r="D615" s="91"/>
      <c r="E615" s="103"/>
      <c r="F615" s="103"/>
      <c r="G615" s="103"/>
      <c r="H615" s="103"/>
      <c r="I615" s="103"/>
      <c r="J615" s="103"/>
      <c r="K615" s="103"/>
      <c r="L615" s="103"/>
    </row>
    <row r="616" spans="1:12" customFormat="1" x14ac:dyDescent="0.25">
      <c r="A616" s="91"/>
      <c r="B616" s="91"/>
      <c r="C616" s="91"/>
      <c r="D616" s="91"/>
      <c r="E616" s="103"/>
      <c r="F616" s="103"/>
      <c r="G616" s="103"/>
      <c r="H616" s="103"/>
      <c r="I616" s="103"/>
      <c r="J616" s="103"/>
      <c r="K616" s="103"/>
      <c r="L616" s="103"/>
    </row>
    <row r="617" spans="1:12" customFormat="1" x14ac:dyDescent="0.25">
      <c r="A617" s="91"/>
      <c r="B617" s="91"/>
      <c r="C617" s="91"/>
      <c r="D617" s="91"/>
      <c r="E617" s="103"/>
      <c r="F617" s="103"/>
      <c r="G617" s="103"/>
      <c r="H617" s="103"/>
      <c r="I617" s="103"/>
      <c r="J617" s="103"/>
      <c r="K617" s="103"/>
      <c r="L617" s="103"/>
    </row>
    <row r="618" spans="1:12" customFormat="1" x14ac:dyDescent="0.25">
      <c r="A618" s="91"/>
      <c r="B618" s="91"/>
      <c r="C618" s="91"/>
      <c r="D618" s="91"/>
      <c r="E618" s="103"/>
      <c r="F618" s="103"/>
      <c r="G618" s="103"/>
      <c r="H618" s="103"/>
      <c r="I618" s="103"/>
      <c r="J618" s="103"/>
      <c r="K618" s="103"/>
      <c r="L618" s="103"/>
    </row>
    <row r="619" spans="1:12" customFormat="1" x14ac:dyDescent="0.25">
      <c r="A619" s="91"/>
      <c r="B619" s="91"/>
      <c r="C619" s="91"/>
      <c r="D619" s="91"/>
      <c r="E619" s="103"/>
      <c r="F619" s="103"/>
      <c r="G619" s="103"/>
      <c r="H619" s="103"/>
      <c r="I619" s="103"/>
      <c r="J619" s="103"/>
      <c r="K619" s="103"/>
      <c r="L619" s="103"/>
    </row>
    <row r="620" spans="1:12" customFormat="1" x14ac:dyDescent="0.25">
      <c r="A620" s="91"/>
      <c r="B620" s="91"/>
      <c r="C620" s="91"/>
      <c r="D620" s="91"/>
      <c r="E620" s="103"/>
      <c r="F620" s="103"/>
      <c r="G620" s="103"/>
      <c r="H620" s="103"/>
      <c r="I620" s="103"/>
      <c r="J620" s="103"/>
      <c r="K620" s="103"/>
      <c r="L620" s="103"/>
    </row>
    <row r="621" spans="1:12" customFormat="1" x14ac:dyDescent="0.25">
      <c r="A621" s="91"/>
      <c r="B621" s="91"/>
      <c r="C621" s="91"/>
      <c r="D621" s="91"/>
      <c r="E621" s="103"/>
      <c r="F621" s="103"/>
      <c r="G621" s="103"/>
      <c r="H621" s="103"/>
      <c r="I621" s="103"/>
      <c r="J621" s="103"/>
      <c r="K621" s="103"/>
      <c r="L621" s="103"/>
    </row>
    <row r="622" spans="1:12" customFormat="1" x14ac:dyDescent="0.25">
      <c r="A622" s="91"/>
      <c r="B622" s="91"/>
      <c r="C622" s="91"/>
      <c r="D622" s="91"/>
      <c r="E622" s="103"/>
      <c r="F622" s="103"/>
      <c r="G622" s="103"/>
      <c r="H622" s="103"/>
      <c r="I622" s="103"/>
      <c r="J622" s="103"/>
      <c r="K622" s="103"/>
      <c r="L622" s="103"/>
    </row>
    <row r="623" spans="1:12" customFormat="1" x14ac:dyDescent="0.25">
      <c r="A623" s="91"/>
      <c r="B623" s="91"/>
      <c r="C623" s="91"/>
      <c r="D623" s="91"/>
      <c r="E623" s="103"/>
      <c r="F623" s="103"/>
      <c r="G623" s="103"/>
      <c r="H623" s="103"/>
      <c r="I623" s="103"/>
      <c r="J623" s="103"/>
      <c r="K623" s="103"/>
      <c r="L623" s="103"/>
    </row>
    <row r="624" spans="1:12" customFormat="1" x14ac:dyDescent="0.25">
      <c r="A624" s="91"/>
      <c r="B624" s="91"/>
      <c r="C624" s="91"/>
      <c r="D624" s="91"/>
      <c r="E624" s="103"/>
      <c r="F624" s="103"/>
      <c r="G624" s="103"/>
      <c r="H624" s="103"/>
      <c r="I624" s="103"/>
      <c r="J624" s="103"/>
      <c r="K624" s="103"/>
      <c r="L624" s="103"/>
    </row>
    <row r="625" spans="1:12" customFormat="1" x14ac:dyDescent="0.25">
      <c r="A625" s="91"/>
      <c r="B625" s="91"/>
      <c r="C625" s="91"/>
      <c r="D625" s="91"/>
      <c r="E625" s="103"/>
      <c r="F625" s="103"/>
      <c r="G625" s="103"/>
      <c r="H625" s="103"/>
      <c r="I625" s="103"/>
      <c r="J625" s="103"/>
      <c r="K625" s="103"/>
      <c r="L625" s="103"/>
    </row>
    <row r="626" spans="1:12" customFormat="1" x14ac:dyDescent="0.25">
      <c r="A626" s="91"/>
      <c r="B626" s="91"/>
      <c r="C626" s="91"/>
      <c r="D626" s="91"/>
      <c r="E626" s="103"/>
      <c r="F626" s="103"/>
      <c r="G626" s="103"/>
      <c r="H626" s="103"/>
      <c r="I626" s="103"/>
      <c r="J626" s="103"/>
      <c r="K626" s="103"/>
      <c r="L626" s="103"/>
    </row>
    <row r="627" spans="1:12" customFormat="1" x14ac:dyDescent="0.25">
      <c r="A627" s="91"/>
      <c r="B627" s="91"/>
      <c r="C627" s="91"/>
      <c r="D627" s="91"/>
      <c r="E627" s="103"/>
      <c r="F627" s="103"/>
      <c r="G627" s="103"/>
      <c r="H627" s="103"/>
      <c r="I627" s="103"/>
      <c r="J627" s="103"/>
      <c r="K627" s="103"/>
      <c r="L627" s="103"/>
    </row>
    <row r="628" spans="1:12" customFormat="1" x14ac:dyDescent="0.25">
      <c r="A628" s="91"/>
      <c r="B628" s="91"/>
      <c r="C628" s="91"/>
      <c r="D628" s="91"/>
      <c r="E628" s="103"/>
      <c r="F628" s="103"/>
      <c r="G628" s="103"/>
      <c r="H628" s="103"/>
      <c r="I628" s="103"/>
      <c r="J628" s="103"/>
      <c r="K628" s="103"/>
      <c r="L628" s="103"/>
    </row>
    <row r="629" spans="1:12" customFormat="1" x14ac:dyDescent="0.25">
      <c r="A629" s="91"/>
      <c r="B629" s="91"/>
      <c r="C629" s="91"/>
      <c r="D629" s="91"/>
      <c r="E629" s="103"/>
      <c r="F629" s="103"/>
      <c r="G629" s="103"/>
      <c r="H629" s="103"/>
      <c r="I629" s="103"/>
      <c r="J629" s="103"/>
      <c r="K629" s="103"/>
      <c r="L629" s="103"/>
    </row>
    <row r="630" spans="1:12" customFormat="1" x14ac:dyDescent="0.25">
      <c r="A630" s="91"/>
      <c r="B630" s="91"/>
      <c r="C630" s="91"/>
      <c r="D630" s="91"/>
      <c r="E630" s="103"/>
      <c r="F630" s="103"/>
      <c r="G630" s="103"/>
      <c r="H630" s="103"/>
      <c r="I630" s="103"/>
      <c r="J630" s="103"/>
      <c r="K630" s="103"/>
      <c r="L630" s="103"/>
    </row>
    <row r="631" spans="1:12" customFormat="1" x14ac:dyDescent="0.25">
      <c r="A631" s="91"/>
      <c r="B631" s="91"/>
      <c r="C631" s="91"/>
      <c r="D631" s="91"/>
      <c r="E631" s="103"/>
      <c r="F631" s="103"/>
      <c r="G631" s="103"/>
      <c r="H631" s="103"/>
      <c r="I631" s="103"/>
      <c r="J631" s="103"/>
      <c r="K631" s="103"/>
      <c r="L631" s="103"/>
    </row>
    <row r="632" spans="1:12" customFormat="1" x14ac:dyDescent="0.25">
      <c r="A632" s="91"/>
      <c r="B632" s="91"/>
      <c r="C632" s="91"/>
      <c r="D632" s="91"/>
      <c r="E632" s="103"/>
      <c r="F632" s="103"/>
      <c r="G632" s="103"/>
      <c r="H632" s="103"/>
      <c r="I632" s="103"/>
      <c r="J632" s="103"/>
      <c r="K632" s="103"/>
      <c r="L632" s="103"/>
    </row>
    <row r="633" spans="1:12" customFormat="1" x14ac:dyDescent="0.25">
      <c r="A633" s="91"/>
      <c r="B633" s="91"/>
      <c r="C633" s="91"/>
      <c r="D633" s="91"/>
      <c r="E633" s="103"/>
      <c r="F633" s="103"/>
      <c r="G633" s="103"/>
      <c r="H633" s="103"/>
      <c r="I633" s="103"/>
      <c r="J633" s="103"/>
      <c r="K633" s="103"/>
      <c r="L633" s="103"/>
    </row>
    <row r="634" spans="1:12" customFormat="1" x14ac:dyDescent="0.25">
      <c r="A634" s="91"/>
      <c r="B634" s="91"/>
      <c r="C634" s="91"/>
      <c r="D634" s="91"/>
      <c r="E634" s="103"/>
      <c r="F634" s="103"/>
      <c r="G634" s="103"/>
      <c r="H634" s="103"/>
      <c r="I634" s="103"/>
      <c r="J634" s="103"/>
      <c r="K634" s="103"/>
      <c r="L634" s="103"/>
    </row>
    <row r="635" spans="1:12" customFormat="1" x14ac:dyDescent="0.25">
      <c r="A635" s="91"/>
      <c r="B635" s="91"/>
      <c r="C635" s="91"/>
      <c r="D635" s="91"/>
      <c r="E635" s="103"/>
      <c r="F635" s="103"/>
      <c r="G635" s="103"/>
      <c r="H635" s="103"/>
      <c r="I635" s="103"/>
      <c r="J635" s="103"/>
      <c r="K635" s="103"/>
      <c r="L635" s="103"/>
    </row>
    <row r="636" spans="1:12" customFormat="1" x14ac:dyDescent="0.25">
      <c r="A636" s="91"/>
      <c r="B636" s="91"/>
      <c r="C636" s="91"/>
      <c r="D636" s="91"/>
      <c r="E636" s="103"/>
      <c r="F636" s="103"/>
      <c r="G636" s="103"/>
      <c r="H636" s="103"/>
      <c r="I636" s="103"/>
      <c r="J636" s="103"/>
      <c r="K636" s="103"/>
      <c r="L636" s="103"/>
    </row>
    <row r="637" spans="1:12" customFormat="1" x14ac:dyDescent="0.25">
      <c r="A637" s="91"/>
      <c r="B637" s="91"/>
      <c r="C637" s="91"/>
      <c r="D637" s="91"/>
      <c r="E637" s="103"/>
      <c r="F637" s="103"/>
      <c r="G637" s="103"/>
      <c r="H637" s="103"/>
      <c r="I637" s="103"/>
      <c r="J637" s="103"/>
      <c r="K637" s="103"/>
      <c r="L637" s="103"/>
    </row>
    <row r="638" spans="1:12" customFormat="1" x14ac:dyDescent="0.25">
      <c r="A638" s="91"/>
      <c r="B638" s="91"/>
      <c r="C638" s="91"/>
      <c r="D638" s="91"/>
      <c r="E638" s="103"/>
      <c r="F638" s="103"/>
      <c r="G638" s="103"/>
      <c r="H638" s="103"/>
      <c r="I638" s="103"/>
      <c r="J638" s="103"/>
      <c r="K638" s="103"/>
      <c r="L638" s="103"/>
    </row>
    <row r="639" spans="1:12" customFormat="1" x14ac:dyDescent="0.25">
      <c r="A639" s="91"/>
      <c r="B639" s="91"/>
      <c r="C639" s="91"/>
      <c r="D639" s="91"/>
      <c r="E639" s="103"/>
      <c r="F639" s="103"/>
      <c r="G639" s="103"/>
      <c r="H639" s="103"/>
      <c r="I639" s="103"/>
      <c r="J639" s="103"/>
      <c r="K639" s="103"/>
      <c r="L639" s="103"/>
    </row>
    <row r="640" spans="1:12" customFormat="1" x14ac:dyDescent="0.25">
      <c r="A640" s="91"/>
      <c r="B640" s="91"/>
      <c r="C640" s="91"/>
      <c r="D640" s="91"/>
      <c r="E640" s="103"/>
      <c r="F640" s="103"/>
      <c r="G640" s="103"/>
      <c r="H640" s="103"/>
      <c r="I640" s="103"/>
      <c r="J640" s="103"/>
      <c r="K640" s="103"/>
      <c r="L640" s="103"/>
    </row>
    <row r="641" spans="1:12" customFormat="1" x14ac:dyDescent="0.25">
      <c r="A641" s="91"/>
      <c r="B641" s="91"/>
      <c r="C641" s="91"/>
      <c r="D641" s="91"/>
      <c r="E641" s="103"/>
      <c r="F641" s="103"/>
      <c r="G641" s="103"/>
      <c r="H641" s="103"/>
      <c r="I641" s="103"/>
      <c r="J641" s="103"/>
      <c r="K641" s="103"/>
      <c r="L641" s="103"/>
    </row>
    <row r="642" spans="1:12" customFormat="1" x14ac:dyDescent="0.25">
      <c r="A642" s="91"/>
      <c r="B642" s="91"/>
      <c r="C642" s="91"/>
      <c r="D642" s="91"/>
      <c r="E642" s="103"/>
      <c r="F642" s="103"/>
      <c r="G642" s="103"/>
      <c r="H642" s="103"/>
      <c r="I642" s="103"/>
      <c r="J642" s="103"/>
      <c r="K642" s="103"/>
      <c r="L642" s="103"/>
    </row>
    <row r="643" spans="1:12" customFormat="1" x14ac:dyDescent="0.25">
      <c r="A643" s="91"/>
      <c r="B643" s="91"/>
      <c r="C643" s="91"/>
      <c r="D643" s="91"/>
      <c r="E643" s="103"/>
      <c r="F643" s="103"/>
      <c r="G643" s="103"/>
      <c r="H643" s="103"/>
      <c r="I643" s="103"/>
      <c r="J643" s="103"/>
      <c r="K643" s="103"/>
      <c r="L643" s="103"/>
    </row>
    <row r="644" spans="1:12" customFormat="1" x14ac:dyDescent="0.25">
      <c r="A644" s="91"/>
      <c r="B644" s="91"/>
      <c r="C644" s="91"/>
      <c r="D644" s="91"/>
      <c r="E644" s="103"/>
      <c r="F644" s="103"/>
      <c r="G644" s="103"/>
      <c r="H644" s="103"/>
      <c r="I644" s="103"/>
      <c r="J644" s="103"/>
      <c r="K644" s="103"/>
      <c r="L644" s="103"/>
    </row>
    <row r="645" spans="1:12" customFormat="1" x14ac:dyDescent="0.25">
      <c r="A645" s="91"/>
      <c r="B645" s="91"/>
      <c r="C645" s="91"/>
      <c r="D645" s="91"/>
      <c r="E645" s="103"/>
      <c r="F645" s="103"/>
      <c r="G645" s="103"/>
      <c r="H645" s="103"/>
      <c r="I645" s="103"/>
      <c r="J645" s="103"/>
      <c r="K645" s="103"/>
      <c r="L645" s="103"/>
    </row>
    <row r="646" spans="1:12" customFormat="1" x14ac:dyDescent="0.25">
      <c r="A646" s="91"/>
      <c r="B646" s="91"/>
      <c r="C646" s="91"/>
      <c r="D646" s="91"/>
      <c r="E646" s="103"/>
      <c r="F646" s="103"/>
      <c r="G646" s="103"/>
      <c r="H646" s="103"/>
      <c r="I646" s="103"/>
      <c r="J646" s="103"/>
      <c r="K646" s="103"/>
      <c r="L646" s="103"/>
    </row>
    <row r="647" spans="1:12" customFormat="1" x14ac:dyDescent="0.25">
      <c r="A647" s="91"/>
      <c r="B647" s="91"/>
      <c r="C647" s="91"/>
      <c r="D647" s="91"/>
      <c r="E647" s="103"/>
      <c r="F647" s="103"/>
      <c r="G647" s="103"/>
      <c r="H647" s="103"/>
      <c r="I647" s="103"/>
      <c r="J647" s="103"/>
      <c r="K647" s="103"/>
      <c r="L647" s="103"/>
    </row>
    <row r="648" spans="1:12" customFormat="1" x14ac:dyDescent="0.25">
      <c r="A648" s="91"/>
      <c r="B648" s="91"/>
      <c r="C648" s="91"/>
      <c r="D648" s="91"/>
      <c r="E648" s="103"/>
      <c r="F648" s="103"/>
      <c r="G648" s="103"/>
      <c r="H648" s="103"/>
      <c r="I648" s="103"/>
      <c r="J648" s="103"/>
      <c r="K648" s="103"/>
      <c r="L648" s="103"/>
    </row>
    <row r="649" spans="1:12" customFormat="1" x14ac:dyDescent="0.25">
      <c r="A649" s="91"/>
      <c r="B649" s="91"/>
      <c r="C649" s="91"/>
      <c r="D649" s="91"/>
      <c r="E649" s="103"/>
      <c r="F649" s="103"/>
      <c r="G649" s="103"/>
      <c r="H649" s="103"/>
      <c r="I649" s="103"/>
      <c r="J649" s="103"/>
      <c r="K649" s="103"/>
      <c r="L649" s="103"/>
    </row>
    <row r="650" spans="1:12" customFormat="1" x14ac:dyDescent="0.25">
      <c r="A650" s="91"/>
      <c r="B650" s="91"/>
      <c r="C650" s="91"/>
      <c r="D650" s="91"/>
      <c r="E650" s="103"/>
      <c r="F650" s="103"/>
      <c r="G650" s="103"/>
      <c r="H650" s="103"/>
      <c r="I650" s="103"/>
      <c r="J650" s="103"/>
      <c r="K650" s="103"/>
      <c r="L650" s="103"/>
    </row>
    <row r="651" spans="1:12" customFormat="1" x14ac:dyDescent="0.25">
      <c r="A651" s="91"/>
      <c r="B651" s="91"/>
      <c r="C651" s="91"/>
      <c r="D651" s="91"/>
      <c r="E651" s="103"/>
      <c r="F651" s="103"/>
      <c r="G651" s="103"/>
      <c r="H651" s="103"/>
      <c r="I651" s="103"/>
      <c r="J651" s="103"/>
      <c r="K651" s="103"/>
      <c r="L651" s="103"/>
    </row>
    <row r="652" spans="1:12" customFormat="1" x14ac:dyDescent="0.25">
      <c r="A652" s="91"/>
      <c r="B652" s="91"/>
      <c r="C652" s="91"/>
      <c r="D652" s="91"/>
      <c r="E652" s="103"/>
      <c r="F652" s="103"/>
      <c r="G652" s="103"/>
      <c r="H652" s="103"/>
      <c r="I652" s="103"/>
      <c r="J652" s="103"/>
      <c r="K652" s="103"/>
      <c r="L652" s="103"/>
    </row>
    <row r="653" spans="1:12" customFormat="1" x14ac:dyDescent="0.25">
      <c r="A653" s="91"/>
      <c r="B653" s="91"/>
      <c r="C653" s="91"/>
      <c r="D653" s="91"/>
      <c r="E653" s="103"/>
      <c r="F653" s="103"/>
      <c r="G653" s="103"/>
      <c r="H653" s="103"/>
      <c r="I653" s="103"/>
      <c r="J653" s="103"/>
      <c r="K653" s="103"/>
      <c r="L653" s="103"/>
    </row>
    <row r="654" spans="1:12" customFormat="1" x14ac:dyDescent="0.25">
      <c r="A654" s="91"/>
      <c r="B654" s="91"/>
      <c r="C654" s="91"/>
      <c r="D654" s="91"/>
      <c r="E654" s="103"/>
      <c r="F654" s="103"/>
      <c r="G654" s="103"/>
      <c r="H654" s="103"/>
      <c r="I654" s="103"/>
      <c r="J654" s="103"/>
      <c r="K654" s="103"/>
      <c r="L654" s="103"/>
    </row>
    <row r="655" spans="1:12" customFormat="1" x14ac:dyDescent="0.25">
      <c r="A655" s="91"/>
      <c r="B655" s="91"/>
      <c r="C655" s="91"/>
      <c r="D655" s="91"/>
      <c r="E655" s="103"/>
      <c r="F655" s="103"/>
      <c r="G655" s="103"/>
      <c r="H655" s="103"/>
      <c r="I655" s="103"/>
      <c r="J655" s="103"/>
      <c r="K655" s="103"/>
      <c r="L655" s="103"/>
    </row>
    <row r="656" spans="1:12" customFormat="1" x14ac:dyDescent="0.25">
      <c r="A656" s="91"/>
      <c r="B656" s="91"/>
      <c r="C656" s="91"/>
      <c r="D656" s="91"/>
      <c r="E656" s="103"/>
      <c r="F656" s="103"/>
      <c r="G656" s="103"/>
      <c r="H656" s="103"/>
      <c r="I656" s="103"/>
      <c r="J656" s="103"/>
      <c r="K656" s="103"/>
      <c r="L656" s="103"/>
    </row>
    <row r="657" spans="1:12" customFormat="1" x14ac:dyDescent="0.25">
      <c r="A657" s="91"/>
      <c r="B657" s="91"/>
      <c r="C657" s="91"/>
      <c r="D657" s="91"/>
      <c r="E657" s="103"/>
      <c r="F657" s="103"/>
      <c r="G657" s="103"/>
      <c r="H657" s="103"/>
      <c r="I657" s="103"/>
      <c r="J657" s="103"/>
      <c r="K657" s="103"/>
      <c r="L657" s="103"/>
    </row>
    <row r="658" spans="1:12" customFormat="1" x14ac:dyDescent="0.25">
      <c r="A658" s="91"/>
      <c r="B658" s="91"/>
      <c r="C658" s="91"/>
      <c r="D658" s="91"/>
      <c r="E658" s="103"/>
      <c r="F658" s="103"/>
      <c r="G658" s="103"/>
      <c r="H658" s="103"/>
      <c r="I658" s="103"/>
      <c r="J658" s="103"/>
      <c r="K658" s="103"/>
      <c r="L658" s="103"/>
    </row>
    <row r="659" spans="1:12" customFormat="1" x14ac:dyDescent="0.25">
      <c r="A659" s="91"/>
      <c r="B659" s="91"/>
      <c r="C659" s="91"/>
      <c r="D659" s="91"/>
      <c r="E659" s="103"/>
      <c r="F659" s="103"/>
      <c r="G659" s="103"/>
      <c r="H659" s="103"/>
      <c r="I659" s="103"/>
      <c r="J659" s="103"/>
      <c r="K659" s="103"/>
      <c r="L659" s="103"/>
    </row>
    <row r="660" spans="1:12" customFormat="1" x14ac:dyDescent="0.25">
      <c r="A660" s="91"/>
      <c r="B660" s="91"/>
      <c r="C660" s="91"/>
      <c r="D660" s="91"/>
      <c r="E660" s="103"/>
      <c r="F660" s="103"/>
      <c r="G660" s="103"/>
      <c r="H660" s="103"/>
      <c r="I660" s="103"/>
      <c r="J660" s="103"/>
      <c r="K660" s="103"/>
      <c r="L660" s="103"/>
    </row>
    <row r="661" spans="1:12" customFormat="1" x14ac:dyDescent="0.25">
      <c r="A661" s="91"/>
      <c r="B661" s="91"/>
      <c r="C661" s="91"/>
      <c r="D661" s="91"/>
      <c r="E661" s="103"/>
      <c r="F661" s="103"/>
      <c r="G661" s="103"/>
      <c r="H661" s="103"/>
      <c r="I661" s="103"/>
      <c r="J661" s="103"/>
      <c r="K661" s="103"/>
      <c r="L661" s="103"/>
    </row>
    <row r="662" spans="1:12" customFormat="1" x14ac:dyDescent="0.25">
      <c r="A662" s="91"/>
      <c r="B662" s="91"/>
      <c r="C662" s="91"/>
      <c r="D662" s="91"/>
      <c r="E662" s="103"/>
      <c r="F662" s="103"/>
      <c r="G662" s="103"/>
      <c r="H662" s="103"/>
      <c r="I662" s="103"/>
      <c r="J662" s="103"/>
      <c r="K662" s="103"/>
      <c r="L662" s="103"/>
    </row>
    <row r="663" spans="1:12" customFormat="1" x14ac:dyDescent="0.25">
      <c r="A663" s="91"/>
      <c r="B663" s="91"/>
      <c r="C663" s="91"/>
      <c r="D663" s="91"/>
      <c r="E663" s="103"/>
      <c r="F663" s="103"/>
      <c r="G663" s="103"/>
      <c r="H663" s="103"/>
      <c r="I663" s="103"/>
      <c r="J663" s="103"/>
      <c r="K663" s="103"/>
      <c r="L663" s="103"/>
    </row>
    <row r="664" spans="1:12" customFormat="1" x14ac:dyDescent="0.25">
      <c r="A664" s="91"/>
      <c r="B664" s="91"/>
      <c r="C664" s="91"/>
      <c r="D664" s="91"/>
      <c r="E664" s="103"/>
      <c r="F664" s="103"/>
      <c r="G664" s="103"/>
      <c r="H664" s="103"/>
      <c r="I664" s="103"/>
      <c r="J664" s="103"/>
      <c r="K664" s="103"/>
      <c r="L664" s="103"/>
    </row>
    <row r="665" spans="1:12" customFormat="1" x14ac:dyDescent="0.25">
      <c r="A665" s="91"/>
      <c r="B665" s="91"/>
      <c r="C665" s="91"/>
      <c r="D665" s="91"/>
      <c r="E665" s="103"/>
      <c r="F665" s="103"/>
      <c r="G665" s="103"/>
      <c r="H665" s="103"/>
      <c r="I665" s="103"/>
      <c r="J665" s="103"/>
      <c r="K665" s="103"/>
      <c r="L665" s="103"/>
    </row>
    <row r="666" spans="1:12" customFormat="1" x14ac:dyDescent="0.25">
      <c r="A666" s="91"/>
      <c r="B666" s="91"/>
      <c r="C666" s="91"/>
      <c r="D666" s="91"/>
      <c r="E666" s="103"/>
      <c r="F666" s="103"/>
      <c r="G666" s="103"/>
      <c r="H666" s="103"/>
      <c r="I666" s="103"/>
      <c r="J666" s="103"/>
      <c r="K666" s="103"/>
      <c r="L666" s="103"/>
    </row>
    <row r="667" spans="1:12" customFormat="1" x14ac:dyDescent="0.25">
      <c r="A667" s="91"/>
      <c r="B667" s="91"/>
      <c r="C667" s="91"/>
      <c r="D667" s="91"/>
      <c r="E667" s="103"/>
      <c r="F667" s="103"/>
      <c r="G667" s="103"/>
      <c r="H667" s="103"/>
      <c r="I667" s="103"/>
      <c r="J667" s="103"/>
      <c r="K667" s="103"/>
      <c r="L667" s="103"/>
    </row>
    <row r="668" spans="1:12" customFormat="1" x14ac:dyDescent="0.25">
      <c r="A668" s="91"/>
      <c r="B668" s="91"/>
      <c r="C668" s="91"/>
      <c r="D668" s="91"/>
      <c r="E668" s="103"/>
      <c r="F668" s="103"/>
      <c r="G668" s="103"/>
      <c r="H668" s="103"/>
      <c r="I668" s="103"/>
      <c r="J668" s="103"/>
      <c r="K668" s="103"/>
      <c r="L668" s="103"/>
    </row>
    <row r="669" spans="1:12" customFormat="1" x14ac:dyDescent="0.25">
      <c r="A669" s="91"/>
      <c r="B669" s="91"/>
      <c r="C669" s="91"/>
      <c r="D669" s="91"/>
      <c r="E669" s="103"/>
      <c r="F669" s="103"/>
      <c r="G669" s="103"/>
      <c r="H669" s="103"/>
      <c r="I669" s="103"/>
      <c r="J669" s="103"/>
      <c r="K669" s="103"/>
      <c r="L669" s="103"/>
    </row>
    <row r="670" spans="1:12" customFormat="1" x14ac:dyDescent="0.25">
      <c r="A670" s="91"/>
      <c r="B670" s="91"/>
      <c r="C670" s="91"/>
      <c r="D670" s="91"/>
      <c r="E670" s="103"/>
      <c r="F670" s="103"/>
      <c r="G670" s="103"/>
      <c r="H670" s="103"/>
      <c r="I670" s="103"/>
      <c r="J670" s="103"/>
      <c r="K670" s="103"/>
      <c r="L670" s="103"/>
    </row>
    <row r="671" spans="1:12" customFormat="1" x14ac:dyDescent="0.25">
      <c r="A671" s="91"/>
      <c r="B671" s="91"/>
      <c r="C671" s="91"/>
      <c r="D671" s="91"/>
      <c r="E671" s="103"/>
      <c r="F671" s="103"/>
      <c r="G671" s="103"/>
      <c r="H671" s="103"/>
      <c r="I671" s="103"/>
      <c r="J671" s="103"/>
      <c r="K671" s="103"/>
      <c r="L671" s="103"/>
    </row>
    <row r="672" spans="1:12" customFormat="1" x14ac:dyDescent="0.25">
      <c r="A672" s="91"/>
      <c r="B672" s="91"/>
      <c r="C672" s="91"/>
      <c r="D672" s="91"/>
      <c r="E672" s="103"/>
      <c r="F672" s="103"/>
      <c r="G672" s="103"/>
      <c r="H672" s="103"/>
      <c r="I672" s="103"/>
      <c r="J672" s="103"/>
      <c r="K672" s="103"/>
      <c r="L672" s="103"/>
    </row>
    <row r="673" spans="1:12" customFormat="1" x14ac:dyDescent="0.25">
      <c r="A673" s="91"/>
      <c r="B673" s="91"/>
      <c r="C673" s="91"/>
      <c r="D673" s="91"/>
      <c r="E673" s="103"/>
      <c r="F673" s="103"/>
      <c r="G673" s="103"/>
      <c r="H673" s="103"/>
      <c r="I673" s="103"/>
      <c r="J673" s="103"/>
      <c r="K673" s="103"/>
      <c r="L673" s="103"/>
    </row>
    <row r="674" spans="1:12" customFormat="1" x14ac:dyDescent="0.25">
      <c r="A674" s="91"/>
      <c r="B674" s="91"/>
      <c r="C674" s="91"/>
      <c r="D674" s="91"/>
      <c r="E674" s="103"/>
      <c r="F674" s="103"/>
      <c r="G674" s="103"/>
      <c r="H674" s="103"/>
      <c r="I674" s="103"/>
      <c r="J674" s="103"/>
      <c r="K674" s="103"/>
      <c r="L674" s="103"/>
    </row>
    <row r="675" spans="1:12" customFormat="1" x14ac:dyDescent="0.25">
      <c r="A675" s="91"/>
      <c r="B675" s="91"/>
      <c r="C675" s="91"/>
      <c r="D675" s="91"/>
      <c r="E675" s="103"/>
      <c r="F675" s="103"/>
      <c r="G675" s="103"/>
      <c r="H675" s="103"/>
      <c r="I675" s="103"/>
      <c r="J675" s="103"/>
      <c r="K675" s="103"/>
      <c r="L675" s="103"/>
    </row>
    <row r="676" spans="1:12" customFormat="1" x14ac:dyDescent="0.25">
      <c r="A676" s="91"/>
      <c r="B676" s="91"/>
      <c r="C676" s="91"/>
      <c r="D676" s="91"/>
      <c r="E676" s="103"/>
      <c r="F676" s="103"/>
      <c r="G676" s="103"/>
      <c r="H676" s="103"/>
      <c r="I676" s="103"/>
      <c r="J676" s="103"/>
      <c r="K676" s="103"/>
      <c r="L676" s="103"/>
    </row>
    <row r="677" spans="1:12" customFormat="1" x14ac:dyDescent="0.25">
      <c r="A677" s="91"/>
      <c r="B677" s="91"/>
      <c r="C677" s="91"/>
      <c r="D677" s="91"/>
      <c r="E677" s="103"/>
      <c r="F677" s="103"/>
      <c r="G677" s="103"/>
      <c r="H677" s="103"/>
      <c r="I677" s="103"/>
      <c r="J677" s="103"/>
      <c r="K677" s="103"/>
      <c r="L677" s="103"/>
    </row>
    <row r="678" spans="1:12" customFormat="1" x14ac:dyDescent="0.25">
      <c r="A678" s="91"/>
      <c r="B678" s="91"/>
      <c r="C678" s="91"/>
      <c r="D678" s="91"/>
      <c r="E678" s="103"/>
      <c r="F678" s="103"/>
      <c r="G678" s="103"/>
      <c r="H678" s="103"/>
      <c r="I678" s="103"/>
      <c r="J678" s="103"/>
      <c r="K678" s="103"/>
      <c r="L678" s="103"/>
    </row>
    <row r="679" spans="1:12" customFormat="1" x14ac:dyDescent="0.25">
      <c r="A679" s="91"/>
      <c r="B679" s="91"/>
      <c r="C679" s="91"/>
      <c r="D679" s="91"/>
      <c r="E679" s="103"/>
      <c r="F679" s="103"/>
      <c r="G679" s="103"/>
      <c r="H679" s="103"/>
      <c r="I679" s="103"/>
      <c r="J679" s="103"/>
      <c r="K679" s="103"/>
      <c r="L679" s="103"/>
    </row>
    <row r="680" spans="1:12" customFormat="1" x14ac:dyDescent="0.25">
      <c r="A680" s="91"/>
      <c r="B680" s="91"/>
      <c r="C680" s="91"/>
      <c r="D680" s="91"/>
      <c r="E680" s="103"/>
      <c r="F680" s="103"/>
      <c r="G680" s="103"/>
      <c r="H680" s="103"/>
      <c r="I680" s="103"/>
      <c r="J680" s="103"/>
      <c r="K680" s="103"/>
      <c r="L680" s="103"/>
    </row>
    <row r="681" spans="1:12" customFormat="1" x14ac:dyDescent="0.25">
      <c r="A681" s="91"/>
      <c r="B681" s="91"/>
      <c r="C681" s="91"/>
      <c r="D681" s="91"/>
      <c r="E681" s="103"/>
      <c r="F681" s="103"/>
      <c r="G681" s="103"/>
      <c r="H681" s="103"/>
      <c r="I681" s="103"/>
      <c r="J681" s="103"/>
      <c r="K681" s="103"/>
      <c r="L681" s="103"/>
    </row>
    <row r="682" spans="1:12" customFormat="1" x14ac:dyDescent="0.25">
      <c r="A682" s="91"/>
      <c r="B682" s="91"/>
      <c r="C682" s="91"/>
      <c r="D682" s="91"/>
      <c r="E682" s="103"/>
      <c r="F682" s="103"/>
      <c r="G682" s="103"/>
      <c r="H682" s="103"/>
      <c r="I682" s="103"/>
      <c r="J682" s="103"/>
      <c r="K682" s="103"/>
      <c r="L682" s="103"/>
    </row>
    <row r="683" spans="1:12" customFormat="1" x14ac:dyDescent="0.25">
      <c r="A683" s="91"/>
      <c r="B683" s="91"/>
      <c r="C683" s="91"/>
      <c r="D683" s="91"/>
      <c r="E683" s="103"/>
      <c r="F683" s="103"/>
      <c r="G683" s="103"/>
      <c r="H683" s="103"/>
      <c r="I683" s="103"/>
      <c r="J683" s="103"/>
      <c r="K683" s="103"/>
      <c r="L683" s="103"/>
    </row>
    <row r="684" spans="1:12" customFormat="1" x14ac:dyDescent="0.25">
      <c r="A684" s="91"/>
      <c r="B684" s="91"/>
      <c r="C684" s="91"/>
      <c r="D684" s="91"/>
      <c r="E684" s="103"/>
      <c r="F684" s="103"/>
      <c r="G684" s="103"/>
      <c r="H684" s="103"/>
      <c r="I684" s="103"/>
      <c r="J684" s="103"/>
      <c r="K684" s="103"/>
      <c r="L684" s="103"/>
    </row>
    <row r="685" spans="1:12" customFormat="1" x14ac:dyDescent="0.25">
      <c r="A685" s="91"/>
      <c r="B685" s="91"/>
      <c r="C685" s="91"/>
      <c r="D685" s="91"/>
      <c r="E685" s="103"/>
      <c r="F685" s="103"/>
      <c r="G685" s="103"/>
      <c r="H685" s="103"/>
      <c r="I685" s="103"/>
      <c r="J685" s="103"/>
      <c r="K685" s="103"/>
      <c r="L685" s="103"/>
    </row>
    <row r="686" spans="1:12" customFormat="1" x14ac:dyDescent="0.25">
      <c r="A686" s="91"/>
      <c r="B686" s="91"/>
      <c r="C686" s="91"/>
      <c r="D686" s="91"/>
      <c r="E686" s="103"/>
      <c r="F686" s="103"/>
      <c r="G686" s="103"/>
      <c r="H686" s="103"/>
      <c r="I686" s="103"/>
      <c r="J686" s="103"/>
      <c r="K686" s="103"/>
      <c r="L686" s="103"/>
    </row>
    <row r="687" spans="1:12" customFormat="1" x14ac:dyDescent="0.25">
      <c r="A687" s="91"/>
      <c r="B687" s="91"/>
      <c r="C687" s="91"/>
      <c r="D687" s="91"/>
      <c r="E687" s="103"/>
      <c r="F687" s="103"/>
      <c r="G687" s="103"/>
      <c r="H687" s="103"/>
      <c r="I687" s="103"/>
      <c r="J687" s="103"/>
      <c r="K687" s="103"/>
      <c r="L687" s="103"/>
    </row>
    <row r="688" spans="1:12" customFormat="1" x14ac:dyDescent="0.25">
      <c r="A688" s="91"/>
      <c r="B688" s="91"/>
      <c r="C688" s="91"/>
      <c r="D688" s="91"/>
      <c r="E688" s="103"/>
      <c r="F688" s="103"/>
      <c r="G688" s="103"/>
      <c r="H688" s="103"/>
      <c r="I688" s="103"/>
      <c r="J688" s="103"/>
      <c r="K688" s="103"/>
      <c r="L688" s="103"/>
    </row>
    <row r="689" spans="1:12" customFormat="1" x14ac:dyDescent="0.25">
      <c r="A689" s="91"/>
      <c r="B689" s="91"/>
      <c r="C689" s="91"/>
      <c r="D689" s="91"/>
      <c r="E689" s="103"/>
      <c r="F689" s="103"/>
      <c r="G689" s="103"/>
      <c r="H689" s="103"/>
      <c r="I689" s="103"/>
      <c r="J689" s="103"/>
      <c r="K689" s="103"/>
      <c r="L689" s="103"/>
    </row>
    <row r="690" spans="1:12" customFormat="1" x14ac:dyDescent="0.25">
      <c r="A690" s="91"/>
      <c r="B690" s="91"/>
      <c r="C690" s="91"/>
      <c r="D690" s="91"/>
      <c r="E690" s="103"/>
      <c r="F690" s="103"/>
      <c r="G690" s="103"/>
      <c r="H690" s="103"/>
      <c r="I690" s="103"/>
      <c r="J690" s="103"/>
      <c r="K690" s="103"/>
      <c r="L690" s="103"/>
    </row>
    <row r="691" spans="1:12" customFormat="1" x14ac:dyDescent="0.25">
      <c r="A691" s="91"/>
      <c r="B691" s="91"/>
      <c r="C691" s="91"/>
      <c r="D691" s="91"/>
      <c r="E691" s="103"/>
      <c r="F691" s="103"/>
      <c r="G691" s="103"/>
      <c r="H691" s="103"/>
      <c r="I691" s="103"/>
      <c r="J691" s="103"/>
      <c r="K691" s="103"/>
      <c r="L691" s="103"/>
    </row>
    <row r="692" spans="1:12" customFormat="1" x14ac:dyDescent="0.25">
      <c r="A692" s="91"/>
      <c r="B692" s="91"/>
      <c r="C692" s="91"/>
      <c r="D692" s="91"/>
      <c r="E692" s="103"/>
      <c r="F692" s="103"/>
      <c r="G692" s="103"/>
      <c r="H692" s="103"/>
      <c r="I692" s="103"/>
      <c r="J692" s="103"/>
      <c r="K692" s="103"/>
      <c r="L692" s="103"/>
    </row>
    <row r="693" spans="1:12" customFormat="1" x14ac:dyDescent="0.25">
      <c r="A693" s="91"/>
      <c r="B693" s="91"/>
      <c r="C693" s="91"/>
      <c r="D693" s="91"/>
      <c r="E693" s="103"/>
      <c r="F693" s="103"/>
      <c r="G693" s="103"/>
      <c r="H693" s="103"/>
      <c r="I693" s="103"/>
      <c r="J693" s="103"/>
      <c r="K693" s="103"/>
      <c r="L693" s="103"/>
    </row>
    <row r="694" spans="1:12" customFormat="1" x14ac:dyDescent="0.25">
      <c r="A694" s="91"/>
      <c r="B694" s="91"/>
      <c r="C694" s="91"/>
      <c r="D694" s="91"/>
      <c r="E694" s="103"/>
      <c r="F694" s="103"/>
      <c r="G694" s="103"/>
      <c r="H694" s="103"/>
      <c r="I694" s="103"/>
      <c r="J694" s="103"/>
      <c r="K694" s="103"/>
      <c r="L694" s="103"/>
    </row>
    <row r="695" spans="1:12" customFormat="1" x14ac:dyDescent="0.25">
      <c r="A695" s="91"/>
      <c r="B695" s="91"/>
      <c r="C695" s="91"/>
      <c r="D695" s="91"/>
      <c r="E695" s="103"/>
      <c r="F695" s="103"/>
      <c r="G695" s="103"/>
      <c r="H695" s="103"/>
      <c r="I695" s="103"/>
      <c r="J695" s="103"/>
      <c r="K695" s="103"/>
      <c r="L695" s="103"/>
    </row>
    <row r="696" spans="1:12" customFormat="1" x14ac:dyDescent="0.25">
      <c r="A696" s="91"/>
      <c r="B696" s="91"/>
      <c r="C696" s="91"/>
      <c r="D696" s="91"/>
      <c r="E696" s="103"/>
      <c r="F696" s="103"/>
      <c r="G696" s="103"/>
      <c r="H696" s="103"/>
      <c r="I696" s="103"/>
      <c r="J696" s="103"/>
      <c r="K696" s="103"/>
      <c r="L696" s="103"/>
    </row>
    <row r="697" spans="1:12" customFormat="1" x14ac:dyDescent="0.25">
      <c r="A697" s="91"/>
      <c r="B697" s="91"/>
      <c r="C697" s="91"/>
      <c r="D697" s="91"/>
      <c r="E697" s="103"/>
      <c r="F697" s="103"/>
      <c r="G697" s="103"/>
      <c r="H697" s="103"/>
      <c r="I697" s="103"/>
      <c r="J697" s="103"/>
      <c r="K697" s="103"/>
      <c r="L697" s="103"/>
    </row>
    <row r="698" spans="1:12" customFormat="1" x14ac:dyDescent="0.25">
      <c r="A698" s="91"/>
      <c r="B698" s="91"/>
      <c r="C698" s="91"/>
      <c r="D698" s="91"/>
      <c r="E698" s="103"/>
      <c r="F698" s="103"/>
      <c r="G698" s="103"/>
      <c r="H698" s="103"/>
      <c r="I698" s="103"/>
      <c r="J698" s="103"/>
      <c r="K698" s="103"/>
      <c r="L698" s="103"/>
    </row>
    <row r="699" spans="1:12" customFormat="1" x14ac:dyDescent="0.25">
      <c r="A699" s="91"/>
      <c r="B699" s="91"/>
      <c r="C699" s="91"/>
      <c r="D699" s="91"/>
      <c r="E699" s="103"/>
      <c r="F699" s="103"/>
      <c r="G699" s="103"/>
      <c r="H699" s="103"/>
      <c r="I699" s="103"/>
      <c r="J699" s="103"/>
      <c r="K699" s="103"/>
      <c r="L699" s="103"/>
    </row>
    <row r="700" spans="1:12" customFormat="1" x14ac:dyDescent="0.25">
      <c r="A700" s="91"/>
      <c r="B700" s="91"/>
      <c r="C700" s="91"/>
      <c r="D700" s="91"/>
      <c r="E700" s="103"/>
      <c r="F700" s="103"/>
      <c r="G700" s="103"/>
      <c r="H700" s="103"/>
      <c r="I700" s="103"/>
      <c r="J700" s="103"/>
      <c r="K700" s="103"/>
      <c r="L700" s="103"/>
    </row>
    <row r="701" spans="1:12" customFormat="1" x14ac:dyDescent="0.25">
      <c r="A701" s="91"/>
      <c r="B701" s="91"/>
      <c r="C701" s="91"/>
      <c r="D701" s="91"/>
      <c r="E701" s="103"/>
      <c r="F701" s="103"/>
      <c r="G701" s="103"/>
      <c r="H701" s="103"/>
      <c r="I701" s="103"/>
      <c r="J701" s="103"/>
      <c r="K701" s="103"/>
      <c r="L701" s="103"/>
    </row>
    <row r="702" spans="1:12" customFormat="1" x14ac:dyDescent="0.25">
      <c r="A702" s="91"/>
      <c r="B702" s="91"/>
      <c r="C702" s="91"/>
      <c r="D702" s="91"/>
      <c r="E702" s="103"/>
      <c r="F702" s="103"/>
      <c r="G702" s="103"/>
      <c r="H702" s="103"/>
      <c r="I702" s="103"/>
      <c r="J702" s="103"/>
      <c r="K702" s="103"/>
      <c r="L702" s="103"/>
    </row>
    <row r="703" spans="1:12" customFormat="1" x14ac:dyDescent="0.25">
      <c r="A703" s="91"/>
      <c r="B703" s="91"/>
      <c r="C703" s="91"/>
      <c r="D703" s="91"/>
      <c r="E703" s="103"/>
      <c r="F703" s="103"/>
      <c r="G703" s="103"/>
      <c r="H703" s="103"/>
      <c r="I703" s="103"/>
      <c r="J703" s="103"/>
      <c r="K703" s="103"/>
      <c r="L703" s="103"/>
    </row>
    <row r="704" spans="1:12" customFormat="1" x14ac:dyDescent="0.25">
      <c r="A704" s="91"/>
      <c r="B704" s="91"/>
      <c r="C704" s="91"/>
      <c r="D704" s="91"/>
      <c r="E704" s="103"/>
      <c r="F704" s="103"/>
      <c r="G704" s="103"/>
      <c r="H704" s="103"/>
      <c r="I704" s="103"/>
      <c r="J704" s="103"/>
      <c r="K704" s="103"/>
      <c r="L704" s="103"/>
    </row>
    <row r="705" spans="1:12" customFormat="1" x14ac:dyDescent="0.25">
      <c r="A705" s="91"/>
      <c r="B705" s="91"/>
      <c r="C705" s="91"/>
      <c r="D705" s="91"/>
      <c r="E705" s="103"/>
      <c r="F705" s="103"/>
      <c r="G705" s="103"/>
      <c r="H705" s="103"/>
      <c r="I705" s="103"/>
      <c r="J705" s="103"/>
      <c r="K705" s="103"/>
      <c r="L705" s="103"/>
    </row>
    <row r="706" spans="1:12" customFormat="1" x14ac:dyDescent="0.25">
      <c r="A706" s="91"/>
      <c r="B706" s="91"/>
      <c r="C706" s="91"/>
      <c r="D706" s="91"/>
      <c r="E706" s="103"/>
      <c r="F706" s="103"/>
      <c r="G706" s="103"/>
      <c r="H706" s="103"/>
      <c r="I706" s="103"/>
      <c r="J706" s="103"/>
      <c r="K706" s="103"/>
      <c r="L706" s="103"/>
    </row>
    <row r="707" spans="1:12" customFormat="1" x14ac:dyDescent="0.25">
      <c r="A707" s="91"/>
      <c r="B707" s="91"/>
      <c r="C707" s="91"/>
      <c r="D707" s="91"/>
      <c r="E707" s="103"/>
      <c r="F707" s="103"/>
      <c r="G707" s="103"/>
      <c r="H707" s="103"/>
      <c r="I707" s="103"/>
      <c r="J707" s="103"/>
      <c r="K707" s="103"/>
      <c r="L707" s="103"/>
    </row>
    <row r="708" spans="1:12" customFormat="1" x14ac:dyDescent="0.25">
      <c r="A708" s="91"/>
      <c r="B708" s="91"/>
      <c r="C708" s="91"/>
      <c r="D708" s="91"/>
      <c r="E708" s="103"/>
      <c r="F708" s="103"/>
      <c r="G708" s="103"/>
      <c r="H708" s="103"/>
      <c r="I708" s="103"/>
      <c r="J708" s="103"/>
      <c r="K708" s="103"/>
      <c r="L708" s="103"/>
    </row>
    <row r="709" spans="1:12" customFormat="1" x14ac:dyDescent="0.25">
      <c r="A709" s="91"/>
      <c r="B709" s="91"/>
      <c r="C709" s="91"/>
      <c r="D709" s="91"/>
      <c r="E709" s="103"/>
      <c r="F709" s="103"/>
      <c r="G709" s="103"/>
      <c r="H709" s="103"/>
      <c r="I709" s="103"/>
      <c r="J709" s="103"/>
      <c r="K709" s="103"/>
      <c r="L709" s="103"/>
    </row>
    <row r="710" spans="1:12" customFormat="1" x14ac:dyDescent="0.25">
      <c r="A710" s="91"/>
      <c r="B710" s="91"/>
      <c r="C710" s="91"/>
      <c r="D710" s="91"/>
      <c r="E710" s="103"/>
      <c r="F710" s="103"/>
      <c r="G710" s="103"/>
      <c r="H710" s="103"/>
      <c r="I710" s="103"/>
      <c r="J710" s="103"/>
      <c r="K710" s="103"/>
      <c r="L710" s="103"/>
    </row>
    <row r="711" spans="1:12" customFormat="1" x14ac:dyDescent="0.25">
      <c r="A711" s="91"/>
      <c r="B711" s="91"/>
      <c r="C711" s="91"/>
      <c r="D711" s="91"/>
      <c r="E711" s="103"/>
      <c r="F711" s="103"/>
      <c r="G711" s="103"/>
      <c r="H711" s="103"/>
      <c r="I711" s="103"/>
      <c r="J711" s="103"/>
      <c r="K711" s="103"/>
      <c r="L711" s="103"/>
    </row>
    <row r="712" spans="1:12" customFormat="1" x14ac:dyDescent="0.25">
      <c r="A712" s="91"/>
      <c r="B712" s="91"/>
      <c r="C712" s="91"/>
      <c r="D712" s="91"/>
      <c r="E712" s="103"/>
      <c r="F712" s="103"/>
      <c r="G712" s="103"/>
      <c r="H712" s="103"/>
      <c r="I712" s="103"/>
      <c r="J712" s="103"/>
      <c r="K712" s="103"/>
      <c r="L712" s="103"/>
    </row>
    <row r="713" spans="1:12" customFormat="1" x14ac:dyDescent="0.25">
      <c r="A713" s="91"/>
      <c r="B713" s="91"/>
      <c r="C713" s="91"/>
      <c r="D713" s="91"/>
      <c r="E713" s="103"/>
      <c r="F713" s="103"/>
      <c r="G713" s="103"/>
      <c r="H713" s="103"/>
      <c r="I713" s="103"/>
      <c r="J713" s="103"/>
      <c r="K713" s="103"/>
      <c r="L713" s="103"/>
    </row>
    <row r="714" spans="1:12" customFormat="1" x14ac:dyDescent="0.25">
      <c r="A714" s="91"/>
      <c r="B714" s="91"/>
      <c r="C714" s="91"/>
      <c r="D714" s="91"/>
      <c r="E714" s="103"/>
      <c r="F714" s="103"/>
      <c r="G714" s="103"/>
      <c r="H714" s="103"/>
      <c r="I714" s="103"/>
      <c r="J714" s="103"/>
      <c r="K714" s="103"/>
      <c r="L714" s="103"/>
    </row>
    <row r="715" spans="1:12" customFormat="1" x14ac:dyDescent="0.25">
      <c r="A715" s="91"/>
      <c r="B715" s="91"/>
      <c r="C715" s="91"/>
      <c r="D715" s="91"/>
      <c r="E715" s="103"/>
      <c r="F715" s="103"/>
      <c r="G715" s="103"/>
      <c r="H715" s="103"/>
      <c r="I715" s="103"/>
      <c r="J715" s="103"/>
      <c r="K715" s="103"/>
      <c r="L715" s="103"/>
    </row>
    <row r="716" spans="1:12" customFormat="1" x14ac:dyDescent="0.25">
      <c r="A716" s="91"/>
      <c r="B716" s="91"/>
      <c r="C716" s="91"/>
      <c r="D716" s="91"/>
      <c r="E716" s="103"/>
      <c r="F716" s="103"/>
      <c r="G716" s="103"/>
      <c r="H716" s="103"/>
      <c r="I716" s="103"/>
      <c r="J716" s="103"/>
      <c r="K716" s="103"/>
      <c r="L716" s="103"/>
    </row>
    <row r="717" spans="1:12" customFormat="1" x14ac:dyDescent="0.25">
      <c r="A717" s="91"/>
      <c r="B717" s="91"/>
      <c r="C717" s="91"/>
      <c r="D717" s="91"/>
      <c r="E717" s="103"/>
      <c r="F717" s="103"/>
      <c r="G717" s="103"/>
      <c r="H717" s="103"/>
      <c r="I717" s="103"/>
      <c r="J717" s="103"/>
      <c r="K717" s="103"/>
      <c r="L717" s="103"/>
    </row>
    <row r="718" spans="1:12" customFormat="1" x14ac:dyDescent="0.25">
      <c r="A718" s="91"/>
      <c r="B718" s="91"/>
      <c r="C718" s="91"/>
      <c r="D718" s="91"/>
      <c r="E718" s="103"/>
      <c r="F718" s="103"/>
      <c r="G718" s="103"/>
      <c r="H718" s="103"/>
      <c r="I718" s="103"/>
      <c r="J718" s="103"/>
      <c r="K718" s="103"/>
      <c r="L718" s="103"/>
    </row>
    <row r="719" spans="1:12" customFormat="1" x14ac:dyDescent="0.25">
      <c r="A719" s="91"/>
      <c r="B719" s="91"/>
      <c r="C719" s="91"/>
      <c r="D719" s="91"/>
      <c r="E719" s="103"/>
      <c r="F719" s="103"/>
      <c r="G719" s="103"/>
      <c r="H719" s="103"/>
      <c r="I719" s="103"/>
      <c r="J719" s="103"/>
      <c r="K719" s="103"/>
      <c r="L719" s="103"/>
    </row>
    <row r="720" spans="1:12" customFormat="1" x14ac:dyDescent="0.25">
      <c r="A720" s="91"/>
      <c r="B720" s="91"/>
      <c r="C720" s="91"/>
      <c r="D720" s="91"/>
      <c r="E720" s="103"/>
      <c r="F720" s="103"/>
      <c r="G720" s="103"/>
      <c r="H720" s="103"/>
      <c r="I720" s="103"/>
      <c r="J720" s="103"/>
      <c r="K720" s="103"/>
      <c r="L720" s="103"/>
    </row>
    <row r="721" spans="1:12" customFormat="1" x14ac:dyDescent="0.25">
      <c r="A721" s="91"/>
      <c r="B721" s="91"/>
      <c r="C721" s="91"/>
      <c r="D721" s="91"/>
      <c r="E721" s="103"/>
      <c r="F721" s="103"/>
      <c r="G721" s="103"/>
      <c r="H721" s="103"/>
      <c r="I721" s="103"/>
      <c r="J721" s="103"/>
      <c r="K721" s="103"/>
      <c r="L721" s="103"/>
    </row>
    <row r="722" spans="1:12" customFormat="1" x14ac:dyDescent="0.25">
      <c r="A722" s="91"/>
      <c r="B722" s="91"/>
      <c r="C722" s="91"/>
      <c r="D722" s="91"/>
      <c r="E722" s="103"/>
      <c r="F722" s="103"/>
      <c r="G722" s="103"/>
      <c r="H722" s="103"/>
      <c r="I722" s="103"/>
      <c r="J722" s="103"/>
      <c r="K722" s="103"/>
      <c r="L722" s="103"/>
    </row>
    <row r="723" spans="1:12" customFormat="1" x14ac:dyDescent="0.25">
      <c r="A723" s="91"/>
      <c r="B723" s="91"/>
      <c r="C723" s="91"/>
      <c r="D723" s="91"/>
      <c r="E723" s="103"/>
      <c r="F723" s="103"/>
      <c r="G723" s="103"/>
      <c r="H723" s="103"/>
      <c r="I723" s="103"/>
      <c r="J723" s="103"/>
      <c r="K723" s="103"/>
      <c r="L723" s="103"/>
    </row>
    <row r="724" spans="1:12" customFormat="1" x14ac:dyDescent="0.25">
      <c r="A724" s="91"/>
      <c r="B724" s="91"/>
      <c r="C724" s="91"/>
      <c r="D724" s="91"/>
      <c r="E724" s="103"/>
      <c r="F724" s="103"/>
      <c r="G724" s="103"/>
      <c r="H724" s="103"/>
      <c r="I724" s="103"/>
      <c r="J724" s="103"/>
      <c r="K724" s="103"/>
      <c r="L724" s="103"/>
    </row>
    <row r="725" spans="1:12" customFormat="1" x14ac:dyDescent="0.25">
      <c r="A725" s="91"/>
      <c r="B725" s="91"/>
      <c r="C725" s="91"/>
      <c r="D725" s="91"/>
      <c r="E725" s="103"/>
      <c r="F725" s="103"/>
      <c r="G725" s="103"/>
      <c r="H725" s="103"/>
      <c r="I725" s="103"/>
      <c r="J725" s="103"/>
      <c r="K725" s="103"/>
      <c r="L725" s="103"/>
    </row>
    <row r="726" spans="1:12" customFormat="1" x14ac:dyDescent="0.25">
      <c r="A726" s="91"/>
      <c r="B726" s="91"/>
      <c r="C726" s="91"/>
      <c r="D726" s="91"/>
      <c r="E726" s="103"/>
      <c r="F726" s="103"/>
      <c r="G726" s="103"/>
      <c r="H726" s="103"/>
      <c r="I726" s="103"/>
      <c r="J726" s="103"/>
      <c r="K726" s="103"/>
      <c r="L726" s="103"/>
    </row>
    <row r="727" spans="1:12" customFormat="1" x14ac:dyDescent="0.25">
      <c r="A727" s="91"/>
      <c r="B727" s="91"/>
      <c r="C727" s="91"/>
      <c r="D727" s="91"/>
      <c r="E727" s="103"/>
      <c r="F727" s="103"/>
      <c r="G727" s="103"/>
      <c r="H727" s="103"/>
      <c r="I727" s="103"/>
      <c r="J727" s="103"/>
      <c r="K727" s="103"/>
      <c r="L727" s="103"/>
    </row>
    <row r="728" spans="1:12" customFormat="1" x14ac:dyDescent="0.25">
      <c r="A728" s="91"/>
      <c r="B728" s="91"/>
      <c r="C728" s="91"/>
      <c r="D728" s="91"/>
      <c r="E728" s="103"/>
      <c r="F728" s="103"/>
      <c r="G728" s="103"/>
      <c r="H728" s="103"/>
      <c r="I728" s="103"/>
      <c r="J728" s="103"/>
      <c r="K728" s="103"/>
      <c r="L728" s="103"/>
    </row>
    <row r="729" spans="1:12" customFormat="1" x14ac:dyDescent="0.25">
      <c r="A729" s="91"/>
      <c r="B729" s="91"/>
      <c r="C729" s="91"/>
      <c r="D729" s="91"/>
      <c r="E729" s="103"/>
      <c r="F729" s="103"/>
      <c r="G729" s="103"/>
      <c r="H729" s="103"/>
      <c r="I729" s="103"/>
      <c r="J729" s="103"/>
      <c r="K729" s="103"/>
      <c r="L729" s="103"/>
    </row>
    <row r="730" spans="1:12" customFormat="1" x14ac:dyDescent="0.25">
      <c r="A730" s="91"/>
      <c r="B730" s="91"/>
      <c r="C730" s="91"/>
      <c r="D730" s="91"/>
      <c r="E730" s="103"/>
      <c r="F730" s="103"/>
      <c r="G730" s="103"/>
      <c r="H730" s="103"/>
      <c r="I730" s="103"/>
      <c r="J730" s="103"/>
      <c r="K730" s="103"/>
      <c r="L730" s="103"/>
    </row>
    <row r="731" spans="1:12" customFormat="1" x14ac:dyDescent="0.25">
      <c r="A731" s="91"/>
      <c r="B731" s="91"/>
      <c r="C731" s="91"/>
      <c r="D731" s="91"/>
      <c r="E731" s="103"/>
      <c r="F731" s="103"/>
      <c r="G731" s="103"/>
      <c r="H731" s="103"/>
      <c r="I731" s="103"/>
      <c r="J731" s="103"/>
      <c r="K731" s="103"/>
      <c r="L731" s="103"/>
    </row>
    <row r="732" spans="1:12" customFormat="1" x14ac:dyDescent="0.25">
      <c r="A732" s="91"/>
      <c r="B732" s="91"/>
      <c r="C732" s="91"/>
      <c r="D732" s="91"/>
      <c r="E732" s="103"/>
      <c r="F732" s="103"/>
      <c r="G732" s="103"/>
      <c r="H732" s="103"/>
      <c r="I732" s="103"/>
      <c r="J732" s="103"/>
      <c r="K732" s="103"/>
      <c r="L732" s="103"/>
    </row>
    <row r="733" spans="1:12" customFormat="1" x14ac:dyDescent="0.25">
      <c r="A733" s="91"/>
      <c r="B733" s="91"/>
      <c r="C733" s="91"/>
      <c r="D733" s="91"/>
      <c r="E733" s="103"/>
      <c r="F733" s="103"/>
      <c r="G733" s="103"/>
      <c r="H733" s="103"/>
      <c r="I733" s="103"/>
      <c r="J733" s="103"/>
      <c r="K733" s="103"/>
      <c r="L733" s="103"/>
    </row>
    <row r="734" spans="1:12" customFormat="1" x14ac:dyDescent="0.25">
      <c r="A734" s="91"/>
      <c r="B734" s="91"/>
      <c r="C734" s="91"/>
      <c r="D734" s="91"/>
      <c r="E734" s="103"/>
      <c r="F734" s="103"/>
      <c r="G734" s="103"/>
      <c r="H734" s="103"/>
      <c r="I734" s="103"/>
      <c r="J734" s="103"/>
      <c r="K734" s="103"/>
      <c r="L734" s="103"/>
    </row>
    <row r="735" spans="1:12" customFormat="1" x14ac:dyDescent="0.25">
      <c r="A735" s="91"/>
      <c r="B735" s="91"/>
      <c r="C735" s="91"/>
      <c r="D735" s="91"/>
      <c r="E735" s="103"/>
      <c r="F735" s="103"/>
      <c r="G735" s="103"/>
      <c r="H735" s="103"/>
      <c r="I735" s="103"/>
      <c r="J735" s="103"/>
      <c r="K735" s="103"/>
      <c r="L735" s="103"/>
    </row>
    <row r="736" spans="1:12" customFormat="1" x14ac:dyDescent="0.25">
      <c r="A736" s="91"/>
      <c r="B736" s="91"/>
      <c r="C736" s="91"/>
      <c r="D736" s="91"/>
      <c r="E736" s="103"/>
      <c r="F736" s="103"/>
      <c r="G736" s="103"/>
      <c r="H736" s="103"/>
      <c r="I736" s="103"/>
      <c r="J736" s="103"/>
      <c r="K736" s="103"/>
      <c r="L736" s="103"/>
    </row>
    <row r="737" spans="1:12" customFormat="1" x14ac:dyDescent="0.25">
      <c r="A737" s="91"/>
      <c r="B737" s="91"/>
      <c r="C737" s="91"/>
      <c r="D737" s="91"/>
      <c r="E737" s="103"/>
      <c r="F737" s="103"/>
      <c r="G737" s="103"/>
      <c r="H737" s="103"/>
      <c r="I737" s="103"/>
      <c r="J737" s="103"/>
      <c r="K737" s="103"/>
      <c r="L737" s="103"/>
    </row>
    <row r="738" spans="1:12" customFormat="1" x14ac:dyDescent="0.25">
      <c r="A738" s="91"/>
      <c r="B738" s="91"/>
      <c r="C738" s="91"/>
      <c r="D738" s="91"/>
      <c r="E738" s="103"/>
      <c r="F738" s="103"/>
      <c r="G738" s="103"/>
      <c r="H738" s="103"/>
      <c r="I738" s="103"/>
      <c r="J738" s="103"/>
      <c r="K738" s="103"/>
      <c r="L738" s="103"/>
    </row>
    <row r="739" spans="1:12" customFormat="1" x14ac:dyDescent="0.25">
      <c r="A739" s="91"/>
      <c r="B739" s="91"/>
      <c r="C739" s="91"/>
      <c r="D739" s="91"/>
      <c r="E739" s="103"/>
      <c r="F739" s="103"/>
      <c r="G739" s="103"/>
      <c r="H739" s="103"/>
      <c r="I739" s="103"/>
      <c r="J739" s="103"/>
      <c r="K739" s="103"/>
      <c r="L739" s="103"/>
    </row>
    <row r="740" spans="1:12" customFormat="1" x14ac:dyDescent="0.25">
      <c r="A740" s="91"/>
      <c r="B740" s="91"/>
      <c r="C740" s="91"/>
      <c r="D740" s="91"/>
      <c r="E740" s="103"/>
      <c r="F740" s="103"/>
      <c r="G740" s="103"/>
      <c r="H740" s="103"/>
      <c r="I740" s="103"/>
      <c r="J740" s="103"/>
      <c r="K740" s="103"/>
      <c r="L740" s="103"/>
    </row>
    <row r="741" spans="1:12" customFormat="1" x14ac:dyDescent="0.25">
      <c r="A741" s="91"/>
      <c r="B741" s="91"/>
      <c r="C741" s="91"/>
      <c r="D741" s="91"/>
      <c r="E741" s="103"/>
      <c r="F741" s="103"/>
      <c r="G741" s="103"/>
      <c r="H741" s="103"/>
      <c r="I741" s="103"/>
      <c r="J741" s="103"/>
      <c r="K741" s="103"/>
      <c r="L741" s="103"/>
    </row>
    <row r="742" spans="1:12" customFormat="1" x14ac:dyDescent="0.25">
      <c r="A742" s="91"/>
      <c r="B742" s="91"/>
      <c r="C742" s="91"/>
      <c r="D742" s="91"/>
      <c r="E742" s="103"/>
      <c r="F742" s="103"/>
      <c r="G742" s="103"/>
      <c r="H742" s="103"/>
      <c r="I742" s="103"/>
      <c r="J742" s="103"/>
      <c r="K742" s="103"/>
      <c r="L742" s="103"/>
    </row>
    <row r="743" spans="1:12" customFormat="1" x14ac:dyDescent="0.25">
      <c r="A743" s="91"/>
      <c r="B743" s="91"/>
      <c r="C743" s="91"/>
      <c r="D743" s="91"/>
      <c r="E743" s="103"/>
      <c r="F743" s="103"/>
      <c r="G743" s="103"/>
      <c r="H743" s="103"/>
      <c r="I743" s="103"/>
      <c r="J743" s="103"/>
      <c r="K743" s="103"/>
      <c r="L743" s="103"/>
    </row>
    <row r="744" spans="1:12" customFormat="1" x14ac:dyDescent="0.25">
      <c r="A744" s="91"/>
      <c r="B744" s="91"/>
      <c r="C744" s="91"/>
      <c r="D744" s="91"/>
      <c r="E744" s="103"/>
      <c r="F744" s="103"/>
      <c r="G744" s="103"/>
      <c r="H744" s="103"/>
      <c r="I744" s="103"/>
      <c r="J744" s="103"/>
      <c r="K744" s="103"/>
      <c r="L744" s="103"/>
    </row>
    <row r="745" spans="1:12" customFormat="1" x14ac:dyDescent="0.25">
      <c r="A745" s="91"/>
      <c r="B745" s="91"/>
      <c r="C745" s="91"/>
      <c r="D745" s="91"/>
      <c r="E745" s="103"/>
      <c r="F745" s="103"/>
      <c r="G745" s="103"/>
      <c r="H745" s="103"/>
      <c r="I745" s="103"/>
      <c r="J745" s="103"/>
      <c r="K745" s="103"/>
      <c r="L745" s="103"/>
    </row>
    <row r="746" spans="1:12" customFormat="1" x14ac:dyDescent="0.25">
      <c r="A746" s="91"/>
      <c r="B746" s="91"/>
      <c r="C746" s="91"/>
      <c r="D746" s="91"/>
      <c r="E746" s="103"/>
      <c r="F746" s="103"/>
      <c r="G746" s="103"/>
      <c r="H746" s="103"/>
      <c r="I746" s="103"/>
      <c r="J746" s="103"/>
      <c r="K746" s="103"/>
      <c r="L746" s="103"/>
    </row>
    <row r="747" spans="1:12" customFormat="1" x14ac:dyDescent="0.25">
      <c r="A747" s="91"/>
      <c r="B747" s="91"/>
      <c r="C747" s="91"/>
      <c r="D747" s="91"/>
      <c r="E747" s="103"/>
      <c r="F747" s="103"/>
      <c r="G747" s="103"/>
      <c r="H747" s="103"/>
      <c r="I747" s="103"/>
      <c r="J747" s="103"/>
      <c r="K747" s="103"/>
      <c r="L747" s="103"/>
    </row>
    <row r="748" spans="1:12" customFormat="1" x14ac:dyDescent="0.25">
      <c r="A748" s="91"/>
      <c r="B748" s="91"/>
      <c r="C748" s="91"/>
      <c r="D748" s="91"/>
      <c r="E748" s="103"/>
      <c r="F748" s="103"/>
      <c r="G748" s="103"/>
      <c r="H748" s="103"/>
      <c r="I748" s="103"/>
      <c r="J748" s="103"/>
      <c r="K748" s="103"/>
      <c r="L748" s="103"/>
    </row>
    <row r="749" spans="1:12" customFormat="1" x14ac:dyDescent="0.25">
      <c r="A749" s="91"/>
      <c r="B749" s="91"/>
      <c r="C749" s="91"/>
      <c r="D749" s="91"/>
      <c r="E749" s="103"/>
      <c r="F749" s="103"/>
      <c r="G749" s="103"/>
      <c r="H749" s="103"/>
      <c r="I749" s="103"/>
      <c r="J749" s="103"/>
      <c r="K749" s="103"/>
      <c r="L749" s="103"/>
    </row>
    <row r="750" spans="1:12" customFormat="1" x14ac:dyDescent="0.25">
      <c r="A750" s="91"/>
      <c r="B750" s="91"/>
      <c r="C750" s="91"/>
      <c r="D750" s="91"/>
      <c r="E750" s="103"/>
      <c r="F750" s="103"/>
      <c r="G750" s="103"/>
      <c r="H750" s="103"/>
      <c r="I750" s="103"/>
      <c r="J750" s="103"/>
      <c r="K750" s="103"/>
      <c r="L750" s="103"/>
    </row>
    <row r="751" spans="1:12" customFormat="1" x14ac:dyDescent="0.25">
      <c r="A751" s="91"/>
      <c r="B751" s="91"/>
      <c r="C751" s="91"/>
      <c r="D751" s="91"/>
      <c r="E751" s="103"/>
      <c r="F751" s="103"/>
      <c r="G751" s="103"/>
      <c r="H751" s="103"/>
      <c r="I751" s="103"/>
      <c r="J751" s="103"/>
      <c r="K751" s="103"/>
      <c r="L751" s="103"/>
    </row>
    <row r="752" spans="1:12" customFormat="1" x14ac:dyDescent="0.25">
      <c r="A752" s="91"/>
      <c r="B752" s="91"/>
      <c r="C752" s="91"/>
      <c r="D752" s="91"/>
      <c r="E752" s="103"/>
      <c r="F752" s="103"/>
      <c r="G752" s="103"/>
      <c r="H752" s="103"/>
      <c r="I752" s="103"/>
      <c r="J752" s="103"/>
      <c r="K752" s="103"/>
      <c r="L752" s="103"/>
    </row>
    <row r="753" spans="1:12" customFormat="1" x14ac:dyDescent="0.25">
      <c r="A753" s="91"/>
      <c r="B753" s="91"/>
      <c r="C753" s="91"/>
      <c r="D753" s="91"/>
      <c r="E753" s="103"/>
      <c r="F753" s="103"/>
      <c r="G753" s="103"/>
      <c r="H753" s="103"/>
      <c r="I753" s="103"/>
      <c r="J753" s="103"/>
      <c r="K753" s="103"/>
      <c r="L753" s="103"/>
    </row>
    <row r="754" spans="1:12" customFormat="1" x14ac:dyDescent="0.25">
      <c r="A754" s="91"/>
      <c r="B754" s="91"/>
      <c r="C754" s="91"/>
      <c r="D754" s="91"/>
      <c r="E754" s="103"/>
      <c r="F754" s="103"/>
      <c r="G754" s="103"/>
      <c r="H754" s="103"/>
      <c r="I754" s="103"/>
      <c r="J754" s="103"/>
      <c r="K754" s="103"/>
      <c r="L754" s="103"/>
    </row>
    <row r="755" spans="1:12" customFormat="1" x14ac:dyDescent="0.25">
      <c r="A755" s="91"/>
      <c r="B755" s="91"/>
      <c r="C755" s="91"/>
      <c r="D755" s="91"/>
      <c r="E755" s="103"/>
      <c r="F755" s="103"/>
      <c r="G755" s="103"/>
      <c r="H755" s="103"/>
      <c r="I755" s="103"/>
      <c r="J755" s="103"/>
      <c r="K755" s="103"/>
      <c r="L755" s="103"/>
    </row>
    <row r="756" spans="1:12" customFormat="1" x14ac:dyDescent="0.25">
      <c r="A756" s="91"/>
      <c r="B756" s="91"/>
      <c r="C756" s="91"/>
      <c r="D756" s="91"/>
      <c r="E756" s="103"/>
      <c r="F756" s="103"/>
      <c r="G756" s="103"/>
      <c r="H756" s="103"/>
      <c r="I756" s="103"/>
      <c r="J756" s="103"/>
      <c r="K756" s="103"/>
      <c r="L756" s="103"/>
    </row>
    <row r="757" spans="1:12" customFormat="1" x14ac:dyDescent="0.25">
      <c r="A757" s="91"/>
      <c r="B757" s="91"/>
      <c r="C757" s="91"/>
      <c r="D757" s="91"/>
      <c r="E757" s="103"/>
      <c r="F757" s="103"/>
      <c r="G757" s="103"/>
      <c r="H757" s="103"/>
      <c r="I757" s="103"/>
      <c r="J757" s="103"/>
      <c r="K757" s="103"/>
      <c r="L757" s="103"/>
    </row>
    <row r="758" spans="1:12" customFormat="1" x14ac:dyDescent="0.25">
      <c r="A758" s="91"/>
      <c r="B758" s="91"/>
      <c r="C758" s="91"/>
      <c r="D758" s="91"/>
      <c r="E758" s="103"/>
      <c r="F758" s="103"/>
      <c r="G758" s="103"/>
      <c r="H758" s="103"/>
      <c r="I758" s="103"/>
      <c r="J758" s="103"/>
      <c r="K758" s="103"/>
      <c r="L758" s="103"/>
    </row>
    <row r="759" spans="1:12" customFormat="1" x14ac:dyDescent="0.25">
      <c r="A759" s="91"/>
      <c r="B759" s="91"/>
      <c r="C759" s="91"/>
      <c r="D759" s="91"/>
      <c r="E759" s="103"/>
      <c r="F759" s="103"/>
      <c r="G759" s="103"/>
      <c r="H759" s="103"/>
      <c r="I759" s="103"/>
      <c r="J759" s="103"/>
      <c r="K759" s="103"/>
      <c r="L759" s="103"/>
    </row>
    <row r="760" spans="1:12" customFormat="1" x14ac:dyDescent="0.25">
      <c r="A760" s="91"/>
      <c r="B760" s="91"/>
      <c r="C760" s="91"/>
      <c r="D760" s="91"/>
      <c r="E760" s="103"/>
      <c r="F760" s="103"/>
      <c r="G760" s="103"/>
      <c r="H760" s="103"/>
      <c r="I760" s="103"/>
      <c r="J760" s="103"/>
      <c r="K760" s="103"/>
      <c r="L760" s="103"/>
    </row>
    <row r="761" spans="1:12" customFormat="1" x14ac:dyDescent="0.25">
      <c r="A761" s="91"/>
      <c r="B761" s="91"/>
      <c r="C761" s="91"/>
      <c r="D761" s="91"/>
      <c r="E761" s="103"/>
      <c r="F761" s="103"/>
      <c r="G761" s="103"/>
      <c r="H761" s="103"/>
      <c r="I761" s="103"/>
      <c r="J761" s="103"/>
      <c r="K761" s="103"/>
      <c r="L761" s="103"/>
    </row>
    <row r="762" spans="1:12" customFormat="1" x14ac:dyDescent="0.25">
      <c r="A762" s="91"/>
      <c r="B762" s="91"/>
      <c r="C762" s="91"/>
      <c r="D762" s="91"/>
      <c r="E762" s="103"/>
      <c r="F762" s="103"/>
      <c r="G762" s="103"/>
      <c r="H762" s="103"/>
      <c r="I762" s="103"/>
      <c r="J762" s="103"/>
      <c r="K762" s="103"/>
      <c r="L762" s="103"/>
    </row>
    <row r="763" spans="1:12" customFormat="1" x14ac:dyDescent="0.25">
      <c r="A763" s="91"/>
      <c r="B763" s="91"/>
      <c r="C763" s="91"/>
      <c r="D763" s="91"/>
      <c r="E763" s="103"/>
      <c r="F763" s="103"/>
      <c r="G763" s="103"/>
      <c r="H763" s="103"/>
      <c r="I763" s="103"/>
      <c r="J763" s="103"/>
      <c r="K763" s="103"/>
      <c r="L763" s="103"/>
    </row>
    <row r="764" spans="1:12" customFormat="1" x14ac:dyDescent="0.25">
      <c r="A764" s="91"/>
      <c r="B764" s="91"/>
      <c r="C764" s="91"/>
      <c r="D764" s="91"/>
      <c r="E764" s="103"/>
      <c r="F764" s="103"/>
      <c r="G764" s="103"/>
      <c r="H764" s="103"/>
      <c r="I764" s="103"/>
      <c r="J764" s="103"/>
      <c r="K764" s="103"/>
      <c r="L764" s="103"/>
    </row>
    <row r="765" spans="1:12" customFormat="1" x14ac:dyDescent="0.25">
      <c r="A765" s="91"/>
      <c r="B765" s="91"/>
      <c r="C765" s="91"/>
      <c r="D765" s="91"/>
      <c r="E765" s="103"/>
      <c r="F765" s="103"/>
      <c r="G765" s="103"/>
      <c r="H765" s="103"/>
      <c r="I765" s="103"/>
      <c r="J765" s="103"/>
      <c r="K765" s="103"/>
      <c r="L765" s="103"/>
    </row>
    <row r="766" spans="1:12" customFormat="1" x14ac:dyDescent="0.25">
      <c r="A766" s="91"/>
      <c r="B766" s="91"/>
      <c r="C766" s="91"/>
      <c r="D766" s="91"/>
      <c r="E766" s="103"/>
      <c r="F766" s="103"/>
      <c r="G766" s="103"/>
      <c r="H766" s="103"/>
      <c r="I766" s="103"/>
      <c r="J766" s="103"/>
      <c r="K766" s="103"/>
      <c r="L766" s="103"/>
    </row>
    <row r="767" spans="1:12" customFormat="1" x14ac:dyDescent="0.25">
      <c r="A767" s="91"/>
      <c r="B767" s="91"/>
      <c r="C767" s="91"/>
      <c r="D767" s="91"/>
      <c r="E767" s="103"/>
      <c r="F767" s="103"/>
      <c r="G767" s="103"/>
      <c r="H767" s="103"/>
      <c r="I767" s="103"/>
      <c r="J767" s="103"/>
      <c r="K767" s="103"/>
      <c r="L767" s="103"/>
    </row>
    <row r="768" spans="1:12" customFormat="1" x14ac:dyDescent="0.25">
      <c r="A768" s="91"/>
      <c r="B768" s="91"/>
      <c r="C768" s="91"/>
      <c r="D768" s="91"/>
      <c r="E768" s="103"/>
      <c r="F768" s="103"/>
      <c r="G768" s="103"/>
      <c r="H768" s="103"/>
      <c r="I768" s="103"/>
      <c r="J768" s="103"/>
      <c r="K768" s="103"/>
      <c r="L768" s="103"/>
    </row>
    <row r="769" spans="1:12" customFormat="1" x14ac:dyDescent="0.25">
      <c r="A769" s="91"/>
      <c r="B769" s="91"/>
      <c r="C769" s="91"/>
      <c r="D769" s="91"/>
      <c r="E769" s="103"/>
      <c r="F769" s="103"/>
      <c r="G769" s="103"/>
      <c r="H769" s="103"/>
      <c r="I769" s="103"/>
      <c r="J769" s="103"/>
      <c r="K769" s="103"/>
      <c r="L769" s="103"/>
    </row>
    <row r="770" spans="1:12" customFormat="1" x14ac:dyDescent="0.25">
      <c r="A770" s="91"/>
      <c r="B770" s="91"/>
      <c r="C770" s="91"/>
      <c r="D770" s="91"/>
      <c r="E770" s="103"/>
      <c r="F770" s="103"/>
      <c r="G770" s="103"/>
      <c r="H770" s="103"/>
      <c r="I770" s="103"/>
      <c r="J770" s="103"/>
      <c r="K770" s="103"/>
      <c r="L770" s="103"/>
    </row>
    <row r="771" spans="1:12" customFormat="1" x14ac:dyDescent="0.25">
      <c r="A771" s="91"/>
      <c r="B771" s="91"/>
      <c r="C771" s="91"/>
      <c r="D771" s="91"/>
      <c r="E771" s="103"/>
      <c r="F771" s="103"/>
      <c r="G771" s="103"/>
      <c r="H771" s="103"/>
      <c r="I771" s="103"/>
      <c r="J771" s="103"/>
      <c r="K771" s="103"/>
      <c r="L771" s="103"/>
    </row>
    <row r="772" spans="1:12" customFormat="1" x14ac:dyDescent="0.25">
      <c r="A772" s="91"/>
      <c r="B772" s="91"/>
      <c r="C772" s="91"/>
      <c r="D772" s="91"/>
      <c r="E772" s="103"/>
      <c r="F772" s="103"/>
      <c r="G772" s="103"/>
      <c r="H772" s="103"/>
      <c r="I772" s="103"/>
      <c r="J772" s="103"/>
      <c r="K772" s="103"/>
      <c r="L772" s="103"/>
    </row>
    <row r="773" spans="1:12" customFormat="1" x14ac:dyDescent="0.25">
      <c r="A773" s="91"/>
      <c r="B773" s="91"/>
      <c r="C773" s="91"/>
      <c r="D773" s="91"/>
      <c r="E773" s="103"/>
      <c r="F773" s="103"/>
      <c r="G773" s="103"/>
      <c r="H773" s="103"/>
      <c r="I773" s="103"/>
      <c r="J773" s="103"/>
      <c r="K773" s="103"/>
      <c r="L773" s="103"/>
    </row>
    <row r="774" spans="1:12" customFormat="1" x14ac:dyDescent="0.25">
      <c r="A774" s="91"/>
      <c r="B774" s="91"/>
      <c r="C774" s="91"/>
      <c r="D774" s="91"/>
      <c r="E774" s="103"/>
      <c r="F774" s="103"/>
      <c r="G774" s="103"/>
      <c r="H774" s="103"/>
      <c r="I774" s="103"/>
      <c r="J774" s="103"/>
      <c r="K774" s="103"/>
      <c r="L774" s="103"/>
    </row>
    <row r="775" spans="1:12" customFormat="1" x14ac:dyDescent="0.25">
      <c r="A775" s="91"/>
      <c r="B775" s="91"/>
      <c r="C775" s="91"/>
      <c r="D775" s="91"/>
      <c r="E775" s="103"/>
      <c r="F775" s="103"/>
      <c r="G775" s="103"/>
      <c r="H775" s="103"/>
      <c r="I775" s="103"/>
      <c r="J775" s="103"/>
      <c r="K775" s="103"/>
      <c r="L775" s="103"/>
    </row>
    <row r="776" spans="1:12" customFormat="1" x14ac:dyDescent="0.25">
      <c r="A776" s="91"/>
      <c r="B776" s="91"/>
      <c r="C776" s="91"/>
      <c r="D776" s="91"/>
      <c r="E776" s="103"/>
      <c r="F776" s="103"/>
      <c r="G776" s="103"/>
      <c r="H776" s="103"/>
      <c r="I776" s="103"/>
      <c r="J776" s="103"/>
      <c r="K776" s="103"/>
      <c r="L776" s="103"/>
    </row>
    <row r="777" spans="1:12" customFormat="1" x14ac:dyDescent="0.25">
      <c r="A777" s="91"/>
      <c r="B777" s="91"/>
      <c r="C777" s="91"/>
      <c r="D777" s="91"/>
      <c r="E777" s="103"/>
      <c r="F777" s="103"/>
      <c r="G777" s="103"/>
      <c r="H777" s="103"/>
      <c r="I777" s="103"/>
      <c r="J777" s="103"/>
      <c r="K777" s="103"/>
      <c r="L777" s="103"/>
    </row>
    <row r="778" spans="1:12" customFormat="1" x14ac:dyDescent="0.25">
      <c r="A778" s="91"/>
      <c r="B778" s="91"/>
      <c r="C778" s="91"/>
      <c r="D778" s="91"/>
      <c r="E778" s="103"/>
      <c r="F778" s="103"/>
      <c r="G778" s="103"/>
      <c r="H778" s="103"/>
      <c r="I778" s="103"/>
      <c r="J778" s="103"/>
      <c r="K778" s="103"/>
      <c r="L778" s="103"/>
    </row>
    <row r="779" spans="1:12" customFormat="1" x14ac:dyDescent="0.25">
      <c r="A779" s="91"/>
      <c r="B779" s="91"/>
      <c r="C779" s="91"/>
      <c r="D779" s="91"/>
      <c r="E779" s="103"/>
      <c r="F779" s="103"/>
      <c r="G779" s="103"/>
      <c r="H779" s="103"/>
      <c r="I779" s="103"/>
      <c r="J779" s="103"/>
      <c r="K779" s="103"/>
      <c r="L779" s="103"/>
    </row>
    <row r="780" spans="1:12" customFormat="1" x14ac:dyDescent="0.25">
      <c r="A780" s="91"/>
      <c r="B780" s="91"/>
      <c r="C780" s="91"/>
      <c r="D780" s="91"/>
      <c r="E780" s="103"/>
      <c r="F780" s="103"/>
      <c r="G780" s="103"/>
      <c r="H780" s="103"/>
      <c r="I780" s="103"/>
      <c r="J780" s="103"/>
      <c r="K780" s="103"/>
      <c r="L780" s="103"/>
    </row>
    <row r="781" spans="1:12" customFormat="1" x14ac:dyDescent="0.25">
      <c r="A781" s="91"/>
      <c r="B781" s="91"/>
      <c r="C781" s="91"/>
      <c r="D781" s="91"/>
      <c r="E781" s="103"/>
      <c r="F781" s="103"/>
      <c r="G781" s="103"/>
      <c r="H781" s="103"/>
      <c r="I781" s="103"/>
      <c r="J781" s="103"/>
      <c r="K781" s="103"/>
      <c r="L781" s="103"/>
    </row>
    <row r="782" spans="1:12" customFormat="1" x14ac:dyDescent="0.25">
      <c r="A782" s="91"/>
      <c r="B782" s="91"/>
      <c r="C782" s="91"/>
      <c r="D782" s="91"/>
      <c r="E782" s="103"/>
      <c r="F782" s="103"/>
      <c r="G782" s="103"/>
      <c r="H782" s="103"/>
      <c r="I782" s="103"/>
      <c r="J782" s="103"/>
      <c r="K782" s="103"/>
      <c r="L782" s="103"/>
    </row>
    <row r="783" spans="1:12" customFormat="1" x14ac:dyDescent="0.25">
      <c r="A783" s="91"/>
      <c r="B783" s="91"/>
      <c r="C783" s="91"/>
      <c r="D783" s="91"/>
      <c r="E783" s="103"/>
      <c r="F783" s="103"/>
      <c r="G783" s="103"/>
      <c r="H783" s="103"/>
      <c r="I783" s="103"/>
      <c r="J783" s="103"/>
      <c r="K783" s="103"/>
      <c r="L783" s="103"/>
    </row>
    <row r="784" spans="1:12" customFormat="1" x14ac:dyDescent="0.25">
      <c r="A784" s="91"/>
      <c r="B784" s="91"/>
      <c r="C784" s="91"/>
      <c r="D784" s="91"/>
      <c r="E784" s="103"/>
      <c r="F784" s="103"/>
      <c r="G784" s="103"/>
      <c r="H784" s="103"/>
      <c r="I784" s="103"/>
      <c r="J784" s="103"/>
      <c r="K784" s="103"/>
      <c r="L784" s="103"/>
    </row>
    <row r="785" spans="1:12" customFormat="1" x14ac:dyDescent="0.25">
      <c r="A785" s="91"/>
      <c r="B785" s="91"/>
      <c r="C785" s="91"/>
      <c r="D785" s="91"/>
      <c r="E785" s="103"/>
      <c r="F785" s="103"/>
      <c r="G785" s="103"/>
      <c r="H785" s="103"/>
      <c r="I785" s="103"/>
      <c r="J785" s="103"/>
      <c r="K785" s="103"/>
      <c r="L785" s="103"/>
    </row>
    <row r="786" spans="1:12" customFormat="1" x14ac:dyDescent="0.25">
      <c r="A786" s="91"/>
      <c r="B786" s="91"/>
      <c r="C786" s="91"/>
      <c r="D786" s="91"/>
      <c r="E786" s="103"/>
      <c r="F786" s="103"/>
      <c r="G786" s="103"/>
      <c r="H786" s="103"/>
      <c r="I786" s="103"/>
      <c r="J786" s="103"/>
      <c r="K786" s="103"/>
      <c r="L786" s="103"/>
    </row>
    <row r="787" spans="1:12" customFormat="1" x14ac:dyDescent="0.25">
      <c r="A787" s="91"/>
      <c r="B787" s="91"/>
      <c r="C787" s="91"/>
      <c r="D787" s="91"/>
      <c r="E787" s="103"/>
      <c r="F787" s="103"/>
      <c r="G787" s="103"/>
      <c r="H787" s="103"/>
      <c r="I787" s="103"/>
      <c r="J787" s="103"/>
      <c r="K787" s="103"/>
      <c r="L787" s="103"/>
    </row>
    <row r="788" spans="1:12" customFormat="1" x14ac:dyDescent="0.25">
      <c r="A788" s="91"/>
      <c r="B788" s="91"/>
      <c r="C788" s="91"/>
      <c r="D788" s="91"/>
      <c r="E788" s="103"/>
      <c r="F788" s="103"/>
      <c r="G788" s="103"/>
      <c r="H788" s="103"/>
      <c r="I788" s="103"/>
      <c r="J788" s="103"/>
      <c r="K788" s="103"/>
      <c r="L788" s="103"/>
    </row>
    <row r="789" spans="1:12" customFormat="1" x14ac:dyDescent="0.25">
      <c r="A789" s="91"/>
      <c r="B789" s="91"/>
      <c r="C789" s="91"/>
      <c r="D789" s="91"/>
      <c r="E789" s="103"/>
      <c r="F789" s="103"/>
      <c r="G789" s="103"/>
      <c r="H789" s="103"/>
      <c r="I789" s="103"/>
      <c r="J789" s="103"/>
      <c r="K789" s="103"/>
      <c r="L789" s="103"/>
    </row>
    <row r="790" spans="1:12" customFormat="1" x14ac:dyDescent="0.25">
      <c r="A790" s="91"/>
      <c r="B790" s="91"/>
      <c r="C790" s="91"/>
      <c r="D790" s="91"/>
      <c r="E790" s="103"/>
      <c r="F790" s="103"/>
      <c r="G790" s="103"/>
      <c r="H790" s="103"/>
      <c r="I790" s="103"/>
      <c r="J790" s="103"/>
      <c r="K790" s="103"/>
      <c r="L790" s="103"/>
    </row>
    <row r="791" spans="1:12" customFormat="1" x14ac:dyDescent="0.25">
      <c r="A791" s="91"/>
      <c r="B791" s="91"/>
      <c r="C791" s="91"/>
      <c r="D791" s="91"/>
      <c r="E791" s="103"/>
      <c r="F791" s="103"/>
      <c r="G791" s="103"/>
      <c r="H791" s="103"/>
      <c r="I791" s="103"/>
      <c r="J791" s="103"/>
      <c r="K791" s="103"/>
      <c r="L791" s="103"/>
    </row>
    <row r="792" spans="1:12" customFormat="1" x14ac:dyDescent="0.25">
      <c r="A792" s="91"/>
      <c r="B792" s="91"/>
      <c r="C792" s="91"/>
      <c r="D792" s="91"/>
      <c r="E792" s="103"/>
      <c r="F792" s="103"/>
      <c r="G792" s="103"/>
      <c r="H792" s="103"/>
      <c r="I792" s="103"/>
      <c r="J792" s="103"/>
      <c r="K792" s="103"/>
      <c r="L792" s="103"/>
    </row>
    <row r="793" spans="1:12" customFormat="1" x14ac:dyDescent="0.25">
      <c r="A793" s="91"/>
      <c r="B793" s="91"/>
      <c r="C793" s="91"/>
      <c r="D793" s="91"/>
      <c r="E793" s="103"/>
      <c r="F793" s="103"/>
      <c r="G793" s="103"/>
      <c r="H793" s="103"/>
      <c r="I793" s="103"/>
      <c r="J793" s="103"/>
      <c r="K793" s="103"/>
      <c r="L793" s="103"/>
    </row>
    <row r="794" spans="1:12" customFormat="1" x14ac:dyDescent="0.25">
      <c r="A794" s="91"/>
      <c r="B794" s="91"/>
      <c r="C794" s="91"/>
      <c r="D794" s="91"/>
      <c r="E794" s="103"/>
      <c r="F794" s="103"/>
      <c r="G794" s="103"/>
      <c r="H794" s="103"/>
      <c r="I794" s="103"/>
      <c r="J794" s="103"/>
      <c r="K794" s="103"/>
      <c r="L794" s="103"/>
    </row>
    <row r="795" spans="1:12" customFormat="1" x14ac:dyDescent="0.25">
      <c r="A795" s="91"/>
      <c r="B795" s="91"/>
      <c r="C795" s="91"/>
      <c r="D795" s="91"/>
      <c r="E795" s="103"/>
      <c r="F795" s="103"/>
      <c r="G795" s="103"/>
      <c r="H795" s="103"/>
      <c r="I795" s="103"/>
      <c r="J795" s="103"/>
      <c r="K795" s="103"/>
      <c r="L795" s="103"/>
    </row>
    <row r="796" spans="1:12" customFormat="1" x14ac:dyDescent="0.25">
      <c r="A796" s="91"/>
      <c r="B796" s="91"/>
      <c r="C796" s="91"/>
      <c r="D796" s="91"/>
      <c r="E796" s="103"/>
      <c r="F796" s="103"/>
      <c r="G796" s="103"/>
      <c r="H796" s="103"/>
      <c r="I796" s="103"/>
      <c r="J796" s="103"/>
      <c r="K796" s="103"/>
      <c r="L796" s="103"/>
    </row>
    <row r="797" spans="1:12" customFormat="1" x14ac:dyDescent="0.25">
      <c r="A797" s="91"/>
      <c r="B797" s="91"/>
      <c r="C797" s="91"/>
      <c r="D797" s="91"/>
      <c r="E797" s="103"/>
      <c r="F797" s="103"/>
      <c r="G797" s="103"/>
      <c r="H797" s="103"/>
      <c r="I797" s="103"/>
      <c r="J797" s="103"/>
      <c r="K797" s="103"/>
      <c r="L797" s="103"/>
    </row>
    <row r="798" spans="1:12" customFormat="1" x14ac:dyDescent="0.25">
      <c r="A798" s="91"/>
      <c r="B798" s="91"/>
      <c r="C798" s="91"/>
      <c r="D798" s="91"/>
      <c r="E798" s="103"/>
      <c r="F798" s="103"/>
      <c r="G798" s="103"/>
      <c r="H798" s="103"/>
      <c r="I798" s="103"/>
      <c r="J798" s="103"/>
      <c r="K798" s="103"/>
      <c r="L798" s="103"/>
    </row>
    <row r="799" spans="1:12" customFormat="1" x14ac:dyDescent="0.25">
      <c r="A799" s="91"/>
      <c r="B799" s="91"/>
      <c r="C799" s="91"/>
      <c r="D799" s="91"/>
      <c r="E799" s="103"/>
      <c r="F799" s="103"/>
      <c r="G799" s="103"/>
      <c r="H799" s="103"/>
      <c r="I799" s="103"/>
      <c r="J799" s="103"/>
      <c r="K799" s="103"/>
      <c r="L799" s="103"/>
    </row>
    <row r="800" spans="1:12" customFormat="1" x14ac:dyDescent="0.25">
      <c r="A800" s="91"/>
      <c r="B800" s="91"/>
      <c r="C800" s="91"/>
      <c r="D800" s="91"/>
      <c r="E800" s="103"/>
      <c r="F800" s="103"/>
      <c r="G800" s="103"/>
      <c r="H800" s="103"/>
      <c r="I800" s="103"/>
      <c r="J800" s="103"/>
      <c r="K800" s="103"/>
      <c r="L800" s="103"/>
    </row>
    <row r="801" spans="1:12" customFormat="1" x14ac:dyDescent="0.25">
      <c r="A801" s="91"/>
      <c r="B801" s="91"/>
      <c r="C801" s="91"/>
      <c r="D801" s="91"/>
      <c r="E801" s="103"/>
      <c r="F801" s="103"/>
      <c r="G801" s="103"/>
      <c r="H801" s="103"/>
      <c r="I801" s="103"/>
      <c r="J801" s="103"/>
      <c r="K801" s="103"/>
      <c r="L801" s="103"/>
    </row>
    <row r="802" spans="1:12" customFormat="1" x14ac:dyDescent="0.25">
      <c r="A802" s="91"/>
      <c r="B802" s="91"/>
      <c r="C802" s="91"/>
      <c r="D802" s="91"/>
      <c r="E802" s="103"/>
      <c r="F802" s="103"/>
      <c r="G802" s="103"/>
      <c r="H802" s="103"/>
      <c r="I802" s="103"/>
      <c r="J802" s="103"/>
      <c r="K802" s="103"/>
      <c r="L802" s="103"/>
    </row>
    <row r="803" spans="1:12" customFormat="1" x14ac:dyDescent="0.25">
      <c r="A803" s="91"/>
      <c r="B803" s="91"/>
      <c r="C803" s="91"/>
      <c r="D803" s="91"/>
      <c r="E803" s="103"/>
      <c r="F803" s="103"/>
      <c r="G803" s="103"/>
      <c r="H803" s="103"/>
      <c r="I803" s="103"/>
      <c r="J803" s="103"/>
      <c r="K803" s="103"/>
      <c r="L803" s="103"/>
    </row>
    <row r="804" spans="1:12" customFormat="1" x14ac:dyDescent="0.25">
      <c r="A804" s="91"/>
      <c r="B804" s="91"/>
      <c r="C804" s="91"/>
      <c r="D804" s="91"/>
      <c r="E804" s="103"/>
      <c r="F804" s="103"/>
      <c r="G804" s="103"/>
      <c r="H804" s="103"/>
      <c r="I804" s="103"/>
      <c r="J804" s="103"/>
      <c r="K804" s="103"/>
      <c r="L804" s="103"/>
    </row>
    <row r="805" spans="1:12" customFormat="1" x14ac:dyDescent="0.25">
      <c r="A805" s="91"/>
      <c r="B805" s="91"/>
      <c r="C805" s="91"/>
      <c r="D805" s="91"/>
      <c r="E805" s="103"/>
      <c r="F805" s="103"/>
      <c r="G805" s="103"/>
      <c r="H805" s="103"/>
      <c r="I805" s="103"/>
      <c r="J805" s="103"/>
      <c r="K805" s="103"/>
      <c r="L805" s="103"/>
    </row>
    <row r="806" spans="1:12" customFormat="1" x14ac:dyDescent="0.25">
      <c r="A806" s="91"/>
      <c r="B806" s="91"/>
      <c r="C806" s="91"/>
      <c r="D806" s="91"/>
      <c r="E806" s="103"/>
      <c r="F806" s="103"/>
      <c r="G806" s="103"/>
      <c r="H806" s="103"/>
      <c r="I806" s="103"/>
      <c r="J806" s="103"/>
      <c r="K806" s="103"/>
      <c r="L806" s="103"/>
    </row>
    <row r="807" spans="1:12" customFormat="1" x14ac:dyDescent="0.25">
      <c r="A807" s="91"/>
      <c r="B807" s="91"/>
      <c r="C807" s="91"/>
      <c r="D807" s="91"/>
      <c r="E807" s="103"/>
      <c r="F807" s="103"/>
      <c r="G807" s="103"/>
      <c r="H807" s="103"/>
      <c r="I807" s="103"/>
      <c r="J807" s="103"/>
      <c r="K807" s="103"/>
      <c r="L807" s="103"/>
    </row>
    <row r="808" spans="1:12" customFormat="1" x14ac:dyDescent="0.25">
      <c r="A808" s="91"/>
      <c r="B808" s="91"/>
      <c r="C808" s="91"/>
      <c r="D808" s="91"/>
      <c r="E808" s="103"/>
      <c r="F808" s="103"/>
      <c r="G808" s="103"/>
      <c r="H808" s="103"/>
      <c r="I808" s="103"/>
      <c r="J808" s="103"/>
      <c r="K808" s="103"/>
      <c r="L808" s="103"/>
    </row>
    <row r="809" spans="1:12" customFormat="1" x14ac:dyDescent="0.25">
      <c r="A809" s="91"/>
      <c r="B809" s="91"/>
      <c r="C809" s="91"/>
      <c r="D809" s="91"/>
      <c r="E809" s="103"/>
      <c r="F809" s="103"/>
      <c r="G809" s="103"/>
      <c r="H809" s="103"/>
      <c r="I809" s="103"/>
      <c r="J809" s="103"/>
      <c r="K809" s="103"/>
      <c r="L809" s="103"/>
    </row>
    <row r="810" spans="1:12" customFormat="1" x14ac:dyDescent="0.25">
      <c r="A810" s="91"/>
      <c r="B810" s="91"/>
      <c r="C810" s="91"/>
      <c r="D810" s="91"/>
      <c r="E810" s="103"/>
      <c r="F810" s="103"/>
      <c r="G810" s="103"/>
      <c r="H810" s="103"/>
      <c r="I810" s="103"/>
      <c r="J810" s="103"/>
      <c r="K810" s="103"/>
      <c r="L810" s="103"/>
    </row>
    <row r="811" spans="1:12" customFormat="1" x14ac:dyDescent="0.25">
      <c r="A811" s="91"/>
      <c r="B811" s="91"/>
      <c r="C811" s="91"/>
      <c r="D811" s="91"/>
      <c r="E811" s="103"/>
      <c r="F811" s="103"/>
      <c r="G811" s="103"/>
      <c r="H811" s="103"/>
      <c r="I811" s="103"/>
      <c r="J811" s="103"/>
      <c r="K811" s="103"/>
      <c r="L811" s="103"/>
    </row>
    <row r="812" spans="1:12" customFormat="1" x14ac:dyDescent="0.25">
      <c r="A812" s="91"/>
      <c r="B812" s="91"/>
      <c r="C812" s="91"/>
      <c r="D812" s="91"/>
      <c r="E812" s="103"/>
      <c r="F812" s="103"/>
      <c r="G812" s="103"/>
      <c r="H812" s="103"/>
      <c r="I812" s="103"/>
      <c r="J812" s="103"/>
      <c r="K812" s="103"/>
      <c r="L812" s="103"/>
    </row>
    <row r="813" spans="1:12" customFormat="1" x14ac:dyDescent="0.25">
      <c r="A813" s="91"/>
      <c r="B813" s="91"/>
      <c r="C813" s="91"/>
      <c r="D813" s="91"/>
      <c r="E813" s="103"/>
      <c r="F813" s="103"/>
      <c r="G813" s="103"/>
      <c r="H813" s="103"/>
      <c r="I813" s="103"/>
      <c r="J813" s="103"/>
      <c r="K813" s="103"/>
      <c r="L813" s="103"/>
    </row>
    <row r="814" spans="1:12" customFormat="1" x14ac:dyDescent="0.25">
      <c r="A814" s="91"/>
      <c r="B814" s="91"/>
      <c r="C814" s="91"/>
      <c r="D814" s="91"/>
      <c r="E814" s="103"/>
      <c r="F814" s="103"/>
      <c r="G814" s="103"/>
      <c r="H814" s="103"/>
      <c r="I814" s="103"/>
      <c r="J814" s="103"/>
      <c r="K814" s="103"/>
      <c r="L814" s="103"/>
    </row>
    <row r="815" spans="1:12" customFormat="1" x14ac:dyDescent="0.25">
      <c r="A815" s="91"/>
      <c r="B815" s="91"/>
      <c r="C815" s="91"/>
      <c r="D815" s="91"/>
      <c r="E815" s="103"/>
      <c r="F815" s="103"/>
      <c r="G815" s="103"/>
      <c r="H815" s="103"/>
      <c r="I815" s="103"/>
      <c r="J815" s="103"/>
      <c r="K815" s="103"/>
      <c r="L815" s="103"/>
    </row>
    <row r="816" spans="1:12" customFormat="1" x14ac:dyDescent="0.25">
      <c r="A816" s="91"/>
      <c r="B816" s="91"/>
      <c r="C816" s="91"/>
      <c r="D816" s="91"/>
      <c r="E816" s="103"/>
      <c r="F816" s="103"/>
      <c r="G816" s="103"/>
      <c r="H816" s="103"/>
      <c r="I816" s="103"/>
      <c r="J816" s="103"/>
      <c r="K816" s="103"/>
      <c r="L816" s="103"/>
    </row>
    <row r="817" spans="1:12" customFormat="1" x14ac:dyDescent="0.25">
      <c r="A817" s="91"/>
      <c r="B817" s="91"/>
      <c r="C817" s="91"/>
      <c r="D817" s="91"/>
      <c r="E817" s="103"/>
      <c r="F817" s="103"/>
      <c r="G817" s="103"/>
      <c r="H817" s="103"/>
      <c r="I817" s="103"/>
      <c r="J817" s="103"/>
      <c r="K817" s="103"/>
      <c r="L817" s="103"/>
    </row>
    <row r="818" spans="1:12" customFormat="1" x14ac:dyDescent="0.25">
      <c r="A818" s="91"/>
      <c r="B818" s="91"/>
      <c r="C818" s="91"/>
      <c r="D818" s="91"/>
      <c r="E818" s="103"/>
      <c r="F818" s="103"/>
      <c r="G818" s="103"/>
      <c r="H818" s="103"/>
      <c r="I818" s="103"/>
      <c r="J818" s="103"/>
      <c r="K818" s="103"/>
      <c r="L818" s="103"/>
    </row>
    <row r="819" spans="1:12" customFormat="1" x14ac:dyDescent="0.25">
      <c r="A819" s="91"/>
      <c r="B819" s="91"/>
      <c r="C819" s="91"/>
      <c r="D819" s="91"/>
      <c r="E819" s="103"/>
      <c r="F819" s="103"/>
      <c r="G819" s="103"/>
      <c r="H819" s="103"/>
      <c r="I819" s="103"/>
      <c r="J819" s="103"/>
      <c r="K819" s="103"/>
      <c r="L819" s="103"/>
    </row>
    <row r="820" spans="1:12" customFormat="1" x14ac:dyDescent="0.25">
      <c r="A820" s="91"/>
      <c r="B820" s="91"/>
      <c r="C820" s="91"/>
      <c r="D820" s="91"/>
      <c r="E820" s="103"/>
      <c r="F820" s="103"/>
      <c r="G820" s="103"/>
      <c r="H820" s="103"/>
      <c r="I820" s="103"/>
      <c r="J820" s="103"/>
      <c r="K820" s="103"/>
      <c r="L820" s="103"/>
    </row>
    <row r="821" spans="1:12" customFormat="1" x14ac:dyDescent="0.25">
      <c r="A821" s="91"/>
      <c r="B821" s="91"/>
      <c r="C821" s="91"/>
      <c r="D821" s="91"/>
      <c r="E821" s="103"/>
      <c r="F821" s="103"/>
      <c r="G821" s="103"/>
      <c r="H821" s="103"/>
      <c r="I821" s="103"/>
      <c r="J821" s="103"/>
      <c r="K821" s="103"/>
      <c r="L821" s="103"/>
    </row>
    <row r="822" spans="1:12" customFormat="1" x14ac:dyDescent="0.25">
      <c r="A822" s="91"/>
      <c r="B822" s="91"/>
      <c r="C822" s="91"/>
      <c r="D822" s="91"/>
      <c r="E822" s="103"/>
      <c r="F822" s="103"/>
      <c r="G822" s="103"/>
      <c r="H822" s="103"/>
      <c r="I822" s="103"/>
      <c r="J822" s="103"/>
      <c r="K822" s="103"/>
      <c r="L822" s="103"/>
    </row>
    <row r="823" spans="1:12" customFormat="1" x14ac:dyDescent="0.25">
      <c r="A823" s="91"/>
      <c r="B823" s="91"/>
      <c r="C823" s="91"/>
      <c r="D823" s="91"/>
      <c r="E823" s="103"/>
      <c r="F823" s="103"/>
      <c r="G823" s="103"/>
      <c r="H823" s="103"/>
      <c r="I823" s="103"/>
      <c r="J823" s="103"/>
      <c r="K823" s="103"/>
      <c r="L823" s="103"/>
    </row>
    <row r="824" spans="1:12" customFormat="1" x14ac:dyDescent="0.25">
      <c r="A824" s="91"/>
      <c r="B824" s="91"/>
      <c r="C824" s="91"/>
      <c r="D824" s="91"/>
      <c r="E824" s="103"/>
      <c r="F824" s="103"/>
      <c r="G824" s="103"/>
      <c r="H824" s="103"/>
      <c r="I824" s="103"/>
      <c r="J824" s="103"/>
      <c r="K824" s="103"/>
      <c r="L824" s="103"/>
    </row>
    <row r="825" spans="1:12" customFormat="1" x14ac:dyDescent="0.25">
      <c r="A825" s="91"/>
      <c r="B825" s="91"/>
      <c r="C825" s="91"/>
      <c r="D825" s="91"/>
      <c r="E825" s="103"/>
      <c r="F825" s="103"/>
      <c r="G825" s="103"/>
      <c r="H825" s="103"/>
      <c r="I825" s="103"/>
      <c r="J825" s="103"/>
      <c r="K825" s="103"/>
      <c r="L825" s="103"/>
    </row>
    <row r="826" spans="1:12" customFormat="1" x14ac:dyDescent="0.25">
      <c r="A826" s="91"/>
      <c r="B826" s="91"/>
      <c r="C826" s="91"/>
      <c r="D826" s="91"/>
      <c r="E826" s="103"/>
      <c r="F826" s="103"/>
      <c r="G826" s="103"/>
      <c r="H826" s="103"/>
      <c r="I826" s="103"/>
      <c r="J826" s="103"/>
      <c r="K826" s="103"/>
      <c r="L826" s="103"/>
    </row>
    <row r="827" spans="1:12" customFormat="1" x14ac:dyDescent="0.25">
      <c r="A827" s="91"/>
      <c r="B827" s="91"/>
      <c r="C827" s="91"/>
      <c r="D827" s="91"/>
      <c r="E827" s="103"/>
      <c r="F827" s="103"/>
      <c r="G827" s="103"/>
      <c r="H827" s="103"/>
      <c r="I827" s="103"/>
      <c r="J827" s="103"/>
      <c r="K827" s="103"/>
      <c r="L827" s="103"/>
    </row>
    <row r="828" spans="1:12" customFormat="1" x14ac:dyDescent="0.25">
      <c r="A828" s="91"/>
      <c r="B828" s="91"/>
      <c r="C828" s="91"/>
      <c r="D828" s="91"/>
      <c r="E828" s="103"/>
      <c r="F828" s="103"/>
      <c r="G828" s="103"/>
      <c r="H828" s="103"/>
      <c r="I828" s="103"/>
      <c r="J828" s="103"/>
      <c r="K828" s="103"/>
      <c r="L828" s="103"/>
    </row>
    <row r="829" spans="1:12" customFormat="1" x14ac:dyDescent="0.25">
      <c r="A829" s="91"/>
      <c r="B829" s="91"/>
      <c r="C829" s="91"/>
      <c r="D829" s="91"/>
      <c r="E829" s="103"/>
      <c r="F829" s="103"/>
      <c r="G829" s="103"/>
      <c r="H829" s="103"/>
      <c r="I829" s="103"/>
      <c r="J829" s="103"/>
      <c r="K829" s="103"/>
      <c r="L829" s="103"/>
    </row>
    <row r="830" spans="1:12" customFormat="1" x14ac:dyDescent="0.25">
      <c r="A830" s="91"/>
      <c r="B830" s="91"/>
      <c r="C830" s="91"/>
      <c r="D830" s="91"/>
      <c r="E830" s="103"/>
      <c r="F830" s="103"/>
      <c r="G830" s="103"/>
      <c r="H830" s="103"/>
      <c r="I830" s="103"/>
      <c r="J830" s="103"/>
      <c r="K830" s="103"/>
      <c r="L830" s="103"/>
    </row>
    <row r="831" spans="1:12" customFormat="1" x14ac:dyDescent="0.25">
      <c r="A831" s="91"/>
      <c r="B831" s="91"/>
      <c r="C831" s="91"/>
      <c r="D831" s="91"/>
      <c r="E831" s="103"/>
      <c r="F831" s="103"/>
      <c r="G831" s="103"/>
      <c r="H831" s="103"/>
      <c r="I831" s="103"/>
      <c r="J831" s="103"/>
      <c r="K831" s="103"/>
      <c r="L831" s="103"/>
    </row>
    <row r="832" spans="1:12" customFormat="1" x14ac:dyDescent="0.25">
      <c r="A832" s="91"/>
      <c r="B832" s="91"/>
      <c r="C832" s="91"/>
      <c r="D832" s="91"/>
      <c r="E832" s="103"/>
      <c r="F832" s="103"/>
      <c r="G832" s="103"/>
      <c r="H832" s="103"/>
      <c r="I832" s="103"/>
      <c r="J832" s="103"/>
      <c r="K832" s="103"/>
      <c r="L832" s="103"/>
    </row>
    <row r="833" spans="1:12" customFormat="1" x14ac:dyDescent="0.25">
      <c r="A833" s="91"/>
      <c r="B833" s="91"/>
      <c r="C833" s="91"/>
      <c r="D833" s="91"/>
      <c r="E833" s="103"/>
      <c r="F833" s="103"/>
      <c r="G833" s="103"/>
      <c r="H833" s="103"/>
      <c r="I833" s="103"/>
      <c r="J833" s="103"/>
      <c r="K833" s="103"/>
      <c r="L833" s="103"/>
    </row>
    <row r="834" spans="1:12" customFormat="1" x14ac:dyDescent="0.25">
      <c r="A834" s="91"/>
      <c r="B834" s="91"/>
      <c r="C834" s="91"/>
      <c r="D834" s="91"/>
      <c r="E834" s="103"/>
      <c r="F834" s="103"/>
      <c r="G834" s="103"/>
      <c r="H834" s="103"/>
      <c r="I834" s="103"/>
      <c r="J834" s="103"/>
      <c r="K834" s="103"/>
      <c r="L834" s="103"/>
    </row>
    <row r="835" spans="1:12" customFormat="1" x14ac:dyDescent="0.25">
      <c r="A835" s="91"/>
      <c r="B835" s="91"/>
      <c r="C835" s="91"/>
      <c r="D835" s="91"/>
      <c r="E835" s="103"/>
      <c r="F835" s="103"/>
      <c r="G835" s="103"/>
      <c r="H835" s="103"/>
      <c r="I835" s="103"/>
      <c r="J835" s="103"/>
      <c r="K835" s="103"/>
      <c r="L835" s="103"/>
    </row>
    <row r="836" spans="1:12" customFormat="1" x14ac:dyDescent="0.25">
      <c r="A836" s="91"/>
      <c r="B836" s="91"/>
      <c r="C836" s="91"/>
      <c r="D836" s="91"/>
      <c r="E836" s="103"/>
      <c r="F836" s="103"/>
      <c r="G836" s="103"/>
      <c r="H836" s="103"/>
      <c r="I836" s="103"/>
      <c r="J836" s="103"/>
      <c r="K836" s="103"/>
      <c r="L836" s="103"/>
    </row>
    <row r="837" spans="1:12" customFormat="1" x14ac:dyDescent="0.25">
      <c r="A837" s="91"/>
      <c r="B837" s="91"/>
      <c r="C837" s="91"/>
      <c r="D837" s="91"/>
      <c r="E837" s="103"/>
      <c r="F837" s="103"/>
      <c r="G837" s="103"/>
      <c r="H837" s="103"/>
      <c r="I837" s="103"/>
      <c r="J837" s="103"/>
      <c r="K837" s="103"/>
      <c r="L837" s="103"/>
    </row>
    <row r="838" spans="1:12" customFormat="1" x14ac:dyDescent="0.25">
      <c r="A838" s="91"/>
      <c r="B838" s="91"/>
      <c r="C838" s="91"/>
      <c r="D838" s="91"/>
      <c r="E838" s="103"/>
      <c r="F838" s="103"/>
      <c r="G838" s="103"/>
      <c r="H838" s="103"/>
      <c r="I838" s="103"/>
      <c r="J838" s="103"/>
      <c r="K838" s="103"/>
      <c r="L838" s="103"/>
    </row>
    <row r="839" spans="1:12" customFormat="1" x14ac:dyDescent="0.25">
      <c r="A839" s="91"/>
      <c r="B839" s="91"/>
      <c r="C839" s="91"/>
      <c r="D839" s="91"/>
      <c r="E839" s="103"/>
      <c r="F839" s="103"/>
      <c r="G839" s="103"/>
      <c r="H839" s="103"/>
      <c r="I839" s="103"/>
      <c r="J839" s="103"/>
      <c r="K839" s="103"/>
      <c r="L839" s="103"/>
    </row>
    <row r="840" spans="1:12" customFormat="1" x14ac:dyDescent="0.25">
      <c r="A840" s="91"/>
      <c r="B840" s="91"/>
      <c r="C840" s="91"/>
      <c r="D840" s="91"/>
      <c r="E840" s="103"/>
      <c r="F840" s="103"/>
      <c r="G840" s="103"/>
      <c r="H840" s="103"/>
      <c r="I840" s="103"/>
      <c r="J840" s="103"/>
      <c r="K840" s="103"/>
      <c r="L840" s="103"/>
    </row>
    <row r="841" spans="1:12" customFormat="1" x14ac:dyDescent="0.25">
      <c r="A841" s="91"/>
      <c r="B841" s="91"/>
      <c r="C841" s="91"/>
      <c r="D841" s="91"/>
      <c r="E841" s="103"/>
      <c r="F841" s="103"/>
      <c r="G841" s="103"/>
      <c r="H841" s="103"/>
      <c r="I841" s="103"/>
      <c r="J841" s="103"/>
      <c r="K841" s="103"/>
      <c r="L841" s="103"/>
    </row>
    <row r="842" spans="1:12" customFormat="1" x14ac:dyDescent="0.25">
      <c r="A842" s="91"/>
      <c r="B842" s="91"/>
      <c r="C842" s="91"/>
      <c r="D842" s="91"/>
      <c r="E842" s="103"/>
      <c r="F842" s="103"/>
      <c r="G842" s="103"/>
      <c r="H842" s="103"/>
      <c r="I842" s="103"/>
      <c r="J842" s="103"/>
      <c r="K842" s="103"/>
      <c r="L842" s="103"/>
    </row>
    <row r="843" spans="1:12" customFormat="1" x14ac:dyDescent="0.25">
      <c r="A843" s="91"/>
      <c r="B843" s="91"/>
      <c r="C843" s="91"/>
      <c r="D843" s="91"/>
      <c r="E843" s="103"/>
      <c r="F843" s="103"/>
      <c r="G843" s="103"/>
      <c r="H843" s="103"/>
      <c r="I843" s="103"/>
      <c r="J843" s="103"/>
      <c r="K843" s="103"/>
      <c r="L843" s="103"/>
    </row>
    <row r="844" spans="1:12" customFormat="1" x14ac:dyDescent="0.25">
      <c r="A844" s="91"/>
      <c r="B844" s="91"/>
      <c r="C844" s="91"/>
      <c r="D844" s="91"/>
      <c r="E844" s="103"/>
      <c r="F844" s="103"/>
      <c r="G844" s="103"/>
      <c r="H844" s="103"/>
      <c r="I844" s="103"/>
      <c r="J844" s="103"/>
      <c r="K844" s="103"/>
      <c r="L844" s="103"/>
    </row>
    <row r="845" spans="1:12" customFormat="1" x14ac:dyDescent="0.25">
      <c r="A845" s="91"/>
      <c r="B845" s="91"/>
      <c r="C845" s="91"/>
      <c r="D845" s="91"/>
      <c r="E845" s="103"/>
      <c r="F845" s="103"/>
      <c r="G845" s="103"/>
      <c r="H845" s="103"/>
      <c r="I845" s="103"/>
      <c r="J845" s="103"/>
      <c r="K845" s="103"/>
      <c r="L845" s="103"/>
    </row>
    <row r="846" spans="1:12" customFormat="1" x14ac:dyDescent="0.25">
      <c r="A846" s="91"/>
      <c r="B846" s="91"/>
      <c r="C846" s="91"/>
      <c r="D846" s="91"/>
      <c r="E846" s="103"/>
      <c r="F846" s="103"/>
      <c r="G846" s="103"/>
      <c r="H846" s="103"/>
      <c r="I846" s="103"/>
      <c r="J846" s="103"/>
      <c r="K846" s="103"/>
      <c r="L846" s="103"/>
    </row>
    <row r="847" spans="1:12" customFormat="1" x14ac:dyDescent="0.25">
      <c r="A847" s="91"/>
      <c r="B847" s="91"/>
      <c r="C847" s="91"/>
      <c r="D847" s="91"/>
      <c r="E847" s="103"/>
      <c r="F847" s="103"/>
      <c r="G847" s="103"/>
      <c r="H847" s="103"/>
      <c r="I847" s="103"/>
      <c r="J847" s="103"/>
      <c r="K847" s="103"/>
      <c r="L847" s="103"/>
    </row>
    <row r="848" spans="1:12" customFormat="1" x14ac:dyDescent="0.25">
      <c r="A848" s="91"/>
      <c r="B848" s="91"/>
      <c r="C848" s="91"/>
      <c r="D848" s="91"/>
      <c r="E848" s="103"/>
      <c r="F848" s="103"/>
      <c r="G848" s="103"/>
      <c r="H848" s="103"/>
      <c r="I848" s="103"/>
      <c r="J848" s="103"/>
      <c r="K848" s="103"/>
      <c r="L848" s="103"/>
    </row>
    <row r="849" spans="1:12" customFormat="1" x14ac:dyDescent="0.25">
      <c r="A849" s="91"/>
      <c r="B849" s="91"/>
      <c r="C849" s="91"/>
      <c r="D849" s="91"/>
      <c r="E849" s="103"/>
      <c r="F849" s="103"/>
      <c r="G849" s="103"/>
      <c r="H849" s="103"/>
      <c r="I849" s="103"/>
      <c r="J849" s="103"/>
      <c r="K849" s="103"/>
      <c r="L849" s="103"/>
    </row>
    <row r="850" spans="1:12" customFormat="1" x14ac:dyDescent="0.25">
      <c r="A850" s="91"/>
      <c r="B850" s="91"/>
      <c r="C850" s="91"/>
      <c r="D850" s="91"/>
      <c r="E850" s="103"/>
      <c r="F850" s="103"/>
      <c r="G850" s="103"/>
      <c r="H850" s="103"/>
      <c r="I850" s="103"/>
      <c r="J850" s="103"/>
      <c r="K850" s="103"/>
      <c r="L850" s="103"/>
    </row>
    <row r="851" spans="1:12" customFormat="1" x14ac:dyDescent="0.25">
      <c r="A851" s="91"/>
      <c r="B851" s="91"/>
      <c r="C851" s="91"/>
      <c r="D851" s="91"/>
      <c r="E851" s="103"/>
      <c r="F851" s="103"/>
      <c r="G851" s="103"/>
      <c r="H851" s="103"/>
      <c r="I851" s="103"/>
      <c r="J851" s="103"/>
      <c r="K851" s="103"/>
      <c r="L851" s="103"/>
    </row>
    <row r="852" spans="1:12" customFormat="1" x14ac:dyDescent="0.25">
      <c r="A852" s="91"/>
      <c r="B852" s="91"/>
      <c r="C852" s="91"/>
      <c r="D852" s="91"/>
      <c r="E852" s="103"/>
      <c r="F852" s="103"/>
      <c r="G852" s="103"/>
      <c r="H852" s="103"/>
      <c r="I852" s="103"/>
      <c r="J852" s="103"/>
      <c r="K852" s="103"/>
      <c r="L852" s="103"/>
    </row>
    <row r="853" spans="1:12" customFormat="1" x14ac:dyDescent="0.25">
      <c r="A853" s="91"/>
      <c r="B853" s="91"/>
      <c r="C853" s="91"/>
      <c r="D853" s="91"/>
      <c r="E853" s="103"/>
      <c r="F853" s="103"/>
      <c r="G853" s="103"/>
      <c r="H853" s="103"/>
      <c r="I853" s="103"/>
      <c r="J853" s="103"/>
      <c r="K853" s="103"/>
      <c r="L853" s="103"/>
    </row>
    <row r="854" spans="1:12" customFormat="1" x14ac:dyDescent="0.25">
      <c r="A854" s="91"/>
      <c r="B854" s="91"/>
      <c r="C854" s="91"/>
      <c r="D854" s="91"/>
      <c r="E854" s="103"/>
      <c r="F854" s="103"/>
      <c r="G854" s="103"/>
      <c r="H854" s="103"/>
      <c r="I854" s="103"/>
      <c r="J854" s="103"/>
      <c r="K854" s="103"/>
      <c r="L854" s="103"/>
    </row>
    <row r="855" spans="1:12" customFormat="1" x14ac:dyDescent="0.25">
      <c r="A855" s="91"/>
      <c r="B855" s="91"/>
      <c r="C855" s="91"/>
      <c r="D855" s="91"/>
      <c r="E855" s="103"/>
      <c r="F855" s="103"/>
      <c r="G855" s="103"/>
      <c r="H855" s="103"/>
      <c r="I855" s="103"/>
      <c r="J855" s="103"/>
      <c r="K855" s="103"/>
      <c r="L855" s="103"/>
    </row>
    <row r="856" spans="1:12" customFormat="1" x14ac:dyDescent="0.25">
      <c r="A856" s="91"/>
      <c r="B856" s="91"/>
      <c r="C856" s="91"/>
      <c r="D856" s="91"/>
      <c r="E856" s="103"/>
      <c r="F856" s="103"/>
      <c r="G856" s="103"/>
      <c r="H856" s="103"/>
      <c r="I856" s="103"/>
      <c r="J856" s="103"/>
      <c r="K856" s="103"/>
      <c r="L856" s="103"/>
    </row>
    <row r="857" spans="1:12" customFormat="1" x14ac:dyDescent="0.25">
      <c r="A857" s="91"/>
      <c r="B857" s="91"/>
      <c r="C857" s="91"/>
      <c r="D857" s="91"/>
      <c r="E857" s="103"/>
      <c r="F857" s="103"/>
      <c r="G857" s="103"/>
      <c r="H857" s="103"/>
      <c r="I857" s="103"/>
      <c r="J857" s="103"/>
      <c r="K857" s="103"/>
      <c r="L857" s="103"/>
    </row>
    <row r="858" spans="1:12" customFormat="1" x14ac:dyDescent="0.25">
      <c r="A858" s="91"/>
      <c r="B858" s="91"/>
      <c r="C858" s="91"/>
      <c r="D858" s="91"/>
      <c r="E858" s="103"/>
      <c r="F858" s="103"/>
      <c r="G858" s="103"/>
      <c r="H858" s="103"/>
      <c r="I858" s="103"/>
      <c r="J858" s="103"/>
      <c r="K858" s="103"/>
      <c r="L858" s="103"/>
    </row>
    <row r="859" spans="1:12" customFormat="1" x14ac:dyDescent="0.25">
      <c r="A859" s="91"/>
      <c r="B859" s="91"/>
      <c r="C859" s="91"/>
      <c r="D859" s="91"/>
      <c r="E859" s="103"/>
      <c r="F859" s="103"/>
      <c r="G859" s="103"/>
      <c r="H859" s="103"/>
      <c r="I859" s="103"/>
      <c r="J859" s="103"/>
      <c r="K859" s="103"/>
      <c r="L859" s="103"/>
    </row>
    <row r="860" spans="1:12" customFormat="1" x14ac:dyDescent="0.25">
      <c r="A860" s="91"/>
      <c r="B860" s="91"/>
      <c r="C860" s="91"/>
      <c r="D860" s="91"/>
      <c r="E860" s="103"/>
      <c r="F860" s="103"/>
      <c r="G860" s="103"/>
      <c r="H860" s="103"/>
      <c r="I860" s="103"/>
      <c r="J860" s="103"/>
      <c r="K860" s="103"/>
      <c r="L860" s="103"/>
    </row>
    <row r="861" spans="1:12" customFormat="1" x14ac:dyDescent="0.25">
      <c r="A861" s="91"/>
      <c r="B861" s="91"/>
      <c r="C861" s="91"/>
      <c r="D861" s="91"/>
      <c r="E861" s="103"/>
      <c r="F861" s="103"/>
      <c r="G861" s="103"/>
      <c r="H861" s="103"/>
      <c r="I861" s="103"/>
      <c r="J861" s="103"/>
      <c r="K861" s="103"/>
      <c r="L861" s="103"/>
    </row>
    <row r="862" spans="1:12" customFormat="1" x14ac:dyDescent="0.25">
      <c r="A862" s="91"/>
      <c r="B862" s="91"/>
      <c r="C862" s="91"/>
      <c r="D862" s="91"/>
      <c r="E862" s="103"/>
      <c r="F862" s="103"/>
      <c r="G862" s="103"/>
      <c r="H862" s="103"/>
      <c r="I862" s="103"/>
      <c r="J862" s="103"/>
      <c r="K862" s="103"/>
      <c r="L862" s="103"/>
    </row>
    <row r="863" spans="1:12" customFormat="1" x14ac:dyDescent="0.25">
      <c r="A863" s="91"/>
      <c r="B863" s="91"/>
      <c r="C863" s="91"/>
      <c r="D863" s="91"/>
      <c r="E863" s="103"/>
      <c r="F863" s="103"/>
      <c r="G863" s="103"/>
      <c r="H863" s="103"/>
      <c r="I863" s="103"/>
      <c r="J863" s="103"/>
      <c r="K863" s="103"/>
      <c r="L863" s="103"/>
    </row>
    <row r="864" spans="1:12" customFormat="1" x14ac:dyDescent="0.25">
      <c r="A864" s="91"/>
      <c r="B864" s="91"/>
      <c r="C864" s="91"/>
      <c r="D864" s="91"/>
      <c r="E864" s="103"/>
      <c r="F864" s="103"/>
      <c r="G864" s="103"/>
      <c r="H864" s="103"/>
      <c r="I864" s="103"/>
      <c r="J864" s="103"/>
      <c r="K864" s="103"/>
      <c r="L864" s="103"/>
    </row>
    <row r="865" spans="1:12" customFormat="1" x14ac:dyDescent="0.25">
      <c r="A865" s="91"/>
      <c r="B865" s="91"/>
      <c r="C865" s="91"/>
      <c r="D865" s="91"/>
      <c r="E865" s="103"/>
      <c r="F865" s="103"/>
      <c r="G865" s="103"/>
      <c r="H865" s="103"/>
      <c r="I865" s="103"/>
      <c r="J865" s="103"/>
      <c r="K865" s="103"/>
      <c r="L865" s="103"/>
    </row>
    <row r="866" spans="1:12" customFormat="1" x14ac:dyDescent="0.25">
      <c r="A866" s="91"/>
      <c r="B866" s="91"/>
      <c r="C866" s="91"/>
      <c r="D866" s="91"/>
      <c r="E866" s="103"/>
      <c r="F866" s="103"/>
      <c r="G866" s="103"/>
      <c r="H866" s="103"/>
      <c r="I866" s="103"/>
      <c r="J866" s="103"/>
      <c r="K866" s="103"/>
      <c r="L866" s="103"/>
    </row>
    <row r="867" spans="1:12" customFormat="1" x14ac:dyDescent="0.25">
      <c r="A867" s="91"/>
      <c r="B867" s="91"/>
      <c r="C867" s="91"/>
      <c r="D867" s="91"/>
      <c r="E867" s="103"/>
      <c r="F867" s="103"/>
      <c r="G867" s="103"/>
      <c r="H867" s="103"/>
      <c r="I867" s="103"/>
      <c r="J867" s="103"/>
      <c r="K867" s="103"/>
      <c r="L867" s="103"/>
    </row>
    <row r="868" spans="1:12" customFormat="1" x14ac:dyDescent="0.25">
      <c r="A868" s="91"/>
      <c r="B868" s="91"/>
      <c r="C868" s="91"/>
      <c r="D868" s="91"/>
      <c r="E868" s="103"/>
      <c r="F868" s="103"/>
      <c r="G868" s="103"/>
      <c r="H868" s="103"/>
      <c r="I868" s="103"/>
      <c r="J868" s="103"/>
      <c r="K868" s="103"/>
      <c r="L868" s="103"/>
    </row>
    <row r="869" spans="1:12" customFormat="1" x14ac:dyDescent="0.25">
      <c r="A869" s="91"/>
      <c r="B869" s="91"/>
      <c r="C869" s="91"/>
      <c r="D869" s="91"/>
      <c r="E869" s="103"/>
      <c r="F869" s="103"/>
      <c r="G869" s="103"/>
      <c r="H869" s="103"/>
      <c r="I869" s="103"/>
      <c r="J869" s="103"/>
      <c r="K869" s="103"/>
      <c r="L869" s="103"/>
    </row>
    <row r="870" spans="1:12" customFormat="1" x14ac:dyDescent="0.25">
      <c r="A870" s="91"/>
      <c r="B870" s="91"/>
      <c r="C870" s="91"/>
      <c r="D870" s="91"/>
      <c r="E870" s="103"/>
      <c r="F870" s="103"/>
      <c r="G870" s="103"/>
      <c r="H870" s="103"/>
      <c r="I870" s="103"/>
      <c r="J870" s="103"/>
      <c r="K870" s="103"/>
      <c r="L870" s="103"/>
    </row>
    <row r="871" spans="1:12" customFormat="1" x14ac:dyDescent="0.25">
      <c r="A871" s="91"/>
      <c r="B871" s="91"/>
      <c r="C871" s="91"/>
      <c r="D871" s="91"/>
      <c r="E871" s="103"/>
      <c r="F871" s="103"/>
      <c r="G871" s="103"/>
      <c r="H871" s="103"/>
      <c r="I871" s="103"/>
      <c r="J871" s="103"/>
      <c r="K871" s="103"/>
      <c r="L871" s="103"/>
    </row>
    <row r="872" spans="1:12" customFormat="1" x14ac:dyDescent="0.25">
      <c r="A872" s="91"/>
      <c r="B872" s="91"/>
      <c r="C872" s="91"/>
      <c r="D872" s="91"/>
      <c r="E872" s="103"/>
      <c r="F872" s="103"/>
      <c r="G872" s="103"/>
      <c r="H872" s="103"/>
      <c r="I872" s="103"/>
      <c r="J872" s="103"/>
      <c r="K872" s="103"/>
      <c r="L872" s="103"/>
    </row>
    <row r="873" spans="1:12" customFormat="1" x14ac:dyDescent="0.25">
      <c r="A873" s="91"/>
      <c r="B873" s="91"/>
      <c r="C873" s="91"/>
      <c r="D873" s="91"/>
      <c r="E873" s="103"/>
      <c r="F873" s="103"/>
      <c r="G873" s="103"/>
      <c r="H873" s="103"/>
      <c r="I873" s="103"/>
      <c r="J873" s="103"/>
      <c r="K873" s="103"/>
      <c r="L873" s="103"/>
    </row>
    <row r="874" spans="1:12" customFormat="1" x14ac:dyDescent="0.25">
      <c r="A874" s="91"/>
      <c r="B874" s="91"/>
      <c r="C874" s="91"/>
      <c r="D874" s="91"/>
      <c r="E874" s="103"/>
      <c r="F874" s="103"/>
      <c r="G874" s="103"/>
      <c r="H874" s="103"/>
      <c r="I874" s="103"/>
      <c r="J874" s="103"/>
      <c r="K874" s="103"/>
      <c r="L874" s="103"/>
    </row>
    <row r="875" spans="1:12" customFormat="1" x14ac:dyDescent="0.25">
      <c r="A875" s="91"/>
      <c r="B875" s="91"/>
      <c r="C875" s="91"/>
      <c r="D875" s="91"/>
      <c r="E875" s="103"/>
      <c r="F875" s="103"/>
      <c r="G875" s="103"/>
      <c r="H875" s="103"/>
      <c r="I875" s="103"/>
      <c r="J875" s="103"/>
      <c r="K875" s="103"/>
      <c r="L875" s="103"/>
    </row>
    <row r="876" spans="1:12" customFormat="1" x14ac:dyDescent="0.25">
      <c r="A876" s="91"/>
      <c r="B876" s="91"/>
      <c r="C876" s="91"/>
      <c r="D876" s="91"/>
      <c r="E876" s="103"/>
      <c r="F876" s="103"/>
      <c r="G876" s="103"/>
      <c r="H876" s="103"/>
      <c r="I876" s="103"/>
      <c r="J876" s="103"/>
      <c r="K876" s="103"/>
      <c r="L876" s="103"/>
    </row>
    <row r="877" spans="1:12" customFormat="1" x14ac:dyDescent="0.25">
      <c r="A877" s="91"/>
      <c r="B877" s="91"/>
      <c r="C877" s="91"/>
      <c r="D877" s="91"/>
      <c r="E877" s="103"/>
      <c r="F877" s="103"/>
      <c r="G877" s="103"/>
      <c r="H877" s="103"/>
      <c r="I877" s="103"/>
      <c r="J877" s="103"/>
      <c r="K877" s="103"/>
      <c r="L877" s="103"/>
    </row>
    <row r="878" spans="1:12" customFormat="1" x14ac:dyDescent="0.25">
      <c r="A878" s="91"/>
      <c r="B878" s="91"/>
      <c r="C878" s="91"/>
      <c r="D878" s="91"/>
      <c r="E878" s="103"/>
      <c r="F878" s="103"/>
      <c r="G878" s="103"/>
      <c r="H878" s="103"/>
      <c r="I878" s="103"/>
      <c r="J878" s="103"/>
      <c r="K878" s="103"/>
      <c r="L878" s="103"/>
    </row>
    <row r="879" spans="1:12" customFormat="1" x14ac:dyDescent="0.25">
      <c r="A879" s="91"/>
      <c r="B879" s="91"/>
      <c r="C879" s="91"/>
      <c r="D879" s="91"/>
      <c r="E879" s="103"/>
      <c r="F879" s="103"/>
      <c r="G879" s="103"/>
      <c r="H879" s="103"/>
      <c r="I879" s="103"/>
      <c r="J879" s="103"/>
      <c r="K879" s="103"/>
      <c r="L879" s="103"/>
    </row>
    <row r="880" spans="1:12" customFormat="1" x14ac:dyDescent="0.25">
      <c r="A880" s="91"/>
      <c r="B880" s="91"/>
      <c r="C880" s="91"/>
      <c r="D880" s="91"/>
      <c r="E880" s="103"/>
      <c r="F880" s="103"/>
      <c r="G880" s="103"/>
      <c r="H880" s="103"/>
      <c r="I880" s="103"/>
      <c r="J880" s="103"/>
      <c r="K880" s="103"/>
      <c r="L880" s="103"/>
    </row>
    <row r="881" spans="1:12" customFormat="1" x14ac:dyDescent="0.25">
      <c r="A881" s="91"/>
      <c r="B881" s="91"/>
      <c r="C881" s="91"/>
      <c r="D881" s="91"/>
      <c r="E881" s="103"/>
      <c r="F881" s="103"/>
      <c r="G881" s="103"/>
      <c r="H881" s="103"/>
      <c r="I881" s="103"/>
      <c r="J881" s="103"/>
      <c r="K881" s="103"/>
      <c r="L881" s="103"/>
    </row>
    <row r="882" spans="1:12" customFormat="1" x14ac:dyDescent="0.25">
      <c r="A882" s="91"/>
      <c r="B882" s="91"/>
      <c r="C882" s="91"/>
      <c r="D882" s="91"/>
      <c r="E882" s="103"/>
      <c r="F882" s="103"/>
      <c r="G882" s="103"/>
      <c r="H882" s="103"/>
      <c r="I882" s="103"/>
      <c r="J882" s="103"/>
      <c r="K882" s="103"/>
      <c r="L882" s="103"/>
    </row>
    <row r="883" spans="1:12" customFormat="1" x14ac:dyDescent="0.25">
      <c r="A883" s="91"/>
      <c r="B883" s="91"/>
      <c r="C883" s="91"/>
      <c r="D883" s="91"/>
      <c r="E883" s="103"/>
      <c r="F883" s="103"/>
      <c r="G883" s="103"/>
      <c r="H883" s="103"/>
      <c r="I883" s="103"/>
      <c r="J883" s="103"/>
      <c r="K883" s="103"/>
      <c r="L883" s="103"/>
    </row>
    <row r="884" spans="1:12" customFormat="1" x14ac:dyDescent="0.25">
      <c r="A884" s="91"/>
      <c r="B884" s="91"/>
      <c r="C884" s="91"/>
      <c r="D884" s="91"/>
      <c r="E884" s="103"/>
      <c r="F884" s="103"/>
      <c r="G884" s="103"/>
      <c r="H884" s="103"/>
      <c r="I884" s="103"/>
      <c r="J884" s="103"/>
      <c r="K884" s="103"/>
      <c r="L884" s="103"/>
    </row>
    <row r="885" spans="1:12" customFormat="1" x14ac:dyDescent="0.25">
      <c r="A885" s="91"/>
      <c r="B885" s="91"/>
      <c r="C885" s="91"/>
      <c r="D885" s="91"/>
      <c r="E885" s="103"/>
      <c r="F885" s="103"/>
      <c r="G885" s="103"/>
      <c r="H885" s="103"/>
      <c r="I885" s="103"/>
      <c r="J885" s="103"/>
      <c r="K885" s="103"/>
      <c r="L885" s="103"/>
    </row>
    <row r="886" spans="1:12" customFormat="1" x14ac:dyDescent="0.25">
      <c r="A886" s="91"/>
      <c r="B886" s="91"/>
      <c r="C886" s="91"/>
      <c r="D886" s="91"/>
      <c r="E886" s="103"/>
      <c r="F886" s="103"/>
      <c r="G886" s="103"/>
      <c r="H886" s="103"/>
      <c r="I886" s="103"/>
      <c r="J886" s="103"/>
      <c r="K886" s="103"/>
      <c r="L886" s="103"/>
    </row>
    <row r="887" spans="1:12" customFormat="1" x14ac:dyDescent="0.25">
      <c r="A887" s="91"/>
      <c r="B887" s="91"/>
      <c r="C887" s="91"/>
      <c r="D887" s="91"/>
      <c r="E887" s="103"/>
      <c r="F887" s="103"/>
      <c r="G887" s="103"/>
      <c r="H887" s="103"/>
      <c r="I887" s="103"/>
      <c r="J887" s="103"/>
      <c r="K887" s="103"/>
      <c r="L887" s="103"/>
    </row>
    <row r="888" spans="1:12" customFormat="1" x14ac:dyDescent="0.25">
      <c r="A888" s="91"/>
      <c r="B888" s="91"/>
      <c r="C888" s="91"/>
      <c r="D888" s="91"/>
      <c r="E888" s="103"/>
      <c r="F888" s="103"/>
      <c r="G888" s="103"/>
      <c r="H888" s="103"/>
      <c r="I888" s="103"/>
      <c r="J888" s="103"/>
      <c r="K888" s="103"/>
      <c r="L888" s="103"/>
    </row>
    <row r="889" spans="1:12" customFormat="1" x14ac:dyDescent="0.25">
      <c r="A889" s="91"/>
      <c r="B889" s="91"/>
      <c r="C889" s="91"/>
      <c r="D889" s="91"/>
      <c r="E889" s="103"/>
      <c r="F889" s="103"/>
      <c r="G889" s="103"/>
      <c r="H889" s="103"/>
      <c r="I889" s="103"/>
      <c r="J889" s="103"/>
      <c r="K889" s="103"/>
      <c r="L889" s="103"/>
    </row>
    <row r="890" spans="1:12" customFormat="1" x14ac:dyDescent="0.25">
      <c r="A890" s="91"/>
      <c r="B890" s="91"/>
      <c r="C890" s="91"/>
      <c r="D890" s="91"/>
      <c r="E890" s="103"/>
      <c r="F890" s="103"/>
      <c r="G890" s="103"/>
      <c r="H890" s="103"/>
      <c r="I890" s="103"/>
      <c r="J890" s="103"/>
      <c r="K890" s="103"/>
      <c r="L890" s="103"/>
    </row>
    <row r="891" spans="1:12" customFormat="1" x14ac:dyDescent="0.25">
      <c r="A891" s="91"/>
      <c r="B891" s="91"/>
      <c r="C891" s="91"/>
      <c r="D891" s="91"/>
      <c r="E891" s="103"/>
      <c r="F891" s="103"/>
      <c r="G891" s="103"/>
      <c r="H891" s="103"/>
      <c r="I891" s="103"/>
      <c r="J891" s="103"/>
      <c r="K891" s="103"/>
      <c r="L891" s="103"/>
    </row>
    <row r="892" spans="1:12" customFormat="1" x14ac:dyDescent="0.25">
      <c r="A892" s="91"/>
      <c r="B892" s="91"/>
      <c r="C892" s="91"/>
      <c r="D892" s="91"/>
      <c r="E892" s="103"/>
      <c r="F892" s="103"/>
      <c r="G892" s="103"/>
      <c r="H892" s="103"/>
      <c r="I892" s="103"/>
      <c r="J892" s="103"/>
      <c r="K892" s="103"/>
      <c r="L892" s="103"/>
    </row>
    <row r="893" spans="1:12" customFormat="1" x14ac:dyDescent="0.25">
      <c r="A893" s="91"/>
      <c r="B893" s="91"/>
      <c r="C893" s="91"/>
      <c r="D893" s="91"/>
      <c r="E893" s="103"/>
      <c r="F893" s="103"/>
      <c r="G893" s="103"/>
      <c r="H893" s="103"/>
      <c r="I893" s="103"/>
      <c r="J893" s="103"/>
      <c r="K893" s="103"/>
      <c r="L893" s="103"/>
    </row>
    <row r="894" spans="1:12" customFormat="1" x14ac:dyDescent="0.25">
      <c r="A894" s="91"/>
      <c r="B894" s="91"/>
      <c r="C894" s="91"/>
      <c r="D894" s="91"/>
      <c r="E894" s="103"/>
      <c r="F894" s="103"/>
      <c r="G894" s="103"/>
      <c r="H894" s="103"/>
      <c r="I894" s="103"/>
      <c r="J894" s="103"/>
      <c r="K894" s="103"/>
      <c r="L894" s="103"/>
    </row>
    <row r="895" spans="1:12" customFormat="1" x14ac:dyDescent="0.25">
      <c r="A895" s="91"/>
      <c r="B895" s="91"/>
      <c r="C895" s="91"/>
      <c r="D895" s="91"/>
      <c r="E895" s="103"/>
      <c r="F895" s="103"/>
      <c r="G895" s="103"/>
      <c r="H895" s="103"/>
      <c r="I895" s="103"/>
      <c r="J895" s="103"/>
      <c r="K895" s="103"/>
      <c r="L895" s="103"/>
    </row>
    <row r="896" spans="1:12" customFormat="1" x14ac:dyDescent="0.25">
      <c r="A896" s="91"/>
      <c r="B896" s="91"/>
      <c r="C896" s="91"/>
      <c r="D896" s="91"/>
      <c r="E896" s="103"/>
      <c r="F896" s="103"/>
      <c r="G896" s="103"/>
      <c r="H896" s="103"/>
      <c r="I896" s="103"/>
      <c r="J896" s="103"/>
      <c r="K896" s="103"/>
      <c r="L896" s="103"/>
    </row>
    <row r="897" spans="1:12" customFormat="1" x14ac:dyDescent="0.25">
      <c r="A897" s="91"/>
      <c r="B897" s="91"/>
      <c r="C897" s="91"/>
      <c r="D897" s="91"/>
      <c r="E897" s="103"/>
      <c r="F897" s="103"/>
      <c r="G897" s="103"/>
      <c r="H897" s="103"/>
      <c r="I897" s="103"/>
      <c r="J897" s="103"/>
      <c r="K897" s="103"/>
      <c r="L897" s="103"/>
    </row>
    <row r="898" spans="1:12" customFormat="1" x14ac:dyDescent="0.25">
      <c r="A898" s="91"/>
      <c r="B898" s="91"/>
      <c r="C898" s="91"/>
      <c r="D898" s="91"/>
      <c r="E898" s="103"/>
      <c r="F898" s="103"/>
      <c r="G898" s="103"/>
      <c r="H898" s="103"/>
      <c r="I898" s="103"/>
      <c r="J898" s="103"/>
      <c r="K898" s="103"/>
      <c r="L898" s="103"/>
    </row>
    <row r="899" spans="1:12" customFormat="1" x14ac:dyDescent="0.25">
      <c r="A899" s="91"/>
      <c r="B899" s="91"/>
      <c r="C899" s="91"/>
      <c r="D899" s="91"/>
      <c r="E899" s="103"/>
      <c r="F899" s="103"/>
      <c r="G899" s="103"/>
      <c r="H899" s="103"/>
      <c r="I899" s="103"/>
      <c r="J899" s="103"/>
      <c r="K899" s="103"/>
      <c r="L899" s="103"/>
    </row>
    <row r="900" spans="1:12" customFormat="1" x14ac:dyDescent="0.25">
      <c r="A900" s="91"/>
      <c r="B900" s="91"/>
      <c r="C900" s="91"/>
      <c r="D900" s="91"/>
      <c r="E900" s="103"/>
      <c r="F900" s="103"/>
      <c r="G900" s="103"/>
      <c r="H900" s="103"/>
      <c r="I900" s="103"/>
      <c r="J900" s="103"/>
      <c r="K900" s="103"/>
      <c r="L900" s="103"/>
    </row>
    <row r="901" spans="1:12" customFormat="1" x14ac:dyDescent="0.25">
      <c r="A901" s="91"/>
      <c r="B901" s="91"/>
      <c r="C901" s="91"/>
      <c r="D901" s="91"/>
      <c r="E901" s="103"/>
      <c r="F901" s="103"/>
      <c r="G901" s="103"/>
      <c r="H901" s="103"/>
      <c r="I901" s="103"/>
      <c r="J901" s="103"/>
      <c r="K901" s="103"/>
      <c r="L901" s="103"/>
    </row>
    <row r="902" spans="1:12" customFormat="1" x14ac:dyDescent="0.25">
      <c r="A902" s="91"/>
      <c r="B902" s="91"/>
      <c r="C902" s="91"/>
      <c r="D902" s="91"/>
      <c r="E902" s="103"/>
      <c r="F902" s="103"/>
      <c r="G902" s="103"/>
      <c r="H902" s="103"/>
      <c r="I902" s="103"/>
      <c r="J902" s="103"/>
      <c r="K902" s="103"/>
      <c r="L902" s="103"/>
    </row>
    <row r="903" spans="1:12" customFormat="1" x14ac:dyDescent="0.25">
      <c r="A903" s="91"/>
      <c r="B903" s="91"/>
      <c r="C903" s="91"/>
      <c r="D903" s="91"/>
      <c r="E903" s="103"/>
      <c r="F903" s="103"/>
      <c r="G903" s="103"/>
      <c r="H903" s="103"/>
      <c r="I903" s="103"/>
      <c r="J903" s="103"/>
      <c r="K903" s="103"/>
      <c r="L903" s="103"/>
    </row>
    <row r="904" spans="1:12" customFormat="1" x14ac:dyDescent="0.25">
      <c r="A904" s="91"/>
      <c r="B904" s="91"/>
      <c r="C904" s="91"/>
      <c r="D904" s="91"/>
      <c r="E904" s="103"/>
      <c r="F904" s="103"/>
      <c r="G904" s="103"/>
      <c r="H904" s="103"/>
      <c r="I904" s="103"/>
      <c r="J904" s="103"/>
      <c r="K904" s="103"/>
      <c r="L904" s="103"/>
    </row>
    <row r="905" spans="1:12" customFormat="1" x14ac:dyDescent="0.25">
      <c r="A905" s="91"/>
      <c r="B905" s="91"/>
      <c r="C905" s="91"/>
      <c r="D905" s="91"/>
      <c r="E905" s="103"/>
      <c r="F905" s="103"/>
      <c r="G905" s="103"/>
      <c r="H905" s="103"/>
      <c r="I905" s="103"/>
      <c r="J905" s="103"/>
      <c r="K905" s="103"/>
      <c r="L905" s="103"/>
    </row>
    <row r="906" spans="1:12" customFormat="1" x14ac:dyDescent="0.25">
      <c r="A906" s="91"/>
      <c r="B906" s="91"/>
      <c r="C906" s="91"/>
      <c r="D906" s="91"/>
      <c r="E906" s="103"/>
      <c r="F906" s="103"/>
      <c r="G906" s="103"/>
      <c r="H906" s="103"/>
      <c r="I906" s="103"/>
      <c r="J906" s="103"/>
      <c r="K906" s="103"/>
      <c r="L906" s="103"/>
    </row>
    <row r="907" spans="1:12" customFormat="1" x14ac:dyDescent="0.25">
      <c r="A907" s="91"/>
      <c r="B907" s="91"/>
      <c r="C907" s="91"/>
      <c r="D907" s="91"/>
      <c r="E907" s="103"/>
      <c r="F907" s="103"/>
      <c r="G907" s="103"/>
      <c r="H907" s="103"/>
      <c r="I907" s="103"/>
      <c r="J907" s="103"/>
      <c r="K907" s="103"/>
      <c r="L907" s="103"/>
    </row>
    <row r="908" spans="1:12" customFormat="1" x14ac:dyDescent="0.25">
      <c r="A908" s="91"/>
      <c r="B908" s="91"/>
      <c r="C908" s="91"/>
      <c r="D908" s="91"/>
      <c r="E908" s="103"/>
      <c r="F908" s="103"/>
      <c r="G908" s="103"/>
      <c r="H908" s="103"/>
      <c r="I908" s="103"/>
      <c r="J908" s="103"/>
      <c r="K908" s="103"/>
      <c r="L908" s="103"/>
    </row>
    <row r="909" spans="1:12" customFormat="1" x14ac:dyDescent="0.25">
      <c r="A909" s="91"/>
      <c r="B909" s="91"/>
      <c r="C909" s="91"/>
      <c r="D909" s="91"/>
      <c r="E909" s="103"/>
      <c r="F909" s="103"/>
      <c r="G909" s="103"/>
      <c r="H909" s="103"/>
      <c r="I909" s="103"/>
      <c r="J909" s="103"/>
      <c r="K909" s="103"/>
      <c r="L909" s="103"/>
    </row>
    <row r="910" spans="1:12" customFormat="1" x14ac:dyDescent="0.25">
      <c r="A910" s="91"/>
      <c r="B910" s="91"/>
      <c r="C910" s="91"/>
      <c r="D910" s="91"/>
      <c r="E910" s="103"/>
      <c r="F910" s="103"/>
      <c r="G910" s="103"/>
      <c r="H910" s="103"/>
      <c r="I910" s="103"/>
      <c r="J910" s="103"/>
      <c r="K910" s="103"/>
      <c r="L910" s="103"/>
    </row>
    <row r="911" spans="1:12" customFormat="1" x14ac:dyDescent="0.25">
      <c r="A911" s="91"/>
      <c r="B911" s="91"/>
      <c r="C911" s="91"/>
      <c r="D911" s="91"/>
      <c r="E911" s="103"/>
      <c r="F911" s="103"/>
      <c r="G911" s="103"/>
      <c r="H911" s="103"/>
      <c r="I911" s="103"/>
      <c r="J911" s="103"/>
      <c r="K911" s="103"/>
      <c r="L911" s="103"/>
    </row>
    <row r="912" spans="1:12" customFormat="1" x14ac:dyDescent="0.25">
      <c r="A912" s="91"/>
      <c r="B912" s="91"/>
      <c r="C912" s="91"/>
      <c r="D912" s="91"/>
      <c r="E912" s="103"/>
      <c r="F912" s="103"/>
      <c r="G912" s="103"/>
      <c r="H912" s="103"/>
      <c r="I912" s="103"/>
      <c r="J912" s="103"/>
      <c r="K912" s="103"/>
      <c r="L912" s="103"/>
    </row>
    <row r="913" spans="1:12" customFormat="1" x14ac:dyDescent="0.25">
      <c r="A913" s="91"/>
      <c r="B913" s="91"/>
      <c r="C913" s="91"/>
      <c r="D913" s="91"/>
      <c r="E913" s="103"/>
      <c r="F913" s="103"/>
      <c r="G913" s="103"/>
      <c r="H913" s="103"/>
      <c r="I913" s="103"/>
      <c r="J913" s="103"/>
      <c r="K913" s="103"/>
      <c r="L913" s="103"/>
    </row>
    <row r="914" spans="1:12" customFormat="1" x14ac:dyDescent="0.25">
      <c r="A914" s="91"/>
      <c r="B914" s="91"/>
      <c r="C914" s="91"/>
      <c r="D914" s="91"/>
      <c r="E914" s="103"/>
      <c r="F914" s="103"/>
      <c r="G914" s="103"/>
      <c r="H914" s="103"/>
      <c r="I914" s="103"/>
      <c r="J914" s="103"/>
      <c r="K914" s="103"/>
      <c r="L914" s="103"/>
    </row>
    <row r="915" spans="1:12" customFormat="1" x14ac:dyDescent="0.25">
      <c r="A915" s="91"/>
      <c r="B915" s="91"/>
      <c r="C915" s="91"/>
      <c r="D915" s="91"/>
      <c r="E915" s="103"/>
      <c r="F915" s="103"/>
      <c r="G915" s="103"/>
      <c r="H915" s="103"/>
      <c r="I915" s="103"/>
      <c r="J915" s="103"/>
      <c r="K915" s="103"/>
      <c r="L915" s="103"/>
    </row>
    <row r="916" spans="1:12" customFormat="1" x14ac:dyDescent="0.25">
      <c r="A916" s="91"/>
      <c r="B916" s="91"/>
      <c r="C916" s="91"/>
      <c r="D916" s="91"/>
      <c r="E916" s="103"/>
      <c r="F916" s="103"/>
      <c r="G916" s="103"/>
      <c r="H916" s="103"/>
      <c r="I916" s="103"/>
      <c r="J916" s="103"/>
      <c r="K916" s="103"/>
      <c r="L916" s="103"/>
    </row>
    <row r="917" spans="1:12" customFormat="1" x14ac:dyDescent="0.25">
      <c r="A917" s="91"/>
      <c r="B917" s="91"/>
      <c r="C917" s="91"/>
      <c r="D917" s="91"/>
      <c r="E917" s="103"/>
      <c r="F917" s="103"/>
      <c r="G917" s="103"/>
      <c r="H917" s="103"/>
      <c r="I917" s="103"/>
      <c r="J917" s="103"/>
      <c r="K917" s="103"/>
      <c r="L917" s="103"/>
    </row>
    <row r="918" spans="1:12" customFormat="1" x14ac:dyDescent="0.25">
      <c r="A918" s="91"/>
      <c r="B918" s="91"/>
      <c r="C918" s="91"/>
      <c r="D918" s="91"/>
      <c r="E918" s="103"/>
      <c r="F918" s="103"/>
      <c r="G918" s="103"/>
      <c r="H918" s="103"/>
      <c r="I918" s="103"/>
      <c r="J918" s="103"/>
      <c r="K918" s="103"/>
      <c r="L918" s="103"/>
    </row>
    <row r="919" spans="1:12" customFormat="1" x14ac:dyDescent="0.25">
      <c r="A919" s="91"/>
      <c r="B919" s="91"/>
      <c r="C919" s="91"/>
      <c r="D919" s="91"/>
      <c r="E919" s="103"/>
      <c r="F919" s="103"/>
      <c r="G919" s="103"/>
      <c r="H919" s="103"/>
      <c r="I919" s="103"/>
      <c r="J919" s="103"/>
      <c r="K919" s="103"/>
      <c r="L919" s="103"/>
    </row>
    <row r="920" spans="1:12" customFormat="1" x14ac:dyDescent="0.25">
      <c r="A920" s="91"/>
      <c r="B920" s="91"/>
      <c r="C920" s="91"/>
      <c r="D920" s="91"/>
      <c r="E920" s="103"/>
      <c r="F920" s="103"/>
      <c r="G920" s="103"/>
      <c r="H920" s="103"/>
      <c r="I920" s="103"/>
      <c r="J920" s="103"/>
      <c r="K920" s="103"/>
      <c r="L920" s="103"/>
    </row>
    <row r="921" spans="1:12" customFormat="1" x14ac:dyDescent="0.25">
      <c r="A921" s="91"/>
      <c r="B921" s="91"/>
      <c r="C921" s="91"/>
      <c r="D921" s="91"/>
      <c r="E921" s="103"/>
      <c r="F921" s="103"/>
      <c r="G921" s="103"/>
      <c r="H921" s="103"/>
      <c r="I921" s="103"/>
      <c r="J921" s="103"/>
      <c r="K921" s="103"/>
      <c r="L921" s="103"/>
    </row>
    <row r="922" spans="1:12" customFormat="1" x14ac:dyDescent="0.25">
      <c r="A922" s="91"/>
      <c r="B922" s="91"/>
      <c r="C922" s="91"/>
      <c r="D922" s="91"/>
      <c r="E922" s="103"/>
      <c r="F922" s="103"/>
      <c r="G922" s="103"/>
      <c r="H922" s="103"/>
      <c r="I922" s="103"/>
      <c r="J922" s="103"/>
      <c r="K922" s="103"/>
      <c r="L922" s="103"/>
    </row>
    <row r="923" spans="1:12" customFormat="1" x14ac:dyDescent="0.25">
      <c r="A923" s="91"/>
      <c r="B923" s="91"/>
      <c r="C923" s="91"/>
      <c r="D923" s="91"/>
      <c r="E923" s="103"/>
      <c r="F923" s="103"/>
      <c r="G923" s="103"/>
      <c r="H923" s="103"/>
      <c r="I923" s="103"/>
      <c r="J923" s="103"/>
      <c r="K923" s="103"/>
      <c r="L923" s="103"/>
    </row>
    <row r="924" spans="1:12" customFormat="1" x14ac:dyDescent="0.25">
      <c r="A924" s="91"/>
      <c r="B924" s="91"/>
      <c r="C924" s="91"/>
      <c r="D924" s="91"/>
      <c r="E924" s="103"/>
      <c r="F924" s="103"/>
      <c r="G924" s="103"/>
      <c r="H924" s="103"/>
      <c r="I924" s="103"/>
      <c r="J924" s="103"/>
      <c r="K924" s="103"/>
      <c r="L924" s="103"/>
    </row>
    <row r="925" spans="1:12" customFormat="1" x14ac:dyDescent="0.25">
      <c r="A925" s="91"/>
      <c r="B925" s="91"/>
      <c r="C925" s="91"/>
      <c r="D925" s="91"/>
      <c r="E925" s="103"/>
      <c r="F925" s="103"/>
      <c r="G925" s="103"/>
      <c r="H925" s="103"/>
      <c r="I925" s="103"/>
      <c r="J925" s="103"/>
      <c r="K925" s="103"/>
      <c r="L925" s="103"/>
    </row>
    <row r="926" spans="1:12" customFormat="1" x14ac:dyDescent="0.25">
      <c r="A926" s="91"/>
      <c r="B926" s="91"/>
      <c r="C926" s="91"/>
      <c r="D926" s="91"/>
      <c r="E926" s="103"/>
      <c r="F926" s="103"/>
      <c r="G926" s="103"/>
      <c r="H926" s="103"/>
      <c r="I926" s="103"/>
      <c r="J926" s="103"/>
      <c r="K926" s="103"/>
      <c r="L926" s="103"/>
    </row>
    <row r="927" spans="1:12" customFormat="1" x14ac:dyDescent="0.25">
      <c r="A927" s="91"/>
      <c r="B927" s="91"/>
      <c r="C927" s="91"/>
      <c r="D927" s="91"/>
      <c r="E927" s="103"/>
      <c r="F927" s="103"/>
      <c r="G927" s="103"/>
      <c r="H927" s="103"/>
      <c r="I927" s="103"/>
      <c r="J927" s="103"/>
      <c r="K927" s="103"/>
      <c r="L927" s="103"/>
    </row>
    <row r="928" spans="1:12" customFormat="1" x14ac:dyDescent="0.25">
      <c r="A928" s="91"/>
      <c r="B928" s="91"/>
      <c r="C928" s="91"/>
      <c r="D928" s="91"/>
      <c r="E928" s="103"/>
      <c r="F928" s="103"/>
      <c r="G928" s="103"/>
      <c r="H928" s="103"/>
      <c r="I928" s="103"/>
      <c r="J928" s="103"/>
      <c r="K928" s="103"/>
      <c r="L928" s="103"/>
    </row>
    <row r="929" spans="1:12" customFormat="1" x14ac:dyDescent="0.25">
      <c r="A929" s="91"/>
      <c r="B929" s="91"/>
      <c r="C929" s="91"/>
      <c r="D929" s="91"/>
      <c r="E929" s="103"/>
      <c r="F929" s="103"/>
      <c r="G929" s="103"/>
      <c r="H929" s="103"/>
      <c r="I929" s="103"/>
      <c r="J929" s="103"/>
      <c r="K929" s="103"/>
      <c r="L929" s="103"/>
    </row>
    <row r="930" spans="1:12" customFormat="1" x14ac:dyDescent="0.25">
      <c r="A930" s="91"/>
      <c r="B930" s="91"/>
      <c r="C930" s="91"/>
      <c r="D930" s="91"/>
      <c r="E930" s="103"/>
      <c r="F930" s="103"/>
      <c r="G930" s="103"/>
      <c r="H930" s="103"/>
      <c r="I930" s="103"/>
      <c r="J930" s="103"/>
      <c r="K930" s="103"/>
      <c r="L930" s="103"/>
    </row>
    <row r="931" spans="1:12" customFormat="1" x14ac:dyDescent="0.25">
      <c r="A931" s="91"/>
      <c r="B931" s="91"/>
      <c r="C931" s="91"/>
      <c r="D931" s="91"/>
      <c r="E931" s="103"/>
      <c r="F931" s="103"/>
      <c r="G931" s="103"/>
      <c r="H931" s="103"/>
      <c r="I931" s="103"/>
      <c r="J931" s="103"/>
      <c r="K931" s="103"/>
      <c r="L931" s="103"/>
    </row>
    <row r="932" spans="1:12" customFormat="1" x14ac:dyDescent="0.25">
      <c r="A932" s="91"/>
      <c r="B932" s="91"/>
      <c r="C932" s="91"/>
      <c r="D932" s="91"/>
      <c r="E932" s="103"/>
      <c r="F932" s="103"/>
      <c r="G932" s="103"/>
      <c r="H932" s="103"/>
      <c r="I932" s="103"/>
      <c r="J932" s="103"/>
      <c r="K932" s="103"/>
      <c r="L932" s="103"/>
    </row>
    <row r="933" spans="1:12" customFormat="1" x14ac:dyDescent="0.25">
      <c r="A933" s="91"/>
      <c r="B933" s="91"/>
      <c r="C933" s="91"/>
      <c r="D933" s="91"/>
      <c r="E933" s="103"/>
      <c r="F933" s="103"/>
      <c r="G933" s="103"/>
      <c r="H933" s="103"/>
      <c r="I933" s="103"/>
      <c r="J933" s="103"/>
      <c r="K933" s="103"/>
      <c r="L933" s="103"/>
    </row>
    <row r="934" spans="1:12" customFormat="1" x14ac:dyDescent="0.25">
      <c r="A934" s="91"/>
      <c r="B934" s="91"/>
      <c r="C934" s="91"/>
      <c r="D934" s="91"/>
      <c r="E934" s="103"/>
      <c r="F934" s="103"/>
      <c r="G934" s="103"/>
      <c r="H934" s="103"/>
      <c r="I934" s="103"/>
      <c r="J934" s="103"/>
      <c r="K934" s="103"/>
      <c r="L934" s="103"/>
    </row>
    <row r="935" spans="1:12" customFormat="1" x14ac:dyDescent="0.25">
      <c r="A935" s="91"/>
      <c r="B935" s="91"/>
      <c r="C935" s="91"/>
      <c r="D935" s="91"/>
      <c r="E935" s="103"/>
      <c r="F935" s="103"/>
      <c r="G935" s="103"/>
      <c r="H935" s="103"/>
      <c r="I935" s="103"/>
      <c r="J935" s="103"/>
      <c r="K935" s="103"/>
      <c r="L935" s="103"/>
    </row>
    <row r="936" spans="1:12" customFormat="1" x14ac:dyDescent="0.25">
      <c r="A936" s="91"/>
      <c r="B936" s="91"/>
      <c r="C936" s="91"/>
      <c r="D936" s="91"/>
      <c r="E936" s="103"/>
      <c r="F936" s="103"/>
      <c r="G936" s="103"/>
      <c r="H936" s="103"/>
      <c r="I936" s="103"/>
      <c r="J936" s="103"/>
      <c r="K936" s="103"/>
      <c r="L936" s="103"/>
    </row>
    <row r="937" spans="1:12" customFormat="1" x14ac:dyDescent="0.25">
      <c r="A937" s="91"/>
      <c r="B937" s="91"/>
      <c r="C937" s="91"/>
      <c r="D937" s="91"/>
      <c r="E937" s="103"/>
      <c r="F937" s="103"/>
      <c r="G937" s="103"/>
      <c r="H937" s="103"/>
      <c r="I937" s="103"/>
      <c r="J937" s="103"/>
      <c r="K937" s="103"/>
      <c r="L937" s="103"/>
    </row>
    <row r="938" spans="1:12" customFormat="1" x14ac:dyDescent="0.25">
      <c r="A938" s="91"/>
      <c r="B938" s="91"/>
      <c r="C938" s="91"/>
      <c r="D938" s="91"/>
      <c r="E938" s="103"/>
      <c r="F938" s="103"/>
      <c r="G938" s="103"/>
      <c r="H938" s="103"/>
      <c r="I938" s="103"/>
      <c r="J938" s="103"/>
      <c r="K938" s="103"/>
      <c r="L938" s="103"/>
    </row>
    <row r="939" spans="1:12" customFormat="1" x14ac:dyDescent="0.25">
      <c r="A939" s="91"/>
      <c r="B939" s="91"/>
      <c r="C939" s="91"/>
      <c r="D939" s="91"/>
      <c r="E939" s="103"/>
      <c r="F939" s="103"/>
      <c r="G939" s="103"/>
      <c r="H939" s="103"/>
      <c r="I939" s="103"/>
      <c r="J939" s="103"/>
      <c r="K939" s="103"/>
      <c r="L939" s="103"/>
    </row>
    <row r="940" spans="1:12" customFormat="1" x14ac:dyDescent="0.25">
      <c r="A940" s="91"/>
      <c r="B940" s="91"/>
      <c r="C940" s="91"/>
      <c r="D940" s="91"/>
      <c r="E940" s="103"/>
      <c r="F940" s="103"/>
      <c r="G940" s="103"/>
      <c r="H940" s="103"/>
      <c r="I940" s="103"/>
      <c r="J940" s="103"/>
      <c r="K940" s="103"/>
      <c r="L940" s="103"/>
    </row>
    <row r="941" spans="1:12" customFormat="1" x14ac:dyDescent="0.25">
      <c r="A941" s="91"/>
      <c r="B941" s="91"/>
      <c r="C941" s="91"/>
      <c r="D941" s="91"/>
      <c r="E941" s="103"/>
      <c r="F941" s="103"/>
      <c r="G941" s="103"/>
      <c r="H941" s="103"/>
      <c r="I941" s="103"/>
      <c r="J941" s="103"/>
      <c r="K941" s="103"/>
      <c r="L941" s="103"/>
    </row>
    <row r="942" spans="1:12" customFormat="1" x14ac:dyDescent="0.25">
      <c r="A942" s="91"/>
      <c r="B942" s="91"/>
      <c r="C942" s="91"/>
      <c r="D942" s="91"/>
      <c r="E942" s="103"/>
      <c r="F942" s="103"/>
      <c r="G942" s="103"/>
      <c r="H942" s="103"/>
      <c r="I942" s="103"/>
      <c r="J942" s="103"/>
      <c r="K942" s="103"/>
      <c r="L942" s="103"/>
    </row>
    <row r="943" spans="1:12" customFormat="1" x14ac:dyDescent="0.25">
      <c r="A943" s="91"/>
      <c r="B943" s="91"/>
      <c r="C943" s="91"/>
      <c r="D943" s="91"/>
      <c r="E943" s="103"/>
      <c r="F943" s="103"/>
      <c r="G943" s="103"/>
      <c r="H943" s="103"/>
      <c r="I943" s="103"/>
      <c r="J943" s="103"/>
      <c r="K943" s="103"/>
      <c r="L943" s="103"/>
    </row>
    <row r="944" spans="1:12" customFormat="1" x14ac:dyDescent="0.25">
      <c r="A944" s="91"/>
      <c r="B944" s="91"/>
      <c r="C944" s="91"/>
      <c r="D944" s="91"/>
      <c r="E944" s="103"/>
      <c r="F944" s="103"/>
      <c r="G944" s="103"/>
      <c r="H944" s="103"/>
      <c r="I944" s="103"/>
      <c r="J944" s="103"/>
      <c r="K944" s="103"/>
      <c r="L944" s="103"/>
    </row>
    <row r="945" spans="1:12" customFormat="1" x14ac:dyDescent="0.25">
      <c r="A945" s="91"/>
      <c r="B945" s="91"/>
      <c r="C945" s="91"/>
      <c r="D945" s="91"/>
      <c r="E945" s="103"/>
      <c r="F945" s="103"/>
      <c r="G945" s="103"/>
      <c r="H945" s="103"/>
      <c r="I945" s="103"/>
      <c r="J945" s="103"/>
      <c r="K945" s="103"/>
      <c r="L945" s="103"/>
    </row>
    <row r="946" spans="1:12" customFormat="1" x14ac:dyDescent="0.25">
      <c r="A946" s="91"/>
      <c r="B946" s="91"/>
      <c r="C946" s="91"/>
      <c r="D946" s="91"/>
      <c r="E946" s="103"/>
      <c r="F946" s="103"/>
      <c r="G946" s="103"/>
      <c r="H946" s="103"/>
      <c r="I946" s="103"/>
      <c r="J946" s="103"/>
      <c r="K946" s="103"/>
      <c r="L946" s="103"/>
    </row>
    <row r="947" spans="1:12" customFormat="1" x14ac:dyDescent="0.25">
      <c r="A947" s="91"/>
      <c r="B947" s="91"/>
      <c r="C947" s="91"/>
      <c r="D947" s="91"/>
      <c r="E947" s="103"/>
      <c r="F947" s="103"/>
      <c r="G947" s="103"/>
      <c r="H947" s="103"/>
      <c r="I947" s="103"/>
      <c r="J947" s="103"/>
      <c r="K947" s="103"/>
      <c r="L947" s="103"/>
    </row>
    <row r="948" spans="1:12" customFormat="1" x14ac:dyDescent="0.25">
      <c r="A948" s="91"/>
      <c r="B948" s="91"/>
      <c r="C948" s="91"/>
      <c r="D948" s="91"/>
      <c r="E948" s="103"/>
      <c r="F948" s="103"/>
      <c r="G948" s="103"/>
      <c r="H948" s="103"/>
      <c r="I948" s="103"/>
      <c r="J948" s="103"/>
      <c r="K948" s="103"/>
      <c r="L948" s="103"/>
    </row>
    <row r="949" spans="1:12" customFormat="1" x14ac:dyDescent="0.25">
      <c r="A949" s="91"/>
      <c r="B949" s="91"/>
      <c r="C949" s="91"/>
      <c r="D949" s="91"/>
      <c r="E949" s="103"/>
      <c r="F949" s="103"/>
      <c r="G949" s="103"/>
      <c r="H949" s="103"/>
      <c r="I949" s="103"/>
      <c r="J949" s="103"/>
      <c r="K949" s="103"/>
      <c r="L949" s="103"/>
    </row>
    <row r="950" spans="1:12" customFormat="1" x14ac:dyDescent="0.25">
      <c r="A950" s="91"/>
      <c r="B950" s="91"/>
      <c r="C950" s="91"/>
      <c r="D950" s="91"/>
      <c r="E950" s="103"/>
      <c r="F950" s="103"/>
      <c r="G950" s="103"/>
      <c r="H950" s="103"/>
      <c r="I950" s="103"/>
      <c r="J950" s="103"/>
      <c r="K950" s="103"/>
      <c r="L950" s="103"/>
    </row>
    <row r="951" spans="1:12" customFormat="1" x14ac:dyDescent="0.25">
      <c r="A951" s="91"/>
      <c r="B951" s="91"/>
      <c r="C951" s="91"/>
      <c r="D951" s="91"/>
      <c r="E951" s="103"/>
      <c r="F951" s="103"/>
      <c r="G951" s="103"/>
      <c r="H951" s="103"/>
      <c r="I951" s="103"/>
      <c r="J951" s="103"/>
      <c r="K951" s="103"/>
      <c r="L951" s="103"/>
    </row>
    <row r="952" spans="1:12" customFormat="1" x14ac:dyDescent="0.25">
      <c r="A952" s="91"/>
      <c r="B952" s="91"/>
      <c r="C952" s="91"/>
      <c r="D952" s="91"/>
      <c r="E952" s="103"/>
      <c r="F952" s="103"/>
      <c r="G952" s="103"/>
      <c r="H952" s="103"/>
      <c r="I952" s="103"/>
      <c r="J952" s="103"/>
      <c r="K952" s="103"/>
      <c r="L952" s="103"/>
    </row>
    <row r="953" spans="1:12" customFormat="1" x14ac:dyDescent="0.25">
      <c r="A953" s="91"/>
      <c r="B953" s="91"/>
      <c r="C953" s="91"/>
      <c r="D953" s="91"/>
      <c r="E953" s="103"/>
      <c r="F953" s="103"/>
      <c r="G953" s="103"/>
      <c r="H953" s="103"/>
      <c r="I953" s="103"/>
      <c r="J953" s="103"/>
      <c r="K953" s="103"/>
      <c r="L953" s="103"/>
    </row>
    <row r="954" spans="1:12" customFormat="1" x14ac:dyDescent="0.25">
      <c r="A954" s="91"/>
      <c r="B954" s="91"/>
      <c r="C954" s="91"/>
      <c r="D954" s="91"/>
      <c r="E954" s="103"/>
      <c r="F954" s="103"/>
      <c r="G954" s="103"/>
      <c r="H954" s="103"/>
      <c r="I954" s="103"/>
      <c r="J954" s="103"/>
      <c r="K954" s="103"/>
      <c r="L954" s="103"/>
    </row>
    <row r="955" spans="1:12" customFormat="1" x14ac:dyDescent="0.25">
      <c r="A955" s="91"/>
      <c r="B955" s="91"/>
      <c r="C955" s="91"/>
      <c r="D955" s="91"/>
      <c r="E955" s="103"/>
      <c r="F955" s="103"/>
      <c r="G955" s="103"/>
      <c r="H955" s="103"/>
      <c r="I955" s="103"/>
      <c r="J955" s="103"/>
      <c r="K955" s="103"/>
      <c r="L955" s="103"/>
    </row>
    <row r="956" spans="1:12" customFormat="1" x14ac:dyDescent="0.25">
      <c r="A956" s="91"/>
      <c r="B956" s="91"/>
      <c r="C956" s="91"/>
      <c r="D956" s="91"/>
      <c r="E956" s="103"/>
      <c r="F956" s="103"/>
      <c r="G956" s="103"/>
      <c r="H956" s="103"/>
      <c r="I956" s="103"/>
      <c r="J956" s="103"/>
      <c r="K956" s="103"/>
      <c r="L956" s="103"/>
    </row>
    <row r="957" spans="1:12" customFormat="1" x14ac:dyDescent="0.25">
      <c r="A957" s="91"/>
      <c r="B957" s="91"/>
      <c r="C957" s="91"/>
      <c r="D957" s="91"/>
      <c r="E957" s="103"/>
      <c r="F957" s="103"/>
      <c r="G957" s="103"/>
      <c r="H957" s="103"/>
      <c r="I957" s="103"/>
      <c r="J957" s="103"/>
      <c r="K957" s="103"/>
      <c r="L957" s="103"/>
    </row>
    <row r="958" spans="1:12" customFormat="1" x14ac:dyDescent="0.25">
      <c r="A958" s="91"/>
      <c r="B958" s="91"/>
      <c r="C958" s="91"/>
      <c r="D958" s="91"/>
      <c r="E958" s="103"/>
      <c r="F958" s="103"/>
      <c r="G958" s="103"/>
      <c r="H958" s="103"/>
      <c r="I958" s="103"/>
      <c r="J958" s="103"/>
      <c r="K958" s="103"/>
      <c r="L958" s="103"/>
    </row>
    <row r="959" spans="1:12" customFormat="1" x14ac:dyDescent="0.25">
      <c r="A959" s="91"/>
      <c r="B959" s="91"/>
      <c r="C959" s="91"/>
      <c r="D959" s="91"/>
      <c r="E959" s="103"/>
      <c r="F959" s="103"/>
      <c r="G959" s="103"/>
      <c r="H959" s="103"/>
      <c r="I959" s="103"/>
      <c r="J959" s="103"/>
      <c r="K959" s="103"/>
      <c r="L959" s="103"/>
    </row>
    <row r="960" spans="1:12" customFormat="1" x14ac:dyDescent="0.25">
      <c r="A960" s="91"/>
      <c r="B960" s="91"/>
      <c r="C960" s="91"/>
      <c r="D960" s="91"/>
      <c r="E960" s="103"/>
      <c r="F960" s="103"/>
      <c r="G960" s="103"/>
      <c r="H960" s="103"/>
      <c r="I960" s="103"/>
      <c r="J960" s="103"/>
      <c r="K960" s="103"/>
      <c r="L960" s="103"/>
    </row>
    <row r="961" spans="1:12" customFormat="1" x14ac:dyDescent="0.25">
      <c r="A961" s="91"/>
      <c r="B961" s="91"/>
      <c r="C961" s="91"/>
      <c r="D961" s="91"/>
      <c r="E961" s="103"/>
      <c r="F961" s="103"/>
      <c r="G961" s="103"/>
      <c r="H961" s="103"/>
      <c r="I961" s="103"/>
      <c r="J961" s="103"/>
      <c r="K961" s="103"/>
      <c r="L961" s="103"/>
    </row>
    <row r="962" spans="1:12" customFormat="1" x14ac:dyDescent="0.25">
      <c r="A962" s="91"/>
      <c r="B962" s="91"/>
      <c r="C962" s="91"/>
      <c r="D962" s="91"/>
      <c r="E962" s="103"/>
      <c r="F962" s="103"/>
      <c r="G962" s="103"/>
      <c r="H962" s="103"/>
      <c r="I962" s="103"/>
      <c r="J962" s="103"/>
      <c r="K962" s="103"/>
      <c r="L962" s="103"/>
    </row>
    <row r="963" spans="1:12" customFormat="1" x14ac:dyDescent="0.25">
      <c r="A963" s="91"/>
      <c r="B963" s="91"/>
      <c r="C963" s="91"/>
      <c r="D963" s="91"/>
      <c r="E963" s="103"/>
      <c r="F963" s="103"/>
      <c r="G963" s="103"/>
      <c r="H963" s="103"/>
      <c r="I963" s="103"/>
      <c r="J963" s="103"/>
      <c r="K963" s="103"/>
      <c r="L963" s="103"/>
    </row>
    <row r="964" spans="1:12" customFormat="1" x14ac:dyDescent="0.25">
      <c r="A964" s="91"/>
      <c r="B964" s="91"/>
      <c r="C964" s="91"/>
      <c r="D964" s="91"/>
      <c r="E964" s="103"/>
      <c r="F964" s="103"/>
      <c r="G964" s="103"/>
      <c r="H964" s="103"/>
      <c r="I964" s="103"/>
      <c r="J964" s="103"/>
      <c r="K964" s="103"/>
      <c r="L964" s="103"/>
    </row>
    <row r="965" spans="1:12" customFormat="1" x14ac:dyDescent="0.25">
      <c r="A965" s="91"/>
      <c r="B965" s="91"/>
      <c r="C965" s="91"/>
      <c r="D965" s="91"/>
      <c r="E965" s="103"/>
      <c r="F965" s="103"/>
      <c r="G965" s="103"/>
      <c r="H965" s="103"/>
      <c r="I965" s="103"/>
      <c r="J965" s="103"/>
      <c r="K965" s="103"/>
      <c r="L965" s="103"/>
    </row>
    <row r="966" spans="1:12" customFormat="1" x14ac:dyDescent="0.25">
      <c r="A966" s="91"/>
      <c r="B966" s="91"/>
      <c r="C966" s="91"/>
      <c r="D966" s="91"/>
      <c r="E966" s="103"/>
      <c r="F966" s="103"/>
      <c r="G966" s="103"/>
      <c r="H966" s="103"/>
      <c r="I966" s="103"/>
      <c r="J966" s="103"/>
      <c r="K966" s="103"/>
      <c r="L966" s="103"/>
    </row>
    <row r="967" spans="1:12" customFormat="1" x14ac:dyDescent="0.25">
      <c r="A967" s="91"/>
      <c r="B967" s="91"/>
      <c r="C967" s="91"/>
      <c r="D967" s="91"/>
      <c r="E967" s="103"/>
      <c r="F967" s="103"/>
      <c r="G967" s="103"/>
      <c r="H967" s="103"/>
      <c r="I967" s="103"/>
      <c r="J967" s="103"/>
      <c r="K967" s="103"/>
      <c r="L967" s="103"/>
    </row>
    <row r="968" spans="1:12" customFormat="1" x14ac:dyDescent="0.25">
      <c r="A968" s="91"/>
      <c r="B968" s="91"/>
      <c r="C968" s="91"/>
      <c r="D968" s="91"/>
      <c r="E968" s="103"/>
      <c r="F968" s="103"/>
      <c r="G968" s="103"/>
      <c r="H968" s="103"/>
      <c r="I968" s="103"/>
      <c r="J968" s="103"/>
      <c r="K968" s="103"/>
      <c r="L968" s="103"/>
    </row>
    <row r="969" spans="1:12" customFormat="1" x14ac:dyDescent="0.25">
      <c r="A969" s="91"/>
      <c r="B969" s="91"/>
      <c r="C969" s="91"/>
      <c r="D969" s="91"/>
      <c r="E969" s="103"/>
      <c r="F969" s="103"/>
      <c r="G969" s="103"/>
      <c r="H969" s="103"/>
      <c r="I969" s="103"/>
      <c r="J969" s="103"/>
      <c r="K969" s="103"/>
      <c r="L969" s="103"/>
    </row>
    <row r="970" spans="1:12" customFormat="1" x14ac:dyDescent="0.25">
      <c r="A970" s="91"/>
      <c r="B970" s="91"/>
      <c r="C970" s="91"/>
      <c r="D970" s="91"/>
      <c r="E970" s="103"/>
      <c r="F970" s="103"/>
      <c r="G970" s="103"/>
      <c r="H970" s="103"/>
      <c r="I970" s="103"/>
      <c r="J970" s="103"/>
      <c r="K970" s="103"/>
      <c r="L970" s="103"/>
    </row>
    <row r="971" spans="1:12" customFormat="1" x14ac:dyDescent="0.25">
      <c r="A971" s="91"/>
      <c r="B971" s="91"/>
      <c r="C971" s="91"/>
      <c r="D971" s="91"/>
      <c r="E971" s="103"/>
      <c r="F971" s="103"/>
      <c r="G971" s="103"/>
      <c r="H971" s="103"/>
      <c r="I971" s="103"/>
      <c r="J971" s="103"/>
      <c r="K971" s="103"/>
      <c r="L971" s="103"/>
    </row>
    <row r="972" spans="1:12" customFormat="1" x14ac:dyDescent="0.25">
      <c r="A972" s="91"/>
      <c r="B972" s="91"/>
      <c r="C972" s="91"/>
      <c r="D972" s="91"/>
      <c r="E972" s="103"/>
      <c r="F972" s="103"/>
      <c r="G972" s="103"/>
      <c r="H972" s="103"/>
      <c r="I972" s="103"/>
      <c r="J972" s="103"/>
      <c r="K972" s="103"/>
      <c r="L972" s="103"/>
    </row>
    <row r="973" spans="1:12" customFormat="1" x14ac:dyDescent="0.25">
      <c r="A973" s="91"/>
      <c r="B973" s="91"/>
      <c r="C973" s="91"/>
      <c r="D973" s="91"/>
      <c r="E973" s="103"/>
      <c r="F973" s="103"/>
      <c r="G973" s="103"/>
      <c r="H973" s="103"/>
      <c r="I973" s="103"/>
      <c r="J973" s="103"/>
      <c r="K973" s="103"/>
      <c r="L973" s="103"/>
    </row>
    <row r="974" spans="1:12" customFormat="1" x14ac:dyDescent="0.25">
      <c r="A974" s="91"/>
      <c r="B974" s="91"/>
      <c r="C974" s="91"/>
      <c r="D974" s="91"/>
      <c r="E974" s="103"/>
      <c r="F974" s="103"/>
      <c r="G974" s="103"/>
      <c r="H974" s="103"/>
      <c r="I974" s="103"/>
      <c r="J974" s="103"/>
      <c r="K974" s="103"/>
      <c r="L974" s="103"/>
    </row>
    <row r="975" spans="1:12" customFormat="1" x14ac:dyDescent="0.25">
      <c r="A975" s="91"/>
      <c r="B975" s="91"/>
      <c r="C975" s="91"/>
      <c r="D975" s="91"/>
      <c r="E975" s="103"/>
      <c r="F975" s="103"/>
      <c r="G975" s="103"/>
      <c r="H975" s="103"/>
      <c r="I975" s="103"/>
      <c r="J975" s="103"/>
      <c r="K975" s="103"/>
      <c r="L975" s="103"/>
    </row>
    <row r="976" spans="1:12" customFormat="1" x14ac:dyDescent="0.25">
      <c r="A976" s="91"/>
      <c r="B976" s="91"/>
      <c r="C976" s="91"/>
      <c r="D976" s="91"/>
      <c r="E976" s="103"/>
      <c r="F976" s="103"/>
      <c r="G976" s="103"/>
      <c r="H976" s="103"/>
      <c r="I976" s="103"/>
      <c r="J976" s="103"/>
      <c r="K976" s="103"/>
      <c r="L976" s="103"/>
    </row>
    <row r="977" spans="1:12" customFormat="1" x14ac:dyDescent="0.25">
      <c r="A977" s="91"/>
      <c r="B977" s="91"/>
      <c r="C977" s="91"/>
      <c r="D977" s="91"/>
      <c r="E977" s="103"/>
      <c r="F977" s="103"/>
      <c r="G977" s="103"/>
      <c r="H977" s="103"/>
      <c r="I977" s="103"/>
      <c r="J977" s="103"/>
      <c r="K977" s="103"/>
      <c r="L977" s="103"/>
    </row>
    <row r="978" spans="1:12" customFormat="1" x14ac:dyDescent="0.25">
      <c r="A978" s="91"/>
      <c r="B978" s="91"/>
      <c r="C978" s="91"/>
      <c r="D978" s="91"/>
      <c r="E978" s="103"/>
      <c r="F978" s="103"/>
      <c r="G978" s="103"/>
      <c r="H978" s="103"/>
      <c r="I978" s="103"/>
      <c r="J978" s="103"/>
      <c r="K978" s="103"/>
      <c r="L978" s="103"/>
    </row>
    <row r="979" spans="1:12" customFormat="1" x14ac:dyDescent="0.25">
      <c r="A979" s="91"/>
      <c r="B979" s="91"/>
      <c r="C979" s="91"/>
      <c r="D979" s="91"/>
      <c r="E979" s="103"/>
      <c r="F979" s="103"/>
      <c r="G979" s="103"/>
      <c r="H979" s="103"/>
      <c r="I979" s="103"/>
      <c r="J979" s="103"/>
      <c r="K979" s="103"/>
      <c r="L979" s="103"/>
    </row>
    <row r="980" spans="1:12" customFormat="1" x14ac:dyDescent="0.25">
      <c r="A980" s="91"/>
      <c r="B980" s="91"/>
      <c r="C980" s="91"/>
      <c r="D980" s="91"/>
      <c r="E980" s="103"/>
      <c r="F980" s="103"/>
      <c r="G980" s="103"/>
      <c r="H980" s="103"/>
      <c r="I980" s="103"/>
      <c r="J980" s="103"/>
      <c r="K980" s="103"/>
      <c r="L980" s="103"/>
    </row>
    <row r="981" spans="1:12" customFormat="1" x14ac:dyDescent="0.25">
      <c r="A981" s="91"/>
      <c r="B981" s="91"/>
      <c r="C981" s="91"/>
      <c r="D981" s="91"/>
      <c r="E981" s="103"/>
      <c r="F981" s="103"/>
      <c r="G981" s="103"/>
      <c r="H981" s="103"/>
      <c r="I981" s="103"/>
      <c r="J981" s="103"/>
      <c r="K981" s="103"/>
      <c r="L981" s="103"/>
    </row>
    <row r="982" spans="1:12" customFormat="1" x14ac:dyDescent="0.25">
      <c r="A982" s="91"/>
      <c r="B982" s="91"/>
      <c r="C982" s="91"/>
      <c r="D982" s="91"/>
      <c r="E982" s="103"/>
      <c r="F982" s="103"/>
      <c r="G982" s="103"/>
      <c r="H982" s="103"/>
      <c r="I982" s="103"/>
      <c r="J982" s="103"/>
      <c r="K982" s="103"/>
      <c r="L982" s="103"/>
    </row>
    <row r="983" spans="1:12" customFormat="1" x14ac:dyDescent="0.25">
      <c r="A983" s="91"/>
      <c r="B983" s="91"/>
      <c r="C983" s="91"/>
      <c r="D983" s="91"/>
      <c r="E983" s="103"/>
      <c r="F983" s="103"/>
      <c r="G983" s="103"/>
      <c r="H983" s="103"/>
      <c r="I983" s="103"/>
      <c r="J983" s="103"/>
      <c r="K983" s="103"/>
      <c r="L983" s="103"/>
    </row>
    <row r="984" spans="1:12" customFormat="1" x14ac:dyDescent="0.25">
      <c r="A984" s="91"/>
      <c r="B984" s="91"/>
      <c r="C984" s="91"/>
      <c r="D984" s="91"/>
      <c r="E984" s="103"/>
      <c r="F984" s="103"/>
      <c r="G984" s="103"/>
      <c r="H984" s="103"/>
      <c r="I984" s="103"/>
      <c r="J984" s="103"/>
      <c r="K984" s="103"/>
      <c r="L984" s="103"/>
    </row>
    <row r="985" spans="1:12" customFormat="1" x14ac:dyDescent="0.25">
      <c r="A985" s="91"/>
      <c r="B985" s="91"/>
      <c r="C985" s="91"/>
      <c r="D985" s="91"/>
      <c r="E985" s="103"/>
      <c r="F985" s="103"/>
      <c r="G985" s="103"/>
      <c r="H985" s="103"/>
      <c r="I985" s="103"/>
      <c r="J985" s="103"/>
      <c r="K985" s="103"/>
      <c r="L985" s="103"/>
    </row>
    <row r="986" spans="1:12" customFormat="1" x14ac:dyDescent="0.25">
      <c r="A986" s="91"/>
      <c r="B986" s="91"/>
      <c r="C986" s="91"/>
      <c r="D986" s="91"/>
      <c r="E986" s="103"/>
      <c r="F986" s="103"/>
      <c r="G986" s="103"/>
      <c r="H986" s="103"/>
      <c r="I986" s="103"/>
      <c r="J986" s="103"/>
      <c r="K986" s="103"/>
      <c r="L986" s="103"/>
    </row>
    <row r="987" spans="1:12" customFormat="1" x14ac:dyDescent="0.25">
      <c r="A987" s="91"/>
      <c r="B987" s="91"/>
      <c r="C987" s="91"/>
      <c r="D987" s="91"/>
      <c r="E987" s="103"/>
      <c r="F987" s="103"/>
      <c r="G987" s="103"/>
      <c r="H987" s="103"/>
      <c r="I987" s="103"/>
      <c r="J987" s="103"/>
      <c r="K987" s="103"/>
      <c r="L987" s="103"/>
    </row>
    <row r="988" spans="1:12" customFormat="1" x14ac:dyDescent="0.25">
      <c r="A988" s="91"/>
      <c r="B988" s="91"/>
      <c r="C988" s="91"/>
      <c r="D988" s="91"/>
      <c r="E988" s="103"/>
      <c r="F988" s="103"/>
      <c r="G988" s="103"/>
      <c r="H988" s="103"/>
      <c r="I988" s="103"/>
      <c r="J988" s="103"/>
      <c r="K988" s="103"/>
      <c r="L988" s="103"/>
    </row>
    <row r="989" spans="1:12" customFormat="1" x14ac:dyDescent="0.25">
      <c r="A989" s="91"/>
      <c r="B989" s="91"/>
      <c r="C989" s="91"/>
      <c r="D989" s="91"/>
      <c r="E989" s="103"/>
      <c r="F989" s="103"/>
      <c r="G989" s="103"/>
      <c r="H989" s="103"/>
      <c r="I989" s="103"/>
      <c r="J989" s="103"/>
      <c r="K989" s="103"/>
      <c r="L989" s="103"/>
    </row>
    <row r="990" spans="1:12" customFormat="1" x14ac:dyDescent="0.25">
      <c r="A990" s="91"/>
      <c r="B990" s="91"/>
      <c r="C990" s="91"/>
      <c r="D990" s="91"/>
      <c r="E990" s="103"/>
      <c r="F990" s="103"/>
      <c r="G990" s="103"/>
      <c r="H990" s="103"/>
      <c r="I990" s="103"/>
      <c r="J990" s="103"/>
      <c r="K990" s="103"/>
      <c r="L990" s="103"/>
    </row>
    <row r="991" spans="1:12" customFormat="1" x14ac:dyDescent="0.25">
      <c r="A991" s="91"/>
      <c r="B991" s="91"/>
      <c r="C991" s="91"/>
      <c r="D991" s="91"/>
      <c r="E991" s="103"/>
      <c r="F991" s="103"/>
      <c r="G991" s="103"/>
      <c r="H991" s="103"/>
      <c r="I991" s="103"/>
      <c r="J991" s="103"/>
      <c r="K991" s="103"/>
      <c r="L991" s="103"/>
    </row>
    <row r="992" spans="1:12" customFormat="1" x14ac:dyDescent="0.25">
      <c r="A992" s="91"/>
      <c r="B992" s="91"/>
      <c r="C992" s="91"/>
      <c r="D992" s="91"/>
      <c r="E992" s="103"/>
      <c r="F992" s="103"/>
      <c r="G992" s="103"/>
      <c r="H992" s="103"/>
      <c r="I992" s="103"/>
      <c r="J992" s="103"/>
      <c r="K992" s="103"/>
      <c r="L992" s="103"/>
    </row>
    <row r="993" spans="1:12" customFormat="1" x14ac:dyDescent="0.25">
      <c r="A993" s="91"/>
      <c r="B993" s="91"/>
      <c r="C993" s="91"/>
      <c r="D993" s="91"/>
      <c r="E993" s="103"/>
      <c r="F993" s="103"/>
      <c r="G993" s="103"/>
      <c r="H993" s="103"/>
      <c r="I993" s="103"/>
      <c r="J993" s="103"/>
      <c r="K993" s="103"/>
      <c r="L993" s="103"/>
    </row>
    <row r="994" spans="1:12" customFormat="1" x14ac:dyDescent="0.25">
      <c r="A994" s="91"/>
      <c r="B994" s="91"/>
      <c r="C994" s="91"/>
      <c r="D994" s="91"/>
      <c r="E994" s="103"/>
      <c r="F994" s="103"/>
      <c r="G994" s="103"/>
      <c r="H994" s="103"/>
      <c r="I994" s="103"/>
      <c r="J994" s="103"/>
      <c r="K994" s="103"/>
      <c r="L994" s="103"/>
    </row>
    <row r="995" spans="1:12" customFormat="1" x14ac:dyDescent="0.25">
      <c r="A995" s="91"/>
      <c r="B995" s="91"/>
      <c r="C995" s="91"/>
      <c r="D995" s="91"/>
      <c r="E995" s="103"/>
      <c r="F995" s="103"/>
      <c r="G995" s="103"/>
      <c r="H995" s="103"/>
      <c r="I995" s="103"/>
      <c r="J995" s="103"/>
      <c r="K995" s="103"/>
      <c r="L995" s="103"/>
    </row>
    <row r="996" spans="1:12" customFormat="1" x14ac:dyDescent="0.25">
      <c r="A996" s="91"/>
      <c r="B996" s="91"/>
      <c r="C996" s="91"/>
      <c r="D996" s="91"/>
      <c r="E996" s="103"/>
      <c r="F996" s="103"/>
      <c r="G996" s="103"/>
      <c r="H996" s="103"/>
      <c r="I996" s="103"/>
      <c r="J996" s="103"/>
      <c r="K996" s="103"/>
      <c r="L996" s="103"/>
    </row>
    <row r="997" spans="1:12" customFormat="1" x14ac:dyDescent="0.25">
      <c r="A997" s="91"/>
      <c r="B997" s="91"/>
      <c r="C997" s="91"/>
      <c r="D997" s="91"/>
      <c r="E997" s="103"/>
      <c r="F997" s="103"/>
      <c r="G997" s="103"/>
      <c r="H997" s="103"/>
      <c r="I997" s="103"/>
      <c r="J997" s="103"/>
      <c r="K997" s="103"/>
      <c r="L997" s="103"/>
    </row>
    <row r="998" spans="1:12" customFormat="1" x14ac:dyDescent="0.25">
      <c r="A998" s="91"/>
      <c r="B998" s="91"/>
      <c r="C998" s="91"/>
      <c r="D998" s="91"/>
      <c r="E998" s="103"/>
      <c r="F998" s="103"/>
      <c r="G998" s="103"/>
      <c r="H998" s="103"/>
      <c r="I998" s="103"/>
      <c r="J998" s="103"/>
      <c r="K998" s="103"/>
      <c r="L998" s="103"/>
    </row>
    <row r="999" spans="1:12" customFormat="1" x14ac:dyDescent="0.25">
      <c r="A999" s="91"/>
      <c r="B999" s="91"/>
      <c r="C999" s="91"/>
      <c r="D999" s="91"/>
      <c r="E999" s="103"/>
      <c r="F999" s="103"/>
      <c r="G999" s="103"/>
      <c r="H999" s="103"/>
      <c r="I999" s="103"/>
      <c r="J999" s="103"/>
      <c r="K999" s="103"/>
      <c r="L999" s="103"/>
    </row>
    <row r="1000" spans="1:12" customFormat="1" x14ac:dyDescent="0.25">
      <c r="A1000" s="91"/>
      <c r="B1000" s="91"/>
      <c r="C1000" s="91"/>
      <c r="D1000" s="91"/>
      <c r="E1000" s="103"/>
      <c r="F1000" s="103"/>
      <c r="G1000" s="103"/>
      <c r="H1000" s="103"/>
      <c r="I1000" s="103"/>
      <c r="J1000" s="103"/>
      <c r="K1000" s="103"/>
      <c r="L1000" s="103"/>
    </row>
    <row r="1001" spans="1:12" customFormat="1" x14ac:dyDescent="0.25">
      <c r="A1001" s="91"/>
      <c r="B1001" s="91"/>
      <c r="C1001" s="91"/>
      <c r="D1001" s="91"/>
      <c r="E1001" s="103"/>
      <c r="F1001" s="103"/>
      <c r="G1001" s="103"/>
      <c r="H1001" s="103"/>
      <c r="I1001" s="103"/>
      <c r="J1001" s="103"/>
      <c r="K1001" s="103"/>
      <c r="L1001" s="103"/>
    </row>
    <row r="1002" spans="1:12" customFormat="1" x14ac:dyDescent="0.25">
      <c r="A1002" s="91"/>
      <c r="B1002" s="91"/>
      <c r="C1002" s="91"/>
      <c r="D1002" s="91"/>
      <c r="E1002" s="103"/>
      <c r="F1002" s="103"/>
      <c r="G1002" s="103"/>
      <c r="H1002" s="103"/>
      <c r="I1002" s="103"/>
      <c r="J1002" s="103"/>
      <c r="K1002" s="103"/>
      <c r="L1002" s="103"/>
    </row>
    <row r="1003" spans="1:12" customFormat="1" x14ac:dyDescent="0.25">
      <c r="A1003" s="91"/>
      <c r="B1003" s="91"/>
      <c r="C1003" s="91"/>
      <c r="D1003" s="91"/>
      <c r="E1003" s="103"/>
      <c r="F1003" s="103"/>
      <c r="G1003" s="103"/>
      <c r="H1003" s="103"/>
      <c r="I1003" s="103"/>
      <c r="J1003" s="103"/>
      <c r="K1003" s="103"/>
      <c r="L1003" s="103"/>
    </row>
    <row r="1004" spans="1:12" customFormat="1" x14ac:dyDescent="0.25">
      <c r="A1004" s="91"/>
      <c r="B1004" s="91"/>
      <c r="C1004" s="91"/>
      <c r="D1004" s="91"/>
      <c r="E1004" s="103"/>
      <c r="F1004" s="103"/>
      <c r="G1004" s="103"/>
      <c r="H1004" s="103"/>
      <c r="I1004" s="103"/>
      <c r="J1004" s="103"/>
      <c r="K1004" s="103"/>
      <c r="L1004" s="103"/>
    </row>
    <row r="1005" spans="1:12" customFormat="1" x14ac:dyDescent="0.25">
      <c r="A1005" s="91"/>
      <c r="B1005" s="91"/>
      <c r="C1005" s="91"/>
      <c r="D1005" s="91"/>
      <c r="E1005" s="103"/>
      <c r="F1005" s="103"/>
      <c r="G1005" s="103"/>
      <c r="H1005" s="103"/>
      <c r="I1005" s="103"/>
      <c r="J1005" s="103"/>
      <c r="K1005" s="103"/>
      <c r="L1005" s="103"/>
    </row>
    <row r="1006" spans="1:12" customFormat="1" x14ac:dyDescent="0.25">
      <c r="A1006" s="91"/>
      <c r="B1006" s="91"/>
      <c r="C1006" s="91"/>
      <c r="D1006" s="91"/>
      <c r="E1006" s="103"/>
      <c r="F1006" s="103"/>
      <c r="G1006" s="103"/>
      <c r="H1006" s="103"/>
      <c r="I1006" s="103"/>
      <c r="J1006" s="103"/>
      <c r="K1006" s="103"/>
      <c r="L1006" s="103"/>
    </row>
    <row r="1007" spans="1:12" customFormat="1" x14ac:dyDescent="0.25">
      <c r="A1007" s="91"/>
      <c r="B1007" s="91"/>
      <c r="C1007" s="91"/>
      <c r="D1007" s="91"/>
      <c r="E1007" s="103"/>
      <c r="F1007" s="103"/>
      <c r="G1007" s="103"/>
      <c r="H1007" s="103"/>
      <c r="I1007" s="103"/>
      <c r="J1007" s="103"/>
      <c r="K1007" s="103"/>
      <c r="L1007" s="103"/>
    </row>
    <row r="1008" spans="1:12" customFormat="1" x14ac:dyDescent="0.25">
      <c r="A1008" s="91"/>
      <c r="B1008" s="91"/>
      <c r="C1008" s="91"/>
      <c r="D1008" s="91"/>
      <c r="E1008" s="103"/>
      <c r="F1008" s="103"/>
      <c r="G1008" s="103"/>
      <c r="H1008" s="103"/>
      <c r="I1008" s="103"/>
      <c r="J1008" s="103"/>
      <c r="K1008" s="103"/>
      <c r="L1008" s="103"/>
    </row>
    <row r="1009" spans="1:12" customFormat="1" x14ac:dyDescent="0.25">
      <c r="A1009" s="91"/>
      <c r="B1009" s="91"/>
      <c r="C1009" s="91"/>
      <c r="D1009" s="91"/>
      <c r="E1009" s="103"/>
      <c r="F1009" s="103"/>
      <c r="G1009" s="103"/>
      <c r="H1009" s="103"/>
      <c r="I1009" s="103"/>
      <c r="J1009" s="103"/>
      <c r="K1009" s="103"/>
      <c r="L1009" s="103"/>
    </row>
    <row r="1010" spans="1:12" customFormat="1" x14ac:dyDescent="0.25">
      <c r="A1010" s="91"/>
      <c r="B1010" s="91"/>
      <c r="C1010" s="91"/>
      <c r="D1010" s="91"/>
      <c r="E1010" s="103"/>
      <c r="F1010" s="103"/>
      <c r="G1010" s="103"/>
      <c r="H1010" s="103"/>
      <c r="I1010" s="103"/>
      <c r="J1010" s="103"/>
      <c r="K1010" s="103"/>
      <c r="L1010" s="103"/>
    </row>
    <row r="1011" spans="1:12" customFormat="1" x14ac:dyDescent="0.25">
      <c r="A1011" s="91"/>
      <c r="B1011" s="91"/>
      <c r="C1011" s="91"/>
      <c r="D1011" s="91"/>
      <c r="E1011" s="103"/>
      <c r="F1011" s="103"/>
      <c r="G1011" s="103"/>
      <c r="H1011" s="103"/>
      <c r="I1011" s="103"/>
      <c r="J1011" s="103"/>
      <c r="K1011" s="103"/>
      <c r="L1011" s="103"/>
    </row>
    <row r="1012" spans="1:12" customFormat="1" x14ac:dyDescent="0.25">
      <c r="A1012" s="91"/>
      <c r="B1012" s="91"/>
      <c r="C1012" s="91"/>
      <c r="D1012" s="91"/>
      <c r="E1012" s="103"/>
      <c r="F1012" s="103"/>
      <c r="G1012" s="103"/>
      <c r="H1012" s="103"/>
      <c r="I1012" s="103"/>
      <c r="J1012" s="103"/>
      <c r="K1012" s="103"/>
      <c r="L1012" s="103"/>
    </row>
    <row r="1013" spans="1:12" customFormat="1" x14ac:dyDescent="0.25">
      <c r="A1013" s="91"/>
      <c r="B1013" s="91"/>
      <c r="C1013" s="91"/>
      <c r="D1013" s="91"/>
      <c r="E1013" s="103"/>
      <c r="F1013" s="103"/>
      <c r="G1013" s="103"/>
      <c r="H1013" s="103"/>
      <c r="I1013" s="103"/>
      <c r="J1013" s="103"/>
      <c r="K1013" s="103"/>
      <c r="L1013" s="103"/>
    </row>
    <row r="1014" spans="1:12" customFormat="1" x14ac:dyDescent="0.25">
      <c r="A1014" s="91"/>
      <c r="B1014" s="91"/>
      <c r="C1014" s="91"/>
      <c r="D1014" s="91"/>
      <c r="E1014" s="103"/>
      <c r="F1014" s="103"/>
      <c r="G1014" s="103"/>
      <c r="H1014" s="103"/>
      <c r="I1014" s="103"/>
      <c r="J1014" s="103"/>
      <c r="K1014" s="103"/>
      <c r="L1014" s="103"/>
    </row>
    <row r="1015" spans="1:12" customFormat="1" x14ac:dyDescent="0.25">
      <c r="A1015" s="91"/>
      <c r="B1015" s="91"/>
      <c r="C1015" s="91"/>
      <c r="D1015" s="91"/>
      <c r="E1015" s="103"/>
      <c r="F1015" s="103"/>
      <c r="G1015" s="103"/>
      <c r="H1015" s="103"/>
      <c r="I1015" s="103"/>
      <c r="J1015" s="103"/>
      <c r="K1015" s="103"/>
      <c r="L1015" s="103"/>
    </row>
    <row r="1016" spans="1:12" customFormat="1" x14ac:dyDescent="0.25">
      <c r="A1016" s="91"/>
      <c r="B1016" s="91"/>
      <c r="C1016" s="91"/>
      <c r="D1016" s="91"/>
      <c r="E1016" s="103"/>
      <c r="F1016" s="103"/>
      <c r="G1016" s="103"/>
      <c r="H1016" s="103"/>
      <c r="I1016" s="103"/>
      <c r="J1016" s="103"/>
      <c r="K1016" s="103"/>
      <c r="L1016" s="103"/>
    </row>
    <row r="1017" spans="1:12" customFormat="1" x14ac:dyDescent="0.25">
      <c r="A1017" s="91"/>
      <c r="B1017" s="91"/>
      <c r="C1017" s="91"/>
      <c r="D1017" s="91"/>
      <c r="E1017" s="103"/>
      <c r="F1017" s="103"/>
      <c r="G1017" s="103"/>
      <c r="H1017" s="103"/>
      <c r="I1017" s="103"/>
      <c r="J1017" s="103"/>
      <c r="K1017" s="103"/>
      <c r="L1017" s="103"/>
    </row>
    <row r="1018" spans="1:12" customFormat="1" x14ac:dyDescent="0.25">
      <c r="A1018" s="91"/>
      <c r="B1018" s="91"/>
      <c r="C1018" s="91"/>
      <c r="D1018" s="91"/>
      <c r="E1018" s="103"/>
      <c r="F1018" s="103"/>
      <c r="G1018" s="103"/>
      <c r="H1018" s="103"/>
      <c r="I1018" s="103"/>
      <c r="J1018" s="103"/>
      <c r="K1018" s="103"/>
      <c r="L1018" s="103"/>
    </row>
    <row r="1019" spans="1:12" customFormat="1" x14ac:dyDescent="0.25">
      <c r="A1019" s="91"/>
      <c r="B1019" s="91"/>
      <c r="C1019" s="91"/>
      <c r="D1019" s="91"/>
      <c r="E1019" s="103"/>
      <c r="F1019" s="103"/>
      <c r="G1019" s="103"/>
      <c r="H1019" s="103"/>
      <c r="I1019" s="103"/>
      <c r="J1019" s="103"/>
      <c r="K1019" s="103"/>
      <c r="L1019" s="103"/>
    </row>
    <row r="1020" spans="1:12" customFormat="1" x14ac:dyDescent="0.25">
      <c r="A1020" s="91"/>
      <c r="B1020" s="91"/>
      <c r="C1020" s="91"/>
      <c r="D1020" s="91"/>
      <c r="E1020" s="103"/>
      <c r="F1020" s="103"/>
      <c r="G1020" s="103"/>
      <c r="H1020" s="103"/>
      <c r="I1020" s="103"/>
      <c r="J1020" s="103"/>
      <c r="K1020" s="103"/>
      <c r="L1020" s="103"/>
    </row>
    <row r="1021" spans="1:12" customFormat="1" x14ac:dyDescent="0.25">
      <c r="A1021" s="91"/>
      <c r="B1021" s="91"/>
      <c r="C1021" s="91"/>
      <c r="D1021" s="91"/>
      <c r="E1021" s="103"/>
      <c r="F1021" s="103"/>
      <c r="G1021" s="103"/>
      <c r="H1021" s="103"/>
      <c r="I1021" s="103"/>
      <c r="J1021" s="103"/>
      <c r="K1021" s="103"/>
      <c r="L1021" s="103"/>
    </row>
    <row r="1022" spans="1:12" customFormat="1" x14ac:dyDescent="0.25">
      <c r="A1022" s="91"/>
      <c r="B1022" s="91"/>
      <c r="C1022" s="91"/>
      <c r="D1022" s="91"/>
      <c r="E1022" s="103"/>
      <c r="F1022" s="103"/>
      <c r="G1022" s="103"/>
      <c r="H1022" s="103"/>
      <c r="I1022" s="103"/>
      <c r="J1022" s="103"/>
      <c r="K1022" s="103"/>
      <c r="L1022" s="103"/>
    </row>
    <row r="1023" spans="1:12" customFormat="1" x14ac:dyDescent="0.25">
      <c r="A1023" s="91"/>
      <c r="B1023" s="91"/>
      <c r="C1023" s="91"/>
      <c r="D1023" s="91"/>
      <c r="E1023" s="103"/>
      <c r="F1023" s="103"/>
      <c r="G1023" s="103"/>
      <c r="H1023" s="103"/>
      <c r="I1023" s="103"/>
      <c r="J1023" s="103"/>
      <c r="K1023" s="103"/>
      <c r="L1023" s="103"/>
    </row>
    <row r="1024" spans="1:12" customFormat="1" x14ac:dyDescent="0.25">
      <c r="A1024" s="91"/>
      <c r="B1024" s="91"/>
      <c r="C1024" s="91"/>
      <c r="D1024" s="91"/>
      <c r="E1024" s="103"/>
      <c r="F1024" s="103"/>
      <c r="G1024" s="103"/>
      <c r="H1024" s="103"/>
      <c r="I1024" s="103"/>
      <c r="J1024" s="103"/>
      <c r="K1024" s="103"/>
      <c r="L1024" s="103"/>
    </row>
    <row r="1025" spans="1:12" customFormat="1" x14ac:dyDescent="0.25">
      <c r="A1025" s="91"/>
      <c r="B1025" s="91"/>
      <c r="C1025" s="91"/>
      <c r="D1025" s="91"/>
      <c r="E1025" s="103"/>
      <c r="F1025" s="103"/>
      <c r="G1025" s="103"/>
      <c r="H1025" s="103"/>
      <c r="I1025" s="103"/>
      <c r="J1025" s="103"/>
      <c r="K1025" s="103"/>
      <c r="L1025" s="103"/>
    </row>
    <row r="1026" spans="1:12" customFormat="1" x14ac:dyDescent="0.25">
      <c r="A1026" s="91"/>
      <c r="B1026" s="91"/>
      <c r="C1026" s="91"/>
      <c r="D1026" s="91"/>
      <c r="E1026" s="103"/>
      <c r="F1026" s="103"/>
      <c r="G1026" s="103"/>
      <c r="H1026" s="103"/>
      <c r="I1026" s="103"/>
      <c r="J1026" s="103"/>
      <c r="K1026" s="103"/>
      <c r="L1026" s="103"/>
    </row>
    <row r="1027" spans="1:12" customFormat="1" x14ac:dyDescent="0.25">
      <c r="A1027" s="91"/>
      <c r="B1027" s="91"/>
      <c r="C1027" s="91"/>
      <c r="D1027" s="91"/>
      <c r="E1027" s="103"/>
      <c r="F1027" s="103"/>
      <c r="G1027" s="103"/>
      <c r="H1027" s="103"/>
      <c r="I1027" s="103"/>
      <c r="J1027" s="103"/>
      <c r="K1027" s="103"/>
      <c r="L1027" s="103"/>
    </row>
    <row r="1028" spans="1:12" customFormat="1" x14ac:dyDescent="0.25">
      <c r="A1028" s="91"/>
      <c r="B1028" s="91"/>
      <c r="C1028" s="91"/>
      <c r="D1028" s="91"/>
      <c r="E1028" s="103"/>
      <c r="F1028" s="103"/>
      <c r="G1028" s="103"/>
      <c r="H1028" s="103"/>
      <c r="I1028" s="103"/>
      <c r="J1028" s="103"/>
      <c r="K1028" s="103"/>
      <c r="L1028" s="103"/>
    </row>
    <row r="1029" spans="1:12" customFormat="1" x14ac:dyDescent="0.25">
      <c r="A1029" s="91"/>
      <c r="B1029" s="91"/>
      <c r="C1029" s="91"/>
      <c r="D1029" s="91"/>
      <c r="E1029" s="103"/>
      <c r="F1029" s="103"/>
      <c r="G1029" s="103"/>
      <c r="H1029" s="103"/>
      <c r="I1029" s="103"/>
      <c r="J1029" s="103"/>
      <c r="K1029" s="103"/>
      <c r="L1029" s="103"/>
    </row>
    <row r="1030" spans="1:12" customFormat="1" x14ac:dyDescent="0.25">
      <c r="A1030" s="91"/>
      <c r="B1030" s="91"/>
      <c r="C1030" s="91"/>
      <c r="D1030" s="91"/>
      <c r="E1030" s="103"/>
      <c r="F1030" s="103"/>
      <c r="G1030" s="103"/>
      <c r="H1030" s="103"/>
      <c r="I1030" s="103"/>
      <c r="J1030" s="103"/>
      <c r="K1030" s="103"/>
      <c r="L1030" s="103"/>
    </row>
    <row r="1031" spans="1:12" customFormat="1" x14ac:dyDescent="0.25">
      <c r="A1031" s="91"/>
      <c r="B1031" s="91"/>
      <c r="C1031" s="91"/>
      <c r="D1031" s="91"/>
      <c r="E1031" s="103"/>
      <c r="F1031" s="103"/>
      <c r="G1031" s="103"/>
      <c r="H1031" s="103"/>
      <c r="I1031" s="103"/>
      <c r="J1031" s="103"/>
      <c r="K1031" s="103"/>
      <c r="L1031" s="103"/>
    </row>
    <row r="1032" spans="1:12" customFormat="1" x14ac:dyDescent="0.25">
      <c r="A1032" s="91"/>
      <c r="B1032" s="91"/>
      <c r="C1032" s="91"/>
      <c r="D1032" s="91"/>
      <c r="E1032" s="103"/>
      <c r="F1032" s="103"/>
      <c r="G1032" s="103"/>
      <c r="H1032" s="103"/>
      <c r="I1032" s="103"/>
      <c r="J1032" s="103"/>
      <c r="K1032" s="103"/>
      <c r="L1032" s="103"/>
    </row>
    <row r="1033" spans="1:12" customFormat="1" x14ac:dyDescent="0.25">
      <c r="A1033" s="91"/>
      <c r="B1033" s="91"/>
      <c r="C1033" s="91"/>
      <c r="D1033" s="91"/>
      <c r="E1033" s="103"/>
      <c r="F1033" s="103"/>
      <c r="G1033" s="103"/>
      <c r="H1033" s="103"/>
      <c r="I1033" s="103"/>
      <c r="J1033" s="103"/>
      <c r="K1033" s="103"/>
      <c r="L1033" s="103"/>
    </row>
    <row r="1034" spans="1:12" customFormat="1" x14ac:dyDescent="0.25">
      <c r="A1034" s="91"/>
      <c r="B1034" s="91"/>
      <c r="C1034" s="91"/>
      <c r="D1034" s="91"/>
      <c r="E1034" s="103"/>
      <c r="F1034" s="103"/>
      <c r="G1034" s="103"/>
      <c r="H1034" s="103"/>
      <c r="I1034" s="103"/>
      <c r="J1034" s="103"/>
      <c r="K1034" s="103"/>
      <c r="L1034" s="103"/>
    </row>
    <row r="1035" spans="1:12" customFormat="1" x14ac:dyDescent="0.25">
      <c r="A1035" s="91"/>
      <c r="B1035" s="91"/>
      <c r="C1035" s="91"/>
      <c r="D1035" s="91"/>
      <c r="E1035" s="103"/>
      <c r="F1035" s="103"/>
      <c r="G1035" s="103"/>
      <c r="H1035" s="103"/>
      <c r="I1035" s="103"/>
      <c r="J1035" s="103"/>
      <c r="K1035" s="103"/>
      <c r="L1035" s="103"/>
    </row>
    <row r="1036" spans="1:12" customFormat="1" x14ac:dyDescent="0.25">
      <c r="A1036" s="91"/>
      <c r="B1036" s="91"/>
      <c r="C1036" s="91"/>
      <c r="D1036" s="91"/>
      <c r="E1036" s="103"/>
      <c r="F1036" s="103"/>
      <c r="G1036" s="103"/>
      <c r="H1036" s="103"/>
      <c r="I1036" s="103"/>
      <c r="J1036" s="103"/>
      <c r="K1036" s="103"/>
      <c r="L1036" s="103"/>
    </row>
    <row r="1037" spans="1:12" customFormat="1" x14ac:dyDescent="0.25">
      <c r="A1037" s="91"/>
      <c r="B1037" s="91"/>
      <c r="C1037" s="91"/>
      <c r="D1037" s="91"/>
      <c r="E1037" s="103"/>
      <c r="F1037" s="103"/>
      <c r="G1037" s="103"/>
      <c r="H1037" s="103"/>
      <c r="I1037" s="103"/>
      <c r="J1037" s="103"/>
      <c r="K1037" s="103"/>
      <c r="L1037" s="103"/>
    </row>
    <row r="1038" spans="1:12" customFormat="1" x14ac:dyDescent="0.25">
      <c r="A1038" s="91"/>
      <c r="B1038" s="91"/>
      <c r="C1038" s="91"/>
      <c r="D1038" s="91"/>
      <c r="E1038" s="103"/>
      <c r="F1038" s="103"/>
      <c r="G1038" s="103"/>
      <c r="H1038" s="103"/>
      <c r="I1038" s="103"/>
      <c r="J1038" s="103"/>
      <c r="K1038" s="103"/>
      <c r="L1038" s="103"/>
    </row>
    <row r="1039" spans="1:12" customFormat="1" x14ac:dyDescent="0.25">
      <c r="A1039" s="91"/>
      <c r="B1039" s="91"/>
      <c r="C1039" s="91"/>
      <c r="D1039" s="91"/>
      <c r="E1039" s="103"/>
      <c r="F1039" s="103"/>
      <c r="G1039" s="103"/>
      <c r="H1039" s="103"/>
      <c r="I1039" s="103"/>
      <c r="J1039" s="103"/>
      <c r="K1039" s="103"/>
      <c r="L1039" s="103"/>
    </row>
    <row r="1040" spans="1:12" customFormat="1" x14ac:dyDescent="0.25">
      <c r="A1040" s="91"/>
      <c r="B1040" s="91"/>
      <c r="C1040" s="91"/>
      <c r="D1040" s="91"/>
      <c r="E1040" s="103"/>
      <c r="F1040" s="103"/>
      <c r="G1040" s="103"/>
      <c r="H1040" s="103"/>
      <c r="I1040" s="103"/>
      <c r="J1040" s="103"/>
      <c r="K1040" s="103"/>
      <c r="L1040" s="103"/>
    </row>
    <row r="1041" spans="1:12" customFormat="1" x14ac:dyDescent="0.25">
      <c r="A1041" s="91"/>
      <c r="B1041" s="91"/>
      <c r="C1041" s="91"/>
      <c r="D1041" s="91"/>
      <c r="E1041" s="103"/>
      <c r="F1041" s="103"/>
      <c r="G1041" s="103"/>
      <c r="H1041" s="103"/>
      <c r="I1041" s="103"/>
      <c r="J1041" s="103"/>
      <c r="K1041" s="103"/>
      <c r="L1041" s="103"/>
    </row>
    <row r="1042" spans="1:12" customFormat="1" x14ac:dyDescent="0.25">
      <c r="A1042" s="91"/>
      <c r="B1042" s="91"/>
      <c r="C1042" s="91"/>
      <c r="D1042" s="91"/>
      <c r="E1042" s="103"/>
      <c r="F1042" s="103"/>
      <c r="G1042" s="103"/>
      <c r="H1042" s="103"/>
      <c r="I1042" s="103"/>
      <c r="J1042" s="103"/>
      <c r="K1042" s="103"/>
      <c r="L1042" s="103"/>
    </row>
    <row r="1043" spans="1:12" customFormat="1" x14ac:dyDescent="0.25">
      <c r="A1043" s="91"/>
      <c r="B1043" s="91"/>
      <c r="C1043" s="91"/>
      <c r="D1043" s="91"/>
      <c r="E1043" s="103"/>
      <c r="F1043" s="103"/>
      <c r="G1043" s="103"/>
      <c r="H1043" s="103"/>
      <c r="I1043" s="103"/>
      <c r="J1043" s="103"/>
      <c r="K1043" s="103"/>
      <c r="L1043" s="103"/>
    </row>
    <row r="1044" spans="1:12" customFormat="1" x14ac:dyDescent="0.25">
      <c r="A1044" s="91"/>
      <c r="B1044" s="91"/>
      <c r="C1044" s="91"/>
      <c r="D1044" s="91"/>
      <c r="E1044" s="103"/>
      <c r="F1044" s="103"/>
      <c r="G1044" s="103"/>
      <c r="H1044" s="103"/>
      <c r="I1044" s="103"/>
      <c r="J1044" s="103"/>
      <c r="K1044" s="103"/>
      <c r="L1044" s="103"/>
    </row>
    <row r="1045" spans="1:12" customFormat="1" x14ac:dyDescent="0.25">
      <c r="A1045" s="91"/>
      <c r="B1045" s="91"/>
      <c r="C1045" s="91"/>
      <c r="D1045" s="91"/>
      <c r="E1045" s="103"/>
      <c r="F1045" s="103"/>
      <c r="G1045" s="103"/>
      <c r="H1045" s="103"/>
      <c r="I1045" s="103"/>
      <c r="J1045" s="103"/>
      <c r="K1045" s="103"/>
      <c r="L1045" s="103"/>
    </row>
    <row r="1046" spans="1:12" customFormat="1" x14ac:dyDescent="0.25">
      <c r="A1046" s="91"/>
      <c r="B1046" s="91"/>
      <c r="C1046" s="91"/>
      <c r="D1046" s="91"/>
      <c r="E1046" s="103"/>
      <c r="F1046" s="103"/>
      <c r="G1046" s="103"/>
      <c r="H1046" s="103"/>
      <c r="I1046" s="103"/>
      <c r="J1046" s="103"/>
      <c r="K1046" s="103"/>
      <c r="L1046" s="103"/>
    </row>
    <row r="1047" spans="1:12" customFormat="1" x14ac:dyDescent="0.25">
      <c r="A1047" s="91"/>
      <c r="B1047" s="91"/>
      <c r="C1047" s="91"/>
      <c r="D1047" s="91"/>
      <c r="E1047" s="103"/>
      <c r="F1047" s="103"/>
      <c r="G1047" s="103"/>
      <c r="H1047" s="103"/>
      <c r="I1047" s="103"/>
      <c r="J1047" s="103"/>
      <c r="K1047" s="103"/>
      <c r="L1047" s="103"/>
    </row>
    <row r="1048" spans="1:12" customFormat="1" x14ac:dyDescent="0.25">
      <c r="A1048" s="91"/>
      <c r="B1048" s="91"/>
      <c r="C1048" s="91"/>
      <c r="D1048" s="91"/>
      <c r="E1048" s="103"/>
      <c r="F1048" s="103"/>
      <c r="G1048" s="103"/>
      <c r="H1048" s="103"/>
      <c r="I1048" s="103"/>
      <c r="J1048" s="103"/>
      <c r="K1048" s="103"/>
      <c r="L1048" s="103"/>
    </row>
    <row r="1049" spans="1:12" customFormat="1" x14ac:dyDescent="0.25">
      <c r="A1049" s="91"/>
      <c r="B1049" s="91"/>
      <c r="C1049" s="91"/>
      <c r="D1049" s="91"/>
      <c r="E1049" s="103"/>
      <c r="F1049" s="103"/>
      <c r="G1049" s="103"/>
      <c r="H1049" s="103"/>
      <c r="I1049" s="103"/>
      <c r="J1049" s="103"/>
      <c r="K1049" s="103"/>
      <c r="L1049" s="103"/>
    </row>
    <row r="1050" spans="1:12" customFormat="1" x14ac:dyDescent="0.25">
      <c r="A1050" s="91"/>
      <c r="B1050" s="91"/>
      <c r="C1050" s="91"/>
      <c r="D1050" s="91"/>
      <c r="E1050" s="103"/>
      <c r="F1050" s="103"/>
      <c r="G1050" s="103"/>
      <c r="H1050" s="103"/>
      <c r="I1050" s="103"/>
      <c r="J1050" s="103"/>
      <c r="K1050" s="103"/>
      <c r="L1050" s="103"/>
    </row>
    <row r="1051" spans="1:12" customFormat="1" x14ac:dyDescent="0.25">
      <c r="A1051" s="91"/>
      <c r="B1051" s="91"/>
      <c r="C1051" s="91"/>
      <c r="D1051" s="91"/>
      <c r="E1051" s="103"/>
      <c r="F1051" s="103"/>
      <c r="G1051" s="103"/>
      <c r="H1051" s="103"/>
      <c r="I1051" s="103"/>
      <c r="J1051" s="103"/>
      <c r="K1051" s="103"/>
      <c r="L1051" s="103"/>
    </row>
    <row r="1052" spans="1:12" customFormat="1" x14ac:dyDescent="0.25">
      <c r="A1052" s="91"/>
      <c r="B1052" s="91"/>
      <c r="C1052" s="91"/>
      <c r="D1052" s="91"/>
      <c r="E1052" s="103"/>
      <c r="F1052" s="103"/>
      <c r="G1052" s="103"/>
      <c r="H1052" s="103"/>
      <c r="I1052" s="103"/>
      <c r="J1052" s="103"/>
      <c r="K1052" s="103"/>
      <c r="L1052" s="103"/>
    </row>
    <row r="1053" spans="1:12" customFormat="1" x14ac:dyDescent="0.25">
      <c r="A1053" s="91"/>
      <c r="B1053" s="91"/>
      <c r="C1053" s="91"/>
      <c r="D1053" s="91"/>
      <c r="E1053" s="103"/>
      <c r="F1053" s="103"/>
      <c r="G1053" s="103"/>
      <c r="H1053" s="103"/>
      <c r="I1053" s="103"/>
      <c r="J1053" s="103"/>
      <c r="K1053" s="103"/>
      <c r="L1053" s="103"/>
    </row>
    <row r="1054" spans="1:12" customFormat="1" x14ac:dyDescent="0.25">
      <c r="A1054" s="91"/>
      <c r="B1054" s="91"/>
      <c r="C1054" s="91"/>
      <c r="D1054" s="91"/>
      <c r="E1054" s="103"/>
      <c r="F1054" s="103"/>
      <c r="G1054" s="103"/>
      <c r="H1054" s="103"/>
      <c r="I1054" s="103"/>
      <c r="J1054" s="103"/>
      <c r="K1054" s="103"/>
      <c r="L1054" s="103"/>
    </row>
    <row r="1055" spans="1:12" customFormat="1" x14ac:dyDescent="0.25">
      <c r="A1055" s="91"/>
      <c r="B1055" s="91"/>
      <c r="C1055" s="91"/>
      <c r="D1055" s="91"/>
      <c r="E1055" s="103"/>
      <c r="F1055" s="103"/>
      <c r="G1055" s="103"/>
      <c r="H1055" s="103"/>
      <c r="I1055" s="103"/>
      <c r="J1055" s="103"/>
      <c r="K1055" s="103"/>
      <c r="L1055" s="103"/>
    </row>
    <row r="1056" spans="1:12" customFormat="1" x14ac:dyDescent="0.25">
      <c r="A1056" s="91"/>
      <c r="B1056" s="91"/>
      <c r="C1056" s="91"/>
      <c r="D1056" s="91"/>
      <c r="E1056" s="103"/>
      <c r="F1056" s="103"/>
      <c r="G1056" s="103"/>
      <c r="H1056" s="103"/>
      <c r="I1056" s="103"/>
      <c r="J1056" s="103"/>
      <c r="K1056" s="103"/>
      <c r="L1056" s="103"/>
    </row>
    <row r="1057" spans="1:12" customFormat="1" x14ac:dyDescent="0.25">
      <c r="A1057" s="91"/>
      <c r="B1057" s="91"/>
      <c r="C1057" s="91"/>
      <c r="D1057" s="91"/>
      <c r="E1057" s="103"/>
      <c r="F1057" s="103"/>
      <c r="G1057" s="103"/>
      <c r="H1057" s="103"/>
      <c r="I1057" s="103"/>
      <c r="J1057" s="103"/>
      <c r="K1057" s="103"/>
      <c r="L1057" s="103"/>
    </row>
    <row r="1058" spans="1:12" customFormat="1" x14ac:dyDescent="0.25">
      <c r="A1058" s="91"/>
      <c r="B1058" s="91"/>
      <c r="C1058" s="91"/>
      <c r="D1058" s="91"/>
      <c r="E1058" s="103"/>
      <c r="F1058" s="103"/>
      <c r="G1058" s="103"/>
      <c r="H1058" s="103"/>
      <c r="I1058" s="103"/>
      <c r="J1058" s="103"/>
      <c r="K1058" s="103"/>
      <c r="L1058" s="103"/>
    </row>
    <row r="1059" spans="1:12" customFormat="1" x14ac:dyDescent="0.25">
      <c r="A1059" s="91"/>
      <c r="B1059" s="91"/>
      <c r="C1059" s="91"/>
      <c r="D1059" s="91"/>
      <c r="E1059" s="103"/>
      <c r="F1059" s="103"/>
      <c r="G1059" s="103"/>
      <c r="H1059" s="103"/>
      <c r="I1059" s="103"/>
      <c r="J1059" s="103"/>
      <c r="K1059" s="103"/>
      <c r="L1059" s="103"/>
    </row>
    <row r="1060" spans="1:12" customFormat="1" x14ac:dyDescent="0.25">
      <c r="A1060" s="91"/>
      <c r="B1060" s="91"/>
      <c r="C1060" s="91"/>
      <c r="D1060" s="91"/>
      <c r="E1060" s="103"/>
      <c r="F1060" s="103"/>
      <c r="G1060" s="103"/>
      <c r="H1060" s="103"/>
      <c r="I1060" s="103"/>
      <c r="J1060" s="103"/>
      <c r="K1060" s="103"/>
      <c r="L1060" s="103"/>
    </row>
    <row r="1061" spans="1:12" customFormat="1" x14ac:dyDescent="0.25">
      <c r="A1061" s="91"/>
      <c r="B1061" s="91"/>
      <c r="C1061" s="91"/>
      <c r="D1061" s="91"/>
      <c r="E1061" s="103"/>
      <c r="F1061" s="103"/>
      <c r="G1061" s="103"/>
      <c r="H1061" s="103"/>
      <c r="I1061" s="103"/>
      <c r="J1061" s="103"/>
      <c r="K1061" s="103"/>
      <c r="L1061" s="103"/>
    </row>
    <row r="1062" spans="1:12" customFormat="1" x14ac:dyDescent="0.25">
      <c r="A1062" s="91"/>
      <c r="B1062" s="91"/>
      <c r="C1062" s="91"/>
      <c r="D1062" s="91"/>
      <c r="E1062" s="103"/>
      <c r="F1062" s="103"/>
      <c r="G1062" s="103"/>
      <c r="H1062" s="103"/>
      <c r="I1062" s="103"/>
      <c r="J1062" s="103"/>
      <c r="K1062" s="103"/>
      <c r="L1062" s="103"/>
    </row>
    <row r="1063" spans="1:12" customFormat="1" x14ac:dyDescent="0.25">
      <c r="A1063" s="91"/>
      <c r="B1063" s="91"/>
      <c r="C1063" s="91"/>
      <c r="D1063" s="91"/>
      <c r="E1063" s="103"/>
      <c r="F1063" s="103"/>
      <c r="G1063" s="103"/>
      <c r="H1063" s="103"/>
      <c r="I1063" s="103"/>
      <c r="J1063" s="103"/>
      <c r="K1063" s="103"/>
      <c r="L1063" s="103"/>
    </row>
    <row r="1064" spans="1:12" customFormat="1" x14ac:dyDescent="0.25">
      <c r="A1064" s="91"/>
      <c r="B1064" s="91"/>
      <c r="C1064" s="91"/>
      <c r="D1064" s="91"/>
      <c r="E1064" s="103"/>
      <c r="F1064" s="103"/>
      <c r="G1064" s="103"/>
      <c r="H1064" s="103"/>
      <c r="I1064" s="103"/>
      <c r="J1064" s="103"/>
      <c r="K1064" s="103"/>
      <c r="L1064" s="103"/>
    </row>
    <row r="1065" spans="1:12" customFormat="1" x14ac:dyDescent="0.25">
      <c r="A1065" s="91"/>
      <c r="B1065" s="91"/>
      <c r="C1065" s="91"/>
      <c r="D1065" s="91"/>
      <c r="E1065" s="103"/>
      <c r="F1065" s="103"/>
      <c r="G1065" s="103"/>
      <c r="H1065" s="103"/>
      <c r="I1065" s="103"/>
      <c r="J1065" s="103"/>
      <c r="K1065" s="103"/>
      <c r="L1065" s="103"/>
    </row>
    <row r="1066" spans="1:12" customFormat="1" x14ac:dyDescent="0.25">
      <c r="A1066" s="91"/>
      <c r="B1066" s="91"/>
      <c r="C1066" s="91"/>
      <c r="D1066" s="91"/>
      <c r="E1066" s="103"/>
      <c r="F1066" s="103"/>
      <c r="G1066" s="103"/>
      <c r="H1066" s="103"/>
      <c r="I1066" s="103"/>
      <c r="J1066" s="103"/>
      <c r="K1066" s="103"/>
      <c r="L1066" s="103"/>
    </row>
    <row r="1067" spans="1:12" customFormat="1" x14ac:dyDescent="0.25">
      <c r="A1067" s="91"/>
      <c r="B1067" s="91"/>
      <c r="C1067" s="91"/>
      <c r="D1067" s="91"/>
      <c r="E1067" s="103"/>
      <c r="F1067" s="103"/>
      <c r="G1067" s="103"/>
      <c r="H1067" s="103"/>
      <c r="I1067" s="103"/>
      <c r="J1067" s="103"/>
      <c r="K1067" s="103"/>
      <c r="L1067" s="103"/>
    </row>
    <row r="1068" spans="1:12" customFormat="1" x14ac:dyDescent="0.25">
      <c r="A1068" s="91"/>
      <c r="B1068" s="91"/>
      <c r="C1068" s="91"/>
      <c r="D1068" s="91"/>
      <c r="E1068" s="103"/>
      <c r="F1068" s="103"/>
      <c r="G1068" s="103"/>
      <c r="H1068" s="103"/>
      <c r="I1068" s="103"/>
      <c r="J1068" s="103"/>
      <c r="K1068" s="103"/>
      <c r="L1068" s="103"/>
    </row>
    <row r="1069" spans="1:12" customFormat="1" x14ac:dyDescent="0.25">
      <c r="A1069" s="91"/>
      <c r="B1069" s="91"/>
      <c r="C1069" s="91"/>
      <c r="D1069" s="91"/>
      <c r="E1069" s="103"/>
      <c r="F1069" s="103"/>
      <c r="G1069" s="103"/>
      <c r="H1069" s="103"/>
      <c r="I1069" s="103"/>
      <c r="J1069" s="103"/>
      <c r="K1069" s="103"/>
      <c r="L1069" s="103"/>
    </row>
    <row r="1070" spans="1:12" customFormat="1" x14ac:dyDescent="0.25">
      <c r="A1070" s="91"/>
      <c r="B1070" s="91"/>
      <c r="C1070" s="91"/>
      <c r="D1070" s="91"/>
      <c r="E1070" s="103"/>
      <c r="F1070" s="103"/>
      <c r="G1070" s="103"/>
      <c r="H1070" s="103"/>
      <c r="I1070" s="103"/>
      <c r="J1070" s="103"/>
      <c r="K1070" s="103"/>
      <c r="L1070" s="103"/>
    </row>
    <row r="1071" spans="1:12" customFormat="1" x14ac:dyDescent="0.25">
      <c r="A1071" s="91"/>
      <c r="B1071" s="91"/>
      <c r="C1071" s="91"/>
      <c r="D1071" s="91"/>
      <c r="E1071" s="103"/>
      <c r="F1071" s="103"/>
      <c r="G1071" s="103"/>
      <c r="H1071" s="103"/>
      <c r="I1071" s="103"/>
      <c r="J1071" s="103"/>
      <c r="K1071" s="103"/>
      <c r="L1071" s="103"/>
    </row>
    <row r="1072" spans="1:12" customFormat="1" x14ac:dyDescent="0.25">
      <c r="A1072" s="91"/>
      <c r="B1072" s="91"/>
      <c r="C1072" s="91"/>
      <c r="D1072" s="91"/>
      <c r="E1072" s="103"/>
      <c r="F1072" s="103"/>
      <c r="G1072" s="103"/>
      <c r="H1072" s="103"/>
      <c r="I1072" s="103"/>
      <c r="J1072" s="103"/>
      <c r="K1072" s="103"/>
      <c r="L1072" s="103"/>
    </row>
    <row r="1073" spans="1:12" customFormat="1" x14ac:dyDescent="0.25">
      <c r="A1073" s="91"/>
      <c r="B1073" s="91"/>
      <c r="C1073" s="91"/>
      <c r="D1073" s="91"/>
      <c r="E1073" s="103"/>
      <c r="F1073" s="103"/>
      <c r="G1073" s="103"/>
      <c r="H1073" s="103"/>
      <c r="I1073" s="103"/>
      <c r="J1073" s="103"/>
      <c r="K1073" s="103"/>
      <c r="L1073" s="103"/>
    </row>
    <row r="1074" spans="1:12" customFormat="1" x14ac:dyDescent="0.25">
      <c r="A1074" s="91"/>
      <c r="B1074" s="91"/>
      <c r="C1074" s="91"/>
      <c r="D1074" s="91"/>
      <c r="E1074" s="103"/>
      <c r="F1074" s="103"/>
      <c r="G1074" s="103"/>
      <c r="H1074" s="103"/>
      <c r="I1074" s="103"/>
      <c r="J1074" s="103"/>
      <c r="K1074" s="103"/>
      <c r="L1074" s="103"/>
    </row>
    <row r="1075" spans="1:12" customFormat="1" x14ac:dyDescent="0.25">
      <c r="A1075" s="91"/>
      <c r="B1075" s="91"/>
      <c r="C1075" s="91"/>
      <c r="D1075" s="91"/>
      <c r="E1075" s="103"/>
      <c r="F1075" s="103"/>
      <c r="G1075" s="103"/>
      <c r="H1075" s="103"/>
      <c r="I1075" s="103"/>
      <c r="J1075" s="103"/>
      <c r="K1075" s="103"/>
      <c r="L1075" s="103"/>
    </row>
    <row r="1076" spans="1:12" customFormat="1" x14ac:dyDescent="0.25">
      <c r="A1076" s="91"/>
      <c r="B1076" s="91"/>
      <c r="C1076" s="91"/>
      <c r="D1076" s="91"/>
      <c r="E1076" s="103"/>
      <c r="F1076" s="103"/>
      <c r="G1076" s="103"/>
      <c r="H1076" s="103"/>
      <c r="I1076" s="103"/>
      <c r="J1076" s="103"/>
      <c r="K1076" s="103"/>
      <c r="L1076" s="103"/>
    </row>
    <row r="1077" spans="1:12" customFormat="1" x14ac:dyDescent="0.25">
      <c r="A1077" s="91"/>
      <c r="B1077" s="91"/>
      <c r="C1077" s="91"/>
      <c r="D1077" s="91"/>
      <c r="E1077" s="103"/>
      <c r="F1077" s="103"/>
      <c r="G1077" s="103"/>
      <c r="H1077" s="103"/>
      <c r="I1077" s="103"/>
      <c r="J1077" s="103"/>
      <c r="K1077" s="103"/>
      <c r="L1077" s="103"/>
    </row>
    <row r="1078" spans="1:12" customFormat="1" x14ac:dyDescent="0.25">
      <c r="A1078" s="91"/>
      <c r="B1078" s="91"/>
      <c r="C1078" s="91"/>
      <c r="D1078" s="91"/>
      <c r="E1078" s="103"/>
      <c r="F1078" s="103"/>
      <c r="G1078" s="103"/>
      <c r="H1078" s="103"/>
      <c r="I1078" s="103"/>
      <c r="J1078" s="103"/>
      <c r="K1078" s="103"/>
      <c r="L1078" s="103"/>
    </row>
    <row r="1079" spans="1:12" customFormat="1" x14ac:dyDescent="0.25">
      <c r="A1079" s="91"/>
      <c r="B1079" s="91"/>
      <c r="C1079" s="91"/>
      <c r="D1079" s="91"/>
      <c r="E1079" s="103"/>
      <c r="F1079" s="103"/>
      <c r="G1079" s="103"/>
      <c r="H1079" s="103"/>
      <c r="I1079" s="103"/>
      <c r="J1079" s="103"/>
      <c r="K1079" s="103"/>
      <c r="L1079" s="103"/>
    </row>
    <row r="1080" spans="1:12" customFormat="1" x14ac:dyDescent="0.25">
      <c r="A1080" s="91"/>
      <c r="B1080" s="91"/>
      <c r="C1080" s="91"/>
      <c r="D1080" s="91"/>
      <c r="E1080" s="103"/>
      <c r="F1080" s="103"/>
      <c r="G1080" s="103"/>
      <c r="H1080" s="103"/>
      <c r="I1080" s="103"/>
      <c r="J1080" s="103"/>
      <c r="K1080" s="103"/>
      <c r="L1080" s="103"/>
    </row>
    <row r="1081" spans="1:12" customFormat="1" x14ac:dyDescent="0.25">
      <c r="A1081" s="91"/>
      <c r="B1081" s="91"/>
      <c r="C1081" s="91"/>
      <c r="D1081" s="91"/>
      <c r="E1081" s="103"/>
      <c r="F1081" s="103"/>
      <c r="G1081" s="103"/>
      <c r="H1081" s="103"/>
      <c r="I1081" s="103"/>
      <c r="J1081" s="103"/>
      <c r="K1081" s="103"/>
      <c r="L1081" s="103"/>
    </row>
    <row r="1082" spans="1:12" customFormat="1" x14ac:dyDescent="0.25">
      <c r="A1082" s="91"/>
      <c r="B1082" s="91"/>
      <c r="C1082" s="91"/>
      <c r="D1082" s="91"/>
      <c r="E1082" s="103"/>
      <c r="F1082" s="103"/>
      <c r="G1082" s="103"/>
      <c r="H1082" s="103"/>
      <c r="I1082" s="103"/>
      <c r="J1082" s="103"/>
      <c r="K1082" s="103"/>
      <c r="L1082" s="103"/>
    </row>
    <row r="1083" spans="1:12" customFormat="1" x14ac:dyDescent="0.25">
      <c r="A1083" s="91"/>
      <c r="B1083" s="91"/>
      <c r="C1083" s="91"/>
      <c r="D1083" s="91"/>
      <c r="E1083" s="103"/>
      <c r="F1083" s="103"/>
      <c r="G1083" s="103"/>
      <c r="H1083" s="103"/>
      <c r="I1083" s="103"/>
      <c r="J1083" s="103"/>
      <c r="K1083" s="103"/>
      <c r="L1083" s="103"/>
    </row>
    <row r="1084" spans="1:12" customFormat="1" x14ac:dyDescent="0.25">
      <c r="A1084" s="91"/>
      <c r="B1084" s="91"/>
      <c r="C1084" s="91"/>
      <c r="D1084" s="91"/>
      <c r="E1084" s="103"/>
      <c r="F1084" s="103"/>
      <c r="G1084" s="103"/>
      <c r="H1084" s="103"/>
      <c r="I1084" s="103"/>
      <c r="J1084" s="103"/>
      <c r="K1084" s="103"/>
      <c r="L1084" s="103"/>
    </row>
    <row r="1085" spans="1:12" customFormat="1" x14ac:dyDescent="0.25">
      <c r="A1085" s="91"/>
      <c r="B1085" s="91"/>
      <c r="C1085" s="91"/>
      <c r="D1085" s="91"/>
      <c r="E1085" s="103"/>
      <c r="F1085" s="103"/>
      <c r="G1085" s="103"/>
      <c r="H1085" s="103"/>
      <c r="I1085" s="103"/>
      <c r="J1085" s="103"/>
      <c r="K1085" s="103"/>
      <c r="L1085" s="103"/>
    </row>
    <row r="1086" spans="1:12" customFormat="1" x14ac:dyDescent="0.25">
      <c r="A1086" s="91"/>
      <c r="B1086" s="91"/>
      <c r="C1086" s="91"/>
      <c r="D1086" s="91"/>
      <c r="E1086" s="103"/>
      <c r="F1086" s="103"/>
      <c r="G1086" s="103"/>
      <c r="H1086" s="103"/>
      <c r="I1086" s="103"/>
      <c r="J1086" s="103"/>
      <c r="K1086" s="103"/>
      <c r="L1086" s="103"/>
    </row>
    <row r="1087" spans="1:12" customFormat="1" x14ac:dyDescent="0.25">
      <c r="A1087" s="91"/>
      <c r="B1087" s="91"/>
      <c r="C1087" s="91"/>
      <c r="D1087" s="91"/>
      <c r="E1087" s="103"/>
      <c r="F1087" s="103"/>
      <c r="G1087" s="103"/>
      <c r="H1087" s="103"/>
      <c r="I1087" s="103"/>
      <c r="J1087" s="103"/>
      <c r="K1087" s="103"/>
      <c r="L1087" s="103"/>
    </row>
    <row r="1088" spans="1:12" customFormat="1" x14ac:dyDescent="0.25">
      <c r="A1088" s="91"/>
      <c r="B1088" s="91"/>
      <c r="C1088" s="91"/>
      <c r="D1088" s="91"/>
      <c r="E1088" s="103"/>
      <c r="F1088" s="103"/>
      <c r="G1088" s="103"/>
      <c r="H1088" s="103"/>
      <c r="I1088" s="103"/>
      <c r="J1088" s="103"/>
      <c r="K1088" s="103"/>
      <c r="L1088" s="103"/>
    </row>
    <row r="1089" spans="1:12" customFormat="1" x14ac:dyDescent="0.25">
      <c r="A1089" s="91"/>
      <c r="B1089" s="91"/>
      <c r="C1089" s="91"/>
      <c r="D1089" s="91"/>
      <c r="E1089" s="103"/>
      <c r="F1089" s="103"/>
      <c r="G1089" s="103"/>
      <c r="H1089" s="103"/>
      <c r="I1089" s="103"/>
      <c r="J1089" s="103"/>
      <c r="K1089" s="103"/>
      <c r="L1089" s="103"/>
    </row>
    <row r="1090" spans="1:12" customFormat="1" x14ac:dyDescent="0.25">
      <c r="A1090" s="91"/>
      <c r="B1090" s="91"/>
      <c r="C1090" s="91"/>
      <c r="D1090" s="91"/>
      <c r="E1090" s="103"/>
      <c r="F1090" s="103"/>
      <c r="G1090" s="103"/>
      <c r="H1090" s="103"/>
      <c r="I1090" s="103"/>
      <c r="J1090" s="103"/>
      <c r="K1090" s="103"/>
      <c r="L1090" s="103"/>
    </row>
    <row r="1091" spans="1:12" customFormat="1" x14ac:dyDescent="0.25">
      <c r="A1091" s="91"/>
      <c r="B1091" s="91"/>
      <c r="C1091" s="91"/>
      <c r="D1091" s="91"/>
      <c r="E1091" s="103"/>
      <c r="F1091" s="103"/>
      <c r="G1091" s="103"/>
      <c r="H1091" s="103"/>
      <c r="I1091" s="103"/>
      <c r="J1091" s="103"/>
      <c r="K1091" s="103"/>
      <c r="L1091" s="103"/>
    </row>
    <row r="1092" spans="1:12" customFormat="1" x14ac:dyDescent="0.25">
      <c r="A1092" s="91"/>
      <c r="B1092" s="91"/>
      <c r="C1092" s="91"/>
      <c r="D1092" s="91"/>
      <c r="E1092" s="103"/>
      <c r="F1092" s="103"/>
      <c r="G1092" s="103"/>
      <c r="H1092" s="103"/>
      <c r="I1092" s="103"/>
      <c r="J1092" s="103"/>
      <c r="K1092" s="103"/>
      <c r="L1092" s="103"/>
    </row>
    <row r="1093" spans="1:12" customFormat="1" x14ac:dyDescent="0.25">
      <c r="A1093" s="91"/>
      <c r="B1093" s="91"/>
      <c r="C1093" s="91"/>
      <c r="D1093" s="91"/>
      <c r="E1093" s="103"/>
      <c r="F1093" s="103"/>
      <c r="G1093" s="103"/>
      <c r="H1093" s="103"/>
      <c r="I1093" s="103"/>
      <c r="J1093" s="103"/>
      <c r="K1093" s="103"/>
      <c r="L1093" s="103"/>
    </row>
    <row r="1094" spans="1:12" customFormat="1" x14ac:dyDescent="0.25">
      <c r="A1094" s="91"/>
      <c r="B1094" s="91"/>
      <c r="C1094" s="91"/>
      <c r="D1094" s="91"/>
      <c r="E1094" s="103"/>
      <c r="F1094" s="103"/>
      <c r="G1094" s="103"/>
      <c r="H1094" s="103"/>
      <c r="I1094" s="103"/>
      <c r="J1094" s="103"/>
      <c r="K1094" s="103"/>
      <c r="L1094" s="103"/>
    </row>
    <row r="1095" spans="1:12" customFormat="1" x14ac:dyDescent="0.25">
      <c r="A1095" s="91"/>
      <c r="B1095" s="91"/>
      <c r="C1095" s="91"/>
      <c r="D1095" s="91"/>
      <c r="E1095" s="103"/>
      <c r="F1095" s="103"/>
      <c r="G1095" s="103"/>
      <c r="H1095" s="103"/>
      <c r="I1095" s="103"/>
      <c r="J1095" s="103"/>
      <c r="K1095" s="103"/>
      <c r="L1095" s="103"/>
    </row>
    <row r="1096" spans="1:12" customFormat="1" x14ac:dyDescent="0.25">
      <c r="A1096" s="91"/>
      <c r="B1096" s="91"/>
      <c r="C1096" s="91"/>
      <c r="D1096" s="91"/>
      <c r="E1096" s="103"/>
      <c r="F1096" s="103"/>
      <c r="G1096" s="103"/>
      <c r="H1096" s="103"/>
      <c r="I1096" s="103"/>
      <c r="J1096" s="103"/>
      <c r="K1096" s="103"/>
      <c r="L1096" s="103"/>
    </row>
    <row r="1097" spans="1:12" customFormat="1" x14ac:dyDescent="0.25">
      <c r="A1097" s="91"/>
      <c r="B1097" s="91"/>
      <c r="C1097" s="91"/>
      <c r="D1097" s="91"/>
      <c r="E1097" s="103"/>
      <c r="F1097" s="103"/>
      <c r="G1097" s="103"/>
      <c r="H1097" s="103"/>
      <c r="I1097" s="103"/>
      <c r="J1097" s="103"/>
      <c r="K1097" s="103"/>
      <c r="L1097" s="103"/>
    </row>
    <row r="1098" spans="1:12" customFormat="1" x14ac:dyDescent="0.25">
      <c r="A1098" s="91"/>
      <c r="B1098" s="91"/>
      <c r="C1098" s="91"/>
      <c r="D1098" s="91"/>
      <c r="E1098" s="103"/>
      <c r="F1098" s="103"/>
      <c r="G1098" s="103"/>
      <c r="H1098" s="103"/>
      <c r="I1098" s="103"/>
      <c r="J1098" s="103"/>
      <c r="K1098" s="103"/>
      <c r="L1098" s="103"/>
    </row>
    <row r="1099" spans="1:12" customFormat="1" x14ac:dyDescent="0.25">
      <c r="A1099" s="91"/>
      <c r="B1099" s="91"/>
      <c r="C1099" s="91"/>
      <c r="D1099" s="91"/>
      <c r="E1099" s="103"/>
      <c r="F1099" s="103"/>
      <c r="G1099" s="103"/>
      <c r="H1099" s="103"/>
      <c r="I1099" s="103"/>
      <c r="J1099" s="103"/>
      <c r="K1099" s="103"/>
      <c r="L1099" s="103"/>
    </row>
    <row r="1100" spans="1:12" customFormat="1" x14ac:dyDescent="0.25">
      <c r="A1100" s="91"/>
      <c r="B1100" s="91"/>
      <c r="C1100" s="91"/>
      <c r="D1100" s="91"/>
      <c r="E1100" s="103"/>
      <c r="F1100" s="103"/>
      <c r="G1100" s="103"/>
      <c r="H1100" s="103"/>
      <c r="I1100" s="103"/>
      <c r="J1100" s="103"/>
      <c r="K1100" s="103"/>
      <c r="L1100" s="103"/>
    </row>
    <row r="1101" spans="1:12" customFormat="1" x14ac:dyDescent="0.25">
      <c r="A1101" s="91"/>
      <c r="B1101" s="91"/>
      <c r="C1101" s="91"/>
      <c r="D1101" s="91"/>
      <c r="E1101" s="103"/>
      <c r="F1101" s="103"/>
      <c r="G1101" s="103"/>
      <c r="H1101" s="103"/>
      <c r="I1101" s="103"/>
      <c r="J1101" s="103"/>
      <c r="K1101" s="103"/>
      <c r="L1101" s="103"/>
    </row>
    <row r="1102" spans="1:12" customFormat="1" x14ac:dyDescent="0.25">
      <c r="A1102" s="91"/>
      <c r="B1102" s="91"/>
      <c r="C1102" s="91"/>
      <c r="D1102" s="91"/>
      <c r="E1102" s="103"/>
      <c r="F1102" s="103"/>
      <c r="G1102" s="103"/>
      <c r="H1102" s="103"/>
      <c r="I1102" s="103"/>
      <c r="J1102" s="103"/>
      <c r="K1102" s="103"/>
      <c r="L1102" s="103"/>
    </row>
    <row r="1103" spans="1:12" customFormat="1" x14ac:dyDescent="0.25">
      <c r="A1103" s="91"/>
      <c r="B1103" s="91"/>
      <c r="C1103" s="91"/>
      <c r="D1103" s="91"/>
      <c r="E1103" s="103"/>
      <c r="F1103" s="103"/>
      <c r="G1103" s="103"/>
      <c r="H1103" s="103"/>
      <c r="I1103" s="103"/>
      <c r="J1103" s="103"/>
      <c r="K1103" s="103"/>
      <c r="L1103" s="103"/>
    </row>
    <row r="1104" spans="1:12" customFormat="1" x14ac:dyDescent="0.25">
      <c r="A1104" s="91"/>
      <c r="B1104" s="91"/>
      <c r="C1104" s="91"/>
      <c r="D1104" s="91"/>
      <c r="E1104" s="103"/>
      <c r="F1104" s="103"/>
      <c r="G1104" s="103"/>
      <c r="H1104" s="103"/>
      <c r="I1104" s="103"/>
      <c r="J1104" s="103"/>
      <c r="K1104" s="103"/>
      <c r="L1104" s="103"/>
    </row>
    <row r="1105" spans="1:72" customFormat="1" x14ac:dyDescent="0.25">
      <c r="A1105" s="91"/>
      <c r="B1105" s="91"/>
      <c r="C1105" s="91"/>
      <c r="D1105" s="91"/>
      <c r="E1105" s="103"/>
      <c r="F1105" s="103"/>
      <c r="G1105" s="103"/>
      <c r="H1105" s="103"/>
      <c r="I1105" s="103"/>
      <c r="J1105" s="103"/>
      <c r="K1105" s="103"/>
      <c r="L1105" s="103"/>
    </row>
    <row r="1106" spans="1:72" customFormat="1" x14ac:dyDescent="0.25">
      <c r="A1106" s="91"/>
      <c r="B1106" s="91"/>
      <c r="C1106" s="91"/>
      <c r="D1106" s="91"/>
      <c r="E1106" s="103"/>
      <c r="F1106" s="103"/>
      <c r="G1106" s="103"/>
      <c r="H1106" s="103"/>
      <c r="I1106" s="103"/>
      <c r="J1106" s="103"/>
      <c r="K1106" s="103"/>
      <c r="L1106" s="103"/>
    </row>
    <row r="1107" spans="1:72" customFormat="1" x14ac:dyDescent="0.25">
      <c r="A1107" s="91"/>
      <c r="B1107" s="91"/>
      <c r="C1107" s="91"/>
      <c r="D1107" s="91"/>
      <c r="E1107" s="103"/>
      <c r="F1107" s="103"/>
      <c r="G1107" s="103"/>
      <c r="H1107" s="103"/>
      <c r="I1107" s="103"/>
      <c r="J1107" s="103"/>
      <c r="K1107" s="103"/>
      <c r="L1107" s="103"/>
    </row>
    <row r="1108" spans="1:72" customFormat="1" x14ac:dyDescent="0.25">
      <c r="A1108" s="91"/>
      <c r="B1108" s="91"/>
      <c r="C1108" s="91"/>
      <c r="D1108" s="91"/>
      <c r="E1108" s="103"/>
      <c r="F1108" s="103"/>
      <c r="G1108" s="103"/>
      <c r="H1108" s="103"/>
      <c r="I1108" s="103"/>
      <c r="J1108" s="103"/>
      <c r="K1108" s="103"/>
      <c r="L1108" s="103"/>
    </row>
    <row r="1109" spans="1:72" customFormat="1" x14ac:dyDescent="0.25">
      <c r="A1109" s="91"/>
      <c r="B1109" s="91"/>
      <c r="C1109" s="91"/>
      <c r="D1109" s="91"/>
      <c r="E1109" s="103"/>
      <c r="F1109" s="103"/>
      <c r="G1109" s="103"/>
      <c r="H1109" s="103"/>
      <c r="I1109" s="103"/>
      <c r="J1109" s="103"/>
      <c r="K1109" s="103"/>
      <c r="L1109" s="103"/>
    </row>
    <row r="1110" spans="1:72" customFormat="1" x14ac:dyDescent="0.25">
      <c r="A1110" s="91"/>
      <c r="B1110" s="91"/>
      <c r="C1110" s="91"/>
      <c r="D1110" s="91"/>
      <c r="E1110" s="103"/>
      <c r="F1110" s="103"/>
      <c r="G1110" s="103"/>
      <c r="H1110" s="103"/>
      <c r="I1110" s="103"/>
      <c r="J1110" s="103"/>
      <c r="K1110" s="103"/>
      <c r="L1110" s="103"/>
    </row>
    <row r="1111" spans="1:72" customFormat="1" x14ac:dyDescent="0.25">
      <c r="A1111" s="91"/>
      <c r="B1111" s="91"/>
      <c r="C1111" s="91"/>
      <c r="D1111" s="91"/>
      <c r="E1111" s="103"/>
      <c r="F1111" s="103"/>
      <c r="G1111" s="103"/>
      <c r="H1111" s="103"/>
      <c r="I1111" s="103"/>
      <c r="J1111" s="103"/>
      <c r="K1111" s="103"/>
      <c r="L1111" s="103"/>
    </row>
    <row r="1112" spans="1:72" customFormat="1" x14ac:dyDescent="0.25">
      <c r="A1112" s="91"/>
      <c r="B1112" s="91"/>
      <c r="C1112" s="91"/>
      <c r="D1112" s="91"/>
      <c r="E1112" s="103"/>
      <c r="F1112" s="103"/>
      <c r="G1112" s="103"/>
      <c r="H1112" s="103"/>
      <c r="I1112" s="103"/>
      <c r="J1112" s="103"/>
      <c r="K1112" s="103"/>
      <c r="L1112" s="103"/>
    </row>
    <row r="1113" spans="1:72" customFormat="1" x14ac:dyDescent="0.25">
      <c r="A1113" s="91"/>
      <c r="B1113" s="91"/>
      <c r="C1113" s="91"/>
      <c r="D1113" s="91"/>
      <c r="E1113" s="103"/>
      <c r="F1113" s="103"/>
      <c r="G1113" s="103"/>
      <c r="H1113" s="103"/>
      <c r="I1113" s="103"/>
      <c r="J1113" s="103"/>
      <c r="K1113" s="103"/>
      <c r="L1113" s="103"/>
    </row>
    <row r="1114" spans="1:72" customFormat="1" x14ac:dyDescent="0.25">
      <c r="A1114" s="91"/>
      <c r="B1114" s="91"/>
      <c r="C1114" s="91"/>
      <c r="D1114" s="91"/>
      <c r="E1114" s="103"/>
      <c r="F1114" s="103"/>
      <c r="G1114" s="103"/>
      <c r="H1114" s="103"/>
      <c r="I1114" s="103"/>
      <c r="J1114" s="103"/>
      <c r="K1114" s="103"/>
      <c r="L1114" s="103"/>
    </row>
    <row r="1115" spans="1:72" s="8" customFormat="1" x14ac:dyDescent="0.25">
      <c r="A1115" s="91"/>
      <c r="B1115" s="91"/>
      <c r="C1115" s="91"/>
      <c r="D1115" s="91"/>
      <c r="E1115" s="103"/>
      <c r="F1115" s="103"/>
      <c r="G1115" s="103"/>
      <c r="H1115" s="103"/>
      <c r="I1115" s="103"/>
      <c r="J1115" s="103"/>
      <c r="K1115" s="103"/>
      <c r="L1115" s="103"/>
      <c r="M1115"/>
      <c r="N1115"/>
      <c r="O1115"/>
      <c r="P1115"/>
      <c r="Q1115"/>
      <c r="R1115"/>
      <c r="S1115"/>
      <c r="T1115"/>
      <c r="U1115"/>
      <c r="V1115"/>
      <c r="W1115"/>
      <c r="X1115"/>
      <c r="Y1115"/>
      <c r="Z1115"/>
      <c r="AA1115"/>
      <c r="AB1115"/>
      <c r="AC1115"/>
      <c r="AD1115"/>
      <c r="AE1115"/>
      <c r="AF1115"/>
      <c r="AG1115"/>
      <c r="AH1115"/>
      <c r="AI1115"/>
      <c r="AJ1115"/>
      <c r="AK1115"/>
      <c r="AL1115"/>
      <c r="AM1115"/>
      <c r="AN1115"/>
      <c r="AO1115"/>
      <c r="AP1115"/>
      <c r="AQ1115"/>
      <c r="AR1115"/>
      <c r="AS1115"/>
      <c r="AT1115"/>
      <c r="AU1115"/>
      <c r="AV1115"/>
      <c r="AW1115"/>
      <c r="AX1115"/>
      <c r="AY1115"/>
      <c r="AZ1115"/>
      <c r="BA1115"/>
      <c r="BB1115"/>
      <c r="BC1115"/>
      <c r="BD1115"/>
      <c r="BE1115"/>
      <c r="BF1115"/>
      <c r="BG1115"/>
      <c r="BH1115"/>
      <c r="BI1115"/>
      <c r="BJ1115"/>
      <c r="BK1115"/>
      <c r="BL1115"/>
      <c r="BM1115"/>
      <c r="BN1115"/>
      <c r="BO1115"/>
      <c r="BP1115"/>
      <c r="BQ1115"/>
      <c r="BR1115"/>
      <c r="BS1115"/>
      <c r="BT1115"/>
    </row>
    <row r="1116" spans="1:72" s="8" customFormat="1" x14ac:dyDescent="0.25">
      <c r="A1116" s="91"/>
      <c r="B1116" s="91"/>
      <c r="C1116" s="91"/>
      <c r="D1116" s="91"/>
      <c r="E1116" s="103"/>
      <c r="F1116" s="103"/>
      <c r="G1116" s="103"/>
      <c r="H1116" s="103"/>
      <c r="I1116" s="103"/>
      <c r="J1116" s="103"/>
      <c r="K1116" s="103"/>
      <c r="L1116" s="103"/>
      <c r="M1116"/>
      <c r="N1116"/>
      <c r="O1116"/>
      <c r="P1116"/>
      <c r="Q1116"/>
      <c r="R1116"/>
      <c r="S1116"/>
      <c r="T1116"/>
      <c r="U1116"/>
      <c r="V1116"/>
      <c r="W1116"/>
      <c r="X1116"/>
      <c r="Y1116"/>
      <c r="Z1116"/>
      <c r="AA1116"/>
      <c r="AB1116"/>
      <c r="AC1116"/>
      <c r="AD1116"/>
      <c r="AE1116"/>
      <c r="AF1116"/>
      <c r="AG1116"/>
      <c r="AH1116"/>
      <c r="AI1116"/>
      <c r="AJ1116"/>
      <c r="AK1116"/>
      <c r="AL1116"/>
      <c r="AM1116"/>
      <c r="AN1116"/>
      <c r="AO1116"/>
      <c r="AP1116"/>
      <c r="AQ1116"/>
      <c r="AR1116"/>
      <c r="AS1116"/>
      <c r="AT1116"/>
      <c r="AU1116"/>
      <c r="AV1116"/>
      <c r="AW1116"/>
      <c r="AX1116"/>
      <c r="AY1116"/>
      <c r="AZ1116"/>
      <c r="BA1116"/>
      <c r="BB1116"/>
      <c r="BC1116"/>
      <c r="BD1116"/>
      <c r="BE1116"/>
      <c r="BF1116"/>
      <c r="BG1116"/>
      <c r="BH1116"/>
      <c r="BI1116"/>
      <c r="BJ1116"/>
      <c r="BK1116"/>
      <c r="BL1116"/>
      <c r="BM1116"/>
      <c r="BN1116"/>
      <c r="BO1116"/>
      <c r="BP1116"/>
      <c r="BQ1116"/>
      <c r="BR1116"/>
      <c r="BS1116"/>
      <c r="BT1116"/>
    </row>
    <row r="1117" spans="1:72" s="8" customFormat="1" x14ac:dyDescent="0.25">
      <c r="A1117" s="91"/>
      <c r="B1117" s="91"/>
      <c r="C1117" s="91"/>
      <c r="D1117" s="91"/>
      <c r="E1117" s="103"/>
      <c r="F1117" s="103"/>
      <c r="G1117" s="103"/>
      <c r="H1117" s="103"/>
      <c r="I1117" s="103"/>
      <c r="J1117" s="103"/>
      <c r="K1117" s="103"/>
      <c r="L1117" s="103"/>
      <c r="M1117"/>
      <c r="N1117"/>
      <c r="O1117"/>
      <c r="P1117"/>
      <c r="Q1117"/>
      <c r="R1117"/>
      <c r="S1117"/>
      <c r="T1117"/>
      <c r="U1117"/>
      <c r="V1117"/>
      <c r="W1117"/>
      <c r="X1117"/>
      <c r="Y1117"/>
      <c r="Z1117"/>
      <c r="AA1117"/>
      <c r="AB1117"/>
      <c r="AC1117"/>
      <c r="AD1117"/>
      <c r="AE1117"/>
      <c r="AF1117"/>
      <c r="AG1117"/>
      <c r="AH1117"/>
      <c r="AI1117"/>
      <c r="AJ1117"/>
      <c r="AK1117"/>
      <c r="AL1117"/>
      <c r="AM1117"/>
      <c r="AN1117"/>
      <c r="AO1117"/>
      <c r="AP1117"/>
      <c r="AQ1117"/>
      <c r="AR1117"/>
      <c r="AS1117"/>
      <c r="AT1117"/>
      <c r="AU1117"/>
      <c r="AV1117"/>
      <c r="AW1117"/>
      <c r="AX1117"/>
      <c r="AY1117"/>
      <c r="AZ1117"/>
      <c r="BA1117"/>
      <c r="BB1117"/>
      <c r="BC1117"/>
      <c r="BD1117"/>
      <c r="BE1117"/>
      <c r="BF1117"/>
      <c r="BG1117"/>
      <c r="BH1117"/>
      <c r="BI1117"/>
      <c r="BJ1117"/>
      <c r="BK1117"/>
      <c r="BL1117"/>
      <c r="BM1117"/>
      <c r="BN1117"/>
      <c r="BO1117"/>
      <c r="BP1117"/>
      <c r="BQ1117"/>
      <c r="BR1117"/>
      <c r="BS1117"/>
      <c r="BT1117"/>
    </row>
    <row r="1118" spans="1:72" s="8" customFormat="1" x14ac:dyDescent="0.25">
      <c r="A1118" s="91"/>
      <c r="B1118" s="91"/>
      <c r="C1118" s="91"/>
      <c r="D1118" s="91"/>
      <c r="E1118" s="103"/>
      <c r="F1118" s="103"/>
      <c r="G1118" s="103"/>
      <c r="H1118" s="103"/>
      <c r="I1118" s="103"/>
      <c r="J1118" s="103"/>
      <c r="K1118" s="103"/>
      <c r="L1118" s="103"/>
      <c r="M1118"/>
      <c r="N1118"/>
      <c r="O1118"/>
      <c r="P1118"/>
      <c r="Q1118"/>
      <c r="R1118"/>
      <c r="S1118"/>
      <c r="T1118"/>
      <c r="U1118"/>
      <c r="V1118"/>
      <c r="W1118"/>
      <c r="X1118"/>
      <c r="Y1118"/>
      <c r="Z1118"/>
      <c r="AA1118"/>
      <c r="AB1118"/>
      <c r="AC1118"/>
      <c r="AD1118"/>
      <c r="AE1118"/>
      <c r="AF1118"/>
      <c r="AG1118"/>
      <c r="AH1118"/>
      <c r="AI1118"/>
      <c r="AJ1118"/>
      <c r="AK1118"/>
      <c r="AL1118"/>
      <c r="AM1118"/>
      <c r="AN1118"/>
      <c r="AO1118"/>
      <c r="AP1118"/>
      <c r="AQ1118"/>
      <c r="AR1118"/>
      <c r="AS1118"/>
      <c r="AT1118"/>
      <c r="AU1118"/>
      <c r="AV1118"/>
      <c r="AW1118"/>
      <c r="AX1118"/>
      <c r="AY1118"/>
      <c r="AZ1118"/>
      <c r="BA1118"/>
      <c r="BB1118"/>
      <c r="BC1118"/>
      <c r="BD1118"/>
      <c r="BE1118"/>
      <c r="BF1118"/>
      <c r="BG1118"/>
      <c r="BH1118"/>
      <c r="BI1118"/>
      <c r="BJ1118"/>
      <c r="BK1118"/>
      <c r="BL1118"/>
      <c r="BM1118"/>
      <c r="BN1118"/>
      <c r="BO1118"/>
      <c r="BP1118"/>
      <c r="BQ1118"/>
      <c r="BR1118"/>
      <c r="BS1118"/>
      <c r="BT1118"/>
    </row>
    <row r="1119" spans="1:72" s="8" customFormat="1" x14ac:dyDescent="0.25">
      <c r="A1119" s="91"/>
      <c r="B1119" s="91"/>
      <c r="C1119" s="91"/>
      <c r="D1119" s="91"/>
      <c r="E1119" s="103"/>
      <c r="F1119" s="103"/>
      <c r="G1119" s="103"/>
      <c r="H1119" s="103"/>
      <c r="I1119" s="103"/>
      <c r="J1119" s="103"/>
      <c r="K1119" s="103"/>
      <c r="L1119" s="103"/>
      <c r="M1119"/>
      <c r="N1119"/>
      <c r="O1119"/>
      <c r="P1119"/>
      <c r="Q1119"/>
      <c r="R1119"/>
      <c r="S1119"/>
      <c r="T1119"/>
      <c r="U1119"/>
      <c r="V1119"/>
      <c r="W1119"/>
      <c r="X1119"/>
      <c r="Y1119"/>
      <c r="Z1119"/>
      <c r="AA1119"/>
      <c r="AB1119"/>
      <c r="AC1119"/>
      <c r="AD1119"/>
      <c r="AE1119"/>
      <c r="AF1119"/>
      <c r="AG1119"/>
      <c r="AH1119"/>
      <c r="AI1119"/>
      <c r="AJ1119"/>
      <c r="AK1119"/>
      <c r="AL1119"/>
      <c r="AM1119"/>
      <c r="AN1119"/>
      <c r="AO1119"/>
      <c r="AP1119"/>
      <c r="AQ1119"/>
      <c r="AR1119"/>
      <c r="AS1119"/>
      <c r="AT1119"/>
      <c r="AU1119"/>
      <c r="AV1119"/>
      <c r="AW1119"/>
      <c r="AX1119"/>
      <c r="AY1119"/>
      <c r="AZ1119"/>
      <c r="BA1119"/>
      <c r="BB1119"/>
      <c r="BC1119"/>
      <c r="BD1119"/>
      <c r="BE1119"/>
      <c r="BF1119"/>
      <c r="BG1119"/>
      <c r="BH1119"/>
      <c r="BI1119"/>
      <c r="BJ1119"/>
      <c r="BK1119"/>
      <c r="BL1119"/>
      <c r="BM1119"/>
      <c r="BN1119"/>
      <c r="BO1119"/>
      <c r="BP1119"/>
      <c r="BQ1119"/>
      <c r="BR1119"/>
      <c r="BS1119"/>
      <c r="BT1119"/>
    </row>
    <row r="1120" spans="1:72" s="8" customFormat="1" x14ac:dyDescent="0.25">
      <c r="A1120" s="91"/>
      <c r="B1120" s="91"/>
      <c r="C1120" s="91"/>
      <c r="D1120" s="91"/>
      <c r="E1120" s="103"/>
      <c r="F1120" s="103"/>
      <c r="G1120" s="103"/>
      <c r="H1120" s="103"/>
      <c r="I1120" s="103"/>
      <c r="J1120" s="103"/>
      <c r="K1120" s="103"/>
      <c r="L1120" s="103"/>
      <c r="M1120"/>
      <c r="N1120"/>
      <c r="O1120"/>
      <c r="P1120"/>
      <c r="Q1120"/>
      <c r="R1120"/>
      <c r="S1120"/>
      <c r="T1120"/>
      <c r="U1120"/>
      <c r="V1120"/>
      <c r="W1120"/>
      <c r="X1120"/>
      <c r="Y1120"/>
      <c r="Z1120"/>
      <c r="AA1120"/>
      <c r="AB1120"/>
      <c r="AC1120"/>
      <c r="AD1120"/>
      <c r="AE1120"/>
      <c r="AF1120"/>
      <c r="AG1120"/>
      <c r="AH1120"/>
      <c r="AI1120"/>
      <c r="AJ1120"/>
      <c r="AK1120"/>
      <c r="AL1120"/>
      <c r="AM1120"/>
      <c r="AN1120"/>
      <c r="AO1120"/>
      <c r="AP1120"/>
      <c r="AQ1120"/>
      <c r="AR1120"/>
      <c r="AS1120"/>
      <c r="AT1120"/>
      <c r="AU1120"/>
      <c r="AV1120"/>
      <c r="AW1120"/>
      <c r="AX1120"/>
      <c r="AY1120"/>
      <c r="AZ1120"/>
      <c r="BA1120"/>
      <c r="BB1120"/>
      <c r="BC1120"/>
      <c r="BD1120"/>
      <c r="BE1120"/>
      <c r="BF1120"/>
      <c r="BG1120"/>
      <c r="BH1120"/>
      <c r="BI1120"/>
      <c r="BJ1120"/>
      <c r="BK1120"/>
      <c r="BL1120"/>
      <c r="BM1120"/>
      <c r="BN1120"/>
      <c r="BO1120"/>
      <c r="BP1120"/>
      <c r="BQ1120"/>
      <c r="BR1120"/>
      <c r="BS1120"/>
      <c r="BT1120"/>
    </row>
    <row r="1121" spans="1:72" s="8" customFormat="1" x14ac:dyDescent="0.25">
      <c r="A1121" s="91"/>
      <c r="B1121" s="91"/>
      <c r="C1121" s="91"/>
      <c r="D1121" s="91"/>
      <c r="E1121" s="103"/>
      <c r="F1121" s="103"/>
      <c r="G1121" s="103"/>
      <c r="H1121" s="103"/>
      <c r="I1121" s="103"/>
      <c r="J1121" s="103"/>
      <c r="K1121" s="103"/>
      <c r="L1121" s="103"/>
      <c r="M1121"/>
      <c r="N1121"/>
      <c r="O1121"/>
      <c r="P1121"/>
      <c r="Q1121"/>
      <c r="R1121"/>
      <c r="S1121"/>
      <c r="T1121"/>
      <c r="U1121"/>
      <c r="V1121"/>
      <c r="W1121"/>
      <c r="X1121"/>
      <c r="Y1121"/>
      <c r="Z1121"/>
      <c r="AA1121"/>
      <c r="AB1121"/>
      <c r="AC1121"/>
      <c r="AD1121"/>
      <c r="AE1121"/>
      <c r="AF1121"/>
      <c r="AG1121"/>
      <c r="AH1121"/>
      <c r="AI1121"/>
      <c r="AJ1121"/>
      <c r="AK1121"/>
      <c r="AL1121"/>
      <c r="AM1121"/>
      <c r="AN1121"/>
      <c r="AO1121"/>
      <c r="AP1121"/>
      <c r="AQ1121"/>
      <c r="AR1121"/>
      <c r="AS1121"/>
      <c r="AT1121"/>
      <c r="AU1121"/>
      <c r="AV1121"/>
      <c r="AW1121"/>
      <c r="AX1121"/>
      <c r="AY1121"/>
      <c r="AZ1121"/>
      <c r="BA1121"/>
      <c r="BB1121"/>
      <c r="BC1121"/>
      <c r="BD1121"/>
      <c r="BE1121"/>
      <c r="BF1121"/>
      <c r="BG1121"/>
      <c r="BH1121"/>
      <c r="BI1121"/>
      <c r="BJ1121"/>
      <c r="BK1121"/>
      <c r="BL1121"/>
      <c r="BM1121"/>
      <c r="BN1121"/>
      <c r="BO1121"/>
      <c r="BP1121"/>
      <c r="BQ1121"/>
      <c r="BR1121"/>
      <c r="BS1121"/>
      <c r="BT1121"/>
    </row>
    <row r="1122" spans="1:72" s="8" customFormat="1" x14ac:dyDescent="0.25">
      <c r="A1122" s="91"/>
      <c r="B1122" s="91"/>
      <c r="C1122" s="91"/>
      <c r="D1122" s="91"/>
      <c r="E1122" s="103"/>
      <c r="F1122" s="103"/>
      <c r="G1122" s="103"/>
      <c r="H1122" s="103"/>
      <c r="I1122" s="103"/>
      <c r="J1122" s="103"/>
      <c r="K1122" s="103"/>
      <c r="L1122" s="103"/>
      <c r="M1122"/>
      <c r="N1122"/>
      <c r="O1122"/>
      <c r="P1122"/>
      <c r="Q1122"/>
      <c r="R1122"/>
      <c r="S1122"/>
      <c r="T1122"/>
      <c r="U1122"/>
      <c r="V1122"/>
      <c r="W1122"/>
      <c r="X1122"/>
      <c r="Y1122"/>
      <c r="Z1122"/>
      <c r="AA1122"/>
      <c r="AB1122"/>
      <c r="AC1122"/>
      <c r="AD1122"/>
      <c r="AE1122"/>
      <c r="AF1122"/>
      <c r="AG1122"/>
      <c r="AH1122"/>
      <c r="AI1122"/>
      <c r="AJ1122"/>
      <c r="AK1122"/>
      <c r="AL1122"/>
      <c r="AM1122"/>
      <c r="AN1122"/>
      <c r="AO1122"/>
      <c r="AP1122"/>
      <c r="AQ1122"/>
      <c r="AR1122"/>
      <c r="AS1122"/>
      <c r="AT1122"/>
      <c r="AU1122"/>
      <c r="AV1122"/>
      <c r="AW1122"/>
      <c r="AX1122"/>
      <c r="AY1122"/>
      <c r="AZ1122"/>
      <c r="BA1122"/>
      <c r="BB1122"/>
      <c r="BC1122"/>
      <c r="BD1122"/>
      <c r="BE1122"/>
      <c r="BF1122"/>
      <c r="BG1122"/>
      <c r="BH1122"/>
      <c r="BI1122"/>
      <c r="BJ1122"/>
      <c r="BK1122"/>
      <c r="BL1122"/>
      <c r="BM1122"/>
      <c r="BN1122"/>
      <c r="BO1122"/>
      <c r="BP1122"/>
      <c r="BQ1122"/>
      <c r="BR1122"/>
      <c r="BS1122"/>
      <c r="BT1122"/>
    </row>
    <row r="1123" spans="1:72" s="8" customFormat="1" x14ac:dyDescent="0.25">
      <c r="A1123" s="91"/>
      <c r="B1123" s="91"/>
      <c r="C1123" s="91"/>
      <c r="D1123" s="91"/>
      <c r="E1123" s="103"/>
      <c r="F1123" s="103"/>
      <c r="G1123" s="103"/>
      <c r="H1123" s="103"/>
      <c r="I1123" s="103"/>
      <c r="J1123" s="103"/>
      <c r="K1123" s="103"/>
      <c r="L1123" s="103"/>
      <c r="M1123"/>
      <c r="N1123"/>
      <c r="O1123"/>
      <c r="P1123"/>
      <c r="Q1123"/>
      <c r="R1123"/>
      <c r="S1123"/>
      <c r="T1123"/>
      <c r="U1123"/>
      <c r="V1123"/>
      <c r="W1123"/>
      <c r="X1123"/>
      <c r="Y1123"/>
      <c r="Z1123"/>
      <c r="AA1123"/>
      <c r="AB1123"/>
      <c r="AC1123"/>
      <c r="AD1123"/>
      <c r="AE1123"/>
      <c r="AF1123"/>
      <c r="AG1123"/>
      <c r="AH1123"/>
      <c r="AI1123"/>
      <c r="AJ1123"/>
      <c r="AK1123"/>
      <c r="AL1123"/>
      <c r="AM1123"/>
      <c r="AN1123"/>
      <c r="AO1123"/>
      <c r="AP1123"/>
      <c r="AQ1123"/>
      <c r="AR1123"/>
      <c r="AS1123"/>
      <c r="AT1123"/>
      <c r="AU1123"/>
      <c r="AV1123"/>
      <c r="AW1123"/>
      <c r="AX1123"/>
      <c r="AY1123"/>
      <c r="AZ1123"/>
      <c r="BA1123"/>
      <c r="BB1123"/>
      <c r="BC1123"/>
      <c r="BD1123"/>
      <c r="BE1123"/>
      <c r="BF1123"/>
      <c r="BG1123"/>
      <c r="BH1123"/>
      <c r="BI1123"/>
      <c r="BJ1123"/>
      <c r="BK1123"/>
      <c r="BL1123"/>
      <c r="BM1123"/>
      <c r="BN1123"/>
      <c r="BO1123"/>
      <c r="BP1123"/>
      <c r="BQ1123"/>
      <c r="BR1123"/>
      <c r="BS1123"/>
      <c r="BT1123"/>
    </row>
    <row r="1124" spans="1:72" s="8" customFormat="1" x14ac:dyDescent="0.25">
      <c r="A1124" s="91"/>
      <c r="B1124" s="91"/>
      <c r="C1124" s="91"/>
      <c r="D1124" s="91"/>
      <c r="E1124" s="103"/>
      <c r="F1124" s="103"/>
      <c r="G1124" s="103"/>
      <c r="H1124" s="103"/>
      <c r="I1124" s="103"/>
      <c r="J1124" s="103"/>
      <c r="K1124" s="103"/>
      <c r="L1124" s="103"/>
      <c r="M1124"/>
      <c r="N1124"/>
      <c r="O1124"/>
      <c r="P1124"/>
      <c r="Q1124"/>
      <c r="R1124"/>
      <c r="S1124"/>
      <c r="T1124"/>
      <c r="U1124"/>
      <c r="V1124"/>
      <c r="W1124"/>
      <c r="X1124"/>
      <c r="Y1124"/>
      <c r="Z1124"/>
      <c r="AA1124"/>
      <c r="AB1124"/>
      <c r="AC1124"/>
      <c r="AD1124"/>
      <c r="AE1124"/>
      <c r="AF1124"/>
      <c r="AG1124"/>
      <c r="AH1124"/>
      <c r="AI1124"/>
      <c r="AJ1124"/>
      <c r="AK1124"/>
      <c r="AL1124"/>
      <c r="AM1124"/>
      <c r="AN1124"/>
      <c r="AO1124"/>
      <c r="AP1124"/>
      <c r="AQ1124"/>
      <c r="AR1124"/>
      <c r="AS1124"/>
      <c r="AT1124"/>
      <c r="AU1124"/>
      <c r="AV1124"/>
      <c r="AW1124"/>
      <c r="AX1124"/>
      <c r="AY1124"/>
      <c r="AZ1124"/>
      <c r="BA1124"/>
      <c r="BB1124"/>
      <c r="BC1124"/>
      <c r="BD1124"/>
      <c r="BE1124"/>
      <c r="BF1124"/>
      <c r="BG1124"/>
      <c r="BH1124"/>
      <c r="BI1124"/>
      <c r="BJ1124"/>
      <c r="BK1124"/>
      <c r="BL1124"/>
      <c r="BM1124"/>
      <c r="BN1124"/>
      <c r="BO1124"/>
      <c r="BP1124"/>
      <c r="BQ1124"/>
      <c r="BR1124"/>
      <c r="BS1124"/>
      <c r="BT1124"/>
    </row>
    <row r="1125" spans="1:72" s="8" customFormat="1" x14ac:dyDescent="0.25">
      <c r="A1125" s="91"/>
      <c r="B1125" s="91"/>
      <c r="C1125" s="91"/>
      <c r="D1125" s="91"/>
      <c r="E1125" s="103"/>
      <c r="F1125" s="103"/>
      <c r="G1125" s="103"/>
      <c r="H1125" s="103"/>
      <c r="I1125" s="103"/>
      <c r="J1125" s="103"/>
      <c r="K1125" s="103"/>
      <c r="L1125" s="103"/>
      <c r="M1125"/>
      <c r="N1125"/>
      <c r="O1125"/>
      <c r="P1125"/>
      <c r="Q1125"/>
      <c r="R1125"/>
      <c r="S1125"/>
      <c r="T1125"/>
      <c r="U1125"/>
      <c r="V1125"/>
      <c r="W1125"/>
      <c r="X1125"/>
      <c r="Y1125"/>
      <c r="Z1125"/>
      <c r="AA1125"/>
      <c r="AB1125"/>
      <c r="AC1125"/>
      <c r="AD1125"/>
      <c r="AE1125"/>
      <c r="AF1125"/>
      <c r="AG1125"/>
      <c r="AH1125"/>
      <c r="AI1125"/>
      <c r="AJ1125"/>
      <c r="AK1125"/>
      <c r="AL1125"/>
      <c r="AM1125"/>
      <c r="AN1125"/>
      <c r="AO1125"/>
      <c r="AP1125"/>
      <c r="AQ1125"/>
      <c r="AR1125"/>
      <c r="AS1125"/>
      <c r="AT1125"/>
      <c r="AU1125"/>
      <c r="AV1125"/>
      <c r="AW1125"/>
      <c r="AX1125"/>
      <c r="AY1125"/>
      <c r="AZ1125"/>
      <c r="BA1125"/>
      <c r="BB1125"/>
      <c r="BC1125"/>
      <c r="BD1125"/>
      <c r="BE1125"/>
      <c r="BF1125"/>
      <c r="BG1125"/>
      <c r="BH1125"/>
      <c r="BI1125"/>
      <c r="BJ1125"/>
      <c r="BK1125"/>
      <c r="BL1125"/>
      <c r="BM1125"/>
      <c r="BN1125"/>
      <c r="BO1125"/>
      <c r="BP1125"/>
      <c r="BQ1125"/>
      <c r="BR1125"/>
      <c r="BS1125"/>
      <c r="BT1125"/>
    </row>
    <row r="1126" spans="1:72" s="8" customFormat="1" x14ac:dyDescent="0.25">
      <c r="A1126" s="91"/>
      <c r="B1126" s="91"/>
      <c r="C1126" s="91"/>
      <c r="D1126" s="91"/>
      <c r="E1126" s="103"/>
      <c r="F1126" s="103"/>
      <c r="G1126" s="103"/>
      <c r="H1126" s="103"/>
      <c r="I1126" s="103"/>
      <c r="J1126" s="103"/>
      <c r="K1126" s="103"/>
      <c r="L1126" s="103"/>
      <c r="M1126"/>
      <c r="N1126"/>
      <c r="O1126"/>
      <c r="P1126"/>
      <c r="Q1126"/>
      <c r="R1126"/>
      <c r="S1126"/>
      <c r="T1126"/>
      <c r="U1126"/>
      <c r="V1126"/>
      <c r="W1126"/>
      <c r="X1126"/>
      <c r="Y1126"/>
      <c r="Z1126"/>
      <c r="AA1126"/>
      <c r="AB1126"/>
      <c r="AC1126"/>
      <c r="AD1126"/>
      <c r="AE1126"/>
      <c r="AF1126"/>
      <c r="AG1126"/>
      <c r="AH1126"/>
      <c r="AI1126"/>
      <c r="AJ1126"/>
      <c r="AK1126"/>
      <c r="AL1126"/>
      <c r="AM1126"/>
      <c r="AN1126"/>
      <c r="AO1126"/>
      <c r="AP1126"/>
      <c r="AQ1126"/>
      <c r="AR1126"/>
      <c r="AS1126"/>
      <c r="AT1126"/>
      <c r="AU1126"/>
      <c r="AV1126"/>
      <c r="AW1126"/>
      <c r="AX1126"/>
      <c r="AY1126"/>
      <c r="AZ1126"/>
      <c r="BA1126"/>
      <c r="BB1126"/>
      <c r="BC1126"/>
      <c r="BD1126"/>
      <c r="BE1126"/>
      <c r="BF1126"/>
      <c r="BG1126"/>
      <c r="BH1126"/>
      <c r="BI1126"/>
      <c r="BJ1126"/>
      <c r="BK1126"/>
      <c r="BL1126"/>
      <c r="BM1126"/>
      <c r="BN1126"/>
      <c r="BO1126"/>
      <c r="BP1126"/>
      <c r="BQ1126"/>
      <c r="BR1126"/>
      <c r="BS1126"/>
      <c r="BT1126"/>
    </row>
    <row r="1127" spans="1:72" s="8" customFormat="1" x14ac:dyDescent="0.25">
      <c r="A1127" s="91"/>
      <c r="B1127" s="91"/>
      <c r="C1127" s="91"/>
      <c r="D1127" s="91"/>
      <c r="E1127" s="103"/>
      <c r="F1127" s="103"/>
      <c r="G1127" s="103"/>
      <c r="H1127" s="103"/>
      <c r="I1127" s="103"/>
      <c r="J1127" s="103"/>
      <c r="K1127" s="103"/>
      <c r="L1127" s="103"/>
      <c r="M1127"/>
      <c r="N1127"/>
      <c r="O1127"/>
      <c r="P1127"/>
      <c r="Q1127"/>
      <c r="R1127"/>
      <c r="S1127"/>
      <c r="T1127"/>
      <c r="U1127"/>
      <c r="V1127"/>
      <c r="W1127"/>
      <c r="X1127"/>
      <c r="Y1127"/>
      <c r="Z1127"/>
      <c r="AA1127"/>
      <c r="AB1127"/>
      <c r="AC1127"/>
      <c r="AD1127"/>
      <c r="AE1127"/>
      <c r="AF1127"/>
      <c r="AG1127"/>
      <c r="AH1127"/>
      <c r="AI1127"/>
      <c r="AJ1127"/>
      <c r="AK1127"/>
      <c r="AL1127"/>
      <c r="AM1127"/>
      <c r="AN1127"/>
      <c r="AO1127"/>
      <c r="AP1127"/>
      <c r="AQ1127"/>
      <c r="AR1127"/>
      <c r="AS1127"/>
      <c r="AT1127"/>
      <c r="AU1127"/>
      <c r="AV1127"/>
      <c r="AW1127"/>
      <c r="AX1127"/>
      <c r="AY1127"/>
      <c r="AZ1127"/>
      <c r="BA1127"/>
      <c r="BB1127"/>
      <c r="BC1127"/>
      <c r="BD1127"/>
      <c r="BE1127"/>
      <c r="BF1127"/>
      <c r="BG1127"/>
      <c r="BH1127"/>
      <c r="BI1127"/>
      <c r="BJ1127"/>
      <c r="BK1127"/>
      <c r="BL1127"/>
      <c r="BM1127"/>
      <c r="BN1127"/>
      <c r="BO1127"/>
      <c r="BP1127"/>
      <c r="BQ1127"/>
      <c r="BR1127"/>
      <c r="BS1127"/>
      <c r="BT1127"/>
    </row>
    <row r="1128" spans="1:72" s="8" customFormat="1" x14ac:dyDescent="0.25">
      <c r="A1128" s="91"/>
      <c r="B1128" s="91"/>
      <c r="C1128" s="91"/>
      <c r="D1128" s="91"/>
      <c r="E1128" s="103"/>
      <c r="F1128" s="103"/>
      <c r="G1128" s="103"/>
      <c r="H1128" s="103"/>
      <c r="I1128" s="103"/>
      <c r="J1128" s="103"/>
      <c r="K1128" s="103"/>
      <c r="L1128" s="103"/>
      <c r="M1128"/>
      <c r="N1128"/>
      <c r="O1128"/>
      <c r="P1128"/>
      <c r="Q1128"/>
      <c r="R1128"/>
      <c r="S1128"/>
      <c r="T1128"/>
      <c r="U1128"/>
      <c r="V1128"/>
      <c r="W1128"/>
      <c r="X1128"/>
      <c r="Y1128"/>
      <c r="Z1128"/>
      <c r="AA1128"/>
      <c r="AB1128"/>
      <c r="AC1128"/>
      <c r="AD1128"/>
      <c r="AE1128"/>
      <c r="AF1128"/>
      <c r="AG1128"/>
      <c r="AH1128"/>
      <c r="AI1128"/>
      <c r="AJ1128"/>
      <c r="AK1128"/>
      <c r="AL1128"/>
      <c r="AM1128"/>
      <c r="AN1128"/>
      <c r="AO1128"/>
      <c r="AP1128"/>
      <c r="AQ1128"/>
      <c r="AR1128"/>
      <c r="AS1128"/>
      <c r="AT1128"/>
      <c r="AU1128"/>
      <c r="AV1128"/>
      <c r="AW1128"/>
      <c r="AX1128"/>
      <c r="AY1128"/>
      <c r="AZ1128"/>
      <c r="BA1128"/>
      <c r="BB1128"/>
      <c r="BC1128"/>
      <c r="BD1128"/>
      <c r="BE1128"/>
      <c r="BF1128"/>
      <c r="BG1128"/>
      <c r="BH1128"/>
      <c r="BI1128"/>
      <c r="BJ1128"/>
      <c r="BK1128"/>
      <c r="BL1128"/>
      <c r="BM1128"/>
      <c r="BN1128"/>
      <c r="BO1128"/>
      <c r="BP1128"/>
      <c r="BQ1128"/>
      <c r="BR1128"/>
      <c r="BS1128"/>
      <c r="BT1128"/>
    </row>
    <row r="1129" spans="1:72" s="8" customFormat="1" x14ac:dyDescent="0.25">
      <c r="A1129" s="91"/>
      <c r="B1129" s="91"/>
      <c r="C1129" s="91"/>
      <c r="D1129" s="91"/>
      <c r="E1129" s="103"/>
      <c r="F1129" s="103"/>
      <c r="G1129" s="103"/>
      <c r="H1129" s="103"/>
      <c r="I1129" s="103"/>
      <c r="J1129" s="103"/>
      <c r="K1129" s="103"/>
      <c r="L1129" s="103"/>
      <c r="M1129"/>
      <c r="N1129"/>
      <c r="O1129"/>
      <c r="P1129"/>
      <c r="Q1129"/>
      <c r="R1129"/>
      <c r="S1129"/>
      <c r="T1129"/>
      <c r="U1129"/>
      <c r="V1129"/>
      <c r="W1129"/>
      <c r="X1129"/>
      <c r="Y1129"/>
      <c r="Z1129"/>
      <c r="AA1129"/>
      <c r="AB1129"/>
      <c r="AC1129"/>
      <c r="AD1129"/>
      <c r="AE1129"/>
      <c r="AF1129"/>
      <c r="AG1129"/>
      <c r="AH1129"/>
      <c r="AI1129"/>
      <c r="AJ1129"/>
      <c r="AK1129"/>
      <c r="AL1129"/>
      <c r="AM1129"/>
      <c r="AN1129"/>
      <c r="AO1129"/>
      <c r="AP1129"/>
      <c r="AQ1129"/>
      <c r="AR1129"/>
      <c r="AS1129"/>
      <c r="AT1129"/>
      <c r="AU1129"/>
      <c r="AV1129"/>
      <c r="AW1129"/>
      <c r="AX1129"/>
      <c r="AY1129"/>
      <c r="AZ1129"/>
      <c r="BA1129"/>
      <c r="BB1129"/>
      <c r="BC1129"/>
      <c r="BD1129"/>
      <c r="BE1129"/>
      <c r="BF1129"/>
      <c r="BG1129"/>
      <c r="BH1129"/>
      <c r="BI1129"/>
      <c r="BJ1129"/>
      <c r="BK1129"/>
      <c r="BL1129"/>
      <c r="BM1129"/>
      <c r="BN1129"/>
      <c r="BO1129"/>
      <c r="BP1129"/>
      <c r="BQ1129"/>
      <c r="BR1129"/>
      <c r="BS1129"/>
      <c r="BT1129"/>
    </row>
    <row r="1130" spans="1:72" s="8" customFormat="1" x14ac:dyDescent="0.25">
      <c r="A1130" s="91"/>
      <c r="B1130" s="91"/>
      <c r="C1130" s="91"/>
      <c r="D1130" s="91"/>
      <c r="E1130" s="103"/>
      <c r="F1130" s="103"/>
      <c r="G1130" s="103"/>
      <c r="H1130" s="103"/>
      <c r="I1130" s="103"/>
      <c r="J1130" s="103"/>
      <c r="K1130" s="103"/>
      <c r="L1130" s="103"/>
      <c r="M1130"/>
      <c r="N1130"/>
      <c r="O1130"/>
      <c r="P1130"/>
      <c r="Q1130"/>
      <c r="R1130"/>
      <c r="S1130"/>
      <c r="T1130"/>
      <c r="U1130"/>
      <c r="V1130"/>
      <c r="W1130"/>
      <c r="X1130"/>
      <c r="Y1130"/>
      <c r="Z1130"/>
      <c r="AA1130"/>
      <c r="AB1130"/>
      <c r="AC1130"/>
      <c r="AD1130"/>
      <c r="AE1130"/>
      <c r="AF1130"/>
      <c r="AG1130"/>
      <c r="AH1130"/>
      <c r="AI1130"/>
      <c r="AJ1130"/>
      <c r="AK1130"/>
      <c r="AL1130"/>
      <c r="AM1130"/>
      <c r="AN1130"/>
      <c r="AO1130"/>
      <c r="AP1130"/>
      <c r="AQ1130"/>
      <c r="AR1130"/>
      <c r="AS1130"/>
      <c r="AT1130"/>
      <c r="AU1130"/>
      <c r="AV1130"/>
      <c r="AW1130"/>
      <c r="AX1130"/>
      <c r="AY1130"/>
      <c r="AZ1130"/>
      <c r="BA1130"/>
      <c r="BB1130"/>
      <c r="BC1130"/>
      <c r="BD1130"/>
      <c r="BE1130"/>
      <c r="BF1130"/>
      <c r="BG1130"/>
      <c r="BH1130"/>
      <c r="BI1130"/>
      <c r="BJ1130"/>
      <c r="BK1130"/>
      <c r="BL1130"/>
      <c r="BM1130"/>
      <c r="BN1130"/>
      <c r="BO1130"/>
      <c r="BP1130"/>
      <c r="BQ1130"/>
      <c r="BR1130"/>
      <c r="BS1130"/>
      <c r="BT1130"/>
    </row>
    <row r="1131" spans="1:72" s="8" customFormat="1" x14ac:dyDescent="0.25">
      <c r="A1131" s="91"/>
      <c r="B1131" s="91"/>
      <c r="C1131" s="91"/>
      <c r="D1131" s="91"/>
      <c r="E1131" s="103"/>
      <c r="F1131" s="103"/>
      <c r="G1131" s="103"/>
      <c r="H1131" s="103"/>
      <c r="I1131" s="103"/>
      <c r="J1131" s="103"/>
      <c r="K1131" s="103"/>
      <c r="L1131" s="103"/>
      <c r="M1131"/>
      <c r="N1131"/>
      <c r="O1131"/>
      <c r="P1131"/>
      <c r="Q1131"/>
      <c r="R1131"/>
      <c r="S1131"/>
      <c r="T1131"/>
      <c r="U1131"/>
      <c r="V1131"/>
      <c r="W1131"/>
      <c r="X1131"/>
      <c r="Y1131"/>
      <c r="Z1131"/>
      <c r="AA1131"/>
      <c r="AB1131"/>
      <c r="AC1131"/>
      <c r="AD1131"/>
      <c r="AE1131"/>
      <c r="AF1131"/>
      <c r="AG1131"/>
      <c r="AH1131"/>
      <c r="AI1131"/>
      <c r="AJ1131"/>
      <c r="AK1131"/>
      <c r="AL1131"/>
      <c r="AM1131"/>
      <c r="AN1131"/>
      <c r="AO1131"/>
      <c r="AP1131"/>
      <c r="AQ1131"/>
      <c r="AR1131"/>
      <c r="AS1131"/>
      <c r="AT1131"/>
      <c r="AU1131"/>
      <c r="AV1131"/>
      <c r="AW1131"/>
      <c r="AX1131"/>
      <c r="AY1131"/>
      <c r="AZ1131"/>
      <c r="BA1131"/>
      <c r="BB1131"/>
      <c r="BC1131"/>
      <c r="BD1131"/>
      <c r="BE1131"/>
      <c r="BF1131"/>
      <c r="BG1131"/>
      <c r="BH1131"/>
      <c r="BI1131"/>
      <c r="BJ1131"/>
      <c r="BK1131"/>
      <c r="BL1131"/>
      <c r="BM1131"/>
      <c r="BN1131"/>
      <c r="BO1131"/>
      <c r="BP1131"/>
      <c r="BQ1131"/>
      <c r="BR1131"/>
      <c r="BS1131"/>
      <c r="BT1131"/>
    </row>
    <row r="1132" spans="1:72" s="8" customFormat="1" x14ac:dyDescent="0.25">
      <c r="A1132" s="91"/>
      <c r="B1132" s="91"/>
      <c r="C1132" s="91"/>
      <c r="D1132" s="91"/>
      <c r="E1132" s="103"/>
      <c r="F1132" s="103"/>
      <c r="G1132" s="103"/>
      <c r="H1132" s="103"/>
      <c r="I1132" s="103"/>
      <c r="J1132" s="103"/>
      <c r="K1132" s="103"/>
      <c r="L1132" s="103"/>
      <c r="M1132"/>
      <c r="N1132"/>
      <c r="O1132"/>
      <c r="P1132"/>
      <c r="Q1132"/>
      <c r="R1132"/>
      <c r="S1132"/>
      <c r="T1132"/>
      <c r="U1132"/>
      <c r="V1132"/>
      <c r="W1132"/>
      <c r="X1132"/>
      <c r="Y1132"/>
      <c r="Z1132"/>
      <c r="AA1132"/>
      <c r="AB1132"/>
      <c r="AC1132"/>
      <c r="AD1132"/>
      <c r="AE1132"/>
      <c r="AF1132"/>
      <c r="AG1132"/>
      <c r="AH1132"/>
      <c r="AI1132"/>
      <c r="AJ1132"/>
      <c r="AK1132"/>
      <c r="AL1132"/>
      <c r="AM1132"/>
      <c r="AN1132"/>
      <c r="AO1132"/>
      <c r="AP1132"/>
      <c r="AQ1132"/>
      <c r="AR1132"/>
      <c r="AS1132"/>
      <c r="AT1132"/>
      <c r="AU1132"/>
      <c r="AV1132"/>
      <c r="AW1132"/>
      <c r="AX1132"/>
      <c r="AY1132"/>
      <c r="AZ1132"/>
      <c r="BA1132"/>
      <c r="BB1132"/>
      <c r="BC1132"/>
      <c r="BD1132"/>
      <c r="BE1132"/>
      <c r="BF1132"/>
      <c r="BG1132"/>
      <c r="BH1132"/>
      <c r="BI1132"/>
      <c r="BJ1132"/>
      <c r="BK1132"/>
      <c r="BL1132"/>
      <c r="BM1132"/>
      <c r="BN1132"/>
      <c r="BO1132"/>
      <c r="BP1132"/>
      <c r="BQ1132"/>
      <c r="BR1132"/>
      <c r="BS1132"/>
      <c r="BT1132"/>
    </row>
    <row r="1133" spans="1:72" s="8" customFormat="1" x14ac:dyDescent="0.25">
      <c r="A1133" s="91"/>
      <c r="B1133" s="91"/>
      <c r="C1133" s="91"/>
      <c r="D1133" s="91"/>
      <c r="E1133" s="103"/>
      <c r="F1133" s="103"/>
      <c r="G1133" s="103"/>
      <c r="H1133" s="103"/>
      <c r="I1133" s="103"/>
      <c r="J1133" s="103"/>
      <c r="K1133" s="103"/>
      <c r="L1133" s="103"/>
      <c r="M1133"/>
      <c r="N1133"/>
      <c r="O1133"/>
      <c r="P1133"/>
      <c r="Q1133"/>
      <c r="R1133"/>
      <c r="S1133"/>
      <c r="T1133"/>
      <c r="U1133"/>
      <c r="V1133"/>
      <c r="W1133"/>
      <c r="X1133"/>
      <c r="Y1133"/>
      <c r="Z1133"/>
      <c r="AA1133"/>
      <c r="AB1133"/>
      <c r="AC1133"/>
      <c r="AD1133"/>
      <c r="AE1133"/>
      <c r="AF1133"/>
      <c r="AG1133"/>
      <c r="AH1133"/>
      <c r="AI1133"/>
      <c r="AJ1133"/>
      <c r="AK1133"/>
      <c r="AL1133"/>
      <c r="AM1133"/>
      <c r="AN1133"/>
      <c r="AO1133"/>
      <c r="AP1133"/>
      <c r="AQ1133"/>
      <c r="AR1133"/>
      <c r="AS1133"/>
      <c r="AT1133"/>
      <c r="AU1133"/>
      <c r="AV1133"/>
      <c r="AW1133"/>
      <c r="AX1133"/>
      <c r="AY1133"/>
      <c r="AZ1133"/>
      <c r="BA1133"/>
      <c r="BB1133"/>
      <c r="BC1133"/>
      <c r="BD1133"/>
      <c r="BE1133"/>
      <c r="BF1133"/>
      <c r="BG1133"/>
      <c r="BH1133"/>
      <c r="BI1133"/>
      <c r="BJ1133"/>
      <c r="BK1133"/>
      <c r="BL1133"/>
      <c r="BM1133"/>
      <c r="BN1133"/>
      <c r="BO1133"/>
      <c r="BP1133"/>
      <c r="BQ1133"/>
      <c r="BR1133"/>
      <c r="BS1133"/>
      <c r="BT1133"/>
    </row>
    <row r="1134" spans="1:72" s="8" customFormat="1" x14ac:dyDescent="0.25">
      <c r="A1134" s="91"/>
      <c r="B1134" s="91"/>
      <c r="C1134" s="91"/>
      <c r="D1134" s="91"/>
      <c r="E1134" s="103"/>
      <c r="F1134" s="103"/>
      <c r="G1134" s="103"/>
      <c r="H1134" s="103"/>
      <c r="I1134" s="103"/>
      <c r="J1134" s="103"/>
      <c r="K1134" s="103"/>
      <c r="L1134" s="103"/>
      <c r="M1134"/>
      <c r="N1134"/>
      <c r="O1134"/>
      <c r="P1134"/>
      <c r="Q1134"/>
      <c r="R1134"/>
      <c r="S1134"/>
      <c r="T1134"/>
      <c r="U1134"/>
      <c r="V1134"/>
      <c r="W1134"/>
      <c r="X1134"/>
      <c r="Y1134"/>
      <c r="Z1134"/>
      <c r="AA1134"/>
      <c r="AB1134"/>
      <c r="AC1134"/>
      <c r="AD1134"/>
      <c r="AE1134"/>
      <c r="AF1134"/>
      <c r="AG1134"/>
      <c r="AH1134"/>
      <c r="AI1134"/>
      <c r="AJ1134"/>
      <c r="AK1134"/>
      <c r="AL1134"/>
      <c r="AM1134"/>
      <c r="AN1134"/>
      <c r="AO1134"/>
      <c r="AP1134"/>
      <c r="AQ1134"/>
      <c r="AR1134"/>
      <c r="AS1134"/>
      <c r="AT1134"/>
      <c r="AU1134"/>
      <c r="AV1134"/>
      <c r="AW1134"/>
      <c r="AX1134"/>
      <c r="AY1134"/>
      <c r="AZ1134"/>
      <c r="BA1134"/>
      <c r="BB1134"/>
      <c r="BC1134"/>
      <c r="BD1134"/>
      <c r="BE1134"/>
      <c r="BF1134"/>
      <c r="BG1134"/>
      <c r="BH1134"/>
      <c r="BI1134"/>
      <c r="BJ1134"/>
      <c r="BK1134"/>
      <c r="BL1134"/>
      <c r="BM1134"/>
      <c r="BN1134"/>
      <c r="BO1134"/>
      <c r="BP1134"/>
      <c r="BQ1134"/>
      <c r="BR1134"/>
      <c r="BS1134"/>
      <c r="BT1134"/>
    </row>
    <row r="1135" spans="1:72" s="8" customFormat="1" x14ac:dyDescent="0.25">
      <c r="A1135" s="91"/>
      <c r="B1135" s="91"/>
      <c r="C1135" s="91"/>
      <c r="D1135" s="91"/>
      <c r="E1135" s="103"/>
      <c r="F1135" s="103"/>
      <c r="G1135" s="103"/>
      <c r="H1135" s="103"/>
      <c r="I1135" s="103"/>
      <c r="J1135" s="103"/>
      <c r="K1135" s="103"/>
      <c r="L1135" s="103"/>
      <c r="M1135"/>
      <c r="N1135"/>
      <c r="O1135"/>
      <c r="P1135"/>
      <c r="Q1135"/>
      <c r="R1135"/>
      <c r="S1135"/>
      <c r="T1135"/>
      <c r="U1135"/>
      <c r="V1135"/>
      <c r="W1135"/>
      <c r="X1135"/>
      <c r="Y1135"/>
      <c r="Z1135"/>
      <c r="AA1135"/>
      <c r="AB1135"/>
      <c r="AC1135"/>
      <c r="AD1135"/>
      <c r="AE1135"/>
      <c r="AF1135"/>
      <c r="AG1135"/>
      <c r="AH1135"/>
      <c r="AI1135"/>
      <c r="AJ1135"/>
      <c r="AK1135"/>
      <c r="AL1135"/>
      <c r="AM1135"/>
      <c r="AN1135"/>
      <c r="AO1135"/>
      <c r="AP1135"/>
      <c r="AQ1135"/>
      <c r="AR1135"/>
      <c r="AS1135"/>
      <c r="AT1135"/>
      <c r="AU1135"/>
      <c r="AV1135"/>
      <c r="AW1135"/>
      <c r="AX1135"/>
      <c r="AY1135"/>
      <c r="AZ1135"/>
      <c r="BA1135"/>
      <c r="BB1135"/>
      <c r="BC1135"/>
      <c r="BD1135"/>
      <c r="BE1135"/>
      <c r="BF1135"/>
      <c r="BG1135"/>
      <c r="BH1135"/>
      <c r="BI1135"/>
      <c r="BJ1135"/>
      <c r="BK1135"/>
      <c r="BL1135"/>
      <c r="BM1135"/>
      <c r="BN1135"/>
      <c r="BO1135"/>
      <c r="BP1135"/>
      <c r="BQ1135"/>
      <c r="BR1135"/>
      <c r="BS1135"/>
      <c r="BT1135"/>
    </row>
    <row r="1136" spans="1:72" s="8" customFormat="1" x14ac:dyDescent="0.25">
      <c r="A1136" s="91"/>
      <c r="B1136" s="91"/>
      <c r="C1136" s="91"/>
      <c r="D1136" s="91"/>
      <c r="E1136" s="103"/>
      <c r="F1136" s="103"/>
      <c r="G1136" s="103"/>
      <c r="H1136" s="103"/>
      <c r="I1136" s="103"/>
      <c r="J1136" s="103"/>
      <c r="K1136" s="103"/>
      <c r="L1136" s="103"/>
      <c r="M1136"/>
      <c r="N1136"/>
      <c r="O1136"/>
      <c r="P1136"/>
      <c r="Q1136"/>
      <c r="R1136"/>
      <c r="S1136"/>
      <c r="T1136"/>
      <c r="U1136"/>
      <c r="V1136"/>
      <c r="W1136"/>
      <c r="X1136"/>
      <c r="Y1136"/>
      <c r="Z1136"/>
      <c r="AA1136"/>
      <c r="AB1136"/>
      <c r="AC1136"/>
      <c r="AD1136"/>
      <c r="AE1136"/>
      <c r="AF1136"/>
      <c r="AG1136"/>
      <c r="AH1136"/>
      <c r="AI1136"/>
      <c r="AJ1136"/>
      <c r="AK1136"/>
      <c r="AL1136"/>
      <c r="AM1136"/>
      <c r="AN1136"/>
      <c r="AO1136"/>
      <c r="AP1136"/>
      <c r="AQ1136"/>
      <c r="AR1136"/>
      <c r="AS1136"/>
      <c r="AT1136"/>
      <c r="AU1136"/>
      <c r="AV1136"/>
      <c r="AW1136"/>
      <c r="AX1136"/>
      <c r="AY1136"/>
      <c r="AZ1136"/>
      <c r="BA1136"/>
      <c r="BB1136"/>
      <c r="BC1136"/>
      <c r="BD1136"/>
      <c r="BE1136"/>
      <c r="BF1136"/>
      <c r="BG1136"/>
      <c r="BH1136"/>
      <c r="BI1136"/>
      <c r="BJ1136"/>
      <c r="BK1136"/>
      <c r="BL1136"/>
      <c r="BM1136"/>
      <c r="BN1136"/>
      <c r="BO1136"/>
      <c r="BP1136"/>
      <c r="BQ1136"/>
      <c r="BR1136"/>
      <c r="BS1136"/>
      <c r="BT1136"/>
    </row>
    <row r="1137" spans="1:72" s="8" customFormat="1" x14ac:dyDescent="0.25">
      <c r="A1137" s="91"/>
      <c r="B1137" s="91"/>
      <c r="C1137" s="91"/>
      <c r="D1137" s="91"/>
      <c r="E1137" s="103"/>
      <c r="F1137" s="103"/>
      <c r="G1137" s="103"/>
      <c r="H1137" s="103"/>
      <c r="I1137" s="103"/>
      <c r="J1137" s="103"/>
      <c r="K1137" s="103"/>
      <c r="L1137" s="103"/>
      <c r="M1137"/>
      <c r="N1137"/>
      <c r="O1137"/>
      <c r="P1137"/>
      <c r="Q1137"/>
      <c r="R1137"/>
      <c r="S1137"/>
      <c r="T1137"/>
      <c r="U1137"/>
      <c r="V1137"/>
      <c r="W1137"/>
      <c r="X1137"/>
      <c r="Y1137"/>
      <c r="Z1137"/>
      <c r="AA1137"/>
      <c r="AB1137"/>
      <c r="AC1137"/>
      <c r="AD1137"/>
      <c r="AE1137"/>
      <c r="AF1137"/>
      <c r="AG1137"/>
      <c r="AH1137"/>
      <c r="AI1137"/>
      <c r="AJ1137"/>
      <c r="AK1137"/>
      <c r="AL1137"/>
      <c r="AM1137"/>
      <c r="AN1137"/>
      <c r="AO1137"/>
      <c r="AP1137"/>
      <c r="AQ1137"/>
      <c r="AR1137"/>
      <c r="AS1137"/>
      <c r="AT1137"/>
      <c r="AU1137"/>
      <c r="AV1137"/>
      <c r="AW1137"/>
      <c r="AX1137"/>
      <c r="AY1137"/>
      <c r="AZ1137"/>
      <c r="BA1137"/>
      <c r="BB1137"/>
      <c r="BC1137"/>
      <c r="BD1137"/>
      <c r="BE1137"/>
      <c r="BF1137"/>
      <c r="BG1137"/>
      <c r="BH1137"/>
      <c r="BI1137"/>
      <c r="BJ1137"/>
      <c r="BK1137"/>
      <c r="BL1137"/>
      <c r="BM1137"/>
      <c r="BN1137"/>
      <c r="BO1137"/>
      <c r="BP1137"/>
      <c r="BQ1137"/>
      <c r="BR1137"/>
      <c r="BS1137"/>
      <c r="BT1137"/>
    </row>
    <row r="1138" spans="1:72" s="8" customFormat="1" x14ac:dyDescent="0.25">
      <c r="A1138" s="91"/>
      <c r="B1138" s="91"/>
      <c r="C1138" s="91"/>
      <c r="D1138" s="91"/>
      <c r="E1138" s="103"/>
      <c r="F1138" s="103"/>
      <c r="G1138" s="103"/>
      <c r="H1138" s="103"/>
      <c r="I1138" s="103"/>
      <c r="J1138" s="103"/>
      <c r="K1138" s="103"/>
      <c r="L1138" s="103"/>
      <c r="M1138"/>
      <c r="N1138"/>
      <c r="O1138"/>
      <c r="P1138"/>
      <c r="Q1138"/>
      <c r="R1138"/>
      <c r="S1138"/>
      <c r="T1138"/>
      <c r="U1138"/>
      <c r="V1138"/>
      <c r="W1138"/>
      <c r="X1138"/>
      <c r="Y1138"/>
      <c r="Z1138"/>
      <c r="AA1138"/>
      <c r="AB1138"/>
      <c r="AC1138"/>
      <c r="AD1138"/>
      <c r="AE1138"/>
      <c r="AF1138"/>
      <c r="AG1138"/>
      <c r="AH1138"/>
      <c r="AI1138"/>
      <c r="AJ1138"/>
      <c r="AK1138"/>
      <c r="AL1138"/>
      <c r="AM1138"/>
      <c r="AN1138"/>
      <c r="AO1138"/>
      <c r="AP1138"/>
      <c r="AQ1138"/>
      <c r="AR1138"/>
      <c r="AS1138"/>
      <c r="AT1138"/>
      <c r="AU1138"/>
      <c r="AV1138"/>
      <c r="AW1138"/>
      <c r="AX1138"/>
      <c r="AY1138"/>
      <c r="AZ1138"/>
      <c r="BA1138"/>
      <c r="BB1138"/>
      <c r="BC1138"/>
      <c r="BD1138"/>
      <c r="BE1138"/>
      <c r="BF1138"/>
      <c r="BG1138"/>
      <c r="BH1138"/>
      <c r="BI1138"/>
      <c r="BJ1138"/>
      <c r="BK1138"/>
      <c r="BL1138"/>
      <c r="BM1138"/>
      <c r="BN1138"/>
      <c r="BO1138"/>
      <c r="BP1138"/>
      <c r="BQ1138"/>
      <c r="BR1138"/>
      <c r="BS1138"/>
      <c r="BT1138"/>
    </row>
    <row r="1139" spans="1:72" s="8" customFormat="1" x14ac:dyDescent="0.25">
      <c r="A1139" s="91"/>
      <c r="B1139" s="91"/>
      <c r="C1139" s="91"/>
      <c r="D1139" s="91"/>
      <c r="E1139" s="103"/>
      <c r="F1139" s="103"/>
      <c r="G1139" s="103"/>
      <c r="H1139" s="103"/>
      <c r="I1139" s="103"/>
      <c r="J1139" s="103"/>
      <c r="K1139" s="103"/>
      <c r="L1139" s="103"/>
      <c r="M1139"/>
      <c r="N1139"/>
      <c r="O1139"/>
      <c r="P1139"/>
      <c r="Q1139"/>
      <c r="R1139"/>
      <c r="S1139"/>
      <c r="T1139"/>
      <c r="U1139"/>
      <c r="V1139"/>
      <c r="W1139"/>
      <c r="X1139"/>
      <c r="Y1139"/>
      <c r="Z1139"/>
      <c r="AA1139"/>
      <c r="AB1139"/>
      <c r="AC1139"/>
      <c r="AD1139"/>
      <c r="AE1139"/>
      <c r="AF1139"/>
      <c r="AG1139"/>
      <c r="AH1139"/>
      <c r="AI1139"/>
      <c r="AJ1139"/>
      <c r="AK1139"/>
      <c r="AL1139"/>
      <c r="AM1139"/>
      <c r="AN1139"/>
      <c r="AO1139"/>
      <c r="AP1139"/>
      <c r="AQ1139"/>
      <c r="AR1139"/>
      <c r="AS1139"/>
      <c r="AT1139"/>
      <c r="AU1139"/>
      <c r="AV1139"/>
      <c r="AW1139"/>
      <c r="AX1139"/>
      <c r="AY1139"/>
      <c r="AZ1139"/>
      <c r="BA1139"/>
      <c r="BB1139"/>
      <c r="BC1139"/>
      <c r="BD1139"/>
      <c r="BE1139"/>
      <c r="BF1139"/>
      <c r="BG1139"/>
      <c r="BH1139"/>
      <c r="BI1139"/>
      <c r="BJ1139"/>
      <c r="BK1139"/>
      <c r="BL1139"/>
      <c r="BM1139"/>
      <c r="BN1139"/>
      <c r="BO1139"/>
      <c r="BP1139"/>
      <c r="BQ1139"/>
      <c r="BR1139"/>
      <c r="BS1139"/>
      <c r="BT1139"/>
    </row>
    <row r="1140" spans="1:72" s="8" customFormat="1" x14ac:dyDescent="0.25">
      <c r="A1140" s="91"/>
      <c r="B1140" s="91"/>
      <c r="C1140" s="91"/>
      <c r="D1140" s="91"/>
      <c r="E1140" s="103"/>
      <c r="F1140" s="103"/>
      <c r="G1140" s="103"/>
      <c r="H1140" s="103"/>
      <c r="I1140" s="103"/>
      <c r="J1140" s="103"/>
      <c r="K1140" s="103"/>
      <c r="L1140" s="103"/>
      <c r="M1140"/>
      <c r="N1140"/>
      <c r="O1140"/>
      <c r="P1140"/>
      <c r="Q1140"/>
      <c r="R1140"/>
      <c r="S1140"/>
      <c r="T1140"/>
      <c r="U1140"/>
      <c r="V1140"/>
      <c r="W1140"/>
      <c r="X1140"/>
      <c r="Y1140"/>
      <c r="Z1140"/>
      <c r="AA1140"/>
      <c r="AB1140"/>
      <c r="AC1140"/>
      <c r="AD1140"/>
      <c r="AE1140"/>
      <c r="AF1140"/>
      <c r="AG1140"/>
      <c r="AH1140"/>
      <c r="AI1140"/>
      <c r="AJ1140"/>
      <c r="AK1140"/>
      <c r="AL1140"/>
      <c r="AM1140"/>
      <c r="AN1140"/>
      <c r="AO1140"/>
      <c r="AP1140"/>
      <c r="AQ1140"/>
      <c r="AR1140"/>
      <c r="AS1140"/>
      <c r="AT1140"/>
      <c r="AU1140"/>
      <c r="AV1140"/>
      <c r="AW1140"/>
      <c r="AX1140"/>
      <c r="AY1140"/>
      <c r="AZ1140"/>
      <c r="BA1140"/>
      <c r="BB1140"/>
      <c r="BC1140"/>
      <c r="BD1140"/>
      <c r="BE1140"/>
      <c r="BF1140"/>
      <c r="BG1140"/>
      <c r="BH1140"/>
      <c r="BI1140"/>
      <c r="BJ1140"/>
      <c r="BK1140"/>
      <c r="BL1140"/>
      <c r="BM1140"/>
      <c r="BN1140"/>
      <c r="BO1140"/>
      <c r="BP1140"/>
      <c r="BQ1140"/>
      <c r="BR1140"/>
      <c r="BS1140"/>
      <c r="BT1140"/>
    </row>
    <row r="1141" spans="1:72" s="8" customFormat="1" x14ac:dyDescent="0.25">
      <c r="A1141" s="91"/>
      <c r="B1141" s="91"/>
      <c r="C1141" s="91"/>
      <c r="D1141" s="91"/>
      <c r="E1141" s="103"/>
      <c r="F1141" s="103"/>
      <c r="G1141" s="103"/>
      <c r="H1141" s="103"/>
      <c r="I1141" s="103"/>
      <c r="J1141" s="103"/>
      <c r="K1141" s="103"/>
      <c r="L1141" s="103"/>
      <c r="M1141"/>
      <c r="N1141"/>
      <c r="O1141"/>
      <c r="P1141"/>
      <c r="Q1141"/>
      <c r="R1141"/>
      <c r="S1141"/>
      <c r="T1141"/>
      <c r="U1141"/>
      <c r="V1141"/>
      <c r="W1141"/>
      <c r="X1141"/>
      <c r="Y1141"/>
      <c r="Z1141"/>
      <c r="AA1141"/>
      <c r="AB1141"/>
      <c r="AC1141"/>
      <c r="AD1141"/>
      <c r="AE1141"/>
      <c r="AF1141"/>
      <c r="AG1141"/>
      <c r="AH1141"/>
      <c r="AI1141"/>
      <c r="AJ1141"/>
      <c r="AK1141"/>
      <c r="AL1141"/>
      <c r="AM1141"/>
      <c r="AN1141"/>
      <c r="AO1141"/>
      <c r="AP1141"/>
      <c r="AQ1141"/>
      <c r="AR1141"/>
      <c r="AS1141"/>
      <c r="AT1141"/>
      <c r="AU1141"/>
      <c r="AV1141"/>
      <c r="AW1141"/>
      <c r="AX1141"/>
      <c r="AY1141"/>
      <c r="AZ1141"/>
      <c r="BA1141"/>
      <c r="BB1141"/>
      <c r="BC1141"/>
      <c r="BD1141"/>
      <c r="BE1141"/>
      <c r="BF1141"/>
      <c r="BG1141"/>
      <c r="BH1141"/>
      <c r="BI1141"/>
      <c r="BJ1141"/>
      <c r="BK1141"/>
      <c r="BL1141"/>
      <c r="BM1141"/>
      <c r="BN1141"/>
      <c r="BO1141"/>
      <c r="BP1141"/>
      <c r="BQ1141"/>
      <c r="BR1141"/>
      <c r="BS1141"/>
      <c r="BT1141"/>
    </row>
    <row r="1142" spans="1:72" s="8" customFormat="1" x14ac:dyDescent="0.25">
      <c r="A1142" s="91"/>
      <c r="B1142" s="91"/>
      <c r="C1142" s="91"/>
      <c r="D1142" s="91"/>
      <c r="E1142" s="103"/>
      <c r="F1142" s="103"/>
      <c r="G1142" s="103"/>
      <c r="H1142" s="103"/>
      <c r="I1142" s="103"/>
      <c r="J1142" s="103"/>
      <c r="K1142" s="103"/>
      <c r="L1142" s="103"/>
      <c r="M1142"/>
      <c r="N1142"/>
      <c r="O1142"/>
      <c r="P1142"/>
      <c r="Q1142"/>
      <c r="R1142"/>
      <c r="S1142"/>
      <c r="T1142"/>
      <c r="U1142"/>
      <c r="V1142"/>
      <c r="W1142"/>
      <c r="X1142"/>
      <c r="Y1142"/>
      <c r="Z1142"/>
      <c r="AA1142"/>
      <c r="AB1142"/>
      <c r="AC1142"/>
      <c r="AD1142"/>
      <c r="AE1142"/>
      <c r="AF1142"/>
      <c r="AG1142"/>
      <c r="AH1142"/>
      <c r="AI1142"/>
      <c r="AJ1142"/>
      <c r="AK1142"/>
      <c r="AL1142"/>
      <c r="AM1142"/>
      <c r="AN1142"/>
      <c r="AO1142"/>
      <c r="AP1142"/>
      <c r="AQ1142"/>
      <c r="AR1142"/>
      <c r="AS1142"/>
      <c r="AT1142"/>
      <c r="AU1142"/>
      <c r="AV1142"/>
      <c r="AW1142"/>
      <c r="AX1142"/>
      <c r="AY1142"/>
      <c r="AZ1142"/>
      <c r="BA1142"/>
      <c r="BB1142"/>
      <c r="BC1142"/>
      <c r="BD1142"/>
      <c r="BE1142"/>
      <c r="BF1142"/>
      <c r="BG1142"/>
      <c r="BH1142"/>
      <c r="BI1142"/>
      <c r="BJ1142"/>
      <c r="BK1142"/>
      <c r="BL1142"/>
      <c r="BM1142"/>
      <c r="BN1142"/>
      <c r="BO1142"/>
      <c r="BP1142"/>
      <c r="BQ1142"/>
      <c r="BR1142"/>
      <c r="BS1142"/>
      <c r="BT1142"/>
    </row>
    <row r="1143" spans="1:72" s="8" customFormat="1" x14ac:dyDescent="0.25">
      <c r="A1143" s="91"/>
      <c r="B1143" s="91"/>
      <c r="C1143" s="91"/>
      <c r="D1143" s="91"/>
      <c r="E1143" s="103"/>
      <c r="F1143" s="103"/>
      <c r="G1143" s="103"/>
      <c r="H1143" s="103"/>
      <c r="I1143" s="103"/>
      <c r="J1143" s="103"/>
      <c r="K1143" s="103"/>
      <c r="L1143" s="103"/>
      <c r="M1143"/>
      <c r="N1143"/>
      <c r="O1143"/>
      <c r="P1143"/>
      <c r="Q1143"/>
      <c r="R1143"/>
      <c r="S1143"/>
      <c r="T1143"/>
      <c r="U1143"/>
      <c r="V1143"/>
      <c r="W1143"/>
      <c r="X1143"/>
      <c r="Y1143"/>
      <c r="Z1143"/>
      <c r="AA1143"/>
      <c r="AB1143"/>
      <c r="AC1143"/>
      <c r="AD1143"/>
      <c r="AE1143"/>
      <c r="AF1143"/>
      <c r="AG1143"/>
      <c r="AH1143"/>
      <c r="AI1143"/>
      <c r="AJ1143"/>
      <c r="AK1143"/>
      <c r="AL1143"/>
      <c r="AM1143"/>
      <c r="AN1143"/>
      <c r="AO1143"/>
      <c r="AP1143"/>
      <c r="AQ1143"/>
      <c r="AR1143"/>
      <c r="AS1143"/>
      <c r="AT1143"/>
      <c r="AU1143"/>
      <c r="AV1143"/>
      <c r="AW1143"/>
      <c r="AX1143"/>
      <c r="AY1143"/>
      <c r="AZ1143"/>
      <c r="BA1143"/>
      <c r="BB1143"/>
      <c r="BC1143"/>
      <c r="BD1143"/>
      <c r="BE1143"/>
      <c r="BF1143"/>
      <c r="BG1143"/>
      <c r="BH1143"/>
      <c r="BI1143"/>
      <c r="BJ1143"/>
      <c r="BK1143"/>
      <c r="BL1143"/>
      <c r="BM1143"/>
      <c r="BN1143"/>
      <c r="BO1143"/>
      <c r="BP1143"/>
      <c r="BQ1143"/>
      <c r="BR1143"/>
      <c r="BS1143"/>
      <c r="BT1143"/>
    </row>
    <row r="1144" spans="1:72" s="8" customFormat="1" x14ac:dyDescent="0.25">
      <c r="A1144" s="91"/>
      <c r="B1144" s="91"/>
      <c r="C1144" s="91"/>
      <c r="D1144" s="91"/>
      <c r="E1144" s="103"/>
      <c r="F1144" s="103"/>
      <c r="G1144" s="103"/>
      <c r="H1144" s="103"/>
      <c r="I1144" s="103"/>
      <c r="J1144" s="103"/>
      <c r="K1144" s="103"/>
      <c r="L1144" s="103"/>
      <c r="M1144"/>
      <c r="N1144"/>
      <c r="O1144"/>
      <c r="P1144"/>
      <c r="Q1144"/>
      <c r="R1144"/>
      <c r="S1144"/>
      <c r="T1144"/>
      <c r="U1144"/>
      <c r="V1144"/>
      <c r="W1144"/>
      <c r="X1144"/>
      <c r="Y1144"/>
      <c r="Z1144"/>
      <c r="AA1144"/>
      <c r="AB1144"/>
      <c r="AC1144"/>
      <c r="AD1144"/>
      <c r="AE1144"/>
      <c r="AF1144"/>
      <c r="AG1144"/>
      <c r="AH1144"/>
      <c r="AI1144"/>
      <c r="AJ1144"/>
      <c r="AK1144"/>
      <c r="AL1144"/>
      <c r="AM1144"/>
      <c r="AN1144"/>
      <c r="AO1144"/>
      <c r="AP1144"/>
      <c r="AQ1144"/>
      <c r="AR1144"/>
      <c r="AS1144"/>
      <c r="AT1144"/>
      <c r="AU1144"/>
      <c r="AV1144"/>
      <c r="AW1144"/>
      <c r="AX1144"/>
      <c r="AY1144"/>
      <c r="AZ1144"/>
      <c r="BA1144"/>
      <c r="BB1144"/>
      <c r="BC1144"/>
      <c r="BD1144"/>
      <c r="BE1144"/>
      <c r="BF1144"/>
      <c r="BG1144"/>
      <c r="BH1144"/>
      <c r="BI1144"/>
      <c r="BJ1144"/>
      <c r="BK1144"/>
      <c r="BL1144"/>
      <c r="BM1144"/>
      <c r="BN1144"/>
      <c r="BO1144"/>
      <c r="BP1144"/>
      <c r="BQ1144"/>
      <c r="BR1144"/>
      <c r="BS1144"/>
      <c r="BT1144"/>
    </row>
    <row r="1145" spans="1:72" s="8" customFormat="1" x14ac:dyDescent="0.25">
      <c r="A1145" s="91"/>
      <c r="B1145" s="91"/>
      <c r="C1145" s="91"/>
      <c r="D1145" s="91"/>
      <c r="E1145" s="103"/>
      <c r="F1145" s="103"/>
      <c r="G1145" s="103"/>
      <c r="H1145" s="103"/>
      <c r="I1145" s="103"/>
      <c r="J1145" s="103"/>
      <c r="K1145" s="103"/>
      <c r="L1145" s="103"/>
      <c r="M1145"/>
      <c r="N1145"/>
      <c r="O1145"/>
      <c r="P1145"/>
      <c r="Q1145"/>
      <c r="R1145"/>
      <c r="S1145"/>
      <c r="T1145"/>
      <c r="U1145"/>
      <c r="V1145"/>
      <c r="W1145"/>
      <c r="X1145"/>
      <c r="Y1145"/>
      <c r="Z1145"/>
      <c r="AA1145"/>
      <c r="AB1145"/>
      <c r="AC1145"/>
      <c r="AD1145"/>
      <c r="AE1145"/>
      <c r="AF1145"/>
      <c r="AG1145"/>
      <c r="AH1145"/>
      <c r="AI1145"/>
      <c r="AJ1145"/>
      <c r="AK1145"/>
      <c r="AL1145"/>
      <c r="AM1145"/>
      <c r="AN1145"/>
      <c r="AO1145"/>
      <c r="AP1145"/>
      <c r="AQ1145"/>
      <c r="AR1145"/>
      <c r="AS1145"/>
      <c r="AT1145"/>
      <c r="AU1145"/>
      <c r="AV1145"/>
      <c r="AW1145"/>
      <c r="AX1145"/>
      <c r="AY1145"/>
      <c r="AZ1145"/>
      <c r="BA1145"/>
      <c r="BB1145"/>
      <c r="BC1145"/>
      <c r="BD1145"/>
      <c r="BE1145"/>
      <c r="BF1145"/>
      <c r="BG1145"/>
      <c r="BH1145"/>
      <c r="BI1145"/>
      <c r="BJ1145"/>
      <c r="BK1145"/>
      <c r="BL1145"/>
      <c r="BM1145"/>
      <c r="BN1145"/>
      <c r="BO1145"/>
      <c r="BP1145"/>
      <c r="BQ1145"/>
      <c r="BR1145"/>
      <c r="BS1145"/>
      <c r="BT1145"/>
    </row>
    <row r="1146" spans="1:72" s="8" customFormat="1" x14ac:dyDescent="0.25">
      <c r="A1146" s="91"/>
      <c r="B1146" s="91"/>
      <c r="C1146" s="91"/>
      <c r="D1146" s="91"/>
      <c r="E1146" s="103"/>
      <c r="F1146" s="103"/>
      <c r="G1146" s="103"/>
      <c r="H1146" s="103"/>
      <c r="I1146" s="103"/>
      <c r="J1146" s="103"/>
      <c r="K1146" s="103"/>
      <c r="L1146" s="103"/>
      <c r="M1146"/>
      <c r="N1146"/>
      <c r="O1146"/>
      <c r="P1146"/>
      <c r="Q1146"/>
      <c r="R1146"/>
      <c r="S1146"/>
      <c r="T1146"/>
      <c r="U1146"/>
      <c r="V1146"/>
      <c r="W1146"/>
      <c r="X1146"/>
      <c r="Y1146"/>
      <c r="Z1146"/>
      <c r="AA1146"/>
      <c r="AB1146"/>
      <c r="AC1146"/>
      <c r="AD1146"/>
      <c r="AE1146"/>
      <c r="AF1146"/>
      <c r="AG1146"/>
      <c r="AH1146"/>
      <c r="AI1146"/>
      <c r="AJ1146"/>
      <c r="AK1146"/>
      <c r="AL1146"/>
      <c r="AM1146"/>
      <c r="AN1146"/>
      <c r="AO1146"/>
      <c r="AP1146"/>
      <c r="AQ1146"/>
      <c r="AR1146"/>
      <c r="AS1146"/>
      <c r="AT1146"/>
      <c r="AU1146"/>
      <c r="AV1146"/>
      <c r="AW1146"/>
      <c r="AX1146"/>
      <c r="AY1146"/>
      <c r="AZ1146"/>
      <c r="BA1146"/>
      <c r="BB1146"/>
      <c r="BC1146"/>
      <c r="BD1146"/>
      <c r="BE1146"/>
      <c r="BF1146"/>
      <c r="BG1146"/>
      <c r="BH1146"/>
      <c r="BI1146"/>
      <c r="BJ1146"/>
      <c r="BK1146"/>
      <c r="BL1146"/>
      <c r="BM1146"/>
      <c r="BN1146"/>
      <c r="BO1146"/>
      <c r="BP1146"/>
      <c r="BQ1146"/>
      <c r="BR1146"/>
      <c r="BS1146"/>
      <c r="BT1146"/>
    </row>
    <row r="1147" spans="1:72" s="8" customFormat="1" x14ac:dyDescent="0.25">
      <c r="A1147" s="91"/>
      <c r="B1147" s="91"/>
      <c r="C1147" s="91"/>
      <c r="D1147" s="91"/>
      <c r="E1147" s="103"/>
      <c r="F1147" s="103"/>
      <c r="G1147" s="103"/>
      <c r="H1147" s="103"/>
      <c r="I1147" s="103"/>
      <c r="J1147" s="103"/>
      <c r="K1147" s="103"/>
      <c r="L1147" s="103"/>
      <c r="M1147"/>
      <c r="N1147"/>
      <c r="O1147"/>
      <c r="P1147"/>
      <c r="Q1147"/>
      <c r="R1147"/>
      <c r="S1147"/>
      <c r="T1147"/>
      <c r="U1147"/>
      <c r="V1147"/>
      <c r="W1147"/>
      <c r="X1147"/>
      <c r="Y1147"/>
      <c r="Z1147"/>
      <c r="AA1147"/>
      <c r="AB1147"/>
      <c r="AC1147"/>
      <c r="AD1147"/>
      <c r="AE1147"/>
      <c r="AF1147"/>
      <c r="AG1147"/>
      <c r="AH1147"/>
      <c r="AI1147"/>
      <c r="AJ1147"/>
      <c r="AK1147"/>
      <c r="AL1147"/>
      <c r="AM1147"/>
      <c r="AN1147"/>
      <c r="AO1147"/>
      <c r="AP1147"/>
      <c r="AQ1147"/>
      <c r="AR1147"/>
      <c r="AS1147"/>
      <c r="AT1147"/>
      <c r="AU1147"/>
      <c r="AV1147"/>
      <c r="AW1147"/>
      <c r="AX1147"/>
      <c r="AY1147"/>
      <c r="AZ1147"/>
      <c r="BA1147"/>
      <c r="BB1147"/>
      <c r="BC1147"/>
      <c r="BD1147"/>
      <c r="BE1147"/>
      <c r="BF1147"/>
      <c r="BG1147"/>
      <c r="BH1147"/>
      <c r="BI1147"/>
      <c r="BJ1147"/>
      <c r="BK1147"/>
      <c r="BL1147"/>
      <c r="BM1147"/>
      <c r="BN1147"/>
      <c r="BO1147"/>
      <c r="BP1147"/>
      <c r="BQ1147"/>
      <c r="BR1147"/>
      <c r="BS1147"/>
      <c r="BT1147"/>
    </row>
    <row r="1148" spans="1:72" s="8" customFormat="1" x14ac:dyDescent="0.25">
      <c r="A1148" s="91"/>
      <c r="B1148" s="91"/>
      <c r="C1148" s="91"/>
      <c r="D1148" s="91"/>
      <c r="E1148" s="103"/>
      <c r="F1148" s="103"/>
      <c r="G1148" s="103"/>
      <c r="H1148" s="103"/>
      <c r="I1148" s="103"/>
      <c r="J1148" s="103"/>
      <c r="K1148" s="103"/>
      <c r="L1148" s="103"/>
      <c r="M1148"/>
      <c r="N1148"/>
      <c r="O1148"/>
      <c r="P1148"/>
      <c r="Q1148"/>
      <c r="R1148"/>
      <c r="S1148"/>
      <c r="T1148"/>
      <c r="U1148"/>
      <c r="V1148"/>
      <c r="W1148"/>
      <c r="X1148"/>
      <c r="Y1148"/>
      <c r="Z1148"/>
      <c r="AA1148"/>
      <c r="AB1148"/>
      <c r="AC1148"/>
      <c r="AD1148"/>
      <c r="AE1148"/>
      <c r="AF1148"/>
      <c r="AG1148"/>
      <c r="AH1148"/>
      <c r="AI1148"/>
      <c r="AJ1148"/>
      <c r="AK1148"/>
      <c r="AL1148"/>
      <c r="AM1148"/>
      <c r="AN1148"/>
      <c r="AO1148"/>
      <c r="AP1148"/>
      <c r="AQ1148"/>
      <c r="AR1148"/>
      <c r="AS1148"/>
      <c r="AT1148"/>
      <c r="AU1148"/>
      <c r="AV1148"/>
      <c r="AW1148"/>
      <c r="AX1148"/>
      <c r="AY1148"/>
      <c r="AZ1148"/>
      <c r="BA1148"/>
      <c r="BB1148"/>
      <c r="BC1148"/>
      <c r="BD1148"/>
      <c r="BE1148"/>
      <c r="BF1148"/>
      <c r="BG1148"/>
      <c r="BH1148"/>
      <c r="BI1148"/>
      <c r="BJ1148"/>
      <c r="BK1148"/>
      <c r="BL1148"/>
      <c r="BM1148"/>
      <c r="BN1148"/>
      <c r="BO1148"/>
      <c r="BP1148"/>
      <c r="BQ1148"/>
      <c r="BR1148"/>
      <c r="BS1148"/>
      <c r="BT1148"/>
    </row>
    <row r="1149" spans="1:72" s="8" customFormat="1" x14ac:dyDescent="0.25">
      <c r="A1149" s="91"/>
      <c r="B1149" s="91"/>
      <c r="C1149" s="91"/>
      <c r="D1149" s="91"/>
      <c r="E1149" s="103"/>
      <c r="F1149" s="103"/>
      <c r="G1149" s="103"/>
      <c r="H1149" s="103"/>
      <c r="I1149" s="103"/>
      <c r="J1149" s="103"/>
      <c r="K1149" s="103"/>
      <c r="L1149" s="103"/>
      <c r="M1149"/>
      <c r="N1149"/>
      <c r="O1149"/>
      <c r="P1149"/>
      <c r="Q1149"/>
      <c r="R1149"/>
      <c r="S1149"/>
      <c r="T1149"/>
      <c r="U1149"/>
      <c r="V1149"/>
      <c r="W1149"/>
      <c r="X1149"/>
      <c r="Y1149"/>
      <c r="Z1149"/>
      <c r="AA1149"/>
      <c r="AB1149"/>
      <c r="AC1149"/>
      <c r="AD1149"/>
      <c r="AE1149"/>
      <c r="AF1149"/>
      <c r="AG1149"/>
      <c r="AH1149"/>
      <c r="AI1149"/>
      <c r="AJ1149"/>
      <c r="AK1149"/>
      <c r="AL1149"/>
      <c r="AM1149"/>
      <c r="AN1149"/>
      <c r="AO1149"/>
      <c r="AP1149"/>
      <c r="AQ1149"/>
      <c r="AR1149"/>
      <c r="AS1149"/>
      <c r="AT1149"/>
      <c r="AU1149"/>
      <c r="AV1149"/>
      <c r="AW1149"/>
      <c r="AX1149"/>
      <c r="AY1149"/>
      <c r="AZ1149"/>
      <c r="BA1149"/>
      <c r="BB1149"/>
      <c r="BC1149"/>
      <c r="BD1149"/>
      <c r="BE1149"/>
      <c r="BF1149"/>
      <c r="BG1149"/>
      <c r="BH1149"/>
      <c r="BI1149"/>
      <c r="BJ1149"/>
      <c r="BK1149"/>
      <c r="BL1149"/>
      <c r="BM1149"/>
      <c r="BN1149"/>
      <c r="BO1149"/>
      <c r="BP1149"/>
      <c r="BQ1149"/>
      <c r="BR1149"/>
      <c r="BS1149"/>
      <c r="BT1149"/>
    </row>
    <row r="1150" spans="1:72" s="8" customFormat="1" x14ac:dyDescent="0.25">
      <c r="A1150" s="91"/>
      <c r="B1150" s="91"/>
      <c r="C1150" s="91"/>
      <c r="D1150" s="91"/>
      <c r="E1150" s="103"/>
      <c r="F1150" s="103"/>
      <c r="G1150" s="103"/>
      <c r="H1150" s="103"/>
      <c r="I1150" s="103"/>
      <c r="J1150" s="103"/>
      <c r="K1150" s="103"/>
      <c r="L1150" s="103"/>
      <c r="M1150"/>
      <c r="N1150"/>
      <c r="O1150"/>
      <c r="P1150"/>
      <c r="Q1150"/>
      <c r="R1150"/>
      <c r="S1150"/>
      <c r="T1150"/>
      <c r="U1150"/>
      <c r="V1150"/>
      <c r="W1150"/>
      <c r="X1150"/>
      <c r="Y1150"/>
      <c r="Z1150"/>
      <c r="AA1150"/>
      <c r="AB1150"/>
      <c r="AC1150"/>
      <c r="AD1150"/>
      <c r="AE1150"/>
      <c r="AF1150"/>
      <c r="AG1150"/>
      <c r="AH1150"/>
      <c r="AI1150"/>
      <c r="AJ1150"/>
      <c r="AK1150"/>
      <c r="AL1150"/>
      <c r="AM1150"/>
      <c r="AN1150"/>
      <c r="AO1150"/>
      <c r="AP1150"/>
      <c r="AQ1150"/>
      <c r="AR1150"/>
      <c r="AS1150"/>
      <c r="AT1150"/>
      <c r="AU1150"/>
      <c r="AV1150"/>
      <c r="AW1150"/>
      <c r="AX1150"/>
      <c r="AY1150"/>
      <c r="AZ1150"/>
      <c r="BA1150"/>
      <c r="BB1150"/>
      <c r="BC1150"/>
      <c r="BD1150"/>
      <c r="BE1150"/>
      <c r="BF1150"/>
      <c r="BG1150"/>
      <c r="BH1150"/>
      <c r="BI1150"/>
      <c r="BJ1150"/>
      <c r="BK1150"/>
      <c r="BL1150"/>
      <c r="BM1150"/>
      <c r="BN1150"/>
      <c r="BO1150"/>
      <c r="BP1150"/>
      <c r="BQ1150"/>
      <c r="BR1150"/>
      <c r="BS1150"/>
      <c r="BT1150"/>
    </row>
    <row r="1151" spans="1:72" s="8" customFormat="1" x14ac:dyDescent="0.25">
      <c r="A1151" s="91"/>
      <c r="B1151" s="91"/>
      <c r="C1151" s="91"/>
      <c r="D1151" s="91"/>
      <c r="E1151" s="103"/>
      <c r="F1151" s="103"/>
      <c r="G1151" s="103"/>
      <c r="H1151" s="103"/>
      <c r="I1151" s="103"/>
      <c r="J1151" s="103"/>
      <c r="K1151" s="103"/>
      <c r="L1151" s="103"/>
      <c r="M1151"/>
      <c r="N1151"/>
      <c r="O1151"/>
      <c r="P1151"/>
      <c r="Q1151"/>
      <c r="R1151"/>
      <c r="S1151"/>
      <c r="T1151"/>
      <c r="U1151"/>
      <c r="V1151"/>
      <c r="W1151"/>
      <c r="X1151"/>
      <c r="Y1151"/>
      <c r="Z1151"/>
      <c r="AA1151"/>
      <c r="AB1151"/>
      <c r="AC1151"/>
      <c r="AD1151"/>
      <c r="AE1151"/>
      <c r="AF1151"/>
      <c r="AG1151"/>
      <c r="AH1151"/>
      <c r="AI1151"/>
      <c r="AJ1151"/>
      <c r="AK1151"/>
      <c r="AL1151"/>
      <c r="AM1151"/>
      <c r="AN1151"/>
      <c r="AO1151"/>
      <c r="AP1151"/>
      <c r="AQ1151"/>
      <c r="AR1151"/>
      <c r="AS1151"/>
      <c r="AT1151"/>
      <c r="AU1151"/>
      <c r="AV1151"/>
      <c r="AW1151"/>
      <c r="AX1151"/>
      <c r="AY1151"/>
      <c r="AZ1151"/>
      <c r="BA1151"/>
      <c r="BB1151"/>
      <c r="BC1151"/>
      <c r="BD1151"/>
      <c r="BE1151"/>
      <c r="BF1151"/>
      <c r="BG1151"/>
      <c r="BH1151"/>
      <c r="BI1151"/>
      <c r="BJ1151"/>
      <c r="BK1151"/>
      <c r="BL1151"/>
      <c r="BM1151"/>
      <c r="BN1151"/>
      <c r="BO1151"/>
      <c r="BP1151"/>
      <c r="BQ1151"/>
      <c r="BR1151"/>
      <c r="BS1151"/>
      <c r="BT1151"/>
    </row>
    <row r="1152" spans="1:72" s="8" customFormat="1" x14ac:dyDescent="0.25">
      <c r="A1152" s="91"/>
      <c r="B1152" s="91"/>
      <c r="C1152" s="91"/>
      <c r="D1152" s="91"/>
      <c r="E1152" s="103"/>
      <c r="F1152" s="103"/>
      <c r="G1152" s="103"/>
      <c r="H1152" s="103"/>
      <c r="I1152" s="103"/>
      <c r="J1152" s="103"/>
      <c r="K1152" s="103"/>
      <c r="L1152" s="103"/>
      <c r="M1152"/>
      <c r="N1152"/>
      <c r="O1152"/>
      <c r="P1152"/>
      <c r="Q1152"/>
      <c r="R1152"/>
      <c r="S1152"/>
      <c r="T1152"/>
      <c r="U1152"/>
      <c r="V1152"/>
      <c r="W1152"/>
      <c r="X1152"/>
      <c r="Y1152"/>
      <c r="Z1152"/>
      <c r="AA1152"/>
      <c r="AB1152"/>
      <c r="AC1152"/>
      <c r="AD1152"/>
      <c r="AE1152"/>
      <c r="AF1152"/>
      <c r="AG1152"/>
      <c r="AH1152"/>
      <c r="AI1152"/>
      <c r="AJ1152"/>
      <c r="AK1152"/>
      <c r="AL1152"/>
      <c r="AM1152"/>
      <c r="AN1152"/>
      <c r="AO1152"/>
      <c r="AP1152"/>
      <c r="AQ1152"/>
      <c r="AR1152"/>
      <c r="AS1152"/>
      <c r="AT1152"/>
      <c r="AU1152"/>
      <c r="AV1152"/>
      <c r="AW1152"/>
      <c r="AX1152"/>
      <c r="AY1152"/>
      <c r="AZ1152"/>
      <c r="BA1152"/>
      <c r="BB1152"/>
      <c r="BC1152"/>
      <c r="BD1152"/>
      <c r="BE1152"/>
      <c r="BF1152"/>
      <c r="BG1152"/>
      <c r="BH1152"/>
      <c r="BI1152"/>
      <c r="BJ1152"/>
      <c r="BK1152"/>
      <c r="BL1152"/>
      <c r="BM1152"/>
      <c r="BN1152"/>
      <c r="BO1152"/>
      <c r="BP1152"/>
      <c r="BQ1152"/>
      <c r="BR1152"/>
      <c r="BS1152"/>
      <c r="BT1152"/>
    </row>
    <row r="1153" spans="1:72" s="8" customFormat="1" x14ac:dyDescent="0.25">
      <c r="A1153" s="91"/>
      <c r="B1153" s="91"/>
      <c r="C1153" s="91"/>
      <c r="D1153" s="91"/>
      <c r="E1153" s="103"/>
      <c r="F1153" s="103"/>
      <c r="G1153" s="103"/>
      <c r="H1153" s="103"/>
      <c r="I1153" s="103"/>
      <c r="J1153" s="103"/>
      <c r="K1153" s="103"/>
      <c r="L1153" s="103"/>
      <c r="M1153"/>
      <c r="N1153"/>
      <c r="O1153"/>
      <c r="P1153"/>
      <c r="Q1153"/>
      <c r="R1153"/>
      <c r="S1153"/>
      <c r="T1153"/>
      <c r="U1153"/>
      <c r="V1153"/>
      <c r="W1153"/>
      <c r="X1153"/>
      <c r="Y1153"/>
      <c r="Z1153"/>
      <c r="AA1153"/>
      <c r="AB1153"/>
      <c r="AC1153"/>
      <c r="AD1153"/>
      <c r="AE1153"/>
      <c r="AF1153"/>
      <c r="AG1153"/>
      <c r="AH1153"/>
      <c r="AI1153"/>
      <c r="AJ1153"/>
      <c r="AK1153"/>
      <c r="AL1153"/>
      <c r="AM1153"/>
      <c r="AN1153"/>
      <c r="AO1153"/>
      <c r="AP1153"/>
      <c r="AQ1153"/>
      <c r="AR1153"/>
      <c r="AS1153"/>
      <c r="AT1153"/>
      <c r="AU1153"/>
      <c r="AV1153"/>
      <c r="AW1153"/>
      <c r="AX1153"/>
      <c r="AY1153"/>
      <c r="AZ1153"/>
      <c r="BA1153"/>
      <c r="BB1153"/>
      <c r="BC1153"/>
      <c r="BD1153"/>
      <c r="BE1153"/>
      <c r="BF1153"/>
      <c r="BG1153"/>
      <c r="BH1153"/>
      <c r="BI1153"/>
      <c r="BJ1153"/>
      <c r="BK1153"/>
      <c r="BL1153"/>
      <c r="BM1153"/>
      <c r="BN1153"/>
      <c r="BO1153"/>
      <c r="BP1153"/>
      <c r="BQ1153"/>
      <c r="BR1153"/>
      <c r="BS1153"/>
      <c r="BT1153"/>
    </row>
    <row r="1154" spans="1:72" s="8" customFormat="1" x14ac:dyDescent="0.25">
      <c r="A1154" s="91"/>
      <c r="B1154" s="91"/>
      <c r="C1154" s="91"/>
      <c r="D1154" s="91"/>
      <c r="E1154" s="103"/>
      <c r="F1154" s="103"/>
      <c r="G1154" s="103"/>
      <c r="H1154" s="103"/>
      <c r="I1154" s="103"/>
      <c r="J1154" s="103"/>
      <c r="K1154" s="103"/>
      <c r="L1154" s="103"/>
      <c r="M1154"/>
      <c r="N1154"/>
      <c r="O1154"/>
      <c r="P1154"/>
      <c r="Q1154"/>
      <c r="R1154"/>
      <c r="S1154"/>
      <c r="T1154"/>
      <c r="U1154"/>
      <c r="V1154"/>
      <c r="W1154"/>
      <c r="X1154"/>
      <c r="Y1154"/>
      <c r="Z1154"/>
      <c r="AA1154"/>
      <c r="AB1154"/>
      <c r="AC1154"/>
      <c r="AD1154"/>
      <c r="AE1154"/>
      <c r="AF1154"/>
      <c r="AG1154"/>
      <c r="AH1154"/>
      <c r="AI1154"/>
      <c r="AJ1154"/>
      <c r="AK1154"/>
      <c r="AL1154"/>
      <c r="AM1154"/>
      <c r="AN1154"/>
      <c r="AO1154"/>
      <c r="AP1154"/>
      <c r="AQ1154"/>
      <c r="AR1154"/>
      <c r="AS1154"/>
      <c r="AT1154"/>
      <c r="AU1154"/>
      <c r="AV1154"/>
      <c r="AW1154"/>
      <c r="AX1154"/>
      <c r="AY1154"/>
      <c r="AZ1154"/>
      <c r="BA1154"/>
      <c r="BB1154"/>
      <c r="BC1154"/>
      <c r="BD1154"/>
      <c r="BE1154"/>
      <c r="BF1154"/>
      <c r="BG1154"/>
      <c r="BH1154"/>
      <c r="BI1154"/>
      <c r="BJ1154"/>
      <c r="BK1154"/>
      <c r="BL1154"/>
      <c r="BM1154"/>
      <c r="BN1154"/>
      <c r="BO1154"/>
      <c r="BP1154"/>
      <c r="BQ1154"/>
      <c r="BR1154"/>
      <c r="BS1154"/>
      <c r="BT1154"/>
    </row>
    <row r="1155" spans="1:72" s="8" customFormat="1" x14ac:dyDescent="0.25">
      <c r="A1155" s="91"/>
      <c r="B1155" s="91"/>
      <c r="C1155" s="91"/>
      <c r="D1155" s="91"/>
      <c r="E1155" s="103"/>
      <c r="F1155" s="103"/>
      <c r="G1155" s="103"/>
      <c r="H1155" s="103"/>
      <c r="I1155" s="103"/>
      <c r="J1155" s="103"/>
      <c r="K1155" s="103"/>
      <c r="L1155" s="103"/>
      <c r="M1155"/>
      <c r="N1155"/>
      <c r="O1155"/>
      <c r="P1155"/>
      <c r="Q1155"/>
      <c r="R1155"/>
      <c r="S1155"/>
      <c r="T1155"/>
      <c r="U1155"/>
      <c r="V1155"/>
      <c r="W1155"/>
      <c r="X1155"/>
      <c r="Y1155"/>
      <c r="Z1155"/>
      <c r="AA1155"/>
      <c r="AB1155"/>
      <c r="AC1155"/>
      <c r="AD1155"/>
      <c r="AE1155"/>
      <c r="AF1155"/>
      <c r="AG1155"/>
      <c r="AH1155"/>
      <c r="AI1155"/>
      <c r="AJ1155"/>
      <c r="AK1155"/>
      <c r="AL1155"/>
      <c r="AM1155"/>
      <c r="AN1155"/>
      <c r="AO1155"/>
      <c r="AP1155"/>
      <c r="AQ1155"/>
      <c r="AR1155"/>
      <c r="AS1155"/>
      <c r="AT1155"/>
      <c r="AU1155"/>
      <c r="AV1155"/>
      <c r="AW1155"/>
      <c r="AX1155"/>
      <c r="AY1155"/>
      <c r="AZ1155"/>
      <c r="BA1155"/>
      <c r="BB1155"/>
      <c r="BC1155"/>
      <c r="BD1155"/>
      <c r="BE1155"/>
      <c r="BF1155"/>
      <c r="BG1155"/>
      <c r="BH1155"/>
      <c r="BI1155"/>
      <c r="BJ1155"/>
      <c r="BK1155"/>
      <c r="BL1155"/>
      <c r="BM1155"/>
      <c r="BN1155"/>
      <c r="BO1155"/>
      <c r="BP1155"/>
      <c r="BQ1155"/>
      <c r="BR1155"/>
      <c r="BS1155"/>
      <c r="BT1155"/>
    </row>
    <row r="1156" spans="1:72" s="8" customFormat="1" x14ac:dyDescent="0.25">
      <c r="A1156" s="91"/>
      <c r="B1156" s="91"/>
      <c r="C1156" s="91"/>
      <c r="D1156" s="91"/>
      <c r="E1156" s="103"/>
      <c r="F1156" s="103"/>
      <c r="G1156" s="103"/>
      <c r="H1156" s="103"/>
      <c r="I1156" s="103"/>
      <c r="J1156" s="103"/>
      <c r="K1156" s="103"/>
      <c r="L1156" s="103"/>
      <c r="M1156"/>
      <c r="N1156"/>
      <c r="O1156"/>
      <c r="P1156"/>
      <c r="Q1156"/>
      <c r="R1156"/>
      <c r="S1156"/>
      <c r="T1156"/>
      <c r="U1156"/>
      <c r="V1156"/>
      <c r="W1156"/>
      <c r="X1156"/>
      <c r="Y1156"/>
      <c r="Z1156"/>
      <c r="AA1156"/>
      <c r="AB1156"/>
      <c r="AC1156"/>
      <c r="AD1156"/>
      <c r="AE1156"/>
      <c r="AF1156"/>
      <c r="AG1156"/>
      <c r="AH1156"/>
      <c r="AI1156"/>
      <c r="AJ1156"/>
      <c r="AK1156"/>
      <c r="AL1156"/>
      <c r="AM1156"/>
      <c r="AN1156"/>
      <c r="AO1156"/>
      <c r="AP1156"/>
      <c r="AQ1156"/>
      <c r="AR1156"/>
      <c r="AS1156"/>
      <c r="AT1156"/>
      <c r="AU1156"/>
      <c r="AV1156"/>
      <c r="AW1156"/>
      <c r="AX1156"/>
      <c r="AY1156"/>
      <c r="AZ1156"/>
      <c r="BA1156"/>
      <c r="BB1156"/>
      <c r="BC1156"/>
      <c r="BD1156"/>
      <c r="BE1156"/>
      <c r="BF1156"/>
      <c r="BG1156"/>
      <c r="BH1156"/>
      <c r="BI1156"/>
      <c r="BJ1156"/>
      <c r="BK1156"/>
      <c r="BL1156"/>
      <c r="BM1156"/>
      <c r="BN1156"/>
      <c r="BO1156"/>
      <c r="BP1156"/>
      <c r="BQ1156"/>
      <c r="BR1156"/>
      <c r="BS1156"/>
      <c r="BT1156"/>
    </row>
    <row r="1157" spans="1:72" s="8" customFormat="1" x14ac:dyDescent="0.25">
      <c r="A1157" s="91"/>
      <c r="B1157" s="91"/>
      <c r="C1157" s="91"/>
      <c r="D1157" s="91"/>
      <c r="E1157" s="103"/>
      <c r="F1157" s="103"/>
      <c r="G1157" s="103"/>
      <c r="H1157" s="103"/>
      <c r="I1157" s="103"/>
      <c r="J1157" s="103"/>
      <c r="K1157" s="103"/>
      <c r="L1157" s="103"/>
      <c r="M1157"/>
      <c r="N1157"/>
      <c r="O1157"/>
      <c r="P1157"/>
      <c r="Q1157"/>
      <c r="R1157"/>
      <c r="S1157"/>
      <c r="T1157"/>
      <c r="U1157"/>
      <c r="V1157"/>
      <c r="W1157"/>
      <c r="X1157"/>
      <c r="Y1157"/>
      <c r="Z1157"/>
      <c r="AA1157"/>
      <c r="AB1157"/>
      <c r="AC1157"/>
      <c r="AD1157"/>
      <c r="AE1157"/>
      <c r="AF1157"/>
      <c r="AG1157"/>
      <c r="AH1157"/>
      <c r="AI1157"/>
      <c r="AJ1157"/>
      <c r="AK1157"/>
      <c r="AL1157"/>
      <c r="AM1157"/>
      <c r="AN1157"/>
      <c r="AO1157"/>
      <c r="AP1157"/>
      <c r="AQ1157"/>
      <c r="AR1157"/>
      <c r="AS1157"/>
      <c r="AT1157"/>
      <c r="AU1157"/>
      <c r="AV1157"/>
      <c r="AW1157"/>
      <c r="AX1157"/>
      <c r="AY1157"/>
      <c r="AZ1157"/>
      <c r="BA1157"/>
      <c r="BB1157"/>
      <c r="BC1157"/>
      <c r="BD1157"/>
      <c r="BE1157"/>
      <c r="BF1157"/>
      <c r="BG1157"/>
      <c r="BH1157"/>
      <c r="BI1157"/>
      <c r="BJ1157"/>
      <c r="BK1157"/>
      <c r="BL1157"/>
      <c r="BM1157"/>
      <c r="BN1157"/>
      <c r="BO1157"/>
      <c r="BP1157"/>
      <c r="BQ1157"/>
      <c r="BR1157"/>
      <c r="BS1157"/>
      <c r="BT1157"/>
    </row>
    <row r="1158" spans="1:72" s="8" customFormat="1" x14ac:dyDescent="0.25">
      <c r="A1158" s="91"/>
      <c r="B1158" s="91"/>
      <c r="C1158" s="91"/>
      <c r="D1158" s="91"/>
      <c r="E1158" s="103"/>
      <c r="F1158" s="103"/>
      <c r="G1158" s="103"/>
      <c r="H1158" s="103"/>
      <c r="I1158" s="103"/>
      <c r="J1158" s="103"/>
      <c r="K1158" s="103"/>
      <c r="L1158" s="103"/>
      <c r="M1158"/>
      <c r="N1158"/>
      <c r="O1158"/>
      <c r="P1158"/>
      <c r="Q1158"/>
      <c r="R1158"/>
      <c r="S1158"/>
      <c r="T1158"/>
      <c r="U1158"/>
      <c r="V1158"/>
      <c r="W1158"/>
      <c r="X1158"/>
      <c r="Y1158"/>
      <c r="Z1158"/>
      <c r="AA1158"/>
      <c r="AB1158"/>
      <c r="AC1158"/>
      <c r="AD1158"/>
      <c r="AE1158"/>
      <c r="AF1158"/>
      <c r="AG1158"/>
      <c r="AH1158"/>
      <c r="AI1158"/>
      <c r="AJ1158"/>
      <c r="AK1158"/>
      <c r="AL1158"/>
      <c r="AM1158"/>
      <c r="AN1158"/>
      <c r="AO1158"/>
      <c r="AP1158"/>
      <c r="AQ1158"/>
      <c r="AR1158"/>
      <c r="AS1158"/>
      <c r="AT1158"/>
      <c r="AU1158"/>
      <c r="AV1158"/>
      <c r="AW1158"/>
      <c r="AX1158"/>
      <c r="AY1158"/>
      <c r="AZ1158"/>
      <c r="BA1158"/>
      <c r="BB1158"/>
      <c r="BC1158"/>
      <c r="BD1158"/>
      <c r="BE1158"/>
      <c r="BF1158"/>
      <c r="BG1158"/>
      <c r="BH1158"/>
      <c r="BI1158"/>
      <c r="BJ1158"/>
      <c r="BK1158"/>
      <c r="BL1158"/>
      <c r="BM1158"/>
      <c r="BN1158"/>
      <c r="BO1158"/>
      <c r="BP1158"/>
      <c r="BQ1158"/>
      <c r="BR1158"/>
      <c r="BS1158"/>
      <c r="BT1158"/>
    </row>
    <row r="1159" spans="1:72" s="8" customFormat="1" x14ac:dyDescent="0.25">
      <c r="A1159" s="91"/>
      <c r="B1159" s="91"/>
      <c r="C1159" s="91"/>
      <c r="D1159" s="91"/>
      <c r="E1159" s="103"/>
      <c r="F1159" s="103"/>
      <c r="G1159" s="103"/>
      <c r="H1159" s="103"/>
      <c r="I1159" s="103"/>
      <c r="J1159" s="103"/>
      <c r="K1159" s="103"/>
      <c r="L1159" s="103"/>
      <c r="M1159"/>
      <c r="N1159"/>
      <c r="O1159"/>
      <c r="P1159"/>
      <c r="Q1159"/>
      <c r="R1159"/>
      <c r="S1159"/>
      <c r="T1159"/>
      <c r="U1159"/>
      <c r="V1159"/>
      <c r="W1159"/>
      <c r="X1159"/>
      <c r="Y1159"/>
      <c r="Z1159"/>
      <c r="AA1159"/>
      <c r="AB1159"/>
      <c r="AC1159"/>
      <c r="AD1159"/>
      <c r="AE1159"/>
      <c r="AF1159"/>
      <c r="AG1159"/>
      <c r="AH1159"/>
      <c r="AI1159"/>
      <c r="AJ1159"/>
      <c r="AK1159"/>
      <c r="AL1159"/>
      <c r="AM1159"/>
      <c r="AN1159"/>
      <c r="AO1159"/>
      <c r="AP1159"/>
      <c r="AQ1159"/>
      <c r="AR1159"/>
      <c r="AS1159"/>
      <c r="AT1159"/>
      <c r="AU1159"/>
      <c r="AV1159"/>
      <c r="AW1159"/>
      <c r="AX1159"/>
      <c r="AY1159"/>
      <c r="AZ1159"/>
      <c r="BA1159"/>
      <c r="BB1159"/>
      <c r="BC1159"/>
      <c r="BD1159"/>
      <c r="BE1159"/>
      <c r="BF1159"/>
      <c r="BG1159"/>
      <c r="BH1159"/>
      <c r="BI1159"/>
      <c r="BJ1159"/>
      <c r="BK1159"/>
      <c r="BL1159"/>
      <c r="BM1159"/>
      <c r="BN1159"/>
      <c r="BO1159"/>
      <c r="BP1159"/>
      <c r="BQ1159"/>
      <c r="BR1159"/>
      <c r="BS1159"/>
      <c r="BT1159"/>
    </row>
    <row r="1160" spans="1:72" s="8" customFormat="1" x14ac:dyDescent="0.25">
      <c r="A1160" s="91"/>
      <c r="B1160" s="91"/>
      <c r="C1160" s="91"/>
      <c r="D1160" s="91"/>
      <c r="E1160" s="103"/>
      <c r="F1160" s="103"/>
      <c r="G1160" s="103"/>
      <c r="H1160" s="103"/>
      <c r="I1160" s="103"/>
      <c r="J1160" s="103"/>
      <c r="K1160" s="103"/>
      <c r="L1160" s="103"/>
      <c r="M1160"/>
      <c r="N1160"/>
      <c r="O1160"/>
      <c r="P1160"/>
      <c r="Q1160"/>
      <c r="R1160"/>
      <c r="S1160"/>
      <c r="T1160"/>
      <c r="U1160"/>
      <c r="V1160"/>
      <c r="W1160"/>
      <c r="X1160"/>
      <c r="Y1160"/>
      <c r="Z1160"/>
      <c r="AA1160"/>
      <c r="AB1160"/>
      <c r="AC1160"/>
      <c r="AD1160"/>
      <c r="AE1160"/>
      <c r="AF1160"/>
      <c r="AG1160"/>
      <c r="AH1160"/>
      <c r="AI1160"/>
      <c r="AJ1160"/>
      <c r="AK1160"/>
      <c r="AL1160"/>
      <c r="AM1160"/>
      <c r="AN1160"/>
      <c r="AO1160"/>
      <c r="AP1160"/>
      <c r="AQ1160"/>
      <c r="AR1160"/>
      <c r="AS1160"/>
      <c r="AT1160"/>
      <c r="AU1160"/>
      <c r="AV1160"/>
      <c r="AW1160"/>
      <c r="AX1160"/>
      <c r="AY1160"/>
      <c r="AZ1160"/>
      <c r="BA1160"/>
      <c r="BB1160"/>
      <c r="BC1160"/>
      <c r="BD1160"/>
      <c r="BE1160"/>
      <c r="BF1160"/>
      <c r="BG1160"/>
      <c r="BH1160"/>
      <c r="BI1160"/>
      <c r="BJ1160"/>
      <c r="BK1160"/>
      <c r="BL1160"/>
      <c r="BM1160"/>
      <c r="BN1160"/>
      <c r="BO1160"/>
      <c r="BP1160"/>
      <c r="BQ1160"/>
      <c r="BR1160"/>
      <c r="BS1160"/>
      <c r="BT1160"/>
    </row>
    <row r="1161" spans="1:72" s="8" customFormat="1" x14ac:dyDescent="0.25">
      <c r="A1161" s="91"/>
      <c r="B1161" s="91"/>
      <c r="C1161" s="91"/>
      <c r="D1161" s="91"/>
      <c r="E1161" s="103"/>
      <c r="F1161" s="103"/>
      <c r="G1161" s="103"/>
      <c r="H1161" s="103"/>
      <c r="I1161" s="103"/>
      <c r="J1161" s="103"/>
      <c r="K1161" s="103"/>
      <c r="L1161" s="103"/>
      <c r="M1161"/>
      <c r="N1161"/>
      <c r="O1161"/>
      <c r="P1161"/>
      <c r="Q1161"/>
      <c r="R1161"/>
      <c r="S1161"/>
      <c r="T1161"/>
      <c r="U1161"/>
      <c r="V1161"/>
      <c r="W1161"/>
      <c r="X1161"/>
      <c r="Y1161"/>
      <c r="Z1161"/>
      <c r="AA1161"/>
      <c r="AB1161"/>
      <c r="AC1161"/>
      <c r="AD1161"/>
      <c r="AE1161"/>
      <c r="AF1161"/>
      <c r="AG1161"/>
      <c r="AH1161"/>
      <c r="AI1161"/>
      <c r="AJ1161"/>
      <c r="AK1161"/>
      <c r="AL1161"/>
      <c r="AM1161"/>
      <c r="AN1161"/>
      <c r="AO1161"/>
      <c r="AP1161"/>
      <c r="AQ1161"/>
      <c r="AR1161"/>
      <c r="AS1161"/>
      <c r="AT1161"/>
      <c r="AU1161"/>
      <c r="AV1161"/>
      <c r="AW1161"/>
      <c r="AX1161"/>
      <c r="AY1161"/>
      <c r="AZ1161"/>
      <c r="BA1161"/>
      <c r="BB1161"/>
      <c r="BC1161"/>
      <c r="BD1161"/>
      <c r="BE1161"/>
      <c r="BF1161"/>
      <c r="BG1161"/>
      <c r="BH1161"/>
      <c r="BI1161"/>
      <c r="BJ1161"/>
      <c r="BK1161"/>
      <c r="BL1161"/>
      <c r="BM1161"/>
      <c r="BN1161"/>
      <c r="BO1161"/>
      <c r="BP1161"/>
      <c r="BQ1161"/>
      <c r="BR1161"/>
      <c r="BS1161"/>
      <c r="BT1161"/>
    </row>
    <row r="1162" spans="1:72" s="8" customFormat="1" x14ac:dyDescent="0.25">
      <c r="A1162" s="91"/>
      <c r="B1162" s="91"/>
      <c r="C1162" s="91"/>
      <c r="D1162" s="91"/>
      <c r="E1162" s="103"/>
      <c r="F1162" s="103"/>
      <c r="G1162" s="103"/>
      <c r="H1162" s="103"/>
      <c r="I1162" s="103"/>
      <c r="J1162" s="103"/>
      <c r="K1162" s="103"/>
      <c r="L1162" s="103"/>
      <c r="M1162"/>
      <c r="N1162"/>
      <c r="O1162"/>
      <c r="P1162"/>
      <c r="Q1162"/>
      <c r="R1162"/>
      <c r="S1162"/>
      <c r="T1162"/>
      <c r="U1162"/>
      <c r="V1162"/>
      <c r="W1162"/>
      <c r="X1162"/>
      <c r="Y1162"/>
      <c r="Z1162"/>
      <c r="AA1162"/>
      <c r="AB1162"/>
      <c r="AC1162"/>
      <c r="AD1162"/>
      <c r="AE1162"/>
      <c r="AF1162"/>
      <c r="AG1162"/>
      <c r="AH1162"/>
      <c r="AI1162"/>
      <c r="AJ1162"/>
      <c r="AK1162"/>
      <c r="AL1162"/>
      <c r="AM1162"/>
      <c r="AN1162"/>
      <c r="AO1162"/>
      <c r="AP1162"/>
      <c r="AQ1162"/>
      <c r="AR1162"/>
      <c r="AS1162"/>
      <c r="AT1162"/>
      <c r="AU1162"/>
      <c r="AV1162"/>
      <c r="AW1162"/>
      <c r="AX1162"/>
      <c r="AY1162"/>
      <c r="AZ1162"/>
      <c r="BA1162"/>
      <c r="BB1162"/>
      <c r="BC1162"/>
      <c r="BD1162"/>
      <c r="BE1162"/>
      <c r="BF1162"/>
      <c r="BG1162"/>
      <c r="BH1162"/>
      <c r="BI1162"/>
      <c r="BJ1162"/>
      <c r="BK1162"/>
      <c r="BL1162"/>
      <c r="BM1162"/>
      <c r="BN1162"/>
      <c r="BO1162"/>
      <c r="BP1162"/>
      <c r="BQ1162"/>
      <c r="BR1162"/>
      <c r="BS1162"/>
      <c r="BT1162"/>
    </row>
    <row r="1163" spans="1:72" s="8" customFormat="1" x14ac:dyDescent="0.25">
      <c r="A1163" s="91"/>
      <c r="B1163" s="91"/>
      <c r="C1163" s="91"/>
      <c r="D1163" s="91"/>
      <c r="E1163" s="103"/>
      <c r="F1163" s="103"/>
      <c r="G1163" s="103"/>
      <c r="H1163" s="103"/>
      <c r="I1163" s="103"/>
      <c r="J1163" s="103"/>
      <c r="K1163" s="103"/>
      <c r="L1163" s="103"/>
      <c r="M1163"/>
      <c r="N1163"/>
      <c r="O1163"/>
      <c r="P1163"/>
      <c r="Q1163"/>
      <c r="R1163"/>
      <c r="S1163"/>
      <c r="T1163"/>
      <c r="U1163"/>
      <c r="V1163"/>
      <c r="W1163"/>
      <c r="X1163"/>
      <c r="Y1163"/>
      <c r="Z1163"/>
      <c r="AA1163"/>
      <c r="AB1163"/>
      <c r="AC1163"/>
      <c r="AD1163"/>
      <c r="AE1163"/>
      <c r="AF1163"/>
      <c r="AG1163"/>
      <c r="AH1163"/>
      <c r="AI1163"/>
      <c r="AJ1163"/>
      <c r="AK1163"/>
      <c r="AL1163"/>
      <c r="AM1163"/>
      <c r="AN1163"/>
      <c r="AO1163"/>
      <c r="AP1163"/>
      <c r="AQ1163"/>
      <c r="AR1163"/>
      <c r="AS1163"/>
      <c r="AT1163"/>
      <c r="AU1163"/>
      <c r="AV1163"/>
      <c r="AW1163"/>
      <c r="AX1163"/>
      <c r="AY1163"/>
      <c r="AZ1163"/>
      <c r="BA1163"/>
      <c r="BB1163"/>
      <c r="BC1163"/>
      <c r="BD1163"/>
      <c r="BE1163"/>
      <c r="BF1163"/>
      <c r="BG1163"/>
      <c r="BH1163"/>
      <c r="BI1163"/>
      <c r="BJ1163"/>
      <c r="BK1163"/>
      <c r="BL1163"/>
      <c r="BM1163"/>
      <c r="BN1163"/>
      <c r="BO1163"/>
      <c r="BP1163"/>
      <c r="BQ1163"/>
      <c r="BR1163"/>
      <c r="BS1163"/>
      <c r="BT1163"/>
    </row>
    <row r="1164" spans="1:72" s="8" customFormat="1" x14ac:dyDescent="0.25">
      <c r="A1164" s="91"/>
      <c r="B1164" s="91"/>
      <c r="C1164" s="91"/>
      <c r="D1164" s="91"/>
      <c r="E1164" s="103"/>
      <c r="F1164" s="103"/>
      <c r="G1164" s="103"/>
      <c r="H1164" s="103"/>
      <c r="I1164" s="103"/>
      <c r="J1164" s="103"/>
      <c r="K1164" s="103"/>
      <c r="L1164" s="103"/>
      <c r="M1164"/>
      <c r="N1164"/>
      <c r="O1164"/>
      <c r="P1164"/>
      <c r="Q1164"/>
      <c r="R1164"/>
      <c r="S1164"/>
      <c r="T1164"/>
      <c r="U1164"/>
      <c r="V1164"/>
      <c r="W1164"/>
      <c r="X1164"/>
      <c r="Y1164"/>
      <c r="Z1164"/>
      <c r="AA1164"/>
      <c r="AB1164"/>
      <c r="AC1164"/>
      <c r="AD1164"/>
      <c r="AE1164"/>
      <c r="AF1164"/>
      <c r="AG1164"/>
      <c r="AH1164"/>
      <c r="AI1164"/>
      <c r="AJ1164"/>
      <c r="AK1164"/>
      <c r="AL1164"/>
      <c r="AM1164"/>
      <c r="AN1164"/>
      <c r="AO1164"/>
      <c r="AP1164"/>
      <c r="AQ1164"/>
      <c r="AR1164"/>
      <c r="AS1164"/>
      <c r="AT1164"/>
      <c r="AU1164"/>
      <c r="AV1164"/>
      <c r="AW1164"/>
      <c r="AX1164"/>
      <c r="AY1164"/>
      <c r="AZ1164"/>
      <c r="BA1164"/>
      <c r="BB1164"/>
      <c r="BC1164"/>
      <c r="BD1164"/>
      <c r="BE1164"/>
      <c r="BF1164"/>
      <c r="BG1164"/>
      <c r="BH1164"/>
      <c r="BI1164"/>
      <c r="BJ1164"/>
      <c r="BK1164"/>
      <c r="BL1164"/>
      <c r="BM1164"/>
      <c r="BN1164"/>
      <c r="BO1164"/>
      <c r="BP1164"/>
      <c r="BQ1164"/>
      <c r="BR1164"/>
      <c r="BS1164"/>
      <c r="BT1164"/>
    </row>
    <row r="1165" spans="1:72" s="8" customFormat="1" x14ac:dyDescent="0.25">
      <c r="A1165" s="91"/>
      <c r="B1165" s="91"/>
      <c r="C1165" s="91"/>
      <c r="D1165" s="91"/>
      <c r="E1165" s="103"/>
      <c r="F1165" s="103"/>
      <c r="G1165" s="103"/>
      <c r="H1165" s="103"/>
      <c r="I1165" s="103"/>
      <c r="J1165" s="103"/>
      <c r="K1165" s="103"/>
      <c r="L1165" s="103"/>
      <c r="M1165"/>
      <c r="N1165"/>
      <c r="O1165"/>
      <c r="P1165"/>
      <c r="Q1165"/>
      <c r="R1165"/>
      <c r="S1165"/>
      <c r="T1165"/>
      <c r="U1165"/>
      <c r="V1165"/>
      <c r="W1165"/>
      <c r="X1165"/>
      <c r="Y1165"/>
      <c r="Z1165"/>
      <c r="AA1165"/>
      <c r="AB1165"/>
      <c r="AC1165"/>
      <c r="AD1165"/>
      <c r="AE1165"/>
      <c r="AF1165"/>
      <c r="AG1165"/>
      <c r="AH1165"/>
      <c r="AI1165"/>
      <c r="AJ1165"/>
      <c r="AK1165"/>
      <c r="AL1165"/>
      <c r="AM1165"/>
      <c r="AN1165"/>
      <c r="AO1165"/>
      <c r="AP1165"/>
      <c r="AQ1165"/>
      <c r="AR1165"/>
      <c r="AS1165"/>
      <c r="AT1165"/>
      <c r="AU1165"/>
      <c r="AV1165"/>
      <c r="AW1165"/>
      <c r="AX1165"/>
      <c r="AY1165"/>
      <c r="AZ1165"/>
      <c r="BA1165"/>
      <c r="BB1165"/>
      <c r="BC1165"/>
      <c r="BD1165"/>
      <c r="BE1165"/>
      <c r="BF1165"/>
      <c r="BG1165"/>
      <c r="BH1165"/>
      <c r="BI1165"/>
      <c r="BJ1165"/>
      <c r="BK1165"/>
      <c r="BL1165"/>
      <c r="BM1165"/>
      <c r="BN1165"/>
      <c r="BO1165"/>
      <c r="BP1165"/>
      <c r="BQ1165"/>
      <c r="BR1165"/>
      <c r="BS1165"/>
      <c r="BT1165"/>
    </row>
    <row r="1166" spans="1:72" s="8" customFormat="1" x14ac:dyDescent="0.25">
      <c r="A1166" s="91"/>
      <c r="B1166" s="91"/>
      <c r="C1166" s="91"/>
      <c r="D1166" s="91"/>
      <c r="E1166" s="103"/>
      <c r="F1166" s="103"/>
      <c r="G1166" s="103"/>
      <c r="H1166" s="103"/>
      <c r="I1166" s="103"/>
      <c r="J1166" s="103"/>
      <c r="K1166" s="103"/>
      <c r="L1166" s="103"/>
      <c r="M1166"/>
      <c r="N1166"/>
      <c r="O1166"/>
      <c r="P1166"/>
      <c r="Q1166"/>
      <c r="R1166"/>
      <c r="S1166"/>
      <c r="T1166"/>
      <c r="U1166"/>
      <c r="V1166"/>
      <c r="W1166"/>
      <c r="X1166"/>
      <c r="Y1166"/>
      <c r="Z1166"/>
      <c r="AA1166"/>
      <c r="AB1166"/>
      <c r="AC1166"/>
      <c r="AD1166"/>
      <c r="AE1166"/>
      <c r="AF1166"/>
      <c r="AG1166"/>
      <c r="AH1166"/>
      <c r="AI1166"/>
      <c r="AJ1166"/>
      <c r="AK1166"/>
      <c r="AL1166"/>
      <c r="AM1166"/>
      <c r="AN1166"/>
      <c r="AO1166"/>
      <c r="AP1166"/>
      <c r="AQ1166"/>
      <c r="AR1166"/>
      <c r="AS1166"/>
      <c r="AT1166"/>
      <c r="AU1166"/>
      <c r="AV1166"/>
      <c r="AW1166"/>
      <c r="AX1166"/>
      <c r="AY1166"/>
      <c r="AZ1166"/>
      <c r="BA1166"/>
      <c r="BB1166"/>
      <c r="BC1166"/>
      <c r="BD1166"/>
      <c r="BE1166"/>
      <c r="BF1166"/>
      <c r="BG1166"/>
      <c r="BH1166"/>
      <c r="BI1166"/>
      <c r="BJ1166"/>
      <c r="BK1166"/>
      <c r="BL1166"/>
      <c r="BM1166"/>
      <c r="BN1166"/>
      <c r="BO1166"/>
      <c r="BP1166"/>
      <c r="BQ1166"/>
      <c r="BR1166"/>
      <c r="BS1166"/>
      <c r="BT1166"/>
    </row>
    <row r="1167" spans="1:72" s="8" customFormat="1" x14ac:dyDescent="0.25">
      <c r="A1167" s="91"/>
      <c r="B1167" s="91"/>
      <c r="C1167" s="91"/>
      <c r="D1167" s="91"/>
      <c r="E1167" s="103"/>
      <c r="F1167" s="103"/>
      <c r="G1167" s="103"/>
      <c r="H1167" s="103"/>
      <c r="I1167" s="103"/>
      <c r="J1167" s="103"/>
      <c r="K1167" s="103"/>
      <c r="L1167" s="103"/>
      <c r="M1167"/>
      <c r="N1167"/>
      <c r="O1167"/>
      <c r="P1167"/>
      <c r="Q1167"/>
      <c r="R1167"/>
      <c r="S1167"/>
      <c r="T1167"/>
      <c r="U1167"/>
      <c r="V1167"/>
      <c r="W1167"/>
      <c r="X1167"/>
      <c r="Y1167"/>
      <c r="Z1167"/>
      <c r="AA1167"/>
      <c r="AB1167"/>
      <c r="AC1167"/>
      <c r="AD1167"/>
      <c r="AE1167"/>
      <c r="AF1167"/>
      <c r="AG1167"/>
      <c r="AH1167"/>
      <c r="AI1167"/>
      <c r="AJ1167"/>
      <c r="AK1167"/>
      <c r="AL1167"/>
      <c r="AM1167"/>
      <c r="AN1167"/>
      <c r="AO1167"/>
      <c r="AP1167"/>
      <c r="AQ1167"/>
      <c r="AR1167"/>
      <c r="AS1167"/>
      <c r="AT1167"/>
      <c r="AU1167"/>
      <c r="AV1167"/>
      <c r="AW1167"/>
      <c r="AX1167"/>
      <c r="AY1167"/>
      <c r="AZ1167"/>
      <c r="BA1167"/>
      <c r="BB1167"/>
      <c r="BC1167"/>
      <c r="BD1167"/>
      <c r="BE1167"/>
      <c r="BF1167"/>
      <c r="BG1167"/>
      <c r="BH1167"/>
      <c r="BI1167"/>
      <c r="BJ1167"/>
      <c r="BK1167"/>
      <c r="BL1167"/>
      <c r="BM1167"/>
      <c r="BN1167"/>
      <c r="BO1167"/>
      <c r="BP1167"/>
      <c r="BQ1167"/>
      <c r="BR1167"/>
      <c r="BS1167"/>
      <c r="BT1167"/>
    </row>
    <row r="1168" spans="1:72" s="8" customFormat="1" x14ac:dyDescent="0.25">
      <c r="A1168" s="91"/>
      <c r="B1168" s="91"/>
      <c r="C1168" s="91"/>
      <c r="D1168" s="91"/>
      <c r="E1168" s="103"/>
      <c r="F1168" s="103"/>
      <c r="G1168" s="103"/>
      <c r="H1168" s="103"/>
      <c r="I1168" s="103"/>
      <c r="J1168" s="103"/>
      <c r="K1168" s="103"/>
      <c r="L1168" s="103"/>
      <c r="M1168"/>
      <c r="N1168"/>
      <c r="O1168"/>
      <c r="P1168"/>
      <c r="Q1168"/>
      <c r="R1168"/>
      <c r="S1168"/>
      <c r="T1168"/>
      <c r="U1168"/>
      <c r="V1168"/>
      <c r="W1168"/>
      <c r="X1168"/>
      <c r="Y1168"/>
      <c r="Z1168"/>
      <c r="AA1168"/>
      <c r="AB1168"/>
      <c r="AC1168"/>
      <c r="AD1168"/>
      <c r="AE1168"/>
      <c r="AF1168"/>
      <c r="AG1168"/>
      <c r="AH1168"/>
      <c r="AI1168"/>
      <c r="AJ1168"/>
      <c r="AK1168"/>
      <c r="AL1168"/>
      <c r="AM1168"/>
      <c r="AN1168"/>
      <c r="AO1168"/>
      <c r="AP1168"/>
      <c r="AQ1168"/>
      <c r="AR1168"/>
      <c r="AS1168"/>
      <c r="AT1168"/>
      <c r="AU1168"/>
      <c r="AV1168"/>
      <c r="AW1168"/>
      <c r="AX1168"/>
      <c r="AY1168"/>
      <c r="AZ1168"/>
      <c r="BA1168"/>
      <c r="BB1168"/>
      <c r="BC1168"/>
      <c r="BD1168"/>
      <c r="BE1168"/>
      <c r="BF1168"/>
      <c r="BG1168"/>
      <c r="BH1168"/>
      <c r="BI1168"/>
      <c r="BJ1168"/>
      <c r="BK1168"/>
      <c r="BL1168"/>
      <c r="BM1168"/>
      <c r="BN1168"/>
      <c r="BO1168"/>
      <c r="BP1168"/>
      <c r="BQ1168"/>
      <c r="BR1168"/>
      <c r="BS1168"/>
      <c r="BT1168"/>
    </row>
    <row r="1169" spans="1:72" s="8" customFormat="1" x14ac:dyDescent="0.25">
      <c r="A1169" s="91"/>
      <c r="B1169" s="91"/>
      <c r="C1169" s="91"/>
      <c r="D1169" s="91"/>
      <c r="E1169" s="103"/>
      <c r="F1169" s="103"/>
      <c r="G1169" s="103"/>
      <c r="H1169" s="103"/>
      <c r="I1169" s="103"/>
      <c r="J1169" s="103"/>
      <c r="K1169" s="103"/>
      <c r="L1169" s="103"/>
      <c r="M1169"/>
      <c r="N1169"/>
      <c r="O1169"/>
      <c r="P1169"/>
      <c r="Q1169"/>
      <c r="R1169"/>
      <c r="S1169"/>
      <c r="T1169"/>
      <c r="U1169"/>
      <c r="V1169"/>
      <c r="W1169"/>
      <c r="X1169"/>
      <c r="Y1169"/>
      <c r="Z1169"/>
      <c r="AA1169"/>
      <c r="AB1169"/>
      <c r="AC1169"/>
      <c r="AD1169"/>
      <c r="AE1169"/>
      <c r="AF1169"/>
      <c r="AG1169"/>
      <c r="AH1169"/>
      <c r="AI1169"/>
      <c r="AJ1169"/>
      <c r="AK1169"/>
      <c r="AL1169"/>
      <c r="AM1169"/>
      <c r="AN1169"/>
      <c r="AO1169"/>
      <c r="AP1169"/>
      <c r="AQ1169"/>
      <c r="AR1169"/>
      <c r="AS1169"/>
      <c r="AT1169"/>
      <c r="AU1169"/>
      <c r="AV1169"/>
      <c r="AW1169"/>
      <c r="AX1169"/>
      <c r="AY1169"/>
      <c r="AZ1169"/>
      <c r="BA1169"/>
      <c r="BB1169"/>
      <c r="BC1169"/>
      <c r="BD1169"/>
      <c r="BE1169"/>
      <c r="BF1169"/>
      <c r="BG1169"/>
      <c r="BH1169"/>
      <c r="BI1169"/>
      <c r="BJ1169"/>
      <c r="BK1169"/>
      <c r="BL1169"/>
      <c r="BM1169"/>
      <c r="BN1169"/>
      <c r="BO1169"/>
      <c r="BP1169"/>
      <c r="BQ1169"/>
      <c r="BR1169"/>
      <c r="BS1169"/>
      <c r="BT1169"/>
    </row>
    <row r="1170" spans="1:72" s="8" customFormat="1" x14ac:dyDescent="0.25">
      <c r="A1170" s="91"/>
      <c r="B1170" s="91"/>
      <c r="C1170" s="91"/>
      <c r="D1170" s="91"/>
      <c r="E1170" s="103"/>
      <c r="F1170" s="103"/>
      <c r="G1170" s="103"/>
      <c r="H1170" s="103"/>
      <c r="I1170" s="103"/>
      <c r="J1170" s="103"/>
      <c r="K1170" s="103"/>
      <c r="L1170" s="103"/>
      <c r="M1170"/>
      <c r="N1170"/>
      <c r="O1170"/>
      <c r="P1170"/>
      <c r="Q1170"/>
      <c r="R1170"/>
      <c r="S1170"/>
      <c r="T1170"/>
      <c r="U1170"/>
      <c r="V1170"/>
      <c r="W1170"/>
      <c r="X1170"/>
      <c r="Y1170"/>
      <c r="Z1170"/>
      <c r="AA1170"/>
      <c r="AB1170"/>
      <c r="AC1170"/>
      <c r="AD1170"/>
      <c r="AE1170"/>
      <c r="AF1170"/>
      <c r="AG1170"/>
      <c r="AH1170"/>
      <c r="AI1170"/>
      <c r="AJ1170"/>
      <c r="AK1170"/>
      <c r="AL1170"/>
      <c r="AM1170"/>
      <c r="AN1170"/>
      <c r="AO1170"/>
      <c r="AP1170"/>
      <c r="AQ1170"/>
      <c r="AR1170"/>
      <c r="AS1170"/>
      <c r="AT1170"/>
      <c r="AU1170"/>
      <c r="AV1170"/>
      <c r="AW1170"/>
      <c r="AX1170"/>
      <c r="AY1170"/>
      <c r="AZ1170"/>
      <c r="BA1170"/>
      <c r="BB1170"/>
      <c r="BC1170"/>
      <c r="BD1170"/>
      <c r="BE1170"/>
      <c r="BF1170"/>
      <c r="BG1170"/>
      <c r="BH1170"/>
      <c r="BI1170"/>
      <c r="BJ1170"/>
      <c r="BK1170"/>
      <c r="BL1170"/>
      <c r="BM1170"/>
      <c r="BN1170"/>
      <c r="BO1170"/>
      <c r="BP1170"/>
      <c r="BQ1170"/>
      <c r="BR1170"/>
      <c r="BS1170"/>
      <c r="BT1170"/>
    </row>
    <row r="1171" spans="1:72" s="8" customFormat="1" x14ac:dyDescent="0.25">
      <c r="A1171" s="91"/>
      <c r="B1171" s="91"/>
      <c r="C1171" s="91"/>
      <c r="D1171" s="91"/>
      <c r="E1171" s="103"/>
      <c r="F1171" s="103"/>
      <c r="G1171" s="103"/>
      <c r="H1171" s="103"/>
      <c r="I1171" s="103"/>
      <c r="J1171" s="103"/>
      <c r="K1171" s="103"/>
      <c r="L1171" s="103"/>
      <c r="M1171"/>
      <c r="N1171"/>
      <c r="O1171"/>
      <c r="P1171"/>
      <c r="Q1171"/>
      <c r="R1171"/>
      <c r="S1171"/>
      <c r="T1171"/>
      <c r="U1171"/>
      <c r="V1171"/>
      <c r="W1171"/>
      <c r="X1171"/>
      <c r="Y1171"/>
      <c r="Z1171"/>
      <c r="AA1171"/>
      <c r="AB1171"/>
      <c r="AC1171"/>
      <c r="AD1171"/>
      <c r="AE1171"/>
      <c r="AF1171"/>
      <c r="AG1171"/>
      <c r="AH1171"/>
      <c r="AI1171"/>
      <c r="AJ1171"/>
      <c r="AK1171"/>
      <c r="AL1171"/>
      <c r="AM1171"/>
      <c r="AN1171"/>
      <c r="AO1171"/>
      <c r="AP1171"/>
      <c r="AQ1171"/>
      <c r="AR1171"/>
      <c r="AS1171"/>
      <c r="AT1171"/>
      <c r="AU1171"/>
      <c r="AV1171"/>
      <c r="AW1171"/>
      <c r="AX1171"/>
      <c r="AY1171"/>
      <c r="AZ1171"/>
      <c r="BA1171"/>
      <c r="BB1171"/>
      <c r="BC1171"/>
      <c r="BD1171"/>
      <c r="BE1171"/>
      <c r="BF1171"/>
      <c r="BG1171"/>
      <c r="BH1171"/>
      <c r="BI1171"/>
      <c r="BJ1171"/>
      <c r="BK1171"/>
      <c r="BL1171"/>
      <c r="BM1171"/>
      <c r="BN1171"/>
      <c r="BO1171"/>
      <c r="BP1171"/>
      <c r="BQ1171"/>
      <c r="BR1171"/>
      <c r="BS1171"/>
      <c r="BT1171"/>
    </row>
    <row r="1172" spans="1:72" s="8" customFormat="1" x14ac:dyDescent="0.25">
      <c r="A1172" s="91"/>
      <c r="B1172" s="91"/>
      <c r="C1172" s="91"/>
      <c r="D1172" s="91"/>
      <c r="E1172" s="103"/>
      <c r="F1172" s="103"/>
      <c r="G1172" s="103"/>
      <c r="H1172" s="103"/>
      <c r="I1172" s="103"/>
      <c r="J1172" s="103"/>
      <c r="K1172" s="103"/>
      <c r="L1172" s="103"/>
      <c r="M1172"/>
      <c r="N1172"/>
      <c r="O1172"/>
      <c r="P1172"/>
      <c r="Q1172"/>
      <c r="R1172"/>
      <c r="S1172"/>
      <c r="T1172"/>
      <c r="U1172"/>
      <c r="V1172"/>
      <c r="W1172"/>
      <c r="X1172"/>
      <c r="Y1172"/>
      <c r="Z1172"/>
      <c r="AA1172"/>
      <c r="AB1172"/>
      <c r="AC1172"/>
      <c r="AD1172"/>
      <c r="AE1172"/>
      <c r="AF1172"/>
      <c r="AG1172"/>
      <c r="AH1172"/>
      <c r="AI1172"/>
      <c r="AJ1172"/>
      <c r="AK1172"/>
      <c r="AL1172"/>
      <c r="AM1172"/>
      <c r="AN1172"/>
      <c r="AO1172"/>
      <c r="AP1172"/>
      <c r="AQ1172"/>
      <c r="AR1172"/>
      <c r="AS1172"/>
      <c r="AT1172"/>
      <c r="AU1172"/>
      <c r="AV1172"/>
      <c r="AW1172"/>
      <c r="AX1172"/>
      <c r="AY1172"/>
      <c r="AZ1172"/>
      <c r="BA1172"/>
      <c r="BB1172"/>
      <c r="BC1172"/>
      <c r="BD1172"/>
      <c r="BE1172"/>
      <c r="BF1172"/>
      <c r="BG1172"/>
      <c r="BH1172"/>
      <c r="BI1172"/>
      <c r="BJ1172"/>
      <c r="BK1172"/>
      <c r="BL1172"/>
      <c r="BM1172"/>
      <c r="BN1172"/>
      <c r="BO1172"/>
      <c r="BP1172"/>
      <c r="BQ1172"/>
      <c r="BR1172"/>
      <c r="BS1172"/>
      <c r="BT1172"/>
    </row>
    <row r="1173" spans="1:72" s="8" customFormat="1" x14ac:dyDescent="0.25">
      <c r="A1173" s="91"/>
      <c r="B1173" s="91"/>
      <c r="C1173" s="91"/>
      <c r="D1173" s="91"/>
      <c r="E1173" s="103"/>
      <c r="F1173" s="103"/>
      <c r="G1173" s="103"/>
      <c r="H1173" s="103"/>
      <c r="I1173" s="103"/>
      <c r="J1173" s="103"/>
      <c r="K1173" s="103"/>
      <c r="L1173" s="103"/>
      <c r="M1173"/>
      <c r="N1173"/>
      <c r="O1173"/>
      <c r="P1173"/>
      <c r="Q1173"/>
      <c r="R1173"/>
      <c r="S1173"/>
      <c r="T1173"/>
      <c r="U1173"/>
      <c r="V1173"/>
      <c r="W1173"/>
      <c r="X1173"/>
      <c r="Y1173"/>
      <c r="Z1173"/>
      <c r="AA1173"/>
      <c r="AB1173"/>
      <c r="AC1173"/>
      <c r="AD1173"/>
      <c r="AE1173"/>
      <c r="AF1173"/>
      <c r="AG1173"/>
      <c r="AH1173"/>
      <c r="AI1173"/>
      <c r="AJ1173"/>
      <c r="AK1173"/>
      <c r="AL1173"/>
      <c r="AM1173"/>
      <c r="AN1173"/>
      <c r="AO1173"/>
      <c r="AP1173"/>
      <c r="AQ1173"/>
      <c r="AR1173"/>
      <c r="AS1173"/>
      <c r="AT1173"/>
      <c r="AU1173"/>
      <c r="AV1173"/>
      <c r="AW1173"/>
      <c r="AX1173"/>
      <c r="AY1173"/>
      <c r="AZ1173"/>
      <c r="BA1173"/>
      <c r="BB1173"/>
      <c r="BC1173"/>
      <c r="BD1173"/>
      <c r="BE1173"/>
      <c r="BF1173"/>
      <c r="BG1173"/>
      <c r="BH1173"/>
      <c r="BI1173"/>
      <c r="BJ1173"/>
      <c r="BK1173"/>
      <c r="BL1173"/>
      <c r="BM1173"/>
      <c r="BN1173"/>
      <c r="BO1173"/>
      <c r="BP1173"/>
      <c r="BQ1173"/>
      <c r="BR1173"/>
      <c r="BS1173"/>
      <c r="BT1173"/>
    </row>
    <row r="1174" spans="1:72" s="8" customFormat="1" x14ac:dyDescent="0.25">
      <c r="A1174" s="91"/>
      <c r="B1174" s="91"/>
      <c r="C1174" s="91"/>
      <c r="D1174" s="91"/>
      <c r="E1174" s="103"/>
      <c r="F1174" s="103"/>
      <c r="G1174" s="103"/>
      <c r="H1174" s="103"/>
      <c r="I1174" s="103"/>
      <c r="J1174" s="103"/>
      <c r="K1174" s="103"/>
      <c r="L1174" s="103"/>
      <c r="M1174"/>
      <c r="N1174"/>
      <c r="O1174"/>
      <c r="P1174"/>
      <c r="Q1174"/>
      <c r="R1174"/>
      <c r="S1174"/>
      <c r="T1174"/>
      <c r="U1174"/>
      <c r="V1174"/>
      <c r="W1174"/>
      <c r="X1174"/>
      <c r="Y1174"/>
      <c r="Z1174"/>
      <c r="AA1174"/>
      <c r="AB1174"/>
      <c r="AC1174"/>
      <c r="AD1174"/>
      <c r="AE1174"/>
      <c r="AF1174"/>
      <c r="AG1174"/>
      <c r="AH1174"/>
      <c r="AI1174"/>
      <c r="AJ1174"/>
      <c r="AK1174"/>
      <c r="AL1174"/>
      <c r="AM1174"/>
      <c r="AN1174"/>
      <c r="AO1174"/>
      <c r="AP1174"/>
      <c r="AQ1174"/>
      <c r="AR1174"/>
      <c r="AS1174"/>
      <c r="AT1174"/>
      <c r="AU1174"/>
      <c r="AV1174"/>
      <c r="AW1174"/>
      <c r="AX1174"/>
      <c r="AY1174"/>
      <c r="AZ1174"/>
      <c r="BA1174"/>
      <c r="BB1174"/>
      <c r="BC1174"/>
      <c r="BD1174"/>
      <c r="BE1174"/>
      <c r="BF1174"/>
      <c r="BG1174"/>
      <c r="BH1174"/>
      <c r="BI1174"/>
      <c r="BJ1174"/>
      <c r="BK1174"/>
      <c r="BL1174"/>
      <c r="BM1174"/>
      <c r="BN1174"/>
      <c r="BO1174"/>
      <c r="BP1174"/>
      <c r="BQ1174"/>
      <c r="BR1174"/>
      <c r="BS1174"/>
      <c r="BT1174"/>
    </row>
    <row r="1175" spans="1:72" s="8" customFormat="1" x14ac:dyDescent="0.25">
      <c r="A1175" s="91"/>
      <c r="B1175" s="91"/>
      <c r="C1175" s="91"/>
      <c r="D1175" s="91"/>
      <c r="E1175" s="103"/>
      <c r="F1175" s="103"/>
      <c r="G1175" s="103"/>
      <c r="H1175" s="103"/>
      <c r="I1175" s="103"/>
      <c r="J1175" s="103"/>
      <c r="K1175" s="103"/>
      <c r="L1175" s="103"/>
      <c r="M1175"/>
      <c r="N1175"/>
      <c r="O1175"/>
      <c r="P1175"/>
      <c r="Q1175"/>
      <c r="R1175"/>
      <c r="S1175"/>
      <c r="T1175"/>
      <c r="U1175"/>
      <c r="V1175"/>
      <c r="W1175"/>
      <c r="X1175"/>
      <c r="Y1175"/>
      <c r="Z1175"/>
      <c r="AA1175"/>
      <c r="AB1175"/>
      <c r="AC1175"/>
      <c r="AD1175"/>
      <c r="AE1175"/>
      <c r="AF1175"/>
      <c r="AG1175"/>
      <c r="AH1175"/>
      <c r="AI1175"/>
      <c r="AJ1175"/>
      <c r="AK1175"/>
      <c r="AL1175"/>
      <c r="AM1175"/>
      <c r="AN1175"/>
      <c r="AO1175"/>
      <c r="AP1175"/>
      <c r="AQ1175"/>
      <c r="AR1175"/>
      <c r="AS1175"/>
      <c r="AT1175"/>
      <c r="AU1175"/>
      <c r="AV1175"/>
      <c r="AW1175"/>
      <c r="AX1175"/>
      <c r="AY1175"/>
      <c r="AZ1175"/>
      <c r="BA1175"/>
      <c r="BB1175"/>
      <c r="BC1175"/>
      <c r="BD1175"/>
      <c r="BE1175"/>
      <c r="BF1175"/>
      <c r="BG1175"/>
      <c r="BH1175"/>
      <c r="BI1175"/>
      <c r="BJ1175"/>
      <c r="BK1175"/>
      <c r="BL1175"/>
      <c r="BM1175"/>
      <c r="BN1175"/>
      <c r="BO1175"/>
      <c r="BP1175"/>
      <c r="BQ1175"/>
      <c r="BR1175"/>
      <c r="BS1175"/>
      <c r="BT1175"/>
    </row>
    <row r="1176" spans="1:72" s="8" customFormat="1" x14ac:dyDescent="0.25">
      <c r="A1176" s="91"/>
      <c r="B1176" s="91"/>
      <c r="C1176" s="91"/>
      <c r="D1176" s="91"/>
      <c r="E1176" s="103"/>
      <c r="F1176" s="103"/>
      <c r="G1176" s="103"/>
      <c r="H1176" s="103"/>
      <c r="I1176" s="103"/>
      <c r="J1176" s="103"/>
      <c r="K1176" s="103"/>
      <c r="L1176" s="103"/>
      <c r="M1176"/>
      <c r="N1176"/>
      <c r="O1176"/>
      <c r="P1176"/>
      <c r="Q1176"/>
      <c r="R1176"/>
      <c r="S1176"/>
      <c r="T1176"/>
      <c r="U1176"/>
      <c r="V1176"/>
      <c r="W1176"/>
      <c r="X1176"/>
      <c r="Y1176"/>
      <c r="Z1176"/>
      <c r="AA1176"/>
      <c r="AB1176"/>
      <c r="AC1176"/>
      <c r="AD1176"/>
      <c r="AE1176"/>
      <c r="AF1176"/>
      <c r="AG1176"/>
      <c r="AH1176"/>
      <c r="AI1176"/>
      <c r="AJ1176"/>
      <c r="AK1176"/>
      <c r="AL1176"/>
      <c r="AM1176"/>
      <c r="AN1176"/>
      <c r="AO1176"/>
      <c r="AP1176"/>
      <c r="AQ1176"/>
      <c r="AR1176"/>
      <c r="AS1176"/>
      <c r="AT1176"/>
      <c r="AU1176"/>
      <c r="AV1176"/>
      <c r="AW1176"/>
      <c r="AX1176"/>
      <c r="AY1176"/>
      <c r="AZ1176"/>
      <c r="BA1176"/>
      <c r="BB1176"/>
      <c r="BC1176"/>
      <c r="BD1176"/>
      <c r="BE1176"/>
      <c r="BF1176"/>
      <c r="BG1176"/>
      <c r="BH1176"/>
      <c r="BI1176"/>
      <c r="BJ1176"/>
      <c r="BK1176"/>
      <c r="BL1176"/>
      <c r="BM1176"/>
      <c r="BN1176"/>
      <c r="BO1176"/>
      <c r="BP1176"/>
      <c r="BQ1176"/>
      <c r="BR1176"/>
      <c r="BS1176"/>
      <c r="BT1176"/>
    </row>
    <row r="1177" spans="1:72" s="8" customFormat="1" x14ac:dyDescent="0.25">
      <c r="A1177" s="91"/>
      <c r="B1177" s="91"/>
      <c r="C1177" s="91"/>
      <c r="D1177" s="91"/>
      <c r="E1177" s="103"/>
      <c r="F1177" s="103"/>
      <c r="G1177" s="103"/>
      <c r="H1177" s="103"/>
      <c r="I1177" s="103"/>
      <c r="J1177" s="103"/>
      <c r="K1177" s="103"/>
      <c r="L1177" s="103"/>
      <c r="M1177"/>
      <c r="N1177"/>
      <c r="O1177"/>
      <c r="P1177"/>
      <c r="Q1177"/>
      <c r="R1177"/>
      <c r="S1177"/>
      <c r="T1177"/>
      <c r="U1177"/>
      <c r="V1177"/>
      <c r="W1177"/>
      <c r="X1177"/>
      <c r="Y1177"/>
      <c r="Z1177"/>
      <c r="AA1177"/>
      <c r="AB1177"/>
      <c r="AC1177"/>
      <c r="AD1177"/>
      <c r="AE1177"/>
      <c r="AF1177"/>
      <c r="AG1177"/>
      <c r="AH1177"/>
      <c r="AI1177"/>
      <c r="AJ1177"/>
      <c r="AK1177"/>
      <c r="AL1177"/>
      <c r="AM1177"/>
      <c r="AN1177"/>
      <c r="AO1177"/>
      <c r="AP1177"/>
      <c r="AQ1177"/>
      <c r="AR1177"/>
      <c r="AS1177"/>
      <c r="AT1177"/>
      <c r="AU1177"/>
      <c r="AV1177"/>
      <c r="AW1177"/>
      <c r="AX1177"/>
      <c r="AY1177"/>
      <c r="AZ1177"/>
      <c r="BA1177"/>
      <c r="BB1177"/>
      <c r="BC1177"/>
      <c r="BD1177"/>
      <c r="BE1177"/>
      <c r="BF1177"/>
      <c r="BG1177"/>
      <c r="BH1177"/>
      <c r="BI1177"/>
      <c r="BJ1177"/>
      <c r="BK1177"/>
      <c r="BL1177"/>
      <c r="BM1177"/>
      <c r="BN1177"/>
      <c r="BO1177"/>
      <c r="BP1177"/>
      <c r="BQ1177"/>
      <c r="BR1177"/>
      <c r="BS1177"/>
      <c r="BT1177"/>
    </row>
    <row r="1178" spans="1:72" s="8" customFormat="1" x14ac:dyDescent="0.25">
      <c r="A1178" s="91"/>
      <c r="B1178" s="91"/>
      <c r="C1178" s="91"/>
      <c r="D1178" s="91"/>
      <c r="E1178" s="103"/>
      <c r="F1178" s="103"/>
      <c r="G1178" s="103"/>
      <c r="H1178" s="103"/>
      <c r="I1178" s="103"/>
      <c r="J1178" s="103"/>
      <c r="K1178" s="103"/>
      <c r="L1178" s="103"/>
      <c r="M1178"/>
      <c r="N1178"/>
      <c r="O1178"/>
      <c r="P1178"/>
      <c r="Q1178"/>
      <c r="R1178"/>
      <c r="S1178"/>
      <c r="T1178"/>
      <c r="U1178"/>
      <c r="V1178"/>
      <c r="W1178"/>
      <c r="X1178"/>
      <c r="Y1178"/>
      <c r="Z1178"/>
      <c r="AA1178"/>
      <c r="AB1178"/>
      <c r="AC1178"/>
      <c r="AD1178"/>
      <c r="AE1178"/>
      <c r="AF1178"/>
      <c r="AG1178"/>
      <c r="AH1178"/>
      <c r="AI1178"/>
      <c r="AJ1178"/>
      <c r="AK1178"/>
      <c r="AL1178"/>
      <c r="AM1178"/>
      <c r="AN1178"/>
      <c r="AO1178"/>
      <c r="AP1178"/>
      <c r="AQ1178"/>
      <c r="AR1178"/>
      <c r="AS1178"/>
      <c r="AT1178"/>
      <c r="AU1178"/>
      <c r="AV1178"/>
      <c r="AW1178"/>
      <c r="AX1178"/>
      <c r="AY1178"/>
      <c r="AZ1178"/>
      <c r="BA1178"/>
      <c r="BB1178"/>
      <c r="BC1178"/>
      <c r="BD1178"/>
      <c r="BE1178"/>
      <c r="BF1178"/>
      <c r="BG1178"/>
      <c r="BH1178"/>
      <c r="BI1178"/>
      <c r="BJ1178"/>
      <c r="BK1178"/>
      <c r="BL1178"/>
      <c r="BM1178"/>
      <c r="BN1178"/>
      <c r="BO1178"/>
      <c r="BP1178"/>
      <c r="BQ1178"/>
      <c r="BR1178"/>
      <c r="BS1178"/>
      <c r="BT1178"/>
    </row>
    <row r="1179" spans="1:72" s="8" customFormat="1" x14ac:dyDescent="0.25">
      <c r="A1179" s="91"/>
      <c r="B1179" s="91"/>
      <c r="C1179" s="91"/>
      <c r="D1179" s="91"/>
      <c r="E1179" s="103"/>
      <c r="F1179" s="103"/>
      <c r="G1179" s="103"/>
      <c r="H1179" s="103"/>
      <c r="I1179" s="103"/>
      <c r="J1179" s="103"/>
      <c r="K1179" s="103"/>
      <c r="L1179" s="103"/>
      <c r="M1179"/>
      <c r="N1179"/>
      <c r="O1179"/>
      <c r="P1179"/>
      <c r="Q1179"/>
      <c r="R1179"/>
      <c r="S1179"/>
      <c r="T1179"/>
      <c r="U1179"/>
      <c r="V1179"/>
      <c r="W1179"/>
      <c r="X1179"/>
      <c r="Y1179"/>
      <c r="Z1179"/>
      <c r="AA1179"/>
      <c r="AB1179"/>
      <c r="AC1179"/>
      <c r="AD1179"/>
      <c r="AE1179"/>
      <c r="AF1179"/>
      <c r="AG1179"/>
      <c r="AH1179"/>
      <c r="AI1179"/>
      <c r="AJ1179"/>
      <c r="AK1179"/>
      <c r="AL1179"/>
      <c r="AM1179"/>
      <c r="AN1179"/>
      <c r="AO1179"/>
      <c r="AP1179"/>
      <c r="AQ1179"/>
      <c r="AR1179"/>
      <c r="AS1179"/>
      <c r="AT1179"/>
      <c r="AU1179"/>
      <c r="AV1179"/>
      <c r="AW1179"/>
      <c r="AX1179"/>
      <c r="AY1179"/>
      <c r="AZ1179"/>
      <c r="BA1179"/>
      <c r="BB1179"/>
      <c r="BC1179"/>
      <c r="BD1179"/>
      <c r="BE1179"/>
      <c r="BF1179"/>
      <c r="BG1179"/>
      <c r="BH1179"/>
      <c r="BI1179"/>
      <c r="BJ1179"/>
      <c r="BK1179"/>
      <c r="BL1179"/>
      <c r="BM1179"/>
      <c r="BN1179"/>
      <c r="BO1179"/>
      <c r="BP1179"/>
      <c r="BQ1179"/>
      <c r="BR1179"/>
      <c r="BS1179"/>
      <c r="BT1179"/>
    </row>
    <row r="1180" spans="1:72" s="8" customFormat="1" x14ac:dyDescent="0.25">
      <c r="A1180" s="91"/>
      <c r="B1180" s="91"/>
      <c r="C1180" s="91"/>
      <c r="D1180" s="91"/>
      <c r="E1180" s="103"/>
      <c r="F1180" s="103"/>
      <c r="G1180" s="103"/>
      <c r="H1180" s="103"/>
      <c r="I1180" s="103"/>
      <c r="J1180" s="103"/>
      <c r="K1180" s="103"/>
      <c r="L1180" s="103"/>
      <c r="M1180"/>
      <c r="N1180"/>
      <c r="O1180"/>
      <c r="P1180"/>
      <c r="Q1180"/>
      <c r="R1180"/>
      <c r="S1180"/>
      <c r="T1180"/>
      <c r="U1180"/>
      <c r="V1180"/>
      <c r="W1180"/>
      <c r="X1180"/>
      <c r="Y1180"/>
      <c r="Z1180"/>
      <c r="AA1180"/>
      <c r="AB1180"/>
      <c r="AC1180"/>
      <c r="AD1180"/>
      <c r="AE1180"/>
      <c r="AF1180"/>
      <c r="AG1180"/>
      <c r="AH1180"/>
      <c r="AI1180"/>
      <c r="AJ1180"/>
      <c r="AK1180"/>
      <c r="AL1180"/>
      <c r="AM1180"/>
      <c r="AN1180"/>
      <c r="AO1180"/>
      <c r="AP1180"/>
      <c r="AQ1180"/>
      <c r="AR1180"/>
      <c r="AS1180"/>
      <c r="AT1180"/>
      <c r="AU1180"/>
      <c r="AV1180"/>
      <c r="AW1180"/>
      <c r="AX1180"/>
      <c r="AY1180"/>
      <c r="AZ1180"/>
      <c r="BA1180"/>
      <c r="BB1180"/>
      <c r="BC1180"/>
      <c r="BD1180"/>
      <c r="BE1180"/>
      <c r="BF1180"/>
      <c r="BG1180"/>
      <c r="BH1180"/>
      <c r="BI1180"/>
      <c r="BJ1180"/>
      <c r="BK1180"/>
      <c r="BL1180"/>
      <c r="BM1180"/>
      <c r="BN1180"/>
      <c r="BO1180"/>
      <c r="BP1180"/>
      <c r="BQ1180"/>
      <c r="BR1180"/>
      <c r="BS1180"/>
      <c r="BT1180"/>
    </row>
    <row r="1181" spans="1:72" s="8" customFormat="1" x14ac:dyDescent="0.25">
      <c r="A1181" s="91"/>
      <c r="B1181" s="91"/>
      <c r="C1181" s="91"/>
      <c r="D1181" s="91"/>
      <c r="E1181" s="103"/>
      <c r="F1181" s="103"/>
      <c r="G1181" s="103"/>
      <c r="H1181" s="103"/>
      <c r="I1181" s="103"/>
      <c r="J1181" s="103"/>
      <c r="K1181" s="103"/>
      <c r="L1181" s="103"/>
      <c r="M1181"/>
      <c r="N1181"/>
      <c r="O1181"/>
      <c r="P1181"/>
      <c r="Q1181"/>
      <c r="R1181"/>
      <c r="S1181"/>
      <c r="T1181"/>
      <c r="U1181"/>
      <c r="V1181"/>
      <c r="W1181"/>
      <c r="X1181"/>
      <c r="Y1181"/>
      <c r="Z1181"/>
      <c r="AA1181"/>
      <c r="AB1181"/>
      <c r="AC1181"/>
      <c r="AD1181"/>
      <c r="AE1181"/>
      <c r="AF1181"/>
      <c r="AG1181"/>
      <c r="AH1181"/>
      <c r="AI1181"/>
      <c r="AJ1181"/>
      <c r="AK1181"/>
      <c r="AL1181"/>
      <c r="AM1181"/>
      <c r="AN1181"/>
      <c r="AO1181"/>
      <c r="AP1181"/>
      <c r="AQ1181"/>
      <c r="AR1181"/>
      <c r="AS1181"/>
      <c r="AT1181"/>
      <c r="AU1181"/>
      <c r="AV1181"/>
      <c r="AW1181"/>
      <c r="AX1181"/>
      <c r="AY1181"/>
      <c r="AZ1181"/>
      <c r="BA1181"/>
      <c r="BB1181"/>
      <c r="BC1181"/>
      <c r="BD1181"/>
      <c r="BE1181"/>
      <c r="BF1181"/>
      <c r="BG1181"/>
      <c r="BH1181"/>
      <c r="BI1181"/>
      <c r="BJ1181"/>
      <c r="BK1181"/>
      <c r="BL1181"/>
      <c r="BM1181"/>
      <c r="BN1181"/>
      <c r="BO1181"/>
      <c r="BP1181"/>
      <c r="BQ1181"/>
      <c r="BR1181"/>
      <c r="BS1181"/>
      <c r="BT1181"/>
    </row>
    <row r="1182" spans="1:72" s="8" customFormat="1" x14ac:dyDescent="0.25">
      <c r="A1182" s="91"/>
      <c r="B1182" s="91"/>
      <c r="C1182" s="91"/>
      <c r="D1182" s="91"/>
      <c r="E1182" s="103"/>
      <c r="F1182" s="103"/>
      <c r="G1182" s="103"/>
      <c r="H1182" s="103"/>
      <c r="I1182" s="103"/>
      <c r="J1182" s="103"/>
      <c r="K1182" s="103"/>
      <c r="L1182" s="103"/>
      <c r="M1182"/>
      <c r="N1182"/>
      <c r="O1182"/>
      <c r="P1182"/>
      <c r="Q1182"/>
      <c r="R1182"/>
      <c r="S1182"/>
      <c r="T1182"/>
      <c r="U1182"/>
      <c r="V1182"/>
      <c r="W1182"/>
      <c r="X1182"/>
      <c r="Y1182"/>
      <c r="Z1182"/>
      <c r="AA1182"/>
      <c r="AB1182"/>
      <c r="AC1182"/>
      <c r="AD1182"/>
      <c r="AE1182"/>
      <c r="AF1182"/>
      <c r="AG1182"/>
      <c r="AH1182"/>
      <c r="AI1182"/>
      <c r="AJ1182"/>
      <c r="AK1182"/>
      <c r="AL1182"/>
      <c r="AM1182"/>
      <c r="AN1182"/>
      <c r="AO1182"/>
      <c r="AP1182"/>
      <c r="AQ1182"/>
      <c r="AR1182"/>
      <c r="AS1182"/>
      <c r="AT1182"/>
      <c r="AU1182"/>
      <c r="AV1182"/>
      <c r="AW1182"/>
      <c r="AX1182"/>
      <c r="AY1182"/>
      <c r="AZ1182"/>
      <c r="BA1182"/>
      <c r="BB1182"/>
      <c r="BC1182"/>
      <c r="BD1182"/>
      <c r="BE1182"/>
      <c r="BF1182"/>
      <c r="BG1182"/>
      <c r="BH1182"/>
      <c r="BI1182"/>
      <c r="BJ1182"/>
      <c r="BK1182"/>
      <c r="BL1182"/>
      <c r="BM1182"/>
      <c r="BN1182"/>
      <c r="BO1182"/>
      <c r="BP1182"/>
      <c r="BQ1182"/>
      <c r="BR1182"/>
      <c r="BS1182"/>
      <c r="BT1182"/>
    </row>
    <row r="1183" spans="1:72" s="8" customFormat="1" x14ac:dyDescent="0.25">
      <c r="A1183" s="91"/>
      <c r="B1183" s="91"/>
      <c r="C1183" s="91"/>
      <c r="D1183" s="91"/>
      <c r="E1183" s="103"/>
      <c r="F1183" s="103"/>
      <c r="G1183" s="103"/>
      <c r="H1183" s="103"/>
      <c r="I1183" s="103"/>
      <c r="J1183" s="103"/>
      <c r="K1183" s="103"/>
      <c r="L1183" s="103"/>
      <c r="M1183"/>
      <c r="N1183"/>
      <c r="O1183"/>
      <c r="P1183"/>
      <c r="Q1183"/>
      <c r="R1183"/>
      <c r="S1183"/>
      <c r="T1183"/>
      <c r="U1183"/>
      <c r="V1183"/>
      <c r="W1183"/>
      <c r="X1183"/>
      <c r="Y1183"/>
      <c r="Z1183"/>
      <c r="AA1183"/>
      <c r="AB1183"/>
      <c r="AC1183"/>
      <c r="AD1183"/>
      <c r="AE1183"/>
      <c r="AF1183"/>
      <c r="AG1183"/>
      <c r="AH1183"/>
      <c r="AI1183"/>
      <c r="AJ1183"/>
      <c r="AK1183"/>
      <c r="AL1183"/>
      <c r="AM1183"/>
      <c r="AN1183"/>
      <c r="AO1183"/>
      <c r="AP1183"/>
      <c r="AQ1183"/>
      <c r="AR1183"/>
      <c r="AS1183"/>
      <c r="AT1183"/>
      <c r="AU1183"/>
      <c r="AV1183"/>
      <c r="AW1183"/>
      <c r="AX1183"/>
      <c r="AY1183"/>
      <c r="AZ1183"/>
      <c r="BA1183"/>
      <c r="BB1183"/>
      <c r="BC1183"/>
      <c r="BD1183"/>
      <c r="BE1183"/>
      <c r="BF1183"/>
      <c r="BG1183"/>
      <c r="BH1183"/>
      <c r="BI1183"/>
      <c r="BJ1183"/>
      <c r="BK1183"/>
      <c r="BL1183"/>
      <c r="BM1183"/>
      <c r="BN1183"/>
      <c r="BO1183"/>
      <c r="BP1183"/>
      <c r="BQ1183"/>
      <c r="BR1183"/>
      <c r="BS1183"/>
      <c r="BT1183"/>
    </row>
    <row r="1184" spans="1:72" s="8" customFormat="1" x14ac:dyDescent="0.25">
      <c r="A1184" s="92"/>
      <c r="B1184" s="92"/>
      <c r="C1184" s="92"/>
      <c r="D1184" s="92"/>
      <c r="E1184" s="104"/>
      <c r="F1184" s="104"/>
      <c r="G1184" s="104"/>
      <c r="H1184" s="104"/>
      <c r="I1184" s="104"/>
      <c r="J1184" s="104"/>
      <c r="K1184" s="104"/>
      <c r="L1184" s="104"/>
      <c r="M1184"/>
      <c r="N1184"/>
      <c r="O1184"/>
      <c r="P1184"/>
      <c r="Q1184"/>
      <c r="R1184"/>
      <c r="S1184"/>
      <c r="T1184"/>
      <c r="U1184"/>
      <c r="V1184"/>
      <c r="W1184"/>
      <c r="X1184"/>
      <c r="Y1184"/>
      <c r="Z1184"/>
      <c r="AA1184"/>
      <c r="AB1184"/>
      <c r="AC1184"/>
      <c r="AD1184"/>
      <c r="AE1184"/>
      <c r="AF1184"/>
      <c r="AG1184"/>
      <c r="AH1184"/>
      <c r="AI1184"/>
      <c r="AJ1184"/>
      <c r="AK1184"/>
      <c r="AL1184"/>
      <c r="AM1184"/>
      <c r="AN1184"/>
      <c r="AO1184"/>
      <c r="AP1184"/>
      <c r="AQ1184"/>
      <c r="AR1184"/>
      <c r="AS1184"/>
      <c r="AT1184"/>
      <c r="AU1184"/>
      <c r="AV1184"/>
      <c r="AW1184"/>
      <c r="AX1184"/>
      <c r="AY1184"/>
      <c r="AZ1184"/>
      <c r="BA1184"/>
      <c r="BB1184"/>
      <c r="BC1184"/>
      <c r="BD1184"/>
      <c r="BE1184"/>
      <c r="BF1184"/>
      <c r="BG1184"/>
      <c r="BH1184"/>
      <c r="BI1184"/>
      <c r="BJ1184"/>
      <c r="BK1184"/>
      <c r="BL1184"/>
      <c r="BM1184"/>
      <c r="BN1184"/>
      <c r="BO1184"/>
      <c r="BP1184"/>
      <c r="BQ1184"/>
      <c r="BR1184"/>
      <c r="BS1184"/>
      <c r="BT1184"/>
    </row>
    <row r="1185" spans="1:72" s="8" customFormat="1" x14ac:dyDescent="0.25">
      <c r="A1185" s="92"/>
      <c r="B1185" s="92"/>
      <c r="C1185" s="92"/>
      <c r="D1185" s="92"/>
      <c r="E1185" s="104"/>
      <c r="F1185" s="104"/>
      <c r="G1185" s="104"/>
      <c r="H1185" s="104"/>
      <c r="I1185" s="104"/>
      <c r="J1185" s="104"/>
      <c r="K1185" s="104"/>
      <c r="L1185" s="104"/>
      <c r="M1185"/>
      <c r="N1185"/>
      <c r="O1185"/>
      <c r="P1185"/>
      <c r="Q1185"/>
      <c r="R1185"/>
      <c r="S1185"/>
      <c r="T1185"/>
      <c r="U1185"/>
      <c r="V1185"/>
      <c r="W1185"/>
      <c r="X1185"/>
      <c r="Y1185"/>
      <c r="Z1185"/>
      <c r="AA1185"/>
      <c r="AB1185"/>
      <c r="AC1185"/>
      <c r="AD1185"/>
      <c r="AE1185"/>
      <c r="AF1185"/>
      <c r="AG1185"/>
      <c r="AH1185"/>
      <c r="AI1185"/>
      <c r="AJ1185"/>
      <c r="AK1185"/>
      <c r="AL1185"/>
      <c r="AM1185"/>
      <c r="AN1185"/>
      <c r="AO1185"/>
      <c r="AP1185"/>
      <c r="AQ1185"/>
      <c r="AR1185"/>
      <c r="AS1185"/>
      <c r="AT1185"/>
      <c r="AU1185"/>
      <c r="AV1185"/>
      <c r="AW1185"/>
      <c r="AX1185"/>
      <c r="AY1185"/>
      <c r="AZ1185"/>
      <c r="BA1185"/>
      <c r="BB1185"/>
      <c r="BC1185"/>
      <c r="BD1185"/>
      <c r="BE1185"/>
      <c r="BF1185"/>
      <c r="BG1185"/>
      <c r="BH1185"/>
      <c r="BI1185"/>
      <c r="BJ1185"/>
      <c r="BK1185"/>
      <c r="BL1185"/>
      <c r="BM1185"/>
      <c r="BN1185"/>
      <c r="BO1185"/>
      <c r="BP1185"/>
      <c r="BQ1185"/>
      <c r="BR1185"/>
      <c r="BS1185"/>
      <c r="BT1185"/>
    </row>
    <row r="1186" spans="1:72" s="8" customFormat="1" x14ac:dyDescent="0.25">
      <c r="A1186" s="92"/>
      <c r="B1186" s="92"/>
      <c r="C1186" s="92"/>
      <c r="D1186" s="92"/>
      <c r="E1186" s="104"/>
      <c r="F1186" s="104"/>
      <c r="G1186" s="104"/>
      <c r="H1186" s="104"/>
      <c r="I1186" s="104"/>
      <c r="J1186" s="104"/>
      <c r="K1186" s="104"/>
      <c r="L1186" s="104"/>
      <c r="M1186"/>
      <c r="N1186"/>
      <c r="O1186"/>
      <c r="P1186"/>
      <c r="Q1186"/>
      <c r="R1186"/>
      <c r="S1186"/>
      <c r="T1186"/>
      <c r="U1186"/>
      <c r="V1186"/>
      <c r="W1186"/>
      <c r="X1186"/>
      <c r="Y1186"/>
      <c r="Z1186"/>
      <c r="AA1186"/>
      <c r="AB1186"/>
      <c r="AC1186"/>
      <c r="AD1186"/>
      <c r="AE1186"/>
      <c r="AF1186"/>
      <c r="AG1186"/>
      <c r="AH1186"/>
      <c r="AI1186"/>
      <c r="AJ1186"/>
      <c r="AK1186"/>
      <c r="AL1186"/>
      <c r="AM1186"/>
      <c r="AN1186"/>
      <c r="AO1186"/>
      <c r="AP1186"/>
      <c r="AQ1186"/>
      <c r="AR1186"/>
      <c r="AS1186"/>
      <c r="AT1186"/>
      <c r="AU1186"/>
      <c r="AV1186"/>
      <c r="AW1186"/>
      <c r="AX1186"/>
      <c r="AY1186"/>
      <c r="AZ1186"/>
      <c r="BA1186"/>
      <c r="BB1186"/>
      <c r="BC1186"/>
      <c r="BD1186"/>
      <c r="BE1186"/>
      <c r="BF1186"/>
      <c r="BG1186"/>
      <c r="BH1186"/>
      <c r="BI1186"/>
      <c r="BJ1186"/>
      <c r="BK1186"/>
      <c r="BL1186"/>
      <c r="BM1186"/>
      <c r="BN1186"/>
      <c r="BO1186"/>
      <c r="BP1186"/>
      <c r="BQ1186"/>
      <c r="BR1186"/>
      <c r="BS1186"/>
      <c r="BT1186"/>
    </row>
    <row r="1187" spans="1:72" s="8" customFormat="1" x14ac:dyDescent="0.25">
      <c r="A1187" s="92"/>
      <c r="B1187" s="92"/>
      <c r="C1187" s="92"/>
      <c r="D1187" s="92"/>
      <c r="E1187" s="104"/>
      <c r="F1187" s="104"/>
      <c r="G1187" s="104"/>
      <c r="H1187" s="104"/>
      <c r="I1187" s="104"/>
      <c r="J1187" s="104"/>
      <c r="K1187" s="104"/>
      <c r="L1187" s="104"/>
      <c r="M1187"/>
      <c r="N1187"/>
      <c r="O1187"/>
      <c r="P1187"/>
      <c r="Q1187"/>
      <c r="R1187"/>
      <c r="S1187"/>
      <c r="T1187"/>
      <c r="U1187"/>
      <c r="V1187"/>
      <c r="W1187"/>
      <c r="X1187"/>
      <c r="Y1187"/>
      <c r="Z1187"/>
      <c r="AA1187"/>
      <c r="AB1187"/>
      <c r="AC1187"/>
      <c r="AD1187"/>
      <c r="AE1187"/>
      <c r="AF1187"/>
      <c r="AG1187"/>
      <c r="AH1187"/>
      <c r="AI1187"/>
      <c r="AJ1187"/>
      <c r="AK1187"/>
      <c r="AL1187"/>
      <c r="AM1187"/>
      <c r="AN1187"/>
      <c r="AO1187"/>
      <c r="AP1187"/>
      <c r="AQ1187"/>
      <c r="AR1187"/>
      <c r="AS1187"/>
      <c r="AT1187"/>
      <c r="AU1187"/>
      <c r="AV1187"/>
      <c r="AW1187"/>
      <c r="AX1187"/>
      <c r="AY1187"/>
      <c r="AZ1187"/>
      <c r="BA1187"/>
      <c r="BB1187"/>
      <c r="BC1187"/>
      <c r="BD1187"/>
      <c r="BE1187"/>
      <c r="BF1187"/>
      <c r="BG1187"/>
      <c r="BH1187"/>
      <c r="BI1187"/>
      <c r="BJ1187"/>
      <c r="BK1187"/>
      <c r="BL1187"/>
      <c r="BM1187"/>
      <c r="BN1187"/>
      <c r="BO1187"/>
      <c r="BP1187"/>
      <c r="BQ1187"/>
      <c r="BR1187"/>
      <c r="BS1187"/>
      <c r="BT1187"/>
    </row>
    <row r="1188" spans="1:72" s="8" customFormat="1" x14ac:dyDescent="0.25">
      <c r="A1188" s="92"/>
      <c r="B1188" s="92"/>
      <c r="C1188" s="92"/>
      <c r="D1188" s="92"/>
      <c r="E1188" s="104"/>
      <c r="F1188" s="104"/>
      <c r="G1188" s="104"/>
      <c r="H1188" s="104"/>
      <c r="I1188" s="104"/>
      <c r="J1188" s="104"/>
      <c r="K1188" s="104"/>
      <c r="L1188" s="104"/>
      <c r="M1188"/>
      <c r="N1188"/>
      <c r="O1188"/>
      <c r="P1188"/>
      <c r="Q1188"/>
      <c r="R1188"/>
      <c r="S1188"/>
      <c r="T1188"/>
      <c r="U1188"/>
      <c r="V1188"/>
      <c r="W1188"/>
      <c r="X1188"/>
      <c r="Y1188"/>
      <c r="Z1188"/>
      <c r="AA1188"/>
      <c r="AB1188"/>
      <c r="AC1188"/>
      <c r="AD1188"/>
      <c r="AE1188"/>
      <c r="AF1188"/>
      <c r="AG1188"/>
      <c r="AH1188"/>
      <c r="AI1188"/>
      <c r="AJ1188"/>
      <c r="AK1188"/>
      <c r="AL1188"/>
      <c r="AM1188"/>
      <c r="AN1188"/>
      <c r="AO1188"/>
      <c r="AP1188"/>
      <c r="AQ1188"/>
      <c r="AR1188"/>
      <c r="AS1188"/>
      <c r="AT1188"/>
      <c r="AU1188"/>
      <c r="AV1188"/>
      <c r="AW1188"/>
      <c r="AX1188"/>
      <c r="AY1188"/>
      <c r="AZ1188"/>
      <c r="BA1188"/>
      <c r="BB1188"/>
      <c r="BC1188"/>
      <c r="BD1188"/>
      <c r="BE1188"/>
      <c r="BF1188"/>
      <c r="BG1188"/>
      <c r="BH1188"/>
      <c r="BI1188"/>
      <c r="BJ1188"/>
      <c r="BK1188"/>
      <c r="BL1188"/>
      <c r="BM1188"/>
      <c r="BN1188"/>
      <c r="BO1188"/>
      <c r="BP1188"/>
      <c r="BQ1188"/>
      <c r="BR1188"/>
      <c r="BS1188"/>
      <c r="BT1188"/>
    </row>
    <row r="1189" spans="1:72" s="8" customFormat="1" x14ac:dyDescent="0.25">
      <c r="A1189" s="92"/>
      <c r="B1189" s="92"/>
      <c r="C1189" s="92"/>
      <c r="D1189" s="92"/>
      <c r="E1189" s="104"/>
      <c r="F1189" s="104"/>
      <c r="G1189" s="104"/>
      <c r="H1189" s="104"/>
      <c r="I1189" s="104"/>
      <c r="J1189" s="104"/>
      <c r="K1189" s="104"/>
      <c r="L1189" s="104"/>
      <c r="M1189"/>
      <c r="N1189"/>
      <c r="O1189"/>
      <c r="P1189"/>
      <c r="Q1189"/>
      <c r="R1189"/>
      <c r="S1189"/>
      <c r="T1189"/>
      <c r="U1189"/>
      <c r="V1189"/>
      <c r="W1189"/>
      <c r="X1189"/>
      <c r="Y1189"/>
      <c r="Z1189"/>
      <c r="AA1189"/>
      <c r="AB1189"/>
      <c r="AC1189"/>
      <c r="AD1189"/>
      <c r="AE1189"/>
      <c r="AF1189"/>
      <c r="AG1189"/>
      <c r="AH1189"/>
      <c r="AI1189"/>
      <c r="AJ1189"/>
      <c r="AK1189"/>
      <c r="AL1189"/>
      <c r="AM1189"/>
      <c r="AN1189"/>
      <c r="AO1189"/>
      <c r="AP1189"/>
      <c r="AQ1189"/>
      <c r="AR1189"/>
      <c r="AS1189"/>
      <c r="AT1189"/>
      <c r="AU1189"/>
      <c r="AV1189"/>
      <c r="AW1189"/>
      <c r="AX1189"/>
      <c r="AY1189"/>
      <c r="AZ1189"/>
      <c r="BA1189"/>
      <c r="BB1189"/>
      <c r="BC1189"/>
      <c r="BD1189"/>
      <c r="BE1189"/>
      <c r="BF1189"/>
      <c r="BG1189"/>
      <c r="BH1189"/>
      <c r="BI1189"/>
      <c r="BJ1189"/>
      <c r="BK1189"/>
      <c r="BL1189"/>
      <c r="BM1189"/>
      <c r="BN1189"/>
      <c r="BO1189"/>
      <c r="BP1189"/>
      <c r="BQ1189"/>
      <c r="BR1189"/>
      <c r="BS1189"/>
      <c r="BT1189"/>
    </row>
    <row r="1190" spans="1:72" s="8" customFormat="1" x14ac:dyDescent="0.25">
      <c r="A1190" s="92"/>
      <c r="B1190" s="92"/>
      <c r="C1190" s="92"/>
      <c r="D1190" s="92"/>
      <c r="E1190" s="104"/>
      <c r="F1190" s="104"/>
      <c r="G1190" s="104"/>
      <c r="H1190" s="104"/>
      <c r="I1190" s="104"/>
      <c r="J1190" s="104"/>
      <c r="K1190" s="104"/>
      <c r="L1190" s="104"/>
      <c r="M1190"/>
      <c r="N1190"/>
      <c r="O1190"/>
      <c r="P1190"/>
      <c r="Q1190"/>
      <c r="R1190"/>
      <c r="S1190"/>
      <c r="T1190"/>
      <c r="U1190"/>
      <c r="V1190"/>
      <c r="W1190"/>
      <c r="X1190"/>
      <c r="Y1190"/>
      <c r="Z1190"/>
      <c r="AA1190"/>
      <c r="AB1190"/>
      <c r="AC1190"/>
      <c r="AD1190"/>
      <c r="AE1190"/>
      <c r="AF1190"/>
      <c r="AG1190"/>
      <c r="AH1190"/>
      <c r="AI1190"/>
      <c r="AJ1190"/>
      <c r="AK1190"/>
      <c r="AL1190"/>
      <c r="AM1190"/>
      <c r="AN1190"/>
      <c r="AO1190"/>
      <c r="AP1190"/>
      <c r="AQ1190"/>
      <c r="AR1190"/>
      <c r="AS1190"/>
      <c r="AT1190"/>
      <c r="AU1190"/>
      <c r="AV1190"/>
      <c r="AW1190"/>
      <c r="AX1190"/>
      <c r="AY1190"/>
      <c r="AZ1190"/>
      <c r="BA1190"/>
      <c r="BB1190"/>
      <c r="BC1190"/>
      <c r="BD1190"/>
      <c r="BE1190"/>
      <c r="BF1190"/>
      <c r="BG1190"/>
      <c r="BH1190"/>
      <c r="BI1190"/>
      <c r="BJ1190"/>
      <c r="BK1190"/>
      <c r="BL1190"/>
      <c r="BM1190"/>
      <c r="BN1190"/>
      <c r="BO1190"/>
      <c r="BP1190"/>
      <c r="BQ1190"/>
      <c r="BR1190"/>
      <c r="BS1190"/>
      <c r="BT1190"/>
    </row>
    <row r="1191" spans="1:72" s="8" customFormat="1" x14ac:dyDescent="0.25">
      <c r="A1191" s="92"/>
      <c r="B1191" s="92"/>
      <c r="C1191" s="92"/>
      <c r="D1191" s="92"/>
      <c r="E1191" s="104"/>
      <c r="F1191" s="104"/>
      <c r="G1191" s="104"/>
      <c r="H1191" s="104"/>
      <c r="I1191" s="104"/>
      <c r="J1191" s="104"/>
      <c r="K1191" s="104"/>
      <c r="L1191" s="104"/>
      <c r="M1191"/>
      <c r="N1191"/>
      <c r="O1191"/>
      <c r="P1191"/>
      <c r="Q1191"/>
      <c r="R1191"/>
      <c r="S1191"/>
      <c r="T1191"/>
      <c r="U1191"/>
      <c r="V1191"/>
      <c r="W1191"/>
      <c r="X1191"/>
      <c r="Y1191"/>
      <c r="Z1191"/>
      <c r="AA1191"/>
      <c r="AB1191"/>
      <c r="AC1191"/>
      <c r="AD1191"/>
      <c r="AE1191"/>
      <c r="AF1191"/>
      <c r="AG1191"/>
      <c r="AH1191"/>
      <c r="AI1191"/>
      <c r="AJ1191"/>
      <c r="AK1191"/>
      <c r="AL1191"/>
      <c r="AM1191"/>
      <c r="AN1191"/>
      <c r="AO1191"/>
      <c r="AP1191"/>
      <c r="AQ1191"/>
      <c r="AR1191"/>
      <c r="AS1191"/>
      <c r="AT1191"/>
      <c r="AU1191"/>
      <c r="AV1191"/>
      <c r="AW1191"/>
      <c r="AX1191"/>
      <c r="AY1191"/>
      <c r="AZ1191"/>
      <c r="BA1191"/>
      <c r="BB1191"/>
      <c r="BC1191"/>
      <c r="BD1191"/>
      <c r="BE1191"/>
      <c r="BF1191"/>
      <c r="BG1191"/>
      <c r="BH1191"/>
      <c r="BI1191"/>
      <c r="BJ1191"/>
      <c r="BK1191"/>
      <c r="BL1191"/>
      <c r="BM1191"/>
      <c r="BN1191"/>
      <c r="BO1191"/>
      <c r="BP1191"/>
      <c r="BQ1191"/>
      <c r="BR1191"/>
      <c r="BS1191"/>
      <c r="BT1191"/>
    </row>
    <row r="1192" spans="1:72" s="8" customFormat="1" x14ac:dyDescent="0.25">
      <c r="A1192" s="92"/>
      <c r="B1192" s="92"/>
      <c r="C1192" s="92"/>
      <c r="D1192" s="92"/>
      <c r="E1192" s="104"/>
      <c r="F1192" s="104"/>
      <c r="G1192" s="104"/>
      <c r="H1192" s="104"/>
      <c r="I1192" s="104"/>
      <c r="J1192" s="104"/>
      <c r="K1192" s="104"/>
      <c r="L1192" s="104"/>
      <c r="M1192"/>
      <c r="N1192"/>
      <c r="O1192"/>
      <c r="P1192"/>
      <c r="Q1192"/>
      <c r="R1192"/>
      <c r="S1192"/>
      <c r="T1192"/>
      <c r="U1192"/>
      <c r="V1192"/>
      <c r="W1192"/>
      <c r="X1192"/>
      <c r="Y1192"/>
      <c r="Z1192"/>
      <c r="AA1192"/>
      <c r="AB1192"/>
      <c r="AC1192"/>
      <c r="AD1192"/>
      <c r="AE1192"/>
      <c r="AF1192"/>
      <c r="AG1192"/>
      <c r="AH1192"/>
      <c r="AI1192"/>
      <c r="AJ1192"/>
      <c r="AK1192"/>
      <c r="AL1192"/>
      <c r="AM1192"/>
      <c r="AN1192"/>
      <c r="AO1192"/>
      <c r="AP1192"/>
      <c r="AQ1192"/>
      <c r="AR1192"/>
      <c r="AS1192"/>
      <c r="AT1192"/>
      <c r="AU1192"/>
      <c r="AV1192"/>
      <c r="AW1192"/>
      <c r="AX1192"/>
      <c r="AY1192"/>
      <c r="AZ1192"/>
      <c r="BA1192"/>
      <c r="BB1192"/>
      <c r="BC1192"/>
      <c r="BD1192"/>
      <c r="BE1192"/>
      <c r="BF1192"/>
      <c r="BG1192"/>
      <c r="BH1192"/>
      <c r="BI1192"/>
      <c r="BJ1192"/>
      <c r="BK1192"/>
      <c r="BL1192"/>
      <c r="BM1192"/>
      <c r="BN1192"/>
      <c r="BO1192"/>
      <c r="BP1192"/>
      <c r="BQ1192"/>
      <c r="BR1192"/>
      <c r="BS1192"/>
      <c r="BT1192"/>
    </row>
    <row r="1193" spans="1:72" s="8" customFormat="1" x14ac:dyDescent="0.25">
      <c r="A1193" s="92"/>
      <c r="B1193" s="92"/>
      <c r="C1193" s="92"/>
      <c r="D1193" s="92"/>
      <c r="E1193" s="104"/>
      <c r="F1193" s="104"/>
      <c r="G1193" s="104"/>
      <c r="H1193" s="104"/>
      <c r="I1193" s="104"/>
      <c r="J1193" s="104"/>
      <c r="K1193" s="104"/>
      <c r="L1193" s="104"/>
      <c r="M1193"/>
      <c r="N1193"/>
      <c r="O1193"/>
      <c r="P1193"/>
      <c r="Q1193"/>
      <c r="R1193"/>
      <c r="S1193"/>
      <c r="T1193"/>
      <c r="U1193"/>
      <c r="V1193"/>
      <c r="W1193"/>
      <c r="X1193"/>
      <c r="Y1193"/>
      <c r="Z1193"/>
      <c r="AA1193"/>
      <c r="AB1193"/>
      <c r="AC1193"/>
      <c r="AD1193"/>
      <c r="AE1193"/>
      <c r="AF1193"/>
      <c r="AG1193"/>
      <c r="AH1193"/>
      <c r="AI1193"/>
      <c r="AJ1193"/>
      <c r="AK1193"/>
      <c r="AL1193"/>
      <c r="AM1193"/>
      <c r="AN1193"/>
      <c r="AO1193"/>
      <c r="AP1193"/>
      <c r="AQ1193"/>
      <c r="AR1193"/>
      <c r="AS1193"/>
      <c r="AT1193"/>
      <c r="AU1193"/>
      <c r="AV1193"/>
      <c r="AW1193"/>
      <c r="AX1193"/>
      <c r="AY1193"/>
      <c r="AZ1193"/>
      <c r="BA1193"/>
      <c r="BB1193"/>
      <c r="BC1193"/>
      <c r="BD1193"/>
      <c r="BE1193"/>
      <c r="BF1193"/>
      <c r="BG1193"/>
      <c r="BH1193"/>
      <c r="BI1193"/>
      <c r="BJ1193"/>
      <c r="BK1193"/>
      <c r="BL1193"/>
      <c r="BM1193"/>
      <c r="BN1193"/>
      <c r="BO1193"/>
      <c r="BP1193"/>
      <c r="BQ1193"/>
      <c r="BR1193"/>
      <c r="BS1193"/>
      <c r="BT1193"/>
    </row>
    <row r="1194" spans="1:72" s="8" customFormat="1" x14ac:dyDescent="0.25">
      <c r="A1194" s="92"/>
      <c r="B1194" s="92"/>
      <c r="C1194" s="92"/>
      <c r="D1194" s="92"/>
      <c r="E1194" s="104"/>
      <c r="F1194" s="104"/>
      <c r="G1194" s="104"/>
      <c r="H1194" s="104"/>
      <c r="I1194" s="104"/>
      <c r="J1194" s="104"/>
      <c r="K1194" s="104"/>
      <c r="L1194" s="104"/>
      <c r="M1194"/>
      <c r="N1194"/>
      <c r="O1194"/>
      <c r="P1194"/>
      <c r="Q1194"/>
      <c r="R1194"/>
      <c r="S1194"/>
      <c r="T1194"/>
      <c r="U1194"/>
      <c r="V1194"/>
      <c r="W1194"/>
      <c r="X1194"/>
      <c r="Y1194"/>
      <c r="Z1194"/>
      <c r="AA1194"/>
      <c r="AB1194"/>
      <c r="AC1194"/>
      <c r="AD1194"/>
      <c r="AE1194"/>
      <c r="AF1194"/>
      <c r="AG1194"/>
      <c r="AH1194"/>
      <c r="AI1194"/>
      <c r="AJ1194"/>
      <c r="AK1194"/>
      <c r="AL1194"/>
      <c r="AM1194"/>
      <c r="AN1194"/>
      <c r="AO1194"/>
      <c r="AP1194"/>
      <c r="AQ1194"/>
      <c r="AR1194"/>
      <c r="AS1194"/>
      <c r="AT1194"/>
      <c r="AU1194"/>
      <c r="AV1194"/>
      <c r="AW1194"/>
      <c r="AX1194"/>
      <c r="AY1194"/>
      <c r="AZ1194"/>
      <c r="BA1194"/>
      <c r="BB1194"/>
      <c r="BC1194"/>
      <c r="BD1194"/>
      <c r="BE1194"/>
      <c r="BF1194"/>
      <c r="BG1194"/>
      <c r="BH1194"/>
      <c r="BI1194"/>
      <c r="BJ1194"/>
      <c r="BK1194"/>
      <c r="BL1194"/>
      <c r="BM1194"/>
      <c r="BN1194"/>
      <c r="BO1194"/>
      <c r="BP1194"/>
      <c r="BQ1194"/>
      <c r="BR1194"/>
      <c r="BS1194"/>
      <c r="BT1194"/>
    </row>
    <row r="1195" spans="1:72" s="8" customFormat="1" x14ac:dyDescent="0.25">
      <c r="A1195" s="92"/>
      <c r="B1195" s="92"/>
      <c r="C1195" s="92"/>
      <c r="D1195" s="92"/>
      <c r="E1195" s="104"/>
      <c r="F1195" s="104"/>
      <c r="G1195" s="104"/>
      <c r="H1195" s="104"/>
      <c r="I1195" s="104"/>
      <c r="J1195" s="104"/>
      <c r="K1195" s="104"/>
      <c r="L1195" s="104"/>
      <c r="M1195"/>
      <c r="N1195"/>
      <c r="O1195"/>
      <c r="P1195"/>
      <c r="Q1195"/>
      <c r="R1195"/>
      <c r="S1195"/>
      <c r="T1195"/>
      <c r="U1195"/>
      <c r="V1195"/>
      <c r="W1195"/>
      <c r="X1195"/>
      <c r="Y1195"/>
      <c r="Z1195"/>
      <c r="AA1195"/>
      <c r="AB1195"/>
      <c r="AC1195"/>
      <c r="AD1195"/>
      <c r="AE1195"/>
      <c r="AF1195"/>
      <c r="AG1195"/>
      <c r="AH1195"/>
      <c r="AI1195"/>
      <c r="AJ1195"/>
      <c r="AK1195"/>
      <c r="AL1195"/>
      <c r="AM1195"/>
      <c r="AN1195"/>
      <c r="AO1195"/>
      <c r="AP1195"/>
      <c r="AQ1195"/>
      <c r="AR1195"/>
      <c r="AS1195"/>
      <c r="AT1195"/>
      <c r="AU1195"/>
      <c r="AV1195"/>
      <c r="AW1195"/>
      <c r="AX1195"/>
      <c r="AY1195"/>
      <c r="AZ1195"/>
      <c r="BA1195"/>
      <c r="BB1195"/>
      <c r="BC1195"/>
      <c r="BD1195"/>
      <c r="BE1195"/>
      <c r="BF1195"/>
      <c r="BG1195"/>
      <c r="BH1195"/>
      <c r="BI1195"/>
      <c r="BJ1195"/>
      <c r="BK1195"/>
      <c r="BL1195"/>
      <c r="BM1195"/>
      <c r="BN1195"/>
      <c r="BO1195"/>
      <c r="BP1195"/>
      <c r="BQ1195"/>
      <c r="BR1195"/>
      <c r="BS1195"/>
      <c r="BT1195"/>
    </row>
    <row r="1196" spans="1:72" s="8" customFormat="1" x14ac:dyDescent="0.25">
      <c r="A1196" s="92"/>
      <c r="B1196" s="92"/>
      <c r="C1196" s="92"/>
      <c r="D1196" s="92"/>
      <c r="E1196" s="104"/>
      <c r="F1196" s="104"/>
      <c r="G1196" s="104"/>
      <c r="H1196" s="104"/>
      <c r="I1196" s="104"/>
      <c r="J1196" s="104"/>
      <c r="K1196" s="104"/>
      <c r="L1196" s="104"/>
      <c r="M1196"/>
      <c r="N1196"/>
      <c r="O1196"/>
      <c r="P1196"/>
      <c r="Q1196"/>
      <c r="R1196"/>
      <c r="S1196"/>
      <c r="T1196"/>
      <c r="U1196"/>
      <c r="V1196"/>
      <c r="W1196"/>
      <c r="X1196"/>
      <c r="Y1196"/>
      <c r="Z1196"/>
      <c r="AA1196"/>
      <c r="AB1196"/>
      <c r="AC1196"/>
      <c r="AD1196"/>
      <c r="AE1196"/>
      <c r="AF1196"/>
      <c r="AG1196"/>
      <c r="AH1196"/>
      <c r="AI1196"/>
      <c r="AJ1196"/>
      <c r="AK1196"/>
      <c r="AL1196"/>
      <c r="AM1196"/>
      <c r="AN1196"/>
      <c r="AO1196"/>
      <c r="AP1196"/>
      <c r="AQ1196"/>
      <c r="AR1196"/>
      <c r="AS1196"/>
      <c r="AT1196"/>
      <c r="AU1196"/>
      <c r="AV1196"/>
      <c r="AW1196"/>
      <c r="AX1196"/>
      <c r="AY1196"/>
      <c r="AZ1196"/>
      <c r="BA1196"/>
      <c r="BB1196"/>
      <c r="BC1196"/>
      <c r="BD1196"/>
      <c r="BE1196"/>
      <c r="BF1196"/>
      <c r="BG1196"/>
      <c r="BH1196"/>
      <c r="BI1196"/>
      <c r="BJ1196"/>
      <c r="BK1196"/>
      <c r="BL1196"/>
      <c r="BM1196"/>
      <c r="BN1196"/>
      <c r="BO1196"/>
      <c r="BP1196"/>
      <c r="BQ1196"/>
      <c r="BR1196"/>
      <c r="BS1196"/>
      <c r="BT1196"/>
    </row>
    <row r="1197" spans="1:72" s="8" customFormat="1" x14ac:dyDescent="0.25">
      <c r="A1197" s="92"/>
      <c r="B1197" s="92"/>
      <c r="C1197" s="92"/>
      <c r="D1197" s="92"/>
      <c r="E1197" s="104"/>
      <c r="F1197" s="104"/>
      <c r="G1197" s="104"/>
      <c r="H1197" s="104"/>
      <c r="I1197" s="104"/>
      <c r="J1197" s="104"/>
      <c r="K1197" s="104"/>
      <c r="L1197" s="104"/>
      <c r="M1197"/>
      <c r="N1197"/>
      <c r="O1197"/>
      <c r="P1197"/>
      <c r="Q1197"/>
      <c r="R1197"/>
      <c r="S1197"/>
      <c r="T1197"/>
      <c r="U1197"/>
      <c r="V1197"/>
      <c r="W1197"/>
      <c r="X1197"/>
      <c r="Y1197"/>
      <c r="Z1197"/>
      <c r="AA1197"/>
      <c r="AB1197"/>
      <c r="AC1197"/>
      <c r="AD1197"/>
      <c r="AE1197"/>
      <c r="AF1197"/>
      <c r="AG1197"/>
      <c r="AH1197"/>
      <c r="AI1197"/>
      <c r="AJ1197"/>
      <c r="AK1197"/>
      <c r="AL1197"/>
      <c r="AM1197"/>
      <c r="AN1197"/>
      <c r="AO1197"/>
      <c r="AP1197"/>
      <c r="AQ1197"/>
      <c r="AR1197"/>
      <c r="AS1197"/>
      <c r="AT1197"/>
      <c r="AU1197"/>
      <c r="AV1197"/>
      <c r="AW1197"/>
      <c r="AX1197"/>
      <c r="AY1197"/>
      <c r="AZ1197"/>
      <c r="BA1197"/>
      <c r="BB1197"/>
      <c r="BC1197"/>
      <c r="BD1197"/>
      <c r="BE1197"/>
      <c r="BF1197"/>
      <c r="BG1197"/>
      <c r="BH1197"/>
      <c r="BI1197"/>
      <c r="BJ1197"/>
      <c r="BK1197"/>
      <c r="BL1197"/>
      <c r="BM1197"/>
      <c r="BN1197"/>
      <c r="BO1197"/>
      <c r="BP1197"/>
      <c r="BQ1197"/>
      <c r="BR1197"/>
      <c r="BS1197"/>
      <c r="BT1197"/>
    </row>
    <row r="1198" spans="1:72" s="8" customFormat="1" x14ac:dyDescent="0.25">
      <c r="A1198" s="92"/>
      <c r="B1198" s="92"/>
      <c r="C1198" s="92"/>
      <c r="D1198" s="92"/>
      <c r="E1198" s="104"/>
      <c r="F1198" s="104"/>
      <c r="G1198" s="104"/>
      <c r="H1198" s="104"/>
      <c r="I1198" s="104"/>
      <c r="J1198" s="104"/>
      <c r="K1198" s="104"/>
      <c r="L1198" s="104"/>
      <c r="M1198"/>
      <c r="N1198"/>
      <c r="O1198"/>
      <c r="P1198"/>
      <c r="Q1198"/>
      <c r="R1198"/>
      <c r="S1198"/>
      <c r="T1198"/>
      <c r="U1198"/>
      <c r="V1198"/>
      <c r="W1198"/>
      <c r="X1198"/>
      <c r="Y1198"/>
      <c r="Z1198"/>
      <c r="AA1198"/>
      <c r="AB1198"/>
      <c r="AC1198"/>
      <c r="AD1198"/>
      <c r="AE1198"/>
      <c r="AF1198"/>
      <c r="AG1198"/>
      <c r="AH1198"/>
      <c r="AI1198"/>
      <c r="AJ1198"/>
      <c r="AK1198"/>
      <c r="AL1198"/>
      <c r="AM1198"/>
      <c r="AN1198"/>
      <c r="AO1198"/>
      <c r="AP1198"/>
      <c r="AQ1198"/>
      <c r="AR1198"/>
      <c r="AS1198"/>
      <c r="AT1198"/>
      <c r="AU1198"/>
      <c r="AV1198"/>
      <c r="AW1198"/>
      <c r="AX1198"/>
      <c r="AY1198"/>
      <c r="AZ1198"/>
      <c r="BA1198"/>
      <c r="BB1198"/>
      <c r="BC1198"/>
      <c r="BD1198"/>
      <c r="BE1198"/>
      <c r="BF1198"/>
      <c r="BG1198"/>
      <c r="BH1198"/>
      <c r="BI1198"/>
      <c r="BJ1198"/>
      <c r="BK1198"/>
      <c r="BL1198"/>
      <c r="BM1198"/>
      <c r="BN1198"/>
      <c r="BO1198"/>
      <c r="BP1198"/>
      <c r="BQ1198"/>
      <c r="BR1198"/>
      <c r="BS1198"/>
      <c r="BT1198"/>
    </row>
    <row r="1199" spans="1:72" s="8" customFormat="1" x14ac:dyDescent="0.25">
      <c r="A1199" s="92"/>
      <c r="B1199" s="92"/>
      <c r="C1199" s="92"/>
      <c r="D1199" s="92"/>
      <c r="E1199" s="104"/>
      <c r="F1199" s="104"/>
      <c r="G1199" s="104"/>
      <c r="H1199" s="104"/>
      <c r="I1199" s="104"/>
      <c r="J1199" s="104"/>
      <c r="K1199" s="104"/>
      <c r="L1199" s="104"/>
      <c r="M1199"/>
      <c r="N1199"/>
      <c r="O1199"/>
      <c r="P1199"/>
      <c r="Q1199"/>
      <c r="R1199"/>
      <c r="S1199"/>
      <c r="T1199"/>
      <c r="U1199"/>
      <c r="V1199"/>
      <c r="W1199"/>
      <c r="X1199"/>
      <c r="Y1199"/>
      <c r="Z1199"/>
      <c r="AA1199"/>
      <c r="AB1199"/>
      <c r="AC1199"/>
      <c r="AD1199"/>
      <c r="AE1199"/>
      <c r="AF1199"/>
      <c r="AG1199"/>
      <c r="AH1199"/>
      <c r="AI1199"/>
      <c r="AJ1199"/>
      <c r="AK1199"/>
      <c r="AL1199"/>
      <c r="AM1199"/>
      <c r="AN1199"/>
      <c r="AO1199"/>
      <c r="AP1199"/>
      <c r="AQ1199"/>
      <c r="AR1199"/>
      <c r="AS1199"/>
      <c r="AT1199"/>
      <c r="AU1199"/>
      <c r="AV1199"/>
      <c r="AW1199"/>
      <c r="AX1199"/>
      <c r="AY1199"/>
      <c r="AZ1199"/>
      <c r="BA1199"/>
      <c r="BB1199"/>
      <c r="BC1199"/>
      <c r="BD1199"/>
      <c r="BE1199"/>
      <c r="BF1199"/>
      <c r="BG1199"/>
      <c r="BH1199"/>
      <c r="BI1199"/>
      <c r="BJ1199"/>
      <c r="BK1199"/>
      <c r="BL1199"/>
      <c r="BM1199"/>
      <c r="BN1199"/>
      <c r="BO1199"/>
      <c r="BP1199"/>
      <c r="BQ1199"/>
      <c r="BR1199"/>
      <c r="BS1199"/>
      <c r="BT1199"/>
    </row>
    <row r="1200" spans="1:72" s="8" customFormat="1" x14ac:dyDescent="0.25">
      <c r="A1200" s="92"/>
      <c r="B1200" s="92"/>
      <c r="C1200" s="92"/>
      <c r="D1200" s="92"/>
      <c r="E1200" s="104"/>
      <c r="F1200" s="104"/>
      <c r="G1200" s="104"/>
      <c r="H1200" s="104"/>
      <c r="I1200" s="104"/>
      <c r="J1200" s="104"/>
      <c r="K1200" s="104"/>
      <c r="L1200" s="104"/>
      <c r="M1200"/>
      <c r="N1200"/>
      <c r="O1200"/>
      <c r="P1200"/>
      <c r="Q1200"/>
      <c r="R1200"/>
      <c r="S1200"/>
      <c r="T1200"/>
      <c r="U1200"/>
      <c r="V1200"/>
      <c r="W1200"/>
      <c r="X1200"/>
      <c r="Y1200"/>
      <c r="Z1200"/>
      <c r="AA1200"/>
      <c r="AB1200"/>
      <c r="AC1200"/>
      <c r="AD1200"/>
      <c r="AE1200"/>
      <c r="AF1200"/>
      <c r="AG1200"/>
      <c r="AH1200"/>
      <c r="AI1200"/>
      <c r="AJ1200"/>
      <c r="AK1200"/>
      <c r="AL1200"/>
      <c r="AM1200"/>
      <c r="AN1200"/>
      <c r="AO1200"/>
      <c r="AP1200"/>
      <c r="AQ1200"/>
      <c r="AR1200"/>
      <c r="AS1200"/>
      <c r="AT1200"/>
      <c r="AU1200"/>
      <c r="AV1200"/>
      <c r="AW1200"/>
      <c r="AX1200"/>
      <c r="AY1200"/>
      <c r="AZ1200"/>
      <c r="BA1200"/>
      <c r="BB1200"/>
      <c r="BC1200"/>
      <c r="BD1200"/>
      <c r="BE1200"/>
      <c r="BF1200"/>
      <c r="BG1200"/>
      <c r="BH1200"/>
      <c r="BI1200"/>
      <c r="BJ1200"/>
      <c r="BK1200"/>
      <c r="BL1200"/>
      <c r="BM1200"/>
      <c r="BN1200"/>
      <c r="BO1200"/>
      <c r="BP1200"/>
      <c r="BQ1200"/>
      <c r="BR1200"/>
      <c r="BS1200"/>
      <c r="BT1200"/>
    </row>
    <row r="1201" spans="1:72" s="8" customFormat="1" x14ac:dyDescent="0.25">
      <c r="A1201" s="92"/>
      <c r="B1201" s="92"/>
      <c r="C1201" s="92"/>
      <c r="D1201" s="92"/>
      <c r="E1201" s="104"/>
      <c r="F1201" s="104"/>
      <c r="G1201" s="104"/>
      <c r="H1201" s="104"/>
      <c r="I1201" s="104"/>
      <c r="J1201" s="104"/>
      <c r="K1201" s="104"/>
      <c r="L1201" s="104"/>
      <c r="M1201"/>
      <c r="N1201"/>
      <c r="O1201"/>
      <c r="P1201"/>
      <c r="Q1201"/>
      <c r="R1201"/>
      <c r="S1201"/>
      <c r="T1201"/>
      <c r="U1201"/>
      <c r="V1201"/>
      <c r="W1201"/>
      <c r="X1201"/>
      <c r="Y1201"/>
      <c r="Z1201"/>
      <c r="AA1201"/>
      <c r="AB1201"/>
      <c r="AC1201"/>
      <c r="AD1201"/>
      <c r="AE1201"/>
      <c r="AF1201"/>
      <c r="AG1201"/>
      <c r="AH1201"/>
      <c r="AI1201"/>
      <c r="AJ1201"/>
      <c r="AK1201"/>
      <c r="AL1201"/>
      <c r="AM1201"/>
      <c r="AN1201"/>
      <c r="AO1201"/>
      <c r="AP1201"/>
      <c r="AQ1201"/>
      <c r="AR1201"/>
      <c r="AS1201"/>
      <c r="AT1201"/>
      <c r="AU1201"/>
      <c r="AV1201"/>
      <c r="AW1201"/>
      <c r="AX1201"/>
      <c r="AY1201"/>
      <c r="AZ1201"/>
      <c r="BA1201"/>
      <c r="BB1201"/>
      <c r="BC1201"/>
      <c r="BD1201"/>
      <c r="BE1201"/>
      <c r="BF1201"/>
      <c r="BG1201"/>
      <c r="BH1201"/>
      <c r="BI1201"/>
      <c r="BJ1201"/>
      <c r="BK1201"/>
      <c r="BL1201"/>
      <c r="BM1201"/>
      <c r="BN1201"/>
      <c r="BO1201"/>
      <c r="BP1201"/>
      <c r="BQ1201"/>
      <c r="BR1201"/>
      <c r="BS1201"/>
      <c r="BT1201"/>
    </row>
    <row r="1202" spans="1:72" s="8" customFormat="1" x14ac:dyDescent="0.25">
      <c r="A1202" s="92"/>
      <c r="B1202" s="92"/>
      <c r="C1202" s="92"/>
      <c r="D1202" s="92"/>
      <c r="E1202" s="104"/>
      <c r="F1202" s="104"/>
      <c r="G1202" s="104"/>
      <c r="H1202" s="104"/>
      <c r="I1202" s="104"/>
      <c r="J1202" s="104"/>
      <c r="K1202" s="104"/>
      <c r="L1202" s="104"/>
      <c r="M1202"/>
      <c r="N1202"/>
      <c r="O1202"/>
      <c r="P1202"/>
      <c r="Q1202"/>
      <c r="R1202"/>
      <c r="S1202"/>
      <c r="T1202"/>
      <c r="U1202"/>
      <c r="V1202"/>
      <c r="W1202"/>
      <c r="X1202"/>
      <c r="Y1202"/>
      <c r="Z1202"/>
      <c r="AA1202"/>
      <c r="AB1202"/>
      <c r="AC1202"/>
      <c r="AD1202"/>
      <c r="AE1202"/>
      <c r="AF1202"/>
      <c r="AG1202"/>
      <c r="AH1202"/>
      <c r="AI1202"/>
      <c r="AJ1202"/>
      <c r="AK1202"/>
      <c r="AL1202"/>
      <c r="AM1202"/>
      <c r="AN1202"/>
      <c r="AO1202"/>
      <c r="AP1202"/>
      <c r="AQ1202"/>
      <c r="AR1202"/>
      <c r="AS1202"/>
      <c r="AT1202"/>
      <c r="AU1202"/>
      <c r="AV1202"/>
      <c r="AW1202"/>
      <c r="AX1202"/>
      <c r="AY1202"/>
      <c r="AZ1202"/>
      <c r="BA1202"/>
      <c r="BB1202"/>
      <c r="BC1202"/>
      <c r="BD1202"/>
      <c r="BE1202"/>
      <c r="BF1202"/>
      <c r="BG1202"/>
      <c r="BH1202"/>
      <c r="BI1202"/>
      <c r="BJ1202"/>
      <c r="BK1202"/>
      <c r="BL1202"/>
      <c r="BM1202"/>
      <c r="BN1202"/>
      <c r="BO1202"/>
      <c r="BP1202"/>
      <c r="BQ1202"/>
      <c r="BR1202"/>
      <c r="BS1202"/>
      <c r="BT1202"/>
    </row>
    <row r="1203" spans="1:72" s="8" customFormat="1" x14ac:dyDescent="0.25">
      <c r="A1203" s="92"/>
      <c r="B1203" s="92"/>
      <c r="C1203" s="92"/>
      <c r="D1203" s="92"/>
      <c r="E1203" s="104"/>
      <c r="F1203" s="104"/>
      <c r="G1203" s="104"/>
      <c r="H1203" s="104"/>
      <c r="I1203" s="104"/>
      <c r="J1203" s="104"/>
      <c r="K1203" s="104"/>
      <c r="L1203" s="104"/>
      <c r="M1203"/>
      <c r="N1203"/>
      <c r="O1203"/>
      <c r="P1203"/>
      <c r="Q1203"/>
      <c r="R1203"/>
      <c r="S1203"/>
      <c r="T1203"/>
      <c r="U1203"/>
      <c r="V1203"/>
      <c r="W1203"/>
      <c r="X1203"/>
      <c r="Y1203"/>
      <c r="Z1203"/>
      <c r="AA1203"/>
      <c r="AB1203"/>
      <c r="AC1203"/>
      <c r="AD1203"/>
      <c r="AE1203"/>
      <c r="AF1203"/>
      <c r="AG1203"/>
      <c r="AH1203"/>
      <c r="AI1203"/>
      <c r="AJ1203"/>
      <c r="AK1203"/>
      <c r="AL1203"/>
      <c r="AM1203"/>
      <c r="AN1203"/>
      <c r="AO1203"/>
      <c r="AP1203"/>
      <c r="AQ1203"/>
      <c r="AR1203"/>
      <c r="AS1203"/>
      <c r="AT1203"/>
      <c r="AU1203"/>
      <c r="AV1203"/>
      <c r="AW1203"/>
      <c r="AX1203"/>
      <c r="AY1203"/>
      <c r="AZ1203"/>
      <c r="BA1203"/>
      <c r="BB1203"/>
      <c r="BC1203"/>
      <c r="BD1203"/>
      <c r="BE1203"/>
      <c r="BF1203"/>
      <c r="BG1203"/>
      <c r="BH1203"/>
      <c r="BI1203"/>
      <c r="BJ1203"/>
      <c r="BK1203"/>
      <c r="BL1203"/>
      <c r="BM1203"/>
      <c r="BN1203"/>
      <c r="BO1203"/>
      <c r="BP1203"/>
      <c r="BQ1203"/>
      <c r="BR1203"/>
      <c r="BS1203"/>
      <c r="BT1203"/>
    </row>
    <row r="1204" spans="1:72" s="8" customFormat="1" x14ac:dyDescent="0.25">
      <c r="A1204" s="92"/>
      <c r="B1204" s="92"/>
      <c r="C1204" s="92"/>
      <c r="D1204" s="92"/>
      <c r="E1204" s="104"/>
      <c r="F1204" s="104"/>
      <c r="G1204" s="104"/>
      <c r="H1204" s="104"/>
      <c r="I1204" s="104"/>
      <c r="J1204" s="104"/>
      <c r="K1204" s="104"/>
      <c r="L1204" s="104"/>
      <c r="M1204"/>
      <c r="N1204"/>
      <c r="O1204"/>
      <c r="P1204"/>
      <c r="Q1204"/>
      <c r="R1204"/>
      <c r="S1204"/>
      <c r="T1204"/>
      <c r="U1204"/>
      <c r="V1204"/>
      <c r="W1204"/>
      <c r="X1204"/>
      <c r="Y1204"/>
      <c r="Z1204"/>
      <c r="AA1204"/>
      <c r="AB1204"/>
      <c r="AC1204"/>
      <c r="AD1204"/>
      <c r="AE1204"/>
      <c r="AF1204"/>
      <c r="AG1204"/>
      <c r="AH1204"/>
      <c r="AI1204"/>
      <c r="AJ1204"/>
      <c r="AK1204"/>
      <c r="AL1204"/>
      <c r="AM1204"/>
      <c r="AN1204"/>
      <c r="AO1204"/>
      <c r="AP1204"/>
      <c r="AQ1204"/>
      <c r="AR1204"/>
      <c r="AS1204"/>
      <c r="AT1204"/>
      <c r="AU1204"/>
      <c r="AV1204"/>
      <c r="AW1204"/>
      <c r="AX1204"/>
      <c r="AY1204"/>
      <c r="AZ1204"/>
      <c r="BA1204"/>
      <c r="BB1204"/>
      <c r="BC1204"/>
      <c r="BD1204"/>
      <c r="BE1204"/>
      <c r="BF1204"/>
      <c r="BG1204"/>
      <c r="BH1204"/>
      <c r="BI1204"/>
      <c r="BJ1204"/>
      <c r="BK1204"/>
      <c r="BL1204"/>
      <c r="BM1204"/>
      <c r="BN1204"/>
      <c r="BO1204"/>
      <c r="BP1204"/>
      <c r="BQ1204"/>
      <c r="BR1204"/>
      <c r="BS1204"/>
      <c r="BT1204"/>
    </row>
    <row r="1205" spans="1:72" s="8" customFormat="1" x14ac:dyDescent="0.25">
      <c r="A1205" s="92"/>
      <c r="B1205" s="92"/>
      <c r="C1205" s="92"/>
      <c r="D1205" s="92"/>
      <c r="E1205" s="104"/>
      <c r="F1205" s="104"/>
      <c r="G1205" s="104"/>
      <c r="H1205" s="104"/>
      <c r="I1205" s="104"/>
      <c r="J1205" s="104"/>
      <c r="K1205" s="104"/>
      <c r="L1205" s="104"/>
      <c r="M1205"/>
      <c r="N1205"/>
      <c r="O1205"/>
      <c r="P1205"/>
      <c r="Q1205"/>
      <c r="R1205"/>
      <c r="S1205"/>
      <c r="T1205"/>
      <c r="U1205"/>
      <c r="V1205"/>
      <c r="W1205"/>
      <c r="X1205"/>
      <c r="Y1205"/>
      <c r="Z1205"/>
      <c r="AA1205"/>
      <c r="AB1205"/>
      <c r="AC1205"/>
      <c r="AD1205"/>
      <c r="AE1205"/>
      <c r="AF1205"/>
      <c r="AG1205"/>
      <c r="AH1205"/>
      <c r="AI1205"/>
      <c r="AJ1205"/>
      <c r="AK1205"/>
      <c r="AL1205"/>
      <c r="AM1205"/>
      <c r="AN1205"/>
      <c r="AO1205"/>
      <c r="AP1205"/>
      <c r="AQ1205"/>
      <c r="AR1205"/>
      <c r="AS1205"/>
      <c r="AT1205"/>
      <c r="AU1205"/>
      <c r="AV1205"/>
      <c r="AW1205"/>
      <c r="AX1205"/>
      <c r="AY1205"/>
      <c r="AZ1205"/>
      <c r="BA1205"/>
      <c r="BB1205"/>
      <c r="BC1205"/>
      <c r="BD1205"/>
      <c r="BE1205"/>
      <c r="BF1205"/>
      <c r="BG1205"/>
      <c r="BH1205"/>
      <c r="BI1205"/>
      <c r="BJ1205"/>
      <c r="BK1205"/>
      <c r="BL1205"/>
      <c r="BM1205"/>
      <c r="BN1205"/>
      <c r="BO1205"/>
      <c r="BP1205"/>
      <c r="BQ1205"/>
      <c r="BR1205"/>
      <c r="BS1205"/>
      <c r="BT1205"/>
    </row>
    <row r="1206" spans="1:72" s="8" customFormat="1" x14ac:dyDescent="0.25">
      <c r="A1206" s="92"/>
      <c r="B1206" s="92"/>
      <c r="C1206" s="92"/>
      <c r="D1206" s="92"/>
      <c r="E1206" s="104"/>
      <c r="F1206" s="104"/>
      <c r="G1206" s="104"/>
      <c r="H1206" s="104"/>
      <c r="I1206" s="104"/>
      <c r="J1206" s="104"/>
      <c r="K1206" s="104"/>
      <c r="L1206" s="104"/>
      <c r="M1206"/>
      <c r="N1206"/>
      <c r="O1206"/>
      <c r="P1206"/>
      <c r="Q1206"/>
      <c r="R1206"/>
      <c r="S1206"/>
      <c r="T1206"/>
      <c r="U1206"/>
      <c r="V1206"/>
      <c r="W1206"/>
      <c r="X1206"/>
      <c r="Y1206"/>
      <c r="Z1206"/>
      <c r="AA1206"/>
      <c r="AB1206"/>
      <c r="AC1206"/>
      <c r="AD1206"/>
      <c r="AE1206"/>
      <c r="AF1206"/>
      <c r="AG1206"/>
      <c r="AH1206"/>
      <c r="AI1206"/>
      <c r="AJ1206"/>
      <c r="AK1206"/>
      <c r="AL1206"/>
      <c r="AM1206"/>
      <c r="AN1206"/>
      <c r="AO1206"/>
      <c r="AP1206"/>
      <c r="AQ1206"/>
      <c r="AR1206"/>
      <c r="AS1206"/>
      <c r="AT1206"/>
      <c r="AU1206"/>
      <c r="AV1206"/>
      <c r="AW1206"/>
      <c r="AX1206"/>
      <c r="AY1206"/>
      <c r="AZ1206"/>
      <c r="BA1206"/>
      <c r="BB1206"/>
      <c r="BC1206"/>
      <c r="BD1206"/>
      <c r="BE1206"/>
      <c r="BF1206"/>
      <c r="BG1206"/>
      <c r="BH1206"/>
      <c r="BI1206"/>
      <c r="BJ1206"/>
      <c r="BK1206"/>
      <c r="BL1206"/>
      <c r="BM1206"/>
      <c r="BN1206"/>
      <c r="BO1206"/>
      <c r="BP1206"/>
      <c r="BQ1206"/>
      <c r="BR1206"/>
      <c r="BS1206"/>
      <c r="BT1206"/>
    </row>
    <row r="1207" spans="1:72" s="8" customFormat="1" x14ac:dyDescent="0.25">
      <c r="A1207" s="92"/>
      <c r="B1207" s="92"/>
      <c r="C1207" s="92"/>
      <c r="D1207" s="92"/>
      <c r="E1207" s="104"/>
      <c r="F1207" s="104"/>
      <c r="G1207" s="104"/>
      <c r="H1207" s="104"/>
      <c r="I1207" s="104"/>
      <c r="J1207" s="104"/>
      <c r="K1207" s="104"/>
      <c r="L1207" s="104"/>
      <c r="M1207"/>
      <c r="N1207"/>
      <c r="O1207"/>
      <c r="P1207"/>
      <c r="Q1207"/>
      <c r="R1207"/>
      <c r="S1207"/>
      <c r="T1207"/>
      <c r="U1207"/>
      <c r="V1207"/>
      <c r="W1207"/>
      <c r="X1207"/>
      <c r="Y1207"/>
      <c r="Z1207"/>
      <c r="AA1207"/>
      <c r="AB1207"/>
      <c r="AC1207"/>
      <c r="AD1207"/>
      <c r="AE1207"/>
      <c r="AF1207"/>
      <c r="AG1207"/>
      <c r="AH1207"/>
      <c r="AI1207"/>
      <c r="AJ1207"/>
      <c r="AK1207"/>
      <c r="AL1207"/>
      <c r="AM1207"/>
      <c r="AN1207"/>
      <c r="AO1207"/>
      <c r="AP1207"/>
      <c r="AQ1207"/>
      <c r="AR1207"/>
      <c r="AS1207"/>
      <c r="AT1207"/>
      <c r="AU1207"/>
      <c r="AV1207"/>
      <c r="AW1207"/>
      <c r="AX1207"/>
      <c r="AY1207"/>
      <c r="AZ1207"/>
      <c r="BA1207"/>
      <c r="BB1207"/>
      <c r="BC1207"/>
      <c r="BD1207"/>
      <c r="BE1207"/>
      <c r="BF1207"/>
      <c r="BG1207"/>
      <c r="BH1207"/>
      <c r="BI1207"/>
      <c r="BJ1207"/>
      <c r="BK1207"/>
      <c r="BL1207"/>
      <c r="BM1207"/>
      <c r="BN1207"/>
      <c r="BO1207"/>
      <c r="BP1207"/>
      <c r="BQ1207"/>
      <c r="BR1207"/>
      <c r="BS1207"/>
      <c r="BT1207"/>
    </row>
    <row r="1208" spans="1:72" s="8" customFormat="1" x14ac:dyDescent="0.25">
      <c r="A1208" s="92"/>
      <c r="B1208" s="92"/>
      <c r="C1208" s="92"/>
      <c r="D1208" s="92"/>
      <c r="E1208" s="104"/>
      <c r="F1208" s="104"/>
      <c r="G1208" s="104"/>
      <c r="H1208" s="104"/>
      <c r="I1208" s="104"/>
      <c r="J1208" s="104"/>
      <c r="K1208" s="104"/>
      <c r="L1208" s="104"/>
      <c r="M1208"/>
      <c r="N1208"/>
      <c r="O1208"/>
      <c r="P1208"/>
      <c r="Q1208"/>
      <c r="R1208"/>
      <c r="S1208"/>
      <c r="T1208"/>
      <c r="U1208"/>
      <c r="V1208"/>
      <c r="W1208"/>
      <c r="X1208"/>
      <c r="Y1208"/>
      <c r="Z1208"/>
      <c r="AA1208"/>
      <c r="AB1208"/>
      <c r="AC1208"/>
      <c r="AD1208"/>
      <c r="AE1208"/>
      <c r="AF1208"/>
      <c r="AG1208"/>
      <c r="AH1208"/>
      <c r="AI1208"/>
      <c r="AJ1208"/>
      <c r="AK1208"/>
      <c r="AL1208"/>
      <c r="AM1208"/>
      <c r="AN1208"/>
      <c r="AO1208"/>
      <c r="AP1208"/>
      <c r="AQ1208"/>
      <c r="AR1208"/>
      <c r="AS1208"/>
      <c r="AT1208"/>
      <c r="AU1208"/>
      <c r="AV1208"/>
      <c r="AW1208"/>
      <c r="AX1208"/>
      <c r="AY1208"/>
      <c r="AZ1208"/>
      <c r="BA1208"/>
      <c r="BB1208"/>
      <c r="BC1208"/>
      <c r="BD1208"/>
      <c r="BE1208"/>
      <c r="BF1208"/>
      <c r="BG1208"/>
      <c r="BH1208"/>
      <c r="BI1208"/>
      <c r="BJ1208"/>
      <c r="BK1208"/>
      <c r="BL1208"/>
      <c r="BM1208"/>
      <c r="BN1208"/>
      <c r="BO1208"/>
      <c r="BP1208"/>
      <c r="BQ1208"/>
      <c r="BR1208"/>
      <c r="BS1208"/>
      <c r="BT1208"/>
    </row>
    <row r="1209" spans="1:72" s="8" customFormat="1" x14ac:dyDescent="0.25">
      <c r="A1209" s="92"/>
      <c r="B1209" s="92"/>
      <c r="C1209" s="92"/>
      <c r="D1209" s="92"/>
      <c r="E1209" s="104"/>
      <c r="F1209" s="104"/>
      <c r="G1209" s="104"/>
      <c r="H1209" s="104"/>
      <c r="I1209" s="104"/>
      <c r="J1209" s="104"/>
      <c r="K1209" s="104"/>
      <c r="L1209" s="104"/>
      <c r="M1209"/>
      <c r="N1209"/>
      <c r="O1209"/>
      <c r="P1209"/>
      <c r="Q1209"/>
      <c r="R1209"/>
      <c r="S1209"/>
      <c r="T1209"/>
      <c r="U1209"/>
      <c r="V1209"/>
      <c r="W1209"/>
      <c r="X1209"/>
      <c r="Y1209"/>
      <c r="Z1209"/>
      <c r="AA1209"/>
      <c r="AB1209"/>
      <c r="AC1209"/>
      <c r="AD1209"/>
      <c r="AE1209"/>
      <c r="AF1209"/>
      <c r="AG1209"/>
      <c r="AH1209"/>
      <c r="AI1209"/>
      <c r="AJ1209"/>
      <c r="AK1209"/>
      <c r="AL1209"/>
      <c r="AM1209"/>
      <c r="AN1209"/>
      <c r="AO1209"/>
      <c r="AP1209"/>
      <c r="AQ1209"/>
      <c r="AR1209"/>
      <c r="AS1209"/>
      <c r="AT1209"/>
      <c r="AU1209"/>
      <c r="AV1209"/>
      <c r="AW1209"/>
      <c r="AX1209"/>
      <c r="AY1209"/>
      <c r="AZ1209"/>
      <c r="BA1209"/>
      <c r="BB1209"/>
      <c r="BC1209"/>
      <c r="BD1209"/>
      <c r="BE1209"/>
      <c r="BF1209"/>
      <c r="BG1209"/>
      <c r="BH1209"/>
      <c r="BI1209"/>
      <c r="BJ1209"/>
      <c r="BK1209"/>
      <c r="BL1209"/>
      <c r="BM1209"/>
      <c r="BN1209"/>
      <c r="BO1209"/>
      <c r="BP1209"/>
      <c r="BQ1209"/>
      <c r="BR1209"/>
      <c r="BS1209"/>
      <c r="BT1209"/>
    </row>
    <row r="1210" spans="1:72" s="8" customFormat="1" x14ac:dyDescent="0.25">
      <c r="A1210" s="92"/>
      <c r="B1210" s="92"/>
      <c r="C1210" s="92"/>
      <c r="D1210" s="92"/>
      <c r="E1210" s="104"/>
      <c r="F1210" s="104"/>
      <c r="G1210" s="104"/>
      <c r="H1210" s="104"/>
      <c r="I1210" s="104"/>
      <c r="J1210" s="104"/>
      <c r="K1210" s="104"/>
      <c r="L1210" s="104"/>
      <c r="M1210"/>
      <c r="N1210"/>
      <c r="O1210"/>
      <c r="P1210"/>
      <c r="Q1210"/>
      <c r="R1210"/>
      <c r="S1210"/>
      <c r="T1210"/>
      <c r="U1210"/>
      <c r="V1210"/>
      <c r="W1210"/>
      <c r="X1210"/>
      <c r="Y1210"/>
      <c r="Z1210"/>
      <c r="AA1210"/>
      <c r="AB1210"/>
      <c r="AC1210"/>
      <c r="AD1210"/>
      <c r="AE1210"/>
      <c r="AF1210"/>
      <c r="AG1210"/>
      <c r="AH1210"/>
      <c r="AI1210"/>
      <c r="AJ1210"/>
      <c r="AK1210"/>
      <c r="AL1210"/>
      <c r="AM1210"/>
      <c r="AN1210"/>
      <c r="AO1210"/>
      <c r="AP1210"/>
      <c r="AQ1210"/>
      <c r="AR1210"/>
      <c r="AS1210"/>
      <c r="AT1210"/>
      <c r="AU1210"/>
      <c r="AV1210"/>
      <c r="AW1210"/>
      <c r="AX1210"/>
      <c r="AY1210"/>
      <c r="AZ1210"/>
      <c r="BA1210"/>
      <c r="BB1210"/>
      <c r="BC1210"/>
      <c r="BD1210"/>
      <c r="BE1210"/>
      <c r="BF1210"/>
      <c r="BG1210"/>
      <c r="BH1210"/>
      <c r="BI1210"/>
      <c r="BJ1210"/>
      <c r="BK1210"/>
      <c r="BL1210"/>
      <c r="BM1210"/>
      <c r="BN1210"/>
      <c r="BO1210"/>
      <c r="BP1210"/>
      <c r="BQ1210"/>
      <c r="BR1210"/>
      <c r="BS1210"/>
      <c r="BT1210"/>
    </row>
    <row r="1211" spans="1:72" s="8" customFormat="1" x14ac:dyDescent="0.25">
      <c r="A1211" s="92"/>
      <c r="B1211" s="92"/>
      <c r="C1211" s="92"/>
      <c r="D1211" s="92"/>
      <c r="E1211" s="104"/>
      <c r="F1211" s="104"/>
      <c r="G1211" s="104"/>
      <c r="H1211" s="104"/>
      <c r="I1211" s="104"/>
      <c r="J1211" s="104"/>
      <c r="K1211" s="104"/>
      <c r="L1211" s="104"/>
      <c r="M1211"/>
      <c r="N1211"/>
      <c r="O1211"/>
      <c r="P1211"/>
      <c r="Q1211"/>
      <c r="R1211"/>
      <c r="S1211"/>
      <c r="T1211"/>
      <c r="U1211"/>
      <c r="V1211"/>
      <c r="W1211"/>
      <c r="X1211"/>
      <c r="Y1211"/>
      <c r="Z1211"/>
      <c r="AA1211"/>
      <c r="AB1211"/>
      <c r="AC1211"/>
      <c r="AD1211"/>
      <c r="AE1211"/>
      <c r="AF1211"/>
      <c r="AG1211"/>
      <c r="AH1211"/>
      <c r="AI1211"/>
      <c r="AJ1211"/>
      <c r="AK1211"/>
      <c r="AL1211"/>
      <c r="AM1211"/>
      <c r="AN1211"/>
      <c r="AO1211"/>
      <c r="AP1211"/>
      <c r="AQ1211"/>
      <c r="AR1211"/>
      <c r="AS1211"/>
      <c r="AT1211"/>
      <c r="AU1211"/>
      <c r="AV1211"/>
      <c r="AW1211"/>
      <c r="AX1211"/>
      <c r="AY1211"/>
      <c r="AZ1211"/>
      <c r="BA1211"/>
      <c r="BB1211"/>
      <c r="BC1211"/>
      <c r="BD1211"/>
      <c r="BE1211"/>
      <c r="BF1211"/>
      <c r="BG1211"/>
      <c r="BH1211"/>
      <c r="BI1211"/>
      <c r="BJ1211"/>
      <c r="BK1211"/>
      <c r="BL1211"/>
      <c r="BM1211"/>
      <c r="BN1211"/>
      <c r="BO1211"/>
      <c r="BP1211"/>
      <c r="BQ1211"/>
      <c r="BR1211"/>
      <c r="BS1211"/>
      <c r="BT1211"/>
    </row>
    <row r="1212" spans="1:72" s="8" customFormat="1" x14ac:dyDescent="0.25">
      <c r="A1212" s="92"/>
      <c r="B1212" s="92"/>
      <c r="C1212" s="92"/>
      <c r="D1212" s="92"/>
      <c r="E1212" s="104"/>
      <c r="F1212" s="104"/>
      <c r="G1212" s="104"/>
      <c r="H1212" s="104"/>
      <c r="I1212" s="104"/>
      <c r="J1212" s="104"/>
      <c r="K1212" s="104"/>
      <c r="L1212" s="104"/>
      <c r="M1212"/>
      <c r="N1212"/>
      <c r="O1212"/>
      <c r="P1212"/>
      <c r="Q1212"/>
      <c r="R1212"/>
      <c r="S1212"/>
      <c r="T1212"/>
      <c r="U1212"/>
      <c r="V1212"/>
      <c r="W1212"/>
      <c r="X1212"/>
      <c r="Y1212"/>
      <c r="Z1212"/>
      <c r="AA1212"/>
      <c r="AB1212"/>
      <c r="AC1212"/>
      <c r="AD1212"/>
      <c r="AE1212"/>
      <c r="AF1212"/>
      <c r="AG1212"/>
      <c r="AH1212"/>
      <c r="AI1212"/>
      <c r="AJ1212"/>
      <c r="AK1212"/>
      <c r="AL1212"/>
      <c r="AM1212"/>
      <c r="AN1212"/>
      <c r="AO1212"/>
      <c r="AP1212"/>
      <c r="AQ1212"/>
      <c r="AR1212"/>
      <c r="AS1212"/>
      <c r="AT1212"/>
      <c r="AU1212"/>
      <c r="AV1212"/>
      <c r="AW1212"/>
      <c r="AX1212"/>
      <c r="AY1212"/>
      <c r="AZ1212"/>
      <c r="BA1212"/>
      <c r="BB1212"/>
      <c r="BC1212"/>
      <c r="BD1212"/>
      <c r="BE1212"/>
      <c r="BF1212"/>
      <c r="BG1212"/>
      <c r="BH1212"/>
      <c r="BI1212"/>
      <c r="BJ1212"/>
      <c r="BK1212"/>
      <c r="BL1212"/>
      <c r="BM1212"/>
      <c r="BN1212"/>
      <c r="BO1212"/>
      <c r="BP1212"/>
      <c r="BQ1212"/>
      <c r="BR1212"/>
      <c r="BS1212"/>
      <c r="BT1212"/>
    </row>
    <row r="1213" spans="1:72" s="8" customFormat="1" x14ac:dyDescent="0.25">
      <c r="A1213" s="92"/>
      <c r="B1213" s="92"/>
      <c r="C1213" s="92"/>
      <c r="D1213" s="92"/>
      <c r="E1213" s="104"/>
      <c r="F1213" s="104"/>
      <c r="G1213" s="104"/>
      <c r="H1213" s="104"/>
      <c r="I1213" s="104"/>
      <c r="J1213" s="104"/>
      <c r="K1213" s="104"/>
      <c r="L1213" s="104"/>
      <c r="M1213"/>
      <c r="N1213"/>
      <c r="O1213"/>
      <c r="P1213"/>
      <c r="Q1213"/>
      <c r="R1213"/>
      <c r="S1213"/>
      <c r="T1213"/>
      <c r="U1213"/>
      <c r="V1213"/>
      <c r="W1213"/>
      <c r="X1213"/>
      <c r="Y1213"/>
      <c r="Z1213"/>
      <c r="AA1213"/>
      <c r="AB1213"/>
      <c r="AC1213"/>
      <c r="AD1213"/>
      <c r="AE1213"/>
      <c r="AF1213"/>
      <c r="AG1213"/>
      <c r="AH1213"/>
      <c r="AI1213"/>
      <c r="AJ1213"/>
      <c r="AK1213"/>
      <c r="AL1213"/>
      <c r="AM1213"/>
      <c r="AN1213"/>
      <c r="AO1213"/>
      <c r="AP1213"/>
      <c r="AQ1213"/>
      <c r="AR1213"/>
      <c r="AS1213"/>
      <c r="AT1213"/>
      <c r="AU1213"/>
      <c r="AV1213"/>
      <c r="AW1213"/>
      <c r="AX1213"/>
      <c r="AY1213"/>
      <c r="AZ1213"/>
      <c r="BA1213"/>
      <c r="BB1213"/>
      <c r="BC1213"/>
      <c r="BD1213"/>
      <c r="BE1213"/>
      <c r="BF1213"/>
      <c r="BG1213"/>
      <c r="BH1213"/>
      <c r="BI1213"/>
      <c r="BJ1213"/>
      <c r="BK1213"/>
      <c r="BL1213"/>
      <c r="BM1213"/>
      <c r="BN1213"/>
      <c r="BO1213"/>
      <c r="BP1213"/>
      <c r="BQ1213"/>
      <c r="BR1213"/>
      <c r="BS1213"/>
      <c r="BT1213"/>
    </row>
    <row r="1214" spans="1:72" s="8" customFormat="1" x14ac:dyDescent="0.25">
      <c r="A1214" s="92"/>
      <c r="B1214" s="92"/>
      <c r="C1214" s="92"/>
      <c r="D1214" s="92"/>
      <c r="E1214" s="104"/>
      <c r="F1214" s="104"/>
      <c r="G1214" s="104"/>
      <c r="H1214" s="104"/>
      <c r="I1214" s="104"/>
      <c r="J1214" s="104"/>
      <c r="K1214" s="104"/>
      <c r="L1214" s="104"/>
      <c r="M1214"/>
      <c r="N1214"/>
      <c r="O1214"/>
      <c r="P1214"/>
      <c r="Q1214"/>
      <c r="R1214"/>
      <c r="S1214"/>
      <c r="T1214"/>
      <c r="U1214"/>
      <c r="V1214"/>
      <c r="W1214"/>
      <c r="X1214"/>
      <c r="Y1214"/>
      <c r="Z1214"/>
      <c r="AA1214"/>
      <c r="AB1214"/>
      <c r="AC1214"/>
      <c r="AD1214"/>
      <c r="AE1214"/>
      <c r="AF1214"/>
      <c r="AG1214"/>
      <c r="AH1214"/>
      <c r="AI1214"/>
      <c r="AJ1214"/>
      <c r="AK1214"/>
      <c r="AL1214"/>
      <c r="AM1214"/>
      <c r="AN1214"/>
      <c r="AO1214"/>
      <c r="AP1214"/>
      <c r="AQ1214"/>
      <c r="AR1214"/>
      <c r="AS1214"/>
      <c r="AT1214"/>
      <c r="AU1214"/>
      <c r="AV1214"/>
      <c r="AW1214"/>
      <c r="AX1214"/>
      <c r="AY1214"/>
      <c r="AZ1214"/>
      <c r="BA1214"/>
      <c r="BB1214"/>
      <c r="BC1214"/>
      <c r="BD1214"/>
      <c r="BE1214"/>
      <c r="BF1214"/>
      <c r="BG1214"/>
      <c r="BH1214"/>
      <c r="BI1214"/>
      <c r="BJ1214"/>
      <c r="BK1214"/>
      <c r="BL1214"/>
      <c r="BM1214"/>
      <c r="BN1214"/>
      <c r="BO1214"/>
      <c r="BP1214"/>
      <c r="BQ1214"/>
      <c r="BR1214"/>
      <c r="BS1214"/>
      <c r="BT1214"/>
    </row>
    <row r="1215" spans="1:72" s="8" customFormat="1" x14ac:dyDescent="0.25">
      <c r="A1215" s="92"/>
      <c r="B1215" s="92"/>
      <c r="C1215" s="92"/>
      <c r="D1215" s="92"/>
      <c r="E1215" s="104"/>
      <c r="F1215" s="104"/>
      <c r="G1215" s="104"/>
      <c r="H1215" s="104"/>
      <c r="I1215" s="104"/>
      <c r="J1215" s="104"/>
      <c r="K1215" s="104"/>
      <c r="L1215" s="104"/>
      <c r="M1215"/>
      <c r="N1215"/>
      <c r="O1215"/>
      <c r="P1215"/>
      <c r="Q1215"/>
      <c r="R1215"/>
      <c r="S1215"/>
      <c r="T1215"/>
      <c r="U1215"/>
      <c r="V1215"/>
      <c r="W1215"/>
      <c r="X1215"/>
      <c r="Y1215"/>
      <c r="Z1215"/>
      <c r="AA1215"/>
      <c r="AB1215"/>
      <c r="AC1215"/>
      <c r="AD1215"/>
      <c r="AE1215"/>
      <c r="AF1215"/>
      <c r="AG1215"/>
      <c r="AH1215"/>
      <c r="AI1215"/>
      <c r="AJ1215"/>
      <c r="AK1215"/>
      <c r="AL1215"/>
      <c r="AM1215"/>
      <c r="AN1215"/>
      <c r="AO1215"/>
      <c r="AP1215"/>
      <c r="AQ1215"/>
      <c r="AR1215"/>
      <c r="AS1215"/>
      <c r="AT1215"/>
      <c r="AU1215"/>
      <c r="AV1215"/>
      <c r="AW1215"/>
      <c r="AX1215"/>
      <c r="AY1215"/>
      <c r="AZ1215"/>
      <c r="BA1215"/>
      <c r="BB1215"/>
      <c r="BC1215"/>
      <c r="BD1215"/>
      <c r="BE1215"/>
      <c r="BF1215"/>
      <c r="BG1215"/>
      <c r="BH1215"/>
      <c r="BI1215"/>
      <c r="BJ1215"/>
      <c r="BK1215"/>
      <c r="BL1215"/>
      <c r="BM1215"/>
      <c r="BN1215"/>
      <c r="BO1215"/>
      <c r="BP1215"/>
      <c r="BQ1215"/>
      <c r="BR1215"/>
      <c r="BS1215"/>
      <c r="BT1215"/>
    </row>
    <row r="1216" spans="1:72" s="8" customFormat="1" x14ac:dyDescent="0.25">
      <c r="A1216" s="92"/>
      <c r="B1216" s="92"/>
      <c r="C1216" s="92"/>
      <c r="D1216" s="92"/>
      <c r="E1216" s="104"/>
      <c r="F1216" s="104"/>
      <c r="G1216" s="104"/>
      <c r="H1216" s="104"/>
      <c r="I1216" s="104"/>
      <c r="J1216" s="104"/>
      <c r="K1216" s="104"/>
      <c r="L1216" s="104"/>
      <c r="M1216"/>
      <c r="N1216"/>
      <c r="O1216"/>
      <c r="P1216"/>
      <c r="Q1216"/>
      <c r="R1216"/>
      <c r="S1216"/>
      <c r="T1216"/>
      <c r="U1216"/>
      <c r="V1216"/>
      <c r="W1216"/>
      <c r="X1216"/>
      <c r="Y1216"/>
      <c r="Z1216"/>
      <c r="AA1216"/>
      <c r="AB1216"/>
      <c r="AC1216"/>
      <c r="AD1216"/>
      <c r="AE1216"/>
      <c r="AF1216"/>
      <c r="AG1216"/>
      <c r="AH1216"/>
      <c r="AI1216"/>
      <c r="AJ1216"/>
      <c r="AK1216"/>
      <c r="AL1216"/>
      <c r="AM1216"/>
      <c r="AN1216"/>
      <c r="AO1216"/>
      <c r="AP1216"/>
      <c r="AQ1216"/>
      <c r="AR1216"/>
      <c r="AS1216"/>
      <c r="AT1216"/>
      <c r="AU1216"/>
      <c r="AV1216"/>
      <c r="AW1216"/>
      <c r="AX1216"/>
      <c r="AY1216"/>
      <c r="AZ1216"/>
      <c r="BA1216"/>
      <c r="BB1216"/>
      <c r="BC1216"/>
      <c r="BD1216"/>
      <c r="BE1216"/>
      <c r="BF1216"/>
      <c r="BG1216"/>
      <c r="BH1216"/>
      <c r="BI1216"/>
      <c r="BJ1216"/>
      <c r="BK1216"/>
      <c r="BL1216"/>
      <c r="BM1216"/>
      <c r="BN1216"/>
      <c r="BO1216"/>
      <c r="BP1216"/>
      <c r="BQ1216"/>
      <c r="BR1216"/>
      <c r="BS1216"/>
      <c r="BT1216"/>
    </row>
    <row r="1217" spans="1:72" s="8" customFormat="1" x14ac:dyDescent="0.25">
      <c r="A1217" s="92"/>
      <c r="B1217" s="92"/>
      <c r="C1217" s="92"/>
      <c r="D1217" s="92"/>
      <c r="E1217" s="104"/>
      <c r="F1217" s="104"/>
      <c r="G1217" s="104"/>
      <c r="H1217" s="104"/>
      <c r="I1217" s="104"/>
      <c r="J1217" s="104"/>
      <c r="K1217" s="104"/>
      <c r="L1217" s="104"/>
      <c r="M1217"/>
      <c r="N1217"/>
      <c r="O1217"/>
      <c r="P1217"/>
      <c r="Q1217"/>
      <c r="R1217"/>
      <c r="S1217"/>
      <c r="T1217"/>
      <c r="U1217"/>
      <c r="V1217"/>
      <c r="W1217"/>
      <c r="X1217"/>
      <c r="Y1217"/>
      <c r="Z1217"/>
      <c r="AA1217"/>
      <c r="AB1217"/>
      <c r="AC1217"/>
      <c r="AD1217"/>
      <c r="AE1217"/>
      <c r="AF1217"/>
      <c r="AG1217"/>
      <c r="AH1217"/>
      <c r="AI1217"/>
      <c r="AJ1217"/>
      <c r="AK1217"/>
      <c r="AL1217"/>
      <c r="AM1217"/>
      <c r="AN1217"/>
      <c r="AO1217"/>
      <c r="AP1217"/>
      <c r="AQ1217"/>
      <c r="AR1217"/>
      <c r="AS1217"/>
      <c r="AT1217"/>
      <c r="AU1217"/>
      <c r="AV1217"/>
      <c r="AW1217"/>
      <c r="AX1217"/>
      <c r="AY1217"/>
      <c r="AZ1217"/>
      <c r="BA1217"/>
      <c r="BB1217"/>
      <c r="BC1217"/>
      <c r="BD1217"/>
      <c r="BE1217"/>
      <c r="BF1217"/>
      <c r="BG1217"/>
      <c r="BH1217"/>
      <c r="BI1217"/>
      <c r="BJ1217"/>
      <c r="BK1217"/>
      <c r="BL1217"/>
      <c r="BM1217"/>
      <c r="BN1217"/>
      <c r="BO1217"/>
      <c r="BP1217"/>
      <c r="BQ1217"/>
      <c r="BR1217"/>
      <c r="BS1217"/>
      <c r="BT1217"/>
    </row>
    <row r="1218" spans="1:72" s="8" customFormat="1" x14ac:dyDescent="0.25">
      <c r="A1218" s="92"/>
      <c r="B1218" s="92"/>
      <c r="C1218" s="92"/>
      <c r="D1218" s="92"/>
      <c r="E1218" s="104"/>
      <c r="F1218" s="104"/>
      <c r="G1218" s="104"/>
      <c r="H1218" s="104"/>
      <c r="I1218" s="104"/>
      <c r="J1218" s="104"/>
      <c r="K1218" s="104"/>
      <c r="L1218" s="104"/>
      <c r="M1218"/>
      <c r="N1218"/>
      <c r="O1218"/>
      <c r="P1218"/>
      <c r="Q1218"/>
      <c r="R1218"/>
      <c r="S1218"/>
      <c r="T1218"/>
      <c r="U1218"/>
      <c r="V1218"/>
      <c r="W1218"/>
      <c r="X1218"/>
      <c r="Y1218"/>
      <c r="Z1218"/>
      <c r="AA1218"/>
      <c r="AB1218"/>
      <c r="AC1218"/>
      <c r="AD1218"/>
      <c r="AE1218"/>
      <c r="AF1218"/>
      <c r="AG1218"/>
      <c r="AH1218"/>
      <c r="AI1218"/>
      <c r="AJ1218"/>
      <c r="AK1218"/>
      <c r="AL1218"/>
      <c r="AM1218"/>
      <c r="AN1218"/>
      <c r="AO1218"/>
      <c r="AP1218"/>
      <c r="AQ1218"/>
      <c r="AR1218"/>
      <c r="AS1218"/>
      <c r="AT1218"/>
      <c r="AU1218"/>
      <c r="AV1218"/>
      <c r="AW1218"/>
      <c r="AX1218"/>
      <c r="AY1218"/>
      <c r="AZ1218"/>
      <c r="BA1218"/>
      <c r="BB1218"/>
      <c r="BC1218"/>
      <c r="BD1218"/>
      <c r="BE1218"/>
      <c r="BF1218"/>
      <c r="BG1218"/>
      <c r="BH1218"/>
      <c r="BI1218"/>
      <c r="BJ1218"/>
      <c r="BK1218"/>
      <c r="BL1218"/>
      <c r="BM1218"/>
      <c r="BN1218"/>
      <c r="BO1218"/>
      <c r="BP1218"/>
      <c r="BQ1218"/>
      <c r="BR1218"/>
      <c r="BS1218"/>
      <c r="BT1218"/>
    </row>
    <row r="1219" spans="1:72" s="8" customFormat="1" x14ac:dyDescent="0.25">
      <c r="A1219" s="92"/>
      <c r="B1219" s="92"/>
      <c r="C1219" s="92"/>
      <c r="D1219" s="92"/>
      <c r="E1219" s="104"/>
      <c r="F1219" s="104"/>
      <c r="G1219" s="104"/>
      <c r="H1219" s="104"/>
      <c r="I1219" s="104"/>
      <c r="J1219" s="104"/>
      <c r="K1219" s="104"/>
      <c r="L1219" s="104"/>
      <c r="M1219"/>
      <c r="N1219"/>
      <c r="O1219"/>
      <c r="P1219"/>
      <c r="Q1219"/>
      <c r="R1219"/>
      <c r="S1219"/>
      <c r="T1219"/>
      <c r="U1219"/>
      <c r="V1219"/>
      <c r="W1219"/>
      <c r="X1219"/>
      <c r="Y1219"/>
      <c r="Z1219"/>
      <c r="AA1219"/>
      <c r="AB1219"/>
      <c r="AC1219"/>
      <c r="AD1219"/>
      <c r="AE1219"/>
      <c r="AF1219"/>
      <c r="AG1219"/>
      <c r="AH1219"/>
      <c r="AI1219"/>
      <c r="AJ1219"/>
      <c r="AK1219"/>
      <c r="AL1219"/>
      <c r="AM1219"/>
      <c r="AN1219"/>
      <c r="AO1219"/>
      <c r="AP1219"/>
      <c r="AQ1219"/>
      <c r="AR1219"/>
      <c r="AS1219"/>
      <c r="AT1219"/>
      <c r="AU1219"/>
      <c r="AV1219"/>
      <c r="AW1219"/>
      <c r="AX1219"/>
      <c r="AY1219"/>
      <c r="AZ1219"/>
      <c r="BA1219"/>
      <c r="BB1219"/>
      <c r="BC1219"/>
      <c r="BD1219"/>
      <c r="BE1219"/>
      <c r="BF1219"/>
      <c r="BG1219"/>
      <c r="BH1219"/>
      <c r="BI1219"/>
      <c r="BJ1219"/>
      <c r="BK1219"/>
      <c r="BL1219"/>
      <c r="BM1219"/>
      <c r="BN1219"/>
      <c r="BO1219"/>
      <c r="BP1219"/>
      <c r="BQ1219"/>
      <c r="BR1219"/>
      <c r="BS1219"/>
      <c r="BT1219"/>
    </row>
    <row r="1220" spans="1:72" s="8" customFormat="1" x14ac:dyDescent="0.25">
      <c r="A1220" s="92"/>
      <c r="B1220" s="92"/>
      <c r="C1220" s="92"/>
      <c r="D1220" s="92"/>
      <c r="E1220" s="104"/>
      <c r="F1220" s="104"/>
      <c r="G1220" s="104"/>
      <c r="H1220" s="104"/>
      <c r="I1220" s="104"/>
      <c r="J1220" s="104"/>
      <c r="K1220" s="104"/>
      <c r="L1220" s="104"/>
      <c r="M1220"/>
      <c r="N1220"/>
      <c r="O1220"/>
      <c r="P1220"/>
      <c r="Q1220"/>
      <c r="R1220"/>
      <c r="S1220"/>
      <c r="T1220"/>
      <c r="U1220"/>
      <c r="V1220"/>
      <c r="W1220"/>
      <c r="X1220"/>
      <c r="Y1220"/>
      <c r="Z1220"/>
      <c r="AA1220"/>
      <c r="AB1220"/>
      <c r="AC1220"/>
      <c r="AD1220"/>
      <c r="AE1220"/>
      <c r="AF1220"/>
      <c r="AG1220"/>
      <c r="AH1220"/>
      <c r="AI1220"/>
      <c r="AJ1220"/>
      <c r="AK1220"/>
      <c r="AL1220"/>
      <c r="AM1220"/>
      <c r="AN1220"/>
      <c r="AO1220"/>
      <c r="AP1220"/>
      <c r="AQ1220"/>
      <c r="AR1220"/>
      <c r="AS1220"/>
      <c r="AT1220"/>
      <c r="AU1220"/>
      <c r="AV1220"/>
      <c r="AW1220"/>
      <c r="AX1220"/>
      <c r="AY1220"/>
      <c r="AZ1220"/>
      <c r="BA1220"/>
      <c r="BB1220"/>
      <c r="BC1220"/>
      <c r="BD1220"/>
      <c r="BE1220"/>
      <c r="BF1220"/>
      <c r="BG1220"/>
      <c r="BH1220"/>
      <c r="BI1220"/>
      <c r="BJ1220"/>
      <c r="BK1220"/>
      <c r="BL1220"/>
      <c r="BM1220"/>
      <c r="BN1220"/>
      <c r="BO1220"/>
      <c r="BP1220"/>
      <c r="BQ1220"/>
      <c r="BR1220"/>
      <c r="BS1220"/>
      <c r="BT1220"/>
    </row>
    <row r="1221" spans="1:72" s="8" customFormat="1" x14ac:dyDescent="0.25">
      <c r="A1221" s="92"/>
      <c r="B1221" s="92"/>
      <c r="C1221" s="92"/>
      <c r="D1221" s="92"/>
      <c r="E1221" s="104"/>
      <c r="F1221" s="104"/>
      <c r="G1221" s="104"/>
      <c r="H1221" s="104"/>
      <c r="I1221" s="104"/>
      <c r="J1221" s="104"/>
      <c r="K1221" s="104"/>
      <c r="L1221" s="104"/>
      <c r="M1221"/>
      <c r="N1221"/>
      <c r="O1221"/>
      <c r="P1221"/>
      <c r="Q1221"/>
      <c r="R1221"/>
      <c r="S1221"/>
      <c r="T1221"/>
      <c r="U1221"/>
      <c r="V1221"/>
      <c r="W1221"/>
      <c r="X1221"/>
      <c r="Y1221"/>
      <c r="Z1221"/>
      <c r="AA1221"/>
      <c r="AB1221"/>
      <c r="AC1221"/>
      <c r="AD1221"/>
      <c r="AE1221"/>
      <c r="AF1221"/>
      <c r="AG1221"/>
      <c r="AH1221"/>
      <c r="AI1221"/>
      <c r="AJ1221"/>
      <c r="AK1221"/>
      <c r="AL1221"/>
      <c r="AM1221"/>
      <c r="AN1221"/>
      <c r="AO1221"/>
      <c r="AP1221"/>
      <c r="AQ1221"/>
      <c r="AR1221"/>
      <c r="AS1221"/>
      <c r="AT1221"/>
      <c r="AU1221"/>
      <c r="AV1221"/>
      <c r="AW1221"/>
      <c r="AX1221"/>
      <c r="AY1221"/>
      <c r="AZ1221"/>
      <c r="BA1221"/>
      <c r="BB1221"/>
      <c r="BC1221"/>
      <c r="BD1221"/>
      <c r="BE1221"/>
      <c r="BF1221"/>
      <c r="BG1221"/>
      <c r="BH1221"/>
      <c r="BI1221"/>
      <c r="BJ1221"/>
      <c r="BK1221"/>
      <c r="BL1221"/>
      <c r="BM1221"/>
      <c r="BN1221"/>
      <c r="BO1221"/>
      <c r="BP1221"/>
      <c r="BQ1221"/>
      <c r="BR1221"/>
      <c r="BS1221"/>
      <c r="BT1221"/>
    </row>
    <row r="1222" spans="1:72" s="8" customFormat="1" x14ac:dyDescent="0.25">
      <c r="A1222" s="92"/>
      <c r="B1222" s="92"/>
      <c r="C1222" s="92"/>
      <c r="D1222" s="92"/>
      <c r="E1222" s="104"/>
      <c r="F1222" s="104"/>
      <c r="G1222" s="104"/>
      <c r="H1222" s="104"/>
      <c r="I1222" s="104"/>
      <c r="J1222" s="104"/>
      <c r="K1222" s="104"/>
      <c r="L1222" s="104"/>
      <c r="M1222"/>
      <c r="N1222"/>
      <c r="O1222"/>
      <c r="P1222"/>
      <c r="Q1222"/>
      <c r="R1222"/>
      <c r="S1222"/>
      <c r="T1222"/>
      <c r="U1222"/>
      <c r="V1222"/>
      <c r="W1222"/>
      <c r="X1222"/>
      <c r="Y1222"/>
      <c r="Z1222"/>
      <c r="AA1222"/>
      <c r="AB1222"/>
      <c r="AC1222"/>
      <c r="AD1222"/>
      <c r="AE1222"/>
      <c r="AF1222"/>
      <c r="AG1222"/>
      <c r="AH1222"/>
      <c r="AI1222"/>
      <c r="AJ1222"/>
      <c r="AK1222"/>
      <c r="AL1222"/>
      <c r="AM1222"/>
      <c r="AN1222"/>
      <c r="AO1222"/>
      <c r="AP1222"/>
      <c r="AQ1222"/>
      <c r="AR1222"/>
      <c r="AS1222"/>
      <c r="AT1222"/>
      <c r="AU1222"/>
      <c r="AV1222"/>
      <c r="AW1222"/>
      <c r="AX1222"/>
      <c r="AY1222"/>
      <c r="AZ1222"/>
      <c r="BA1222"/>
      <c r="BB1222"/>
      <c r="BC1222"/>
      <c r="BD1222"/>
      <c r="BE1222"/>
      <c r="BF1222"/>
      <c r="BG1222"/>
      <c r="BH1222"/>
      <c r="BI1222"/>
      <c r="BJ1222"/>
      <c r="BK1222"/>
      <c r="BL1222"/>
      <c r="BM1222"/>
      <c r="BN1222"/>
      <c r="BO1222"/>
      <c r="BP1222"/>
      <c r="BQ1222"/>
      <c r="BR1222"/>
      <c r="BS1222"/>
      <c r="BT1222"/>
    </row>
    <row r="1223" spans="1:72" s="8" customFormat="1" x14ac:dyDescent="0.25">
      <c r="A1223" s="92"/>
      <c r="B1223" s="92"/>
      <c r="C1223" s="92"/>
      <c r="D1223" s="92"/>
      <c r="E1223" s="104"/>
      <c r="F1223" s="104"/>
      <c r="G1223" s="104"/>
      <c r="H1223" s="104"/>
      <c r="I1223" s="104"/>
      <c r="J1223" s="104"/>
      <c r="K1223" s="104"/>
      <c r="L1223" s="104"/>
      <c r="M1223"/>
      <c r="N1223"/>
      <c r="O1223"/>
      <c r="P1223"/>
      <c r="Q1223"/>
      <c r="R1223"/>
      <c r="S1223"/>
      <c r="T1223"/>
      <c r="U1223"/>
      <c r="V1223"/>
      <c r="W1223"/>
      <c r="X1223"/>
      <c r="Y1223"/>
      <c r="Z1223"/>
      <c r="AA1223"/>
      <c r="AB1223"/>
      <c r="AC1223"/>
      <c r="AD1223"/>
      <c r="AE1223"/>
      <c r="AF1223"/>
      <c r="AG1223"/>
      <c r="AH1223"/>
      <c r="AI1223"/>
      <c r="AJ1223"/>
      <c r="AK1223"/>
      <c r="AL1223"/>
      <c r="AM1223"/>
      <c r="AN1223"/>
      <c r="AO1223"/>
      <c r="AP1223"/>
      <c r="AQ1223"/>
      <c r="AR1223"/>
      <c r="AS1223"/>
      <c r="AT1223"/>
      <c r="AU1223"/>
      <c r="AV1223"/>
      <c r="AW1223"/>
      <c r="AX1223"/>
      <c r="AY1223"/>
      <c r="AZ1223"/>
      <c r="BA1223"/>
      <c r="BB1223"/>
      <c r="BC1223"/>
      <c r="BD1223"/>
      <c r="BE1223"/>
      <c r="BF1223"/>
      <c r="BG1223"/>
      <c r="BH1223"/>
      <c r="BI1223"/>
      <c r="BJ1223"/>
      <c r="BK1223"/>
      <c r="BL1223"/>
      <c r="BM1223"/>
      <c r="BN1223"/>
      <c r="BO1223"/>
      <c r="BP1223"/>
      <c r="BQ1223"/>
      <c r="BR1223"/>
      <c r="BS1223"/>
      <c r="BT1223"/>
    </row>
    <row r="1224" spans="1:72" s="8" customFormat="1" x14ac:dyDescent="0.25">
      <c r="A1224" s="92"/>
      <c r="B1224" s="92"/>
      <c r="C1224" s="92"/>
      <c r="D1224" s="92"/>
      <c r="E1224" s="104"/>
      <c r="F1224" s="104"/>
      <c r="G1224" s="104"/>
      <c r="H1224" s="104"/>
      <c r="I1224" s="104"/>
      <c r="J1224" s="104"/>
      <c r="K1224" s="104"/>
      <c r="L1224" s="104"/>
      <c r="M1224"/>
      <c r="N1224"/>
      <c r="O1224"/>
      <c r="P1224"/>
      <c r="Q1224"/>
      <c r="R1224"/>
      <c r="S1224"/>
      <c r="T1224"/>
      <c r="U1224"/>
      <c r="V1224"/>
      <c r="W1224"/>
      <c r="X1224"/>
      <c r="Y1224"/>
      <c r="Z1224"/>
      <c r="AA1224"/>
      <c r="AB1224"/>
      <c r="AC1224"/>
      <c r="AD1224"/>
      <c r="AE1224"/>
      <c r="AF1224"/>
      <c r="AG1224"/>
      <c r="AH1224"/>
      <c r="AI1224"/>
      <c r="AJ1224"/>
      <c r="AK1224"/>
      <c r="AL1224"/>
      <c r="AM1224"/>
      <c r="AN1224"/>
      <c r="AO1224"/>
      <c r="AP1224"/>
      <c r="AQ1224"/>
      <c r="AR1224"/>
      <c r="AS1224"/>
      <c r="AT1224"/>
      <c r="AU1224"/>
      <c r="AV1224"/>
      <c r="AW1224"/>
      <c r="AX1224"/>
      <c r="AY1224"/>
      <c r="AZ1224"/>
      <c r="BA1224"/>
      <c r="BB1224"/>
      <c r="BC1224"/>
      <c r="BD1224"/>
      <c r="BE1224"/>
      <c r="BF1224"/>
      <c r="BG1224"/>
      <c r="BH1224"/>
      <c r="BI1224"/>
      <c r="BJ1224"/>
      <c r="BK1224"/>
      <c r="BL1224"/>
      <c r="BM1224"/>
      <c r="BN1224"/>
      <c r="BO1224"/>
      <c r="BP1224"/>
      <c r="BQ1224"/>
      <c r="BR1224"/>
      <c r="BS1224"/>
      <c r="BT1224"/>
    </row>
    <row r="1225" spans="1:72" s="8" customFormat="1" x14ac:dyDescent="0.25">
      <c r="A1225" s="92"/>
      <c r="B1225" s="92"/>
      <c r="C1225" s="92"/>
      <c r="D1225" s="92"/>
      <c r="E1225" s="104"/>
      <c r="F1225" s="104"/>
      <c r="G1225" s="104"/>
      <c r="H1225" s="104"/>
      <c r="I1225" s="104"/>
      <c r="J1225" s="104"/>
      <c r="K1225" s="104"/>
      <c r="L1225" s="104"/>
      <c r="M1225"/>
      <c r="N1225"/>
      <c r="O1225"/>
      <c r="P1225"/>
      <c r="Q1225"/>
      <c r="R1225"/>
      <c r="S1225"/>
      <c r="T1225"/>
      <c r="U1225"/>
      <c r="V1225"/>
      <c r="W1225"/>
      <c r="X1225"/>
      <c r="Y1225"/>
      <c r="Z1225"/>
      <c r="AA1225"/>
      <c r="AB1225"/>
      <c r="AC1225"/>
      <c r="AD1225"/>
      <c r="AE1225"/>
      <c r="AF1225"/>
      <c r="AG1225"/>
      <c r="AH1225"/>
      <c r="AI1225"/>
      <c r="AJ1225"/>
      <c r="AK1225"/>
      <c r="AL1225"/>
      <c r="AM1225"/>
      <c r="AN1225"/>
      <c r="AO1225"/>
      <c r="AP1225"/>
      <c r="AQ1225"/>
      <c r="AR1225"/>
      <c r="AS1225"/>
      <c r="AT1225"/>
      <c r="AU1225"/>
      <c r="AV1225"/>
      <c r="AW1225"/>
      <c r="AX1225"/>
      <c r="AY1225"/>
      <c r="AZ1225"/>
      <c r="BA1225"/>
      <c r="BB1225"/>
      <c r="BC1225"/>
      <c r="BD1225"/>
      <c r="BE1225"/>
      <c r="BF1225"/>
      <c r="BG1225"/>
      <c r="BH1225"/>
      <c r="BI1225"/>
      <c r="BJ1225"/>
      <c r="BK1225"/>
      <c r="BL1225"/>
      <c r="BM1225"/>
      <c r="BN1225"/>
      <c r="BO1225"/>
      <c r="BP1225"/>
      <c r="BQ1225"/>
      <c r="BR1225"/>
      <c r="BS1225"/>
      <c r="BT1225"/>
    </row>
    <row r="1226" spans="1:72" s="8" customFormat="1" x14ac:dyDescent="0.25">
      <c r="A1226" s="92"/>
      <c r="B1226" s="92"/>
      <c r="C1226" s="92"/>
      <c r="D1226" s="92"/>
      <c r="E1226" s="104"/>
      <c r="F1226" s="104"/>
      <c r="G1226" s="104"/>
      <c r="H1226" s="104"/>
      <c r="I1226" s="104"/>
      <c r="J1226" s="104"/>
      <c r="K1226" s="104"/>
      <c r="L1226" s="104"/>
      <c r="M1226"/>
      <c r="N1226"/>
      <c r="O1226"/>
      <c r="P1226"/>
      <c r="Q1226"/>
      <c r="R1226"/>
      <c r="S1226"/>
      <c r="T1226"/>
      <c r="U1226"/>
      <c r="V1226"/>
      <c r="W1226"/>
      <c r="X1226"/>
      <c r="Y1226"/>
      <c r="Z1226"/>
      <c r="AA1226"/>
      <c r="AB1226"/>
      <c r="AC1226"/>
      <c r="AD1226"/>
      <c r="AE1226"/>
      <c r="AF1226"/>
      <c r="AG1226"/>
      <c r="AH1226"/>
      <c r="AI1226"/>
      <c r="AJ1226"/>
      <c r="AK1226"/>
      <c r="AL1226"/>
      <c r="AM1226"/>
      <c r="AN1226"/>
      <c r="AO1226"/>
      <c r="AP1226"/>
      <c r="AQ1226"/>
      <c r="AR1226"/>
      <c r="AS1226"/>
      <c r="AT1226"/>
      <c r="AU1226"/>
      <c r="AV1226"/>
      <c r="AW1226"/>
      <c r="AX1226"/>
      <c r="AY1226"/>
      <c r="AZ1226"/>
      <c r="BA1226"/>
      <c r="BB1226"/>
      <c r="BC1226"/>
      <c r="BD1226"/>
      <c r="BE1226"/>
      <c r="BF1226"/>
      <c r="BG1226"/>
      <c r="BH1226"/>
      <c r="BI1226"/>
      <c r="BJ1226"/>
      <c r="BK1226"/>
      <c r="BL1226"/>
      <c r="BM1226"/>
      <c r="BN1226"/>
      <c r="BO1226"/>
      <c r="BP1226"/>
      <c r="BQ1226"/>
      <c r="BR1226"/>
      <c r="BS1226"/>
      <c r="BT1226"/>
    </row>
    <row r="1227" spans="1:72" s="8" customFormat="1" x14ac:dyDescent="0.25">
      <c r="A1227" s="92"/>
      <c r="B1227" s="92"/>
      <c r="C1227" s="92"/>
      <c r="D1227" s="92"/>
      <c r="E1227" s="104"/>
      <c r="F1227" s="104"/>
      <c r="G1227" s="104"/>
      <c r="H1227" s="104"/>
      <c r="I1227" s="104"/>
      <c r="J1227" s="104"/>
      <c r="K1227" s="104"/>
      <c r="L1227" s="104"/>
      <c r="M1227"/>
      <c r="N1227"/>
      <c r="O1227"/>
      <c r="P1227"/>
      <c r="Q1227"/>
      <c r="R1227"/>
      <c r="S1227"/>
      <c r="T1227"/>
      <c r="U1227"/>
      <c r="V1227"/>
      <c r="W1227"/>
      <c r="X1227"/>
      <c r="Y1227"/>
      <c r="Z1227"/>
      <c r="AA1227"/>
      <c r="AB1227"/>
      <c r="AC1227"/>
      <c r="AD1227"/>
      <c r="AE1227"/>
      <c r="AF1227"/>
      <c r="AG1227"/>
      <c r="AH1227"/>
      <c r="AI1227"/>
      <c r="AJ1227"/>
      <c r="AK1227"/>
      <c r="AL1227"/>
      <c r="AM1227"/>
      <c r="AN1227"/>
      <c r="AO1227"/>
      <c r="AP1227"/>
      <c r="AQ1227"/>
      <c r="AR1227"/>
      <c r="AS1227"/>
      <c r="AT1227"/>
      <c r="AU1227"/>
      <c r="AV1227"/>
      <c r="AW1227"/>
      <c r="AX1227"/>
      <c r="AY1227"/>
      <c r="AZ1227"/>
      <c r="BA1227"/>
      <c r="BB1227"/>
      <c r="BC1227"/>
      <c r="BD1227"/>
      <c r="BE1227"/>
      <c r="BF1227"/>
      <c r="BG1227"/>
      <c r="BH1227"/>
      <c r="BI1227"/>
      <c r="BJ1227"/>
      <c r="BK1227"/>
      <c r="BL1227"/>
      <c r="BM1227"/>
      <c r="BN1227"/>
      <c r="BO1227"/>
      <c r="BP1227"/>
      <c r="BQ1227"/>
      <c r="BR1227"/>
      <c r="BS1227"/>
      <c r="BT1227"/>
    </row>
    <row r="1228" spans="1:72" s="8" customFormat="1" x14ac:dyDescent="0.25">
      <c r="A1228" s="92"/>
      <c r="B1228" s="92"/>
      <c r="C1228" s="92"/>
      <c r="D1228" s="92"/>
      <c r="E1228" s="104"/>
      <c r="F1228" s="104"/>
      <c r="G1228" s="104"/>
      <c r="H1228" s="104"/>
      <c r="I1228" s="104"/>
      <c r="J1228" s="104"/>
      <c r="K1228" s="104"/>
      <c r="L1228" s="104"/>
      <c r="M1228"/>
      <c r="N1228"/>
      <c r="O1228"/>
      <c r="P1228"/>
      <c r="Q1228"/>
      <c r="R1228"/>
      <c r="S1228"/>
      <c r="T1228"/>
      <c r="U1228"/>
      <c r="V1228"/>
      <c r="W1228"/>
      <c r="X1228"/>
      <c r="Y1228"/>
      <c r="Z1228"/>
      <c r="AA1228"/>
      <c r="AB1228"/>
      <c r="AC1228"/>
      <c r="AD1228"/>
      <c r="AE1228"/>
      <c r="AF1228"/>
      <c r="AG1228"/>
      <c r="AH1228"/>
      <c r="AI1228"/>
      <c r="AJ1228"/>
      <c r="AK1228"/>
      <c r="AL1228"/>
      <c r="AM1228"/>
      <c r="AN1228"/>
      <c r="AO1228"/>
      <c r="AP1228"/>
      <c r="AQ1228"/>
      <c r="AR1228"/>
      <c r="AS1228"/>
      <c r="AT1228"/>
      <c r="AU1228"/>
      <c r="AV1228"/>
      <c r="AW1228"/>
      <c r="AX1228"/>
      <c r="AY1228"/>
      <c r="AZ1228"/>
      <c r="BA1228"/>
      <c r="BB1228"/>
      <c r="BC1228"/>
      <c r="BD1228"/>
      <c r="BE1228"/>
      <c r="BF1228"/>
      <c r="BG1228"/>
      <c r="BH1228"/>
      <c r="BI1228"/>
      <c r="BJ1228"/>
      <c r="BK1228"/>
      <c r="BL1228"/>
      <c r="BM1228"/>
      <c r="BN1228"/>
      <c r="BO1228"/>
      <c r="BP1228"/>
      <c r="BQ1228"/>
      <c r="BR1228"/>
      <c r="BS1228"/>
      <c r="BT1228"/>
    </row>
    <row r="1229" spans="1:72" s="8" customFormat="1" x14ac:dyDescent="0.25">
      <c r="A1229" s="92"/>
      <c r="B1229" s="92"/>
      <c r="C1229" s="92"/>
      <c r="D1229" s="92"/>
      <c r="E1229" s="104"/>
      <c r="F1229" s="104"/>
      <c r="G1229" s="104"/>
      <c r="H1229" s="104"/>
      <c r="I1229" s="104"/>
      <c r="J1229" s="104"/>
      <c r="K1229" s="104"/>
      <c r="L1229" s="104"/>
      <c r="M1229"/>
      <c r="N1229"/>
      <c r="O1229"/>
      <c r="P1229"/>
      <c r="Q1229"/>
      <c r="R1229"/>
      <c r="S1229"/>
      <c r="T1229"/>
      <c r="U1229"/>
      <c r="V1229"/>
      <c r="W1229"/>
      <c r="X1229"/>
      <c r="Y1229"/>
      <c r="Z1229"/>
      <c r="AA1229"/>
      <c r="AB1229"/>
      <c r="AC1229"/>
      <c r="AD1229"/>
      <c r="AE1229"/>
      <c r="AF1229"/>
      <c r="AG1229"/>
      <c r="AH1229"/>
      <c r="AI1229"/>
      <c r="AJ1229"/>
      <c r="AK1229"/>
      <c r="AL1229"/>
      <c r="AM1229"/>
      <c r="AN1229"/>
      <c r="AO1229"/>
      <c r="AP1229"/>
      <c r="AQ1229"/>
      <c r="AR1229"/>
      <c r="AS1229"/>
      <c r="AT1229"/>
      <c r="AU1229"/>
      <c r="AV1229"/>
      <c r="AW1229"/>
      <c r="AX1229"/>
      <c r="AY1229"/>
      <c r="AZ1229"/>
      <c r="BA1229"/>
      <c r="BB1229"/>
      <c r="BC1229"/>
      <c r="BD1229"/>
      <c r="BE1229"/>
      <c r="BF1229"/>
      <c r="BG1229"/>
      <c r="BH1229"/>
      <c r="BI1229"/>
      <c r="BJ1229"/>
      <c r="BK1229"/>
      <c r="BL1229"/>
      <c r="BM1229"/>
      <c r="BN1229"/>
      <c r="BO1229"/>
      <c r="BP1229"/>
      <c r="BQ1229"/>
      <c r="BR1229"/>
      <c r="BS1229"/>
      <c r="BT1229"/>
    </row>
    <row r="1230" spans="1:72" s="8" customFormat="1" x14ac:dyDescent="0.25">
      <c r="A1230" s="92"/>
      <c r="B1230" s="92"/>
      <c r="C1230" s="92"/>
      <c r="D1230" s="92"/>
      <c r="E1230" s="104"/>
      <c r="F1230" s="104"/>
      <c r="G1230" s="104"/>
      <c r="H1230" s="104"/>
      <c r="I1230" s="104"/>
      <c r="J1230" s="104"/>
      <c r="K1230" s="104"/>
      <c r="L1230" s="104"/>
      <c r="M1230"/>
      <c r="N1230"/>
      <c r="O1230"/>
      <c r="P1230"/>
      <c r="Q1230"/>
      <c r="R1230"/>
      <c r="S1230"/>
      <c r="T1230"/>
      <c r="U1230"/>
      <c r="V1230"/>
      <c r="W1230"/>
      <c r="X1230"/>
      <c r="Y1230"/>
      <c r="Z1230"/>
      <c r="AA1230"/>
      <c r="AB1230"/>
      <c r="AC1230"/>
      <c r="AD1230"/>
      <c r="AE1230"/>
      <c r="AF1230"/>
      <c r="AG1230"/>
      <c r="AH1230"/>
      <c r="AI1230"/>
      <c r="AJ1230"/>
      <c r="AK1230"/>
      <c r="AL1230"/>
      <c r="AM1230"/>
      <c r="AN1230"/>
      <c r="AO1230"/>
      <c r="AP1230"/>
      <c r="AQ1230"/>
      <c r="AR1230"/>
      <c r="AS1230"/>
      <c r="AT1230"/>
      <c r="AU1230"/>
      <c r="AV1230"/>
      <c r="AW1230"/>
      <c r="AX1230"/>
      <c r="AY1230"/>
      <c r="AZ1230"/>
      <c r="BA1230"/>
      <c r="BB1230"/>
      <c r="BC1230"/>
      <c r="BD1230"/>
      <c r="BE1230"/>
      <c r="BF1230"/>
      <c r="BG1230"/>
      <c r="BH1230"/>
      <c r="BI1230"/>
      <c r="BJ1230"/>
      <c r="BK1230"/>
      <c r="BL1230"/>
      <c r="BM1230"/>
      <c r="BN1230"/>
      <c r="BO1230"/>
      <c r="BP1230"/>
      <c r="BQ1230"/>
      <c r="BR1230"/>
      <c r="BS1230"/>
      <c r="BT1230"/>
    </row>
    <row r="1231" spans="1:72" s="8" customFormat="1" x14ac:dyDescent="0.25">
      <c r="A1231" s="92"/>
      <c r="B1231" s="92"/>
      <c r="C1231" s="92"/>
      <c r="D1231" s="92"/>
      <c r="E1231" s="104"/>
      <c r="F1231" s="104"/>
      <c r="G1231" s="104"/>
      <c r="H1231" s="104"/>
      <c r="I1231" s="104"/>
      <c r="J1231" s="104"/>
      <c r="K1231" s="104"/>
      <c r="L1231" s="104"/>
      <c r="M1231"/>
      <c r="N1231"/>
      <c r="O1231"/>
      <c r="P1231"/>
      <c r="Q1231"/>
      <c r="R1231"/>
      <c r="S1231"/>
      <c r="T1231"/>
      <c r="U1231"/>
      <c r="V1231"/>
      <c r="W1231"/>
      <c r="X1231"/>
      <c r="Y1231"/>
      <c r="Z1231"/>
      <c r="AA1231"/>
      <c r="AB1231"/>
      <c r="AC1231"/>
      <c r="AD1231"/>
      <c r="AE1231"/>
      <c r="AF1231"/>
      <c r="AG1231"/>
      <c r="AH1231"/>
      <c r="AI1231"/>
      <c r="AJ1231"/>
      <c r="AK1231"/>
      <c r="AL1231"/>
      <c r="AM1231"/>
      <c r="AN1231"/>
      <c r="AO1231"/>
      <c r="AP1231"/>
      <c r="AQ1231"/>
      <c r="AR1231"/>
      <c r="AS1231"/>
      <c r="AT1231"/>
      <c r="AU1231"/>
      <c r="AV1231"/>
      <c r="AW1231"/>
      <c r="AX1231"/>
      <c r="AY1231"/>
      <c r="AZ1231"/>
      <c r="BA1231"/>
      <c r="BB1231"/>
      <c r="BC1231"/>
      <c r="BD1231"/>
      <c r="BE1231"/>
      <c r="BF1231"/>
      <c r="BG1231"/>
      <c r="BH1231"/>
      <c r="BI1231"/>
      <c r="BJ1231"/>
      <c r="BK1231"/>
      <c r="BL1231"/>
      <c r="BM1231"/>
      <c r="BN1231"/>
      <c r="BO1231"/>
      <c r="BP1231"/>
      <c r="BQ1231"/>
      <c r="BR1231"/>
      <c r="BS1231"/>
      <c r="BT1231"/>
    </row>
    <row r="1232" spans="1:72" s="8" customFormat="1" x14ac:dyDescent="0.25">
      <c r="A1232" s="92"/>
      <c r="B1232" s="92"/>
      <c r="C1232" s="92"/>
      <c r="D1232" s="92"/>
      <c r="E1232" s="104"/>
      <c r="F1232" s="104"/>
      <c r="G1232" s="104"/>
      <c r="H1232" s="104"/>
      <c r="I1232" s="104"/>
      <c r="J1232" s="104"/>
      <c r="K1232" s="104"/>
      <c r="L1232" s="104"/>
      <c r="M1232"/>
      <c r="N1232"/>
      <c r="O1232"/>
      <c r="P1232"/>
      <c r="Q1232"/>
      <c r="R1232"/>
      <c r="S1232"/>
      <c r="T1232"/>
      <c r="U1232"/>
      <c r="V1232"/>
      <c r="W1232"/>
      <c r="X1232"/>
      <c r="Y1232"/>
      <c r="Z1232"/>
      <c r="AA1232"/>
      <c r="AB1232"/>
      <c r="AC1232"/>
      <c r="AD1232"/>
      <c r="AE1232"/>
      <c r="AF1232"/>
      <c r="AG1232"/>
      <c r="AH1232"/>
      <c r="AI1232"/>
      <c r="AJ1232"/>
      <c r="AK1232"/>
      <c r="AL1232"/>
      <c r="AM1232"/>
      <c r="AN1232"/>
      <c r="AO1232"/>
      <c r="AP1232"/>
      <c r="AQ1232"/>
      <c r="AR1232"/>
      <c r="AS1232"/>
      <c r="AT1232"/>
      <c r="AU1232"/>
      <c r="AV1232"/>
      <c r="AW1232"/>
      <c r="AX1232"/>
      <c r="AY1232"/>
      <c r="AZ1232"/>
      <c r="BA1232"/>
      <c r="BB1232"/>
      <c r="BC1232"/>
      <c r="BD1232"/>
      <c r="BE1232"/>
      <c r="BF1232"/>
      <c r="BG1232"/>
      <c r="BH1232"/>
      <c r="BI1232"/>
      <c r="BJ1232"/>
      <c r="BK1232"/>
      <c r="BL1232"/>
      <c r="BM1232"/>
      <c r="BN1232"/>
      <c r="BO1232"/>
      <c r="BP1232"/>
      <c r="BQ1232"/>
      <c r="BR1232"/>
      <c r="BS1232"/>
      <c r="BT1232"/>
    </row>
    <row r="1233" spans="1:72" s="8" customFormat="1" x14ac:dyDescent="0.25">
      <c r="A1233" s="92"/>
      <c r="B1233" s="92"/>
      <c r="C1233" s="92"/>
      <c r="D1233" s="92"/>
      <c r="E1233" s="104"/>
      <c r="F1233" s="104"/>
      <c r="G1233" s="104"/>
      <c r="H1233" s="104"/>
      <c r="I1233" s="104"/>
      <c r="J1233" s="104"/>
      <c r="K1233" s="104"/>
      <c r="L1233" s="104"/>
      <c r="M1233"/>
      <c r="N1233"/>
      <c r="O1233"/>
      <c r="P1233"/>
      <c r="Q1233"/>
      <c r="R1233"/>
      <c r="S1233"/>
      <c r="T1233"/>
      <c r="U1233"/>
      <c r="V1233"/>
      <c r="W1233"/>
      <c r="X1233"/>
      <c r="Y1233"/>
      <c r="Z1233"/>
      <c r="AA1233"/>
      <c r="AB1233"/>
      <c r="AC1233"/>
      <c r="AD1233"/>
      <c r="AE1233"/>
      <c r="AF1233"/>
      <c r="AG1233"/>
      <c r="AH1233"/>
      <c r="AI1233"/>
      <c r="AJ1233"/>
      <c r="AK1233"/>
      <c r="AL1233"/>
      <c r="AM1233"/>
      <c r="AN1233"/>
      <c r="AO1233"/>
      <c r="AP1233"/>
      <c r="AQ1233"/>
      <c r="AR1233"/>
      <c r="AS1233"/>
      <c r="AT1233"/>
      <c r="AU1233"/>
      <c r="AV1233"/>
      <c r="AW1233"/>
      <c r="AX1233"/>
      <c r="AY1233"/>
      <c r="AZ1233"/>
      <c r="BA1233"/>
      <c r="BB1233"/>
      <c r="BC1233"/>
      <c r="BD1233"/>
      <c r="BE1233"/>
      <c r="BF1233"/>
      <c r="BG1233"/>
      <c r="BH1233"/>
      <c r="BI1233"/>
      <c r="BJ1233"/>
      <c r="BK1233"/>
      <c r="BL1233"/>
      <c r="BM1233"/>
      <c r="BN1233"/>
      <c r="BO1233"/>
      <c r="BP1233"/>
      <c r="BQ1233"/>
      <c r="BR1233"/>
      <c r="BS1233"/>
      <c r="BT1233"/>
    </row>
    <row r="1234" spans="1:72" s="8" customFormat="1" x14ac:dyDescent="0.25">
      <c r="A1234" s="92"/>
      <c r="B1234" s="92"/>
      <c r="C1234" s="92"/>
      <c r="D1234" s="92"/>
      <c r="E1234" s="104"/>
      <c r="F1234" s="104"/>
      <c r="G1234" s="104"/>
      <c r="H1234" s="104"/>
      <c r="I1234" s="104"/>
      <c r="J1234" s="104"/>
      <c r="K1234" s="104"/>
      <c r="L1234" s="104"/>
      <c r="M1234"/>
      <c r="N1234"/>
      <c r="O1234"/>
      <c r="P1234"/>
      <c r="Q1234"/>
      <c r="R1234"/>
      <c r="S1234"/>
      <c r="T1234"/>
      <c r="U1234"/>
      <c r="V1234"/>
      <c r="W1234"/>
      <c r="X1234"/>
      <c r="Y1234"/>
      <c r="Z1234"/>
      <c r="AA1234"/>
      <c r="AB1234"/>
      <c r="AC1234"/>
      <c r="AD1234"/>
      <c r="AE1234"/>
      <c r="AF1234"/>
      <c r="AG1234"/>
      <c r="AH1234"/>
      <c r="AI1234"/>
      <c r="AJ1234"/>
      <c r="AK1234"/>
      <c r="AL1234"/>
      <c r="AM1234"/>
      <c r="AN1234"/>
      <c r="AO1234"/>
      <c r="AP1234"/>
      <c r="AQ1234"/>
      <c r="AR1234"/>
      <c r="AS1234"/>
      <c r="AT1234"/>
      <c r="AU1234"/>
      <c r="AV1234"/>
      <c r="AW1234"/>
      <c r="AX1234"/>
      <c r="AY1234"/>
      <c r="AZ1234"/>
      <c r="BA1234"/>
      <c r="BB1234"/>
      <c r="BC1234"/>
      <c r="BD1234"/>
      <c r="BE1234"/>
      <c r="BF1234"/>
      <c r="BG1234"/>
      <c r="BH1234"/>
      <c r="BI1234"/>
      <c r="BJ1234"/>
      <c r="BK1234"/>
      <c r="BL1234"/>
      <c r="BM1234"/>
      <c r="BN1234"/>
      <c r="BO1234"/>
      <c r="BP1234"/>
      <c r="BQ1234"/>
      <c r="BR1234"/>
      <c r="BS1234"/>
      <c r="BT1234"/>
    </row>
    <row r="1235" spans="1:72" s="8" customFormat="1" x14ac:dyDescent="0.25">
      <c r="A1235" s="92"/>
      <c r="B1235" s="92"/>
      <c r="C1235" s="92"/>
      <c r="D1235" s="92"/>
      <c r="E1235" s="104"/>
      <c r="F1235" s="104"/>
      <c r="G1235" s="104"/>
      <c r="H1235" s="104"/>
      <c r="I1235" s="104"/>
      <c r="J1235" s="104"/>
      <c r="K1235" s="104"/>
      <c r="L1235" s="104"/>
      <c r="M1235"/>
      <c r="N1235"/>
      <c r="O1235"/>
      <c r="P1235"/>
      <c r="Q1235"/>
      <c r="R1235"/>
      <c r="S1235"/>
      <c r="T1235"/>
      <c r="U1235"/>
      <c r="V1235"/>
      <c r="W1235"/>
      <c r="X1235"/>
      <c r="Y1235"/>
      <c r="Z1235"/>
      <c r="AA1235"/>
      <c r="AB1235"/>
      <c r="AC1235"/>
      <c r="AD1235"/>
      <c r="AE1235"/>
      <c r="AF1235"/>
      <c r="AG1235"/>
      <c r="AH1235"/>
      <c r="AI1235"/>
      <c r="AJ1235"/>
      <c r="AK1235"/>
      <c r="AL1235"/>
      <c r="AM1235"/>
      <c r="AN1235"/>
      <c r="AO1235"/>
      <c r="AP1235"/>
      <c r="AQ1235"/>
      <c r="AR1235"/>
      <c r="AS1235"/>
      <c r="AT1235"/>
      <c r="AU1235"/>
      <c r="AV1235"/>
      <c r="AW1235"/>
      <c r="AX1235"/>
      <c r="AY1235"/>
      <c r="AZ1235"/>
      <c r="BA1235"/>
      <c r="BB1235"/>
      <c r="BC1235"/>
      <c r="BD1235"/>
      <c r="BE1235"/>
      <c r="BF1235"/>
      <c r="BG1235"/>
      <c r="BH1235"/>
      <c r="BI1235"/>
      <c r="BJ1235"/>
      <c r="BK1235"/>
      <c r="BL1235"/>
      <c r="BM1235"/>
      <c r="BN1235"/>
      <c r="BO1235"/>
      <c r="BP1235"/>
      <c r="BQ1235"/>
      <c r="BR1235"/>
      <c r="BS1235"/>
      <c r="BT1235"/>
    </row>
    <row r="1236" spans="1:72" s="8" customFormat="1" x14ac:dyDescent="0.25">
      <c r="A1236" s="92"/>
      <c r="B1236" s="92"/>
      <c r="C1236" s="92"/>
      <c r="D1236" s="92"/>
      <c r="E1236" s="104"/>
      <c r="F1236" s="104"/>
      <c r="G1236" s="104"/>
      <c r="H1236" s="104"/>
      <c r="I1236" s="104"/>
      <c r="J1236" s="104"/>
      <c r="K1236" s="104"/>
      <c r="L1236" s="104"/>
      <c r="M1236"/>
      <c r="N1236"/>
      <c r="O1236"/>
      <c r="P1236"/>
      <c r="Q1236"/>
      <c r="R1236"/>
      <c r="S1236"/>
      <c r="T1236"/>
      <c r="U1236"/>
      <c r="V1236"/>
      <c r="W1236"/>
      <c r="X1236"/>
      <c r="Y1236"/>
      <c r="Z1236"/>
      <c r="AA1236"/>
      <c r="AB1236"/>
      <c r="AC1236"/>
      <c r="AD1236"/>
      <c r="AE1236"/>
      <c r="AF1236"/>
      <c r="AG1236"/>
      <c r="AH1236"/>
      <c r="AI1236"/>
      <c r="AJ1236"/>
      <c r="AK1236"/>
      <c r="AL1236"/>
      <c r="AM1236"/>
      <c r="AN1236"/>
      <c r="AO1236"/>
      <c r="AP1236"/>
      <c r="AQ1236"/>
      <c r="AR1236"/>
      <c r="AS1236"/>
      <c r="AT1236"/>
      <c r="AU1236"/>
      <c r="AV1236"/>
      <c r="AW1236"/>
      <c r="AX1236"/>
      <c r="AY1236"/>
      <c r="AZ1236"/>
      <c r="BA1236"/>
      <c r="BB1236"/>
      <c r="BC1236"/>
      <c r="BD1236"/>
      <c r="BE1236"/>
      <c r="BF1236"/>
      <c r="BG1236"/>
      <c r="BH1236"/>
      <c r="BI1236"/>
      <c r="BJ1236"/>
      <c r="BK1236"/>
      <c r="BL1236"/>
      <c r="BM1236"/>
      <c r="BN1236"/>
      <c r="BO1236"/>
      <c r="BP1236"/>
      <c r="BQ1236"/>
      <c r="BR1236"/>
      <c r="BS1236"/>
      <c r="BT1236"/>
    </row>
    <row r="1237" spans="1:72" s="8" customFormat="1" x14ac:dyDescent="0.25">
      <c r="A1237" s="92"/>
      <c r="B1237" s="92"/>
      <c r="C1237" s="92"/>
      <c r="D1237" s="92"/>
      <c r="E1237" s="104"/>
      <c r="F1237" s="104"/>
      <c r="G1237" s="104"/>
      <c r="H1237" s="104"/>
      <c r="I1237" s="104"/>
      <c r="J1237" s="104"/>
      <c r="K1237" s="104"/>
      <c r="L1237" s="104"/>
      <c r="M1237"/>
      <c r="N1237"/>
      <c r="O1237"/>
      <c r="P1237"/>
      <c r="Q1237"/>
      <c r="R1237"/>
      <c r="S1237"/>
      <c r="T1237"/>
      <c r="U1237"/>
      <c r="V1237"/>
      <c r="W1237"/>
      <c r="X1237"/>
      <c r="Y1237"/>
      <c r="Z1237"/>
      <c r="AA1237"/>
      <c r="AB1237"/>
      <c r="AC1237"/>
      <c r="AD1237"/>
      <c r="AE1237"/>
      <c r="AF1237"/>
      <c r="AG1237"/>
      <c r="AH1237"/>
      <c r="AI1237"/>
      <c r="AJ1237"/>
      <c r="AK1237"/>
      <c r="AL1237"/>
      <c r="AM1237"/>
      <c r="AN1237"/>
      <c r="AO1237"/>
      <c r="AP1237"/>
      <c r="AQ1237"/>
      <c r="AR1237"/>
      <c r="AS1237"/>
      <c r="AT1237"/>
      <c r="AU1237"/>
      <c r="AV1237"/>
      <c r="AW1237"/>
      <c r="AX1237"/>
      <c r="AY1237"/>
      <c r="AZ1237"/>
      <c r="BA1237"/>
      <c r="BB1237"/>
      <c r="BC1237"/>
      <c r="BD1237"/>
      <c r="BE1237"/>
      <c r="BF1237"/>
      <c r="BG1237"/>
      <c r="BH1237"/>
      <c r="BI1237"/>
      <c r="BJ1237"/>
      <c r="BK1237"/>
      <c r="BL1237"/>
      <c r="BM1237"/>
      <c r="BN1237"/>
      <c r="BO1237"/>
      <c r="BP1237"/>
      <c r="BQ1237"/>
      <c r="BR1237"/>
      <c r="BS1237"/>
      <c r="BT1237"/>
    </row>
    <row r="1238" spans="1:72" s="8" customFormat="1" x14ac:dyDescent="0.25">
      <c r="A1238" s="92"/>
      <c r="B1238" s="92"/>
      <c r="C1238" s="92"/>
      <c r="D1238" s="92"/>
      <c r="E1238" s="104"/>
      <c r="F1238" s="104"/>
      <c r="G1238" s="104"/>
      <c r="H1238" s="104"/>
      <c r="I1238" s="104"/>
      <c r="J1238" s="104"/>
      <c r="K1238" s="104"/>
      <c r="L1238" s="104"/>
      <c r="M1238"/>
      <c r="N1238"/>
      <c r="O1238"/>
      <c r="P1238"/>
      <c r="Q1238"/>
      <c r="R1238"/>
      <c r="S1238"/>
      <c r="T1238"/>
      <c r="U1238"/>
      <c r="V1238"/>
      <c r="W1238"/>
      <c r="X1238"/>
      <c r="Y1238"/>
      <c r="Z1238"/>
      <c r="AA1238"/>
      <c r="AB1238"/>
      <c r="AC1238"/>
      <c r="AD1238"/>
      <c r="AE1238"/>
      <c r="AF1238"/>
      <c r="AG1238"/>
      <c r="AH1238"/>
      <c r="AI1238"/>
      <c r="AJ1238"/>
      <c r="AK1238"/>
      <c r="AL1238"/>
      <c r="AM1238"/>
      <c r="AN1238"/>
      <c r="AO1238"/>
      <c r="AP1238"/>
      <c r="AQ1238"/>
      <c r="AR1238"/>
      <c r="AS1238"/>
      <c r="AT1238"/>
      <c r="AU1238"/>
      <c r="AV1238"/>
      <c r="AW1238"/>
      <c r="AX1238"/>
      <c r="AY1238"/>
      <c r="AZ1238"/>
      <c r="BA1238"/>
      <c r="BB1238"/>
      <c r="BC1238"/>
      <c r="BD1238"/>
      <c r="BE1238"/>
      <c r="BF1238"/>
      <c r="BG1238"/>
      <c r="BH1238"/>
      <c r="BI1238"/>
      <c r="BJ1238"/>
      <c r="BK1238"/>
      <c r="BL1238"/>
      <c r="BM1238"/>
      <c r="BN1238"/>
      <c r="BO1238"/>
      <c r="BP1238"/>
      <c r="BQ1238"/>
      <c r="BR1238"/>
      <c r="BS1238"/>
      <c r="BT1238"/>
    </row>
    <row r="1239" spans="1:72" s="8" customFormat="1" x14ac:dyDescent="0.25">
      <c r="A1239" s="92"/>
      <c r="B1239" s="92"/>
      <c r="C1239" s="92"/>
      <c r="D1239" s="92"/>
      <c r="E1239" s="104"/>
      <c r="F1239" s="104"/>
      <c r="G1239" s="104"/>
      <c r="H1239" s="104"/>
      <c r="I1239" s="104"/>
      <c r="J1239" s="104"/>
      <c r="K1239" s="104"/>
      <c r="L1239" s="104"/>
      <c r="M1239"/>
      <c r="N1239"/>
      <c r="O1239"/>
      <c r="P1239"/>
      <c r="Q1239"/>
      <c r="R1239"/>
      <c r="S1239"/>
      <c r="T1239"/>
      <c r="U1239"/>
      <c r="V1239"/>
      <c r="W1239"/>
      <c r="X1239"/>
      <c r="Y1239"/>
      <c r="Z1239"/>
      <c r="AA1239"/>
      <c r="AB1239"/>
      <c r="AC1239"/>
      <c r="AD1239"/>
      <c r="AE1239"/>
      <c r="AF1239"/>
      <c r="AG1239"/>
      <c r="AH1239"/>
      <c r="AI1239"/>
      <c r="AJ1239"/>
      <c r="AK1239"/>
      <c r="AL1239"/>
      <c r="AM1239"/>
      <c r="AN1239"/>
      <c r="AO1239"/>
      <c r="AP1239"/>
      <c r="AQ1239"/>
      <c r="AR1239"/>
      <c r="AS1239"/>
      <c r="AT1239"/>
      <c r="AU1239"/>
      <c r="AV1239"/>
      <c r="AW1239"/>
      <c r="AX1239"/>
      <c r="AY1239"/>
      <c r="AZ1239"/>
      <c r="BA1239"/>
      <c r="BB1239"/>
      <c r="BC1239"/>
      <c r="BD1239"/>
      <c r="BE1239"/>
      <c r="BF1239"/>
      <c r="BG1239"/>
      <c r="BH1239"/>
      <c r="BI1239"/>
      <c r="BJ1239"/>
      <c r="BK1239"/>
      <c r="BL1239"/>
      <c r="BM1239"/>
      <c r="BN1239"/>
      <c r="BO1239"/>
      <c r="BP1239"/>
      <c r="BQ1239"/>
      <c r="BR1239"/>
      <c r="BS1239"/>
      <c r="BT1239"/>
    </row>
    <row r="1240" spans="1:72" s="8" customFormat="1" x14ac:dyDescent="0.25">
      <c r="A1240" s="92"/>
      <c r="B1240" s="92"/>
      <c r="C1240" s="92"/>
      <c r="D1240" s="92"/>
      <c r="E1240" s="104"/>
      <c r="F1240" s="104"/>
      <c r="G1240" s="104"/>
      <c r="H1240" s="104"/>
      <c r="I1240" s="104"/>
      <c r="J1240" s="104"/>
      <c r="K1240" s="104"/>
      <c r="L1240" s="104"/>
      <c r="M1240"/>
      <c r="N1240"/>
      <c r="O1240"/>
      <c r="P1240"/>
      <c r="Q1240"/>
      <c r="R1240"/>
      <c r="S1240"/>
      <c r="T1240"/>
      <c r="U1240"/>
      <c r="V1240"/>
      <c r="W1240"/>
      <c r="X1240"/>
      <c r="Y1240"/>
      <c r="Z1240"/>
      <c r="AA1240"/>
      <c r="AB1240"/>
      <c r="AC1240"/>
      <c r="AD1240"/>
      <c r="AE1240"/>
      <c r="AF1240"/>
      <c r="AG1240"/>
      <c r="AH1240"/>
      <c r="AI1240"/>
      <c r="AJ1240"/>
      <c r="AK1240"/>
      <c r="AL1240"/>
      <c r="AM1240"/>
      <c r="AN1240"/>
      <c r="AO1240"/>
      <c r="AP1240"/>
      <c r="AQ1240"/>
      <c r="AR1240"/>
      <c r="AS1240"/>
      <c r="AT1240"/>
      <c r="AU1240"/>
      <c r="AV1240"/>
      <c r="AW1240"/>
      <c r="AX1240"/>
      <c r="AY1240"/>
      <c r="AZ1240"/>
      <c r="BA1240"/>
      <c r="BB1240"/>
      <c r="BC1240"/>
      <c r="BD1240"/>
      <c r="BE1240"/>
      <c r="BF1240"/>
      <c r="BG1240"/>
      <c r="BH1240"/>
      <c r="BI1240"/>
      <c r="BJ1240"/>
      <c r="BK1240"/>
      <c r="BL1240"/>
      <c r="BM1240"/>
      <c r="BN1240"/>
      <c r="BO1240"/>
      <c r="BP1240"/>
      <c r="BQ1240"/>
      <c r="BR1240"/>
      <c r="BS1240"/>
      <c r="BT1240"/>
    </row>
    <row r="1241" spans="1:72" s="8" customFormat="1" x14ac:dyDescent="0.25">
      <c r="A1241" s="92"/>
      <c r="B1241" s="92"/>
      <c r="C1241" s="92"/>
      <c r="D1241" s="92"/>
      <c r="E1241" s="104"/>
      <c r="F1241" s="104"/>
      <c r="G1241" s="104"/>
      <c r="H1241" s="104"/>
      <c r="I1241" s="104"/>
      <c r="J1241" s="104"/>
      <c r="K1241" s="104"/>
      <c r="L1241" s="104"/>
      <c r="M1241"/>
      <c r="N1241"/>
      <c r="O1241"/>
      <c r="P1241"/>
      <c r="Q1241"/>
      <c r="R1241"/>
      <c r="S1241"/>
      <c r="T1241"/>
      <c r="U1241"/>
      <c r="V1241"/>
      <c r="W1241"/>
      <c r="X1241"/>
      <c r="Y1241"/>
      <c r="Z1241"/>
      <c r="AA1241"/>
      <c r="AB1241"/>
      <c r="AC1241"/>
      <c r="AD1241"/>
      <c r="AE1241"/>
      <c r="AF1241"/>
      <c r="AG1241"/>
      <c r="AH1241"/>
      <c r="AI1241"/>
      <c r="AJ1241"/>
      <c r="AK1241"/>
      <c r="AL1241"/>
      <c r="AM1241"/>
      <c r="AN1241"/>
      <c r="AO1241"/>
      <c r="AP1241"/>
      <c r="AQ1241"/>
      <c r="AR1241"/>
      <c r="AS1241"/>
      <c r="AT1241"/>
      <c r="AU1241"/>
      <c r="AV1241"/>
      <c r="AW1241"/>
      <c r="AX1241"/>
      <c r="AY1241"/>
      <c r="AZ1241"/>
      <c r="BA1241"/>
      <c r="BB1241"/>
      <c r="BC1241"/>
      <c r="BD1241"/>
      <c r="BE1241"/>
      <c r="BF1241"/>
      <c r="BG1241"/>
      <c r="BH1241"/>
      <c r="BI1241"/>
      <c r="BJ1241"/>
      <c r="BK1241"/>
      <c r="BL1241"/>
      <c r="BM1241"/>
      <c r="BN1241"/>
      <c r="BO1241"/>
      <c r="BP1241"/>
      <c r="BQ1241"/>
      <c r="BR1241"/>
      <c r="BS1241"/>
      <c r="BT1241"/>
    </row>
    <row r="1242" spans="1:72" s="8" customFormat="1" x14ac:dyDescent="0.25">
      <c r="A1242" s="92"/>
      <c r="B1242" s="92"/>
      <c r="C1242" s="92"/>
      <c r="D1242" s="92"/>
      <c r="E1242" s="104"/>
      <c r="F1242" s="104"/>
      <c r="G1242" s="104"/>
      <c r="H1242" s="104"/>
      <c r="I1242" s="104"/>
      <c r="J1242" s="104"/>
      <c r="K1242" s="104"/>
      <c r="L1242" s="104"/>
      <c r="M1242"/>
      <c r="N1242"/>
      <c r="O1242"/>
      <c r="P1242"/>
      <c r="Q1242"/>
      <c r="R1242"/>
      <c r="S1242"/>
      <c r="T1242"/>
      <c r="U1242"/>
      <c r="V1242"/>
      <c r="W1242"/>
      <c r="X1242"/>
      <c r="Y1242"/>
      <c r="Z1242"/>
      <c r="AA1242"/>
      <c r="AB1242"/>
      <c r="AC1242"/>
      <c r="AD1242"/>
      <c r="AE1242"/>
      <c r="AF1242"/>
      <c r="AG1242"/>
      <c r="AH1242"/>
      <c r="AI1242"/>
      <c r="AJ1242"/>
      <c r="AK1242"/>
      <c r="AL1242"/>
      <c r="AM1242"/>
      <c r="AN1242"/>
      <c r="AO1242"/>
      <c r="AP1242"/>
      <c r="AQ1242"/>
      <c r="AR1242"/>
      <c r="AS1242"/>
      <c r="AT1242"/>
      <c r="AU1242"/>
      <c r="AV1242"/>
      <c r="AW1242"/>
      <c r="AX1242"/>
      <c r="AY1242"/>
      <c r="AZ1242"/>
      <c r="BA1242"/>
      <c r="BB1242"/>
      <c r="BC1242"/>
      <c r="BD1242"/>
      <c r="BE1242"/>
      <c r="BF1242"/>
      <c r="BG1242"/>
      <c r="BH1242"/>
      <c r="BI1242"/>
      <c r="BJ1242"/>
      <c r="BK1242"/>
      <c r="BL1242"/>
      <c r="BM1242"/>
      <c r="BN1242"/>
      <c r="BO1242"/>
      <c r="BP1242"/>
      <c r="BQ1242"/>
      <c r="BR1242"/>
      <c r="BS1242"/>
      <c r="BT1242"/>
    </row>
    <row r="1243" spans="1:72" s="8" customFormat="1" x14ac:dyDescent="0.25">
      <c r="A1243" s="92"/>
      <c r="B1243" s="92"/>
      <c r="C1243" s="92"/>
      <c r="D1243" s="92"/>
      <c r="E1243" s="104"/>
      <c r="F1243" s="104"/>
      <c r="G1243" s="104"/>
      <c r="H1243" s="104"/>
      <c r="I1243" s="104"/>
      <c r="J1243" s="104"/>
      <c r="K1243" s="104"/>
      <c r="L1243" s="104"/>
      <c r="M1243"/>
      <c r="N1243"/>
      <c r="O1243"/>
      <c r="P1243"/>
      <c r="Q1243"/>
      <c r="R1243"/>
      <c r="S1243"/>
      <c r="T1243"/>
      <c r="U1243"/>
      <c r="V1243"/>
      <c r="W1243"/>
      <c r="X1243"/>
      <c r="Y1243"/>
      <c r="Z1243"/>
      <c r="AA1243"/>
      <c r="AB1243"/>
      <c r="AC1243"/>
      <c r="AD1243"/>
      <c r="AE1243"/>
      <c r="AF1243"/>
      <c r="AG1243"/>
      <c r="AH1243"/>
      <c r="AI1243"/>
      <c r="AJ1243"/>
      <c r="AK1243"/>
      <c r="AL1243"/>
      <c r="AM1243"/>
      <c r="AN1243"/>
      <c r="AO1243"/>
      <c r="AP1243"/>
      <c r="AQ1243"/>
      <c r="AR1243"/>
      <c r="AS1243"/>
      <c r="AT1243"/>
      <c r="AU1243"/>
      <c r="AV1243"/>
      <c r="AW1243"/>
      <c r="AX1243"/>
      <c r="AY1243"/>
      <c r="AZ1243"/>
      <c r="BA1243"/>
      <c r="BB1243"/>
      <c r="BC1243"/>
      <c r="BD1243"/>
      <c r="BE1243"/>
      <c r="BF1243"/>
      <c r="BG1243"/>
      <c r="BH1243"/>
      <c r="BI1243"/>
      <c r="BJ1243"/>
      <c r="BK1243"/>
      <c r="BL1243"/>
      <c r="BM1243"/>
      <c r="BN1243"/>
      <c r="BO1243"/>
      <c r="BP1243"/>
      <c r="BQ1243"/>
      <c r="BR1243"/>
      <c r="BS1243"/>
      <c r="BT1243"/>
    </row>
    <row r="1244" spans="1:72" s="8" customFormat="1" x14ac:dyDescent="0.25">
      <c r="A1244" s="92"/>
      <c r="B1244" s="92"/>
      <c r="C1244" s="92"/>
      <c r="D1244" s="92"/>
      <c r="E1244" s="104"/>
      <c r="F1244" s="104"/>
      <c r="G1244" s="104"/>
      <c r="H1244" s="104"/>
      <c r="I1244" s="104"/>
      <c r="J1244" s="104"/>
      <c r="K1244" s="104"/>
      <c r="L1244" s="104"/>
      <c r="M1244"/>
      <c r="N1244"/>
      <c r="O1244"/>
      <c r="P1244"/>
      <c r="Q1244"/>
      <c r="R1244"/>
      <c r="S1244"/>
      <c r="T1244"/>
      <c r="U1244"/>
      <c r="V1244"/>
      <c r="W1244"/>
      <c r="X1244"/>
      <c r="Y1244"/>
      <c r="Z1244"/>
      <c r="AA1244"/>
      <c r="AB1244"/>
      <c r="AC1244"/>
      <c r="AD1244"/>
      <c r="AE1244"/>
      <c r="AF1244"/>
      <c r="AG1244"/>
      <c r="AH1244"/>
      <c r="AI1244"/>
      <c r="AJ1244"/>
      <c r="AK1244"/>
      <c r="AL1244"/>
      <c r="AM1244"/>
      <c r="AN1244"/>
      <c r="AO1244"/>
      <c r="AP1244"/>
      <c r="AQ1244"/>
      <c r="AR1244"/>
      <c r="AS1244"/>
      <c r="AT1244"/>
      <c r="AU1244"/>
      <c r="AV1244"/>
      <c r="AW1244"/>
      <c r="AX1244"/>
      <c r="AY1244"/>
      <c r="AZ1244"/>
      <c r="BA1244"/>
      <c r="BB1244"/>
      <c r="BC1244"/>
      <c r="BD1244"/>
      <c r="BE1244"/>
      <c r="BF1244"/>
      <c r="BG1244"/>
      <c r="BH1244"/>
      <c r="BI1244"/>
      <c r="BJ1244"/>
      <c r="BK1244"/>
      <c r="BL1244"/>
      <c r="BM1244"/>
      <c r="BN1244"/>
      <c r="BO1244"/>
      <c r="BP1244"/>
      <c r="BQ1244"/>
      <c r="BR1244"/>
      <c r="BS1244"/>
      <c r="BT1244"/>
    </row>
    <row r="1245" spans="1:72" s="8" customFormat="1" x14ac:dyDescent="0.25">
      <c r="A1245" s="92"/>
      <c r="B1245" s="92"/>
      <c r="C1245" s="92"/>
      <c r="D1245" s="92"/>
      <c r="E1245" s="104"/>
      <c r="F1245" s="104"/>
      <c r="G1245" s="104"/>
      <c r="H1245" s="104"/>
      <c r="I1245" s="104"/>
      <c r="J1245" s="104"/>
      <c r="K1245" s="104"/>
      <c r="L1245" s="104"/>
      <c r="M1245"/>
      <c r="N1245"/>
      <c r="O1245"/>
      <c r="P1245"/>
      <c r="Q1245"/>
      <c r="R1245"/>
      <c r="S1245"/>
      <c r="T1245"/>
      <c r="U1245"/>
      <c r="V1245"/>
      <c r="W1245"/>
      <c r="X1245"/>
      <c r="Y1245"/>
      <c r="Z1245"/>
      <c r="AA1245"/>
      <c r="AB1245"/>
      <c r="AC1245"/>
      <c r="AD1245"/>
      <c r="AE1245"/>
      <c r="AF1245"/>
      <c r="AG1245"/>
      <c r="AH1245"/>
      <c r="AI1245"/>
      <c r="AJ1245"/>
      <c r="AK1245"/>
      <c r="AL1245"/>
      <c r="AM1245"/>
      <c r="AN1245"/>
      <c r="AO1245"/>
      <c r="AP1245"/>
      <c r="AQ1245"/>
      <c r="AR1245"/>
      <c r="AS1245"/>
      <c r="AT1245"/>
      <c r="AU1245"/>
      <c r="AV1245"/>
      <c r="AW1245"/>
      <c r="AX1245"/>
      <c r="AY1245"/>
      <c r="AZ1245"/>
      <c r="BA1245"/>
      <c r="BB1245"/>
      <c r="BC1245"/>
      <c r="BD1245"/>
      <c r="BE1245"/>
      <c r="BF1245"/>
      <c r="BG1245"/>
      <c r="BH1245"/>
      <c r="BI1245"/>
      <c r="BJ1245"/>
      <c r="BK1245"/>
      <c r="BL1245"/>
      <c r="BM1245"/>
      <c r="BN1245"/>
      <c r="BO1245"/>
      <c r="BP1245"/>
      <c r="BQ1245"/>
      <c r="BR1245"/>
      <c r="BS1245"/>
      <c r="BT1245"/>
    </row>
    <row r="1246" spans="1:72" s="8" customFormat="1" x14ac:dyDescent="0.25">
      <c r="A1246" s="92"/>
      <c r="B1246" s="92"/>
      <c r="C1246" s="92"/>
      <c r="D1246" s="92"/>
      <c r="E1246" s="104"/>
      <c r="F1246" s="104"/>
      <c r="G1246" s="104"/>
      <c r="H1246" s="104"/>
      <c r="I1246" s="104"/>
      <c r="J1246" s="104"/>
      <c r="K1246" s="104"/>
      <c r="L1246" s="104"/>
      <c r="M1246"/>
      <c r="N1246"/>
      <c r="O1246"/>
      <c r="P1246"/>
      <c r="Q1246"/>
      <c r="R1246"/>
      <c r="S1246"/>
      <c r="T1246"/>
      <c r="U1246"/>
      <c r="V1246"/>
      <c r="W1246"/>
      <c r="X1246"/>
      <c r="Y1246"/>
      <c r="Z1246"/>
      <c r="AA1246"/>
      <c r="AB1246"/>
      <c r="AC1246"/>
      <c r="AD1246"/>
      <c r="AE1246"/>
      <c r="AF1246"/>
      <c r="AG1246"/>
      <c r="AH1246"/>
      <c r="AI1246"/>
      <c r="AJ1246"/>
      <c r="AK1246"/>
      <c r="AL1246"/>
      <c r="AM1246"/>
      <c r="AN1246"/>
      <c r="AO1246"/>
      <c r="AP1246"/>
      <c r="AQ1246"/>
      <c r="AR1246"/>
      <c r="AS1246"/>
      <c r="AT1246"/>
      <c r="AU1246"/>
      <c r="AV1246"/>
      <c r="AW1246"/>
      <c r="AX1246"/>
      <c r="AY1246"/>
      <c r="AZ1246"/>
      <c r="BA1246"/>
      <c r="BB1246"/>
      <c r="BC1246"/>
      <c r="BD1246"/>
      <c r="BE1246"/>
      <c r="BF1246"/>
      <c r="BG1246"/>
      <c r="BH1246"/>
      <c r="BI1246"/>
      <c r="BJ1246"/>
      <c r="BK1246"/>
      <c r="BL1246"/>
      <c r="BM1246"/>
      <c r="BN1246"/>
      <c r="BO1246"/>
      <c r="BP1246"/>
      <c r="BQ1246"/>
      <c r="BR1246"/>
      <c r="BS1246"/>
      <c r="BT1246"/>
    </row>
    <row r="1247" spans="1:72" s="8" customFormat="1" x14ac:dyDescent="0.25">
      <c r="A1247" s="92"/>
      <c r="B1247" s="92"/>
      <c r="C1247" s="92"/>
      <c r="D1247" s="92"/>
      <c r="E1247" s="104"/>
      <c r="F1247" s="104"/>
      <c r="G1247" s="104"/>
      <c r="H1247" s="104"/>
      <c r="I1247" s="104"/>
      <c r="J1247" s="104"/>
      <c r="K1247" s="104"/>
      <c r="L1247" s="104"/>
      <c r="M1247"/>
      <c r="N1247"/>
      <c r="O1247"/>
      <c r="P1247"/>
      <c r="Q1247"/>
      <c r="R1247"/>
      <c r="S1247"/>
      <c r="T1247"/>
      <c r="U1247"/>
      <c r="V1247"/>
      <c r="W1247"/>
      <c r="X1247"/>
      <c r="Y1247"/>
      <c r="Z1247"/>
      <c r="AA1247"/>
      <c r="AB1247"/>
      <c r="AC1247"/>
      <c r="AD1247"/>
      <c r="AE1247"/>
      <c r="AF1247"/>
      <c r="AG1247"/>
      <c r="AH1247"/>
      <c r="AI1247"/>
      <c r="AJ1247"/>
      <c r="AK1247"/>
      <c r="AL1247"/>
      <c r="AM1247"/>
      <c r="AN1247"/>
      <c r="AO1247"/>
      <c r="AP1247"/>
      <c r="AQ1247"/>
      <c r="AR1247"/>
      <c r="AS1247"/>
      <c r="AT1247"/>
      <c r="AU1247"/>
      <c r="AV1247"/>
      <c r="AW1247"/>
      <c r="AX1247"/>
      <c r="AY1247"/>
      <c r="AZ1247"/>
      <c r="BA1247"/>
      <c r="BB1247"/>
      <c r="BC1247"/>
      <c r="BD1247"/>
      <c r="BE1247"/>
      <c r="BF1247"/>
      <c r="BG1247"/>
      <c r="BH1247"/>
      <c r="BI1247"/>
      <c r="BJ1247"/>
      <c r="BK1247"/>
      <c r="BL1247"/>
      <c r="BM1247"/>
      <c r="BN1247"/>
      <c r="BO1247"/>
      <c r="BP1247"/>
      <c r="BQ1247"/>
      <c r="BR1247"/>
      <c r="BS1247"/>
      <c r="BT1247"/>
    </row>
    <row r="1248" spans="1:72" s="8" customFormat="1" x14ac:dyDescent="0.25">
      <c r="A1248" s="92"/>
      <c r="B1248" s="92"/>
      <c r="C1248" s="92"/>
      <c r="D1248" s="92"/>
      <c r="E1248" s="104"/>
      <c r="F1248" s="104"/>
      <c r="G1248" s="104"/>
      <c r="H1248" s="104"/>
      <c r="I1248" s="104"/>
      <c r="J1248" s="104"/>
      <c r="K1248" s="104"/>
      <c r="L1248" s="104"/>
      <c r="M1248"/>
      <c r="N1248"/>
      <c r="O1248"/>
      <c r="P1248"/>
      <c r="Q1248"/>
      <c r="R1248"/>
      <c r="S1248"/>
      <c r="T1248"/>
      <c r="U1248"/>
      <c r="V1248"/>
      <c r="W1248"/>
      <c r="X1248"/>
      <c r="Y1248"/>
      <c r="Z1248"/>
      <c r="AA1248"/>
      <c r="AB1248"/>
      <c r="AC1248"/>
      <c r="AD1248"/>
      <c r="AE1248"/>
      <c r="AF1248"/>
      <c r="AG1248"/>
      <c r="AH1248"/>
      <c r="AI1248"/>
      <c r="AJ1248"/>
      <c r="AK1248"/>
      <c r="AL1248"/>
      <c r="AM1248"/>
      <c r="AN1248"/>
      <c r="AO1248"/>
      <c r="AP1248"/>
      <c r="AQ1248"/>
      <c r="AR1248"/>
      <c r="AS1248"/>
      <c r="AT1248"/>
      <c r="AU1248"/>
      <c r="AV1248"/>
      <c r="AW1248"/>
      <c r="AX1248"/>
      <c r="AY1248"/>
      <c r="AZ1248"/>
      <c r="BA1248"/>
      <c r="BB1248"/>
      <c r="BC1248"/>
      <c r="BD1248"/>
      <c r="BE1248"/>
      <c r="BF1248"/>
      <c r="BG1248"/>
      <c r="BH1248"/>
      <c r="BI1248"/>
      <c r="BJ1248"/>
      <c r="BK1248"/>
      <c r="BL1248"/>
      <c r="BM1248"/>
      <c r="BN1248"/>
      <c r="BO1248"/>
      <c r="BP1248"/>
      <c r="BQ1248"/>
      <c r="BR1248"/>
      <c r="BS1248"/>
      <c r="BT1248"/>
    </row>
    <row r="1249" spans="1:72" s="8" customFormat="1" x14ac:dyDescent="0.25">
      <c r="A1249" s="92"/>
      <c r="B1249" s="92"/>
      <c r="C1249" s="92"/>
      <c r="D1249" s="92"/>
      <c r="E1249" s="104"/>
      <c r="F1249" s="104"/>
      <c r="G1249" s="104"/>
      <c r="H1249" s="104"/>
      <c r="I1249" s="104"/>
      <c r="J1249" s="104"/>
      <c r="K1249" s="104"/>
      <c r="L1249" s="104"/>
      <c r="M1249"/>
      <c r="N1249"/>
      <c r="O1249"/>
      <c r="P1249"/>
      <c r="Q1249"/>
      <c r="R1249"/>
      <c r="S1249"/>
      <c r="T1249"/>
      <c r="U1249"/>
      <c r="V1249"/>
      <c r="W1249"/>
      <c r="X1249"/>
      <c r="Y1249"/>
      <c r="Z1249"/>
      <c r="AA1249"/>
      <c r="AB1249"/>
      <c r="AC1249"/>
      <c r="AD1249"/>
      <c r="AE1249"/>
      <c r="AF1249"/>
      <c r="AG1249"/>
      <c r="AH1249"/>
      <c r="AI1249"/>
      <c r="AJ1249"/>
      <c r="AK1249"/>
      <c r="AL1249"/>
      <c r="AM1249"/>
      <c r="AN1249"/>
      <c r="AO1249"/>
      <c r="AP1249"/>
      <c r="AQ1249"/>
      <c r="AR1249"/>
      <c r="AS1249"/>
      <c r="AT1249"/>
      <c r="AU1249"/>
      <c r="AV1249"/>
      <c r="AW1249"/>
      <c r="AX1249"/>
      <c r="AY1249"/>
      <c r="AZ1249"/>
      <c r="BA1249"/>
      <c r="BB1249"/>
      <c r="BC1249"/>
      <c r="BD1249"/>
      <c r="BE1249"/>
      <c r="BF1249"/>
      <c r="BG1249"/>
      <c r="BH1249"/>
      <c r="BI1249"/>
      <c r="BJ1249"/>
      <c r="BK1249"/>
      <c r="BL1249"/>
      <c r="BM1249"/>
      <c r="BN1249"/>
      <c r="BO1249"/>
      <c r="BP1249"/>
      <c r="BQ1249"/>
      <c r="BR1249"/>
      <c r="BS1249"/>
      <c r="BT1249"/>
    </row>
    <row r="1250" spans="1:72" s="8" customFormat="1" x14ac:dyDescent="0.25">
      <c r="A1250" s="92"/>
      <c r="B1250" s="92"/>
      <c r="C1250" s="92"/>
      <c r="D1250" s="92"/>
      <c r="E1250" s="104"/>
      <c r="F1250" s="104"/>
      <c r="G1250" s="104"/>
      <c r="H1250" s="104"/>
      <c r="I1250" s="104"/>
      <c r="J1250" s="104"/>
      <c r="K1250" s="104"/>
      <c r="L1250" s="104"/>
      <c r="M1250"/>
      <c r="N1250"/>
      <c r="O1250"/>
      <c r="P1250"/>
      <c r="Q1250"/>
      <c r="R1250"/>
      <c r="S1250"/>
      <c r="T1250"/>
      <c r="U1250"/>
      <c r="V1250"/>
      <c r="W1250"/>
      <c r="X1250"/>
      <c r="Y1250"/>
      <c r="Z1250"/>
      <c r="AA1250"/>
      <c r="AB1250"/>
      <c r="AC1250"/>
      <c r="AD1250"/>
      <c r="AE1250"/>
      <c r="AF1250"/>
      <c r="AG1250"/>
      <c r="AH1250"/>
      <c r="AI1250"/>
      <c r="AJ1250"/>
      <c r="AK1250"/>
      <c r="AL1250"/>
      <c r="AM1250"/>
      <c r="AN1250"/>
      <c r="AO1250"/>
      <c r="AP1250"/>
      <c r="AQ1250"/>
      <c r="AR1250"/>
      <c r="AS1250"/>
      <c r="AT1250"/>
      <c r="AU1250"/>
      <c r="AV1250"/>
      <c r="AW1250"/>
      <c r="AX1250"/>
      <c r="AY1250"/>
      <c r="AZ1250"/>
      <c r="BA1250"/>
      <c r="BB1250"/>
      <c r="BC1250"/>
      <c r="BD1250"/>
      <c r="BE1250"/>
      <c r="BF1250"/>
      <c r="BG1250"/>
      <c r="BH1250"/>
      <c r="BI1250"/>
      <c r="BJ1250"/>
      <c r="BK1250"/>
      <c r="BL1250"/>
      <c r="BM1250"/>
      <c r="BN1250"/>
      <c r="BO1250"/>
      <c r="BP1250"/>
      <c r="BQ1250"/>
      <c r="BR1250"/>
      <c r="BS1250"/>
      <c r="BT1250"/>
    </row>
    <row r="1251" spans="1:72" s="8" customFormat="1" x14ac:dyDescent="0.25">
      <c r="A1251" s="92"/>
      <c r="B1251" s="92"/>
      <c r="C1251" s="92"/>
      <c r="D1251" s="92"/>
      <c r="E1251" s="104"/>
      <c r="F1251" s="104"/>
      <c r="G1251" s="104"/>
      <c r="H1251" s="104"/>
      <c r="I1251" s="104"/>
      <c r="J1251" s="104"/>
      <c r="K1251" s="104"/>
      <c r="L1251" s="104"/>
      <c r="M1251"/>
      <c r="N1251"/>
      <c r="O1251"/>
      <c r="P1251"/>
      <c r="Q1251"/>
      <c r="R1251"/>
      <c r="S1251"/>
      <c r="T1251"/>
      <c r="U1251"/>
      <c r="V1251"/>
      <c r="W1251"/>
      <c r="X1251"/>
      <c r="Y1251"/>
      <c r="Z1251"/>
      <c r="AA1251"/>
      <c r="AB1251"/>
      <c r="AC1251"/>
      <c r="AD1251"/>
      <c r="AE1251"/>
      <c r="AF1251"/>
      <c r="AG1251"/>
      <c r="AH1251"/>
      <c r="AI1251"/>
      <c r="AJ1251"/>
      <c r="AK1251"/>
      <c r="AL1251"/>
      <c r="AM1251"/>
      <c r="AN1251"/>
      <c r="AO1251"/>
      <c r="AP1251"/>
      <c r="AQ1251"/>
      <c r="AR1251"/>
      <c r="AS1251"/>
      <c r="AT1251"/>
      <c r="AU1251"/>
      <c r="AV1251"/>
      <c r="AW1251"/>
      <c r="AX1251"/>
      <c r="AY1251"/>
      <c r="AZ1251"/>
      <c r="BA1251"/>
      <c r="BB1251"/>
      <c r="BC1251"/>
      <c r="BD1251"/>
      <c r="BE1251"/>
      <c r="BF1251"/>
      <c r="BG1251"/>
      <c r="BH1251"/>
      <c r="BI1251"/>
      <c r="BJ1251"/>
      <c r="BK1251"/>
      <c r="BL1251"/>
      <c r="BM1251"/>
      <c r="BN1251"/>
      <c r="BO1251"/>
      <c r="BP1251"/>
      <c r="BQ1251"/>
      <c r="BR1251"/>
      <c r="BS1251"/>
      <c r="BT1251"/>
    </row>
    <row r="1252" spans="1:72" s="8" customFormat="1" x14ac:dyDescent="0.25">
      <c r="A1252" s="92"/>
      <c r="B1252" s="92"/>
      <c r="C1252" s="92"/>
      <c r="D1252" s="92"/>
      <c r="E1252" s="104"/>
      <c r="F1252" s="104"/>
      <c r="G1252" s="104"/>
      <c r="H1252" s="104"/>
      <c r="I1252" s="104"/>
      <c r="J1252" s="104"/>
      <c r="K1252" s="104"/>
      <c r="L1252" s="104"/>
      <c r="M1252"/>
      <c r="N1252"/>
      <c r="O1252"/>
      <c r="P1252"/>
      <c r="Q1252"/>
      <c r="R1252"/>
      <c r="S1252"/>
      <c r="T1252"/>
      <c r="U1252"/>
      <c r="V1252"/>
      <c r="W1252"/>
      <c r="X1252"/>
      <c r="Y1252"/>
      <c r="Z1252"/>
      <c r="AA1252"/>
      <c r="AB1252"/>
      <c r="AC1252"/>
      <c r="AD1252"/>
      <c r="AE1252"/>
      <c r="AF1252"/>
      <c r="AG1252"/>
      <c r="AH1252"/>
      <c r="AI1252"/>
      <c r="AJ1252"/>
      <c r="AK1252"/>
      <c r="AL1252"/>
      <c r="AM1252"/>
      <c r="AN1252"/>
      <c r="AO1252"/>
      <c r="AP1252"/>
      <c r="AQ1252"/>
      <c r="AR1252"/>
      <c r="AS1252"/>
      <c r="AT1252"/>
      <c r="AU1252"/>
      <c r="AV1252"/>
      <c r="AW1252"/>
      <c r="AX1252"/>
      <c r="AY1252"/>
      <c r="AZ1252"/>
      <c r="BA1252"/>
      <c r="BB1252"/>
      <c r="BC1252"/>
      <c r="BD1252"/>
      <c r="BE1252"/>
      <c r="BF1252"/>
      <c r="BG1252"/>
      <c r="BH1252"/>
      <c r="BI1252"/>
      <c r="BJ1252"/>
      <c r="BK1252"/>
      <c r="BL1252"/>
      <c r="BM1252"/>
      <c r="BN1252"/>
      <c r="BO1252"/>
      <c r="BP1252"/>
      <c r="BQ1252"/>
      <c r="BR1252"/>
      <c r="BS1252"/>
      <c r="BT1252"/>
    </row>
    <row r="1253" spans="1:72" s="8" customFormat="1" x14ac:dyDescent="0.25">
      <c r="A1253" s="92"/>
      <c r="B1253" s="92"/>
      <c r="C1253" s="92"/>
      <c r="D1253" s="92"/>
      <c r="E1253" s="104"/>
      <c r="F1253" s="104"/>
      <c r="G1253" s="104"/>
      <c r="H1253" s="104"/>
      <c r="I1253" s="104"/>
      <c r="J1253" s="104"/>
      <c r="K1253" s="104"/>
      <c r="L1253" s="104"/>
      <c r="M1253"/>
      <c r="N1253"/>
      <c r="O1253"/>
      <c r="P1253"/>
      <c r="Q1253"/>
      <c r="R1253"/>
      <c r="S1253"/>
      <c r="T1253"/>
      <c r="U1253"/>
      <c r="V1253"/>
      <c r="W1253"/>
      <c r="X1253"/>
      <c r="Y1253"/>
      <c r="Z1253"/>
      <c r="AA1253"/>
      <c r="AB1253"/>
      <c r="AC1253"/>
      <c r="AD1253"/>
      <c r="AE1253"/>
      <c r="AF1253"/>
      <c r="AG1253"/>
      <c r="AH1253"/>
      <c r="AI1253"/>
      <c r="AJ1253"/>
      <c r="AK1253"/>
      <c r="AL1253"/>
      <c r="AM1253"/>
      <c r="AN1253"/>
      <c r="AO1253"/>
      <c r="AP1253"/>
      <c r="AQ1253"/>
      <c r="AR1253"/>
      <c r="AS1253"/>
      <c r="AT1253"/>
      <c r="AU1253"/>
      <c r="AV1253"/>
      <c r="AW1253"/>
      <c r="AX1253"/>
      <c r="AY1253"/>
      <c r="AZ1253"/>
      <c r="BA1253"/>
      <c r="BB1253"/>
      <c r="BC1253"/>
      <c r="BD1253"/>
      <c r="BE1253"/>
      <c r="BF1253"/>
      <c r="BG1253"/>
      <c r="BH1253"/>
      <c r="BI1253"/>
      <c r="BJ1253"/>
      <c r="BK1253"/>
      <c r="BL1253"/>
      <c r="BM1253"/>
      <c r="BN1253"/>
      <c r="BO1253"/>
      <c r="BP1253"/>
      <c r="BQ1253"/>
      <c r="BR1253"/>
      <c r="BS1253"/>
      <c r="BT1253"/>
    </row>
    <row r="1254" spans="1:72" s="8" customFormat="1" x14ac:dyDescent="0.25">
      <c r="A1254" s="92"/>
      <c r="B1254" s="92"/>
      <c r="C1254" s="92"/>
      <c r="D1254" s="92"/>
      <c r="E1254" s="104"/>
      <c r="F1254" s="104"/>
      <c r="G1254" s="104"/>
      <c r="H1254" s="104"/>
      <c r="I1254" s="104"/>
      <c r="J1254" s="104"/>
      <c r="K1254" s="104"/>
      <c r="L1254" s="104"/>
      <c r="M1254"/>
      <c r="N1254"/>
      <c r="O1254"/>
      <c r="P1254"/>
      <c r="Q1254"/>
      <c r="R1254"/>
      <c r="S1254"/>
      <c r="T1254"/>
      <c r="U1254"/>
      <c r="V1254"/>
      <c r="W1254"/>
      <c r="X1254"/>
      <c r="Y1254"/>
      <c r="Z1254"/>
      <c r="AA1254"/>
      <c r="AB1254"/>
      <c r="AC1254"/>
      <c r="AD1254"/>
      <c r="AE1254"/>
      <c r="AF1254"/>
      <c r="AG1254"/>
      <c r="AH1254"/>
      <c r="AI1254"/>
      <c r="AJ1254"/>
      <c r="AK1254"/>
      <c r="AL1254"/>
      <c r="AM1254"/>
      <c r="AN1254"/>
      <c r="AO1254"/>
      <c r="AP1254"/>
      <c r="AQ1254"/>
      <c r="AR1254"/>
      <c r="AS1254"/>
      <c r="AT1254"/>
      <c r="AU1254"/>
      <c r="AV1254"/>
      <c r="AW1254"/>
      <c r="AX1254"/>
      <c r="AY1254"/>
      <c r="AZ1254"/>
      <c r="BA1254"/>
      <c r="BB1254"/>
      <c r="BC1254"/>
      <c r="BD1254"/>
      <c r="BE1254"/>
      <c r="BF1254"/>
      <c r="BG1254"/>
      <c r="BH1254"/>
      <c r="BI1254"/>
      <c r="BJ1254"/>
      <c r="BK1254"/>
      <c r="BL1254"/>
      <c r="BM1254"/>
      <c r="BN1254"/>
      <c r="BO1254"/>
      <c r="BP1254"/>
      <c r="BQ1254"/>
      <c r="BR1254"/>
      <c r="BS1254"/>
      <c r="BT1254"/>
    </row>
    <row r="1255" spans="1:72" s="8" customFormat="1" x14ac:dyDescent="0.25">
      <c r="A1255" s="92"/>
      <c r="B1255" s="92"/>
      <c r="C1255" s="92"/>
      <c r="D1255" s="92"/>
      <c r="E1255" s="104"/>
      <c r="F1255" s="104"/>
      <c r="G1255" s="104"/>
      <c r="H1255" s="104"/>
      <c r="I1255" s="104"/>
      <c r="J1255" s="104"/>
      <c r="K1255" s="104"/>
      <c r="L1255" s="104"/>
      <c r="M1255"/>
      <c r="N1255"/>
      <c r="O1255"/>
      <c r="P1255"/>
      <c r="Q1255"/>
      <c r="R1255"/>
      <c r="S1255"/>
      <c r="T1255"/>
      <c r="U1255"/>
      <c r="V1255"/>
      <c r="W1255"/>
      <c r="X1255"/>
      <c r="Y1255"/>
      <c r="Z1255"/>
      <c r="AA1255"/>
      <c r="AB1255"/>
      <c r="AC1255"/>
      <c r="AD1255"/>
      <c r="AE1255"/>
      <c r="AF1255"/>
      <c r="AG1255"/>
      <c r="AH1255"/>
      <c r="AI1255"/>
      <c r="AJ1255"/>
      <c r="AK1255"/>
      <c r="AL1255"/>
      <c r="AM1255"/>
      <c r="AN1255"/>
      <c r="AO1255"/>
      <c r="AP1255"/>
      <c r="AQ1255"/>
      <c r="AR1255"/>
      <c r="AS1255"/>
      <c r="AT1255"/>
      <c r="AU1255"/>
      <c r="AV1255"/>
      <c r="AW1255"/>
      <c r="AX1255"/>
      <c r="AY1255"/>
      <c r="AZ1255"/>
      <c r="BA1255"/>
      <c r="BB1255"/>
      <c r="BC1255"/>
      <c r="BD1255"/>
      <c r="BE1255"/>
      <c r="BF1255"/>
      <c r="BG1255"/>
      <c r="BH1255"/>
      <c r="BI1255"/>
      <c r="BJ1255"/>
      <c r="BK1255"/>
      <c r="BL1255"/>
      <c r="BM1255"/>
      <c r="BN1255"/>
      <c r="BO1255"/>
      <c r="BP1255"/>
      <c r="BQ1255"/>
      <c r="BR1255"/>
      <c r="BS1255"/>
      <c r="BT1255"/>
    </row>
    <row r="1256" spans="1:72" s="8" customFormat="1" x14ac:dyDescent="0.25">
      <c r="A1256" s="92"/>
      <c r="B1256" s="92"/>
      <c r="C1256" s="92"/>
      <c r="D1256" s="92"/>
      <c r="E1256" s="104"/>
      <c r="F1256" s="104"/>
      <c r="G1256" s="104"/>
      <c r="H1256" s="104"/>
      <c r="I1256" s="104"/>
      <c r="J1256" s="104"/>
      <c r="K1256" s="104"/>
      <c r="L1256" s="104"/>
      <c r="M1256"/>
      <c r="N1256"/>
      <c r="O1256"/>
      <c r="P1256"/>
      <c r="Q1256"/>
      <c r="R1256"/>
      <c r="S1256"/>
      <c r="T1256"/>
      <c r="U1256"/>
      <c r="V1256"/>
      <c r="W1256"/>
      <c r="X1256"/>
      <c r="Y1256"/>
      <c r="Z1256"/>
      <c r="AA1256"/>
      <c r="AB1256"/>
      <c r="AC1256"/>
      <c r="AD1256"/>
      <c r="AE1256"/>
      <c r="AF1256"/>
      <c r="AG1256"/>
      <c r="AH1256"/>
      <c r="AI1256"/>
      <c r="AJ1256"/>
      <c r="AK1256"/>
      <c r="AL1256"/>
      <c r="AM1256"/>
      <c r="AN1256"/>
      <c r="AO1256"/>
      <c r="AP1256"/>
      <c r="AQ1256"/>
      <c r="AR1256"/>
      <c r="AS1256"/>
      <c r="AT1256"/>
      <c r="AU1256"/>
      <c r="AV1256"/>
      <c r="AW1256"/>
      <c r="AX1256"/>
      <c r="AY1256"/>
      <c r="AZ1256"/>
      <c r="BA1256"/>
      <c r="BB1256"/>
      <c r="BC1256"/>
      <c r="BD1256"/>
      <c r="BE1256"/>
      <c r="BF1256"/>
      <c r="BG1256"/>
      <c r="BH1256"/>
      <c r="BI1256"/>
      <c r="BJ1256"/>
      <c r="BK1256"/>
      <c r="BL1256"/>
      <c r="BM1256"/>
      <c r="BN1256"/>
      <c r="BO1256"/>
      <c r="BP1256"/>
      <c r="BQ1256"/>
      <c r="BR1256"/>
      <c r="BS1256"/>
      <c r="BT1256"/>
    </row>
    <row r="1257" spans="1:72" s="8" customFormat="1" x14ac:dyDescent="0.25">
      <c r="A1257" s="92"/>
      <c r="B1257" s="92"/>
      <c r="C1257" s="92"/>
      <c r="D1257" s="92"/>
      <c r="E1257" s="104"/>
      <c r="F1257" s="104"/>
      <c r="G1257" s="104"/>
      <c r="H1257" s="104"/>
      <c r="I1257" s="104"/>
      <c r="J1257" s="104"/>
      <c r="K1257" s="104"/>
      <c r="L1257" s="104"/>
      <c r="M1257"/>
      <c r="N1257"/>
      <c r="O1257"/>
      <c r="P1257"/>
      <c r="Q1257"/>
      <c r="R1257"/>
      <c r="S1257"/>
      <c r="T1257"/>
      <c r="U1257"/>
      <c r="V1257"/>
      <c r="W1257"/>
      <c r="X1257"/>
      <c r="Y1257"/>
      <c r="Z1257"/>
      <c r="AA1257"/>
      <c r="AB1257"/>
      <c r="AC1257"/>
      <c r="AD1257"/>
      <c r="AE1257"/>
      <c r="AF1257"/>
      <c r="AG1257"/>
      <c r="AH1257"/>
      <c r="AI1257"/>
      <c r="AJ1257"/>
      <c r="AK1257"/>
      <c r="AL1257"/>
      <c r="AM1257"/>
      <c r="AN1257"/>
      <c r="AO1257"/>
      <c r="AP1257"/>
      <c r="AQ1257"/>
      <c r="AR1257"/>
      <c r="AS1257"/>
      <c r="AT1257"/>
      <c r="AU1257"/>
      <c r="AV1257"/>
      <c r="AW1257"/>
      <c r="AX1257"/>
      <c r="AY1257"/>
      <c r="AZ1257"/>
      <c r="BA1257"/>
      <c r="BB1257"/>
      <c r="BC1257"/>
      <c r="BD1257"/>
      <c r="BE1257"/>
      <c r="BF1257"/>
      <c r="BG1257"/>
      <c r="BH1257"/>
      <c r="BI1257"/>
      <c r="BJ1257"/>
      <c r="BK1257"/>
      <c r="BL1257"/>
      <c r="BM1257"/>
      <c r="BN1257"/>
      <c r="BO1257"/>
      <c r="BP1257"/>
      <c r="BQ1257"/>
      <c r="BR1257"/>
      <c r="BS1257"/>
      <c r="BT1257"/>
    </row>
    <row r="1258" spans="1:72" s="8" customFormat="1" x14ac:dyDescent="0.25">
      <c r="A1258" s="92"/>
      <c r="B1258" s="92"/>
      <c r="C1258" s="92"/>
      <c r="D1258" s="92"/>
      <c r="E1258" s="104"/>
      <c r="F1258" s="104"/>
      <c r="G1258" s="104"/>
      <c r="H1258" s="104"/>
      <c r="I1258" s="104"/>
      <c r="J1258" s="104"/>
      <c r="K1258" s="104"/>
      <c r="L1258" s="104"/>
      <c r="M1258"/>
      <c r="N1258"/>
      <c r="O1258"/>
      <c r="P1258"/>
      <c r="Q1258"/>
      <c r="R1258"/>
      <c r="S1258"/>
      <c r="T1258"/>
      <c r="U1258"/>
      <c r="V1258"/>
      <c r="W1258"/>
      <c r="X1258"/>
      <c r="Y1258"/>
      <c r="Z1258"/>
      <c r="AA1258"/>
      <c r="AB1258"/>
      <c r="AC1258"/>
      <c r="AD1258"/>
      <c r="AE1258"/>
      <c r="AF1258"/>
      <c r="AG1258"/>
      <c r="AH1258"/>
      <c r="AI1258"/>
      <c r="AJ1258"/>
      <c r="AK1258"/>
      <c r="AL1258"/>
      <c r="AM1258"/>
      <c r="AN1258"/>
      <c r="AO1258"/>
      <c r="AP1258"/>
      <c r="AQ1258"/>
      <c r="AR1258"/>
      <c r="AS1258"/>
      <c r="AT1258"/>
      <c r="AU1258"/>
      <c r="AV1258"/>
      <c r="AW1258"/>
      <c r="AX1258"/>
      <c r="AY1258"/>
      <c r="AZ1258"/>
      <c r="BA1258"/>
      <c r="BB1258"/>
      <c r="BC1258"/>
      <c r="BD1258"/>
      <c r="BE1258"/>
      <c r="BF1258"/>
      <c r="BG1258"/>
      <c r="BH1258"/>
      <c r="BI1258"/>
      <c r="BJ1258"/>
      <c r="BK1258"/>
      <c r="BL1258"/>
      <c r="BM1258"/>
      <c r="BN1258"/>
      <c r="BO1258"/>
      <c r="BP1258"/>
      <c r="BQ1258"/>
      <c r="BR1258"/>
      <c r="BS1258"/>
      <c r="BT1258"/>
    </row>
    <row r="1259" spans="1:72" s="8" customFormat="1" x14ac:dyDescent="0.25">
      <c r="A1259" s="92"/>
      <c r="B1259" s="92"/>
      <c r="C1259" s="92"/>
      <c r="D1259" s="92"/>
      <c r="E1259" s="104"/>
      <c r="F1259" s="104"/>
      <c r="G1259" s="104"/>
      <c r="H1259" s="104"/>
      <c r="I1259" s="104"/>
      <c r="J1259" s="104"/>
      <c r="K1259" s="104"/>
      <c r="L1259" s="104"/>
      <c r="M1259"/>
      <c r="N1259"/>
      <c r="O1259"/>
      <c r="P1259"/>
      <c r="Q1259"/>
      <c r="R1259"/>
      <c r="S1259"/>
      <c r="T1259"/>
      <c r="U1259"/>
      <c r="V1259"/>
      <c r="W1259"/>
      <c r="X1259"/>
      <c r="Y1259"/>
      <c r="Z1259"/>
      <c r="AA1259"/>
      <c r="AB1259"/>
      <c r="AC1259"/>
      <c r="AD1259"/>
      <c r="AE1259"/>
      <c r="AF1259"/>
      <c r="AG1259"/>
      <c r="AH1259"/>
      <c r="AI1259"/>
      <c r="AJ1259"/>
      <c r="AK1259"/>
      <c r="AL1259"/>
      <c r="AM1259"/>
      <c r="AN1259"/>
      <c r="AO1259"/>
      <c r="AP1259"/>
      <c r="AQ1259"/>
      <c r="AR1259"/>
      <c r="AS1259"/>
      <c r="AT1259"/>
      <c r="AU1259"/>
      <c r="AV1259"/>
      <c r="AW1259"/>
      <c r="AX1259"/>
      <c r="AY1259"/>
      <c r="AZ1259"/>
      <c r="BA1259"/>
      <c r="BB1259"/>
      <c r="BC1259"/>
      <c r="BD1259"/>
      <c r="BE1259"/>
      <c r="BF1259"/>
      <c r="BG1259"/>
      <c r="BH1259"/>
      <c r="BI1259"/>
      <c r="BJ1259"/>
      <c r="BK1259"/>
      <c r="BL1259"/>
      <c r="BM1259"/>
      <c r="BN1259"/>
      <c r="BO1259"/>
      <c r="BP1259"/>
      <c r="BQ1259"/>
      <c r="BR1259"/>
      <c r="BS1259"/>
      <c r="BT1259"/>
    </row>
    <row r="1260" spans="1:72" s="8" customFormat="1" x14ac:dyDescent="0.25">
      <c r="A1260" s="92"/>
      <c r="B1260" s="92"/>
      <c r="C1260" s="92"/>
      <c r="D1260" s="92"/>
      <c r="E1260" s="104"/>
      <c r="F1260" s="104"/>
      <c r="G1260" s="104"/>
      <c r="H1260" s="104"/>
      <c r="I1260" s="104"/>
      <c r="J1260" s="104"/>
      <c r="K1260" s="104"/>
      <c r="L1260" s="104"/>
      <c r="M1260"/>
      <c r="N1260"/>
      <c r="O1260"/>
      <c r="P1260"/>
      <c r="Q1260"/>
      <c r="R1260"/>
      <c r="S1260"/>
      <c r="T1260"/>
      <c r="U1260"/>
      <c r="V1260"/>
      <c r="W1260"/>
      <c r="X1260"/>
      <c r="Y1260"/>
      <c r="Z1260"/>
      <c r="AA1260"/>
      <c r="AB1260"/>
      <c r="AC1260"/>
      <c r="AD1260"/>
      <c r="AE1260"/>
      <c r="AF1260"/>
      <c r="AG1260"/>
      <c r="AH1260"/>
      <c r="AI1260"/>
      <c r="AJ1260"/>
      <c r="AK1260"/>
      <c r="AL1260"/>
      <c r="AM1260"/>
      <c r="AN1260"/>
      <c r="AO1260"/>
      <c r="AP1260"/>
      <c r="AQ1260"/>
      <c r="AR1260"/>
      <c r="AS1260"/>
      <c r="AT1260"/>
      <c r="AU1260"/>
      <c r="AV1260"/>
      <c r="AW1260"/>
      <c r="AX1260"/>
      <c r="AY1260"/>
      <c r="AZ1260"/>
      <c r="BA1260"/>
      <c r="BB1260"/>
      <c r="BC1260"/>
      <c r="BD1260"/>
      <c r="BE1260"/>
      <c r="BF1260"/>
      <c r="BG1260"/>
      <c r="BH1260"/>
      <c r="BI1260"/>
      <c r="BJ1260"/>
      <c r="BK1260"/>
      <c r="BL1260"/>
      <c r="BM1260"/>
      <c r="BN1260"/>
      <c r="BO1260"/>
      <c r="BP1260"/>
      <c r="BQ1260"/>
      <c r="BR1260"/>
      <c r="BS1260"/>
      <c r="BT1260"/>
    </row>
    <row r="1261" spans="1:72" s="8" customFormat="1" x14ac:dyDescent="0.25">
      <c r="A1261" s="92"/>
      <c r="B1261" s="92"/>
      <c r="C1261" s="92"/>
      <c r="D1261" s="92"/>
      <c r="E1261" s="104"/>
      <c r="F1261" s="104"/>
      <c r="G1261" s="104"/>
      <c r="H1261" s="104"/>
      <c r="I1261" s="104"/>
      <c r="J1261" s="104"/>
      <c r="K1261" s="104"/>
      <c r="L1261" s="104"/>
      <c r="M1261"/>
      <c r="N1261"/>
      <c r="O1261"/>
      <c r="P1261"/>
      <c r="Q1261"/>
      <c r="R1261"/>
      <c r="S1261"/>
      <c r="T1261"/>
      <c r="U1261"/>
      <c r="V1261"/>
      <c r="W1261"/>
      <c r="X1261"/>
      <c r="Y1261"/>
      <c r="Z1261"/>
      <c r="AA1261"/>
      <c r="AB1261"/>
      <c r="AC1261"/>
      <c r="AD1261"/>
      <c r="AE1261"/>
      <c r="AF1261"/>
      <c r="AG1261"/>
      <c r="AH1261"/>
      <c r="AI1261"/>
      <c r="AJ1261"/>
      <c r="AK1261"/>
      <c r="AL1261"/>
      <c r="AM1261"/>
      <c r="AN1261"/>
      <c r="AO1261"/>
      <c r="AP1261"/>
      <c r="AQ1261"/>
      <c r="AR1261"/>
      <c r="AS1261"/>
      <c r="AT1261"/>
      <c r="AU1261"/>
      <c r="AV1261"/>
      <c r="AW1261"/>
      <c r="AX1261"/>
      <c r="AY1261"/>
      <c r="AZ1261"/>
      <c r="BA1261"/>
      <c r="BB1261"/>
      <c r="BC1261"/>
      <c r="BD1261"/>
      <c r="BE1261"/>
      <c r="BF1261"/>
      <c r="BG1261"/>
      <c r="BH1261"/>
      <c r="BI1261"/>
      <c r="BJ1261"/>
      <c r="BK1261"/>
      <c r="BL1261"/>
      <c r="BM1261"/>
      <c r="BN1261"/>
      <c r="BO1261"/>
      <c r="BP1261"/>
      <c r="BQ1261"/>
      <c r="BR1261"/>
      <c r="BS1261"/>
      <c r="BT1261"/>
    </row>
    <row r="1262" spans="1:72" s="8" customFormat="1" x14ac:dyDescent="0.25">
      <c r="A1262" s="92"/>
      <c r="B1262" s="92"/>
      <c r="C1262" s="92"/>
      <c r="D1262" s="92"/>
      <c r="E1262" s="104"/>
      <c r="F1262" s="104"/>
      <c r="G1262" s="104"/>
      <c r="H1262" s="104"/>
      <c r="I1262" s="104"/>
      <c r="J1262" s="104"/>
      <c r="K1262" s="104"/>
      <c r="L1262" s="104"/>
      <c r="M1262"/>
      <c r="N1262"/>
      <c r="O1262"/>
      <c r="P1262"/>
      <c r="Q1262"/>
      <c r="R1262"/>
      <c r="S1262"/>
      <c r="T1262"/>
      <c r="U1262"/>
      <c r="V1262"/>
      <c r="W1262"/>
      <c r="X1262"/>
      <c r="Y1262"/>
      <c r="Z1262"/>
      <c r="AA1262"/>
      <c r="AB1262"/>
      <c r="AC1262"/>
      <c r="AD1262"/>
      <c r="AE1262"/>
      <c r="AF1262"/>
      <c r="AG1262"/>
      <c r="AH1262"/>
      <c r="AI1262"/>
      <c r="AJ1262"/>
      <c r="AK1262"/>
      <c r="AL1262"/>
      <c r="AM1262"/>
      <c r="AN1262"/>
      <c r="AO1262"/>
      <c r="AP1262"/>
      <c r="AQ1262"/>
      <c r="AR1262"/>
      <c r="AS1262"/>
      <c r="AT1262"/>
      <c r="AU1262"/>
      <c r="AV1262"/>
      <c r="AW1262"/>
      <c r="AX1262"/>
      <c r="AY1262"/>
      <c r="AZ1262"/>
      <c r="BA1262"/>
      <c r="BB1262"/>
      <c r="BC1262"/>
      <c r="BD1262"/>
      <c r="BE1262"/>
      <c r="BF1262"/>
      <c r="BG1262"/>
      <c r="BH1262"/>
      <c r="BI1262"/>
      <c r="BJ1262"/>
      <c r="BK1262"/>
      <c r="BL1262"/>
      <c r="BM1262"/>
      <c r="BN1262"/>
      <c r="BO1262"/>
      <c r="BP1262"/>
      <c r="BQ1262"/>
      <c r="BR1262"/>
      <c r="BS1262"/>
      <c r="BT1262"/>
    </row>
    <row r="1263" spans="1:72" s="8" customFormat="1" x14ac:dyDescent="0.25">
      <c r="A1263" s="92"/>
      <c r="B1263" s="92"/>
      <c r="C1263" s="92"/>
      <c r="D1263" s="92"/>
      <c r="E1263" s="104"/>
      <c r="F1263" s="104"/>
      <c r="G1263" s="104"/>
      <c r="H1263" s="104"/>
      <c r="I1263" s="104"/>
      <c r="J1263" s="104"/>
      <c r="K1263" s="104"/>
      <c r="L1263" s="104"/>
      <c r="M1263"/>
      <c r="N1263"/>
      <c r="O1263"/>
      <c r="P1263"/>
      <c r="Q1263"/>
      <c r="R1263"/>
      <c r="S1263"/>
      <c r="T1263"/>
      <c r="U1263"/>
      <c r="V1263"/>
      <c r="W1263"/>
      <c r="X1263"/>
      <c r="Y1263"/>
      <c r="Z1263"/>
      <c r="AA1263"/>
      <c r="AB1263"/>
      <c r="AC1263"/>
      <c r="AD1263"/>
      <c r="AE1263"/>
      <c r="AF1263"/>
      <c r="AG1263"/>
      <c r="AH1263"/>
      <c r="AI1263"/>
      <c r="AJ1263"/>
      <c r="AK1263"/>
      <c r="AL1263"/>
      <c r="AM1263"/>
      <c r="AN1263"/>
      <c r="AO1263"/>
      <c r="AP1263"/>
      <c r="AQ1263"/>
      <c r="AR1263"/>
      <c r="AS1263"/>
      <c r="AT1263"/>
      <c r="AU1263"/>
      <c r="AV1263"/>
      <c r="AW1263"/>
      <c r="AX1263"/>
      <c r="AY1263"/>
      <c r="AZ1263"/>
      <c r="BA1263"/>
      <c r="BB1263"/>
      <c r="BC1263"/>
      <c r="BD1263"/>
      <c r="BE1263"/>
      <c r="BF1263"/>
      <c r="BG1263"/>
      <c r="BH1263"/>
      <c r="BI1263"/>
      <c r="BJ1263"/>
      <c r="BK1263"/>
      <c r="BL1263"/>
      <c r="BM1263"/>
      <c r="BN1263"/>
      <c r="BO1263"/>
      <c r="BP1263"/>
      <c r="BQ1263"/>
      <c r="BR1263"/>
      <c r="BS1263"/>
      <c r="BT1263"/>
    </row>
    <row r="1264" spans="1:72" s="8" customFormat="1" x14ac:dyDescent="0.25">
      <c r="A1264" s="92"/>
      <c r="B1264" s="92"/>
      <c r="C1264" s="92"/>
      <c r="D1264" s="92"/>
      <c r="E1264" s="104"/>
      <c r="F1264" s="104"/>
      <c r="G1264" s="104"/>
      <c r="H1264" s="104"/>
      <c r="I1264" s="104"/>
      <c r="J1264" s="104"/>
      <c r="K1264" s="104"/>
      <c r="L1264" s="104"/>
      <c r="M1264"/>
      <c r="N1264"/>
      <c r="O1264"/>
      <c r="P1264"/>
      <c r="Q1264"/>
      <c r="R1264"/>
      <c r="S1264"/>
      <c r="T1264"/>
      <c r="U1264"/>
      <c r="V1264"/>
      <c r="W1264"/>
      <c r="X1264"/>
      <c r="Y1264"/>
      <c r="Z1264"/>
      <c r="AA1264"/>
      <c r="AB1264"/>
      <c r="AC1264"/>
      <c r="AD1264"/>
      <c r="AE1264"/>
      <c r="AF1264"/>
      <c r="AG1264"/>
      <c r="AH1264"/>
      <c r="AI1264"/>
      <c r="AJ1264"/>
      <c r="AK1264"/>
      <c r="AL1264"/>
      <c r="AM1264"/>
      <c r="AN1264"/>
      <c r="AO1264"/>
      <c r="AP1264"/>
      <c r="AQ1264"/>
      <c r="AR1264"/>
      <c r="AS1264"/>
      <c r="AT1264"/>
      <c r="AU1264"/>
      <c r="AV1264"/>
      <c r="AW1264"/>
      <c r="AX1264"/>
      <c r="AY1264"/>
      <c r="AZ1264"/>
      <c r="BA1264"/>
      <c r="BB1264"/>
      <c r="BC1264"/>
      <c r="BD1264"/>
      <c r="BE1264"/>
      <c r="BF1264"/>
      <c r="BG1264"/>
      <c r="BH1264"/>
      <c r="BI1264"/>
      <c r="BJ1264"/>
      <c r="BK1264"/>
      <c r="BL1264"/>
      <c r="BM1264"/>
      <c r="BN1264"/>
      <c r="BO1264"/>
      <c r="BP1264"/>
      <c r="BQ1264"/>
      <c r="BR1264"/>
      <c r="BS1264"/>
      <c r="BT1264"/>
    </row>
    <row r="1265" spans="1:72" s="8" customFormat="1" x14ac:dyDescent="0.25">
      <c r="A1265" s="92"/>
      <c r="B1265" s="92"/>
      <c r="C1265" s="92"/>
      <c r="D1265" s="92"/>
      <c r="E1265" s="104"/>
      <c r="F1265" s="104"/>
      <c r="G1265" s="104"/>
      <c r="H1265" s="104"/>
      <c r="I1265" s="104"/>
      <c r="J1265" s="104"/>
      <c r="K1265" s="104"/>
      <c r="L1265" s="104"/>
      <c r="M1265"/>
      <c r="N1265"/>
      <c r="O1265"/>
      <c r="P1265"/>
      <c r="Q1265"/>
      <c r="R1265"/>
      <c r="S1265"/>
      <c r="T1265"/>
      <c r="U1265"/>
      <c r="V1265"/>
      <c r="W1265"/>
      <c r="X1265"/>
      <c r="Y1265"/>
      <c r="Z1265"/>
      <c r="AA1265"/>
      <c r="AB1265"/>
      <c r="AC1265"/>
      <c r="AD1265"/>
      <c r="AE1265"/>
      <c r="AF1265"/>
      <c r="AG1265"/>
      <c r="AH1265"/>
      <c r="AI1265"/>
      <c r="AJ1265"/>
      <c r="AK1265"/>
      <c r="AL1265"/>
      <c r="AM1265"/>
      <c r="AN1265"/>
      <c r="AO1265"/>
      <c r="AP1265"/>
      <c r="AQ1265"/>
      <c r="AR1265"/>
      <c r="AS1265"/>
      <c r="AT1265"/>
      <c r="AU1265"/>
      <c r="AV1265"/>
      <c r="AW1265"/>
      <c r="AX1265"/>
      <c r="AY1265"/>
      <c r="AZ1265"/>
      <c r="BA1265"/>
      <c r="BB1265"/>
      <c r="BC1265"/>
      <c r="BD1265"/>
      <c r="BE1265"/>
      <c r="BF1265"/>
      <c r="BG1265"/>
      <c r="BH1265"/>
      <c r="BI1265"/>
      <c r="BJ1265"/>
      <c r="BK1265"/>
      <c r="BL1265"/>
      <c r="BM1265"/>
      <c r="BN1265"/>
      <c r="BO1265"/>
      <c r="BP1265"/>
      <c r="BQ1265"/>
      <c r="BR1265"/>
      <c r="BS1265"/>
      <c r="BT1265"/>
    </row>
    <row r="1266" spans="1:72" s="8" customFormat="1" x14ac:dyDescent="0.25">
      <c r="A1266" s="92"/>
      <c r="B1266" s="92"/>
      <c r="C1266" s="92"/>
      <c r="D1266" s="92"/>
      <c r="E1266" s="104"/>
      <c r="F1266" s="104"/>
      <c r="G1266" s="104"/>
      <c r="H1266" s="104"/>
      <c r="I1266" s="104"/>
      <c r="J1266" s="104"/>
      <c r="K1266" s="104"/>
      <c r="L1266" s="104"/>
      <c r="M1266"/>
      <c r="N1266"/>
      <c r="O1266"/>
      <c r="P1266"/>
      <c r="Q1266"/>
      <c r="R1266"/>
      <c r="S1266"/>
      <c r="T1266"/>
      <c r="U1266"/>
      <c r="V1266"/>
      <c r="W1266"/>
      <c r="X1266"/>
      <c r="Y1266"/>
      <c r="Z1266"/>
      <c r="AA1266"/>
      <c r="AB1266"/>
      <c r="AC1266"/>
      <c r="AD1266"/>
      <c r="AE1266"/>
      <c r="AF1266"/>
      <c r="AG1266"/>
      <c r="AH1266"/>
      <c r="AI1266"/>
      <c r="AJ1266"/>
      <c r="AK1266"/>
      <c r="AL1266"/>
      <c r="AM1266"/>
      <c r="AN1266"/>
      <c r="AO1266"/>
      <c r="AP1266"/>
      <c r="AQ1266"/>
      <c r="AR1266"/>
      <c r="AS1266"/>
      <c r="AT1266"/>
      <c r="AU1266"/>
      <c r="AV1266"/>
      <c r="AW1266"/>
      <c r="AX1266"/>
      <c r="AY1266"/>
      <c r="AZ1266"/>
      <c r="BA1266"/>
      <c r="BB1266"/>
      <c r="BC1266"/>
      <c r="BD1266"/>
      <c r="BE1266"/>
      <c r="BF1266"/>
      <c r="BG1266"/>
      <c r="BH1266"/>
      <c r="BI1266"/>
      <c r="BJ1266"/>
      <c r="BK1266"/>
      <c r="BL1266"/>
      <c r="BM1266"/>
      <c r="BN1266"/>
      <c r="BO1266"/>
      <c r="BP1266"/>
      <c r="BQ1266"/>
      <c r="BR1266"/>
      <c r="BS1266"/>
      <c r="BT1266"/>
    </row>
    <row r="1267" spans="1:72" s="8" customFormat="1" x14ac:dyDescent="0.25">
      <c r="A1267" s="92"/>
      <c r="B1267" s="92"/>
      <c r="C1267" s="92"/>
      <c r="D1267" s="92"/>
      <c r="E1267" s="104"/>
      <c r="F1267" s="104"/>
      <c r="G1267" s="104"/>
      <c r="H1267" s="104"/>
      <c r="I1267" s="104"/>
      <c r="J1267" s="104"/>
      <c r="K1267" s="104"/>
      <c r="L1267" s="104"/>
      <c r="M1267"/>
      <c r="N1267"/>
      <c r="O1267"/>
      <c r="P1267"/>
      <c r="Q1267"/>
      <c r="R1267"/>
      <c r="S1267"/>
      <c r="T1267"/>
      <c r="U1267"/>
      <c r="V1267"/>
      <c r="W1267"/>
      <c r="X1267"/>
      <c r="Y1267"/>
      <c r="Z1267"/>
      <c r="AA1267"/>
      <c r="AB1267"/>
      <c r="AC1267"/>
      <c r="AD1267"/>
      <c r="AE1267"/>
      <c r="AF1267"/>
      <c r="AG1267"/>
      <c r="AH1267"/>
      <c r="AI1267"/>
      <c r="AJ1267"/>
      <c r="AK1267"/>
      <c r="AL1267"/>
      <c r="AM1267"/>
      <c r="AN1267"/>
      <c r="AO1267"/>
      <c r="AP1267"/>
      <c r="AQ1267"/>
      <c r="AR1267"/>
      <c r="AS1267"/>
      <c r="AT1267"/>
      <c r="AU1267"/>
      <c r="AV1267"/>
      <c r="AW1267"/>
      <c r="AX1267"/>
      <c r="AY1267"/>
      <c r="AZ1267"/>
      <c r="BA1267"/>
      <c r="BB1267"/>
      <c r="BC1267"/>
      <c r="BD1267"/>
      <c r="BE1267"/>
      <c r="BF1267"/>
      <c r="BG1267"/>
      <c r="BH1267"/>
      <c r="BI1267"/>
      <c r="BJ1267"/>
      <c r="BK1267"/>
      <c r="BL1267"/>
      <c r="BM1267"/>
      <c r="BN1267"/>
      <c r="BO1267"/>
      <c r="BP1267"/>
      <c r="BQ1267"/>
      <c r="BR1267"/>
      <c r="BS1267"/>
      <c r="BT1267"/>
    </row>
    <row r="1268" spans="1:72" s="8" customFormat="1" x14ac:dyDescent="0.25">
      <c r="A1268" s="92"/>
      <c r="B1268" s="92"/>
      <c r="C1268" s="92"/>
      <c r="D1268" s="92"/>
      <c r="E1268" s="104"/>
      <c r="F1268" s="104"/>
      <c r="G1268" s="104"/>
      <c r="H1268" s="104"/>
      <c r="I1268" s="104"/>
      <c r="J1268" s="104"/>
      <c r="K1268" s="104"/>
      <c r="L1268" s="104"/>
      <c r="M1268"/>
      <c r="N1268"/>
      <c r="O1268"/>
      <c r="P1268"/>
      <c r="Q1268"/>
      <c r="R1268"/>
      <c r="S1268"/>
      <c r="T1268"/>
      <c r="U1268"/>
      <c r="V1268"/>
      <c r="W1268"/>
      <c r="X1268"/>
      <c r="Y1268"/>
      <c r="Z1268"/>
      <c r="AA1268"/>
      <c r="AB1268"/>
      <c r="AC1268"/>
      <c r="AD1268"/>
      <c r="AE1268"/>
      <c r="AF1268"/>
      <c r="AG1268"/>
      <c r="AH1268"/>
      <c r="AI1268"/>
      <c r="AJ1268"/>
      <c r="AK1268"/>
      <c r="AL1268"/>
      <c r="AM1268"/>
      <c r="AN1268"/>
      <c r="AO1268"/>
      <c r="AP1268"/>
      <c r="AQ1268"/>
      <c r="AR1268"/>
      <c r="AS1268"/>
      <c r="AT1268"/>
      <c r="AU1268"/>
      <c r="AV1268"/>
      <c r="AW1268"/>
      <c r="AX1268"/>
      <c r="AY1268"/>
      <c r="AZ1268"/>
      <c r="BA1268"/>
      <c r="BB1268"/>
      <c r="BC1268"/>
      <c r="BD1268"/>
      <c r="BE1268"/>
      <c r="BF1268"/>
      <c r="BG1268"/>
      <c r="BH1268"/>
      <c r="BI1268"/>
      <c r="BJ1268"/>
      <c r="BK1268"/>
      <c r="BL1268"/>
      <c r="BM1268"/>
      <c r="BN1268"/>
      <c r="BO1268"/>
      <c r="BP1268"/>
      <c r="BQ1268"/>
      <c r="BR1268"/>
      <c r="BS1268"/>
      <c r="BT1268"/>
    </row>
    <row r="1269" spans="1:72" s="8" customFormat="1" x14ac:dyDescent="0.25">
      <c r="A1269" s="92"/>
      <c r="B1269" s="92"/>
      <c r="C1269" s="92"/>
      <c r="D1269" s="92"/>
      <c r="E1269" s="104"/>
      <c r="F1269" s="104"/>
      <c r="G1269" s="104"/>
      <c r="H1269" s="104"/>
      <c r="I1269" s="104"/>
      <c r="J1269" s="104"/>
      <c r="K1269" s="104"/>
      <c r="L1269" s="104"/>
      <c r="M1269"/>
      <c r="N1269"/>
      <c r="O1269"/>
      <c r="P1269"/>
      <c r="Q1269"/>
      <c r="R1269"/>
      <c r="S1269"/>
      <c r="T1269"/>
      <c r="U1269"/>
      <c r="V1269"/>
      <c r="W1269"/>
      <c r="X1269"/>
      <c r="Y1269"/>
      <c r="Z1269"/>
      <c r="AA1269"/>
      <c r="AB1269"/>
      <c r="AC1269"/>
      <c r="AD1269"/>
      <c r="AE1269"/>
      <c r="AF1269"/>
      <c r="AG1269"/>
      <c r="AH1269"/>
      <c r="AI1269"/>
      <c r="AJ1269"/>
      <c r="AK1269"/>
      <c r="AL1269"/>
      <c r="AM1269"/>
      <c r="AN1269"/>
      <c r="AO1269"/>
      <c r="AP1269"/>
      <c r="AQ1269"/>
      <c r="AR1269"/>
      <c r="AS1269"/>
      <c r="AT1269"/>
      <c r="AU1269"/>
      <c r="AV1269"/>
      <c r="AW1269"/>
      <c r="AX1269"/>
      <c r="AY1269"/>
      <c r="AZ1269"/>
      <c r="BA1269"/>
      <c r="BB1269"/>
      <c r="BC1269"/>
      <c r="BD1269"/>
      <c r="BE1269"/>
      <c r="BF1269"/>
      <c r="BG1269"/>
      <c r="BH1269"/>
      <c r="BI1269"/>
      <c r="BJ1269"/>
      <c r="BK1269"/>
      <c r="BL1269"/>
      <c r="BM1269"/>
      <c r="BN1269"/>
      <c r="BO1269"/>
      <c r="BP1269"/>
      <c r="BQ1269"/>
      <c r="BR1269"/>
      <c r="BS1269"/>
      <c r="BT1269"/>
    </row>
    <row r="1270" spans="1:72" s="8" customFormat="1" x14ac:dyDescent="0.25">
      <c r="A1270" s="92"/>
      <c r="B1270" s="92"/>
      <c r="C1270" s="92"/>
      <c r="D1270" s="92"/>
      <c r="E1270" s="104"/>
      <c r="F1270" s="104"/>
      <c r="G1270" s="104"/>
      <c r="H1270" s="104"/>
      <c r="I1270" s="104"/>
      <c r="J1270" s="104"/>
      <c r="K1270" s="104"/>
      <c r="L1270" s="104"/>
      <c r="M1270"/>
      <c r="N1270"/>
      <c r="O1270"/>
      <c r="P1270"/>
      <c r="Q1270"/>
      <c r="R1270"/>
      <c r="S1270"/>
      <c r="T1270"/>
      <c r="U1270"/>
      <c r="V1270"/>
      <c r="W1270"/>
      <c r="X1270"/>
      <c r="Y1270"/>
      <c r="Z1270"/>
      <c r="AA1270"/>
      <c r="AB1270"/>
      <c r="AC1270"/>
      <c r="AD1270"/>
      <c r="AE1270"/>
      <c r="AF1270"/>
      <c r="AG1270"/>
      <c r="AH1270"/>
      <c r="AI1270"/>
      <c r="AJ1270"/>
      <c r="AK1270"/>
      <c r="AL1270"/>
      <c r="AM1270"/>
      <c r="AN1270"/>
      <c r="AO1270"/>
      <c r="AP1270"/>
      <c r="AQ1270"/>
      <c r="AR1270"/>
      <c r="AS1270"/>
      <c r="AT1270"/>
      <c r="AU1270"/>
      <c r="AV1270"/>
      <c r="AW1270"/>
      <c r="AX1270"/>
      <c r="AY1270"/>
      <c r="AZ1270"/>
      <c r="BA1270"/>
      <c r="BB1270"/>
      <c r="BC1270"/>
      <c r="BD1270"/>
      <c r="BE1270"/>
      <c r="BF1270"/>
      <c r="BG1270"/>
      <c r="BH1270"/>
      <c r="BI1270"/>
      <c r="BJ1270"/>
      <c r="BK1270"/>
      <c r="BL1270"/>
      <c r="BM1270"/>
      <c r="BN1270"/>
      <c r="BO1270"/>
      <c r="BP1270"/>
      <c r="BQ1270"/>
      <c r="BR1270"/>
      <c r="BS1270"/>
      <c r="BT1270"/>
    </row>
    <row r="1271" spans="1:72" s="8" customFormat="1" x14ac:dyDescent="0.25">
      <c r="A1271" s="92"/>
      <c r="B1271" s="92"/>
      <c r="C1271" s="92"/>
      <c r="D1271" s="92"/>
      <c r="E1271" s="104"/>
      <c r="F1271" s="104"/>
      <c r="G1271" s="104"/>
      <c r="H1271" s="104"/>
      <c r="I1271" s="104"/>
      <c r="J1271" s="104"/>
      <c r="K1271" s="104"/>
      <c r="L1271" s="104"/>
      <c r="M1271"/>
      <c r="N1271"/>
      <c r="O1271"/>
      <c r="P1271"/>
      <c r="Q1271"/>
      <c r="R1271"/>
      <c r="S1271"/>
      <c r="T1271"/>
      <c r="U1271"/>
      <c r="V1271"/>
      <c r="W1271"/>
      <c r="X1271"/>
      <c r="Y1271"/>
      <c r="Z1271"/>
      <c r="AA1271"/>
      <c r="AB1271"/>
      <c r="AC1271"/>
      <c r="AD1271"/>
      <c r="AE1271"/>
      <c r="AF1271"/>
      <c r="AG1271"/>
      <c r="AH1271"/>
      <c r="AI1271"/>
      <c r="AJ1271"/>
      <c r="AK1271"/>
      <c r="AL1271"/>
      <c r="AM1271"/>
      <c r="AN1271"/>
      <c r="AO1271"/>
      <c r="AP1271"/>
      <c r="AQ1271"/>
      <c r="AR1271"/>
      <c r="AS1271"/>
      <c r="AT1271"/>
      <c r="AU1271"/>
      <c r="AV1271"/>
      <c r="AW1271"/>
      <c r="AX1271"/>
      <c r="AY1271"/>
      <c r="AZ1271"/>
      <c r="BA1271"/>
      <c r="BB1271"/>
      <c r="BC1271"/>
      <c r="BD1271"/>
      <c r="BE1271"/>
      <c r="BF1271"/>
      <c r="BG1271"/>
      <c r="BH1271"/>
      <c r="BI1271"/>
      <c r="BJ1271"/>
      <c r="BK1271"/>
      <c r="BL1271"/>
      <c r="BM1271"/>
      <c r="BN1271"/>
      <c r="BO1271"/>
      <c r="BP1271"/>
      <c r="BQ1271"/>
      <c r="BR1271"/>
      <c r="BS1271"/>
      <c r="BT1271"/>
    </row>
    <row r="1272" spans="1:72" s="8" customFormat="1" x14ac:dyDescent="0.25">
      <c r="A1272" s="92"/>
      <c r="B1272" s="92"/>
      <c r="C1272" s="92"/>
      <c r="D1272" s="92"/>
      <c r="E1272" s="104"/>
      <c r="F1272" s="104"/>
      <c r="G1272" s="104"/>
      <c r="H1272" s="104"/>
      <c r="I1272" s="104"/>
      <c r="J1272" s="104"/>
      <c r="K1272" s="104"/>
      <c r="L1272" s="104"/>
      <c r="M1272"/>
      <c r="N1272"/>
      <c r="O1272"/>
      <c r="P1272"/>
      <c r="Q1272"/>
      <c r="R1272"/>
      <c r="S1272"/>
      <c r="T1272"/>
      <c r="U1272"/>
      <c r="V1272"/>
      <c r="W1272"/>
      <c r="X1272"/>
      <c r="Y1272"/>
      <c r="Z1272"/>
      <c r="AA1272"/>
      <c r="AB1272"/>
      <c r="AC1272"/>
      <c r="AD1272"/>
      <c r="AE1272"/>
      <c r="AF1272"/>
      <c r="AG1272"/>
      <c r="AH1272"/>
      <c r="AI1272"/>
      <c r="AJ1272"/>
      <c r="AK1272"/>
      <c r="AL1272"/>
      <c r="AM1272"/>
      <c r="AN1272"/>
      <c r="AO1272"/>
      <c r="AP1272"/>
      <c r="AQ1272"/>
      <c r="AR1272"/>
      <c r="AS1272"/>
      <c r="AT1272"/>
      <c r="AU1272"/>
      <c r="AV1272"/>
      <c r="AW1272"/>
      <c r="AX1272"/>
      <c r="AY1272"/>
      <c r="AZ1272"/>
      <c r="BA1272"/>
      <c r="BB1272"/>
      <c r="BC1272"/>
      <c r="BD1272"/>
      <c r="BE1272"/>
      <c r="BF1272"/>
      <c r="BG1272"/>
      <c r="BH1272"/>
      <c r="BI1272"/>
      <c r="BJ1272"/>
      <c r="BK1272"/>
      <c r="BL1272"/>
      <c r="BM1272"/>
      <c r="BN1272"/>
      <c r="BO1272"/>
      <c r="BP1272"/>
      <c r="BQ1272"/>
      <c r="BR1272"/>
      <c r="BS1272"/>
      <c r="BT1272"/>
    </row>
    <row r="1273" spans="1:72" s="8" customFormat="1" x14ac:dyDescent="0.25">
      <c r="A1273" s="92"/>
      <c r="B1273" s="92"/>
      <c r="C1273" s="92"/>
      <c r="D1273" s="92"/>
      <c r="E1273" s="104"/>
      <c r="F1273" s="104"/>
      <c r="G1273" s="104"/>
      <c r="H1273" s="104"/>
      <c r="I1273" s="104"/>
      <c r="J1273" s="104"/>
      <c r="K1273" s="104"/>
      <c r="L1273" s="104"/>
      <c r="M1273"/>
      <c r="N1273"/>
      <c r="O1273"/>
      <c r="P1273"/>
      <c r="Q1273"/>
      <c r="R1273"/>
      <c r="S1273"/>
      <c r="T1273"/>
      <c r="U1273"/>
      <c r="V1273"/>
      <c r="W1273"/>
      <c r="X1273"/>
      <c r="Y1273"/>
      <c r="Z1273"/>
      <c r="AA1273"/>
      <c r="AB1273"/>
      <c r="AC1273"/>
      <c r="AD1273"/>
      <c r="AE1273"/>
      <c r="AF1273"/>
      <c r="AG1273"/>
      <c r="AH1273"/>
      <c r="AI1273"/>
      <c r="AJ1273"/>
      <c r="AK1273"/>
      <c r="AL1273"/>
      <c r="AM1273"/>
      <c r="AN1273"/>
      <c r="AO1273"/>
      <c r="AP1273"/>
      <c r="AQ1273"/>
      <c r="AR1273"/>
      <c r="AS1273"/>
      <c r="AT1273"/>
      <c r="AU1273"/>
      <c r="AV1273"/>
      <c r="AW1273"/>
      <c r="AX1273"/>
      <c r="AY1273"/>
      <c r="AZ1273"/>
      <c r="BA1273"/>
      <c r="BB1273"/>
      <c r="BC1273"/>
      <c r="BD1273"/>
      <c r="BE1273"/>
      <c r="BF1273"/>
      <c r="BG1273"/>
      <c r="BH1273"/>
      <c r="BI1273"/>
      <c r="BJ1273"/>
      <c r="BK1273"/>
      <c r="BL1273"/>
      <c r="BM1273"/>
      <c r="BN1273"/>
      <c r="BO1273"/>
      <c r="BP1273"/>
      <c r="BQ1273"/>
      <c r="BR1273"/>
      <c r="BS1273"/>
      <c r="BT1273"/>
    </row>
    <row r="1274" spans="1:72" s="8" customFormat="1" x14ac:dyDescent="0.25">
      <c r="A1274" s="92"/>
      <c r="B1274" s="92"/>
      <c r="C1274" s="92"/>
      <c r="D1274" s="92"/>
      <c r="E1274" s="104"/>
      <c r="F1274" s="104"/>
      <c r="G1274" s="104"/>
      <c r="H1274" s="104"/>
      <c r="I1274" s="104"/>
      <c r="J1274" s="104"/>
      <c r="K1274" s="104"/>
      <c r="L1274" s="104"/>
      <c r="M1274"/>
      <c r="N1274"/>
      <c r="O1274"/>
      <c r="P1274"/>
      <c r="Q1274"/>
      <c r="R1274"/>
      <c r="S1274"/>
      <c r="T1274"/>
      <c r="U1274"/>
      <c r="V1274"/>
      <c r="W1274"/>
      <c r="X1274"/>
      <c r="Y1274"/>
      <c r="Z1274"/>
      <c r="AA1274"/>
      <c r="AB1274"/>
      <c r="AC1274"/>
      <c r="AD1274"/>
      <c r="AE1274"/>
      <c r="AF1274"/>
      <c r="AG1274"/>
      <c r="AH1274"/>
      <c r="AI1274"/>
      <c r="AJ1274"/>
      <c r="AK1274"/>
      <c r="AL1274"/>
      <c r="AM1274"/>
      <c r="AN1274"/>
      <c r="AO1274"/>
      <c r="AP1274"/>
      <c r="AQ1274"/>
      <c r="AR1274"/>
      <c r="AS1274"/>
      <c r="AT1274"/>
      <c r="AU1274"/>
      <c r="AV1274"/>
      <c r="AW1274"/>
      <c r="AX1274"/>
      <c r="AY1274"/>
      <c r="AZ1274"/>
      <c r="BA1274"/>
      <c r="BB1274"/>
      <c r="BC1274"/>
      <c r="BD1274"/>
      <c r="BE1274"/>
      <c r="BF1274"/>
      <c r="BG1274"/>
      <c r="BH1274"/>
      <c r="BI1274"/>
      <c r="BJ1274"/>
      <c r="BK1274"/>
      <c r="BL1274"/>
      <c r="BM1274"/>
      <c r="BN1274"/>
      <c r="BO1274"/>
      <c r="BP1274"/>
      <c r="BQ1274"/>
      <c r="BR1274"/>
      <c r="BS1274"/>
      <c r="BT1274"/>
    </row>
    <row r="1275" spans="1:72" s="8" customFormat="1" x14ac:dyDescent="0.25">
      <c r="A1275" s="92"/>
      <c r="B1275" s="92"/>
      <c r="C1275" s="92"/>
      <c r="D1275" s="92"/>
      <c r="E1275" s="104"/>
      <c r="F1275" s="104"/>
      <c r="G1275" s="104"/>
      <c r="H1275" s="104"/>
      <c r="I1275" s="104"/>
      <c r="J1275" s="104"/>
      <c r="K1275" s="104"/>
      <c r="L1275" s="104"/>
      <c r="M1275"/>
      <c r="N1275"/>
      <c r="O1275"/>
      <c r="P1275"/>
      <c r="Q1275"/>
      <c r="R1275"/>
      <c r="S1275"/>
      <c r="T1275"/>
      <c r="U1275"/>
      <c r="V1275"/>
      <c r="W1275"/>
      <c r="X1275"/>
      <c r="Y1275"/>
      <c r="Z1275"/>
      <c r="AA1275"/>
      <c r="AB1275"/>
      <c r="AC1275"/>
      <c r="AD1275"/>
      <c r="AE1275"/>
      <c r="AF1275"/>
      <c r="AG1275"/>
      <c r="AH1275"/>
      <c r="AI1275"/>
      <c r="AJ1275"/>
      <c r="AK1275"/>
      <c r="AL1275"/>
      <c r="AM1275"/>
      <c r="AN1275"/>
      <c r="AO1275"/>
      <c r="AP1275"/>
      <c r="AQ1275"/>
      <c r="AR1275"/>
      <c r="AS1275"/>
      <c r="AT1275"/>
      <c r="AU1275"/>
      <c r="AV1275"/>
      <c r="AW1275"/>
      <c r="AX1275"/>
      <c r="AY1275"/>
      <c r="AZ1275"/>
      <c r="BA1275"/>
      <c r="BB1275"/>
      <c r="BC1275"/>
      <c r="BD1275"/>
      <c r="BE1275"/>
      <c r="BF1275"/>
      <c r="BG1275"/>
      <c r="BH1275"/>
      <c r="BI1275"/>
      <c r="BJ1275"/>
      <c r="BK1275"/>
      <c r="BL1275"/>
      <c r="BM1275"/>
      <c r="BN1275"/>
      <c r="BO1275"/>
      <c r="BP1275"/>
      <c r="BQ1275"/>
      <c r="BR1275"/>
      <c r="BS1275"/>
      <c r="BT1275"/>
    </row>
    <row r="1276" spans="1:72" s="8" customFormat="1" x14ac:dyDescent="0.25">
      <c r="A1276" s="92"/>
      <c r="B1276" s="92"/>
      <c r="C1276" s="92"/>
      <c r="D1276" s="92"/>
      <c r="E1276" s="104"/>
      <c r="F1276" s="104"/>
      <c r="G1276" s="104"/>
      <c r="H1276" s="104"/>
      <c r="I1276" s="104"/>
      <c r="J1276" s="104"/>
      <c r="K1276" s="104"/>
      <c r="L1276" s="104"/>
      <c r="M1276"/>
      <c r="N1276"/>
      <c r="O1276"/>
      <c r="P1276"/>
      <c r="Q1276"/>
      <c r="R1276"/>
      <c r="S1276"/>
      <c r="T1276"/>
      <c r="U1276"/>
      <c r="V1276"/>
      <c r="W1276"/>
      <c r="X1276"/>
      <c r="Y1276"/>
      <c r="Z1276"/>
      <c r="AA1276"/>
      <c r="AB1276"/>
      <c r="AC1276"/>
      <c r="AD1276"/>
      <c r="AE1276"/>
      <c r="AF1276"/>
      <c r="AG1276"/>
      <c r="AH1276"/>
      <c r="AI1276"/>
      <c r="AJ1276"/>
      <c r="AK1276"/>
      <c r="AL1276"/>
      <c r="AM1276"/>
      <c r="AN1276"/>
      <c r="AO1276"/>
      <c r="AP1276"/>
      <c r="AQ1276"/>
      <c r="AR1276"/>
      <c r="AS1276"/>
      <c r="AT1276"/>
      <c r="AU1276"/>
      <c r="AV1276"/>
      <c r="AW1276"/>
      <c r="AX1276"/>
      <c r="AY1276"/>
      <c r="AZ1276"/>
      <c r="BA1276"/>
      <c r="BB1276"/>
      <c r="BC1276"/>
      <c r="BD1276"/>
      <c r="BE1276"/>
      <c r="BF1276"/>
      <c r="BG1276"/>
      <c r="BH1276"/>
      <c r="BI1276"/>
      <c r="BJ1276"/>
      <c r="BK1276"/>
      <c r="BL1276"/>
      <c r="BM1276"/>
      <c r="BN1276"/>
      <c r="BO1276"/>
      <c r="BP1276"/>
      <c r="BQ1276"/>
      <c r="BR1276"/>
      <c r="BS1276"/>
      <c r="BT1276"/>
    </row>
    <row r="1277" spans="1:72" s="8" customFormat="1" x14ac:dyDescent="0.25">
      <c r="A1277" s="92"/>
      <c r="B1277" s="92"/>
      <c r="C1277" s="92"/>
      <c r="D1277" s="92"/>
      <c r="E1277" s="104"/>
      <c r="F1277" s="104"/>
      <c r="G1277" s="104"/>
      <c r="H1277" s="104"/>
      <c r="I1277" s="104"/>
      <c r="J1277" s="104"/>
      <c r="K1277" s="104"/>
      <c r="L1277" s="104"/>
      <c r="M1277"/>
      <c r="N1277"/>
      <c r="O1277"/>
      <c r="P1277"/>
      <c r="Q1277"/>
      <c r="R1277"/>
      <c r="S1277"/>
      <c r="T1277"/>
      <c r="U1277"/>
      <c r="V1277"/>
      <c r="W1277"/>
      <c r="X1277"/>
      <c r="Y1277"/>
      <c r="Z1277"/>
      <c r="AA1277"/>
      <c r="AB1277"/>
      <c r="AC1277"/>
      <c r="AD1277"/>
      <c r="AE1277"/>
      <c r="AF1277"/>
      <c r="AG1277"/>
      <c r="AH1277"/>
      <c r="AI1277"/>
      <c r="AJ1277"/>
      <c r="AK1277"/>
      <c r="AL1277"/>
      <c r="AM1277"/>
      <c r="AN1277"/>
      <c r="AO1277"/>
      <c r="AP1277"/>
      <c r="AQ1277"/>
      <c r="AR1277"/>
      <c r="AS1277"/>
      <c r="AT1277"/>
      <c r="AU1277"/>
      <c r="AV1277"/>
      <c r="AW1277"/>
      <c r="AX1277"/>
      <c r="AY1277"/>
      <c r="AZ1277"/>
      <c r="BA1277"/>
      <c r="BB1277"/>
      <c r="BC1277"/>
      <c r="BD1277"/>
      <c r="BE1277"/>
      <c r="BF1277"/>
      <c r="BG1277"/>
      <c r="BH1277"/>
      <c r="BI1277"/>
      <c r="BJ1277"/>
      <c r="BK1277"/>
      <c r="BL1277"/>
      <c r="BM1277"/>
      <c r="BN1277"/>
      <c r="BO1277"/>
      <c r="BP1277"/>
      <c r="BQ1277"/>
      <c r="BR1277"/>
      <c r="BS1277"/>
      <c r="BT1277"/>
    </row>
    <row r="1278" spans="1:72" s="8" customFormat="1" x14ac:dyDescent="0.25">
      <c r="A1278" s="92"/>
      <c r="B1278" s="92"/>
      <c r="C1278" s="92"/>
      <c r="D1278" s="92"/>
      <c r="E1278" s="104"/>
      <c r="F1278" s="104"/>
      <c r="G1278" s="104"/>
      <c r="H1278" s="104"/>
      <c r="I1278" s="104"/>
      <c r="J1278" s="104"/>
      <c r="K1278" s="104"/>
      <c r="L1278" s="104"/>
      <c r="M1278"/>
      <c r="N1278"/>
      <c r="O1278"/>
      <c r="P1278"/>
      <c r="Q1278"/>
      <c r="R1278"/>
      <c r="S1278"/>
      <c r="T1278"/>
      <c r="U1278"/>
      <c r="V1278"/>
      <c r="W1278"/>
      <c r="X1278"/>
      <c r="Y1278"/>
      <c r="Z1278"/>
      <c r="AA1278"/>
      <c r="AB1278"/>
      <c r="AC1278"/>
      <c r="AD1278"/>
      <c r="AE1278"/>
      <c r="AF1278"/>
      <c r="AG1278"/>
      <c r="AH1278"/>
      <c r="AI1278"/>
      <c r="AJ1278"/>
      <c r="AK1278"/>
      <c r="AL1278"/>
      <c r="AM1278"/>
      <c r="AN1278"/>
      <c r="AO1278"/>
      <c r="AP1278"/>
      <c r="AQ1278"/>
      <c r="AR1278"/>
      <c r="AS1278"/>
      <c r="AT1278"/>
      <c r="AU1278"/>
      <c r="AV1278"/>
      <c r="AW1278"/>
      <c r="AX1278"/>
      <c r="AY1278"/>
      <c r="AZ1278"/>
      <c r="BA1278"/>
      <c r="BB1278"/>
      <c r="BC1278"/>
      <c r="BD1278"/>
      <c r="BE1278"/>
      <c r="BF1278"/>
      <c r="BG1278"/>
      <c r="BH1278"/>
      <c r="BI1278"/>
      <c r="BJ1278"/>
      <c r="BK1278"/>
      <c r="BL1278"/>
      <c r="BM1278"/>
      <c r="BN1278"/>
      <c r="BO1278"/>
      <c r="BP1278"/>
      <c r="BQ1278"/>
      <c r="BR1278"/>
      <c r="BS1278"/>
      <c r="BT1278"/>
    </row>
    <row r="1279" spans="1:72" s="8" customFormat="1" x14ac:dyDescent="0.25">
      <c r="A1279" s="92"/>
      <c r="B1279" s="92"/>
      <c r="C1279" s="92"/>
      <c r="D1279" s="92"/>
      <c r="E1279" s="104"/>
      <c r="F1279" s="104"/>
      <c r="G1279" s="104"/>
      <c r="H1279" s="104"/>
      <c r="I1279" s="104"/>
      <c r="J1279" s="104"/>
      <c r="K1279" s="104"/>
      <c r="L1279" s="104"/>
      <c r="M1279"/>
      <c r="N1279"/>
      <c r="O1279"/>
      <c r="P1279"/>
      <c r="Q1279"/>
      <c r="R1279"/>
      <c r="S1279"/>
      <c r="T1279"/>
      <c r="U1279"/>
      <c r="V1279"/>
      <c r="W1279"/>
      <c r="X1279"/>
      <c r="Y1279"/>
      <c r="Z1279"/>
      <c r="AA1279"/>
      <c r="AB1279"/>
      <c r="AC1279"/>
      <c r="AD1279"/>
      <c r="AE1279"/>
      <c r="AF1279"/>
      <c r="AG1279"/>
      <c r="AH1279"/>
      <c r="AI1279"/>
      <c r="AJ1279"/>
      <c r="AK1279"/>
      <c r="AL1279"/>
      <c r="AM1279"/>
      <c r="AN1279"/>
      <c r="AO1279"/>
      <c r="AP1279"/>
      <c r="AQ1279"/>
      <c r="AR1279"/>
      <c r="AS1279"/>
      <c r="AT1279"/>
      <c r="AU1279"/>
      <c r="AV1279"/>
      <c r="AW1279"/>
      <c r="AX1279"/>
      <c r="AY1279"/>
      <c r="AZ1279"/>
      <c r="BA1279"/>
      <c r="BB1279"/>
      <c r="BC1279"/>
      <c r="BD1279"/>
      <c r="BE1279"/>
      <c r="BF1279"/>
      <c r="BG1279"/>
      <c r="BH1279"/>
      <c r="BI1279"/>
      <c r="BJ1279"/>
      <c r="BK1279"/>
      <c r="BL1279"/>
      <c r="BM1279"/>
      <c r="BN1279"/>
      <c r="BO1279"/>
      <c r="BP1279"/>
      <c r="BQ1279"/>
      <c r="BR1279"/>
      <c r="BS1279"/>
      <c r="BT1279"/>
    </row>
    <row r="1280" spans="1:72" s="8" customFormat="1" x14ac:dyDescent="0.25">
      <c r="A1280" s="92"/>
      <c r="B1280" s="92"/>
      <c r="C1280" s="92"/>
      <c r="D1280" s="92"/>
      <c r="E1280" s="104"/>
      <c r="F1280" s="104"/>
      <c r="G1280" s="104"/>
      <c r="H1280" s="104"/>
      <c r="I1280" s="104"/>
      <c r="J1280" s="104"/>
      <c r="K1280" s="104"/>
      <c r="L1280" s="104"/>
      <c r="M1280"/>
      <c r="N1280"/>
      <c r="O1280"/>
      <c r="P1280"/>
      <c r="Q1280"/>
      <c r="R1280"/>
      <c r="S1280"/>
      <c r="T1280"/>
      <c r="U1280"/>
      <c r="V1280"/>
      <c r="W1280"/>
      <c r="X1280"/>
      <c r="Y1280"/>
      <c r="Z1280"/>
      <c r="AA1280"/>
      <c r="AB1280"/>
      <c r="AC1280"/>
      <c r="AD1280"/>
      <c r="AE1280"/>
      <c r="AF1280"/>
      <c r="AG1280"/>
      <c r="AH1280"/>
      <c r="AI1280"/>
      <c r="AJ1280"/>
      <c r="AK1280"/>
      <c r="AL1280"/>
      <c r="AM1280"/>
      <c r="AN1280"/>
      <c r="AO1280"/>
      <c r="AP1280"/>
      <c r="AQ1280"/>
      <c r="AR1280"/>
      <c r="AS1280"/>
      <c r="AT1280"/>
      <c r="AU1280"/>
      <c r="AV1280"/>
      <c r="AW1280"/>
      <c r="AX1280"/>
      <c r="AY1280"/>
      <c r="AZ1280"/>
      <c r="BA1280"/>
      <c r="BB1280"/>
      <c r="BC1280"/>
      <c r="BD1280"/>
      <c r="BE1280"/>
      <c r="BF1280"/>
      <c r="BG1280"/>
      <c r="BH1280"/>
      <c r="BI1280"/>
      <c r="BJ1280"/>
      <c r="BK1280"/>
      <c r="BL1280"/>
      <c r="BM1280"/>
      <c r="BN1280"/>
      <c r="BO1280"/>
      <c r="BP1280"/>
      <c r="BQ1280"/>
      <c r="BR1280"/>
      <c r="BS1280"/>
      <c r="BT1280"/>
    </row>
    <row r="1281" spans="1:72" s="8" customFormat="1" x14ac:dyDescent="0.25">
      <c r="A1281" s="92"/>
      <c r="B1281" s="92"/>
      <c r="C1281" s="92"/>
      <c r="D1281" s="92"/>
      <c r="E1281" s="104"/>
      <c r="F1281" s="104"/>
      <c r="G1281" s="104"/>
      <c r="H1281" s="104"/>
      <c r="I1281" s="104"/>
      <c r="J1281" s="104"/>
      <c r="K1281" s="104"/>
      <c r="L1281" s="104"/>
      <c r="M1281"/>
      <c r="N1281"/>
      <c r="O1281"/>
      <c r="P1281"/>
      <c r="Q1281"/>
      <c r="R1281"/>
      <c r="S1281"/>
      <c r="T1281"/>
      <c r="U1281"/>
      <c r="V1281"/>
      <c r="W1281"/>
      <c r="X1281"/>
      <c r="Y1281"/>
      <c r="Z1281"/>
      <c r="AA1281"/>
      <c r="AB1281"/>
      <c r="AC1281"/>
      <c r="AD1281"/>
      <c r="AE1281"/>
      <c r="AF1281"/>
      <c r="AG1281"/>
      <c r="AH1281"/>
      <c r="AI1281"/>
      <c r="AJ1281"/>
      <c r="AK1281"/>
      <c r="AL1281"/>
      <c r="AM1281"/>
      <c r="AN1281"/>
      <c r="AO1281"/>
      <c r="AP1281"/>
      <c r="AQ1281"/>
      <c r="AR1281"/>
      <c r="AS1281"/>
      <c r="AT1281"/>
      <c r="AU1281"/>
      <c r="AV1281"/>
      <c r="AW1281"/>
      <c r="AX1281"/>
      <c r="AY1281"/>
      <c r="AZ1281"/>
      <c r="BA1281"/>
      <c r="BB1281"/>
      <c r="BC1281"/>
      <c r="BD1281"/>
      <c r="BE1281"/>
      <c r="BF1281"/>
      <c r="BG1281"/>
      <c r="BH1281"/>
      <c r="BI1281"/>
      <c r="BJ1281"/>
      <c r="BK1281"/>
      <c r="BL1281"/>
      <c r="BM1281"/>
      <c r="BN1281"/>
      <c r="BO1281"/>
      <c r="BP1281"/>
      <c r="BQ1281"/>
      <c r="BR1281"/>
      <c r="BS1281"/>
      <c r="BT1281"/>
    </row>
    <row r="1282" spans="1:72" s="8" customFormat="1" x14ac:dyDescent="0.25">
      <c r="A1282" s="92"/>
      <c r="B1282" s="92"/>
      <c r="C1282" s="92"/>
      <c r="D1282" s="92"/>
      <c r="E1282" s="104"/>
      <c r="F1282" s="104"/>
      <c r="G1282" s="104"/>
      <c r="H1282" s="104"/>
      <c r="I1282" s="104"/>
      <c r="J1282" s="104"/>
      <c r="K1282" s="104"/>
      <c r="L1282" s="104"/>
      <c r="M1282"/>
      <c r="N1282"/>
      <c r="O1282"/>
      <c r="P1282"/>
      <c r="Q1282"/>
      <c r="R1282"/>
      <c r="S1282"/>
      <c r="T1282"/>
      <c r="U1282"/>
      <c r="V1282"/>
      <c r="W1282"/>
      <c r="X1282"/>
      <c r="Y1282"/>
      <c r="Z1282"/>
      <c r="AA1282"/>
      <c r="AB1282"/>
      <c r="AC1282"/>
      <c r="AD1282"/>
      <c r="AE1282"/>
      <c r="AF1282"/>
      <c r="AG1282"/>
      <c r="AH1282"/>
      <c r="AI1282"/>
      <c r="AJ1282"/>
      <c r="AK1282"/>
      <c r="AL1282"/>
      <c r="AM1282"/>
      <c r="AN1282"/>
      <c r="AO1282"/>
      <c r="AP1282"/>
      <c r="AQ1282"/>
      <c r="AR1282"/>
      <c r="AS1282"/>
      <c r="AT1282"/>
      <c r="AU1282"/>
      <c r="AV1282"/>
      <c r="AW1282"/>
      <c r="AX1282"/>
      <c r="AY1282"/>
      <c r="AZ1282"/>
      <c r="BA1282"/>
      <c r="BB1282"/>
      <c r="BC1282"/>
      <c r="BD1282"/>
      <c r="BE1282"/>
      <c r="BF1282"/>
      <c r="BG1282"/>
      <c r="BH1282"/>
      <c r="BI1282"/>
      <c r="BJ1282"/>
      <c r="BK1282"/>
      <c r="BL1282"/>
      <c r="BM1282"/>
      <c r="BN1282"/>
      <c r="BO1282"/>
      <c r="BP1282"/>
      <c r="BQ1282"/>
      <c r="BR1282"/>
      <c r="BS1282"/>
      <c r="BT1282"/>
    </row>
    <row r="1283" spans="1:72" s="8" customFormat="1" x14ac:dyDescent="0.25">
      <c r="A1283" s="92"/>
      <c r="B1283" s="92"/>
      <c r="C1283" s="92"/>
      <c r="D1283" s="92"/>
      <c r="E1283" s="104"/>
      <c r="F1283" s="104"/>
      <c r="G1283" s="104"/>
      <c r="H1283" s="104"/>
      <c r="I1283" s="104"/>
      <c r="J1283" s="104"/>
      <c r="K1283" s="104"/>
      <c r="L1283" s="104"/>
      <c r="M1283"/>
      <c r="N1283"/>
      <c r="O1283"/>
      <c r="P1283"/>
      <c r="Q1283"/>
      <c r="R1283"/>
      <c r="S1283"/>
      <c r="T1283"/>
      <c r="U1283"/>
      <c r="V1283"/>
      <c r="W1283"/>
      <c r="X1283"/>
      <c r="Y1283"/>
      <c r="Z1283"/>
      <c r="AA1283"/>
      <c r="AB1283"/>
      <c r="AC1283"/>
      <c r="AD1283"/>
      <c r="AE1283"/>
      <c r="AF1283"/>
      <c r="AG1283"/>
      <c r="AH1283"/>
      <c r="AI1283"/>
      <c r="AJ1283"/>
      <c r="AK1283"/>
      <c r="AL1283"/>
      <c r="AM1283"/>
      <c r="AN1283"/>
      <c r="AO1283"/>
      <c r="AP1283"/>
      <c r="AQ1283"/>
      <c r="AR1283"/>
      <c r="AS1283"/>
      <c r="AT1283"/>
      <c r="AU1283"/>
      <c r="AV1283"/>
      <c r="AW1283"/>
      <c r="AX1283"/>
      <c r="AY1283"/>
      <c r="AZ1283"/>
      <c r="BA1283"/>
      <c r="BB1283"/>
      <c r="BC1283"/>
      <c r="BD1283"/>
      <c r="BE1283"/>
      <c r="BF1283"/>
      <c r="BG1283"/>
      <c r="BH1283"/>
      <c r="BI1283"/>
      <c r="BJ1283"/>
      <c r="BK1283"/>
      <c r="BL1283"/>
      <c r="BM1283"/>
      <c r="BN1283"/>
      <c r="BO1283"/>
      <c r="BP1283"/>
      <c r="BQ1283"/>
      <c r="BR1283"/>
      <c r="BS1283"/>
      <c r="BT1283"/>
    </row>
    <row r="1284" spans="1:72" s="8" customFormat="1" x14ac:dyDescent="0.25">
      <c r="A1284" s="92"/>
      <c r="B1284" s="92"/>
      <c r="C1284" s="92"/>
      <c r="D1284" s="92"/>
      <c r="E1284" s="104"/>
      <c r="F1284" s="104"/>
      <c r="G1284" s="104"/>
      <c r="H1284" s="104"/>
      <c r="I1284" s="104"/>
      <c r="J1284" s="104"/>
      <c r="K1284" s="104"/>
      <c r="L1284" s="104"/>
      <c r="M1284"/>
      <c r="N1284"/>
      <c r="O1284"/>
      <c r="P1284"/>
      <c r="Q1284"/>
      <c r="R1284"/>
      <c r="S1284"/>
      <c r="T1284"/>
      <c r="U1284"/>
      <c r="V1284"/>
      <c r="W1284"/>
      <c r="X1284"/>
      <c r="Y1284"/>
      <c r="Z1284"/>
      <c r="AA1284"/>
      <c r="AB1284"/>
      <c r="AC1284"/>
      <c r="AD1284"/>
      <c r="AE1284"/>
      <c r="AF1284"/>
      <c r="AG1284"/>
      <c r="AH1284"/>
      <c r="AI1284"/>
      <c r="AJ1284"/>
      <c r="AK1284"/>
      <c r="AL1284"/>
      <c r="AM1284"/>
      <c r="AN1284"/>
      <c r="AO1284"/>
      <c r="AP1284"/>
      <c r="AQ1284"/>
      <c r="AR1284"/>
      <c r="AS1284"/>
      <c r="AT1284"/>
      <c r="AU1284"/>
      <c r="AV1284"/>
      <c r="AW1284"/>
      <c r="AX1284"/>
      <c r="AY1284"/>
      <c r="AZ1284"/>
      <c r="BA1284"/>
      <c r="BB1284"/>
      <c r="BC1284"/>
      <c r="BD1284"/>
      <c r="BE1284"/>
      <c r="BF1284"/>
      <c r="BG1284"/>
      <c r="BH1284"/>
      <c r="BI1284"/>
      <c r="BJ1284"/>
      <c r="BK1284"/>
      <c r="BL1284"/>
      <c r="BM1284"/>
      <c r="BN1284"/>
      <c r="BO1284"/>
      <c r="BP1284"/>
      <c r="BQ1284"/>
      <c r="BR1284"/>
      <c r="BS1284"/>
      <c r="BT1284"/>
    </row>
    <row r="1285" spans="1:72" s="8" customFormat="1" x14ac:dyDescent="0.25">
      <c r="A1285" s="92"/>
      <c r="B1285" s="92"/>
      <c r="C1285" s="92"/>
      <c r="D1285" s="92"/>
      <c r="E1285" s="104"/>
      <c r="F1285" s="104"/>
      <c r="G1285" s="104"/>
      <c r="H1285" s="104"/>
      <c r="I1285" s="104"/>
      <c r="J1285" s="104"/>
      <c r="K1285" s="104"/>
      <c r="L1285" s="104"/>
      <c r="M1285"/>
      <c r="N1285"/>
      <c r="O1285"/>
      <c r="P1285"/>
      <c r="Q1285"/>
      <c r="R1285"/>
      <c r="S1285"/>
      <c r="T1285"/>
      <c r="U1285"/>
      <c r="V1285"/>
      <c r="W1285"/>
      <c r="X1285"/>
      <c r="Y1285"/>
      <c r="Z1285"/>
      <c r="AA1285"/>
      <c r="AB1285"/>
      <c r="AC1285"/>
      <c r="AD1285"/>
      <c r="AE1285"/>
      <c r="AF1285"/>
      <c r="AG1285"/>
      <c r="AH1285"/>
      <c r="AI1285"/>
      <c r="AJ1285"/>
      <c r="AK1285"/>
      <c r="AL1285"/>
      <c r="AM1285"/>
      <c r="AN1285"/>
      <c r="AO1285"/>
      <c r="AP1285"/>
      <c r="AQ1285"/>
      <c r="AR1285"/>
      <c r="AS1285"/>
      <c r="AT1285"/>
      <c r="AU1285"/>
      <c r="AV1285"/>
      <c r="AW1285"/>
      <c r="AX1285"/>
      <c r="AY1285"/>
      <c r="AZ1285"/>
      <c r="BA1285"/>
      <c r="BB1285"/>
      <c r="BC1285"/>
      <c r="BD1285"/>
      <c r="BE1285"/>
      <c r="BF1285"/>
      <c r="BG1285"/>
      <c r="BH1285"/>
      <c r="BI1285"/>
      <c r="BJ1285"/>
      <c r="BK1285"/>
      <c r="BL1285"/>
      <c r="BM1285"/>
      <c r="BN1285"/>
      <c r="BO1285"/>
      <c r="BP1285"/>
      <c r="BQ1285"/>
      <c r="BR1285"/>
      <c r="BS1285"/>
      <c r="BT1285"/>
    </row>
    <row r="1286" spans="1:72" s="8" customFormat="1" x14ac:dyDescent="0.25">
      <c r="A1286" s="92"/>
      <c r="B1286" s="92"/>
      <c r="C1286" s="92"/>
      <c r="D1286" s="92"/>
      <c r="E1286" s="104"/>
      <c r="F1286" s="104"/>
      <c r="G1286" s="104"/>
      <c r="H1286" s="104"/>
      <c r="I1286" s="104"/>
      <c r="J1286" s="104"/>
      <c r="K1286" s="104"/>
      <c r="L1286" s="104"/>
      <c r="M1286"/>
      <c r="N1286"/>
      <c r="O1286"/>
      <c r="P1286"/>
      <c r="Q1286"/>
      <c r="R1286"/>
      <c r="S1286"/>
      <c r="T1286"/>
      <c r="U1286"/>
      <c r="V1286"/>
      <c r="W1286"/>
      <c r="X1286"/>
      <c r="Y1286"/>
      <c r="Z1286"/>
      <c r="AA1286"/>
      <c r="AB1286"/>
      <c r="AC1286"/>
      <c r="AD1286"/>
      <c r="AE1286"/>
      <c r="AF1286"/>
      <c r="AG1286"/>
      <c r="AH1286"/>
      <c r="AI1286"/>
      <c r="AJ1286"/>
      <c r="AK1286"/>
      <c r="AL1286"/>
      <c r="AM1286"/>
      <c r="AN1286"/>
      <c r="AO1286"/>
      <c r="AP1286"/>
      <c r="AQ1286"/>
      <c r="AR1286"/>
      <c r="AS1286"/>
      <c r="AT1286"/>
      <c r="AU1286"/>
      <c r="AV1286"/>
      <c r="AW1286"/>
      <c r="AX1286"/>
      <c r="AY1286"/>
      <c r="AZ1286"/>
      <c r="BA1286"/>
      <c r="BB1286"/>
      <c r="BC1286"/>
      <c r="BD1286"/>
      <c r="BE1286"/>
      <c r="BF1286"/>
      <c r="BG1286"/>
      <c r="BH1286"/>
      <c r="BI1286"/>
      <c r="BJ1286"/>
      <c r="BK1286"/>
      <c r="BL1286"/>
      <c r="BM1286"/>
      <c r="BN1286"/>
      <c r="BO1286"/>
      <c r="BP1286"/>
      <c r="BQ1286"/>
      <c r="BR1286"/>
      <c r="BS1286"/>
      <c r="BT1286"/>
    </row>
    <row r="1287" spans="1:72" s="8" customFormat="1" x14ac:dyDescent="0.25">
      <c r="A1287" s="92"/>
      <c r="B1287" s="92"/>
      <c r="C1287" s="92"/>
      <c r="D1287" s="92"/>
      <c r="E1287" s="104"/>
      <c r="F1287" s="104"/>
      <c r="G1287" s="104"/>
      <c r="H1287" s="104"/>
      <c r="I1287" s="104"/>
      <c r="J1287" s="104"/>
      <c r="K1287" s="104"/>
      <c r="L1287" s="104"/>
      <c r="M1287"/>
      <c r="N1287"/>
      <c r="O1287"/>
      <c r="P1287"/>
      <c r="Q1287"/>
      <c r="R1287"/>
      <c r="S1287"/>
      <c r="T1287"/>
      <c r="U1287"/>
      <c r="V1287"/>
      <c r="W1287"/>
      <c r="X1287"/>
      <c r="Y1287"/>
      <c r="Z1287"/>
      <c r="AA1287"/>
      <c r="AB1287"/>
      <c r="AC1287"/>
      <c r="AD1287"/>
      <c r="AE1287"/>
      <c r="AF1287"/>
      <c r="AG1287"/>
      <c r="AH1287"/>
      <c r="AI1287"/>
      <c r="AJ1287"/>
      <c r="AK1287"/>
      <c r="AL1287"/>
      <c r="AM1287"/>
      <c r="AN1287"/>
      <c r="AO1287"/>
      <c r="AP1287"/>
      <c r="AQ1287"/>
      <c r="AR1287"/>
      <c r="AS1287"/>
      <c r="AT1287"/>
      <c r="AU1287"/>
      <c r="AV1287"/>
      <c r="AW1287"/>
      <c r="AX1287"/>
      <c r="AY1287"/>
      <c r="AZ1287"/>
      <c r="BA1287"/>
      <c r="BB1287"/>
      <c r="BC1287"/>
      <c r="BD1287"/>
      <c r="BE1287"/>
      <c r="BF1287"/>
      <c r="BG1287"/>
      <c r="BH1287"/>
      <c r="BI1287"/>
      <c r="BJ1287"/>
      <c r="BK1287"/>
      <c r="BL1287"/>
      <c r="BM1287"/>
      <c r="BN1287"/>
      <c r="BO1287"/>
      <c r="BP1287"/>
      <c r="BQ1287"/>
      <c r="BR1287"/>
      <c r="BS1287"/>
      <c r="BT1287"/>
    </row>
    <row r="1288" spans="1:72" s="8" customFormat="1" x14ac:dyDescent="0.25">
      <c r="A1288" s="92"/>
      <c r="B1288" s="92"/>
      <c r="C1288" s="92"/>
      <c r="D1288" s="92"/>
      <c r="E1288" s="104"/>
      <c r="F1288" s="104"/>
      <c r="G1288" s="104"/>
      <c r="H1288" s="104"/>
      <c r="I1288" s="104"/>
      <c r="J1288" s="104"/>
      <c r="K1288" s="104"/>
      <c r="L1288" s="104"/>
      <c r="M1288"/>
      <c r="N1288"/>
      <c r="O1288"/>
      <c r="P1288"/>
      <c r="Q1288"/>
      <c r="R1288"/>
      <c r="S1288"/>
      <c r="T1288"/>
      <c r="U1288"/>
      <c r="V1288"/>
      <c r="W1288"/>
      <c r="X1288"/>
      <c r="Y1288"/>
      <c r="Z1288"/>
      <c r="AA1288"/>
      <c r="AB1288"/>
      <c r="AC1288"/>
      <c r="AD1288"/>
      <c r="AE1288"/>
      <c r="AF1288"/>
      <c r="AG1288"/>
      <c r="AH1288"/>
      <c r="AI1288"/>
      <c r="AJ1288"/>
      <c r="AK1288"/>
      <c r="AL1288"/>
      <c r="AM1288"/>
      <c r="AN1288"/>
      <c r="AO1288"/>
      <c r="AP1288"/>
      <c r="AQ1288"/>
      <c r="AR1288"/>
      <c r="AS1288"/>
      <c r="AT1288"/>
      <c r="AU1288"/>
      <c r="AV1288"/>
      <c r="AW1288"/>
      <c r="AX1288"/>
      <c r="AY1288"/>
      <c r="AZ1288"/>
      <c r="BA1288"/>
      <c r="BB1288"/>
      <c r="BC1288"/>
      <c r="BD1288"/>
      <c r="BE1288"/>
      <c r="BF1288"/>
      <c r="BG1288"/>
      <c r="BH1288"/>
      <c r="BI1288"/>
      <c r="BJ1288"/>
      <c r="BK1288"/>
      <c r="BL1288"/>
      <c r="BM1288"/>
      <c r="BN1288"/>
      <c r="BO1288"/>
      <c r="BP1288"/>
      <c r="BQ1288"/>
      <c r="BR1288"/>
      <c r="BS1288"/>
      <c r="BT1288"/>
    </row>
    <row r="1289" spans="1:72" s="8" customFormat="1" x14ac:dyDescent="0.25">
      <c r="A1289" s="92"/>
      <c r="B1289" s="92"/>
      <c r="C1289" s="92"/>
      <c r="D1289" s="92"/>
      <c r="E1289" s="104"/>
      <c r="F1289" s="104"/>
      <c r="G1289" s="104"/>
      <c r="H1289" s="104"/>
      <c r="I1289" s="104"/>
      <c r="J1289" s="104"/>
      <c r="K1289" s="104"/>
      <c r="L1289" s="104"/>
      <c r="M1289"/>
      <c r="N1289"/>
      <c r="O1289"/>
      <c r="P1289"/>
      <c r="Q1289"/>
      <c r="R1289"/>
      <c r="S1289"/>
      <c r="T1289"/>
      <c r="U1289"/>
      <c r="V1289"/>
      <c r="W1289"/>
      <c r="X1289"/>
      <c r="Y1289"/>
      <c r="Z1289"/>
      <c r="AA1289"/>
      <c r="AB1289"/>
      <c r="AC1289"/>
      <c r="AD1289"/>
      <c r="AE1289"/>
      <c r="AF1289"/>
      <c r="AG1289"/>
      <c r="AH1289"/>
      <c r="AI1289"/>
      <c r="AJ1289"/>
      <c r="AK1289"/>
      <c r="AL1289"/>
      <c r="AM1289"/>
      <c r="AN1289"/>
      <c r="AO1289"/>
      <c r="AP1289"/>
      <c r="AQ1289"/>
      <c r="AR1289"/>
      <c r="AS1289"/>
      <c r="AT1289"/>
      <c r="AU1289"/>
      <c r="AV1289"/>
      <c r="AW1289"/>
      <c r="AX1289"/>
      <c r="AY1289"/>
      <c r="AZ1289"/>
      <c r="BA1289"/>
      <c r="BB1289"/>
      <c r="BC1289"/>
      <c r="BD1289"/>
      <c r="BE1289"/>
      <c r="BF1289"/>
      <c r="BG1289"/>
      <c r="BH1289"/>
      <c r="BI1289"/>
      <c r="BJ1289"/>
      <c r="BK1289"/>
      <c r="BL1289"/>
      <c r="BM1289"/>
      <c r="BN1289"/>
      <c r="BO1289"/>
      <c r="BP1289"/>
      <c r="BQ1289"/>
      <c r="BR1289"/>
      <c r="BS1289"/>
      <c r="BT1289"/>
    </row>
    <row r="1290" spans="1:72" s="8" customFormat="1" x14ac:dyDescent="0.25">
      <c r="A1290" s="92"/>
      <c r="B1290" s="92"/>
      <c r="C1290" s="92"/>
      <c r="D1290" s="92"/>
      <c r="E1290" s="104"/>
      <c r="F1290" s="104"/>
      <c r="G1290" s="104"/>
      <c r="H1290" s="104"/>
      <c r="I1290" s="104"/>
      <c r="J1290" s="104"/>
      <c r="K1290" s="104"/>
      <c r="L1290" s="104"/>
      <c r="M1290"/>
      <c r="N1290"/>
      <c r="O1290"/>
      <c r="P1290"/>
      <c r="Q1290"/>
      <c r="R1290"/>
      <c r="S1290"/>
      <c r="T1290"/>
      <c r="U1290"/>
      <c r="V1290"/>
      <c r="W1290"/>
      <c r="X1290"/>
      <c r="Y1290"/>
      <c r="Z1290"/>
      <c r="AA1290"/>
      <c r="AB1290"/>
      <c r="AC1290"/>
      <c r="AD1290"/>
      <c r="AE1290"/>
      <c r="AF1290"/>
      <c r="AG1290"/>
      <c r="AH1290"/>
      <c r="AI1290"/>
      <c r="AJ1290"/>
      <c r="AK1290"/>
      <c r="AL1290"/>
      <c r="AM1290"/>
      <c r="AN1290"/>
      <c r="AO1290"/>
      <c r="AP1290"/>
      <c r="AQ1290"/>
      <c r="AR1290"/>
      <c r="AS1290"/>
      <c r="AT1290"/>
      <c r="AU1290"/>
      <c r="AV1290"/>
      <c r="AW1290"/>
      <c r="AX1290"/>
      <c r="AY1290"/>
      <c r="AZ1290"/>
      <c r="BA1290"/>
      <c r="BB1290"/>
      <c r="BC1290"/>
      <c r="BD1290"/>
      <c r="BE1290"/>
      <c r="BF1290"/>
      <c r="BG1290"/>
      <c r="BH1290"/>
      <c r="BI1290"/>
      <c r="BJ1290"/>
      <c r="BK1290"/>
      <c r="BL1290"/>
      <c r="BM1290"/>
      <c r="BN1290"/>
      <c r="BO1290"/>
      <c r="BP1290"/>
      <c r="BQ1290"/>
      <c r="BR1290"/>
      <c r="BS1290"/>
      <c r="BT1290"/>
    </row>
    <row r="1291" spans="1:72" s="8" customFormat="1" x14ac:dyDescent="0.25">
      <c r="A1291" s="92"/>
      <c r="B1291" s="92"/>
      <c r="C1291" s="92"/>
      <c r="D1291" s="92"/>
      <c r="E1291" s="104"/>
      <c r="F1291" s="104"/>
      <c r="G1291" s="104"/>
      <c r="H1291" s="104"/>
      <c r="I1291" s="104"/>
      <c r="J1291" s="104"/>
      <c r="K1291" s="104"/>
      <c r="L1291" s="104"/>
      <c r="M1291"/>
      <c r="N1291"/>
      <c r="O1291"/>
      <c r="P1291"/>
      <c r="Q1291"/>
      <c r="R1291"/>
      <c r="S1291"/>
      <c r="T1291"/>
      <c r="U1291"/>
      <c r="V1291"/>
      <c r="W1291"/>
      <c r="X1291"/>
      <c r="Y1291"/>
      <c r="Z1291"/>
      <c r="AA1291"/>
      <c r="AB1291"/>
      <c r="AC1291"/>
      <c r="AD1291"/>
      <c r="AE1291"/>
      <c r="AF1291"/>
      <c r="AG1291"/>
      <c r="AH1291"/>
      <c r="AI1291"/>
      <c r="AJ1291"/>
      <c r="AK1291"/>
      <c r="AL1291"/>
      <c r="AM1291"/>
      <c r="AN1291"/>
      <c r="AO1291"/>
      <c r="AP1291"/>
      <c r="AQ1291"/>
      <c r="AR1291"/>
      <c r="AS1291"/>
      <c r="AT1291"/>
      <c r="AU1291"/>
      <c r="AV1291"/>
      <c r="AW1291"/>
      <c r="AX1291"/>
      <c r="AY1291"/>
      <c r="AZ1291"/>
      <c r="BA1291"/>
      <c r="BB1291"/>
      <c r="BC1291"/>
      <c r="BD1291"/>
      <c r="BE1291"/>
      <c r="BF1291"/>
      <c r="BG1291"/>
      <c r="BH1291"/>
      <c r="BI1291"/>
      <c r="BJ1291"/>
      <c r="BK1291"/>
      <c r="BL1291"/>
      <c r="BM1291"/>
      <c r="BN1291"/>
      <c r="BO1291"/>
      <c r="BP1291"/>
      <c r="BQ1291"/>
      <c r="BR1291"/>
      <c r="BS1291"/>
      <c r="BT1291"/>
    </row>
    <row r="1292" spans="1:72" s="8" customFormat="1" x14ac:dyDescent="0.25">
      <c r="A1292" s="92"/>
      <c r="B1292" s="92"/>
      <c r="C1292" s="92"/>
      <c r="D1292" s="92"/>
      <c r="E1292" s="104"/>
      <c r="F1292" s="104"/>
      <c r="G1292" s="104"/>
      <c r="H1292" s="104"/>
      <c r="I1292" s="104"/>
      <c r="J1292" s="104"/>
      <c r="K1292" s="104"/>
      <c r="L1292" s="104"/>
      <c r="M1292"/>
      <c r="N1292"/>
      <c r="O1292"/>
      <c r="P1292"/>
      <c r="Q1292"/>
      <c r="R1292"/>
      <c r="S1292"/>
      <c r="T1292"/>
      <c r="U1292"/>
      <c r="V1292"/>
      <c r="W1292"/>
      <c r="X1292"/>
      <c r="Y1292"/>
      <c r="Z1292"/>
      <c r="AA1292"/>
      <c r="AB1292"/>
      <c r="AC1292"/>
      <c r="AD1292"/>
      <c r="AE1292"/>
      <c r="AF1292"/>
      <c r="AG1292"/>
      <c r="AH1292"/>
      <c r="AI1292"/>
      <c r="AJ1292"/>
      <c r="AK1292"/>
      <c r="AL1292"/>
      <c r="AM1292"/>
      <c r="AN1292"/>
      <c r="AO1292"/>
      <c r="AP1292"/>
      <c r="AQ1292"/>
      <c r="AR1292"/>
      <c r="AS1292"/>
      <c r="AT1292"/>
      <c r="AU1292"/>
      <c r="AV1292"/>
      <c r="AW1292"/>
      <c r="AX1292"/>
      <c r="AY1292"/>
      <c r="AZ1292"/>
      <c r="BA1292"/>
      <c r="BB1292"/>
      <c r="BC1292"/>
      <c r="BD1292"/>
      <c r="BE1292"/>
      <c r="BF1292"/>
      <c r="BG1292"/>
      <c r="BH1292"/>
      <c r="BI1292"/>
      <c r="BJ1292"/>
      <c r="BK1292"/>
      <c r="BL1292"/>
      <c r="BM1292"/>
      <c r="BN1292"/>
      <c r="BO1292"/>
      <c r="BP1292"/>
      <c r="BQ1292"/>
      <c r="BR1292"/>
      <c r="BS1292"/>
      <c r="BT1292"/>
    </row>
    <row r="1293" spans="1:72" s="8" customFormat="1" x14ac:dyDescent="0.25">
      <c r="A1293" s="92"/>
      <c r="B1293" s="92"/>
      <c r="C1293" s="92"/>
      <c r="D1293" s="92"/>
      <c r="E1293" s="104"/>
      <c r="F1293" s="104"/>
      <c r="G1293" s="104"/>
      <c r="H1293" s="104"/>
      <c r="I1293" s="104"/>
      <c r="J1293" s="104"/>
      <c r="K1293" s="104"/>
      <c r="L1293" s="104"/>
      <c r="M1293"/>
      <c r="N1293"/>
      <c r="O1293"/>
      <c r="P1293"/>
      <c r="Q1293"/>
      <c r="R1293"/>
      <c r="S1293"/>
      <c r="T1293"/>
      <c r="U1293"/>
      <c r="V1293"/>
      <c r="W1293"/>
      <c r="X1293"/>
      <c r="Y1293"/>
      <c r="Z1293"/>
      <c r="AA1293"/>
      <c r="AB1293"/>
      <c r="AC1293"/>
      <c r="AD1293"/>
      <c r="AE1293"/>
      <c r="AF1293"/>
      <c r="AG1293"/>
      <c r="AH1293"/>
      <c r="AI1293"/>
      <c r="AJ1293"/>
      <c r="AK1293"/>
      <c r="AL1293"/>
      <c r="AM1293"/>
      <c r="AN1293"/>
      <c r="AO1293"/>
      <c r="AP1293"/>
      <c r="AQ1293"/>
      <c r="AR1293"/>
      <c r="AS1293"/>
      <c r="AT1293"/>
      <c r="AU1293"/>
      <c r="AV1293"/>
      <c r="AW1293"/>
      <c r="AX1293"/>
      <c r="AY1293"/>
      <c r="AZ1293"/>
      <c r="BA1293"/>
      <c r="BB1293"/>
      <c r="BC1293"/>
      <c r="BD1293"/>
      <c r="BE1293"/>
      <c r="BF1293"/>
      <c r="BG1293"/>
      <c r="BH1293"/>
      <c r="BI1293"/>
      <c r="BJ1293"/>
      <c r="BK1293"/>
      <c r="BL1293"/>
      <c r="BM1293"/>
      <c r="BN1293"/>
      <c r="BO1293"/>
      <c r="BP1293"/>
      <c r="BQ1293"/>
      <c r="BR1293"/>
      <c r="BS1293"/>
      <c r="BT1293"/>
    </row>
    <row r="1294" spans="1:72" s="8" customFormat="1" x14ac:dyDescent="0.25">
      <c r="A1294" s="92"/>
      <c r="B1294" s="92"/>
      <c r="C1294" s="92"/>
      <c r="D1294" s="92"/>
      <c r="E1294" s="104"/>
      <c r="F1294" s="104"/>
      <c r="G1294" s="104"/>
      <c r="H1294" s="104"/>
      <c r="I1294" s="104"/>
      <c r="J1294" s="104"/>
      <c r="K1294" s="104"/>
      <c r="L1294" s="104"/>
      <c r="M1294"/>
      <c r="N1294"/>
      <c r="O1294"/>
      <c r="P1294"/>
      <c r="Q1294"/>
      <c r="R1294"/>
      <c r="S1294"/>
      <c r="T1294"/>
      <c r="U1294"/>
      <c r="V1294"/>
      <c r="W1294"/>
      <c r="X1294"/>
      <c r="Y1294"/>
      <c r="Z1294"/>
      <c r="AA1294"/>
      <c r="AB1294"/>
      <c r="AC1294"/>
      <c r="AD1294"/>
      <c r="AE1294"/>
      <c r="AF1294"/>
      <c r="AG1294"/>
      <c r="AH1294"/>
      <c r="AI1294"/>
      <c r="AJ1294"/>
      <c r="AK1294"/>
      <c r="AL1294"/>
      <c r="AM1294"/>
      <c r="AN1294"/>
      <c r="AO1294"/>
      <c r="AP1294"/>
      <c r="AQ1294"/>
      <c r="AR1294"/>
      <c r="AS1294"/>
      <c r="AT1294"/>
      <c r="AU1294"/>
      <c r="AV1294"/>
      <c r="AW1294"/>
      <c r="AX1294"/>
      <c r="AY1294"/>
      <c r="AZ1294"/>
      <c r="BA1294"/>
      <c r="BB1294"/>
      <c r="BC1294"/>
      <c r="BD1294"/>
      <c r="BE1294"/>
      <c r="BF1294"/>
      <c r="BG1294"/>
      <c r="BH1294"/>
      <c r="BI1294"/>
      <c r="BJ1294"/>
      <c r="BK1294"/>
      <c r="BL1294"/>
      <c r="BM1294"/>
      <c r="BN1294"/>
      <c r="BO1294"/>
      <c r="BP1294"/>
      <c r="BQ1294"/>
      <c r="BR1294"/>
      <c r="BS1294"/>
      <c r="BT1294"/>
    </row>
    <row r="1295" spans="1:72" s="8" customFormat="1" x14ac:dyDescent="0.25">
      <c r="A1295" s="92"/>
      <c r="B1295" s="92"/>
      <c r="C1295" s="92"/>
      <c r="D1295" s="92"/>
      <c r="E1295" s="104"/>
      <c r="F1295" s="104"/>
      <c r="G1295" s="104"/>
      <c r="H1295" s="104"/>
      <c r="I1295" s="104"/>
      <c r="J1295" s="104"/>
      <c r="K1295" s="104"/>
      <c r="L1295" s="104"/>
      <c r="M1295"/>
      <c r="N1295"/>
      <c r="O1295"/>
      <c r="P1295"/>
      <c r="Q1295"/>
      <c r="R1295"/>
      <c r="S1295"/>
      <c r="T1295"/>
      <c r="U1295"/>
      <c r="V1295"/>
      <c r="W1295"/>
      <c r="X1295"/>
      <c r="Y1295"/>
      <c r="Z1295"/>
      <c r="AA1295"/>
      <c r="AB1295"/>
      <c r="AC1295"/>
      <c r="AD1295"/>
      <c r="AE1295"/>
      <c r="AF1295"/>
      <c r="AG1295"/>
      <c r="AH1295"/>
      <c r="AI1295"/>
      <c r="AJ1295"/>
      <c r="AK1295"/>
      <c r="AL1295"/>
      <c r="AM1295"/>
      <c r="AN1295"/>
      <c r="AO1295"/>
      <c r="AP1295"/>
      <c r="AQ1295"/>
      <c r="AR1295"/>
      <c r="AS1295"/>
      <c r="AT1295"/>
      <c r="AU1295"/>
      <c r="AV1295"/>
      <c r="AW1295"/>
      <c r="AX1295"/>
      <c r="AY1295"/>
      <c r="AZ1295"/>
      <c r="BA1295"/>
      <c r="BB1295"/>
      <c r="BC1295"/>
      <c r="BD1295"/>
      <c r="BE1295"/>
      <c r="BF1295"/>
      <c r="BG1295"/>
      <c r="BH1295"/>
      <c r="BI1295"/>
      <c r="BJ1295"/>
      <c r="BK1295"/>
      <c r="BL1295"/>
      <c r="BM1295"/>
      <c r="BN1295"/>
      <c r="BO1295"/>
      <c r="BP1295"/>
      <c r="BQ1295"/>
      <c r="BR1295"/>
      <c r="BS1295"/>
      <c r="BT1295"/>
    </row>
    <row r="1296" spans="1:72" s="8" customFormat="1" x14ac:dyDescent="0.25">
      <c r="A1296" s="92"/>
      <c r="B1296" s="92"/>
      <c r="C1296" s="92"/>
      <c r="D1296" s="92"/>
      <c r="E1296" s="104"/>
      <c r="F1296" s="104"/>
      <c r="G1296" s="104"/>
      <c r="H1296" s="104"/>
      <c r="I1296" s="104"/>
      <c r="J1296" s="104"/>
      <c r="K1296" s="104"/>
      <c r="L1296" s="104"/>
      <c r="M1296"/>
      <c r="N1296"/>
      <c r="O1296"/>
      <c r="P1296"/>
      <c r="Q1296"/>
      <c r="R1296"/>
      <c r="S1296"/>
      <c r="T1296"/>
      <c r="U1296"/>
      <c r="V1296"/>
      <c r="W1296"/>
      <c r="X1296"/>
      <c r="Y1296"/>
      <c r="Z1296"/>
      <c r="AA1296"/>
      <c r="AB1296"/>
      <c r="AC1296"/>
      <c r="AD1296"/>
      <c r="AE1296"/>
      <c r="AF1296"/>
      <c r="AG1296"/>
      <c r="AH1296"/>
      <c r="AI1296"/>
      <c r="AJ1296"/>
      <c r="AK1296"/>
      <c r="AL1296"/>
      <c r="AM1296"/>
      <c r="AN1296"/>
      <c r="AO1296"/>
      <c r="AP1296"/>
      <c r="AQ1296"/>
      <c r="AR1296"/>
      <c r="AS1296"/>
      <c r="AT1296"/>
      <c r="AU1296"/>
      <c r="AV1296"/>
      <c r="AW1296"/>
      <c r="AX1296"/>
      <c r="AY1296"/>
      <c r="AZ1296"/>
      <c r="BA1296"/>
      <c r="BB1296"/>
      <c r="BC1296"/>
      <c r="BD1296"/>
      <c r="BE1296"/>
      <c r="BF1296"/>
      <c r="BG1296"/>
      <c r="BH1296"/>
      <c r="BI1296"/>
      <c r="BJ1296"/>
      <c r="BK1296"/>
      <c r="BL1296"/>
      <c r="BM1296"/>
      <c r="BN1296"/>
      <c r="BO1296"/>
      <c r="BP1296"/>
      <c r="BQ1296"/>
      <c r="BR1296"/>
      <c r="BS1296"/>
      <c r="BT1296"/>
    </row>
    <row r="1297" spans="1:72" s="8" customFormat="1" x14ac:dyDescent="0.25">
      <c r="A1297" s="92"/>
      <c r="B1297" s="92"/>
      <c r="C1297" s="92"/>
      <c r="D1297" s="92"/>
      <c r="E1297" s="104"/>
      <c r="F1297" s="104"/>
      <c r="G1297" s="104"/>
      <c r="H1297" s="104"/>
      <c r="I1297" s="104"/>
      <c r="J1297" s="104"/>
      <c r="K1297" s="104"/>
      <c r="L1297" s="104"/>
      <c r="M1297"/>
      <c r="N1297"/>
      <c r="O1297"/>
      <c r="P1297"/>
      <c r="Q1297"/>
      <c r="R1297"/>
      <c r="S1297"/>
      <c r="T1297"/>
      <c r="U1297"/>
      <c r="V1297"/>
      <c r="W1297"/>
      <c r="X1297"/>
      <c r="Y1297"/>
      <c r="Z1297"/>
      <c r="AA1297"/>
      <c r="AB1297"/>
      <c r="AC1297"/>
      <c r="AD1297"/>
      <c r="AE1297"/>
      <c r="AF1297"/>
      <c r="AG1297"/>
      <c r="AH1297"/>
      <c r="AI1297"/>
      <c r="AJ1297"/>
      <c r="AK1297"/>
      <c r="AL1297"/>
      <c r="AM1297"/>
      <c r="AN1297"/>
      <c r="AO1297"/>
      <c r="AP1297"/>
      <c r="AQ1297"/>
      <c r="AR1297"/>
      <c r="AS1297"/>
      <c r="AT1297"/>
      <c r="AU1297"/>
      <c r="AV1297"/>
      <c r="AW1297"/>
      <c r="AX1297"/>
      <c r="AY1297"/>
      <c r="AZ1297"/>
      <c r="BA1297"/>
      <c r="BB1297"/>
      <c r="BC1297"/>
      <c r="BD1297"/>
      <c r="BE1297"/>
      <c r="BF1297"/>
      <c r="BG1297"/>
      <c r="BH1297"/>
      <c r="BI1297"/>
      <c r="BJ1297"/>
      <c r="BK1297"/>
      <c r="BL1297"/>
      <c r="BM1297"/>
      <c r="BN1297"/>
      <c r="BO1297"/>
      <c r="BP1297"/>
      <c r="BQ1297"/>
      <c r="BR1297"/>
      <c r="BS1297"/>
      <c r="BT1297"/>
    </row>
    <row r="1298" spans="1:72" s="8" customFormat="1" x14ac:dyDescent="0.25">
      <c r="A1298" s="92"/>
      <c r="B1298" s="92"/>
      <c r="C1298" s="92"/>
      <c r="D1298" s="92"/>
      <c r="E1298" s="104"/>
      <c r="F1298" s="104"/>
      <c r="G1298" s="104"/>
      <c r="H1298" s="104"/>
      <c r="I1298" s="104"/>
      <c r="J1298" s="104"/>
      <c r="K1298" s="104"/>
      <c r="L1298" s="104"/>
      <c r="M1298"/>
      <c r="N1298"/>
      <c r="O1298"/>
      <c r="P1298"/>
      <c r="Q1298"/>
      <c r="R1298"/>
      <c r="S1298"/>
      <c r="T1298"/>
      <c r="U1298"/>
      <c r="V1298"/>
      <c r="W1298"/>
      <c r="X1298"/>
      <c r="Y1298"/>
      <c r="Z1298"/>
      <c r="AA1298"/>
      <c r="AB1298"/>
      <c r="AC1298"/>
      <c r="AD1298"/>
      <c r="AE1298"/>
      <c r="AF1298"/>
      <c r="AG1298"/>
      <c r="AH1298"/>
      <c r="AI1298"/>
      <c r="AJ1298"/>
      <c r="AK1298"/>
      <c r="AL1298"/>
      <c r="AM1298"/>
      <c r="AN1298"/>
      <c r="AO1298"/>
      <c r="AP1298"/>
      <c r="AQ1298"/>
      <c r="AR1298"/>
      <c r="AS1298"/>
      <c r="AT1298"/>
      <c r="AU1298"/>
      <c r="AV1298"/>
      <c r="AW1298"/>
      <c r="AX1298"/>
      <c r="AY1298"/>
      <c r="AZ1298"/>
      <c r="BA1298"/>
      <c r="BB1298"/>
      <c r="BC1298"/>
      <c r="BD1298"/>
      <c r="BE1298"/>
      <c r="BF1298"/>
      <c r="BG1298"/>
      <c r="BH1298"/>
      <c r="BI1298"/>
      <c r="BJ1298"/>
      <c r="BK1298"/>
      <c r="BL1298"/>
      <c r="BM1298"/>
      <c r="BN1298"/>
      <c r="BO1298"/>
      <c r="BP1298"/>
      <c r="BQ1298"/>
      <c r="BR1298"/>
      <c r="BS1298"/>
      <c r="BT1298"/>
    </row>
    <row r="1299" spans="1:72" s="8" customFormat="1" x14ac:dyDescent="0.25">
      <c r="A1299" s="92"/>
      <c r="B1299" s="92"/>
      <c r="C1299" s="92"/>
      <c r="D1299" s="92"/>
      <c r="E1299" s="104"/>
      <c r="F1299" s="104"/>
      <c r="G1299" s="104"/>
      <c r="H1299" s="104"/>
      <c r="I1299" s="104"/>
      <c r="J1299" s="104"/>
      <c r="K1299" s="104"/>
      <c r="L1299" s="104"/>
      <c r="M1299"/>
      <c r="N1299"/>
      <c r="O1299"/>
      <c r="P1299"/>
      <c r="Q1299"/>
      <c r="R1299"/>
      <c r="S1299"/>
      <c r="T1299"/>
      <c r="U1299"/>
      <c r="V1299"/>
      <c r="W1299"/>
      <c r="X1299"/>
      <c r="Y1299"/>
      <c r="Z1299"/>
      <c r="AA1299"/>
      <c r="AB1299"/>
      <c r="AC1299"/>
      <c r="AD1299"/>
      <c r="AE1299"/>
      <c r="AF1299"/>
      <c r="AG1299"/>
      <c r="AH1299"/>
      <c r="AI1299"/>
      <c r="AJ1299"/>
      <c r="AK1299"/>
      <c r="AL1299"/>
      <c r="AM1299"/>
      <c r="AN1299"/>
      <c r="AO1299"/>
      <c r="AP1299"/>
      <c r="AQ1299"/>
      <c r="AR1299"/>
      <c r="AS1299"/>
      <c r="AT1299"/>
      <c r="AU1299"/>
      <c r="AV1299"/>
      <c r="AW1299"/>
      <c r="AX1299"/>
      <c r="AY1299"/>
      <c r="AZ1299"/>
      <c r="BA1299"/>
      <c r="BB1299"/>
      <c r="BC1299"/>
      <c r="BD1299"/>
      <c r="BE1299"/>
      <c r="BF1299"/>
      <c r="BG1299"/>
      <c r="BH1299"/>
      <c r="BI1299"/>
      <c r="BJ1299"/>
      <c r="BK1299"/>
      <c r="BL1299"/>
      <c r="BM1299"/>
      <c r="BN1299"/>
      <c r="BO1299"/>
      <c r="BP1299"/>
      <c r="BQ1299"/>
      <c r="BR1299"/>
      <c r="BS1299"/>
      <c r="BT1299"/>
    </row>
    <row r="1300" spans="1:72" s="8" customFormat="1" x14ac:dyDescent="0.25">
      <c r="A1300" s="92"/>
      <c r="B1300" s="92"/>
      <c r="C1300" s="92"/>
      <c r="D1300" s="92"/>
      <c r="E1300" s="104"/>
      <c r="F1300" s="104"/>
      <c r="G1300" s="104"/>
      <c r="H1300" s="104"/>
      <c r="I1300" s="104"/>
      <c r="J1300" s="104"/>
      <c r="K1300" s="104"/>
      <c r="L1300" s="104"/>
      <c r="M1300"/>
      <c r="N1300"/>
      <c r="O1300"/>
      <c r="P1300"/>
      <c r="Q1300"/>
      <c r="R1300"/>
      <c r="S1300"/>
      <c r="T1300"/>
      <c r="U1300"/>
      <c r="V1300"/>
      <c r="W1300"/>
      <c r="X1300"/>
      <c r="Y1300"/>
      <c r="Z1300"/>
      <c r="AA1300"/>
      <c r="AB1300"/>
      <c r="AC1300"/>
      <c r="AD1300"/>
      <c r="AE1300"/>
      <c r="AF1300"/>
      <c r="AG1300"/>
      <c r="AH1300"/>
      <c r="AI1300"/>
      <c r="AJ1300"/>
      <c r="AK1300"/>
      <c r="AL1300"/>
      <c r="AM1300"/>
      <c r="AN1300"/>
      <c r="AO1300"/>
      <c r="AP1300"/>
      <c r="AQ1300"/>
      <c r="AR1300"/>
      <c r="AS1300"/>
      <c r="AT1300"/>
      <c r="AU1300"/>
      <c r="AV1300"/>
      <c r="AW1300"/>
      <c r="AX1300"/>
      <c r="AY1300"/>
      <c r="AZ1300"/>
      <c r="BA1300"/>
      <c r="BB1300"/>
      <c r="BC1300"/>
      <c r="BD1300"/>
      <c r="BE1300"/>
      <c r="BF1300"/>
      <c r="BG1300"/>
      <c r="BH1300"/>
      <c r="BI1300"/>
      <c r="BJ1300"/>
      <c r="BK1300"/>
      <c r="BL1300"/>
      <c r="BM1300"/>
      <c r="BN1300"/>
      <c r="BO1300"/>
      <c r="BP1300"/>
      <c r="BQ1300"/>
      <c r="BR1300"/>
      <c r="BS1300"/>
      <c r="BT1300"/>
    </row>
    <row r="1301" spans="1:72" s="8" customFormat="1" x14ac:dyDescent="0.25">
      <c r="A1301" s="92"/>
      <c r="B1301" s="92"/>
      <c r="C1301" s="92"/>
      <c r="D1301" s="92"/>
      <c r="E1301" s="104"/>
      <c r="F1301" s="104"/>
      <c r="G1301" s="104"/>
      <c r="H1301" s="104"/>
      <c r="I1301" s="104"/>
      <c r="J1301" s="104"/>
      <c r="K1301" s="104"/>
      <c r="L1301" s="104"/>
      <c r="M1301"/>
      <c r="N1301"/>
      <c r="O1301"/>
      <c r="P1301"/>
      <c r="Q1301"/>
      <c r="R1301"/>
      <c r="S1301"/>
      <c r="T1301"/>
      <c r="U1301"/>
      <c r="V1301"/>
      <c r="W1301"/>
      <c r="X1301"/>
      <c r="Y1301"/>
      <c r="Z1301"/>
      <c r="AA1301"/>
      <c r="AB1301"/>
      <c r="AC1301"/>
      <c r="AD1301"/>
      <c r="AE1301"/>
      <c r="AF1301"/>
      <c r="AG1301"/>
      <c r="AH1301"/>
      <c r="AI1301"/>
      <c r="AJ1301"/>
      <c r="AK1301"/>
      <c r="AL1301"/>
      <c r="AM1301"/>
      <c r="AN1301"/>
      <c r="AO1301"/>
      <c r="AP1301"/>
      <c r="AQ1301"/>
      <c r="AR1301"/>
      <c r="AS1301"/>
      <c r="AT1301"/>
      <c r="AU1301"/>
      <c r="AV1301"/>
      <c r="AW1301"/>
      <c r="AX1301"/>
      <c r="AY1301"/>
      <c r="AZ1301"/>
      <c r="BA1301"/>
      <c r="BB1301"/>
      <c r="BC1301"/>
      <c r="BD1301"/>
      <c r="BE1301"/>
      <c r="BF1301"/>
      <c r="BG1301"/>
      <c r="BH1301"/>
      <c r="BI1301"/>
      <c r="BJ1301"/>
      <c r="BK1301"/>
      <c r="BL1301"/>
      <c r="BM1301"/>
      <c r="BN1301"/>
      <c r="BO1301"/>
      <c r="BP1301"/>
      <c r="BQ1301"/>
      <c r="BR1301"/>
      <c r="BS1301"/>
      <c r="BT1301"/>
    </row>
    <row r="1302" spans="1:72" s="8" customFormat="1" x14ac:dyDescent="0.25">
      <c r="A1302" s="92"/>
      <c r="B1302" s="92"/>
      <c r="C1302" s="92"/>
      <c r="D1302" s="92"/>
      <c r="E1302" s="104"/>
      <c r="F1302" s="104"/>
      <c r="G1302" s="104"/>
      <c r="H1302" s="104"/>
      <c r="I1302" s="104"/>
      <c r="J1302" s="104"/>
      <c r="K1302" s="104"/>
      <c r="L1302" s="104"/>
      <c r="M1302"/>
      <c r="N1302"/>
      <c r="O1302"/>
      <c r="P1302"/>
      <c r="Q1302"/>
      <c r="R1302"/>
      <c r="S1302"/>
      <c r="T1302"/>
      <c r="U1302"/>
      <c r="V1302"/>
      <c r="W1302"/>
      <c r="X1302"/>
      <c r="Y1302"/>
      <c r="Z1302"/>
      <c r="AA1302"/>
      <c r="AB1302"/>
      <c r="AC1302"/>
      <c r="AD1302"/>
      <c r="AE1302"/>
      <c r="AF1302"/>
      <c r="AG1302"/>
      <c r="AH1302"/>
      <c r="AI1302"/>
      <c r="AJ1302"/>
      <c r="AK1302"/>
      <c r="AL1302"/>
      <c r="AM1302"/>
      <c r="AN1302"/>
      <c r="AO1302"/>
      <c r="AP1302"/>
      <c r="AQ1302"/>
      <c r="AR1302"/>
      <c r="AS1302"/>
      <c r="AT1302"/>
      <c r="AU1302"/>
      <c r="AV1302"/>
      <c r="AW1302"/>
      <c r="AX1302"/>
      <c r="AY1302"/>
      <c r="AZ1302"/>
      <c r="BA1302"/>
      <c r="BB1302"/>
      <c r="BC1302"/>
      <c r="BD1302"/>
      <c r="BE1302"/>
      <c r="BF1302"/>
      <c r="BG1302"/>
      <c r="BH1302"/>
      <c r="BI1302"/>
      <c r="BJ1302"/>
      <c r="BK1302"/>
      <c r="BL1302"/>
      <c r="BM1302"/>
      <c r="BN1302"/>
      <c r="BO1302"/>
      <c r="BP1302"/>
      <c r="BQ1302"/>
      <c r="BR1302"/>
      <c r="BS1302"/>
      <c r="BT1302"/>
    </row>
    <row r="1303" spans="1:72" s="8" customFormat="1" x14ac:dyDescent="0.25">
      <c r="A1303" s="92"/>
      <c r="B1303" s="92"/>
      <c r="C1303" s="92"/>
      <c r="D1303" s="92"/>
      <c r="E1303" s="104"/>
      <c r="F1303" s="104"/>
      <c r="G1303" s="104"/>
      <c r="H1303" s="104"/>
      <c r="I1303" s="104"/>
      <c r="J1303" s="104"/>
      <c r="K1303" s="104"/>
      <c r="L1303" s="104"/>
      <c r="M1303"/>
      <c r="N1303"/>
      <c r="O1303"/>
      <c r="P1303"/>
      <c r="Q1303"/>
      <c r="R1303"/>
      <c r="S1303"/>
      <c r="T1303"/>
      <c r="U1303"/>
      <c r="V1303"/>
      <c r="W1303"/>
      <c r="X1303"/>
      <c r="Y1303"/>
      <c r="Z1303"/>
      <c r="AA1303"/>
      <c r="AB1303"/>
      <c r="AC1303"/>
      <c r="AD1303"/>
      <c r="AE1303"/>
      <c r="AF1303"/>
      <c r="AG1303"/>
      <c r="AH1303"/>
      <c r="AI1303"/>
      <c r="AJ1303"/>
      <c r="AK1303"/>
      <c r="AL1303"/>
      <c r="AM1303"/>
      <c r="AN1303"/>
      <c r="AO1303"/>
      <c r="AP1303"/>
      <c r="AQ1303"/>
      <c r="AR1303"/>
      <c r="AS1303"/>
      <c r="AT1303"/>
      <c r="AU1303"/>
      <c r="AV1303"/>
      <c r="AW1303"/>
      <c r="AX1303"/>
      <c r="AY1303"/>
      <c r="AZ1303"/>
      <c r="BA1303"/>
      <c r="BB1303"/>
      <c r="BC1303"/>
      <c r="BD1303"/>
      <c r="BE1303"/>
      <c r="BF1303"/>
      <c r="BG1303"/>
      <c r="BH1303"/>
      <c r="BI1303"/>
      <c r="BJ1303"/>
      <c r="BK1303"/>
      <c r="BL1303"/>
      <c r="BM1303"/>
      <c r="BN1303"/>
      <c r="BO1303"/>
      <c r="BP1303"/>
      <c r="BQ1303"/>
      <c r="BR1303"/>
      <c r="BS1303"/>
      <c r="BT1303"/>
    </row>
    <row r="1304" spans="1:72" s="8" customFormat="1" x14ac:dyDescent="0.25">
      <c r="A1304" s="92"/>
      <c r="B1304" s="92"/>
      <c r="C1304" s="92"/>
      <c r="D1304" s="92"/>
      <c r="E1304" s="104"/>
      <c r="F1304" s="104"/>
      <c r="G1304" s="104"/>
      <c r="H1304" s="104"/>
      <c r="I1304" s="104"/>
      <c r="J1304" s="104"/>
      <c r="K1304" s="104"/>
      <c r="L1304" s="104"/>
      <c r="M1304"/>
      <c r="N1304"/>
      <c r="O1304"/>
      <c r="P1304"/>
      <c r="Q1304"/>
      <c r="R1304"/>
      <c r="S1304"/>
      <c r="T1304"/>
      <c r="U1304"/>
      <c r="V1304"/>
      <c r="W1304"/>
      <c r="X1304"/>
      <c r="Y1304"/>
      <c r="Z1304"/>
      <c r="AA1304"/>
      <c r="AB1304"/>
      <c r="AC1304"/>
      <c r="AD1304"/>
      <c r="AE1304"/>
      <c r="AF1304"/>
      <c r="AG1304"/>
      <c r="AH1304"/>
      <c r="AI1304"/>
      <c r="AJ1304"/>
      <c r="AK1304"/>
      <c r="AL1304"/>
      <c r="AM1304"/>
      <c r="AN1304"/>
      <c r="AO1304"/>
      <c r="AP1304"/>
      <c r="AQ1304"/>
      <c r="AR1304"/>
      <c r="AS1304"/>
      <c r="AT1304"/>
      <c r="AU1304"/>
      <c r="AV1304"/>
      <c r="AW1304"/>
      <c r="AX1304"/>
      <c r="AY1304"/>
      <c r="AZ1304"/>
      <c r="BA1304"/>
      <c r="BB1304"/>
      <c r="BC1304"/>
      <c r="BD1304"/>
      <c r="BE1304"/>
      <c r="BF1304"/>
      <c r="BG1304"/>
      <c r="BH1304"/>
      <c r="BI1304"/>
      <c r="BJ1304"/>
      <c r="BK1304"/>
      <c r="BL1304"/>
      <c r="BM1304"/>
      <c r="BN1304"/>
      <c r="BO1304"/>
      <c r="BP1304"/>
      <c r="BQ1304"/>
      <c r="BR1304"/>
      <c r="BS1304"/>
      <c r="BT1304"/>
    </row>
    <row r="1305" spans="1:72" s="8" customFormat="1" x14ac:dyDescent="0.25">
      <c r="A1305" s="92"/>
      <c r="B1305" s="92"/>
      <c r="C1305" s="92"/>
      <c r="D1305" s="92"/>
      <c r="E1305" s="104"/>
      <c r="F1305" s="104"/>
      <c r="G1305" s="104"/>
      <c r="H1305" s="104"/>
      <c r="I1305" s="104"/>
      <c r="J1305" s="104"/>
      <c r="K1305" s="104"/>
      <c r="L1305" s="104"/>
      <c r="M1305"/>
      <c r="N1305"/>
      <c r="O1305"/>
      <c r="P1305"/>
      <c r="Q1305"/>
      <c r="R1305"/>
      <c r="S1305"/>
      <c r="T1305"/>
      <c r="U1305"/>
      <c r="V1305"/>
      <c r="W1305"/>
      <c r="X1305"/>
      <c r="Y1305"/>
      <c r="Z1305"/>
      <c r="AA1305"/>
      <c r="AB1305"/>
      <c r="AC1305"/>
      <c r="AD1305"/>
      <c r="AE1305"/>
      <c r="AF1305"/>
      <c r="AG1305"/>
      <c r="AH1305"/>
      <c r="AI1305"/>
      <c r="AJ1305"/>
      <c r="AK1305"/>
      <c r="AL1305"/>
      <c r="AM1305"/>
      <c r="AN1305"/>
      <c r="AO1305"/>
      <c r="AP1305"/>
      <c r="AQ1305"/>
      <c r="AR1305"/>
      <c r="AS1305"/>
      <c r="AT1305"/>
      <c r="AU1305"/>
      <c r="AV1305"/>
      <c r="AW1305"/>
      <c r="AX1305"/>
      <c r="AY1305"/>
      <c r="AZ1305"/>
      <c r="BA1305"/>
      <c r="BB1305"/>
      <c r="BC1305"/>
      <c r="BD1305"/>
      <c r="BE1305"/>
      <c r="BF1305"/>
      <c r="BG1305"/>
      <c r="BH1305"/>
      <c r="BI1305"/>
      <c r="BJ1305"/>
      <c r="BK1305"/>
      <c r="BL1305"/>
      <c r="BM1305"/>
      <c r="BN1305"/>
      <c r="BO1305"/>
      <c r="BP1305"/>
      <c r="BQ1305"/>
      <c r="BR1305"/>
      <c r="BS1305"/>
      <c r="BT1305"/>
    </row>
    <row r="1306" spans="1:72" s="8" customFormat="1" x14ac:dyDescent="0.25">
      <c r="A1306" s="92"/>
      <c r="B1306" s="92"/>
      <c r="C1306" s="92"/>
      <c r="D1306" s="92"/>
      <c r="E1306" s="104"/>
      <c r="F1306" s="104"/>
      <c r="G1306" s="104"/>
      <c r="H1306" s="104"/>
      <c r="I1306" s="104"/>
      <c r="J1306" s="104"/>
      <c r="K1306" s="104"/>
      <c r="L1306" s="104"/>
      <c r="M1306"/>
      <c r="N1306"/>
      <c r="O1306"/>
      <c r="P1306"/>
      <c r="Q1306"/>
      <c r="R1306"/>
      <c r="S1306"/>
      <c r="T1306"/>
      <c r="U1306"/>
      <c r="V1306"/>
      <c r="W1306"/>
      <c r="X1306"/>
      <c r="Y1306"/>
      <c r="Z1306"/>
      <c r="AA1306"/>
      <c r="AB1306"/>
      <c r="AC1306"/>
      <c r="AD1306"/>
      <c r="AE1306"/>
      <c r="AF1306"/>
      <c r="AG1306"/>
      <c r="AH1306"/>
      <c r="AI1306"/>
      <c r="AJ1306"/>
      <c r="AK1306"/>
      <c r="AL1306"/>
      <c r="AM1306"/>
      <c r="AN1306"/>
      <c r="AO1306"/>
      <c r="AP1306"/>
      <c r="AQ1306"/>
      <c r="AR1306"/>
      <c r="AS1306"/>
      <c r="AT1306"/>
      <c r="AU1306"/>
      <c r="AV1306"/>
      <c r="AW1306"/>
      <c r="AX1306"/>
      <c r="AY1306"/>
      <c r="AZ1306"/>
      <c r="BA1306"/>
      <c r="BB1306"/>
      <c r="BC1306"/>
      <c r="BD1306"/>
      <c r="BE1306"/>
      <c r="BF1306"/>
      <c r="BG1306"/>
      <c r="BH1306"/>
      <c r="BI1306"/>
      <c r="BJ1306"/>
      <c r="BK1306"/>
      <c r="BL1306"/>
      <c r="BM1306"/>
      <c r="BN1306"/>
      <c r="BO1306"/>
      <c r="BP1306"/>
      <c r="BQ1306"/>
      <c r="BR1306"/>
      <c r="BS1306"/>
      <c r="BT1306"/>
    </row>
    <row r="1307" spans="1:72" s="8" customFormat="1" x14ac:dyDescent="0.25">
      <c r="A1307" s="92"/>
      <c r="B1307" s="92"/>
      <c r="C1307" s="92"/>
      <c r="D1307" s="92"/>
      <c r="E1307" s="104"/>
      <c r="F1307" s="104"/>
      <c r="G1307" s="104"/>
      <c r="H1307" s="104"/>
      <c r="I1307" s="104"/>
      <c r="J1307" s="104"/>
      <c r="K1307" s="104"/>
      <c r="L1307" s="104"/>
      <c r="M1307"/>
      <c r="N1307"/>
      <c r="O1307"/>
      <c r="P1307"/>
      <c r="Q1307"/>
      <c r="R1307"/>
      <c r="S1307"/>
      <c r="T1307"/>
      <c r="U1307"/>
      <c r="V1307"/>
      <c r="W1307"/>
      <c r="X1307"/>
      <c r="Y1307"/>
      <c r="Z1307"/>
      <c r="AA1307"/>
      <c r="AB1307"/>
      <c r="AC1307"/>
      <c r="AD1307"/>
      <c r="AE1307"/>
      <c r="AF1307"/>
      <c r="AG1307"/>
      <c r="AH1307"/>
      <c r="AI1307"/>
      <c r="AJ1307"/>
      <c r="AK1307"/>
      <c r="AL1307"/>
      <c r="AM1307"/>
      <c r="AN1307"/>
      <c r="AO1307"/>
      <c r="AP1307"/>
      <c r="AQ1307"/>
      <c r="AR1307"/>
      <c r="AS1307"/>
      <c r="AT1307"/>
      <c r="AU1307"/>
      <c r="AV1307"/>
      <c r="AW1307"/>
      <c r="AX1307"/>
      <c r="AY1307"/>
      <c r="AZ1307"/>
      <c r="BA1307"/>
      <c r="BB1307"/>
      <c r="BC1307"/>
      <c r="BD1307"/>
      <c r="BE1307"/>
      <c r="BF1307"/>
      <c r="BG1307"/>
      <c r="BH1307"/>
      <c r="BI1307"/>
      <c r="BJ1307"/>
      <c r="BK1307"/>
      <c r="BL1307"/>
      <c r="BM1307"/>
      <c r="BN1307"/>
      <c r="BO1307"/>
      <c r="BP1307"/>
      <c r="BQ1307"/>
      <c r="BR1307"/>
      <c r="BS1307"/>
      <c r="BT1307"/>
    </row>
    <row r="1308" spans="1:72" s="8" customFormat="1" x14ac:dyDescent="0.25">
      <c r="A1308" s="92"/>
      <c r="B1308" s="92"/>
      <c r="C1308" s="92"/>
      <c r="D1308" s="92"/>
      <c r="E1308" s="104"/>
      <c r="F1308" s="104"/>
      <c r="G1308" s="104"/>
      <c r="H1308" s="104"/>
      <c r="I1308" s="104"/>
      <c r="J1308" s="104"/>
      <c r="K1308" s="104"/>
      <c r="L1308" s="104"/>
      <c r="M1308"/>
      <c r="N1308"/>
      <c r="O1308"/>
      <c r="P1308"/>
      <c r="Q1308"/>
      <c r="R1308"/>
      <c r="S1308"/>
      <c r="T1308"/>
      <c r="U1308"/>
      <c r="V1308"/>
      <c r="W1308"/>
      <c r="X1308"/>
      <c r="Y1308"/>
      <c r="Z1308"/>
      <c r="AA1308"/>
      <c r="AB1308"/>
      <c r="AC1308"/>
      <c r="AD1308"/>
      <c r="AE1308"/>
      <c r="AF1308"/>
      <c r="AG1308"/>
      <c r="AH1308"/>
      <c r="AI1308"/>
      <c r="AJ1308"/>
      <c r="AK1308"/>
      <c r="AL1308"/>
      <c r="AM1308"/>
      <c r="AN1308"/>
      <c r="AO1308"/>
      <c r="AP1308"/>
      <c r="AQ1308"/>
      <c r="AR1308"/>
      <c r="AS1308"/>
      <c r="AT1308"/>
      <c r="AU1308"/>
      <c r="AV1308"/>
      <c r="AW1308"/>
      <c r="AX1308"/>
      <c r="AY1308"/>
      <c r="AZ1308"/>
      <c r="BA1308"/>
      <c r="BB1308"/>
      <c r="BC1308"/>
      <c r="BD1308"/>
      <c r="BE1308"/>
      <c r="BF1308"/>
      <c r="BG1308"/>
      <c r="BH1308"/>
      <c r="BI1308"/>
      <c r="BJ1308"/>
      <c r="BK1308"/>
      <c r="BL1308"/>
      <c r="BM1308"/>
      <c r="BN1308"/>
      <c r="BO1308"/>
      <c r="BP1308"/>
      <c r="BQ1308"/>
      <c r="BR1308"/>
      <c r="BS1308"/>
      <c r="BT1308"/>
    </row>
    <row r="1309" spans="1:72" s="8" customFormat="1" x14ac:dyDescent="0.25">
      <c r="A1309" s="92"/>
      <c r="B1309" s="92"/>
      <c r="C1309" s="92"/>
      <c r="D1309" s="92"/>
      <c r="E1309" s="104"/>
      <c r="F1309" s="104"/>
      <c r="G1309" s="104"/>
      <c r="H1309" s="104"/>
      <c r="I1309" s="104"/>
      <c r="J1309" s="104"/>
      <c r="K1309" s="104"/>
      <c r="L1309" s="104"/>
      <c r="M1309"/>
      <c r="N1309"/>
      <c r="O1309"/>
      <c r="P1309"/>
      <c r="Q1309"/>
      <c r="R1309"/>
      <c r="S1309"/>
      <c r="T1309"/>
      <c r="U1309"/>
      <c r="V1309"/>
      <c r="W1309"/>
      <c r="X1309"/>
      <c r="Y1309"/>
      <c r="Z1309"/>
      <c r="AA1309"/>
      <c r="AB1309"/>
      <c r="AC1309"/>
      <c r="AD1309"/>
      <c r="AE1309"/>
      <c r="AF1309"/>
      <c r="AG1309"/>
      <c r="AH1309"/>
      <c r="AI1309"/>
      <c r="AJ1309"/>
      <c r="AK1309"/>
      <c r="AL1309"/>
      <c r="AM1309"/>
      <c r="AN1309"/>
      <c r="AO1309"/>
      <c r="AP1309"/>
      <c r="AQ1309"/>
      <c r="AR1309"/>
      <c r="AS1309"/>
      <c r="AT1309"/>
      <c r="AU1309"/>
      <c r="AV1309"/>
      <c r="AW1309"/>
      <c r="AX1309"/>
      <c r="AY1309"/>
      <c r="AZ1309"/>
      <c r="BA1309"/>
      <c r="BB1309"/>
      <c r="BC1309"/>
      <c r="BD1309"/>
      <c r="BE1309"/>
      <c r="BF1309"/>
      <c r="BG1309"/>
      <c r="BH1309"/>
      <c r="BI1309"/>
      <c r="BJ1309"/>
      <c r="BK1309"/>
      <c r="BL1309"/>
      <c r="BM1309"/>
      <c r="BN1309"/>
      <c r="BO1309"/>
      <c r="BP1309"/>
      <c r="BQ1309"/>
      <c r="BR1309"/>
      <c r="BS1309"/>
      <c r="BT1309"/>
    </row>
    <row r="1310" spans="1:72" s="8" customFormat="1" x14ac:dyDescent="0.25">
      <c r="A1310" s="92"/>
      <c r="B1310" s="92"/>
      <c r="C1310" s="92"/>
      <c r="D1310" s="92"/>
      <c r="E1310" s="104"/>
      <c r="F1310" s="104"/>
      <c r="G1310" s="104"/>
      <c r="H1310" s="104"/>
      <c r="I1310" s="104"/>
      <c r="J1310" s="104"/>
      <c r="K1310" s="104"/>
      <c r="L1310" s="104"/>
      <c r="M1310"/>
      <c r="N1310"/>
      <c r="O1310"/>
      <c r="P1310"/>
      <c r="Q1310"/>
      <c r="R1310"/>
      <c r="S1310"/>
      <c r="T1310"/>
      <c r="U1310"/>
      <c r="V1310"/>
      <c r="W1310"/>
      <c r="X1310"/>
      <c r="Y1310"/>
      <c r="Z1310"/>
      <c r="AA1310"/>
      <c r="AB1310"/>
      <c r="AC1310"/>
      <c r="AD1310"/>
      <c r="AE1310"/>
      <c r="AF1310"/>
      <c r="AG1310"/>
      <c r="AH1310"/>
      <c r="AI1310"/>
      <c r="AJ1310"/>
      <c r="AK1310"/>
      <c r="AL1310"/>
      <c r="AM1310"/>
      <c r="AN1310"/>
      <c r="AO1310"/>
      <c r="AP1310"/>
      <c r="AQ1310"/>
      <c r="AR1310"/>
      <c r="AS1310"/>
      <c r="AT1310"/>
      <c r="AU1310"/>
      <c r="AV1310"/>
      <c r="AW1310"/>
      <c r="AX1310"/>
      <c r="AY1310"/>
      <c r="AZ1310"/>
      <c r="BA1310"/>
      <c r="BB1310"/>
      <c r="BC1310"/>
      <c r="BD1310"/>
      <c r="BE1310"/>
      <c r="BF1310"/>
      <c r="BG1310"/>
      <c r="BH1310"/>
      <c r="BI1310"/>
      <c r="BJ1310"/>
      <c r="BK1310"/>
      <c r="BL1310"/>
      <c r="BM1310"/>
      <c r="BN1310"/>
      <c r="BO1310"/>
      <c r="BP1310"/>
      <c r="BQ1310"/>
      <c r="BR1310"/>
      <c r="BS1310"/>
      <c r="BT1310"/>
    </row>
    <row r="1311" spans="1:72" s="8" customFormat="1" x14ac:dyDescent="0.25">
      <c r="A1311" s="92"/>
      <c r="B1311" s="92"/>
      <c r="C1311" s="92"/>
      <c r="D1311" s="92"/>
      <c r="E1311" s="104"/>
      <c r="F1311" s="104"/>
      <c r="G1311" s="104"/>
      <c r="H1311" s="104"/>
      <c r="I1311" s="104"/>
      <c r="J1311" s="104"/>
      <c r="K1311" s="104"/>
      <c r="L1311" s="104"/>
      <c r="M1311"/>
      <c r="N1311"/>
      <c r="O1311"/>
      <c r="P1311"/>
      <c r="Q1311"/>
      <c r="R1311"/>
      <c r="S1311"/>
      <c r="T1311"/>
      <c r="U1311"/>
      <c r="V1311"/>
      <c r="W1311"/>
      <c r="X1311"/>
      <c r="Y1311"/>
      <c r="Z1311"/>
      <c r="AA1311"/>
      <c r="AB1311"/>
      <c r="AC1311"/>
      <c r="AD1311"/>
      <c r="AE1311"/>
      <c r="AF1311"/>
      <c r="AG1311"/>
      <c r="AH1311"/>
      <c r="AI1311"/>
      <c r="AJ1311"/>
      <c r="AK1311"/>
      <c r="AL1311"/>
      <c r="AM1311"/>
      <c r="AN1311"/>
      <c r="AO1311"/>
      <c r="AP1311"/>
      <c r="AQ1311"/>
      <c r="AR1311"/>
      <c r="AS1311"/>
      <c r="AT1311"/>
      <c r="AU1311"/>
      <c r="AV1311"/>
      <c r="AW1311"/>
      <c r="AX1311"/>
      <c r="AY1311"/>
      <c r="AZ1311"/>
      <c r="BA1311"/>
      <c r="BB1311"/>
      <c r="BC1311"/>
      <c r="BD1311"/>
      <c r="BE1311"/>
      <c r="BF1311"/>
      <c r="BG1311"/>
      <c r="BH1311"/>
      <c r="BI1311"/>
      <c r="BJ1311"/>
      <c r="BK1311"/>
      <c r="BL1311"/>
      <c r="BM1311"/>
      <c r="BN1311"/>
      <c r="BO1311"/>
      <c r="BP1311"/>
      <c r="BQ1311"/>
      <c r="BR1311"/>
      <c r="BS1311"/>
      <c r="BT1311"/>
    </row>
    <row r="1312" spans="1:72" s="8" customFormat="1" x14ac:dyDescent="0.25">
      <c r="A1312" s="92"/>
      <c r="B1312" s="92"/>
      <c r="C1312" s="92"/>
      <c r="D1312" s="92"/>
      <c r="E1312" s="104"/>
      <c r="F1312" s="104"/>
      <c r="G1312" s="104"/>
      <c r="H1312" s="104"/>
      <c r="I1312" s="104"/>
      <c r="J1312" s="104"/>
      <c r="K1312" s="104"/>
      <c r="L1312" s="104"/>
      <c r="M1312"/>
      <c r="N1312"/>
      <c r="O1312"/>
      <c r="P1312"/>
      <c r="Q1312"/>
      <c r="R1312"/>
      <c r="S1312"/>
      <c r="T1312"/>
      <c r="U1312"/>
      <c r="V1312"/>
      <c r="W1312"/>
      <c r="X1312"/>
      <c r="Y1312"/>
      <c r="Z1312"/>
      <c r="AA1312"/>
      <c r="AB1312"/>
      <c r="AC1312"/>
      <c r="AD1312"/>
      <c r="AE1312"/>
      <c r="AF1312"/>
      <c r="AG1312"/>
      <c r="AH1312"/>
      <c r="AI1312"/>
      <c r="AJ1312"/>
      <c r="AK1312"/>
      <c r="AL1312"/>
      <c r="AM1312"/>
      <c r="AN1312"/>
      <c r="AO1312"/>
      <c r="AP1312"/>
      <c r="AQ1312"/>
      <c r="AR1312"/>
      <c r="AS1312"/>
      <c r="AT1312"/>
      <c r="AU1312"/>
      <c r="AV1312"/>
      <c r="AW1312"/>
      <c r="AX1312"/>
      <c r="AY1312"/>
      <c r="AZ1312"/>
      <c r="BA1312"/>
      <c r="BB1312"/>
      <c r="BC1312"/>
      <c r="BD1312"/>
      <c r="BE1312"/>
      <c r="BF1312"/>
      <c r="BG1312"/>
      <c r="BH1312"/>
      <c r="BI1312"/>
      <c r="BJ1312"/>
      <c r="BK1312"/>
      <c r="BL1312"/>
      <c r="BM1312"/>
      <c r="BN1312"/>
      <c r="BO1312"/>
      <c r="BP1312"/>
      <c r="BQ1312"/>
      <c r="BR1312"/>
      <c r="BS1312"/>
      <c r="BT1312"/>
    </row>
    <row r="1313" spans="1:72" s="8" customFormat="1" x14ac:dyDescent="0.25">
      <c r="A1313" s="92"/>
      <c r="B1313" s="92"/>
      <c r="C1313" s="92"/>
      <c r="D1313" s="92"/>
      <c r="E1313" s="104"/>
      <c r="F1313" s="104"/>
      <c r="G1313" s="104"/>
      <c r="H1313" s="104"/>
      <c r="I1313" s="104"/>
      <c r="J1313" s="104"/>
      <c r="K1313" s="104"/>
      <c r="L1313" s="104"/>
      <c r="M1313"/>
      <c r="N1313"/>
      <c r="O1313"/>
      <c r="P1313"/>
      <c r="Q1313"/>
      <c r="R1313"/>
      <c r="S1313"/>
      <c r="T1313"/>
      <c r="U1313"/>
      <c r="V1313"/>
      <c r="W1313"/>
      <c r="X1313"/>
      <c r="Y1313"/>
      <c r="Z1313"/>
      <c r="AA1313"/>
      <c r="AB1313"/>
      <c r="AC1313"/>
      <c r="AD1313"/>
      <c r="AE1313"/>
      <c r="AF1313"/>
      <c r="AG1313"/>
      <c r="AH1313"/>
      <c r="AI1313"/>
      <c r="AJ1313"/>
      <c r="AK1313"/>
      <c r="AL1313"/>
      <c r="AM1313"/>
      <c r="AN1313"/>
      <c r="AO1313"/>
      <c r="AP1313"/>
      <c r="AQ1313"/>
      <c r="AR1313"/>
      <c r="AS1313"/>
      <c r="AT1313"/>
      <c r="AU1313"/>
      <c r="AV1313"/>
      <c r="AW1313"/>
      <c r="AX1313"/>
      <c r="AY1313"/>
      <c r="AZ1313"/>
      <c r="BA1313"/>
      <c r="BB1313"/>
      <c r="BC1313"/>
      <c r="BD1313"/>
      <c r="BE1313"/>
      <c r="BF1313"/>
      <c r="BG1313"/>
      <c r="BH1313"/>
      <c r="BI1313"/>
      <c r="BJ1313"/>
      <c r="BK1313"/>
      <c r="BL1313"/>
      <c r="BM1313"/>
      <c r="BN1313"/>
      <c r="BO1313"/>
      <c r="BP1313"/>
      <c r="BQ1313"/>
      <c r="BR1313"/>
      <c r="BS1313"/>
      <c r="BT1313"/>
    </row>
    <row r="1314" spans="1:72" s="8" customFormat="1" x14ac:dyDescent="0.25">
      <c r="A1314" s="92"/>
      <c r="B1314" s="92"/>
      <c r="C1314" s="92"/>
      <c r="D1314" s="92"/>
      <c r="E1314" s="104"/>
      <c r="F1314" s="104"/>
      <c r="G1314" s="104"/>
      <c r="H1314" s="104"/>
      <c r="I1314" s="104"/>
      <c r="J1314" s="104"/>
      <c r="K1314" s="104"/>
      <c r="L1314" s="104"/>
      <c r="M1314"/>
      <c r="N1314"/>
      <c r="O1314"/>
      <c r="P1314"/>
      <c r="Q1314"/>
      <c r="R1314"/>
      <c r="S1314"/>
      <c r="T1314"/>
      <c r="U1314"/>
      <c r="V1314"/>
      <c r="W1314"/>
      <c r="X1314"/>
      <c r="Y1314"/>
      <c r="Z1314"/>
      <c r="AA1314"/>
      <c r="AB1314"/>
      <c r="AC1314"/>
      <c r="AD1314"/>
      <c r="AE1314"/>
      <c r="AF1314"/>
      <c r="AG1314"/>
      <c r="AH1314"/>
      <c r="AI1314"/>
      <c r="AJ1314"/>
      <c r="AK1314"/>
      <c r="AL1314"/>
      <c r="AM1314"/>
      <c r="AN1314"/>
      <c r="AO1314"/>
      <c r="AP1314"/>
      <c r="AQ1314"/>
      <c r="AR1314"/>
      <c r="AS1314"/>
      <c r="AT1314"/>
      <c r="AU1314"/>
      <c r="AV1314"/>
      <c r="AW1314"/>
      <c r="AX1314"/>
      <c r="AY1314"/>
      <c r="AZ1314"/>
      <c r="BA1314"/>
      <c r="BB1314"/>
      <c r="BC1314"/>
      <c r="BD1314"/>
      <c r="BE1314"/>
      <c r="BF1314"/>
      <c r="BG1314"/>
      <c r="BH1314"/>
      <c r="BI1314"/>
      <c r="BJ1314"/>
      <c r="BK1314"/>
      <c r="BL1314"/>
      <c r="BM1314"/>
      <c r="BN1314"/>
      <c r="BO1314"/>
      <c r="BP1314"/>
      <c r="BQ1314"/>
      <c r="BR1314"/>
      <c r="BS1314"/>
      <c r="BT1314"/>
    </row>
    <row r="1315" spans="1:72" s="8" customFormat="1" x14ac:dyDescent="0.25">
      <c r="A1315" s="92"/>
      <c r="B1315" s="92"/>
      <c r="C1315" s="92"/>
      <c r="D1315" s="92"/>
      <c r="E1315" s="104"/>
      <c r="F1315" s="104"/>
      <c r="G1315" s="104"/>
      <c r="H1315" s="104"/>
      <c r="I1315" s="104"/>
      <c r="J1315" s="104"/>
      <c r="K1315" s="104"/>
      <c r="L1315" s="104"/>
      <c r="M1315"/>
      <c r="N1315"/>
      <c r="O1315"/>
      <c r="P1315"/>
      <c r="Q1315"/>
      <c r="R1315"/>
      <c r="S1315"/>
      <c r="T1315"/>
      <c r="U1315"/>
      <c r="V1315"/>
      <c r="W1315"/>
      <c r="X1315"/>
      <c r="Y1315"/>
      <c r="Z1315"/>
      <c r="AA1315"/>
      <c r="AB1315"/>
      <c r="AC1315"/>
      <c r="AD1315"/>
      <c r="AE1315"/>
      <c r="AF1315"/>
      <c r="AG1315"/>
      <c r="AH1315"/>
      <c r="AI1315"/>
      <c r="AJ1315"/>
      <c r="AK1315"/>
      <c r="AL1315"/>
      <c r="AM1315"/>
      <c r="AN1315"/>
      <c r="AO1315"/>
      <c r="AP1315"/>
      <c r="AQ1315"/>
      <c r="AR1315"/>
      <c r="AS1315"/>
      <c r="AT1315"/>
      <c r="AU1315"/>
      <c r="AV1315"/>
      <c r="AW1315"/>
      <c r="AX1315"/>
      <c r="AY1315"/>
      <c r="AZ1315"/>
      <c r="BA1315"/>
      <c r="BB1315"/>
      <c r="BC1315"/>
      <c r="BD1315"/>
      <c r="BE1315"/>
      <c r="BF1315"/>
      <c r="BG1315"/>
      <c r="BH1315"/>
      <c r="BI1315"/>
      <c r="BJ1315"/>
      <c r="BK1315"/>
      <c r="BL1315"/>
      <c r="BM1315"/>
      <c r="BN1315"/>
      <c r="BO1315"/>
      <c r="BP1315"/>
      <c r="BQ1315"/>
      <c r="BR1315"/>
      <c r="BS1315"/>
      <c r="BT1315"/>
    </row>
    <row r="1316" spans="1:72" s="8" customFormat="1" x14ac:dyDescent="0.25">
      <c r="A1316" s="92"/>
      <c r="B1316" s="92"/>
      <c r="C1316" s="92"/>
      <c r="D1316" s="92"/>
      <c r="E1316" s="104"/>
      <c r="F1316" s="104"/>
      <c r="G1316" s="104"/>
      <c r="H1316" s="104"/>
      <c r="I1316" s="104"/>
      <c r="J1316" s="104"/>
      <c r="K1316" s="104"/>
      <c r="L1316" s="104"/>
      <c r="M1316"/>
      <c r="N1316"/>
      <c r="O1316"/>
      <c r="P1316"/>
      <c r="Q1316"/>
      <c r="R1316"/>
      <c r="S1316"/>
      <c r="T1316"/>
      <c r="U1316"/>
      <c r="V1316"/>
      <c r="W1316"/>
      <c r="X1316"/>
      <c r="Y1316"/>
      <c r="Z1316"/>
      <c r="AA1316"/>
      <c r="AB1316"/>
      <c r="AC1316"/>
      <c r="AD1316"/>
      <c r="AE1316"/>
      <c r="AF1316"/>
      <c r="AG1316"/>
      <c r="AH1316"/>
      <c r="AI1316"/>
      <c r="AJ1316"/>
      <c r="AK1316"/>
      <c r="AL1316"/>
      <c r="AM1316"/>
      <c r="AN1316"/>
      <c r="AO1316"/>
      <c r="AP1316"/>
      <c r="AQ1316"/>
      <c r="AR1316"/>
      <c r="AS1316"/>
      <c r="AT1316"/>
      <c r="AU1316"/>
      <c r="AV1316"/>
      <c r="AW1316"/>
      <c r="AX1316"/>
      <c r="AY1316"/>
      <c r="AZ1316"/>
      <c r="BA1316"/>
      <c r="BB1316"/>
      <c r="BC1316"/>
      <c r="BD1316"/>
      <c r="BE1316"/>
      <c r="BF1316"/>
      <c r="BG1316"/>
      <c r="BH1316"/>
      <c r="BI1316"/>
      <c r="BJ1316"/>
      <c r="BK1316"/>
      <c r="BL1316"/>
      <c r="BM1316"/>
      <c r="BN1316"/>
      <c r="BO1316"/>
      <c r="BP1316"/>
      <c r="BQ1316"/>
      <c r="BR1316"/>
      <c r="BS1316"/>
      <c r="BT1316"/>
    </row>
    <row r="1317" spans="1:72" s="8" customFormat="1" x14ac:dyDescent="0.25">
      <c r="A1317" s="92"/>
      <c r="B1317" s="92"/>
      <c r="C1317" s="92"/>
      <c r="D1317" s="92"/>
      <c r="E1317" s="104"/>
      <c r="F1317" s="104"/>
      <c r="G1317" s="104"/>
      <c r="H1317" s="104"/>
      <c r="I1317" s="104"/>
      <c r="J1317" s="104"/>
      <c r="K1317" s="104"/>
      <c r="L1317" s="104"/>
      <c r="M1317"/>
      <c r="N1317"/>
      <c r="O1317"/>
      <c r="P1317"/>
      <c r="Q1317"/>
      <c r="R1317"/>
      <c r="S1317"/>
      <c r="T1317"/>
      <c r="U1317"/>
      <c r="V1317"/>
      <c r="W1317"/>
      <c r="X1317"/>
      <c r="Y1317"/>
      <c r="Z1317"/>
      <c r="AA1317"/>
      <c r="AB1317"/>
      <c r="AC1317"/>
      <c r="AD1317"/>
      <c r="AE1317"/>
      <c r="AF1317"/>
      <c r="AG1317"/>
      <c r="AH1317"/>
      <c r="AI1317"/>
      <c r="AJ1317"/>
      <c r="AK1317"/>
      <c r="AL1317"/>
      <c r="AM1317"/>
      <c r="AN1317"/>
      <c r="AO1317"/>
      <c r="AP1317"/>
      <c r="AQ1317"/>
      <c r="AR1317"/>
      <c r="AS1317"/>
      <c r="AT1317"/>
      <c r="AU1317"/>
      <c r="AV1317"/>
      <c r="AW1317"/>
      <c r="AX1317"/>
      <c r="AY1317"/>
      <c r="AZ1317"/>
      <c r="BA1317"/>
      <c r="BB1317"/>
      <c r="BC1317"/>
      <c r="BD1317"/>
      <c r="BE1317"/>
      <c r="BF1317"/>
      <c r="BG1317"/>
      <c r="BH1317"/>
      <c r="BI1317"/>
      <c r="BJ1317"/>
      <c r="BK1317"/>
      <c r="BL1317"/>
      <c r="BM1317"/>
      <c r="BN1317"/>
      <c r="BO1317"/>
      <c r="BP1317"/>
      <c r="BQ1317"/>
      <c r="BR1317"/>
      <c r="BS1317"/>
      <c r="BT1317"/>
    </row>
    <row r="1318" spans="1:72" s="8" customFormat="1" x14ac:dyDescent="0.25">
      <c r="A1318" s="92"/>
      <c r="B1318" s="92"/>
      <c r="C1318" s="92"/>
      <c r="D1318" s="92"/>
      <c r="E1318" s="104"/>
      <c r="F1318" s="104"/>
      <c r="G1318" s="104"/>
      <c r="H1318" s="104"/>
      <c r="I1318" s="104"/>
      <c r="J1318" s="104"/>
      <c r="K1318" s="104"/>
      <c r="L1318" s="104"/>
      <c r="M1318"/>
      <c r="N1318"/>
      <c r="O1318"/>
      <c r="P1318"/>
      <c r="Q1318"/>
      <c r="R1318"/>
      <c r="S1318"/>
      <c r="T1318"/>
      <c r="U1318"/>
      <c r="V1318"/>
      <c r="W1318"/>
      <c r="X1318"/>
      <c r="Y1318"/>
      <c r="Z1318"/>
      <c r="AA1318"/>
      <c r="AB1318"/>
      <c r="AC1318"/>
      <c r="AD1318"/>
      <c r="AE1318"/>
      <c r="AF1318"/>
      <c r="AG1318"/>
      <c r="AH1318"/>
      <c r="AI1318"/>
      <c r="AJ1318"/>
      <c r="AK1318"/>
      <c r="AL1318"/>
      <c r="AM1318"/>
      <c r="AN1318"/>
      <c r="AO1318"/>
      <c r="AP1318"/>
      <c r="AQ1318"/>
      <c r="AR1318"/>
      <c r="AS1318"/>
      <c r="AT1318"/>
      <c r="AU1318"/>
      <c r="AV1318"/>
      <c r="AW1318"/>
      <c r="AX1318"/>
      <c r="AY1318"/>
      <c r="AZ1318"/>
      <c r="BA1318"/>
      <c r="BB1318"/>
      <c r="BC1318"/>
      <c r="BD1318"/>
      <c r="BE1318"/>
      <c r="BF1318"/>
      <c r="BG1318"/>
      <c r="BH1318"/>
      <c r="BI1318"/>
      <c r="BJ1318"/>
      <c r="BK1318"/>
      <c r="BL1318"/>
      <c r="BM1318"/>
      <c r="BN1318"/>
      <c r="BO1318"/>
      <c r="BP1318"/>
      <c r="BQ1318"/>
      <c r="BR1318"/>
      <c r="BS1318"/>
      <c r="BT1318"/>
    </row>
    <row r="1319" spans="1:72" s="8" customFormat="1" x14ac:dyDescent="0.25">
      <c r="A1319" s="92"/>
      <c r="B1319" s="92"/>
      <c r="C1319" s="92"/>
      <c r="D1319" s="92"/>
      <c r="E1319" s="104"/>
      <c r="F1319" s="104"/>
      <c r="G1319" s="104"/>
      <c r="H1319" s="104"/>
      <c r="I1319" s="104"/>
      <c r="J1319" s="104"/>
      <c r="K1319" s="104"/>
      <c r="L1319" s="104"/>
      <c r="M1319"/>
      <c r="N1319"/>
      <c r="O1319"/>
      <c r="P1319"/>
      <c r="Q1319"/>
      <c r="R1319"/>
      <c r="S1319"/>
      <c r="T1319"/>
      <c r="U1319"/>
      <c r="V1319"/>
      <c r="W1319"/>
      <c r="X1319"/>
      <c r="Y1319"/>
      <c r="Z1319"/>
      <c r="AA1319"/>
      <c r="AB1319"/>
      <c r="AC1319"/>
      <c r="AD1319"/>
      <c r="AE1319"/>
      <c r="AF1319"/>
      <c r="AG1319"/>
      <c r="AH1319"/>
      <c r="AI1319"/>
      <c r="AJ1319"/>
      <c r="AK1319"/>
      <c r="AL1319"/>
      <c r="AM1319"/>
      <c r="AN1319"/>
      <c r="AO1319"/>
      <c r="AP1319"/>
      <c r="AQ1319"/>
      <c r="AR1319"/>
      <c r="AS1319"/>
      <c r="AT1319"/>
      <c r="AU1319"/>
      <c r="AV1319"/>
      <c r="AW1319"/>
      <c r="AX1319"/>
      <c r="AY1319"/>
      <c r="AZ1319"/>
      <c r="BA1319"/>
      <c r="BB1319"/>
      <c r="BC1319"/>
      <c r="BD1319"/>
      <c r="BE1319"/>
      <c r="BF1319"/>
      <c r="BG1319"/>
      <c r="BH1319"/>
      <c r="BI1319"/>
      <c r="BJ1319"/>
      <c r="BK1319"/>
      <c r="BL1319"/>
      <c r="BM1319"/>
      <c r="BN1319"/>
      <c r="BO1319"/>
      <c r="BP1319"/>
      <c r="BQ1319"/>
      <c r="BR1319"/>
      <c r="BS1319"/>
      <c r="BT1319"/>
    </row>
    <row r="1320" spans="1:72" s="8" customFormat="1" x14ac:dyDescent="0.25">
      <c r="A1320" s="92"/>
      <c r="B1320" s="92"/>
      <c r="C1320" s="92"/>
      <c r="D1320" s="92"/>
      <c r="E1320" s="104"/>
      <c r="F1320" s="104"/>
      <c r="G1320" s="104"/>
      <c r="H1320" s="104"/>
      <c r="I1320" s="104"/>
      <c r="J1320" s="104"/>
      <c r="K1320" s="104"/>
      <c r="L1320" s="104"/>
      <c r="M1320"/>
      <c r="N1320"/>
      <c r="O1320"/>
      <c r="P1320"/>
      <c r="Q1320"/>
      <c r="R1320"/>
      <c r="S1320"/>
      <c r="T1320"/>
      <c r="U1320"/>
      <c r="V1320"/>
      <c r="W1320"/>
      <c r="X1320"/>
      <c r="Y1320"/>
      <c r="Z1320"/>
      <c r="AA1320"/>
      <c r="AB1320"/>
      <c r="AC1320"/>
      <c r="AD1320"/>
      <c r="AE1320"/>
      <c r="AF1320"/>
      <c r="AG1320"/>
      <c r="AH1320"/>
      <c r="AI1320"/>
      <c r="AJ1320"/>
      <c r="AK1320"/>
      <c r="AL1320"/>
      <c r="AM1320"/>
      <c r="AN1320"/>
      <c r="AO1320"/>
      <c r="AP1320"/>
      <c r="AQ1320"/>
      <c r="AR1320"/>
      <c r="AS1320"/>
      <c r="AT1320"/>
      <c r="AU1320"/>
      <c r="AV1320"/>
      <c r="AW1320"/>
      <c r="AX1320"/>
      <c r="AY1320"/>
      <c r="AZ1320"/>
      <c r="BA1320"/>
      <c r="BB1320"/>
      <c r="BC1320"/>
      <c r="BD1320"/>
      <c r="BE1320"/>
      <c r="BF1320"/>
      <c r="BG1320"/>
      <c r="BH1320"/>
      <c r="BI1320"/>
      <c r="BJ1320"/>
      <c r="BK1320"/>
      <c r="BL1320"/>
      <c r="BM1320"/>
      <c r="BN1320"/>
      <c r="BO1320"/>
      <c r="BP1320"/>
      <c r="BQ1320"/>
      <c r="BR1320"/>
      <c r="BS1320"/>
      <c r="BT1320"/>
    </row>
    <row r="1321" spans="1:72" s="8" customFormat="1" x14ac:dyDescent="0.25">
      <c r="A1321" s="92"/>
      <c r="B1321" s="92"/>
      <c r="C1321" s="92"/>
      <c r="D1321" s="92"/>
      <c r="E1321" s="104"/>
      <c r="F1321" s="104"/>
      <c r="G1321" s="104"/>
      <c r="H1321" s="104"/>
      <c r="I1321" s="104"/>
      <c r="J1321" s="104"/>
      <c r="K1321" s="104"/>
      <c r="L1321" s="104"/>
      <c r="M1321"/>
      <c r="N1321"/>
      <c r="O1321"/>
      <c r="P1321"/>
      <c r="Q1321"/>
      <c r="R1321"/>
      <c r="S1321"/>
      <c r="T1321"/>
      <c r="U1321"/>
      <c r="V1321"/>
      <c r="W1321"/>
      <c r="X1321"/>
      <c r="Y1321"/>
      <c r="Z1321"/>
      <c r="AA1321"/>
      <c r="AB1321"/>
      <c r="AC1321"/>
      <c r="AD1321"/>
      <c r="AE1321"/>
      <c r="AF1321"/>
      <c r="AG1321"/>
      <c r="AH1321"/>
      <c r="AI1321"/>
      <c r="AJ1321"/>
      <c r="AK1321"/>
      <c r="AL1321"/>
      <c r="AM1321"/>
      <c r="AN1321"/>
      <c r="AO1321"/>
      <c r="AP1321"/>
      <c r="AQ1321"/>
      <c r="AR1321"/>
      <c r="AS1321"/>
      <c r="AT1321"/>
      <c r="AU1321"/>
      <c r="AV1321"/>
      <c r="AW1321"/>
      <c r="AX1321"/>
      <c r="AY1321"/>
      <c r="AZ1321"/>
      <c r="BA1321"/>
      <c r="BB1321"/>
      <c r="BC1321"/>
      <c r="BD1321"/>
      <c r="BE1321"/>
      <c r="BF1321"/>
      <c r="BG1321"/>
      <c r="BH1321"/>
      <c r="BI1321"/>
      <c r="BJ1321"/>
      <c r="BK1321"/>
      <c r="BL1321"/>
      <c r="BM1321"/>
      <c r="BN1321"/>
      <c r="BO1321"/>
      <c r="BP1321"/>
      <c r="BQ1321"/>
      <c r="BR1321"/>
      <c r="BS1321"/>
      <c r="BT1321"/>
    </row>
    <row r="1322" spans="1:72" s="8" customFormat="1" x14ac:dyDescent="0.25">
      <c r="A1322" s="92"/>
      <c r="B1322" s="92"/>
      <c r="C1322" s="92"/>
      <c r="D1322" s="92"/>
      <c r="E1322" s="104"/>
      <c r="F1322" s="104"/>
      <c r="G1322" s="104"/>
      <c r="H1322" s="104"/>
      <c r="I1322" s="104"/>
      <c r="J1322" s="104"/>
      <c r="K1322" s="104"/>
      <c r="L1322" s="104"/>
      <c r="M1322"/>
      <c r="N1322"/>
      <c r="O1322"/>
      <c r="P1322"/>
      <c r="Q1322"/>
      <c r="R1322"/>
      <c r="S1322"/>
      <c r="T1322"/>
      <c r="U1322"/>
      <c r="V1322"/>
      <c r="W1322"/>
      <c r="X1322"/>
      <c r="Y1322"/>
      <c r="Z1322"/>
      <c r="AA1322"/>
      <c r="AB1322"/>
      <c r="AC1322"/>
      <c r="AD1322"/>
      <c r="AE1322"/>
      <c r="AF1322"/>
      <c r="AG1322"/>
      <c r="AH1322"/>
      <c r="AI1322"/>
      <c r="AJ1322"/>
      <c r="AK1322"/>
      <c r="AL1322"/>
      <c r="AM1322"/>
      <c r="AN1322"/>
      <c r="AO1322"/>
      <c r="AP1322"/>
      <c r="AQ1322"/>
      <c r="AR1322"/>
      <c r="AS1322"/>
      <c r="AT1322"/>
      <c r="AU1322"/>
      <c r="AV1322"/>
      <c r="AW1322"/>
      <c r="AX1322"/>
      <c r="AY1322"/>
      <c r="AZ1322"/>
      <c r="BA1322"/>
      <c r="BB1322"/>
      <c r="BC1322"/>
      <c r="BD1322"/>
      <c r="BE1322"/>
      <c r="BF1322"/>
      <c r="BG1322"/>
      <c r="BH1322"/>
      <c r="BI1322"/>
      <c r="BJ1322"/>
      <c r="BK1322"/>
      <c r="BL1322"/>
      <c r="BM1322"/>
      <c r="BN1322"/>
      <c r="BO1322"/>
      <c r="BP1322"/>
      <c r="BQ1322"/>
      <c r="BR1322"/>
      <c r="BS1322"/>
      <c r="BT1322"/>
    </row>
    <row r="1323" spans="1:72" s="8" customFormat="1" x14ac:dyDescent="0.25">
      <c r="A1323" s="92"/>
      <c r="B1323" s="92"/>
      <c r="C1323" s="92"/>
      <c r="D1323" s="92"/>
      <c r="E1323" s="104"/>
      <c r="F1323" s="104"/>
      <c r="G1323" s="104"/>
      <c r="H1323" s="104"/>
      <c r="I1323" s="104"/>
      <c r="J1323" s="104"/>
      <c r="K1323" s="104"/>
      <c r="L1323" s="104"/>
      <c r="M1323"/>
      <c r="N1323"/>
      <c r="O1323"/>
      <c r="P1323"/>
      <c r="Q1323"/>
      <c r="R1323"/>
      <c r="S1323"/>
      <c r="T1323"/>
      <c r="U1323"/>
      <c r="V1323"/>
      <c r="W1323"/>
      <c r="X1323"/>
      <c r="Y1323"/>
      <c r="Z1323"/>
      <c r="AA1323"/>
      <c r="AB1323"/>
      <c r="AC1323"/>
      <c r="AD1323"/>
      <c r="AE1323"/>
      <c r="AF1323"/>
      <c r="AG1323"/>
      <c r="AH1323"/>
      <c r="AI1323"/>
      <c r="AJ1323"/>
      <c r="AK1323"/>
      <c r="AL1323"/>
      <c r="AM1323"/>
      <c r="AN1323"/>
      <c r="AO1323"/>
      <c r="AP1323"/>
      <c r="AQ1323"/>
      <c r="AR1323"/>
      <c r="AS1323"/>
      <c r="AT1323"/>
      <c r="AU1323"/>
      <c r="AV1323"/>
      <c r="AW1323"/>
      <c r="AX1323"/>
      <c r="AY1323"/>
      <c r="AZ1323"/>
      <c r="BA1323"/>
      <c r="BB1323"/>
      <c r="BC1323"/>
      <c r="BD1323"/>
      <c r="BE1323"/>
      <c r="BF1323"/>
      <c r="BG1323"/>
      <c r="BH1323"/>
      <c r="BI1323"/>
      <c r="BJ1323"/>
      <c r="BK1323"/>
      <c r="BL1323"/>
      <c r="BM1323"/>
      <c r="BN1323"/>
      <c r="BO1323"/>
      <c r="BP1323"/>
      <c r="BQ1323"/>
      <c r="BR1323"/>
      <c r="BS1323"/>
      <c r="BT1323"/>
    </row>
    <row r="1324" spans="1:72" s="8" customFormat="1" x14ac:dyDescent="0.25">
      <c r="A1324" s="92"/>
      <c r="B1324" s="92"/>
      <c r="C1324" s="92"/>
      <c r="D1324" s="92"/>
      <c r="E1324" s="104"/>
      <c r="F1324" s="104"/>
      <c r="G1324" s="104"/>
      <c r="H1324" s="104"/>
      <c r="I1324" s="104"/>
      <c r="J1324" s="104"/>
      <c r="K1324" s="104"/>
      <c r="L1324" s="104"/>
      <c r="M1324"/>
      <c r="N1324"/>
      <c r="O1324"/>
      <c r="P1324"/>
      <c r="Q1324"/>
      <c r="R1324"/>
      <c r="S1324"/>
      <c r="T1324"/>
      <c r="U1324"/>
      <c r="V1324"/>
      <c r="W1324"/>
      <c r="X1324"/>
      <c r="Y1324"/>
      <c r="Z1324"/>
      <c r="AA1324"/>
      <c r="AB1324"/>
      <c r="AC1324"/>
      <c r="AD1324"/>
      <c r="AE1324"/>
      <c r="AF1324"/>
      <c r="AG1324"/>
      <c r="AH1324"/>
      <c r="AI1324"/>
      <c r="AJ1324"/>
      <c r="AK1324"/>
      <c r="AL1324"/>
      <c r="AM1324"/>
      <c r="AN1324"/>
      <c r="AO1324"/>
      <c r="AP1324"/>
      <c r="AQ1324"/>
      <c r="AR1324"/>
      <c r="AS1324"/>
      <c r="AT1324"/>
      <c r="AU1324"/>
      <c r="AV1324"/>
      <c r="AW1324"/>
      <c r="AX1324"/>
      <c r="AY1324"/>
      <c r="AZ1324"/>
      <c r="BA1324"/>
      <c r="BB1324"/>
      <c r="BC1324"/>
      <c r="BD1324"/>
      <c r="BE1324"/>
      <c r="BF1324"/>
      <c r="BG1324"/>
      <c r="BH1324"/>
      <c r="BI1324"/>
      <c r="BJ1324"/>
      <c r="BK1324"/>
      <c r="BL1324"/>
      <c r="BM1324"/>
      <c r="BN1324"/>
      <c r="BO1324"/>
      <c r="BP1324"/>
      <c r="BQ1324"/>
      <c r="BR1324"/>
      <c r="BS1324"/>
      <c r="BT1324"/>
    </row>
    <row r="1325" spans="1:72" s="8" customFormat="1" x14ac:dyDescent="0.25">
      <c r="A1325" s="92"/>
      <c r="B1325" s="92"/>
      <c r="C1325" s="92"/>
      <c r="D1325" s="92"/>
      <c r="E1325" s="104"/>
      <c r="F1325" s="104"/>
      <c r="G1325" s="104"/>
      <c r="H1325" s="104"/>
      <c r="I1325" s="104"/>
      <c r="J1325" s="104"/>
      <c r="K1325" s="104"/>
      <c r="L1325" s="104"/>
      <c r="M1325"/>
      <c r="N1325"/>
      <c r="O1325"/>
      <c r="P1325"/>
      <c r="Q1325"/>
      <c r="R1325"/>
      <c r="S1325"/>
      <c r="T1325"/>
      <c r="U1325"/>
      <c r="V1325"/>
      <c r="W1325"/>
      <c r="X1325"/>
      <c r="Y1325"/>
      <c r="Z1325"/>
      <c r="AA1325"/>
      <c r="AB1325"/>
      <c r="AC1325"/>
      <c r="AD1325"/>
      <c r="AE1325"/>
      <c r="AF1325"/>
      <c r="AG1325"/>
      <c r="AH1325"/>
      <c r="AI1325"/>
      <c r="AJ1325"/>
      <c r="AK1325"/>
      <c r="AL1325"/>
      <c r="AM1325"/>
      <c r="AN1325"/>
      <c r="AO1325"/>
      <c r="AP1325"/>
      <c r="AQ1325"/>
      <c r="AR1325"/>
      <c r="AS1325"/>
      <c r="AT1325"/>
      <c r="AU1325"/>
      <c r="AV1325"/>
      <c r="AW1325"/>
      <c r="AX1325"/>
      <c r="AY1325"/>
      <c r="AZ1325"/>
      <c r="BA1325"/>
      <c r="BB1325"/>
      <c r="BC1325"/>
      <c r="BD1325"/>
      <c r="BE1325"/>
      <c r="BF1325"/>
      <c r="BG1325"/>
      <c r="BH1325"/>
      <c r="BI1325"/>
      <c r="BJ1325"/>
      <c r="BK1325"/>
      <c r="BL1325"/>
      <c r="BM1325"/>
      <c r="BN1325"/>
      <c r="BO1325"/>
      <c r="BP1325"/>
      <c r="BQ1325"/>
      <c r="BR1325"/>
      <c r="BS1325"/>
      <c r="BT1325"/>
    </row>
    <row r="1326" spans="1:72" s="8" customFormat="1" x14ac:dyDescent="0.25">
      <c r="A1326" s="92"/>
      <c r="B1326" s="92"/>
      <c r="C1326" s="92"/>
      <c r="D1326" s="92"/>
      <c r="E1326" s="104"/>
      <c r="F1326" s="104"/>
      <c r="G1326" s="104"/>
      <c r="H1326" s="104"/>
      <c r="I1326" s="104"/>
      <c r="J1326" s="104"/>
      <c r="K1326" s="104"/>
      <c r="L1326" s="104"/>
      <c r="M1326"/>
      <c r="N1326"/>
      <c r="O1326"/>
      <c r="P1326"/>
      <c r="Q1326"/>
      <c r="R1326"/>
      <c r="S1326"/>
      <c r="T1326"/>
      <c r="U1326"/>
      <c r="V1326"/>
      <c r="W1326"/>
      <c r="X1326"/>
      <c r="Y1326"/>
      <c r="Z1326"/>
      <c r="AA1326"/>
      <c r="AB1326"/>
      <c r="AC1326"/>
      <c r="AD1326"/>
      <c r="AE1326"/>
      <c r="AF1326"/>
      <c r="AG1326"/>
      <c r="AH1326"/>
      <c r="AI1326"/>
      <c r="AJ1326"/>
      <c r="AK1326"/>
      <c r="AL1326"/>
      <c r="AM1326"/>
      <c r="AN1326"/>
      <c r="AO1326"/>
      <c r="AP1326"/>
      <c r="AQ1326"/>
      <c r="AR1326"/>
      <c r="AS1326"/>
      <c r="AT1326"/>
      <c r="AU1326"/>
      <c r="AV1326"/>
      <c r="AW1326"/>
      <c r="AX1326"/>
      <c r="AY1326"/>
      <c r="AZ1326"/>
      <c r="BA1326"/>
      <c r="BB1326"/>
      <c r="BC1326"/>
      <c r="BD1326"/>
      <c r="BE1326"/>
      <c r="BF1326"/>
      <c r="BG1326"/>
      <c r="BH1326"/>
      <c r="BI1326"/>
      <c r="BJ1326"/>
      <c r="BK1326"/>
      <c r="BL1326"/>
      <c r="BM1326"/>
      <c r="BN1326"/>
      <c r="BO1326"/>
      <c r="BP1326"/>
      <c r="BQ1326"/>
      <c r="BR1326"/>
      <c r="BS1326"/>
      <c r="BT1326"/>
    </row>
    <row r="1327" spans="1:72" s="8" customFormat="1" x14ac:dyDescent="0.25">
      <c r="A1327" s="92"/>
      <c r="B1327" s="92"/>
      <c r="C1327" s="92"/>
      <c r="D1327" s="92"/>
      <c r="E1327" s="104"/>
      <c r="F1327" s="104"/>
      <c r="G1327" s="104"/>
      <c r="H1327" s="104"/>
      <c r="I1327" s="104"/>
      <c r="J1327" s="104"/>
      <c r="K1327" s="104"/>
      <c r="L1327" s="104"/>
      <c r="M1327"/>
      <c r="N1327"/>
      <c r="O1327"/>
      <c r="P1327"/>
      <c r="Q1327"/>
      <c r="R1327"/>
      <c r="S1327"/>
      <c r="T1327"/>
      <c r="U1327"/>
      <c r="V1327"/>
      <c r="W1327"/>
      <c r="X1327"/>
      <c r="Y1327"/>
      <c r="Z1327"/>
      <c r="AA1327"/>
      <c r="AB1327"/>
      <c r="AC1327"/>
      <c r="AD1327"/>
      <c r="AE1327"/>
      <c r="AF1327"/>
      <c r="AG1327"/>
      <c r="AH1327"/>
      <c r="AI1327"/>
      <c r="AJ1327"/>
      <c r="AK1327"/>
      <c r="AL1327"/>
      <c r="AM1327"/>
      <c r="AN1327"/>
      <c r="AO1327"/>
      <c r="AP1327"/>
      <c r="AQ1327"/>
      <c r="AR1327"/>
      <c r="AS1327"/>
      <c r="AT1327"/>
      <c r="AU1327"/>
      <c r="AV1327"/>
      <c r="AW1327"/>
      <c r="AX1327"/>
      <c r="AY1327"/>
      <c r="AZ1327"/>
      <c r="BA1327"/>
      <c r="BB1327"/>
      <c r="BC1327"/>
      <c r="BD1327"/>
      <c r="BE1327"/>
      <c r="BF1327"/>
      <c r="BG1327"/>
      <c r="BH1327"/>
      <c r="BI1327"/>
      <c r="BJ1327"/>
      <c r="BK1327"/>
      <c r="BL1327"/>
      <c r="BM1327"/>
      <c r="BN1327"/>
      <c r="BO1327"/>
      <c r="BP1327"/>
      <c r="BQ1327"/>
      <c r="BR1327"/>
      <c r="BS1327"/>
      <c r="BT1327"/>
    </row>
    <row r="1328" spans="1:72" s="8" customFormat="1" x14ac:dyDescent="0.25">
      <c r="A1328" s="92"/>
      <c r="B1328" s="92"/>
      <c r="C1328" s="92"/>
      <c r="D1328" s="92"/>
      <c r="E1328" s="104"/>
      <c r="F1328" s="104"/>
      <c r="G1328" s="104"/>
      <c r="H1328" s="104"/>
      <c r="I1328" s="104"/>
      <c r="J1328" s="104"/>
      <c r="K1328" s="104"/>
      <c r="L1328" s="104"/>
      <c r="M1328"/>
      <c r="N1328"/>
      <c r="O1328"/>
      <c r="P1328"/>
      <c r="Q1328"/>
      <c r="R1328"/>
      <c r="S1328"/>
      <c r="T1328"/>
      <c r="U1328"/>
      <c r="V1328"/>
      <c r="W1328"/>
      <c r="X1328"/>
      <c r="Y1328"/>
      <c r="Z1328"/>
      <c r="AA1328"/>
      <c r="AB1328"/>
      <c r="AC1328"/>
      <c r="AD1328"/>
      <c r="AE1328"/>
      <c r="AF1328"/>
      <c r="AG1328"/>
      <c r="AH1328"/>
      <c r="AI1328"/>
      <c r="AJ1328"/>
      <c r="AK1328"/>
      <c r="AL1328"/>
      <c r="AM1328"/>
      <c r="AN1328"/>
      <c r="AO1328"/>
      <c r="AP1328"/>
      <c r="AQ1328"/>
      <c r="AR1328"/>
      <c r="AS1328"/>
      <c r="AT1328"/>
      <c r="AU1328"/>
      <c r="AV1328"/>
      <c r="AW1328"/>
      <c r="AX1328"/>
      <c r="AY1328"/>
      <c r="AZ1328"/>
      <c r="BA1328"/>
      <c r="BB1328"/>
      <c r="BC1328"/>
      <c r="BD1328"/>
      <c r="BE1328"/>
      <c r="BF1328"/>
      <c r="BG1328"/>
      <c r="BH1328"/>
      <c r="BI1328"/>
      <c r="BJ1328"/>
      <c r="BK1328"/>
      <c r="BL1328"/>
      <c r="BM1328"/>
      <c r="BN1328"/>
      <c r="BO1328"/>
      <c r="BP1328"/>
      <c r="BQ1328"/>
      <c r="BR1328"/>
      <c r="BS1328"/>
      <c r="BT1328"/>
    </row>
    <row r="1329" spans="1:72" s="8" customFormat="1" x14ac:dyDescent="0.25">
      <c r="A1329" s="92"/>
      <c r="B1329" s="92"/>
      <c r="C1329" s="92"/>
      <c r="D1329" s="92"/>
      <c r="E1329" s="104"/>
      <c r="F1329" s="104"/>
      <c r="G1329" s="104"/>
      <c r="H1329" s="104"/>
      <c r="I1329" s="104"/>
      <c r="J1329" s="104"/>
      <c r="K1329" s="104"/>
      <c r="L1329" s="104"/>
      <c r="M1329"/>
      <c r="N1329"/>
      <c r="O1329"/>
      <c r="P1329"/>
      <c r="Q1329"/>
      <c r="R1329"/>
      <c r="S1329"/>
      <c r="T1329"/>
      <c r="U1329"/>
      <c r="V1329"/>
      <c r="W1329"/>
      <c r="X1329"/>
      <c r="Y1329"/>
      <c r="Z1329"/>
      <c r="AA1329"/>
      <c r="AB1329"/>
      <c r="AC1329"/>
      <c r="AD1329"/>
      <c r="AE1329"/>
      <c r="AF1329"/>
      <c r="AG1329"/>
      <c r="AH1329"/>
      <c r="AI1329"/>
      <c r="AJ1329"/>
      <c r="AK1329"/>
      <c r="AL1329"/>
      <c r="AM1329"/>
      <c r="AN1329"/>
      <c r="AO1329"/>
      <c r="AP1329"/>
      <c r="AQ1329"/>
      <c r="AR1329"/>
      <c r="AS1329"/>
      <c r="AT1329"/>
      <c r="AU1329"/>
      <c r="AV1329"/>
      <c r="AW1329"/>
      <c r="AX1329"/>
      <c r="AY1329"/>
      <c r="AZ1329"/>
      <c r="BA1329"/>
      <c r="BB1329"/>
      <c r="BC1329"/>
      <c r="BD1329"/>
      <c r="BE1329"/>
      <c r="BF1329"/>
      <c r="BG1329"/>
      <c r="BH1329"/>
      <c r="BI1329"/>
      <c r="BJ1329"/>
      <c r="BK1329"/>
      <c r="BL1329"/>
      <c r="BM1329"/>
      <c r="BN1329"/>
      <c r="BO1329"/>
      <c r="BP1329"/>
      <c r="BQ1329"/>
      <c r="BR1329"/>
      <c r="BS1329"/>
      <c r="BT1329"/>
    </row>
    <row r="1330" spans="1:72" s="8" customFormat="1" x14ac:dyDescent="0.25">
      <c r="A1330" s="92"/>
      <c r="B1330" s="92"/>
      <c r="C1330" s="92"/>
      <c r="D1330" s="92"/>
      <c r="E1330" s="104"/>
      <c r="F1330" s="104"/>
      <c r="G1330" s="104"/>
      <c r="H1330" s="104"/>
      <c r="I1330" s="104"/>
      <c r="J1330" s="104"/>
      <c r="K1330" s="104"/>
      <c r="L1330" s="104"/>
      <c r="M1330"/>
      <c r="N1330"/>
      <c r="O1330"/>
      <c r="P1330"/>
      <c r="Q1330"/>
      <c r="R1330"/>
      <c r="S1330"/>
      <c r="T1330"/>
      <c r="U1330"/>
      <c r="V1330"/>
      <c r="W1330"/>
      <c r="X1330"/>
      <c r="Y1330"/>
      <c r="Z1330"/>
      <c r="AA1330"/>
      <c r="AB1330"/>
      <c r="AC1330"/>
      <c r="AD1330"/>
      <c r="AE1330"/>
      <c r="AF1330"/>
      <c r="AG1330"/>
      <c r="AH1330"/>
      <c r="AI1330"/>
      <c r="AJ1330"/>
      <c r="AK1330"/>
      <c r="AL1330"/>
      <c r="AM1330"/>
      <c r="AN1330"/>
      <c r="AO1330"/>
      <c r="AP1330"/>
      <c r="AQ1330"/>
      <c r="AR1330"/>
      <c r="AS1330"/>
      <c r="AT1330"/>
      <c r="AU1330"/>
      <c r="AV1330"/>
      <c r="AW1330"/>
      <c r="AX1330"/>
      <c r="AY1330"/>
      <c r="AZ1330"/>
      <c r="BA1330"/>
      <c r="BB1330"/>
      <c r="BC1330"/>
      <c r="BD1330"/>
      <c r="BE1330"/>
      <c r="BF1330"/>
      <c r="BG1330"/>
      <c r="BH1330"/>
      <c r="BI1330"/>
      <c r="BJ1330"/>
      <c r="BK1330"/>
      <c r="BL1330"/>
      <c r="BM1330"/>
      <c r="BN1330"/>
      <c r="BO1330"/>
      <c r="BP1330"/>
      <c r="BQ1330"/>
      <c r="BR1330"/>
      <c r="BS1330"/>
      <c r="BT1330"/>
    </row>
    <row r="1331" spans="1:72" s="8" customFormat="1" x14ac:dyDescent="0.25">
      <c r="A1331" s="92"/>
      <c r="B1331" s="92"/>
      <c r="C1331" s="92"/>
      <c r="D1331" s="92"/>
      <c r="E1331" s="104"/>
      <c r="F1331" s="104"/>
      <c r="G1331" s="104"/>
      <c r="H1331" s="104"/>
      <c r="I1331" s="104"/>
      <c r="J1331" s="104"/>
      <c r="K1331" s="104"/>
      <c r="L1331" s="104"/>
      <c r="M1331"/>
      <c r="N1331"/>
      <c r="O1331"/>
      <c r="P1331"/>
      <c r="Q1331"/>
      <c r="R1331"/>
      <c r="S1331"/>
      <c r="T1331"/>
      <c r="U1331"/>
      <c r="V1331"/>
      <c r="W1331"/>
      <c r="X1331"/>
      <c r="Y1331"/>
      <c r="Z1331"/>
      <c r="AA1331"/>
      <c r="AB1331"/>
      <c r="AC1331"/>
      <c r="AD1331"/>
      <c r="AE1331"/>
      <c r="AF1331"/>
      <c r="AG1331"/>
      <c r="AH1331"/>
      <c r="AI1331"/>
      <c r="AJ1331"/>
      <c r="AK1331"/>
      <c r="AL1331"/>
      <c r="AM1331"/>
      <c r="AN1331"/>
      <c r="AO1331"/>
      <c r="AP1331"/>
      <c r="AQ1331"/>
      <c r="AR1331"/>
      <c r="AS1331"/>
      <c r="AT1331"/>
      <c r="AU1331"/>
      <c r="AV1331"/>
      <c r="AW1331"/>
      <c r="AX1331"/>
      <c r="AY1331"/>
      <c r="AZ1331"/>
      <c r="BA1331"/>
      <c r="BB1331"/>
      <c r="BC1331"/>
      <c r="BD1331"/>
      <c r="BE1331"/>
      <c r="BF1331"/>
      <c r="BG1331"/>
      <c r="BH1331"/>
      <c r="BI1331"/>
      <c r="BJ1331"/>
      <c r="BK1331"/>
      <c r="BL1331"/>
      <c r="BM1331"/>
      <c r="BN1331"/>
      <c r="BO1331"/>
      <c r="BP1331"/>
      <c r="BQ1331"/>
      <c r="BR1331"/>
      <c r="BS1331"/>
      <c r="BT1331"/>
    </row>
    <row r="1332" spans="1:72" s="8" customFormat="1" x14ac:dyDescent="0.25">
      <c r="A1332" s="92"/>
      <c r="B1332" s="92"/>
      <c r="C1332" s="92"/>
      <c r="D1332" s="92"/>
      <c r="E1332" s="104"/>
      <c r="F1332" s="104"/>
      <c r="G1332" s="104"/>
      <c r="H1332" s="104"/>
      <c r="I1332" s="104"/>
      <c r="J1332" s="104"/>
      <c r="K1332" s="104"/>
      <c r="L1332" s="104"/>
      <c r="M1332"/>
      <c r="N1332"/>
      <c r="O1332"/>
      <c r="P1332"/>
      <c r="Q1332"/>
      <c r="R1332"/>
      <c r="S1332"/>
      <c r="T1332"/>
      <c r="U1332"/>
      <c r="V1332"/>
      <c r="W1332"/>
      <c r="X1332"/>
      <c r="Y1332"/>
      <c r="Z1332"/>
      <c r="AA1332"/>
      <c r="AB1332"/>
      <c r="AC1332"/>
      <c r="AD1332"/>
      <c r="AE1332"/>
      <c r="AF1332"/>
      <c r="AG1332"/>
      <c r="AH1332"/>
      <c r="AI1332"/>
      <c r="AJ1332"/>
      <c r="AK1332"/>
      <c r="AL1332"/>
      <c r="AM1332"/>
      <c r="AN1332"/>
      <c r="AO1332"/>
      <c r="AP1332"/>
      <c r="AQ1332"/>
      <c r="AR1332"/>
      <c r="AS1332"/>
      <c r="AT1332"/>
      <c r="AU1332"/>
      <c r="AV1332"/>
      <c r="AW1332"/>
      <c r="AX1332"/>
      <c r="AY1332"/>
      <c r="AZ1332"/>
      <c r="BA1332"/>
      <c r="BB1332"/>
      <c r="BC1332"/>
      <c r="BD1332"/>
      <c r="BE1332"/>
      <c r="BF1332"/>
      <c r="BG1332"/>
      <c r="BH1332"/>
      <c r="BI1332"/>
      <c r="BJ1332"/>
      <c r="BK1332"/>
      <c r="BL1332"/>
      <c r="BM1332"/>
      <c r="BN1332"/>
      <c r="BO1332"/>
      <c r="BP1332"/>
      <c r="BQ1332"/>
      <c r="BR1332"/>
      <c r="BS1332"/>
      <c r="BT1332"/>
    </row>
    <row r="1333" spans="1:72" s="8" customFormat="1" x14ac:dyDescent="0.25">
      <c r="A1333" s="92"/>
      <c r="B1333" s="92"/>
      <c r="C1333" s="92"/>
      <c r="D1333" s="92"/>
      <c r="E1333" s="104"/>
      <c r="F1333" s="104"/>
      <c r="G1333" s="104"/>
      <c r="H1333" s="104"/>
      <c r="I1333" s="104"/>
      <c r="J1333" s="104"/>
      <c r="K1333" s="104"/>
      <c r="L1333" s="104"/>
      <c r="M1333"/>
      <c r="N1333"/>
      <c r="O1333"/>
      <c r="P1333"/>
      <c r="Q1333"/>
      <c r="R1333"/>
      <c r="S1333"/>
      <c r="T1333"/>
      <c r="U1333"/>
      <c r="V1333"/>
      <c r="W1333"/>
      <c r="X1333"/>
      <c r="Y1333"/>
      <c r="Z1333"/>
      <c r="AA1333"/>
      <c r="AB1333"/>
      <c r="AC1333"/>
      <c r="AD1333"/>
      <c r="AE1333"/>
      <c r="AF1333"/>
      <c r="AG1333"/>
      <c r="AH1333"/>
      <c r="AI1333"/>
      <c r="AJ1333"/>
      <c r="AK1333"/>
      <c r="AL1333"/>
      <c r="AM1333"/>
      <c r="AN1333"/>
      <c r="AO1333"/>
      <c r="AP1333"/>
      <c r="AQ1333"/>
      <c r="AR1333"/>
      <c r="AS1333"/>
      <c r="AT1333"/>
      <c r="AU1333"/>
      <c r="AV1333"/>
      <c r="AW1333"/>
      <c r="AX1333"/>
      <c r="AY1333"/>
      <c r="AZ1333"/>
      <c r="BA1333"/>
      <c r="BB1333"/>
      <c r="BC1333"/>
      <c r="BD1333"/>
      <c r="BE1333"/>
      <c r="BF1333"/>
      <c r="BG1333"/>
      <c r="BH1333"/>
      <c r="BI1333"/>
      <c r="BJ1333"/>
      <c r="BK1333"/>
      <c r="BL1333"/>
      <c r="BM1333"/>
      <c r="BN1333"/>
      <c r="BO1333"/>
      <c r="BP1333"/>
      <c r="BQ1333"/>
      <c r="BR1333"/>
      <c r="BS1333"/>
      <c r="BT1333"/>
    </row>
    <row r="1334" spans="1:72" s="8" customFormat="1" x14ac:dyDescent="0.25">
      <c r="A1334" s="92"/>
      <c r="B1334" s="92"/>
      <c r="C1334" s="92"/>
      <c r="D1334" s="92"/>
      <c r="E1334" s="104"/>
      <c r="F1334" s="104"/>
      <c r="G1334" s="104"/>
      <c r="H1334" s="104"/>
      <c r="I1334" s="104"/>
      <c r="J1334" s="104"/>
      <c r="K1334" s="104"/>
      <c r="L1334" s="104"/>
      <c r="M1334"/>
      <c r="N1334"/>
      <c r="O1334"/>
      <c r="P1334"/>
      <c r="Q1334"/>
      <c r="R1334"/>
      <c r="S1334"/>
      <c r="T1334"/>
      <c r="U1334"/>
      <c r="V1334"/>
      <c r="W1334"/>
      <c r="X1334"/>
      <c r="Y1334"/>
      <c r="Z1334"/>
      <c r="AA1334"/>
      <c r="AB1334"/>
      <c r="AC1334"/>
      <c r="AD1334"/>
      <c r="AE1334"/>
      <c r="AF1334"/>
      <c r="AG1334"/>
      <c r="AH1334"/>
      <c r="AI1334"/>
      <c r="AJ1334"/>
      <c r="AK1334"/>
      <c r="AL1334"/>
      <c r="AM1334"/>
      <c r="AN1334"/>
      <c r="AO1334"/>
      <c r="AP1334"/>
      <c r="AQ1334"/>
      <c r="AR1334"/>
      <c r="AS1334"/>
      <c r="AT1334"/>
      <c r="AU1334"/>
      <c r="AV1334"/>
      <c r="AW1334"/>
      <c r="AX1334"/>
      <c r="AY1334"/>
      <c r="AZ1334"/>
      <c r="BA1334"/>
      <c r="BB1334"/>
      <c r="BC1334"/>
      <c r="BD1334"/>
      <c r="BE1334"/>
      <c r="BF1334"/>
      <c r="BG1334"/>
      <c r="BH1334"/>
      <c r="BI1334"/>
      <c r="BJ1334"/>
      <c r="BK1334"/>
      <c r="BL1334"/>
      <c r="BM1334"/>
      <c r="BN1334"/>
      <c r="BO1334"/>
      <c r="BP1334"/>
      <c r="BQ1334"/>
      <c r="BR1334"/>
      <c r="BS1334"/>
      <c r="BT1334"/>
    </row>
    <row r="1335" spans="1:72" s="8" customFormat="1" x14ac:dyDescent="0.25">
      <c r="A1335" s="92"/>
      <c r="B1335" s="92"/>
      <c r="C1335" s="92"/>
      <c r="D1335" s="92"/>
      <c r="E1335" s="104"/>
      <c r="F1335" s="104"/>
      <c r="G1335" s="104"/>
      <c r="H1335" s="104"/>
      <c r="I1335" s="104"/>
      <c r="J1335" s="104"/>
      <c r="K1335" s="104"/>
      <c r="L1335" s="104"/>
      <c r="M1335"/>
      <c r="N1335"/>
      <c r="O1335"/>
      <c r="P1335"/>
      <c r="Q1335"/>
      <c r="R1335"/>
      <c r="S1335"/>
      <c r="T1335"/>
      <c r="U1335"/>
      <c r="V1335"/>
      <c r="W1335"/>
      <c r="X1335"/>
      <c r="Y1335"/>
      <c r="Z1335"/>
      <c r="AA1335"/>
      <c r="AB1335"/>
      <c r="AC1335"/>
      <c r="AD1335"/>
      <c r="AE1335"/>
      <c r="AF1335"/>
      <c r="AG1335"/>
      <c r="AH1335"/>
      <c r="AI1335"/>
      <c r="AJ1335"/>
      <c r="AK1335"/>
      <c r="AL1335"/>
      <c r="AM1335"/>
      <c r="AN1335"/>
      <c r="AO1335"/>
      <c r="AP1335"/>
      <c r="AQ1335"/>
      <c r="AR1335"/>
      <c r="AS1335"/>
      <c r="AT1335"/>
      <c r="AU1335"/>
      <c r="AV1335"/>
      <c r="AW1335"/>
      <c r="AX1335"/>
      <c r="AY1335"/>
      <c r="AZ1335"/>
      <c r="BA1335"/>
      <c r="BB1335"/>
      <c r="BC1335"/>
      <c r="BD1335"/>
      <c r="BE1335"/>
      <c r="BF1335"/>
      <c r="BG1335"/>
      <c r="BH1335"/>
      <c r="BI1335"/>
      <c r="BJ1335"/>
      <c r="BK1335"/>
      <c r="BL1335"/>
      <c r="BM1335"/>
      <c r="BN1335"/>
      <c r="BO1335"/>
      <c r="BP1335"/>
      <c r="BQ1335"/>
      <c r="BR1335"/>
      <c r="BS1335"/>
      <c r="BT1335"/>
    </row>
    <row r="1336" spans="1:72" s="8" customFormat="1" x14ac:dyDescent="0.25">
      <c r="A1336" s="92"/>
      <c r="B1336" s="92"/>
      <c r="C1336" s="92"/>
      <c r="D1336" s="92"/>
      <c r="E1336" s="104"/>
      <c r="F1336" s="104"/>
      <c r="G1336" s="104"/>
      <c r="H1336" s="104"/>
      <c r="I1336" s="104"/>
      <c r="J1336" s="104"/>
      <c r="K1336" s="104"/>
      <c r="L1336" s="104"/>
      <c r="M1336"/>
      <c r="N1336"/>
      <c r="O1336"/>
      <c r="P1336"/>
      <c r="Q1336"/>
      <c r="R1336"/>
      <c r="S1336"/>
      <c r="T1336"/>
      <c r="U1336"/>
      <c r="V1336"/>
      <c r="W1336"/>
      <c r="X1336"/>
      <c r="Y1336"/>
      <c r="Z1336"/>
      <c r="AA1336"/>
      <c r="AB1336"/>
      <c r="AC1336"/>
      <c r="AD1336"/>
      <c r="AE1336"/>
      <c r="AF1336"/>
      <c r="AG1336"/>
      <c r="AH1336"/>
      <c r="AI1336"/>
      <c r="AJ1336"/>
      <c r="AK1336"/>
      <c r="AL1336"/>
      <c r="AM1336"/>
      <c r="AN1336"/>
      <c r="AO1336"/>
      <c r="AP1336"/>
      <c r="AQ1336"/>
      <c r="AR1336"/>
      <c r="AS1336"/>
      <c r="AT1336"/>
      <c r="AU1336"/>
      <c r="AV1336"/>
      <c r="AW1336"/>
      <c r="AX1336"/>
      <c r="AY1336"/>
      <c r="AZ1336"/>
      <c r="BA1336"/>
      <c r="BB1336"/>
      <c r="BC1336"/>
      <c r="BD1336"/>
      <c r="BE1336"/>
      <c r="BF1336"/>
      <c r="BG1336"/>
      <c r="BH1336"/>
      <c r="BI1336"/>
      <c r="BJ1336"/>
      <c r="BK1336"/>
      <c r="BL1336"/>
      <c r="BM1336"/>
      <c r="BN1336"/>
      <c r="BO1336"/>
      <c r="BP1336"/>
      <c r="BQ1336"/>
      <c r="BR1336"/>
      <c r="BS1336"/>
      <c r="BT1336"/>
    </row>
    <row r="1337" spans="1:72" s="8" customFormat="1" x14ac:dyDescent="0.25">
      <c r="A1337" s="92"/>
      <c r="B1337" s="92"/>
      <c r="C1337" s="92"/>
      <c r="D1337" s="92"/>
      <c r="E1337" s="104"/>
      <c r="F1337" s="104"/>
      <c r="G1337" s="104"/>
      <c r="H1337" s="104"/>
      <c r="I1337" s="104"/>
      <c r="J1337" s="104"/>
      <c r="K1337" s="104"/>
      <c r="L1337" s="104"/>
      <c r="M1337"/>
      <c r="N1337"/>
      <c r="O1337"/>
      <c r="P1337"/>
      <c r="Q1337"/>
      <c r="R1337"/>
      <c r="S1337"/>
      <c r="T1337"/>
      <c r="U1337"/>
      <c r="V1337"/>
      <c r="W1337"/>
      <c r="X1337"/>
      <c r="Y1337"/>
      <c r="Z1337"/>
      <c r="AA1337"/>
      <c r="AB1337"/>
      <c r="AC1337"/>
      <c r="AD1337"/>
      <c r="AE1337"/>
      <c r="AF1337"/>
      <c r="AG1337"/>
      <c r="AH1337"/>
      <c r="AI1337"/>
      <c r="AJ1337"/>
      <c r="AK1337"/>
      <c r="AL1337"/>
      <c r="AM1337"/>
      <c r="AN1337"/>
      <c r="AO1337"/>
      <c r="AP1337"/>
      <c r="AQ1337"/>
      <c r="AR1337"/>
      <c r="AS1337"/>
      <c r="AT1337"/>
      <c r="AU1337"/>
      <c r="AV1337"/>
      <c r="AW1337"/>
      <c r="AX1337"/>
      <c r="AY1337"/>
      <c r="AZ1337"/>
      <c r="BA1337"/>
      <c r="BB1337"/>
      <c r="BC1337"/>
      <c r="BD1337"/>
      <c r="BE1337"/>
      <c r="BF1337"/>
      <c r="BG1337"/>
      <c r="BH1337"/>
      <c r="BI1337"/>
      <c r="BJ1337"/>
      <c r="BK1337"/>
      <c r="BL1337"/>
      <c r="BM1337"/>
      <c r="BN1337"/>
      <c r="BO1337"/>
      <c r="BP1337"/>
      <c r="BQ1337"/>
      <c r="BR1337"/>
      <c r="BS1337"/>
      <c r="BT1337"/>
    </row>
    <row r="1338" spans="1:72" s="8" customFormat="1" x14ac:dyDescent="0.25">
      <c r="A1338" s="92"/>
      <c r="B1338" s="92"/>
      <c r="C1338" s="92"/>
      <c r="D1338" s="92"/>
      <c r="E1338" s="104"/>
      <c r="F1338" s="104"/>
      <c r="G1338" s="104"/>
      <c r="H1338" s="104"/>
      <c r="I1338" s="104"/>
      <c r="J1338" s="104"/>
      <c r="K1338" s="104"/>
      <c r="L1338" s="104"/>
      <c r="M1338"/>
      <c r="N1338"/>
      <c r="O1338"/>
      <c r="P1338"/>
      <c r="Q1338"/>
      <c r="R1338"/>
      <c r="S1338"/>
      <c r="T1338"/>
      <c r="U1338"/>
      <c r="V1338"/>
      <c r="W1338"/>
      <c r="X1338"/>
      <c r="Y1338"/>
      <c r="Z1338"/>
      <c r="AA1338"/>
      <c r="AB1338"/>
      <c r="AC1338"/>
      <c r="AD1338"/>
      <c r="AE1338"/>
      <c r="AF1338"/>
      <c r="AG1338"/>
      <c r="AH1338"/>
      <c r="AI1338"/>
      <c r="AJ1338"/>
      <c r="AK1338"/>
      <c r="AL1338"/>
      <c r="AM1338"/>
      <c r="AN1338"/>
      <c r="AO1338"/>
      <c r="AP1338"/>
      <c r="AQ1338"/>
      <c r="AR1338"/>
      <c r="AS1338"/>
      <c r="AT1338"/>
      <c r="AU1338"/>
      <c r="AV1338"/>
      <c r="AW1338"/>
      <c r="AX1338"/>
      <c r="AY1338"/>
      <c r="AZ1338"/>
      <c r="BA1338"/>
      <c r="BB1338"/>
      <c r="BC1338"/>
      <c r="BD1338"/>
      <c r="BE1338"/>
      <c r="BF1338"/>
      <c r="BG1338"/>
      <c r="BH1338"/>
      <c r="BI1338"/>
      <c r="BJ1338"/>
      <c r="BK1338"/>
      <c r="BL1338"/>
      <c r="BM1338"/>
      <c r="BN1338"/>
      <c r="BO1338"/>
      <c r="BP1338"/>
      <c r="BQ1338"/>
      <c r="BR1338"/>
      <c r="BS1338"/>
      <c r="BT1338"/>
    </row>
    <row r="1339" spans="1:72" s="8" customFormat="1" x14ac:dyDescent="0.25">
      <c r="A1339" s="92"/>
      <c r="B1339" s="92"/>
      <c r="C1339" s="92"/>
      <c r="D1339" s="92"/>
      <c r="E1339" s="104"/>
      <c r="F1339" s="104"/>
      <c r="G1339" s="104"/>
      <c r="H1339" s="104"/>
      <c r="I1339" s="104"/>
      <c r="J1339" s="104"/>
      <c r="K1339" s="104"/>
      <c r="L1339" s="104"/>
      <c r="M1339"/>
      <c r="N1339"/>
      <c r="O1339"/>
      <c r="P1339"/>
      <c r="Q1339"/>
      <c r="R1339"/>
      <c r="S1339"/>
      <c r="T1339"/>
      <c r="U1339"/>
      <c r="V1339"/>
      <c r="W1339"/>
      <c r="X1339"/>
      <c r="Y1339"/>
      <c r="Z1339"/>
      <c r="AA1339"/>
      <c r="AB1339"/>
      <c r="AC1339"/>
      <c r="AD1339"/>
      <c r="AE1339"/>
      <c r="AF1339"/>
      <c r="AG1339"/>
      <c r="AH1339"/>
      <c r="AI1339"/>
      <c r="AJ1339"/>
      <c r="AK1339"/>
      <c r="AL1339"/>
      <c r="AM1339"/>
      <c r="AN1339"/>
      <c r="AO1339"/>
      <c r="AP1339"/>
      <c r="AQ1339"/>
      <c r="AR1339"/>
      <c r="AS1339"/>
      <c r="AT1339"/>
      <c r="AU1339"/>
      <c r="AV1339"/>
      <c r="AW1339"/>
      <c r="AX1339"/>
      <c r="AY1339"/>
      <c r="AZ1339"/>
      <c r="BA1339"/>
      <c r="BB1339"/>
      <c r="BC1339"/>
      <c r="BD1339"/>
      <c r="BE1339"/>
      <c r="BF1339"/>
      <c r="BG1339"/>
      <c r="BH1339"/>
      <c r="BI1339"/>
      <c r="BJ1339"/>
      <c r="BK1339"/>
      <c r="BL1339"/>
      <c r="BM1339"/>
      <c r="BN1339"/>
      <c r="BO1339"/>
      <c r="BP1339"/>
      <c r="BQ1339"/>
      <c r="BR1339"/>
      <c r="BS1339"/>
      <c r="BT1339"/>
    </row>
    <row r="1340" spans="1:72" s="8" customFormat="1" x14ac:dyDescent="0.25">
      <c r="A1340" s="92"/>
      <c r="B1340" s="92"/>
      <c r="C1340" s="92"/>
      <c r="D1340" s="92"/>
      <c r="E1340" s="104"/>
      <c r="F1340" s="104"/>
      <c r="G1340" s="104"/>
      <c r="H1340" s="104"/>
      <c r="I1340" s="104"/>
      <c r="J1340" s="104"/>
      <c r="K1340" s="104"/>
      <c r="L1340" s="104"/>
      <c r="M1340"/>
      <c r="N1340"/>
      <c r="O1340"/>
      <c r="P1340"/>
      <c r="Q1340"/>
      <c r="R1340"/>
      <c r="S1340"/>
      <c r="T1340"/>
      <c r="U1340"/>
      <c r="V1340"/>
      <c r="W1340"/>
      <c r="X1340"/>
      <c r="Y1340"/>
      <c r="Z1340"/>
      <c r="AA1340"/>
      <c r="AB1340"/>
      <c r="AC1340"/>
      <c r="AD1340"/>
      <c r="AE1340"/>
      <c r="AF1340"/>
      <c r="AG1340"/>
      <c r="AH1340"/>
      <c r="AI1340"/>
      <c r="AJ1340"/>
      <c r="AK1340"/>
      <c r="AL1340"/>
      <c r="AM1340"/>
      <c r="AN1340"/>
      <c r="AO1340"/>
      <c r="AP1340"/>
      <c r="AQ1340"/>
      <c r="AR1340"/>
      <c r="AS1340"/>
      <c r="AT1340"/>
      <c r="AU1340"/>
      <c r="AV1340"/>
      <c r="AW1340"/>
      <c r="AX1340"/>
      <c r="AY1340"/>
      <c r="AZ1340"/>
      <c r="BA1340"/>
      <c r="BB1340"/>
      <c r="BC1340"/>
      <c r="BD1340"/>
      <c r="BE1340"/>
      <c r="BF1340"/>
      <c r="BG1340"/>
      <c r="BH1340"/>
      <c r="BI1340"/>
      <c r="BJ1340"/>
      <c r="BK1340"/>
      <c r="BL1340"/>
      <c r="BM1340"/>
      <c r="BN1340"/>
      <c r="BO1340"/>
      <c r="BP1340"/>
      <c r="BQ1340"/>
      <c r="BR1340"/>
      <c r="BS1340"/>
      <c r="BT1340"/>
    </row>
    <row r="1341" spans="1:72" s="8" customFormat="1" x14ac:dyDescent="0.25">
      <c r="A1341" s="92"/>
      <c r="B1341" s="92"/>
      <c r="C1341" s="92"/>
      <c r="D1341" s="92"/>
      <c r="E1341" s="104"/>
      <c r="F1341" s="104"/>
      <c r="G1341" s="104"/>
      <c r="H1341" s="104"/>
      <c r="I1341" s="104"/>
      <c r="J1341" s="104"/>
      <c r="K1341" s="104"/>
      <c r="L1341" s="104"/>
      <c r="M1341"/>
      <c r="N1341"/>
      <c r="O1341"/>
      <c r="P1341"/>
      <c r="Q1341"/>
      <c r="R1341"/>
      <c r="S1341"/>
      <c r="T1341"/>
      <c r="U1341"/>
      <c r="V1341"/>
      <c r="W1341"/>
      <c r="X1341"/>
      <c r="Y1341"/>
      <c r="Z1341"/>
      <c r="AA1341"/>
      <c r="AB1341"/>
      <c r="AC1341"/>
      <c r="AD1341"/>
      <c r="AE1341"/>
      <c r="AF1341"/>
      <c r="AG1341"/>
      <c r="AH1341"/>
      <c r="AI1341"/>
      <c r="AJ1341"/>
      <c r="AK1341"/>
      <c r="AL1341"/>
      <c r="AM1341"/>
      <c r="AN1341"/>
      <c r="AO1341"/>
      <c r="AP1341"/>
      <c r="AQ1341"/>
      <c r="AR1341"/>
      <c r="AS1341"/>
      <c r="AT1341"/>
      <c r="AU1341"/>
      <c r="AV1341"/>
      <c r="AW1341"/>
      <c r="AX1341"/>
      <c r="AY1341"/>
      <c r="AZ1341"/>
      <c r="BA1341"/>
      <c r="BB1341"/>
      <c r="BC1341"/>
      <c r="BD1341"/>
      <c r="BE1341"/>
      <c r="BF1341"/>
      <c r="BG1341"/>
      <c r="BH1341"/>
      <c r="BI1341"/>
      <c r="BJ1341"/>
      <c r="BK1341"/>
      <c r="BL1341"/>
      <c r="BM1341"/>
      <c r="BN1341"/>
      <c r="BO1341"/>
      <c r="BP1341"/>
      <c r="BQ1341"/>
      <c r="BR1341"/>
      <c r="BS1341"/>
      <c r="BT1341"/>
    </row>
    <row r="1342" spans="1:72" s="8" customFormat="1" x14ac:dyDescent="0.25">
      <c r="A1342" s="92"/>
      <c r="B1342" s="92"/>
      <c r="C1342" s="92"/>
      <c r="D1342" s="92"/>
      <c r="E1342" s="104"/>
      <c r="F1342" s="104"/>
      <c r="G1342" s="104"/>
      <c r="H1342" s="104"/>
      <c r="I1342" s="104"/>
      <c r="J1342" s="104"/>
      <c r="K1342" s="104"/>
      <c r="L1342" s="104"/>
      <c r="M1342"/>
      <c r="N1342"/>
      <c r="O1342"/>
      <c r="P1342"/>
      <c r="Q1342"/>
      <c r="R1342"/>
      <c r="S1342"/>
      <c r="T1342"/>
      <c r="U1342"/>
      <c r="V1342"/>
      <c r="W1342"/>
      <c r="X1342"/>
      <c r="Y1342"/>
      <c r="Z1342"/>
      <c r="AA1342"/>
      <c r="AB1342"/>
      <c r="AC1342"/>
      <c r="AD1342"/>
      <c r="AE1342"/>
      <c r="AF1342"/>
      <c r="AG1342"/>
      <c r="AH1342"/>
      <c r="AI1342"/>
      <c r="AJ1342"/>
      <c r="AK1342"/>
      <c r="AL1342"/>
      <c r="AM1342"/>
      <c r="AN1342"/>
      <c r="AO1342"/>
      <c r="AP1342"/>
      <c r="AQ1342"/>
      <c r="AR1342"/>
      <c r="AS1342"/>
      <c r="AT1342"/>
      <c r="AU1342"/>
      <c r="AV1342"/>
      <c r="AW1342"/>
      <c r="AX1342"/>
      <c r="AY1342"/>
      <c r="AZ1342"/>
      <c r="BA1342"/>
      <c r="BB1342"/>
      <c r="BC1342"/>
      <c r="BD1342"/>
      <c r="BE1342"/>
      <c r="BF1342"/>
      <c r="BG1342"/>
      <c r="BH1342"/>
      <c r="BI1342"/>
      <c r="BJ1342"/>
      <c r="BK1342"/>
      <c r="BL1342"/>
      <c r="BM1342"/>
      <c r="BN1342"/>
      <c r="BO1342"/>
      <c r="BP1342"/>
      <c r="BQ1342"/>
      <c r="BR1342"/>
      <c r="BS1342"/>
      <c r="BT1342"/>
    </row>
    <row r="1343" spans="1:72" s="8" customFormat="1" x14ac:dyDescent="0.25">
      <c r="A1343" s="92"/>
      <c r="B1343" s="92"/>
      <c r="C1343" s="92"/>
      <c r="D1343" s="92"/>
      <c r="E1343" s="104"/>
      <c r="F1343" s="104"/>
      <c r="G1343" s="104"/>
      <c r="H1343" s="104"/>
      <c r="I1343" s="104"/>
      <c r="J1343" s="104"/>
      <c r="K1343" s="104"/>
      <c r="L1343" s="104"/>
      <c r="M1343"/>
      <c r="N1343"/>
      <c r="O1343"/>
      <c r="P1343"/>
      <c r="Q1343"/>
      <c r="R1343"/>
      <c r="S1343"/>
      <c r="T1343"/>
      <c r="U1343"/>
      <c r="V1343"/>
      <c r="W1343"/>
      <c r="X1343"/>
      <c r="Y1343"/>
      <c r="Z1343"/>
      <c r="AA1343"/>
      <c r="AB1343"/>
      <c r="AC1343"/>
      <c r="AD1343"/>
      <c r="AE1343"/>
      <c r="AF1343"/>
      <c r="AG1343"/>
      <c r="AH1343"/>
      <c r="AI1343"/>
      <c r="AJ1343"/>
      <c r="AK1343"/>
      <c r="AL1343"/>
      <c r="AM1343"/>
      <c r="AN1343"/>
      <c r="AO1343"/>
      <c r="AP1343"/>
      <c r="AQ1343"/>
      <c r="AR1343"/>
      <c r="AS1343"/>
      <c r="AT1343"/>
      <c r="AU1343"/>
      <c r="AV1343"/>
      <c r="AW1343"/>
      <c r="AX1343"/>
      <c r="AY1343"/>
      <c r="AZ1343"/>
      <c r="BA1343"/>
      <c r="BB1343"/>
      <c r="BC1343"/>
      <c r="BD1343"/>
      <c r="BE1343"/>
      <c r="BF1343"/>
      <c r="BG1343"/>
      <c r="BH1343"/>
      <c r="BI1343"/>
      <c r="BJ1343"/>
      <c r="BK1343"/>
      <c r="BL1343"/>
      <c r="BM1343"/>
      <c r="BN1343"/>
      <c r="BO1343"/>
      <c r="BP1343"/>
      <c r="BQ1343"/>
      <c r="BR1343"/>
      <c r="BS1343"/>
      <c r="BT1343"/>
    </row>
    <row r="1344" spans="1:72" s="8" customFormat="1" x14ac:dyDescent="0.25">
      <c r="A1344" s="92"/>
      <c r="B1344" s="92"/>
      <c r="C1344" s="92"/>
      <c r="D1344" s="92"/>
      <c r="E1344" s="104"/>
      <c r="F1344" s="104"/>
      <c r="G1344" s="104"/>
      <c r="H1344" s="104"/>
      <c r="I1344" s="104"/>
      <c r="J1344" s="104"/>
      <c r="K1344" s="104"/>
      <c r="L1344" s="104"/>
      <c r="M1344"/>
      <c r="N1344"/>
      <c r="O1344"/>
      <c r="P1344"/>
      <c r="Q1344"/>
      <c r="R1344"/>
      <c r="S1344"/>
      <c r="T1344"/>
      <c r="U1344"/>
      <c r="V1344"/>
      <c r="W1344"/>
      <c r="X1344"/>
      <c r="Y1344"/>
      <c r="Z1344"/>
      <c r="AA1344"/>
      <c r="AB1344"/>
      <c r="AC1344"/>
      <c r="AD1344"/>
      <c r="AE1344"/>
      <c r="AF1344"/>
      <c r="AG1344"/>
      <c r="AH1344"/>
      <c r="AI1344"/>
      <c r="AJ1344"/>
      <c r="AK1344"/>
      <c r="AL1344"/>
      <c r="AM1344"/>
      <c r="AN1344"/>
      <c r="AO1344"/>
      <c r="AP1344"/>
      <c r="AQ1344"/>
      <c r="AR1344"/>
      <c r="AS1344"/>
      <c r="AT1344"/>
      <c r="AU1344"/>
      <c r="AV1344"/>
      <c r="AW1344"/>
      <c r="AX1344"/>
      <c r="AY1344"/>
      <c r="AZ1344"/>
      <c r="BA1344"/>
      <c r="BB1344"/>
      <c r="BC1344"/>
      <c r="BD1344"/>
      <c r="BE1344"/>
      <c r="BF1344"/>
      <c r="BG1344"/>
      <c r="BH1344"/>
      <c r="BI1344"/>
      <c r="BJ1344"/>
      <c r="BK1344"/>
      <c r="BL1344"/>
      <c r="BM1344"/>
      <c r="BN1344"/>
      <c r="BO1344"/>
      <c r="BP1344"/>
      <c r="BQ1344"/>
      <c r="BR1344"/>
      <c r="BS1344"/>
      <c r="BT1344"/>
    </row>
    <row r="1345" spans="1:72" s="8" customFormat="1" x14ac:dyDescent="0.25">
      <c r="A1345" s="92"/>
      <c r="B1345" s="92"/>
      <c r="C1345" s="92"/>
      <c r="D1345" s="92"/>
      <c r="E1345" s="104"/>
      <c r="F1345" s="104"/>
      <c r="G1345" s="104"/>
      <c r="H1345" s="104"/>
      <c r="I1345" s="104"/>
      <c r="J1345" s="104"/>
      <c r="K1345" s="104"/>
      <c r="L1345" s="104"/>
      <c r="M1345"/>
      <c r="N1345"/>
      <c r="O1345"/>
      <c r="P1345"/>
      <c r="Q1345"/>
      <c r="R1345"/>
      <c r="S1345"/>
      <c r="T1345"/>
      <c r="U1345"/>
      <c r="V1345"/>
      <c r="W1345"/>
      <c r="X1345"/>
      <c r="Y1345"/>
      <c r="Z1345"/>
      <c r="AA1345"/>
      <c r="AB1345"/>
      <c r="AC1345"/>
      <c r="AD1345"/>
      <c r="AE1345"/>
      <c r="AF1345"/>
      <c r="AG1345"/>
      <c r="AH1345"/>
      <c r="AI1345"/>
      <c r="AJ1345"/>
      <c r="AK1345"/>
      <c r="AL1345"/>
      <c r="AM1345"/>
      <c r="AN1345"/>
      <c r="AO1345"/>
      <c r="AP1345"/>
      <c r="AQ1345"/>
      <c r="AR1345"/>
      <c r="AS1345"/>
      <c r="AT1345"/>
      <c r="AU1345"/>
      <c r="AV1345"/>
      <c r="AW1345"/>
      <c r="AX1345"/>
      <c r="AY1345"/>
      <c r="AZ1345"/>
      <c r="BA1345"/>
      <c r="BB1345"/>
      <c r="BC1345"/>
      <c r="BD1345"/>
      <c r="BE1345"/>
      <c r="BF1345"/>
      <c r="BG1345"/>
      <c r="BH1345"/>
      <c r="BI1345"/>
      <c r="BJ1345"/>
      <c r="BK1345"/>
      <c r="BL1345"/>
      <c r="BM1345"/>
      <c r="BN1345"/>
      <c r="BO1345"/>
      <c r="BP1345"/>
      <c r="BQ1345"/>
      <c r="BR1345"/>
      <c r="BS1345"/>
      <c r="BT1345"/>
    </row>
    <row r="1346" spans="1:72" s="8" customFormat="1" x14ac:dyDescent="0.25">
      <c r="A1346" s="92"/>
      <c r="B1346" s="92"/>
      <c r="C1346" s="92"/>
      <c r="D1346" s="92"/>
      <c r="E1346" s="104"/>
      <c r="F1346" s="104"/>
      <c r="G1346" s="104"/>
      <c r="H1346" s="104"/>
      <c r="I1346" s="104"/>
      <c r="J1346" s="104"/>
      <c r="K1346" s="104"/>
      <c r="L1346" s="104"/>
      <c r="M1346"/>
      <c r="N1346"/>
      <c r="O1346"/>
      <c r="P1346"/>
      <c r="Q1346"/>
      <c r="R1346"/>
      <c r="S1346"/>
      <c r="T1346"/>
      <c r="U1346"/>
      <c r="V1346"/>
      <c r="W1346"/>
      <c r="X1346"/>
      <c r="Y1346"/>
      <c r="Z1346"/>
      <c r="AA1346"/>
      <c r="AB1346"/>
      <c r="AC1346"/>
      <c r="AD1346"/>
      <c r="AE1346"/>
      <c r="AF1346"/>
      <c r="AG1346"/>
      <c r="AH1346"/>
      <c r="AI1346"/>
      <c r="AJ1346"/>
      <c r="AK1346"/>
      <c r="AL1346"/>
      <c r="AM1346"/>
      <c r="AN1346"/>
      <c r="AO1346"/>
      <c r="AP1346"/>
      <c r="AQ1346"/>
      <c r="AR1346"/>
      <c r="AS1346"/>
      <c r="AT1346"/>
      <c r="AU1346"/>
      <c r="AV1346"/>
      <c r="AW1346"/>
      <c r="AX1346"/>
      <c r="AY1346"/>
      <c r="AZ1346"/>
      <c r="BA1346"/>
      <c r="BB1346"/>
      <c r="BC1346"/>
      <c r="BD1346"/>
      <c r="BE1346"/>
      <c r="BF1346"/>
      <c r="BG1346"/>
      <c r="BH1346"/>
      <c r="BI1346"/>
      <c r="BJ1346"/>
      <c r="BK1346"/>
      <c r="BL1346"/>
      <c r="BM1346"/>
      <c r="BN1346"/>
      <c r="BO1346"/>
      <c r="BP1346"/>
      <c r="BQ1346"/>
      <c r="BR1346"/>
      <c r="BS1346"/>
      <c r="BT1346"/>
    </row>
    <row r="1347" spans="1:72" s="8" customFormat="1" x14ac:dyDescent="0.25">
      <c r="A1347" s="92"/>
      <c r="B1347" s="92"/>
      <c r="C1347" s="92"/>
      <c r="D1347" s="92"/>
      <c r="E1347" s="104"/>
      <c r="F1347" s="104"/>
      <c r="G1347" s="104"/>
      <c r="H1347" s="104"/>
      <c r="I1347" s="104"/>
      <c r="J1347" s="104"/>
      <c r="K1347" s="104"/>
      <c r="L1347" s="104"/>
      <c r="M1347"/>
      <c r="N1347"/>
      <c r="O1347"/>
      <c r="P1347"/>
      <c r="Q1347"/>
      <c r="R1347"/>
      <c r="S1347"/>
      <c r="T1347"/>
      <c r="U1347"/>
      <c r="V1347"/>
      <c r="W1347"/>
      <c r="X1347"/>
      <c r="Y1347"/>
      <c r="Z1347"/>
      <c r="AA1347"/>
      <c r="AB1347"/>
      <c r="AC1347"/>
      <c r="AD1347"/>
      <c r="AE1347"/>
      <c r="AF1347"/>
      <c r="AG1347"/>
      <c r="AH1347"/>
      <c r="AI1347"/>
      <c r="AJ1347"/>
      <c r="AK1347"/>
      <c r="AL1347"/>
      <c r="AM1347"/>
      <c r="AN1347"/>
      <c r="AO1347"/>
      <c r="AP1347"/>
      <c r="AQ1347"/>
      <c r="AR1347"/>
      <c r="AS1347"/>
      <c r="AT1347"/>
      <c r="AU1347"/>
      <c r="AV1347"/>
      <c r="AW1347"/>
      <c r="AX1347"/>
      <c r="AY1347"/>
      <c r="AZ1347"/>
      <c r="BA1347"/>
      <c r="BB1347"/>
      <c r="BC1347"/>
      <c r="BD1347"/>
      <c r="BE1347"/>
      <c r="BF1347"/>
      <c r="BG1347"/>
      <c r="BH1347"/>
      <c r="BI1347"/>
      <c r="BJ1347"/>
      <c r="BK1347"/>
      <c r="BL1347"/>
      <c r="BM1347"/>
      <c r="BN1347"/>
      <c r="BO1347"/>
      <c r="BP1347"/>
      <c r="BQ1347"/>
      <c r="BR1347"/>
      <c r="BS1347"/>
      <c r="BT1347"/>
    </row>
    <row r="1348" spans="1:72" s="8" customFormat="1" x14ac:dyDescent="0.25">
      <c r="A1348" s="92"/>
      <c r="B1348" s="92"/>
      <c r="C1348" s="92"/>
      <c r="D1348" s="92"/>
      <c r="E1348" s="104"/>
      <c r="F1348" s="104"/>
      <c r="G1348" s="104"/>
      <c r="H1348" s="104"/>
      <c r="I1348" s="104"/>
      <c r="J1348" s="104"/>
      <c r="K1348" s="104"/>
      <c r="L1348" s="104"/>
      <c r="M1348"/>
      <c r="N1348"/>
      <c r="O1348"/>
      <c r="P1348"/>
      <c r="Q1348"/>
      <c r="R1348"/>
      <c r="S1348"/>
      <c r="T1348"/>
      <c r="U1348"/>
      <c r="V1348"/>
      <c r="W1348"/>
      <c r="X1348"/>
      <c r="Y1348"/>
      <c r="Z1348"/>
      <c r="AA1348"/>
      <c r="AB1348"/>
      <c r="AC1348"/>
      <c r="AD1348"/>
      <c r="AE1348"/>
      <c r="AF1348"/>
      <c r="AG1348"/>
      <c r="AH1348"/>
      <c r="AI1348"/>
      <c r="AJ1348"/>
      <c r="AK1348"/>
      <c r="AL1348"/>
      <c r="AM1348"/>
      <c r="AN1348"/>
      <c r="AO1348"/>
      <c r="AP1348"/>
      <c r="AQ1348"/>
      <c r="AR1348"/>
      <c r="AS1348"/>
      <c r="AT1348"/>
      <c r="AU1348"/>
      <c r="AV1348"/>
      <c r="AW1348"/>
      <c r="AX1348"/>
      <c r="AY1348"/>
      <c r="AZ1348"/>
      <c r="BA1348"/>
      <c r="BB1348"/>
      <c r="BC1348"/>
      <c r="BD1348"/>
      <c r="BE1348"/>
      <c r="BF1348"/>
      <c r="BG1348"/>
      <c r="BH1348"/>
      <c r="BI1348"/>
      <c r="BJ1348"/>
      <c r="BK1348"/>
      <c r="BL1348"/>
      <c r="BM1348"/>
      <c r="BN1348"/>
      <c r="BO1348"/>
      <c r="BP1348"/>
      <c r="BQ1348"/>
      <c r="BR1348"/>
      <c r="BS1348"/>
      <c r="BT1348"/>
    </row>
    <row r="1349" spans="1:72" s="8" customFormat="1" x14ac:dyDescent="0.25">
      <c r="A1349" s="92"/>
      <c r="B1349" s="92"/>
      <c r="C1349" s="92"/>
      <c r="D1349" s="92"/>
      <c r="E1349" s="104"/>
      <c r="F1349" s="104"/>
      <c r="G1349" s="104"/>
      <c r="H1349" s="104"/>
      <c r="I1349" s="104"/>
      <c r="J1349" s="104"/>
      <c r="K1349" s="104"/>
      <c r="L1349" s="104"/>
      <c r="M1349"/>
      <c r="N1349"/>
      <c r="O1349"/>
      <c r="P1349"/>
      <c r="Q1349"/>
      <c r="R1349"/>
      <c r="S1349"/>
      <c r="T1349"/>
      <c r="U1349"/>
      <c r="V1349"/>
      <c r="W1349"/>
      <c r="X1349"/>
      <c r="Y1349"/>
      <c r="Z1349"/>
      <c r="AA1349"/>
      <c r="AB1349"/>
      <c r="AC1349"/>
      <c r="AD1349"/>
      <c r="AE1349"/>
      <c r="AF1349"/>
      <c r="AG1349"/>
      <c r="AH1349"/>
      <c r="AI1349"/>
      <c r="AJ1349"/>
      <c r="AK1349"/>
      <c r="AL1349"/>
      <c r="AM1349"/>
      <c r="AN1349"/>
      <c r="AO1349"/>
      <c r="AP1349"/>
      <c r="AQ1349"/>
      <c r="AR1349"/>
      <c r="AS1349"/>
      <c r="AT1349"/>
      <c r="AU1349"/>
      <c r="AV1349"/>
      <c r="AW1349"/>
      <c r="AX1349"/>
      <c r="AY1349"/>
      <c r="AZ1349"/>
      <c r="BA1349"/>
      <c r="BB1349"/>
      <c r="BC1349"/>
      <c r="BD1349"/>
      <c r="BE1349"/>
      <c r="BF1349"/>
      <c r="BG1349"/>
      <c r="BH1349"/>
      <c r="BI1349"/>
      <c r="BJ1349"/>
      <c r="BK1349"/>
      <c r="BL1349"/>
      <c r="BM1349"/>
      <c r="BN1349"/>
      <c r="BO1349"/>
      <c r="BP1349"/>
      <c r="BQ1349"/>
      <c r="BR1349"/>
      <c r="BS1349"/>
      <c r="BT1349"/>
    </row>
    <row r="1350" spans="1:72" s="8" customFormat="1" x14ac:dyDescent="0.25">
      <c r="A1350" s="92"/>
      <c r="B1350" s="92"/>
      <c r="C1350" s="92"/>
      <c r="D1350" s="92"/>
      <c r="E1350" s="104"/>
      <c r="F1350" s="104"/>
      <c r="G1350" s="104"/>
      <c r="H1350" s="104"/>
      <c r="I1350" s="104"/>
      <c r="J1350" s="104"/>
      <c r="K1350" s="104"/>
      <c r="L1350" s="104"/>
      <c r="M1350"/>
      <c r="N1350"/>
      <c r="O1350"/>
      <c r="P1350"/>
      <c r="Q1350"/>
      <c r="R1350"/>
      <c r="S1350"/>
      <c r="T1350"/>
      <c r="U1350"/>
      <c r="V1350"/>
      <c r="W1350"/>
      <c r="X1350"/>
      <c r="Y1350"/>
      <c r="Z1350"/>
      <c r="AA1350"/>
      <c r="AB1350"/>
      <c r="AC1350"/>
      <c r="AD1350"/>
      <c r="AE1350"/>
      <c r="AF1350"/>
      <c r="AG1350"/>
      <c r="AH1350"/>
      <c r="AI1350"/>
      <c r="AJ1350"/>
      <c r="AK1350"/>
      <c r="AL1350"/>
      <c r="AM1350"/>
      <c r="AN1350"/>
      <c r="AO1350"/>
      <c r="AP1350"/>
      <c r="AQ1350"/>
      <c r="AR1350"/>
      <c r="AS1350"/>
      <c r="AT1350"/>
      <c r="AU1350"/>
      <c r="AV1350"/>
      <c r="AW1350"/>
      <c r="AX1350"/>
      <c r="AY1350"/>
      <c r="AZ1350"/>
      <c r="BA1350"/>
      <c r="BB1350"/>
      <c r="BC1350"/>
      <c r="BD1350"/>
      <c r="BE1350"/>
      <c r="BF1350"/>
      <c r="BG1350"/>
      <c r="BH1350"/>
      <c r="BI1350"/>
      <c r="BJ1350"/>
      <c r="BK1350"/>
      <c r="BL1350"/>
      <c r="BM1350"/>
      <c r="BN1350"/>
      <c r="BO1350"/>
      <c r="BP1350"/>
      <c r="BQ1350"/>
      <c r="BR1350"/>
      <c r="BS1350"/>
      <c r="BT1350"/>
    </row>
    <row r="1351" spans="1:72" s="8" customFormat="1" x14ac:dyDescent="0.25">
      <c r="A1351" s="92"/>
      <c r="B1351" s="92"/>
      <c r="C1351" s="92"/>
      <c r="D1351" s="92"/>
      <c r="E1351" s="104"/>
      <c r="F1351" s="104"/>
      <c r="G1351" s="104"/>
      <c r="H1351" s="104"/>
      <c r="I1351" s="104"/>
      <c r="J1351" s="104"/>
      <c r="K1351" s="104"/>
      <c r="L1351" s="104"/>
      <c r="M1351"/>
      <c r="N1351"/>
      <c r="O1351"/>
      <c r="P1351"/>
      <c r="Q1351"/>
      <c r="R1351"/>
      <c r="S1351"/>
      <c r="T1351"/>
      <c r="U1351"/>
      <c r="V1351"/>
      <c r="W1351"/>
      <c r="X1351"/>
      <c r="Y1351"/>
      <c r="Z1351"/>
      <c r="AA1351"/>
      <c r="AB1351"/>
      <c r="AC1351"/>
      <c r="AD1351"/>
      <c r="AE1351"/>
      <c r="AF1351"/>
      <c r="AG1351"/>
      <c r="AH1351"/>
      <c r="AI1351"/>
      <c r="AJ1351"/>
      <c r="AK1351"/>
      <c r="AL1351"/>
      <c r="AM1351"/>
      <c r="AN1351"/>
      <c r="AO1351"/>
      <c r="AP1351"/>
      <c r="AQ1351"/>
      <c r="AR1351"/>
      <c r="AS1351"/>
      <c r="AT1351"/>
      <c r="AU1351"/>
      <c r="AV1351"/>
      <c r="AW1351"/>
      <c r="AX1351"/>
      <c r="AY1351"/>
      <c r="AZ1351"/>
      <c r="BA1351"/>
      <c r="BB1351"/>
      <c r="BC1351"/>
      <c r="BD1351"/>
      <c r="BE1351"/>
      <c r="BF1351"/>
      <c r="BG1351"/>
      <c r="BH1351"/>
      <c r="BI1351"/>
      <c r="BJ1351"/>
      <c r="BK1351"/>
      <c r="BL1351"/>
      <c r="BM1351"/>
      <c r="BN1351"/>
      <c r="BO1351"/>
      <c r="BP1351"/>
      <c r="BQ1351"/>
      <c r="BR1351"/>
      <c r="BS1351"/>
      <c r="BT1351"/>
    </row>
    <row r="1352" spans="1:72" s="8" customFormat="1" x14ac:dyDescent="0.25">
      <c r="A1352" s="92"/>
      <c r="B1352" s="92"/>
      <c r="C1352" s="92"/>
      <c r="D1352" s="92"/>
      <c r="E1352" s="104"/>
      <c r="F1352" s="104"/>
      <c r="G1352" s="104"/>
      <c r="H1352" s="104"/>
      <c r="I1352" s="104"/>
      <c r="J1352" s="104"/>
      <c r="K1352" s="104"/>
      <c r="L1352" s="104"/>
      <c r="M1352"/>
      <c r="N1352"/>
      <c r="O1352"/>
      <c r="P1352"/>
      <c r="Q1352"/>
      <c r="R1352"/>
      <c r="S1352"/>
      <c r="T1352"/>
      <c r="U1352"/>
      <c r="V1352"/>
      <c r="W1352"/>
      <c r="X1352"/>
      <c r="Y1352"/>
      <c r="Z1352"/>
      <c r="AA1352"/>
      <c r="AB1352"/>
      <c r="AC1352"/>
      <c r="AD1352"/>
      <c r="AE1352"/>
      <c r="AF1352"/>
      <c r="AG1352"/>
      <c r="AH1352"/>
      <c r="AI1352"/>
      <c r="AJ1352"/>
      <c r="AK1352"/>
      <c r="AL1352"/>
      <c r="AM1352"/>
      <c r="AN1352"/>
      <c r="AO1352"/>
      <c r="AP1352"/>
      <c r="AQ1352"/>
      <c r="AR1352"/>
      <c r="AS1352"/>
      <c r="AT1352"/>
      <c r="AU1352"/>
      <c r="AV1352"/>
      <c r="AW1352"/>
      <c r="AX1352"/>
      <c r="AY1352"/>
      <c r="AZ1352"/>
      <c r="BA1352"/>
      <c r="BB1352"/>
      <c r="BC1352"/>
      <c r="BD1352"/>
      <c r="BE1352"/>
      <c r="BF1352"/>
      <c r="BG1352"/>
      <c r="BH1352"/>
      <c r="BI1352"/>
      <c r="BJ1352"/>
      <c r="BK1352"/>
      <c r="BL1352"/>
      <c r="BM1352"/>
      <c r="BN1352"/>
      <c r="BO1352"/>
      <c r="BP1352"/>
      <c r="BQ1352"/>
      <c r="BR1352"/>
      <c r="BS1352"/>
      <c r="BT1352"/>
    </row>
    <row r="1353" spans="1:72" s="8" customFormat="1" x14ac:dyDescent="0.25">
      <c r="A1353" s="92"/>
      <c r="B1353" s="92"/>
      <c r="C1353" s="92"/>
      <c r="D1353" s="92"/>
      <c r="E1353" s="104"/>
      <c r="F1353" s="104"/>
      <c r="G1353" s="104"/>
      <c r="H1353" s="104"/>
      <c r="I1353" s="104"/>
      <c r="J1353" s="104"/>
      <c r="K1353" s="104"/>
      <c r="L1353" s="104"/>
      <c r="M1353"/>
      <c r="N1353"/>
      <c r="O1353"/>
      <c r="P1353"/>
      <c r="Q1353"/>
      <c r="R1353"/>
      <c r="S1353"/>
      <c r="T1353"/>
      <c r="U1353"/>
      <c r="V1353"/>
      <c r="W1353"/>
      <c r="X1353"/>
      <c r="Y1353"/>
      <c r="Z1353"/>
      <c r="AA1353"/>
      <c r="AB1353"/>
      <c r="AC1353"/>
      <c r="AD1353"/>
      <c r="AE1353"/>
      <c r="AF1353"/>
      <c r="AG1353"/>
      <c r="AH1353"/>
      <c r="AI1353"/>
      <c r="AJ1353"/>
      <c r="AK1353"/>
      <c r="AL1353"/>
      <c r="AM1353"/>
      <c r="AN1353"/>
      <c r="AO1353"/>
      <c r="AP1353"/>
      <c r="AQ1353"/>
      <c r="AR1353"/>
      <c r="AS1353"/>
      <c r="AT1353"/>
      <c r="AU1353"/>
      <c r="AV1353"/>
      <c r="AW1353"/>
      <c r="AX1353"/>
      <c r="AY1353"/>
      <c r="AZ1353"/>
      <c r="BA1353"/>
      <c r="BB1353"/>
      <c r="BC1353"/>
      <c r="BD1353"/>
      <c r="BE1353"/>
      <c r="BF1353"/>
      <c r="BG1353"/>
      <c r="BH1353"/>
      <c r="BI1353"/>
      <c r="BJ1353"/>
      <c r="BK1353"/>
      <c r="BL1353"/>
      <c r="BM1353"/>
      <c r="BN1353"/>
      <c r="BO1353"/>
      <c r="BP1353"/>
      <c r="BQ1353"/>
      <c r="BR1353"/>
      <c r="BS1353"/>
      <c r="BT1353"/>
    </row>
    <row r="1354" spans="1:72" s="8" customFormat="1" x14ac:dyDescent="0.25">
      <c r="A1354" s="92"/>
      <c r="B1354" s="92"/>
      <c r="C1354" s="92"/>
      <c r="D1354" s="92"/>
      <c r="E1354" s="104"/>
      <c r="F1354" s="104"/>
      <c r="G1354" s="104"/>
      <c r="H1354" s="104"/>
      <c r="I1354" s="104"/>
      <c r="J1354" s="104"/>
      <c r="K1354" s="104"/>
      <c r="L1354" s="104"/>
      <c r="M1354"/>
      <c r="N1354"/>
      <c r="O1354"/>
      <c r="P1354"/>
      <c r="Q1354"/>
      <c r="R1354"/>
      <c r="S1354"/>
      <c r="T1354"/>
      <c r="U1354"/>
      <c r="V1354"/>
      <c r="W1354"/>
      <c r="X1354"/>
      <c r="Y1354"/>
      <c r="Z1354"/>
      <c r="AA1354"/>
      <c r="AB1354"/>
      <c r="AC1354"/>
      <c r="AD1354"/>
      <c r="AE1354"/>
      <c r="AF1354"/>
      <c r="AG1354"/>
      <c r="AH1354"/>
      <c r="AI1354"/>
      <c r="AJ1354"/>
      <c r="AK1354"/>
      <c r="AL1354"/>
      <c r="AM1354"/>
      <c r="AN1354"/>
      <c r="AO1354"/>
      <c r="AP1354"/>
      <c r="AQ1354"/>
      <c r="AR1354"/>
      <c r="AS1354"/>
      <c r="AT1354"/>
      <c r="AU1354"/>
      <c r="AV1354"/>
      <c r="AW1354"/>
      <c r="AX1354"/>
      <c r="AY1354"/>
      <c r="AZ1354"/>
      <c r="BA1354"/>
      <c r="BB1354"/>
      <c r="BC1354"/>
      <c r="BD1354"/>
      <c r="BE1354"/>
      <c r="BF1354"/>
      <c r="BG1354"/>
      <c r="BH1354"/>
      <c r="BI1354"/>
      <c r="BJ1354"/>
      <c r="BK1354"/>
      <c r="BL1354"/>
      <c r="BM1354"/>
      <c r="BN1354"/>
      <c r="BO1354"/>
      <c r="BP1354"/>
      <c r="BQ1354"/>
      <c r="BR1354"/>
      <c r="BS1354"/>
      <c r="BT1354"/>
    </row>
    <row r="1355" spans="1:72" s="8" customFormat="1" x14ac:dyDescent="0.25">
      <c r="A1355" s="92"/>
      <c r="B1355" s="92"/>
      <c r="C1355" s="92"/>
      <c r="D1355" s="92"/>
      <c r="E1355" s="104"/>
      <c r="F1355" s="104"/>
      <c r="G1355" s="104"/>
      <c r="H1355" s="104"/>
      <c r="I1355" s="104"/>
      <c r="J1355" s="104"/>
      <c r="K1355" s="104"/>
      <c r="L1355" s="104"/>
      <c r="M1355"/>
      <c r="N1355"/>
      <c r="O1355"/>
      <c r="P1355"/>
      <c r="Q1355"/>
      <c r="R1355"/>
      <c r="S1355"/>
      <c r="T1355"/>
      <c r="U1355"/>
      <c r="V1355"/>
      <c r="W1355"/>
      <c r="X1355"/>
      <c r="Y1355"/>
      <c r="Z1355"/>
      <c r="AA1355"/>
      <c r="AB1355"/>
      <c r="AC1355"/>
      <c r="AD1355"/>
      <c r="AE1355"/>
      <c r="AF1355"/>
      <c r="AG1355"/>
      <c r="AH1355"/>
      <c r="AI1355"/>
      <c r="AJ1355"/>
      <c r="AK1355"/>
      <c r="AL1355"/>
      <c r="AM1355"/>
      <c r="AN1355"/>
      <c r="AO1355"/>
      <c r="AP1355"/>
      <c r="AQ1355"/>
      <c r="AR1355"/>
      <c r="AS1355"/>
      <c r="AT1355"/>
      <c r="AU1355"/>
      <c r="AV1355"/>
      <c r="AW1355"/>
      <c r="AX1355"/>
      <c r="AY1355"/>
      <c r="AZ1355"/>
      <c r="BA1355"/>
      <c r="BB1355"/>
      <c r="BC1355"/>
      <c r="BD1355"/>
      <c r="BE1355"/>
      <c r="BF1355"/>
      <c r="BG1355"/>
      <c r="BH1355"/>
      <c r="BI1355"/>
      <c r="BJ1355"/>
      <c r="BK1355"/>
      <c r="BL1355"/>
      <c r="BM1355"/>
      <c r="BN1355"/>
      <c r="BO1355"/>
      <c r="BP1355"/>
      <c r="BQ1355"/>
      <c r="BR1355"/>
      <c r="BS1355"/>
      <c r="BT1355"/>
    </row>
    <row r="1356" spans="1:72" s="8" customFormat="1" x14ac:dyDescent="0.25">
      <c r="A1356" s="92"/>
      <c r="B1356" s="92"/>
      <c r="C1356" s="92"/>
      <c r="D1356" s="92"/>
      <c r="E1356" s="104"/>
      <c r="F1356" s="104"/>
      <c r="G1356" s="104"/>
      <c r="H1356" s="104"/>
      <c r="I1356" s="104"/>
      <c r="J1356" s="104"/>
      <c r="K1356" s="104"/>
      <c r="L1356" s="104"/>
      <c r="M1356"/>
      <c r="N1356"/>
      <c r="O1356"/>
      <c r="P1356"/>
      <c r="Q1356"/>
      <c r="R1356"/>
      <c r="S1356"/>
      <c r="T1356"/>
      <c r="U1356"/>
      <c r="V1356"/>
      <c r="W1356"/>
      <c r="X1356"/>
      <c r="Y1356"/>
      <c r="Z1356"/>
      <c r="AA1356"/>
      <c r="AB1356"/>
      <c r="AC1356"/>
      <c r="AD1356"/>
      <c r="AE1356"/>
      <c r="AF1356"/>
      <c r="AG1356"/>
      <c r="AH1356"/>
      <c r="AI1356"/>
      <c r="AJ1356"/>
      <c r="AK1356"/>
      <c r="AL1356"/>
      <c r="AM1356"/>
      <c r="AN1356"/>
      <c r="AO1356"/>
      <c r="AP1356"/>
      <c r="AQ1356"/>
      <c r="AR1356"/>
      <c r="AS1356"/>
      <c r="AT1356"/>
      <c r="AU1356"/>
      <c r="AV1356"/>
      <c r="AW1356"/>
      <c r="AX1356"/>
      <c r="AY1356"/>
      <c r="AZ1356"/>
      <c r="BA1356"/>
      <c r="BB1356"/>
      <c r="BC1356"/>
      <c r="BD1356"/>
      <c r="BE1356"/>
      <c r="BF1356"/>
      <c r="BG1356"/>
      <c r="BH1356"/>
      <c r="BI1356"/>
      <c r="BJ1356"/>
      <c r="BK1356"/>
      <c r="BL1356"/>
      <c r="BM1356"/>
      <c r="BN1356"/>
      <c r="BO1356"/>
      <c r="BP1356"/>
      <c r="BQ1356"/>
      <c r="BR1356"/>
      <c r="BS1356"/>
      <c r="BT1356"/>
    </row>
    <row r="1357" spans="1:72" s="8" customFormat="1" x14ac:dyDescent="0.25">
      <c r="A1357" s="92"/>
      <c r="B1357" s="92"/>
      <c r="C1357" s="92"/>
      <c r="D1357" s="92"/>
      <c r="E1357" s="104"/>
      <c r="F1357" s="104"/>
      <c r="G1357" s="104"/>
      <c r="H1357" s="104"/>
      <c r="I1357" s="104"/>
      <c r="J1357" s="104"/>
      <c r="K1357" s="104"/>
      <c r="L1357" s="104"/>
      <c r="M1357"/>
      <c r="N1357"/>
      <c r="O1357"/>
      <c r="P1357"/>
      <c r="Q1357"/>
      <c r="R1357"/>
      <c r="S1357"/>
      <c r="T1357"/>
      <c r="U1357"/>
      <c r="V1357"/>
      <c r="W1357"/>
      <c r="X1357"/>
      <c r="Y1357"/>
      <c r="Z1357"/>
      <c r="AA1357"/>
      <c r="AB1357"/>
      <c r="AC1357"/>
      <c r="AD1357"/>
      <c r="AE1357"/>
      <c r="AF1357"/>
      <c r="AG1357"/>
      <c r="AH1357"/>
      <c r="AI1357"/>
      <c r="AJ1357"/>
      <c r="AK1357"/>
      <c r="AL1357"/>
      <c r="AM1357"/>
      <c r="AN1357"/>
      <c r="AO1357"/>
      <c r="AP1357"/>
      <c r="AQ1357"/>
      <c r="AR1357"/>
      <c r="AS1357"/>
      <c r="AT1357"/>
      <c r="AU1357"/>
      <c r="AV1357"/>
      <c r="AW1357"/>
      <c r="AX1357"/>
      <c r="AY1357"/>
      <c r="AZ1357"/>
      <c r="BA1357"/>
      <c r="BB1357"/>
      <c r="BC1357"/>
      <c r="BD1357"/>
      <c r="BE1357"/>
      <c r="BF1357"/>
      <c r="BG1357"/>
      <c r="BH1357"/>
      <c r="BI1357"/>
      <c r="BJ1357"/>
      <c r="BK1357"/>
      <c r="BL1357"/>
      <c r="BM1357"/>
      <c r="BN1357"/>
      <c r="BO1357"/>
      <c r="BP1357"/>
      <c r="BQ1357"/>
      <c r="BR1357"/>
      <c r="BS1357"/>
      <c r="BT1357"/>
    </row>
    <row r="1358" spans="1:72" s="8" customFormat="1" x14ac:dyDescent="0.25">
      <c r="A1358" s="92"/>
      <c r="B1358" s="92"/>
      <c r="C1358" s="92"/>
      <c r="D1358" s="92"/>
      <c r="E1358" s="104"/>
      <c r="F1358" s="104"/>
      <c r="G1358" s="104"/>
      <c r="H1358" s="104"/>
      <c r="I1358" s="104"/>
      <c r="J1358" s="104"/>
      <c r="K1358" s="104"/>
      <c r="L1358" s="104"/>
      <c r="M1358"/>
      <c r="N1358"/>
      <c r="O1358"/>
      <c r="P1358"/>
      <c r="Q1358"/>
      <c r="R1358"/>
      <c r="S1358"/>
      <c r="T1358"/>
      <c r="U1358"/>
      <c r="V1358"/>
      <c r="W1358"/>
      <c r="X1358"/>
      <c r="Y1358"/>
      <c r="Z1358"/>
      <c r="AA1358"/>
      <c r="AB1358"/>
      <c r="AC1358"/>
      <c r="AD1358"/>
      <c r="AE1358"/>
      <c r="AF1358"/>
      <c r="AG1358"/>
      <c r="AH1358"/>
      <c r="AI1358"/>
      <c r="AJ1358"/>
      <c r="AK1358"/>
      <c r="AL1358"/>
      <c r="AM1358"/>
      <c r="AN1358"/>
      <c r="AO1358"/>
      <c r="AP1358"/>
      <c r="AQ1358"/>
      <c r="AR1358"/>
      <c r="AS1358"/>
      <c r="AT1358"/>
      <c r="AU1358"/>
      <c r="AV1358"/>
      <c r="AW1358"/>
      <c r="AX1358"/>
      <c r="AY1358"/>
      <c r="AZ1358"/>
      <c r="BA1358"/>
      <c r="BB1358"/>
      <c r="BC1358"/>
      <c r="BD1358"/>
      <c r="BE1358"/>
      <c r="BF1358"/>
      <c r="BG1358"/>
      <c r="BH1358"/>
      <c r="BI1358"/>
      <c r="BJ1358"/>
      <c r="BK1358"/>
      <c r="BL1358"/>
      <c r="BM1358"/>
      <c r="BN1358"/>
      <c r="BO1358"/>
      <c r="BP1358"/>
      <c r="BQ1358"/>
      <c r="BR1358"/>
      <c r="BS1358"/>
      <c r="BT1358"/>
    </row>
    <row r="1359" spans="1:72" s="8" customFormat="1" x14ac:dyDescent="0.25">
      <c r="A1359" s="92"/>
      <c r="B1359" s="92"/>
      <c r="C1359" s="92"/>
      <c r="D1359" s="92"/>
      <c r="E1359" s="104"/>
      <c r="F1359" s="104"/>
      <c r="G1359" s="104"/>
      <c r="H1359" s="104"/>
      <c r="I1359" s="104"/>
      <c r="J1359" s="104"/>
      <c r="K1359" s="104"/>
      <c r="L1359" s="104"/>
      <c r="M1359"/>
      <c r="N1359"/>
      <c r="O1359"/>
      <c r="P1359"/>
      <c r="Q1359"/>
      <c r="R1359"/>
      <c r="S1359"/>
      <c r="T1359"/>
      <c r="U1359"/>
      <c r="V1359"/>
      <c r="W1359"/>
      <c r="X1359"/>
      <c r="Y1359"/>
      <c r="Z1359"/>
      <c r="AA1359"/>
      <c r="AB1359"/>
      <c r="AC1359"/>
      <c r="AD1359"/>
      <c r="AE1359"/>
      <c r="AF1359"/>
      <c r="AG1359"/>
      <c r="AH1359"/>
      <c r="AI1359"/>
      <c r="AJ1359"/>
      <c r="AK1359"/>
      <c r="AL1359"/>
      <c r="AM1359"/>
      <c r="AN1359"/>
      <c r="AO1359"/>
      <c r="AP1359"/>
      <c r="AQ1359"/>
      <c r="AR1359"/>
      <c r="AS1359"/>
      <c r="AT1359"/>
      <c r="AU1359"/>
      <c r="AV1359"/>
      <c r="AW1359"/>
      <c r="AX1359"/>
      <c r="AY1359"/>
      <c r="AZ1359"/>
      <c r="BA1359"/>
      <c r="BB1359"/>
      <c r="BC1359"/>
      <c r="BD1359"/>
      <c r="BE1359"/>
      <c r="BF1359"/>
      <c r="BG1359"/>
      <c r="BH1359"/>
      <c r="BI1359"/>
      <c r="BJ1359"/>
      <c r="BK1359"/>
      <c r="BL1359"/>
      <c r="BM1359"/>
      <c r="BN1359"/>
      <c r="BO1359"/>
      <c r="BP1359"/>
      <c r="BQ1359"/>
      <c r="BR1359"/>
      <c r="BS1359"/>
      <c r="BT1359"/>
    </row>
    <row r="1360" spans="1:72" s="8" customFormat="1" x14ac:dyDescent="0.25">
      <c r="A1360" s="92"/>
      <c r="B1360" s="92"/>
      <c r="C1360" s="92"/>
      <c r="D1360" s="92"/>
      <c r="E1360" s="104"/>
      <c r="F1360" s="104"/>
      <c r="G1360" s="104"/>
      <c r="H1360" s="104"/>
      <c r="I1360" s="104"/>
      <c r="J1360" s="104"/>
      <c r="K1360" s="104"/>
      <c r="L1360" s="104"/>
      <c r="M1360"/>
      <c r="N1360"/>
      <c r="O1360"/>
      <c r="P1360"/>
      <c r="Q1360"/>
      <c r="R1360"/>
      <c r="S1360"/>
      <c r="T1360"/>
      <c r="U1360"/>
      <c r="V1360"/>
      <c r="W1360"/>
      <c r="X1360"/>
      <c r="Y1360"/>
      <c r="Z1360"/>
      <c r="AA1360"/>
      <c r="AB1360"/>
      <c r="AC1360"/>
      <c r="AD1360"/>
      <c r="AE1360"/>
      <c r="AF1360"/>
      <c r="AG1360"/>
      <c r="AH1360"/>
      <c r="AI1360"/>
      <c r="AJ1360"/>
      <c r="AK1360"/>
      <c r="AL1360"/>
      <c r="AM1360"/>
      <c r="AN1360"/>
      <c r="AO1360"/>
      <c r="AP1360"/>
      <c r="AQ1360"/>
      <c r="AR1360"/>
      <c r="AS1360"/>
      <c r="AT1360"/>
      <c r="AU1360"/>
      <c r="AV1360"/>
      <c r="AW1360"/>
      <c r="AX1360"/>
      <c r="AY1360"/>
      <c r="AZ1360"/>
      <c r="BA1360"/>
      <c r="BB1360"/>
      <c r="BC1360"/>
      <c r="BD1360"/>
      <c r="BE1360"/>
      <c r="BF1360"/>
      <c r="BG1360"/>
      <c r="BH1360"/>
      <c r="BI1360"/>
      <c r="BJ1360"/>
      <c r="BK1360"/>
      <c r="BL1360"/>
      <c r="BM1360"/>
      <c r="BN1360"/>
      <c r="BO1360"/>
      <c r="BP1360"/>
      <c r="BQ1360"/>
      <c r="BR1360"/>
      <c r="BS1360"/>
      <c r="BT1360"/>
    </row>
    <row r="1361" spans="1:72" s="8" customFormat="1" x14ac:dyDescent="0.25">
      <c r="A1361" s="92"/>
      <c r="B1361" s="92"/>
      <c r="C1361" s="92"/>
      <c r="D1361" s="92"/>
      <c r="E1361" s="104"/>
      <c r="F1361" s="104"/>
      <c r="G1361" s="104"/>
      <c r="H1361" s="104"/>
      <c r="I1361" s="104"/>
      <c r="J1361" s="104"/>
      <c r="K1361" s="104"/>
      <c r="L1361" s="104"/>
      <c r="M1361"/>
      <c r="N1361"/>
      <c r="O1361"/>
      <c r="P1361"/>
      <c r="Q1361"/>
      <c r="R1361"/>
      <c r="S1361"/>
      <c r="T1361"/>
      <c r="U1361"/>
      <c r="V1361"/>
      <c r="W1361"/>
      <c r="X1361"/>
      <c r="Y1361"/>
      <c r="Z1361"/>
      <c r="AA1361"/>
      <c r="AB1361"/>
      <c r="AC1361"/>
      <c r="AD1361"/>
      <c r="AE1361"/>
      <c r="AF1361"/>
      <c r="AG1361"/>
      <c r="AH1361"/>
      <c r="AI1361"/>
      <c r="AJ1361"/>
      <c r="AK1361"/>
      <c r="AL1361"/>
      <c r="AM1361"/>
      <c r="AN1361"/>
      <c r="AO1361"/>
      <c r="AP1361"/>
      <c r="AQ1361"/>
      <c r="AR1361"/>
      <c r="AS1361"/>
      <c r="AT1361"/>
      <c r="AU1361"/>
      <c r="AV1361"/>
      <c r="AW1361"/>
      <c r="AX1361"/>
      <c r="AY1361"/>
      <c r="AZ1361"/>
      <c r="BA1361"/>
      <c r="BB1361"/>
      <c r="BC1361"/>
      <c r="BD1361"/>
      <c r="BE1361"/>
      <c r="BF1361"/>
      <c r="BG1361"/>
      <c r="BH1361"/>
      <c r="BI1361"/>
      <c r="BJ1361"/>
      <c r="BK1361"/>
      <c r="BL1361"/>
      <c r="BM1361"/>
      <c r="BN1361"/>
      <c r="BO1361"/>
      <c r="BP1361"/>
      <c r="BQ1361"/>
      <c r="BR1361"/>
      <c r="BS1361"/>
      <c r="BT1361"/>
    </row>
    <row r="1362" spans="1:72" s="8" customFormat="1" x14ac:dyDescent="0.25">
      <c r="A1362" s="92"/>
      <c r="B1362" s="92"/>
      <c r="C1362" s="92"/>
      <c r="D1362" s="92"/>
      <c r="E1362" s="104"/>
      <c r="F1362" s="104"/>
      <c r="G1362" s="104"/>
      <c r="H1362" s="104"/>
      <c r="I1362" s="104"/>
      <c r="J1362" s="104"/>
      <c r="K1362" s="104"/>
      <c r="L1362" s="104"/>
      <c r="M1362"/>
      <c r="N1362"/>
      <c r="O1362"/>
      <c r="P1362"/>
      <c r="Q1362"/>
      <c r="R1362"/>
      <c r="S1362"/>
      <c r="T1362"/>
      <c r="U1362"/>
      <c r="V1362"/>
      <c r="W1362"/>
      <c r="X1362"/>
      <c r="Y1362"/>
      <c r="Z1362"/>
      <c r="AA1362"/>
      <c r="AB1362"/>
      <c r="AC1362"/>
      <c r="AD1362"/>
      <c r="AE1362"/>
      <c r="AF1362"/>
      <c r="AG1362"/>
      <c r="AH1362"/>
      <c r="AI1362"/>
      <c r="AJ1362"/>
      <c r="AK1362"/>
      <c r="AL1362"/>
      <c r="AM1362"/>
      <c r="AN1362"/>
      <c r="AO1362"/>
      <c r="AP1362"/>
      <c r="AQ1362"/>
      <c r="AR1362"/>
      <c r="AS1362"/>
      <c r="AT1362"/>
      <c r="AU1362"/>
      <c r="AV1362"/>
      <c r="AW1362"/>
      <c r="AX1362"/>
      <c r="AY1362"/>
      <c r="AZ1362"/>
      <c r="BA1362"/>
      <c r="BB1362"/>
      <c r="BC1362"/>
      <c r="BD1362"/>
      <c r="BE1362"/>
      <c r="BF1362"/>
      <c r="BG1362"/>
      <c r="BH1362"/>
      <c r="BI1362"/>
      <c r="BJ1362"/>
      <c r="BK1362"/>
      <c r="BL1362"/>
      <c r="BM1362"/>
      <c r="BN1362"/>
      <c r="BO1362"/>
      <c r="BP1362"/>
      <c r="BQ1362"/>
      <c r="BR1362"/>
      <c r="BS1362"/>
      <c r="BT1362"/>
    </row>
    <row r="1363" spans="1:72" s="8" customFormat="1" x14ac:dyDescent="0.25">
      <c r="A1363" s="92"/>
      <c r="B1363" s="92"/>
      <c r="C1363" s="92"/>
      <c r="D1363" s="92"/>
      <c r="E1363" s="104"/>
      <c r="F1363" s="104"/>
      <c r="G1363" s="104"/>
      <c r="H1363" s="104"/>
      <c r="I1363" s="104"/>
      <c r="J1363" s="104"/>
      <c r="K1363" s="104"/>
      <c r="L1363" s="104"/>
      <c r="M1363"/>
      <c r="N1363"/>
      <c r="O1363"/>
      <c r="P1363"/>
      <c r="Q1363"/>
      <c r="R1363"/>
      <c r="S1363"/>
      <c r="T1363"/>
      <c r="U1363"/>
      <c r="V1363"/>
      <c r="W1363"/>
      <c r="X1363"/>
      <c r="Y1363"/>
      <c r="Z1363"/>
      <c r="AA1363"/>
      <c r="AB1363"/>
      <c r="AC1363"/>
      <c r="AD1363"/>
      <c r="AE1363"/>
      <c r="AF1363"/>
      <c r="AG1363"/>
      <c r="AH1363"/>
      <c r="AI1363"/>
      <c r="AJ1363"/>
      <c r="AK1363"/>
      <c r="AL1363"/>
      <c r="AM1363"/>
      <c r="AN1363"/>
      <c r="AO1363"/>
      <c r="AP1363"/>
      <c r="AQ1363"/>
      <c r="AR1363"/>
      <c r="AS1363"/>
      <c r="AT1363"/>
      <c r="AU1363"/>
      <c r="AV1363"/>
      <c r="AW1363"/>
      <c r="AX1363"/>
      <c r="AY1363"/>
      <c r="AZ1363"/>
      <c r="BA1363"/>
      <c r="BB1363"/>
      <c r="BC1363"/>
      <c r="BD1363"/>
      <c r="BE1363"/>
      <c r="BF1363"/>
      <c r="BG1363"/>
      <c r="BH1363"/>
      <c r="BI1363"/>
      <c r="BJ1363"/>
      <c r="BK1363"/>
      <c r="BL1363"/>
      <c r="BM1363"/>
      <c r="BN1363"/>
      <c r="BO1363"/>
      <c r="BP1363"/>
      <c r="BQ1363"/>
      <c r="BR1363"/>
      <c r="BS1363"/>
      <c r="BT1363"/>
    </row>
    <row r="1364" spans="1:72" s="8" customFormat="1" x14ac:dyDescent="0.25">
      <c r="A1364" s="92"/>
      <c r="B1364" s="92"/>
      <c r="C1364" s="92"/>
      <c r="D1364" s="92"/>
      <c r="E1364" s="104"/>
      <c r="F1364" s="104"/>
      <c r="G1364" s="104"/>
      <c r="H1364" s="104"/>
      <c r="I1364" s="104"/>
      <c r="J1364" s="104"/>
      <c r="K1364" s="104"/>
      <c r="L1364" s="104"/>
      <c r="M1364"/>
      <c r="N1364"/>
      <c r="O1364"/>
      <c r="P1364"/>
      <c r="Q1364"/>
      <c r="R1364"/>
      <c r="S1364"/>
      <c r="T1364"/>
      <c r="U1364"/>
      <c r="V1364"/>
      <c r="W1364"/>
      <c r="X1364"/>
      <c r="Y1364"/>
      <c r="Z1364"/>
      <c r="AA1364"/>
      <c r="AB1364"/>
      <c r="AC1364"/>
      <c r="AD1364"/>
      <c r="AE1364"/>
      <c r="AF1364"/>
      <c r="AG1364"/>
      <c r="AH1364"/>
      <c r="AI1364"/>
      <c r="AJ1364"/>
      <c r="AK1364"/>
      <c r="AL1364"/>
      <c r="AM1364"/>
      <c r="AN1364"/>
      <c r="AO1364"/>
      <c r="AP1364"/>
      <c r="AQ1364"/>
      <c r="AR1364"/>
      <c r="AS1364"/>
      <c r="AT1364"/>
      <c r="AU1364"/>
      <c r="AV1364"/>
      <c r="AW1364"/>
      <c r="AX1364"/>
      <c r="AY1364"/>
      <c r="AZ1364"/>
      <c r="BA1364"/>
      <c r="BB1364"/>
      <c r="BC1364"/>
      <c r="BD1364"/>
      <c r="BE1364"/>
      <c r="BF1364"/>
      <c r="BG1364"/>
      <c r="BH1364"/>
      <c r="BI1364"/>
      <c r="BJ1364"/>
      <c r="BK1364"/>
      <c r="BL1364"/>
      <c r="BM1364"/>
      <c r="BN1364"/>
      <c r="BO1364"/>
      <c r="BP1364"/>
      <c r="BQ1364"/>
      <c r="BR1364"/>
      <c r="BS1364"/>
      <c r="BT1364"/>
    </row>
    <row r="1365" spans="1:72" s="8" customFormat="1" x14ac:dyDescent="0.25">
      <c r="A1365" s="92"/>
      <c r="B1365" s="92"/>
      <c r="C1365" s="92"/>
      <c r="D1365" s="92"/>
      <c r="E1365" s="104"/>
      <c r="F1365" s="104"/>
      <c r="G1365" s="104"/>
      <c r="H1365" s="104"/>
      <c r="I1365" s="104"/>
      <c r="J1365" s="104"/>
      <c r="K1365" s="104"/>
      <c r="L1365" s="104"/>
      <c r="M1365"/>
      <c r="N1365"/>
      <c r="O1365"/>
      <c r="P1365"/>
      <c r="Q1365"/>
      <c r="R1365"/>
      <c r="S1365"/>
      <c r="T1365"/>
      <c r="U1365"/>
      <c r="V1365"/>
      <c r="W1365"/>
      <c r="X1365"/>
      <c r="Y1365"/>
      <c r="Z1365"/>
      <c r="AA1365"/>
      <c r="AB1365"/>
      <c r="AC1365"/>
      <c r="AD1365"/>
      <c r="AE1365"/>
      <c r="AF1365"/>
      <c r="AG1365"/>
      <c r="AH1365"/>
      <c r="AI1365"/>
      <c r="AJ1365"/>
      <c r="AK1365"/>
      <c r="AL1365"/>
      <c r="AM1365"/>
      <c r="AN1365"/>
      <c r="AO1365"/>
      <c r="AP1365"/>
      <c r="AQ1365"/>
      <c r="AR1365"/>
      <c r="AS1365"/>
      <c r="AT1365"/>
      <c r="AU1365"/>
      <c r="AV1365"/>
      <c r="AW1365"/>
      <c r="AX1365"/>
      <c r="AY1365"/>
      <c r="AZ1365"/>
      <c r="BA1365"/>
      <c r="BB1365"/>
      <c r="BC1365"/>
      <c r="BD1365"/>
      <c r="BE1365"/>
      <c r="BF1365"/>
      <c r="BG1365"/>
      <c r="BH1365"/>
      <c r="BI1365"/>
      <c r="BJ1365"/>
      <c r="BK1365"/>
      <c r="BL1365"/>
      <c r="BM1365"/>
      <c r="BN1365"/>
      <c r="BO1365"/>
      <c r="BP1365"/>
      <c r="BQ1365"/>
      <c r="BR1365"/>
      <c r="BS1365"/>
      <c r="BT1365"/>
    </row>
    <row r="1366" spans="1:72" s="8" customFormat="1" x14ac:dyDescent="0.25">
      <c r="A1366" s="92"/>
      <c r="B1366" s="92"/>
      <c r="C1366" s="92"/>
      <c r="D1366" s="92"/>
      <c r="E1366" s="104"/>
      <c r="F1366" s="104"/>
      <c r="G1366" s="104"/>
      <c r="H1366" s="104"/>
      <c r="I1366" s="104"/>
      <c r="J1366" s="104"/>
      <c r="K1366" s="104"/>
      <c r="L1366" s="104"/>
      <c r="M1366"/>
      <c r="N1366"/>
      <c r="O1366"/>
      <c r="P1366"/>
      <c r="Q1366"/>
      <c r="R1366"/>
      <c r="S1366"/>
      <c r="T1366"/>
      <c r="U1366"/>
      <c r="V1366"/>
      <c r="W1366"/>
      <c r="X1366"/>
      <c r="Y1366"/>
      <c r="Z1366"/>
      <c r="AA1366"/>
      <c r="AB1366"/>
      <c r="AC1366"/>
      <c r="AD1366"/>
      <c r="AE1366"/>
      <c r="AF1366"/>
      <c r="AG1366"/>
      <c r="AH1366"/>
      <c r="AI1366"/>
      <c r="AJ1366"/>
      <c r="AK1366"/>
      <c r="AL1366"/>
      <c r="AM1366"/>
      <c r="AN1366"/>
      <c r="AO1366"/>
      <c r="AP1366"/>
      <c r="AQ1366"/>
      <c r="AR1366"/>
      <c r="AS1366"/>
      <c r="AT1366"/>
      <c r="AU1366"/>
      <c r="AV1366"/>
      <c r="AW1366"/>
      <c r="AX1366"/>
      <c r="AY1366"/>
      <c r="AZ1366"/>
      <c r="BA1366"/>
      <c r="BB1366"/>
      <c r="BC1366"/>
      <c r="BD1366"/>
      <c r="BE1366"/>
      <c r="BF1366"/>
      <c r="BG1366"/>
      <c r="BH1366"/>
      <c r="BI1366"/>
      <c r="BJ1366"/>
      <c r="BK1366"/>
      <c r="BL1366"/>
      <c r="BM1366"/>
      <c r="BN1366"/>
      <c r="BO1366"/>
      <c r="BP1366"/>
      <c r="BQ1366"/>
      <c r="BR1366"/>
      <c r="BS1366"/>
      <c r="BT1366"/>
    </row>
    <row r="1367" spans="1:72" s="8" customFormat="1" x14ac:dyDescent="0.25">
      <c r="A1367" s="92"/>
      <c r="B1367" s="92"/>
      <c r="C1367" s="92"/>
      <c r="D1367" s="92"/>
      <c r="E1367" s="104"/>
      <c r="F1367" s="104"/>
      <c r="G1367" s="104"/>
      <c r="H1367" s="104"/>
      <c r="I1367" s="104"/>
      <c r="J1367" s="104"/>
      <c r="K1367" s="104"/>
      <c r="L1367" s="104"/>
      <c r="M1367"/>
      <c r="N1367"/>
      <c r="O1367"/>
      <c r="P1367"/>
      <c r="Q1367"/>
      <c r="R1367"/>
      <c r="S1367"/>
      <c r="T1367"/>
      <c r="U1367"/>
      <c r="V1367"/>
      <c r="W1367"/>
      <c r="X1367"/>
      <c r="Y1367"/>
      <c r="Z1367"/>
      <c r="AA1367"/>
      <c r="AB1367"/>
      <c r="AC1367"/>
      <c r="AD1367"/>
      <c r="AE1367"/>
      <c r="AF1367"/>
      <c r="AG1367"/>
      <c r="AH1367"/>
      <c r="AI1367"/>
      <c r="AJ1367"/>
      <c r="AK1367"/>
      <c r="AL1367"/>
      <c r="AM1367"/>
      <c r="AN1367"/>
      <c r="AO1367"/>
      <c r="AP1367"/>
      <c r="AQ1367"/>
      <c r="AR1367"/>
      <c r="AS1367"/>
      <c r="AT1367"/>
      <c r="AU1367"/>
      <c r="AV1367"/>
      <c r="AW1367"/>
      <c r="AX1367"/>
      <c r="AY1367"/>
      <c r="AZ1367"/>
      <c r="BA1367"/>
      <c r="BB1367"/>
      <c r="BC1367"/>
      <c r="BD1367"/>
      <c r="BE1367"/>
      <c r="BF1367"/>
      <c r="BG1367"/>
      <c r="BH1367"/>
      <c r="BI1367"/>
      <c r="BJ1367"/>
      <c r="BK1367"/>
      <c r="BL1367"/>
      <c r="BM1367"/>
      <c r="BN1367"/>
      <c r="BO1367"/>
      <c r="BP1367"/>
      <c r="BQ1367"/>
      <c r="BR1367"/>
      <c r="BS1367"/>
      <c r="BT1367"/>
    </row>
    <row r="1368" spans="1:72" s="8" customFormat="1" x14ac:dyDescent="0.25">
      <c r="A1368" s="92"/>
      <c r="B1368" s="92"/>
      <c r="C1368" s="92"/>
      <c r="D1368" s="92"/>
      <c r="E1368" s="104"/>
      <c r="F1368" s="104"/>
      <c r="G1368" s="104"/>
      <c r="H1368" s="104"/>
      <c r="I1368" s="104"/>
      <c r="J1368" s="104"/>
      <c r="K1368" s="104"/>
      <c r="L1368" s="104"/>
      <c r="M1368"/>
      <c r="N1368"/>
      <c r="O1368"/>
      <c r="P1368"/>
      <c r="Q1368"/>
      <c r="R1368"/>
      <c r="S1368"/>
      <c r="T1368"/>
      <c r="U1368"/>
      <c r="V1368"/>
      <c r="W1368"/>
      <c r="X1368"/>
      <c r="Y1368"/>
      <c r="Z1368"/>
      <c r="AA1368"/>
      <c r="AB1368"/>
      <c r="AC1368"/>
      <c r="AD1368"/>
      <c r="AE1368"/>
      <c r="AF1368"/>
      <c r="AG1368"/>
      <c r="AH1368"/>
      <c r="AI1368"/>
      <c r="AJ1368"/>
      <c r="AK1368"/>
      <c r="AL1368"/>
      <c r="AM1368"/>
      <c r="AN1368"/>
      <c r="AO1368"/>
      <c r="AP1368"/>
      <c r="AQ1368"/>
      <c r="AR1368"/>
      <c r="AS1368"/>
      <c r="AT1368"/>
      <c r="AU1368"/>
      <c r="AV1368"/>
      <c r="AW1368"/>
      <c r="AX1368"/>
      <c r="AY1368"/>
      <c r="AZ1368"/>
      <c r="BA1368"/>
      <c r="BB1368"/>
      <c r="BC1368"/>
      <c r="BD1368"/>
      <c r="BE1368"/>
      <c r="BF1368"/>
      <c r="BG1368"/>
      <c r="BH1368"/>
      <c r="BI1368"/>
      <c r="BJ1368"/>
      <c r="BK1368"/>
      <c r="BL1368"/>
      <c r="BM1368"/>
      <c r="BN1368"/>
      <c r="BO1368"/>
      <c r="BP1368"/>
      <c r="BQ1368"/>
      <c r="BR1368"/>
      <c r="BS1368"/>
      <c r="BT1368"/>
    </row>
    <row r="1369" spans="1:72" s="8" customFormat="1" x14ac:dyDescent="0.25">
      <c r="A1369" s="92"/>
      <c r="B1369" s="92"/>
      <c r="C1369" s="92"/>
      <c r="D1369" s="92"/>
      <c r="E1369" s="104"/>
      <c r="F1369" s="104"/>
      <c r="G1369" s="104"/>
      <c r="H1369" s="104"/>
      <c r="I1369" s="104"/>
      <c r="J1369" s="104"/>
      <c r="K1369" s="104"/>
      <c r="L1369" s="104"/>
      <c r="M1369"/>
      <c r="N1369"/>
      <c r="O1369"/>
      <c r="P1369"/>
      <c r="Q1369"/>
      <c r="R1369"/>
      <c r="S1369"/>
      <c r="T1369"/>
      <c r="U1369"/>
      <c r="V1369"/>
      <c r="W1369"/>
      <c r="X1369"/>
      <c r="Y1369"/>
      <c r="Z1369"/>
      <c r="AA1369"/>
      <c r="AB1369"/>
      <c r="AC1369"/>
      <c r="AD1369"/>
      <c r="AE1369"/>
      <c r="AF1369"/>
      <c r="AG1369"/>
      <c r="AH1369"/>
      <c r="AI1369"/>
      <c r="AJ1369"/>
      <c r="AK1369"/>
      <c r="AL1369"/>
      <c r="AM1369"/>
      <c r="AN1369"/>
      <c r="AO1369"/>
      <c r="AP1369"/>
      <c r="AQ1369"/>
      <c r="AR1369"/>
      <c r="AS1369"/>
      <c r="AT1369"/>
      <c r="AU1369"/>
      <c r="AV1369"/>
      <c r="AW1369"/>
      <c r="AX1369"/>
      <c r="AY1369"/>
      <c r="AZ1369"/>
      <c r="BA1369"/>
      <c r="BB1369"/>
      <c r="BC1369"/>
      <c r="BD1369"/>
      <c r="BE1369"/>
      <c r="BF1369"/>
      <c r="BG1369"/>
      <c r="BH1369"/>
      <c r="BI1369"/>
      <c r="BJ1369"/>
      <c r="BK1369"/>
      <c r="BL1369"/>
      <c r="BM1369"/>
      <c r="BN1369"/>
      <c r="BO1369"/>
      <c r="BP1369"/>
      <c r="BQ1369"/>
      <c r="BR1369"/>
      <c r="BS1369"/>
      <c r="BT1369"/>
    </row>
    <row r="1370" spans="1:72" s="8" customFormat="1" x14ac:dyDescent="0.25">
      <c r="A1370" s="92"/>
      <c r="B1370" s="92"/>
      <c r="C1370" s="92"/>
      <c r="D1370" s="92"/>
      <c r="E1370" s="104"/>
      <c r="F1370" s="104"/>
      <c r="G1370" s="104"/>
      <c r="H1370" s="104"/>
      <c r="I1370" s="104"/>
      <c r="J1370" s="104"/>
      <c r="K1370" s="104"/>
      <c r="L1370" s="104"/>
      <c r="M1370"/>
      <c r="N1370"/>
      <c r="O1370"/>
      <c r="P1370"/>
      <c r="Q1370"/>
      <c r="R1370"/>
      <c r="S1370"/>
      <c r="T1370"/>
      <c r="U1370"/>
      <c r="V1370"/>
      <c r="W1370"/>
      <c r="X1370"/>
      <c r="Y1370"/>
      <c r="Z1370"/>
      <c r="AA1370"/>
      <c r="AB1370"/>
      <c r="AC1370"/>
      <c r="AD1370"/>
      <c r="AE1370"/>
      <c r="AF1370"/>
      <c r="AG1370"/>
      <c r="AH1370"/>
      <c r="AI1370"/>
      <c r="AJ1370"/>
      <c r="AK1370"/>
      <c r="AL1370"/>
      <c r="AM1370"/>
      <c r="AN1370"/>
      <c r="AO1370"/>
      <c r="AP1370"/>
      <c r="AQ1370"/>
      <c r="AR1370"/>
      <c r="AS1370"/>
      <c r="AT1370"/>
      <c r="AU1370"/>
      <c r="AV1370"/>
      <c r="AW1370"/>
      <c r="AX1370"/>
      <c r="AY1370"/>
      <c r="AZ1370"/>
      <c r="BA1370"/>
      <c r="BB1370"/>
      <c r="BC1370"/>
      <c r="BD1370"/>
      <c r="BE1370"/>
      <c r="BF1370"/>
      <c r="BG1370"/>
      <c r="BH1370"/>
      <c r="BI1370"/>
      <c r="BJ1370"/>
      <c r="BK1370"/>
      <c r="BL1370"/>
      <c r="BM1370"/>
      <c r="BN1370"/>
      <c r="BO1370"/>
      <c r="BP1370"/>
      <c r="BQ1370"/>
      <c r="BR1370"/>
      <c r="BS1370"/>
      <c r="BT1370"/>
    </row>
    <row r="1371" spans="1:72" s="8" customFormat="1" x14ac:dyDescent="0.25">
      <c r="A1371" s="92"/>
      <c r="B1371" s="92"/>
      <c r="C1371" s="92"/>
      <c r="D1371" s="92"/>
      <c r="E1371" s="104"/>
      <c r="F1371" s="104"/>
      <c r="G1371" s="104"/>
      <c r="H1371" s="104"/>
      <c r="I1371" s="104"/>
      <c r="J1371" s="104"/>
      <c r="K1371" s="104"/>
      <c r="L1371" s="104"/>
      <c r="M1371"/>
      <c r="N1371"/>
      <c r="O1371"/>
      <c r="P1371"/>
      <c r="Q1371"/>
      <c r="R1371"/>
      <c r="S1371"/>
      <c r="T1371"/>
      <c r="U1371"/>
      <c r="V1371"/>
      <c r="W1371"/>
      <c r="X1371"/>
      <c r="Y1371"/>
      <c r="Z1371"/>
      <c r="AA1371"/>
      <c r="AB1371"/>
      <c r="AC1371"/>
      <c r="AD1371"/>
      <c r="AE1371"/>
      <c r="AF1371"/>
      <c r="AG1371"/>
      <c r="AH1371"/>
      <c r="AI1371"/>
      <c r="AJ1371"/>
      <c r="AK1371"/>
      <c r="AL1371"/>
      <c r="AM1371"/>
      <c r="AN1371"/>
      <c r="AO1371"/>
      <c r="AP1371"/>
      <c r="AQ1371"/>
      <c r="AR1371"/>
      <c r="AS1371"/>
      <c r="AT1371"/>
      <c r="AU1371"/>
      <c r="AV1371"/>
      <c r="AW1371"/>
      <c r="AX1371"/>
      <c r="AY1371"/>
      <c r="AZ1371"/>
      <c r="BA1371"/>
      <c r="BB1371"/>
      <c r="BC1371"/>
      <c r="BD1371"/>
      <c r="BE1371"/>
      <c r="BF1371"/>
      <c r="BG1371"/>
      <c r="BH1371"/>
      <c r="BI1371"/>
      <c r="BJ1371"/>
      <c r="BK1371"/>
      <c r="BL1371"/>
      <c r="BM1371"/>
      <c r="BN1371"/>
      <c r="BO1371"/>
      <c r="BP1371"/>
      <c r="BQ1371"/>
      <c r="BR1371"/>
      <c r="BS1371"/>
      <c r="BT1371"/>
    </row>
    <row r="1372" spans="1:72" s="8" customFormat="1" x14ac:dyDescent="0.25">
      <c r="A1372" s="92"/>
      <c r="B1372" s="92"/>
      <c r="C1372" s="92"/>
      <c r="D1372" s="92"/>
      <c r="E1372" s="104"/>
      <c r="F1372" s="104"/>
      <c r="G1372" s="104"/>
      <c r="H1372" s="104"/>
      <c r="I1372" s="104"/>
      <c r="J1372" s="104"/>
      <c r="K1372" s="104"/>
      <c r="L1372" s="104"/>
      <c r="M1372"/>
      <c r="N1372"/>
      <c r="O1372"/>
      <c r="P1372"/>
      <c r="Q1372"/>
      <c r="R1372"/>
      <c r="S1372"/>
      <c r="T1372"/>
      <c r="U1372"/>
      <c r="V1372"/>
      <c r="W1372"/>
      <c r="X1372"/>
      <c r="Y1372"/>
      <c r="Z1372"/>
      <c r="AA1372"/>
      <c r="AB1372"/>
      <c r="AC1372"/>
      <c r="AD1372"/>
      <c r="AE1372"/>
      <c r="AF1372"/>
      <c r="AG1372"/>
      <c r="AH1372"/>
      <c r="AI1372"/>
      <c r="AJ1372"/>
      <c r="AK1372"/>
      <c r="AL1372"/>
      <c r="AM1372"/>
      <c r="AN1372"/>
      <c r="AO1372"/>
      <c r="AP1372"/>
      <c r="AQ1372"/>
      <c r="AR1372"/>
      <c r="AS1372"/>
      <c r="AT1372"/>
      <c r="AU1372"/>
      <c r="AV1372"/>
      <c r="AW1372"/>
      <c r="AX1372"/>
      <c r="AY1372"/>
      <c r="AZ1372"/>
      <c r="BA1372"/>
      <c r="BB1372"/>
      <c r="BC1372"/>
      <c r="BD1372"/>
      <c r="BE1372"/>
      <c r="BF1372"/>
      <c r="BG1372"/>
      <c r="BH1372"/>
      <c r="BI1372"/>
      <c r="BJ1372"/>
      <c r="BK1372"/>
      <c r="BL1372"/>
      <c r="BM1372"/>
      <c r="BN1372"/>
      <c r="BO1372"/>
      <c r="BP1372"/>
      <c r="BQ1372"/>
      <c r="BR1372"/>
      <c r="BS1372"/>
      <c r="BT1372"/>
    </row>
    <row r="1373" spans="1:72" s="8" customFormat="1" x14ac:dyDescent="0.25">
      <c r="A1373" s="92"/>
      <c r="B1373" s="92"/>
      <c r="C1373" s="92"/>
      <c r="D1373" s="92"/>
      <c r="E1373" s="104"/>
      <c r="F1373" s="104"/>
      <c r="G1373" s="104"/>
      <c r="H1373" s="104"/>
      <c r="I1373" s="104"/>
      <c r="J1373" s="104"/>
      <c r="K1373" s="104"/>
      <c r="L1373" s="104"/>
      <c r="M1373"/>
      <c r="N1373"/>
      <c r="O1373"/>
      <c r="P1373"/>
      <c r="Q1373"/>
      <c r="R1373"/>
      <c r="S1373"/>
      <c r="T1373"/>
      <c r="U1373"/>
      <c r="V1373"/>
      <c r="W1373"/>
      <c r="X1373"/>
      <c r="Y1373"/>
      <c r="Z1373"/>
      <c r="AA1373"/>
      <c r="AB1373"/>
      <c r="AC1373"/>
      <c r="AD1373"/>
      <c r="AE1373"/>
      <c r="AF1373"/>
      <c r="AG1373"/>
      <c r="AH1373"/>
      <c r="AI1373"/>
      <c r="AJ1373"/>
      <c r="AK1373"/>
      <c r="AL1373"/>
      <c r="AM1373"/>
      <c r="AN1373"/>
      <c r="AO1373"/>
      <c r="AP1373"/>
      <c r="AQ1373"/>
      <c r="AR1373"/>
      <c r="AS1373"/>
      <c r="AT1373"/>
      <c r="AU1373"/>
      <c r="AV1373"/>
      <c r="AW1373"/>
      <c r="AX1373"/>
      <c r="AY1373"/>
      <c r="AZ1373"/>
      <c r="BA1373"/>
      <c r="BB1373"/>
      <c r="BC1373"/>
      <c r="BD1373"/>
      <c r="BE1373"/>
      <c r="BF1373"/>
      <c r="BG1373"/>
      <c r="BH1373"/>
      <c r="BI1373"/>
      <c r="BJ1373"/>
      <c r="BK1373"/>
      <c r="BL1373"/>
      <c r="BM1373"/>
      <c r="BN1373"/>
      <c r="BO1373"/>
      <c r="BP1373"/>
      <c r="BQ1373"/>
      <c r="BR1373"/>
      <c r="BS1373"/>
      <c r="BT1373"/>
    </row>
    <row r="1374" spans="1:72" s="8" customFormat="1" x14ac:dyDescent="0.25">
      <c r="A1374" s="92"/>
      <c r="B1374" s="92"/>
      <c r="C1374" s="92"/>
      <c r="D1374" s="92"/>
      <c r="E1374" s="104"/>
      <c r="F1374" s="104"/>
      <c r="G1374" s="104"/>
      <c r="H1374" s="104"/>
      <c r="I1374" s="104"/>
      <c r="J1374" s="104"/>
      <c r="K1374" s="104"/>
      <c r="L1374" s="104"/>
      <c r="M1374"/>
      <c r="N1374"/>
      <c r="O1374"/>
      <c r="P1374"/>
      <c r="Q1374"/>
      <c r="R1374"/>
      <c r="S1374"/>
      <c r="T1374"/>
      <c r="U1374"/>
      <c r="V1374"/>
      <c r="W1374"/>
      <c r="X1374"/>
      <c r="Y1374"/>
      <c r="Z1374"/>
      <c r="AA1374"/>
      <c r="AB1374"/>
      <c r="AC1374"/>
      <c r="AD1374"/>
      <c r="AE1374"/>
      <c r="AF1374"/>
      <c r="AG1374"/>
      <c r="AH1374"/>
      <c r="AI1374"/>
      <c r="AJ1374"/>
      <c r="AK1374"/>
      <c r="AL1374"/>
      <c r="AM1374"/>
      <c r="AN1374"/>
      <c r="AO1374"/>
      <c r="AP1374"/>
      <c r="AQ1374"/>
      <c r="AR1374"/>
      <c r="AS1374"/>
      <c r="AT1374"/>
      <c r="AU1374"/>
      <c r="AV1374"/>
      <c r="AW1374"/>
      <c r="AX1374"/>
      <c r="AY1374"/>
      <c r="AZ1374"/>
      <c r="BA1374"/>
      <c r="BB1374"/>
      <c r="BC1374"/>
      <c r="BD1374"/>
      <c r="BE1374"/>
      <c r="BF1374"/>
      <c r="BG1374"/>
      <c r="BH1374"/>
      <c r="BI1374"/>
      <c r="BJ1374"/>
      <c r="BK1374"/>
      <c r="BL1374"/>
      <c r="BM1374"/>
      <c r="BN1374"/>
      <c r="BO1374"/>
      <c r="BP1374"/>
      <c r="BQ1374"/>
      <c r="BR1374"/>
      <c r="BS1374"/>
      <c r="BT1374"/>
    </row>
    <row r="1375" spans="1:72" s="8" customFormat="1" x14ac:dyDescent="0.25">
      <c r="A1375" s="92"/>
      <c r="B1375" s="92"/>
      <c r="C1375" s="92"/>
      <c r="D1375" s="92"/>
      <c r="E1375" s="104"/>
      <c r="F1375" s="104"/>
      <c r="G1375" s="104"/>
      <c r="H1375" s="104"/>
      <c r="I1375" s="104"/>
      <c r="J1375" s="104"/>
      <c r="K1375" s="104"/>
      <c r="L1375" s="104"/>
      <c r="M1375"/>
      <c r="N1375"/>
      <c r="O1375"/>
      <c r="P1375"/>
      <c r="Q1375"/>
      <c r="R1375"/>
      <c r="S1375"/>
      <c r="T1375"/>
      <c r="U1375"/>
      <c r="V1375"/>
      <c r="W1375"/>
      <c r="X1375"/>
      <c r="Y1375"/>
      <c r="Z1375"/>
      <c r="AA1375"/>
      <c r="AB1375"/>
      <c r="AC1375"/>
      <c r="AD1375"/>
      <c r="AE1375"/>
      <c r="AF1375"/>
      <c r="AG1375"/>
      <c r="AH1375"/>
      <c r="AI1375"/>
      <c r="AJ1375"/>
      <c r="AK1375"/>
      <c r="AL1375"/>
      <c r="AM1375"/>
      <c r="AN1375"/>
      <c r="AO1375"/>
      <c r="AP1375"/>
      <c r="AQ1375"/>
      <c r="AR1375"/>
      <c r="AS1375"/>
      <c r="AT1375"/>
      <c r="AU1375"/>
      <c r="AV1375"/>
      <c r="AW1375"/>
      <c r="AX1375"/>
      <c r="AY1375"/>
      <c r="AZ1375"/>
      <c r="BA1375"/>
      <c r="BB1375"/>
      <c r="BC1375"/>
      <c r="BD1375"/>
      <c r="BE1375"/>
      <c r="BF1375"/>
      <c r="BG1375"/>
      <c r="BH1375"/>
      <c r="BI1375"/>
      <c r="BJ1375"/>
      <c r="BK1375"/>
      <c r="BL1375"/>
      <c r="BM1375"/>
      <c r="BN1375"/>
      <c r="BO1375"/>
      <c r="BP1375"/>
      <c r="BQ1375"/>
      <c r="BR1375"/>
      <c r="BS1375"/>
      <c r="BT1375"/>
    </row>
    <row r="1376" spans="1:72" s="8" customFormat="1" x14ac:dyDescent="0.25">
      <c r="A1376" s="92"/>
      <c r="B1376" s="92"/>
      <c r="C1376" s="92"/>
      <c r="D1376" s="92"/>
      <c r="E1376" s="104"/>
      <c r="F1376" s="104"/>
      <c r="G1376" s="104"/>
      <c r="H1376" s="104"/>
      <c r="I1376" s="104"/>
      <c r="J1376" s="104"/>
      <c r="K1376" s="104"/>
      <c r="L1376" s="104"/>
      <c r="M1376"/>
      <c r="N1376"/>
      <c r="O1376"/>
      <c r="P1376"/>
      <c r="Q1376"/>
      <c r="R1376"/>
      <c r="S1376"/>
      <c r="T1376"/>
      <c r="U1376"/>
      <c r="V1376"/>
      <c r="W1376"/>
      <c r="X1376"/>
      <c r="Y1376"/>
      <c r="Z1376"/>
      <c r="AA1376"/>
      <c r="AB1376"/>
      <c r="AC1376"/>
      <c r="AD1376"/>
      <c r="AE1376"/>
      <c r="AF1376"/>
      <c r="AG1376"/>
      <c r="AH1376"/>
      <c r="AI1376"/>
      <c r="AJ1376"/>
      <c r="AK1376"/>
      <c r="AL1376"/>
      <c r="AM1376"/>
      <c r="AN1376"/>
      <c r="AO1376"/>
      <c r="AP1376"/>
      <c r="AQ1376"/>
      <c r="AR1376"/>
      <c r="AS1376"/>
      <c r="AT1376"/>
      <c r="AU1376"/>
      <c r="AV1376"/>
      <c r="AW1376"/>
      <c r="AX1376"/>
      <c r="AY1376"/>
      <c r="AZ1376"/>
      <c r="BA1376"/>
      <c r="BB1376"/>
      <c r="BC1376"/>
      <c r="BD1376"/>
      <c r="BE1376"/>
      <c r="BF1376"/>
      <c r="BG1376"/>
      <c r="BH1376"/>
      <c r="BI1376"/>
      <c r="BJ1376"/>
      <c r="BK1376"/>
      <c r="BL1376"/>
      <c r="BM1376"/>
      <c r="BN1376"/>
      <c r="BO1376"/>
      <c r="BP1376"/>
      <c r="BQ1376"/>
      <c r="BR1376"/>
      <c r="BS1376"/>
      <c r="BT1376"/>
    </row>
    <row r="1377" spans="1:72" s="8" customFormat="1" x14ac:dyDescent="0.25">
      <c r="A1377" s="92"/>
      <c r="B1377" s="92"/>
      <c r="C1377" s="92"/>
      <c r="D1377" s="92"/>
      <c r="E1377" s="104"/>
      <c r="F1377" s="104"/>
      <c r="G1377" s="104"/>
      <c r="H1377" s="104"/>
      <c r="I1377" s="104"/>
      <c r="J1377" s="104"/>
      <c r="K1377" s="104"/>
      <c r="L1377" s="104"/>
      <c r="M1377"/>
      <c r="N1377"/>
      <c r="O1377"/>
      <c r="P1377"/>
      <c r="Q1377"/>
      <c r="R1377"/>
      <c r="S1377"/>
      <c r="T1377"/>
      <c r="U1377"/>
      <c r="V1377"/>
      <c r="W1377"/>
      <c r="X1377"/>
      <c r="Y1377"/>
      <c r="Z1377"/>
      <c r="AA1377"/>
      <c r="AB1377"/>
      <c r="AC1377"/>
      <c r="AD1377"/>
      <c r="AE1377"/>
      <c r="AF1377"/>
      <c r="AG1377"/>
      <c r="AH1377"/>
      <c r="AI1377"/>
      <c r="AJ1377"/>
      <c r="AK1377"/>
      <c r="AL1377"/>
      <c r="AM1377"/>
      <c r="AN1377"/>
      <c r="AO1377"/>
      <c r="AP1377"/>
      <c r="AQ1377"/>
      <c r="AR1377"/>
      <c r="AS1377"/>
      <c r="AT1377"/>
      <c r="AU1377"/>
      <c r="AV1377"/>
      <c r="AW1377"/>
      <c r="AX1377"/>
      <c r="AY1377"/>
      <c r="AZ1377"/>
      <c r="BA1377"/>
      <c r="BB1377"/>
      <c r="BC1377"/>
      <c r="BD1377"/>
      <c r="BE1377"/>
      <c r="BF1377"/>
      <c r="BG1377"/>
      <c r="BH1377"/>
      <c r="BI1377"/>
      <c r="BJ1377"/>
      <c r="BK1377"/>
      <c r="BL1377"/>
      <c r="BM1377"/>
      <c r="BN1377"/>
      <c r="BO1377"/>
      <c r="BP1377"/>
      <c r="BQ1377"/>
      <c r="BR1377"/>
      <c r="BS1377"/>
      <c r="BT1377"/>
    </row>
    <row r="1378" spans="1:72" s="8" customFormat="1" x14ac:dyDescent="0.25">
      <c r="A1378" s="92"/>
      <c r="B1378" s="92"/>
      <c r="C1378" s="92"/>
      <c r="D1378" s="92"/>
      <c r="E1378" s="104"/>
      <c r="F1378" s="104"/>
      <c r="G1378" s="104"/>
      <c r="H1378" s="104"/>
      <c r="I1378" s="104"/>
      <c r="J1378" s="104"/>
      <c r="K1378" s="104"/>
      <c r="L1378" s="104"/>
      <c r="M1378"/>
      <c r="N1378"/>
      <c r="O1378"/>
      <c r="P1378"/>
      <c r="Q1378"/>
      <c r="R1378"/>
      <c r="S1378"/>
      <c r="T1378"/>
      <c r="U1378"/>
      <c r="V1378"/>
      <c r="W1378"/>
      <c r="X1378"/>
      <c r="Y1378"/>
      <c r="Z1378"/>
      <c r="AA1378"/>
      <c r="AB1378"/>
      <c r="AC1378"/>
      <c r="AD1378"/>
      <c r="AE1378"/>
      <c r="AF1378"/>
      <c r="AG1378"/>
      <c r="AH1378"/>
      <c r="AI1378"/>
      <c r="AJ1378"/>
      <c r="AK1378"/>
      <c r="AL1378"/>
      <c r="AM1378"/>
      <c r="AN1378"/>
      <c r="AO1378"/>
      <c r="AP1378"/>
      <c r="AQ1378"/>
      <c r="AR1378"/>
      <c r="AS1378"/>
      <c r="AT1378"/>
      <c r="AU1378"/>
      <c r="AV1378"/>
      <c r="AW1378"/>
      <c r="AX1378"/>
      <c r="AY1378"/>
      <c r="AZ1378"/>
      <c r="BA1378"/>
      <c r="BB1378"/>
      <c r="BC1378"/>
      <c r="BD1378"/>
      <c r="BE1378"/>
      <c r="BF1378"/>
      <c r="BG1378"/>
      <c r="BH1378"/>
      <c r="BI1378"/>
      <c r="BJ1378"/>
      <c r="BK1378"/>
      <c r="BL1378"/>
      <c r="BM1378"/>
      <c r="BN1378"/>
      <c r="BO1378"/>
      <c r="BP1378"/>
      <c r="BQ1378"/>
      <c r="BR1378"/>
      <c r="BS1378"/>
      <c r="BT1378"/>
    </row>
    <row r="1379" spans="1:72" s="8" customFormat="1" x14ac:dyDescent="0.25">
      <c r="A1379" s="92"/>
      <c r="B1379" s="92"/>
      <c r="C1379" s="92"/>
      <c r="D1379" s="92"/>
      <c r="E1379" s="104"/>
      <c r="F1379" s="104"/>
      <c r="G1379" s="104"/>
      <c r="H1379" s="104"/>
      <c r="I1379" s="104"/>
      <c r="J1379" s="104"/>
      <c r="K1379" s="104"/>
      <c r="L1379" s="104"/>
      <c r="M1379"/>
      <c r="N1379"/>
      <c r="O1379"/>
      <c r="P1379"/>
      <c r="Q1379"/>
      <c r="R1379"/>
      <c r="S1379"/>
      <c r="T1379"/>
      <c r="U1379"/>
      <c r="V1379"/>
      <c r="W1379"/>
      <c r="X1379"/>
      <c r="Y1379"/>
      <c r="Z1379"/>
      <c r="AA1379"/>
      <c r="AB1379"/>
      <c r="AC1379"/>
      <c r="AD1379"/>
      <c r="AE1379"/>
      <c r="AF1379"/>
      <c r="AG1379"/>
      <c r="AH1379"/>
      <c r="AI1379"/>
      <c r="AJ1379"/>
      <c r="AK1379"/>
      <c r="AL1379"/>
      <c r="AM1379"/>
      <c r="AN1379"/>
      <c r="AO1379"/>
      <c r="AP1379"/>
      <c r="AQ1379"/>
      <c r="AR1379"/>
      <c r="AS1379"/>
      <c r="AT1379"/>
      <c r="AU1379"/>
      <c r="AV1379"/>
      <c r="AW1379"/>
      <c r="AX1379"/>
      <c r="AY1379"/>
      <c r="AZ1379"/>
      <c r="BA1379"/>
      <c r="BB1379"/>
      <c r="BC1379"/>
      <c r="BD1379"/>
      <c r="BE1379"/>
      <c r="BF1379"/>
      <c r="BG1379"/>
      <c r="BH1379"/>
      <c r="BI1379"/>
      <c r="BJ1379"/>
      <c r="BK1379"/>
      <c r="BL1379"/>
      <c r="BM1379"/>
      <c r="BN1379"/>
      <c r="BO1379"/>
      <c r="BP1379"/>
      <c r="BQ1379"/>
      <c r="BR1379"/>
      <c r="BS1379"/>
      <c r="BT1379"/>
    </row>
    <row r="1380" spans="1:72" s="8" customFormat="1" x14ac:dyDescent="0.25">
      <c r="A1380" s="92"/>
      <c r="B1380" s="92"/>
      <c r="C1380" s="92"/>
      <c r="D1380" s="92"/>
      <c r="E1380" s="104"/>
      <c r="F1380" s="104"/>
      <c r="G1380" s="104"/>
      <c r="H1380" s="104"/>
      <c r="I1380" s="104"/>
      <c r="J1380" s="104"/>
      <c r="K1380" s="104"/>
      <c r="L1380" s="104"/>
      <c r="M1380"/>
      <c r="N1380"/>
      <c r="O1380"/>
      <c r="P1380"/>
      <c r="Q1380"/>
      <c r="R1380"/>
      <c r="S1380"/>
      <c r="T1380"/>
      <c r="U1380"/>
      <c r="V1380"/>
      <c r="W1380"/>
      <c r="X1380"/>
      <c r="Y1380"/>
      <c r="Z1380"/>
      <c r="AA1380"/>
      <c r="AB1380"/>
      <c r="AC1380"/>
      <c r="AD1380"/>
      <c r="AE1380"/>
      <c r="AF1380"/>
      <c r="AG1380"/>
      <c r="AH1380"/>
      <c r="AI1380"/>
      <c r="AJ1380"/>
      <c r="AK1380"/>
      <c r="AL1380"/>
      <c r="AM1380"/>
      <c r="AN1380"/>
      <c r="AO1380"/>
      <c r="AP1380"/>
      <c r="AQ1380"/>
      <c r="AR1380"/>
      <c r="AS1380"/>
      <c r="AT1380"/>
      <c r="AU1380"/>
      <c r="AV1380"/>
      <c r="AW1380"/>
      <c r="AX1380"/>
      <c r="AY1380"/>
      <c r="AZ1380"/>
      <c r="BA1380"/>
      <c r="BB1380"/>
      <c r="BC1380"/>
      <c r="BD1380"/>
      <c r="BE1380"/>
      <c r="BF1380"/>
      <c r="BG1380"/>
      <c r="BH1380"/>
      <c r="BI1380"/>
      <c r="BJ1380"/>
      <c r="BK1380"/>
      <c r="BL1380"/>
      <c r="BM1380"/>
      <c r="BN1380"/>
      <c r="BO1380"/>
      <c r="BP1380"/>
      <c r="BQ1380"/>
      <c r="BR1380"/>
      <c r="BS1380"/>
      <c r="BT1380"/>
    </row>
    <row r="1381" spans="1:72" s="8" customFormat="1" x14ac:dyDescent="0.25">
      <c r="A1381" s="92"/>
      <c r="B1381" s="92"/>
      <c r="C1381" s="92"/>
      <c r="D1381" s="92"/>
      <c r="E1381" s="104"/>
      <c r="F1381" s="104"/>
      <c r="G1381" s="104"/>
      <c r="H1381" s="104"/>
      <c r="I1381" s="104"/>
      <c r="J1381" s="104"/>
      <c r="K1381" s="104"/>
      <c r="L1381" s="104"/>
      <c r="M1381"/>
      <c r="N1381"/>
      <c r="O1381"/>
      <c r="P1381"/>
      <c r="Q1381"/>
      <c r="R1381"/>
      <c r="S1381"/>
      <c r="T1381"/>
      <c r="U1381"/>
      <c r="V1381"/>
      <c r="W1381"/>
      <c r="X1381"/>
      <c r="Y1381"/>
      <c r="Z1381"/>
      <c r="AA1381"/>
      <c r="AB1381"/>
      <c r="AC1381"/>
      <c r="AD1381"/>
      <c r="AE1381"/>
      <c r="AF1381"/>
      <c r="AG1381"/>
      <c r="AH1381"/>
      <c r="AI1381"/>
      <c r="AJ1381"/>
      <c r="AK1381"/>
      <c r="AL1381"/>
      <c r="AM1381"/>
      <c r="AN1381"/>
      <c r="AO1381"/>
      <c r="AP1381"/>
      <c r="AQ1381"/>
      <c r="AR1381"/>
      <c r="AS1381"/>
      <c r="AT1381"/>
      <c r="AU1381"/>
      <c r="AV1381"/>
      <c r="AW1381"/>
      <c r="AX1381"/>
      <c r="AY1381"/>
      <c r="AZ1381"/>
      <c r="BA1381"/>
      <c r="BB1381"/>
      <c r="BC1381"/>
      <c r="BD1381"/>
      <c r="BE1381"/>
      <c r="BF1381"/>
      <c r="BG1381"/>
      <c r="BH1381"/>
      <c r="BI1381"/>
      <c r="BJ1381"/>
      <c r="BK1381"/>
      <c r="BL1381"/>
      <c r="BM1381"/>
      <c r="BN1381"/>
      <c r="BO1381"/>
      <c r="BP1381"/>
      <c r="BQ1381"/>
      <c r="BR1381"/>
      <c r="BS1381"/>
      <c r="BT1381"/>
    </row>
    <row r="1382" spans="1:72" s="8" customFormat="1" x14ac:dyDescent="0.25">
      <c r="A1382" s="92"/>
      <c r="B1382" s="92"/>
      <c r="C1382" s="92"/>
      <c r="D1382" s="92"/>
      <c r="E1382" s="104"/>
      <c r="F1382" s="104"/>
      <c r="G1382" s="104"/>
      <c r="H1382" s="104"/>
      <c r="I1382" s="104"/>
      <c r="J1382" s="104"/>
      <c r="K1382" s="104"/>
      <c r="L1382" s="104"/>
      <c r="M1382"/>
      <c r="N1382"/>
      <c r="O1382"/>
      <c r="P1382"/>
      <c r="Q1382"/>
      <c r="R1382"/>
      <c r="S1382"/>
      <c r="T1382"/>
      <c r="U1382"/>
      <c r="V1382"/>
      <c r="W1382"/>
      <c r="X1382"/>
      <c r="Y1382"/>
      <c r="Z1382"/>
      <c r="AA1382"/>
      <c r="AB1382"/>
      <c r="AC1382"/>
      <c r="AD1382"/>
      <c r="AE1382"/>
      <c r="AF1382"/>
      <c r="AG1382"/>
      <c r="AH1382"/>
      <c r="AI1382"/>
      <c r="AJ1382"/>
      <c r="AK1382"/>
      <c r="AL1382"/>
      <c r="AM1382"/>
      <c r="AN1382"/>
      <c r="AO1382"/>
      <c r="AP1382"/>
      <c r="AQ1382"/>
      <c r="AR1382"/>
      <c r="AS1382"/>
      <c r="AT1382"/>
      <c r="AU1382"/>
      <c r="AV1382"/>
      <c r="AW1382"/>
      <c r="AX1382"/>
      <c r="AY1382"/>
      <c r="AZ1382"/>
      <c r="BA1382"/>
      <c r="BB1382"/>
      <c r="BC1382"/>
      <c r="BD1382"/>
      <c r="BE1382"/>
      <c r="BF1382"/>
      <c r="BG1382"/>
      <c r="BH1382"/>
      <c r="BI1382"/>
      <c r="BJ1382"/>
      <c r="BK1382"/>
      <c r="BL1382"/>
      <c r="BM1382"/>
      <c r="BN1382"/>
      <c r="BO1382"/>
      <c r="BP1382"/>
      <c r="BQ1382"/>
      <c r="BR1382"/>
      <c r="BS1382"/>
      <c r="BT1382"/>
    </row>
    <row r="1383" spans="1:72" s="8" customFormat="1" x14ac:dyDescent="0.25">
      <c r="A1383" s="92"/>
      <c r="B1383" s="92"/>
      <c r="C1383" s="92"/>
      <c r="D1383" s="92"/>
      <c r="E1383" s="104"/>
      <c r="F1383" s="104"/>
      <c r="G1383" s="104"/>
      <c r="H1383" s="104"/>
      <c r="I1383" s="104"/>
      <c r="J1383" s="104"/>
      <c r="K1383" s="104"/>
      <c r="L1383" s="104"/>
      <c r="M1383"/>
      <c r="N1383"/>
      <c r="O1383"/>
      <c r="P1383"/>
      <c r="Q1383"/>
      <c r="R1383"/>
      <c r="S1383"/>
      <c r="T1383"/>
      <c r="U1383"/>
      <c r="V1383"/>
      <c r="W1383"/>
      <c r="X1383"/>
      <c r="Y1383"/>
      <c r="Z1383"/>
      <c r="AA1383"/>
      <c r="AB1383"/>
      <c r="AC1383"/>
      <c r="AD1383"/>
      <c r="AE1383"/>
      <c r="AF1383"/>
      <c r="AG1383"/>
      <c r="AH1383"/>
      <c r="AI1383"/>
      <c r="AJ1383"/>
      <c r="AK1383"/>
      <c r="AL1383"/>
      <c r="AM1383"/>
      <c r="AN1383"/>
      <c r="AO1383"/>
      <c r="AP1383"/>
      <c r="AQ1383"/>
      <c r="AR1383"/>
      <c r="AS1383"/>
      <c r="AT1383"/>
      <c r="AU1383"/>
      <c r="AV1383"/>
      <c r="AW1383"/>
      <c r="AX1383"/>
      <c r="AY1383"/>
      <c r="AZ1383"/>
      <c r="BA1383"/>
      <c r="BB1383"/>
      <c r="BC1383"/>
      <c r="BD1383"/>
      <c r="BE1383"/>
      <c r="BF1383"/>
      <c r="BG1383"/>
      <c r="BH1383"/>
      <c r="BI1383"/>
      <c r="BJ1383"/>
      <c r="BK1383"/>
      <c r="BL1383"/>
      <c r="BM1383"/>
      <c r="BN1383"/>
      <c r="BO1383"/>
      <c r="BP1383"/>
      <c r="BQ1383"/>
      <c r="BR1383"/>
      <c r="BS1383"/>
      <c r="BT1383"/>
    </row>
    <row r="1384" spans="1:72" s="8" customFormat="1" x14ac:dyDescent="0.25">
      <c r="A1384" s="92"/>
      <c r="B1384" s="92"/>
      <c r="C1384" s="92"/>
      <c r="D1384" s="92"/>
      <c r="E1384" s="104"/>
      <c r="F1384" s="104"/>
      <c r="G1384" s="104"/>
      <c r="H1384" s="104"/>
      <c r="I1384" s="104"/>
      <c r="J1384" s="104"/>
      <c r="K1384" s="104"/>
      <c r="L1384" s="104"/>
      <c r="M1384"/>
      <c r="N1384"/>
      <c r="O1384"/>
      <c r="P1384"/>
      <c r="Q1384"/>
      <c r="R1384"/>
      <c r="S1384"/>
      <c r="T1384"/>
      <c r="U1384"/>
      <c r="V1384"/>
      <c r="W1384"/>
      <c r="X1384"/>
      <c r="Y1384"/>
      <c r="Z1384"/>
      <c r="AA1384"/>
      <c r="AB1384"/>
      <c r="AC1384"/>
      <c r="AD1384"/>
      <c r="AE1384"/>
      <c r="AF1384"/>
      <c r="AG1384"/>
      <c r="AH1384"/>
      <c r="AI1384"/>
      <c r="AJ1384"/>
      <c r="AK1384"/>
      <c r="AL1384"/>
      <c r="AM1384"/>
      <c r="AN1384"/>
      <c r="AO1384"/>
      <c r="AP1384"/>
      <c r="AQ1384"/>
      <c r="AR1384"/>
      <c r="AS1384"/>
      <c r="AT1384"/>
      <c r="AU1384"/>
      <c r="AV1384"/>
      <c r="AW1384"/>
      <c r="AX1384"/>
      <c r="AY1384"/>
      <c r="AZ1384"/>
      <c r="BA1384"/>
      <c r="BB1384"/>
      <c r="BC1384"/>
      <c r="BD1384"/>
      <c r="BE1384"/>
      <c r="BF1384"/>
      <c r="BG1384"/>
      <c r="BH1384"/>
      <c r="BI1384"/>
      <c r="BJ1384"/>
      <c r="BK1384"/>
      <c r="BL1384"/>
      <c r="BM1384"/>
      <c r="BN1384"/>
      <c r="BO1384"/>
      <c r="BP1384"/>
      <c r="BQ1384"/>
      <c r="BR1384"/>
      <c r="BS1384"/>
      <c r="BT1384"/>
    </row>
    <row r="1385" spans="1:72" s="8" customFormat="1" x14ac:dyDescent="0.25">
      <c r="A1385" s="92"/>
      <c r="B1385" s="92"/>
      <c r="C1385" s="92"/>
      <c r="D1385" s="92"/>
      <c r="E1385" s="104"/>
      <c r="F1385" s="104"/>
      <c r="G1385" s="104"/>
      <c r="H1385" s="104"/>
      <c r="I1385" s="104"/>
      <c r="J1385" s="104"/>
      <c r="K1385" s="104"/>
      <c r="L1385" s="104"/>
      <c r="M1385"/>
      <c r="N1385"/>
      <c r="O1385"/>
      <c r="P1385"/>
      <c r="Q1385"/>
      <c r="R1385"/>
      <c r="S1385"/>
      <c r="T1385"/>
      <c r="U1385"/>
      <c r="V1385"/>
      <c r="W1385"/>
      <c r="X1385"/>
      <c r="Y1385"/>
      <c r="Z1385"/>
      <c r="AA1385"/>
      <c r="AB1385"/>
      <c r="AC1385"/>
      <c r="AD1385"/>
      <c r="AE1385"/>
      <c r="AF1385"/>
      <c r="AG1385"/>
      <c r="AH1385"/>
      <c r="AI1385"/>
      <c r="AJ1385"/>
      <c r="AK1385"/>
      <c r="AL1385"/>
      <c r="AM1385"/>
      <c r="AN1385"/>
      <c r="AO1385"/>
      <c r="AP1385"/>
      <c r="AQ1385"/>
      <c r="AR1385"/>
      <c r="AS1385"/>
      <c r="AT1385"/>
      <c r="AU1385"/>
      <c r="AV1385"/>
      <c r="AW1385"/>
      <c r="AX1385"/>
      <c r="AY1385"/>
      <c r="AZ1385"/>
      <c r="BA1385"/>
      <c r="BB1385"/>
      <c r="BC1385"/>
      <c r="BD1385"/>
      <c r="BE1385"/>
      <c r="BF1385"/>
      <c r="BG1385"/>
      <c r="BH1385"/>
      <c r="BI1385"/>
      <c r="BJ1385"/>
      <c r="BK1385"/>
      <c r="BL1385"/>
      <c r="BM1385"/>
      <c r="BN1385"/>
      <c r="BO1385"/>
      <c r="BP1385"/>
      <c r="BQ1385"/>
      <c r="BR1385"/>
      <c r="BS1385"/>
      <c r="BT1385"/>
    </row>
    <row r="1386" spans="1:72" s="8" customFormat="1" x14ac:dyDescent="0.25">
      <c r="A1386" s="92"/>
      <c r="B1386" s="92"/>
      <c r="C1386" s="92"/>
      <c r="D1386" s="92"/>
      <c r="E1386" s="104"/>
      <c r="F1386" s="104"/>
      <c r="G1386" s="104"/>
      <c r="H1386" s="104"/>
      <c r="I1386" s="104"/>
      <c r="J1386" s="104"/>
      <c r="K1386" s="104"/>
      <c r="L1386" s="104"/>
      <c r="M1386"/>
      <c r="N1386"/>
      <c r="O1386"/>
      <c r="P1386"/>
      <c r="Q1386"/>
      <c r="R1386"/>
      <c r="S1386"/>
      <c r="T1386"/>
      <c r="U1386"/>
      <c r="V1386"/>
      <c r="W1386"/>
      <c r="X1386"/>
      <c r="Y1386"/>
      <c r="Z1386"/>
      <c r="AA1386"/>
      <c r="AB1386"/>
      <c r="AC1386"/>
      <c r="AD1386"/>
      <c r="AE1386"/>
      <c r="AF1386"/>
      <c r="AG1386"/>
      <c r="AH1386"/>
      <c r="AI1386"/>
      <c r="AJ1386"/>
      <c r="AK1386"/>
      <c r="AL1386"/>
      <c r="AM1386"/>
      <c r="AN1386"/>
      <c r="AO1386"/>
      <c r="AP1386"/>
      <c r="AQ1386"/>
      <c r="AR1386"/>
      <c r="AS1386"/>
      <c r="AT1386"/>
      <c r="AU1386"/>
      <c r="AV1386"/>
      <c r="AW1386"/>
      <c r="AX1386"/>
      <c r="AY1386"/>
      <c r="AZ1386"/>
      <c r="BA1386"/>
      <c r="BB1386"/>
      <c r="BC1386"/>
      <c r="BD1386"/>
      <c r="BE1386"/>
      <c r="BF1386"/>
      <c r="BG1386"/>
      <c r="BH1386"/>
      <c r="BI1386"/>
      <c r="BJ1386"/>
      <c r="BK1386"/>
      <c r="BL1386"/>
      <c r="BM1386"/>
      <c r="BN1386"/>
      <c r="BO1386"/>
      <c r="BP1386"/>
      <c r="BQ1386"/>
      <c r="BR1386"/>
      <c r="BS1386"/>
      <c r="BT1386"/>
    </row>
    <row r="1387" spans="1:72" s="8" customFormat="1" x14ac:dyDescent="0.25">
      <c r="A1387" s="92"/>
      <c r="B1387" s="92"/>
      <c r="C1387" s="92"/>
      <c r="D1387" s="92"/>
      <c r="E1387" s="104"/>
      <c r="F1387" s="104"/>
      <c r="G1387" s="104"/>
      <c r="H1387" s="104"/>
      <c r="I1387" s="104"/>
      <c r="J1387" s="104"/>
      <c r="K1387" s="104"/>
      <c r="L1387" s="104"/>
      <c r="M1387"/>
      <c r="N1387"/>
      <c r="O1387"/>
      <c r="P1387"/>
      <c r="Q1387"/>
      <c r="R1387"/>
      <c r="S1387"/>
      <c r="T1387"/>
      <c r="U1387"/>
      <c r="V1387"/>
      <c r="W1387"/>
      <c r="X1387"/>
      <c r="Y1387"/>
      <c r="Z1387"/>
      <c r="AA1387"/>
      <c r="AB1387"/>
      <c r="AC1387"/>
      <c r="AD1387"/>
      <c r="AE1387"/>
      <c r="AF1387"/>
      <c r="AG1387"/>
      <c r="AH1387"/>
      <c r="AI1387"/>
      <c r="AJ1387"/>
      <c r="AK1387"/>
      <c r="AL1387"/>
      <c r="AM1387"/>
      <c r="AN1387"/>
      <c r="AO1387"/>
      <c r="AP1387"/>
      <c r="AQ1387"/>
      <c r="AR1387"/>
      <c r="AS1387"/>
      <c r="AT1387"/>
      <c r="AU1387"/>
      <c r="AV1387"/>
      <c r="AW1387"/>
      <c r="AX1387"/>
      <c r="AY1387"/>
      <c r="AZ1387"/>
      <c r="BA1387"/>
      <c r="BB1387"/>
      <c r="BC1387"/>
      <c r="BD1387"/>
      <c r="BE1387"/>
      <c r="BF1387"/>
      <c r="BG1387"/>
      <c r="BH1387"/>
      <c r="BI1387"/>
      <c r="BJ1387"/>
      <c r="BK1387"/>
      <c r="BL1387"/>
      <c r="BM1387"/>
      <c r="BN1387"/>
      <c r="BO1387"/>
      <c r="BP1387"/>
      <c r="BQ1387"/>
      <c r="BR1387"/>
      <c r="BS1387"/>
      <c r="BT1387"/>
    </row>
    <row r="1388" spans="1:72" s="8" customFormat="1" x14ac:dyDescent="0.25">
      <c r="A1388" s="92"/>
      <c r="B1388" s="92"/>
      <c r="C1388" s="92"/>
      <c r="D1388" s="92"/>
      <c r="E1388" s="104"/>
      <c r="F1388" s="104"/>
      <c r="G1388" s="104"/>
      <c r="H1388" s="104"/>
      <c r="I1388" s="104"/>
      <c r="J1388" s="104"/>
      <c r="K1388" s="104"/>
      <c r="L1388" s="104"/>
      <c r="M1388"/>
      <c r="N1388"/>
      <c r="O1388"/>
      <c r="P1388"/>
      <c r="Q1388"/>
      <c r="R1388"/>
      <c r="S1388"/>
      <c r="T1388"/>
      <c r="U1388"/>
      <c r="V1388"/>
      <c r="W1388"/>
      <c r="X1388"/>
      <c r="Y1388"/>
      <c r="Z1388"/>
      <c r="AA1388"/>
      <c r="AB1388"/>
      <c r="AC1388"/>
      <c r="AD1388"/>
      <c r="AE1388"/>
      <c r="AF1388"/>
      <c r="AG1388"/>
      <c r="AH1388"/>
      <c r="AI1388"/>
      <c r="AJ1388"/>
      <c r="AK1388"/>
      <c r="AL1388"/>
      <c r="AM1388"/>
      <c r="AN1388"/>
      <c r="AO1388"/>
      <c r="AP1388"/>
      <c r="AQ1388"/>
      <c r="AR1388"/>
      <c r="AS1388"/>
      <c r="AT1388"/>
      <c r="AU1388"/>
      <c r="AV1388"/>
      <c r="AW1388"/>
      <c r="AX1388"/>
      <c r="AY1388"/>
      <c r="AZ1388"/>
      <c r="BA1388"/>
      <c r="BB1388"/>
      <c r="BC1388"/>
      <c r="BD1388"/>
      <c r="BE1388"/>
      <c r="BF1388"/>
      <c r="BG1388"/>
      <c r="BH1388"/>
      <c r="BI1388"/>
      <c r="BJ1388"/>
      <c r="BK1388"/>
      <c r="BL1388"/>
      <c r="BM1388"/>
      <c r="BN1388"/>
      <c r="BO1388"/>
      <c r="BP1388"/>
      <c r="BQ1388"/>
      <c r="BR1388"/>
      <c r="BS1388"/>
      <c r="BT1388"/>
    </row>
    <row r="1389" spans="1:72" s="8" customFormat="1" x14ac:dyDescent="0.25">
      <c r="A1389" s="92"/>
      <c r="B1389" s="92"/>
      <c r="C1389" s="92"/>
      <c r="D1389" s="92"/>
      <c r="E1389" s="104"/>
      <c r="F1389" s="104"/>
      <c r="G1389" s="104"/>
      <c r="H1389" s="104"/>
      <c r="I1389" s="104"/>
      <c r="J1389" s="104"/>
      <c r="K1389" s="104"/>
      <c r="L1389" s="104"/>
      <c r="M1389"/>
      <c r="N1389"/>
      <c r="O1389"/>
      <c r="P1389"/>
      <c r="Q1389"/>
      <c r="R1389"/>
      <c r="S1389"/>
      <c r="T1389"/>
      <c r="U1389"/>
      <c r="V1389"/>
      <c r="W1389"/>
      <c r="X1389"/>
      <c r="Y1389"/>
      <c r="Z1389"/>
      <c r="AA1389"/>
      <c r="AB1389"/>
      <c r="AC1389"/>
      <c r="AD1389"/>
      <c r="AE1389"/>
      <c r="AF1389"/>
      <c r="AG1389"/>
      <c r="AH1389"/>
      <c r="AI1389"/>
      <c r="AJ1389"/>
      <c r="AK1389"/>
      <c r="AL1389"/>
      <c r="AM1389"/>
      <c r="AN1389"/>
      <c r="AO1389"/>
      <c r="AP1389"/>
      <c r="AQ1389"/>
      <c r="AR1389"/>
      <c r="AS1389"/>
      <c r="AT1389"/>
      <c r="AU1389"/>
      <c r="AV1389"/>
      <c r="AW1389"/>
      <c r="AX1389"/>
      <c r="AY1389"/>
      <c r="AZ1389"/>
      <c r="BA1389"/>
      <c r="BB1389"/>
      <c r="BC1389"/>
      <c r="BD1389"/>
      <c r="BE1389"/>
      <c r="BF1389"/>
      <c r="BG1389"/>
      <c r="BH1389"/>
      <c r="BI1389"/>
      <c r="BJ1389"/>
      <c r="BK1389"/>
      <c r="BL1389"/>
      <c r="BM1389"/>
      <c r="BN1389"/>
      <c r="BO1389"/>
      <c r="BP1389"/>
      <c r="BQ1389"/>
      <c r="BR1389"/>
      <c r="BS1389"/>
      <c r="BT1389"/>
    </row>
    <row r="1390" spans="1:72" s="8" customFormat="1" x14ac:dyDescent="0.25">
      <c r="A1390" s="92"/>
      <c r="B1390" s="92"/>
      <c r="C1390" s="92"/>
      <c r="D1390" s="92"/>
      <c r="E1390" s="104"/>
      <c r="F1390" s="104"/>
      <c r="G1390" s="104"/>
      <c r="H1390" s="104"/>
      <c r="I1390" s="104"/>
      <c r="J1390" s="104"/>
      <c r="K1390" s="104"/>
      <c r="L1390" s="104"/>
      <c r="M1390"/>
      <c r="N1390"/>
      <c r="O1390"/>
      <c r="P1390"/>
      <c r="Q1390"/>
      <c r="R1390"/>
      <c r="S1390"/>
      <c r="T1390"/>
      <c r="U1390"/>
      <c r="V1390"/>
      <c r="W1390"/>
      <c r="X1390"/>
      <c r="Y1390"/>
      <c r="Z1390"/>
      <c r="AA1390"/>
      <c r="AB1390"/>
      <c r="AC1390"/>
      <c r="AD1390"/>
      <c r="AE1390"/>
      <c r="AF1390"/>
      <c r="AG1390"/>
      <c r="AH1390"/>
      <c r="AI1390"/>
      <c r="AJ1390"/>
      <c r="AK1390"/>
      <c r="AL1390"/>
      <c r="AM1390"/>
      <c r="AN1390"/>
      <c r="AO1390"/>
      <c r="AP1390"/>
      <c r="AQ1390"/>
      <c r="AR1390"/>
      <c r="AS1390"/>
      <c r="AT1390"/>
      <c r="AU1390"/>
      <c r="AV1390"/>
      <c r="AW1390"/>
      <c r="AX1390"/>
      <c r="AY1390"/>
      <c r="AZ1390"/>
      <c r="BA1390"/>
      <c r="BB1390"/>
      <c r="BC1390"/>
      <c r="BD1390"/>
      <c r="BE1390"/>
      <c r="BF1390"/>
      <c r="BG1390"/>
      <c r="BH1390"/>
      <c r="BI1390"/>
      <c r="BJ1390"/>
      <c r="BK1390"/>
      <c r="BL1390"/>
      <c r="BM1390"/>
      <c r="BN1390"/>
      <c r="BO1390"/>
      <c r="BP1390"/>
      <c r="BQ1390"/>
      <c r="BR1390"/>
      <c r="BS1390"/>
      <c r="BT1390"/>
    </row>
    <row r="1391" spans="1:72" s="8" customFormat="1" x14ac:dyDescent="0.25">
      <c r="A1391" s="92"/>
      <c r="B1391" s="92"/>
      <c r="C1391" s="92"/>
      <c r="D1391" s="92"/>
      <c r="E1391" s="104"/>
      <c r="F1391" s="104"/>
      <c r="G1391" s="104"/>
      <c r="H1391" s="104"/>
      <c r="I1391" s="104"/>
      <c r="J1391" s="104"/>
      <c r="K1391" s="104"/>
      <c r="L1391" s="104"/>
      <c r="M1391"/>
      <c r="N1391"/>
      <c r="O1391"/>
      <c r="P1391"/>
      <c r="Q1391"/>
      <c r="R1391"/>
      <c r="S1391"/>
      <c r="T1391"/>
      <c r="U1391"/>
      <c r="V1391"/>
      <c r="W1391"/>
      <c r="X1391"/>
      <c r="Y1391"/>
      <c r="Z1391"/>
      <c r="AA1391"/>
      <c r="AB1391"/>
      <c r="AC1391"/>
      <c r="AD1391"/>
      <c r="AE1391"/>
      <c r="AF1391"/>
      <c r="AG1391"/>
      <c r="AH1391"/>
      <c r="AI1391"/>
      <c r="AJ1391"/>
      <c r="AK1391"/>
      <c r="AL1391"/>
      <c r="AM1391"/>
      <c r="AN1391"/>
      <c r="AO1391"/>
      <c r="AP1391"/>
      <c r="AQ1391"/>
      <c r="AR1391"/>
      <c r="AS1391"/>
      <c r="AT1391"/>
      <c r="AU1391"/>
      <c r="AV1391"/>
      <c r="AW1391"/>
      <c r="AX1391"/>
      <c r="AY1391"/>
      <c r="AZ1391"/>
      <c r="BA1391"/>
      <c r="BB1391"/>
      <c r="BC1391"/>
      <c r="BD1391"/>
      <c r="BE1391"/>
      <c r="BF1391"/>
      <c r="BG1391"/>
      <c r="BH1391"/>
      <c r="BI1391"/>
      <c r="BJ1391"/>
      <c r="BK1391"/>
      <c r="BL1391"/>
      <c r="BM1391"/>
      <c r="BN1391"/>
      <c r="BO1391"/>
      <c r="BP1391"/>
      <c r="BQ1391"/>
      <c r="BR1391"/>
      <c r="BS1391"/>
      <c r="BT1391"/>
    </row>
    <row r="1392" spans="1:72" s="8" customFormat="1" x14ac:dyDescent="0.25">
      <c r="A1392" s="92"/>
      <c r="B1392" s="92"/>
      <c r="C1392" s="92"/>
      <c r="D1392" s="92"/>
      <c r="E1392" s="104"/>
      <c r="F1392" s="104"/>
      <c r="G1392" s="104"/>
      <c r="H1392" s="104"/>
      <c r="I1392" s="104"/>
      <c r="J1392" s="104"/>
      <c r="K1392" s="104"/>
      <c r="L1392" s="104"/>
      <c r="M1392"/>
      <c r="N1392"/>
      <c r="O1392"/>
      <c r="P1392"/>
      <c r="Q1392"/>
      <c r="R1392"/>
      <c r="S1392"/>
      <c r="T1392"/>
      <c r="U1392"/>
      <c r="V1392"/>
      <c r="W1392"/>
      <c r="X1392"/>
      <c r="Y1392"/>
      <c r="Z1392"/>
      <c r="AA1392"/>
      <c r="AB1392"/>
      <c r="AC1392"/>
      <c r="AD1392"/>
      <c r="AE1392"/>
      <c r="AF1392"/>
      <c r="AG1392"/>
      <c r="AH1392"/>
      <c r="AI1392"/>
      <c r="AJ1392"/>
      <c r="AK1392"/>
      <c r="AL1392"/>
      <c r="AM1392"/>
      <c r="AN1392"/>
      <c r="AO1392"/>
      <c r="AP1392"/>
      <c r="AQ1392"/>
      <c r="AR1392"/>
      <c r="AS1392"/>
      <c r="AT1392"/>
      <c r="AU1392"/>
      <c r="AV1392"/>
      <c r="AW1392"/>
      <c r="AX1392"/>
      <c r="AY1392"/>
      <c r="AZ1392"/>
      <c r="BA1392"/>
      <c r="BB1392"/>
      <c r="BC1392"/>
      <c r="BD1392"/>
      <c r="BE1392"/>
      <c r="BF1392"/>
      <c r="BG1392"/>
      <c r="BH1392"/>
      <c r="BI1392"/>
      <c r="BJ1392"/>
      <c r="BK1392"/>
      <c r="BL1392"/>
      <c r="BM1392"/>
      <c r="BN1392"/>
      <c r="BO1392"/>
      <c r="BP1392"/>
      <c r="BQ1392"/>
      <c r="BR1392"/>
      <c r="BS1392"/>
      <c r="BT1392"/>
    </row>
    <row r="1393" spans="1:72" s="8" customFormat="1" x14ac:dyDescent="0.25">
      <c r="A1393" s="92"/>
      <c r="B1393" s="92"/>
      <c r="C1393" s="92"/>
      <c r="D1393" s="92"/>
      <c r="E1393" s="104"/>
      <c r="F1393" s="104"/>
      <c r="G1393" s="104"/>
      <c r="H1393" s="104"/>
      <c r="I1393" s="104"/>
      <c r="J1393" s="104"/>
      <c r="K1393" s="104"/>
      <c r="L1393" s="104"/>
      <c r="M1393"/>
      <c r="N1393"/>
      <c r="O1393"/>
      <c r="P1393"/>
      <c r="Q1393"/>
      <c r="R1393"/>
      <c r="S1393"/>
      <c r="T1393"/>
      <c r="U1393"/>
      <c r="V1393"/>
      <c r="W1393"/>
      <c r="X1393"/>
      <c r="Y1393"/>
      <c r="Z1393"/>
      <c r="AA1393"/>
      <c r="AB1393"/>
      <c r="AC1393"/>
      <c r="AD1393"/>
      <c r="AE1393"/>
      <c r="AF1393"/>
      <c r="AG1393"/>
      <c r="AH1393"/>
      <c r="AI1393"/>
      <c r="AJ1393"/>
      <c r="AK1393"/>
      <c r="AL1393"/>
      <c r="AM1393"/>
      <c r="AN1393"/>
      <c r="AO1393"/>
      <c r="AP1393"/>
      <c r="AQ1393"/>
      <c r="AR1393"/>
      <c r="AS1393"/>
      <c r="AT1393"/>
      <c r="AU1393"/>
      <c r="AV1393"/>
      <c r="AW1393"/>
      <c r="AX1393"/>
      <c r="AY1393"/>
      <c r="AZ1393"/>
      <c r="BA1393"/>
      <c r="BB1393"/>
      <c r="BC1393"/>
      <c r="BD1393"/>
      <c r="BE1393"/>
      <c r="BF1393"/>
      <c r="BG1393"/>
      <c r="BH1393"/>
      <c r="BI1393"/>
      <c r="BJ1393"/>
      <c r="BK1393"/>
      <c r="BL1393"/>
      <c r="BM1393"/>
      <c r="BN1393"/>
      <c r="BO1393"/>
      <c r="BP1393"/>
      <c r="BQ1393"/>
      <c r="BR1393"/>
      <c r="BS1393"/>
      <c r="BT1393"/>
    </row>
    <row r="1394" spans="1:72" s="8" customFormat="1" x14ac:dyDescent="0.25">
      <c r="A1394" s="92"/>
      <c r="B1394" s="92"/>
      <c r="C1394" s="92"/>
      <c r="D1394" s="92"/>
      <c r="E1394" s="104"/>
      <c r="F1394" s="104"/>
      <c r="G1394" s="104"/>
      <c r="H1394" s="104"/>
      <c r="I1394" s="104"/>
      <c r="J1394" s="104"/>
      <c r="K1394" s="104"/>
      <c r="L1394" s="104"/>
      <c r="M1394"/>
      <c r="N1394"/>
      <c r="O1394"/>
      <c r="P1394"/>
      <c r="Q1394"/>
      <c r="R1394"/>
      <c r="S1394"/>
      <c r="T1394"/>
      <c r="U1394"/>
      <c r="V1394"/>
      <c r="W1394"/>
      <c r="X1394"/>
      <c r="Y1394"/>
      <c r="Z1394"/>
      <c r="AA1394"/>
      <c r="AB1394"/>
      <c r="AC1394"/>
      <c r="AD1394"/>
      <c r="AE1394"/>
      <c r="AF1394"/>
      <c r="AG1394"/>
      <c r="AH1394"/>
      <c r="AI1394"/>
      <c r="AJ1394"/>
      <c r="AK1394"/>
      <c r="AL1394"/>
      <c r="AM1394"/>
      <c r="AN1394"/>
      <c r="AO1394"/>
      <c r="AP1394"/>
      <c r="AQ1394"/>
      <c r="AR1394"/>
      <c r="AS1394"/>
      <c r="AT1394"/>
      <c r="AU1394"/>
      <c r="AV1394"/>
      <c r="AW1394"/>
      <c r="AX1394"/>
      <c r="AY1394"/>
      <c r="AZ1394"/>
      <c r="BA1394"/>
      <c r="BB1394"/>
      <c r="BC1394"/>
      <c r="BD1394"/>
      <c r="BE1394"/>
      <c r="BF1394"/>
      <c r="BG1394"/>
      <c r="BH1394"/>
      <c r="BI1394"/>
      <c r="BJ1394"/>
      <c r="BK1394"/>
      <c r="BL1394"/>
      <c r="BM1394"/>
      <c r="BN1394"/>
      <c r="BO1394"/>
      <c r="BP1394"/>
      <c r="BQ1394"/>
      <c r="BR1394"/>
      <c r="BS1394"/>
      <c r="BT1394"/>
    </row>
    <row r="1395" spans="1:72" s="8" customFormat="1" x14ac:dyDescent="0.25">
      <c r="A1395" s="92"/>
      <c r="B1395" s="92"/>
      <c r="C1395" s="92"/>
      <c r="D1395" s="92"/>
      <c r="E1395" s="104"/>
      <c r="F1395" s="104"/>
      <c r="G1395" s="104"/>
      <c r="H1395" s="104"/>
      <c r="I1395" s="104"/>
      <c r="J1395" s="104"/>
      <c r="K1395" s="104"/>
      <c r="L1395" s="104"/>
      <c r="M1395"/>
      <c r="N1395"/>
      <c r="O1395"/>
      <c r="P1395"/>
      <c r="Q1395"/>
      <c r="R1395"/>
      <c r="S1395"/>
      <c r="T1395"/>
      <c r="U1395"/>
      <c r="V1395"/>
      <c r="W1395"/>
      <c r="X1395"/>
      <c r="Y1395"/>
      <c r="Z1395"/>
      <c r="AA1395"/>
      <c r="AB1395"/>
      <c r="AC1395"/>
      <c r="AD1395"/>
      <c r="AE1395"/>
      <c r="AF1395"/>
      <c r="AG1395"/>
      <c r="AH1395"/>
      <c r="AI1395"/>
      <c r="AJ1395"/>
      <c r="AK1395"/>
      <c r="AL1395"/>
      <c r="AM1395"/>
      <c r="AN1395"/>
      <c r="AO1395"/>
      <c r="AP1395"/>
      <c r="AQ1395"/>
      <c r="AR1395"/>
      <c r="AS1395"/>
      <c r="AT1395"/>
      <c r="AU1395"/>
      <c r="AV1395"/>
      <c r="AW1395"/>
      <c r="AX1395"/>
      <c r="AY1395"/>
      <c r="AZ1395"/>
      <c r="BA1395"/>
      <c r="BB1395"/>
      <c r="BC1395"/>
      <c r="BD1395"/>
      <c r="BE1395"/>
      <c r="BF1395"/>
      <c r="BG1395"/>
      <c r="BH1395"/>
      <c r="BI1395"/>
      <c r="BJ1395"/>
      <c r="BK1395"/>
      <c r="BL1395"/>
      <c r="BM1395"/>
      <c r="BN1395"/>
      <c r="BO1395"/>
      <c r="BP1395"/>
      <c r="BQ1395"/>
      <c r="BR1395"/>
      <c r="BS1395"/>
      <c r="BT1395"/>
    </row>
    <row r="1396" spans="1:72" s="8" customFormat="1" x14ac:dyDescent="0.25">
      <c r="A1396" s="92"/>
      <c r="B1396" s="92"/>
      <c r="C1396" s="92"/>
      <c r="D1396" s="92"/>
      <c r="E1396" s="104"/>
      <c r="F1396" s="104"/>
      <c r="G1396" s="104"/>
      <c r="H1396" s="104"/>
      <c r="I1396" s="104"/>
      <c r="J1396" s="104"/>
      <c r="K1396" s="104"/>
      <c r="L1396" s="104"/>
      <c r="M1396"/>
      <c r="N1396"/>
      <c r="O1396"/>
      <c r="P1396"/>
      <c r="Q1396"/>
      <c r="R1396"/>
      <c r="S1396"/>
      <c r="T1396"/>
      <c r="U1396"/>
      <c r="V1396"/>
      <c r="W1396"/>
      <c r="X1396"/>
      <c r="Y1396"/>
      <c r="Z1396"/>
      <c r="AA1396"/>
      <c r="AB1396"/>
      <c r="AC1396"/>
      <c r="AD1396"/>
      <c r="AE1396"/>
      <c r="AF1396"/>
      <c r="AG1396"/>
      <c r="AH1396"/>
      <c r="AI1396"/>
      <c r="AJ1396"/>
      <c r="AK1396"/>
      <c r="AL1396"/>
      <c r="AM1396"/>
      <c r="AN1396"/>
      <c r="AO1396"/>
      <c r="AP1396"/>
      <c r="AQ1396"/>
      <c r="AR1396"/>
      <c r="AS1396"/>
      <c r="AT1396"/>
      <c r="AU1396"/>
      <c r="AV1396"/>
      <c r="AW1396"/>
      <c r="AX1396"/>
      <c r="AY1396"/>
      <c r="AZ1396"/>
      <c r="BA1396"/>
      <c r="BB1396"/>
      <c r="BC1396"/>
      <c r="BD1396"/>
      <c r="BE1396"/>
      <c r="BF1396"/>
      <c r="BG1396"/>
      <c r="BH1396"/>
      <c r="BI1396"/>
      <c r="BJ1396"/>
      <c r="BK1396"/>
      <c r="BL1396"/>
      <c r="BM1396"/>
      <c r="BN1396"/>
      <c r="BO1396"/>
      <c r="BP1396"/>
      <c r="BQ1396"/>
      <c r="BR1396"/>
      <c r="BS1396"/>
      <c r="BT1396"/>
    </row>
    <row r="1397" spans="1:72" s="8" customFormat="1" x14ac:dyDescent="0.25">
      <c r="A1397" s="92"/>
      <c r="B1397" s="92"/>
      <c r="C1397" s="92"/>
      <c r="D1397" s="92"/>
      <c r="E1397" s="104"/>
      <c r="F1397" s="104"/>
      <c r="G1397" s="104"/>
      <c r="H1397" s="104"/>
      <c r="I1397" s="104"/>
      <c r="J1397" s="104"/>
      <c r="K1397" s="104"/>
      <c r="L1397" s="104"/>
      <c r="M1397"/>
      <c r="N1397"/>
      <c r="O1397"/>
      <c r="P1397"/>
      <c r="Q1397"/>
      <c r="R1397"/>
      <c r="S1397"/>
      <c r="T1397"/>
      <c r="U1397"/>
      <c r="V1397"/>
      <c r="W1397"/>
      <c r="X1397"/>
      <c r="Y1397"/>
      <c r="Z1397"/>
      <c r="AA1397"/>
      <c r="AB1397"/>
      <c r="AC1397"/>
      <c r="AD1397"/>
      <c r="AE1397"/>
      <c r="AF1397"/>
      <c r="AG1397"/>
      <c r="AH1397"/>
      <c r="AI1397"/>
      <c r="AJ1397"/>
      <c r="AK1397"/>
      <c r="AL1397"/>
      <c r="AM1397"/>
      <c r="AN1397"/>
      <c r="AO1397"/>
      <c r="AP1397"/>
      <c r="AQ1397"/>
      <c r="AR1397"/>
      <c r="AS1397"/>
      <c r="AT1397"/>
      <c r="AU1397"/>
      <c r="AV1397"/>
      <c r="AW1397"/>
      <c r="AX1397"/>
      <c r="AY1397"/>
      <c r="AZ1397"/>
      <c r="BA1397"/>
      <c r="BB1397"/>
      <c r="BC1397"/>
      <c r="BD1397"/>
      <c r="BE1397"/>
      <c r="BF1397"/>
      <c r="BG1397"/>
      <c r="BH1397"/>
      <c r="BI1397"/>
      <c r="BJ1397"/>
      <c r="BK1397"/>
      <c r="BL1397"/>
      <c r="BM1397"/>
      <c r="BN1397"/>
      <c r="BO1397"/>
      <c r="BP1397"/>
      <c r="BQ1397"/>
      <c r="BR1397"/>
      <c r="BS1397"/>
      <c r="BT1397"/>
    </row>
    <row r="1398" spans="1:72" s="8" customFormat="1" x14ac:dyDescent="0.25">
      <c r="A1398" s="92"/>
      <c r="B1398" s="92"/>
      <c r="C1398" s="92"/>
      <c r="D1398" s="92"/>
      <c r="E1398" s="104"/>
      <c r="F1398" s="104"/>
      <c r="G1398" s="104"/>
      <c r="H1398" s="104"/>
      <c r="I1398" s="104"/>
      <c r="J1398" s="104"/>
      <c r="K1398" s="104"/>
      <c r="L1398" s="104"/>
      <c r="M1398"/>
      <c r="N1398"/>
      <c r="O1398"/>
      <c r="P1398"/>
      <c r="Q1398"/>
      <c r="R1398"/>
      <c r="S1398"/>
      <c r="T1398"/>
      <c r="U1398"/>
      <c r="V1398"/>
      <c r="W1398"/>
      <c r="X1398"/>
      <c r="Y1398"/>
      <c r="Z1398"/>
      <c r="AA1398"/>
      <c r="AB1398"/>
      <c r="AC1398"/>
      <c r="AD1398"/>
      <c r="AE1398"/>
      <c r="AF1398"/>
      <c r="AG1398"/>
      <c r="AH1398"/>
      <c r="AI1398"/>
      <c r="AJ1398"/>
      <c r="AK1398"/>
      <c r="AL1398"/>
      <c r="AM1398"/>
      <c r="AN1398"/>
      <c r="AO1398"/>
      <c r="AP1398"/>
      <c r="AQ1398"/>
      <c r="AR1398"/>
      <c r="AS1398"/>
      <c r="AT1398"/>
      <c r="AU1398"/>
      <c r="AV1398"/>
      <c r="AW1398"/>
      <c r="AX1398"/>
      <c r="AY1398"/>
      <c r="AZ1398"/>
      <c r="BA1398"/>
      <c r="BB1398"/>
      <c r="BC1398"/>
      <c r="BD1398"/>
      <c r="BE1398"/>
      <c r="BF1398"/>
      <c r="BG1398"/>
      <c r="BH1398"/>
      <c r="BI1398"/>
      <c r="BJ1398"/>
      <c r="BK1398"/>
      <c r="BL1398"/>
      <c r="BM1398"/>
      <c r="BN1398"/>
      <c r="BO1398"/>
      <c r="BP1398"/>
      <c r="BQ1398"/>
      <c r="BR1398"/>
      <c r="BS1398"/>
      <c r="BT1398"/>
    </row>
    <row r="1399" spans="1:72" s="8" customFormat="1" x14ac:dyDescent="0.25">
      <c r="A1399" s="92"/>
      <c r="B1399" s="92"/>
      <c r="C1399" s="92"/>
      <c r="D1399" s="92"/>
      <c r="E1399" s="104"/>
      <c r="F1399" s="104"/>
      <c r="G1399" s="104"/>
      <c r="H1399" s="104"/>
      <c r="I1399" s="104"/>
      <c r="J1399" s="104"/>
      <c r="K1399" s="104"/>
      <c r="L1399" s="104"/>
      <c r="M1399"/>
      <c r="N1399"/>
      <c r="O1399"/>
      <c r="P1399"/>
      <c r="Q1399"/>
      <c r="R1399"/>
      <c r="S1399"/>
      <c r="T1399"/>
      <c r="U1399"/>
      <c r="V1399"/>
      <c r="W1399"/>
      <c r="X1399"/>
      <c r="Y1399"/>
      <c r="Z1399"/>
      <c r="AA1399"/>
      <c r="AB1399"/>
      <c r="AC1399"/>
      <c r="AD1399"/>
      <c r="AE1399"/>
      <c r="AF1399"/>
      <c r="AG1399"/>
      <c r="AH1399"/>
      <c r="AI1399"/>
      <c r="AJ1399"/>
      <c r="AK1399"/>
      <c r="AL1399"/>
      <c r="AM1399"/>
      <c r="AN1399"/>
      <c r="AO1399"/>
      <c r="AP1399"/>
      <c r="AQ1399"/>
      <c r="AR1399"/>
      <c r="AS1399"/>
      <c r="AT1399"/>
      <c r="AU1399"/>
      <c r="AV1399"/>
      <c r="AW1399"/>
      <c r="AX1399"/>
      <c r="AY1399"/>
      <c r="AZ1399"/>
      <c r="BA1399"/>
      <c r="BB1399"/>
      <c r="BC1399"/>
      <c r="BD1399"/>
      <c r="BE1399"/>
      <c r="BF1399"/>
      <c r="BG1399"/>
      <c r="BH1399"/>
      <c r="BI1399"/>
      <c r="BJ1399"/>
      <c r="BK1399"/>
      <c r="BL1399"/>
      <c r="BM1399"/>
      <c r="BN1399"/>
      <c r="BO1399"/>
      <c r="BP1399"/>
      <c r="BQ1399"/>
      <c r="BR1399"/>
      <c r="BS1399"/>
      <c r="BT1399"/>
    </row>
    <row r="1400" spans="1:72" s="8" customFormat="1" x14ac:dyDescent="0.25">
      <c r="A1400" s="92"/>
      <c r="B1400" s="92"/>
      <c r="C1400" s="92"/>
      <c r="D1400" s="92"/>
      <c r="E1400" s="104"/>
      <c r="F1400" s="104"/>
      <c r="G1400" s="104"/>
      <c r="H1400" s="104"/>
      <c r="I1400" s="104"/>
      <c r="J1400" s="104"/>
      <c r="K1400" s="104"/>
      <c r="L1400" s="104"/>
      <c r="M1400"/>
      <c r="N1400"/>
      <c r="O1400"/>
      <c r="P1400"/>
      <c r="Q1400"/>
      <c r="R1400"/>
      <c r="S1400"/>
      <c r="T1400"/>
      <c r="U1400"/>
      <c r="V1400"/>
      <c r="W1400"/>
      <c r="X1400"/>
      <c r="Y1400"/>
      <c r="Z1400"/>
      <c r="AA1400"/>
      <c r="AB1400"/>
      <c r="AC1400"/>
      <c r="AD1400"/>
      <c r="AE1400"/>
      <c r="AF1400"/>
      <c r="AG1400"/>
      <c r="AH1400"/>
      <c r="AI1400"/>
      <c r="AJ1400"/>
      <c r="AK1400"/>
      <c r="AL1400"/>
      <c r="AM1400"/>
      <c r="AN1400"/>
      <c r="AO1400"/>
      <c r="AP1400"/>
      <c r="AQ1400"/>
      <c r="AR1400"/>
      <c r="AS1400"/>
      <c r="AT1400"/>
      <c r="AU1400"/>
      <c r="AV1400"/>
      <c r="AW1400"/>
      <c r="AX1400"/>
      <c r="AY1400"/>
      <c r="AZ1400"/>
      <c r="BA1400"/>
      <c r="BB1400"/>
      <c r="BC1400"/>
      <c r="BD1400"/>
      <c r="BE1400"/>
      <c r="BF1400"/>
      <c r="BG1400"/>
      <c r="BH1400"/>
      <c r="BI1400"/>
      <c r="BJ1400"/>
      <c r="BK1400"/>
      <c r="BL1400"/>
      <c r="BM1400"/>
      <c r="BN1400"/>
      <c r="BO1400"/>
      <c r="BP1400"/>
      <c r="BQ1400"/>
      <c r="BR1400"/>
      <c r="BS1400"/>
      <c r="BT1400"/>
    </row>
    <row r="1401" spans="1:72" s="8" customFormat="1" x14ac:dyDescent="0.25">
      <c r="A1401" s="92"/>
      <c r="B1401" s="92"/>
      <c r="C1401" s="92"/>
      <c r="D1401" s="92"/>
      <c r="E1401" s="104"/>
      <c r="F1401" s="104"/>
      <c r="G1401" s="104"/>
      <c r="H1401" s="104"/>
      <c r="I1401" s="104"/>
      <c r="J1401" s="104"/>
      <c r="K1401" s="104"/>
      <c r="L1401" s="104"/>
      <c r="M1401"/>
      <c r="N1401"/>
      <c r="O1401"/>
      <c r="P1401"/>
      <c r="Q1401"/>
      <c r="R1401"/>
      <c r="S1401"/>
      <c r="T1401"/>
      <c r="U1401"/>
      <c r="V1401"/>
      <c r="W1401"/>
      <c r="X1401"/>
      <c r="Y1401"/>
      <c r="Z1401"/>
      <c r="AA1401"/>
      <c r="AB1401"/>
      <c r="AC1401"/>
      <c r="AD1401"/>
      <c r="AE1401"/>
      <c r="AF1401"/>
      <c r="AG1401"/>
      <c r="AH1401"/>
      <c r="AI1401"/>
      <c r="AJ1401"/>
      <c r="AK1401"/>
      <c r="AL1401"/>
      <c r="AM1401"/>
      <c r="AN1401"/>
      <c r="AO1401"/>
      <c r="AP1401"/>
      <c r="AQ1401"/>
      <c r="AR1401"/>
      <c r="AS1401"/>
      <c r="AT1401"/>
      <c r="AU1401"/>
      <c r="AV1401"/>
      <c r="AW1401"/>
      <c r="AX1401"/>
      <c r="AY1401"/>
      <c r="AZ1401"/>
      <c r="BA1401"/>
      <c r="BB1401"/>
      <c r="BC1401"/>
      <c r="BD1401"/>
      <c r="BE1401"/>
      <c r="BF1401"/>
      <c r="BG1401"/>
      <c r="BH1401"/>
      <c r="BI1401"/>
      <c r="BJ1401"/>
      <c r="BK1401"/>
      <c r="BL1401"/>
      <c r="BM1401"/>
      <c r="BN1401"/>
      <c r="BO1401"/>
      <c r="BP1401"/>
      <c r="BQ1401"/>
      <c r="BR1401"/>
      <c r="BS1401"/>
      <c r="BT1401"/>
    </row>
    <row r="1402" spans="1:72" s="8" customFormat="1" x14ac:dyDescent="0.25">
      <c r="A1402" s="92"/>
      <c r="B1402" s="92"/>
      <c r="C1402" s="92"/>
      <c r="D1402" s="92"/>
      <c r="E1402" s="104"/>
      <c r="F1402" s="104"/>
      <c r="G1402" s="104"/>
      <c r="H1402" s="104"/>
      <c r="I1402" s="104"/>
      <c r="J1402" s="104"/>
      <c r="K1402" s="104"/>
      <c r="L1402" s="104"/>
      <c r="M1402"/>
      <c r="N1402"/>
      <c r="O1402"/>
      <c r="P1402"/>
      <c r="Q1402"/>
      <c r="R1402"/>
      <c r="S1402"/>
      <c r="T1402"/>
      <c r="U1402"/>
      <c r="V1402"/>
      <c r="W1402"/>
      <c r="X1402"/>
      <c r="Y1402"/>
      <c r="Z1402"/>
      <c r="AA1402"/>
      <c r="AB1402"/>
      <c r="AC1402"/>
      <c r="AD1402"/>
      <c r="AE1402"/>
      <c r="AF1402"/>
      <c r="AG1402"/>
      <c r="AH1402"/>
      <c r="AI1402"/>
      <c r="AJ1402"/>
      <c r="AK1402"/>
      <c r="AL1402"/>
      <c r="AM1402"/>
      <c r="AN1402"/>
      <c r="AO1402"/>
      <c r="AP1402"/>
      <c r="AQ1402"/>
      <c r="AR1402"/>
      <c r="AS1402"/>
      <c r="AT1402"/>
      <c r="AU1402"/>
      <c r="AV1402"/>
      <c r="AW1402"/>
      <c r="AX1402"/>
      <c r="AY1402"/>
      <c r="AZ1402"/>
      <c r="BA1402"/>
      <c r="BB1402"/>
      <c r="BC1402"/>
      <c r="BD1402"/>
      <c r="BE1402"/>
      <c r="BF1402"/>
      <c r="BG1402"/>
      <c r="BH1402"/>
      <c r="BI1402"/>
      <c r="BJ1402"/>
      <c r="BK1402"/>
      <c r="BL1402"/>
      <c r="BM1402"/>
      <c r="BN1402"/>
      <c r="BO1402"/>
      <c r="BP1402"/>
      <c r="BQ1402"/>
      <c r="BR1402"/>
      <c r="BS1402"/>
      <c r="BT1402"/>
    </row>
    <row r="1403" spans="1:72" s="8" customFormat="1" x14ac:dyDescent="0.25">
      <c r="A1403" s="92"/>
      <c r="B1403" s="92"/>
      <c r="C1403" s="92"/>
      <c r="D1403" s="92"/>
      <c r="E1403" s="104"/>
      <c r="F1403" s="104"/>
      <c r="G1403" s="104"/>
      <c r="H1403" s="104"/>
      <c r="I1403" s="104"/>
      <c r="J1403" s="104"/>
      <c r="K1403" s="104"/>
      <c r="L1403" s="104"/>
      <c r="M1403"/>
      <c r="N1403"/>
      <c r="O1403"/>
      <c r="P1403"/>
      <c r="Q1403"/>
      <c r="R1403"/>
      <c r="S1403"/>
      <c r="T1403"/>
      <c r="U1403"/>
      <c r="V1403"/>
      <c r="W1403"/>
      <c r="X1403"/>
      <c r="Y1403"/>
      <c r="Z1403"/>
      <c r="AA1403"/>
      <c r="AB1403"/>
      <c r="AC1403"/>
      <c r="AD1403"/>
      <c r="AE1403"/>
      <c r="AF1403"/>
      <c r="AG1403"/>
      <c r="AH1403"/>
      <c r="AI1403"/>
      <c r="AJ1403"/>
      <c r="AK1403"/>
      <c r="AL1403"/>
      <c r="AM1403"/>
      <c r="AN1403"/>
      <c r="AO1403"/>
      <c r="AP1403"/>
      <c r="AQ1403"/>
      <c r="AR1403"/>
      <c r="AS1403"/>
      <c r="AT1403"/>
      <c r="AU1403"/>
      <c r="AV1403"/>
      <c r="AW1403"/>
      <c r="AX1403"/>
      <c r="AY1403"/>
      <c r="AZ1403"/>
      <c r="BA1403"/>
      <c r="BB1403"/>
      <c r="BC1403"/>
      <c r="BD1403"/>
      <c r="BE1403"/>
      <c r="BF1403"/>
      <c r="BG1403"/>
      <c r="BH1403"/>
      <c r="BI1403"/>
      <c r="BJ1403"/>
      <c r="BK1403"/>
      <c r="BL1403"/>
      <c r="BM1403"/>
      <c r="BN1403"/>
      <c r="BO1403"/>
      <c r="BP1403"/>
      <c r="BQ1403"/>
      <c r="BR1403"/>
      <c r="BS1403"/>
      <c r="BT1403"/>
    </row>
    <row r="1404" spans="1:72" s="8" customFormat="1" x14ac:dyDescent="0.25">
      <c r="A1404" s="92"/>
      <c r="B1404" s="92"/>
      <c r="C1404" s="92"/>
      <c r="D1404" s="92"/>
      <c r="E1404" s="104"/>
      <c r="F1404" s="104"/>
      <c r="G1404" s="104"/>
      <c r="H1404" s="104"/>
      <c r="I1404" s="104"/>
      <c r="J1404" s="104"/>
      <c r="K1404" s="104"/>
      <c r="L1404" s="104"/>
      <c r="M1404"/>
      <c r="N1404"/>
      <c r="O1404"/>
      <c r="P1404"/>
      <c r="Q1404"/>
      <c r="R1404"/>
      <c r="S1404"/>
      <c r="T1404"/>
      <c r="U1404"/>
      <c r="V1404"/>
      <c r="W1404"/>
      <c r="X1404"/>
      <c r="Y1404"/>
      <c r="Z1404"/>
      <c r="AA1404"/>
      <c r="AB1404"/>
      <c r="AC1404"/>
      <c r="AD1404"/>
      <c r="AE1404"/>
      <c r="AF1404"/>
      <c r="AG1404"/>
      <c r="AH1404"/>
      <c r="AI1404"/>
      <c r="AJ1404"/>
      <c r="AK1404"/>
      <c r="AL1404"/>
      <c r="AM1404"/>
      <c r="AN1404"/>
      <c r="AO1404"/>
      <c r="AP1404"/>
      <c r="AQ1404"/>
      <c r="AR1404"/>
      <c r="AS1404"/>
      <c r="AT1404"/>
      <c r="AU1404"/>
      <c r="AV1404"/>
      <c r="AW1404"/>
      <c r="AX1404"/>
      <c r="AY1404"/>
      <c r="AZ1404"/>
      <c r="BA1404"/>
      <c r="BB1404"/>
      <c r="BC1404"/>
      <c r="BD1404"/>
      <c r="BE1404"/>
      <c r="BF1404"/>
      <c r="BG1404"/>
      <c r="BH1404"/>
      <c r="BI1404"/>
      <c r="BJ1404"/>
      <c r="BK1404"/>
      <c r="BL1404"/>
      <c r="BM1404"/>
      <c r="BN1404"/>
      <c r="BO1404"/>
      <c r="BP1404"/>
      <c r="BQ1404"/>
      <c r="BR1404"/>
      <c r="BS1404"/>
      <c r="BT1404"/>
    </row>
    <row r="1405" spans="1:72" s="8" customFormat="1" x14ac:dyDescent="0.25">
      <c r="A1405" s="92"/>
      <c r="B1405" s="92"/>
      <c r="C1405" s="92"/>
      <c r="D1405" s="92"/>
      <c r="E1405" s="104"/>
      <c r="F1405" s="104"/>
      <c r="G1405" s="104"/>
      <c r="H1405" s="104"/>
      <c r="I1405" s="104"/>
      <c r="J1405" s="104"/>
      <c r="K1405" s="104"/>
      <c r="L1405" s="104"/>
      <c r="M1405"/>
      <c r="N1405"/>
      <c r="O1405"/>
      <c r="P1405"/>
      <c r="Q1405"/>
      <c r="R1405"/>
      <c r="S1405"/>
      <c r="T1405"/>
      <c r="U1405"/>
      <c r="V1405"/>
      <c r="W1405"/>
      <c r="X1405"/>
      <c r="Y1405"/>
      <c r="Z1405"/>
      <c r="AA1405"/>
      <c r="AB1405"/>
      <c r="AC1405"/>
      <c r="AD1405"/>
      <c r="AE1405"/>
      <c r="AF1405"/>
      <c r="AG1405"/>
      <c r="AH1405"/>
      <c r="AI1405"/>
      <c r="AJ1405"/>
      <c r="AK1405"/>
      <c r="AL1405"/>
      <c r="AM1405"/>
      <c r="AN1405"/>
      <c r="AO1405"/>
      <c r="AP1405"/>
      <c r="AQ1405"/>
      <c r="AR1405"/>
      <c r="AS1405"/>
      <c r="AT1405"/>
      <c r="AU1405"/>
      <c r="AV1405"/>
      <c r="AW1405"/>
      <c r="AX1405"/>
      <c r="AY1405"/>
      <c r="AZ1405"/>
      <c r="BA1405"/>
      <c r="BB1405"/>
      <c r="BC1405"/>
      <c r="BD1405"/>
      <c r="BE1405"/>
      <c r="BF1405"/>
      <c r="BG1405"/>
      <c r="BH1405"/>
      <c r="BI1405"/>
      <c r="BJ1405"/>
      <c r="BK1405"/>
      <c r="BL1405"/>
      <c r="BM1405"/>
      <c r="BN1405"/>
      <c r="BO1405"/>
      <c r="BP1405"/>
      <c r="BQ1405"/>
      <c r="BR1405"/>
      <c r="BS1405"/>
      <c r="BT1405"/>
    </row>
    <row r="1406" spans="1:72" s="8" customFormat="1" x14ac:dyDescent="0.25">
      <c r="A1406" s="92"/>
      <c r="B1406" s="92"/>
      <c r="C1406" s="92"/>
      <c r="D1406" s="92"/>
      <c r="E1406" s="104"/>
      <c r="F1406" s="104"/>
      <c r="G1406" s="104"/>
      <c r="H1406" s="104"/>
      <c r="I1406" s="104"/>
      <c r="J1406" s="104"/>
      <c r="K1406" s="104"/>
      <c r="L1406" s="104"/>
      <c r="M1406"/>
      <c r="N1406"/>
      <c r="O1406"/>
      <c r="P1406"/>
      <c r="Q1406"/>
      <c r="R1406"/>
      <c r="S1406"/>
      <c r="T1406"/>
      <c r="U1406"/>
      <c r="V1406"/>
      <c r="W1406"/>
      <c r="X1406"/>
      <c r="Y1406"/>
      <c r="Z1406"/>
      <c r="AA1406"/>
      <c r="AB1406"/>
      <c r="AC1406"/>
      <c r="AD1406"/>
      <c r="AE1406"/>
      <c r="AF1406"/>
      <c r="AG1406"/>
      <c r="AH1406"/>
      <c r="AI1406"/>
      <c r="AJ1406"/>
      <c r="AK1406"/>
      <c r="AL1406"/>
      <c r="AM1406"/>
      <c r="AN1406"/>
      <c r="AO1406"/>
      <c r="AP1406"/>
      <c r="AQ1406"/>
      <c r="AR1406"/>
      <c r="AS1406"/>
      <c r="AT1406"/>
      <c r="AU1406"/>
      <c r="AV1406"/>
      <c r="AW1406"/>
      <c r="AX1406"/>
      <c r="AY1406"/>
      <c r="AZ1406"/>
      <c r="BA1406"/>
      <c r="BB1406"/>
      <c r="BC1406"/>
      <c r="BD1406"/>
      <c r="BE1406"/>
      <c r="BF1406"/>
      <c r="BG1406"/>
      <c r="BH1406"/>
      <c r="BI1406"/>
      <c r="BJ1406"/>
      <c r="BK1406"/>
      <c r="BL1406"/>
      <c r="BM1406"/>
      <c r="BN1406"/>
      <c r="BO1406"/>
      <c r="BP1406"/>
      <c r="BQ1406"/>
      <c r="BR1406"/>
      <c r="BS1406"/>
      <c r="BT1406"/>
    </row>
    <row r="1407" spans="1:72" s="8" customFormat="1" x14ac:dyDescent="0.25">
      <c r="A1407" s="92"/>
      <c r="B1407" s="92"/>
      <c r="C1407" s="92"/>
      <c r="D1407" s="92"/>
      <c r="E1407" s="104"/>
      <c r="F1407" s="104"/>
      <c r="G1407" s="104"/>
      <c r="H1407" s="104"/>
      <c r="I1407" s="104"/>
      <c r="J1407" s="104"/>
      <c r="K1407" s="104"/>
      <c r="L1407" s="104"/>
      <c r="M1407"/>
      <c r="N1407"/>
      <c r="O1407"/>
      <c r="P1407"/>
      <c r="Q1407"/>
      <c r="R1407"/>
      <c r="S1407"/>
      <c r="T1407"/>
      <c r="U1407"/>
      <c r="V1407"/>
      <c r="W1407"/>
      <c r="X1407"/>
      <c r="Y1407"/>
      <c r="Z1407"/>
      <c r="AA1407"/>
      <c r="AB1407"/>
      <c r="AC1407"/>
      <c r="AD1407"/>
      <c r="AE1407"/>
      <c r="AF1407"/>
      <c r="AG1407"/>
      <c r="AH1407"/>
      <c r="AI1407"/>
      <c r="AJ1407"/>
      <c r="AK1407"/>
      <c r="AL1407"/>
      <c r="AM1407"/>
      <c r="AN1407"/>
      <c r="AO1407"/>
      <c r="AP1407"/>
      <c r="AQ1407"/>
      <c r="AR1407"/>
      <c r="AS1407"/>
      <c r="AT1407"/>
      <c r="AU1407"/>
      <c r="AV1407"/>
      <c r="AW1407"/>
      <c r="AX1407"/>
      <c r="AY1407"/>
      <c r="AZ1407"/>
      <c r="BA1407"/>
      <c r="BB1407"/>
      <c r="BC1407"/>
      <c r="BD1407"/>
      <c r="BE1407"/>
      <c r="BF1407"/>
      <c r="BG1407"/>
      <c r="BH1407"/>
      <c r="BI1407"/>
      <c r="BJ1407"/>
      <c r="BK1407"/>
      <c r="BL1407"/>
      <c r="BM1407"/>
      <c r="BN1407"/>
      <c r="BO1407"/>
      <c r="BP1407"/>
      <c r="BQ1407"/>
      <c r="BR1407"/>
      <c r="BS1407"/>
      <c r="BT1407"/>
    </row>
    <row r="1408" spans="1:72" s="8" customFormat="1" x14ac:dyDescent="0.25">
      <c r="A1408" s="92"/>
      <c r="B1408" s="92"/>
      <c r="C1408" s="92"/>
      <c r="D1408" s="92"/>
      <c r="E1408" s="104"/>
      <c r="F1408" s="104"/>
      <c r="G1408" s="104"/>
      <c r="H1408" s="104"/>
      <c r="I1408" s="104"/>
      <c r="J1408" s="104"/>
      <c r="K1408" s="104"/>
      <c r="L1408" s="104"/>
      <c r="M1408"/>
      <c r="N1408"/>
      <c r="O1408"/>
      <c r="P1408"/>
      <c r="Q1408"/>
      <c r="R1408"/>
      <c r="S1408"/>
      <c r="T1408"/>
      <c r="U1408"/>
      <c r="V1408"/>
      <c r="W1408"/>
      <c r="X1408"/>
      <c r="Y1408"/>
      <c r="Z1408"/>
      <c r="AA1408"/>
      <c r="AB1408"/>
      <c r="AC1408"/>
      <c r="AD1408"/>
      <c r="AE1408"/>
      <c r="AF1408"/>
      <c r="AG1408"/>
      <c r="AH1408"/>
      <c r="AI1408"/>
      <c r="AJ1408"/>
      <c r="AK1408"/>
      <c r="AL1408"/>
      <c r="AM1408"/>
      <c r="AN1408"/>
      <c r="AO1408"/>
      <c r="AP1408"/>
      <c r="AQ1408"/>
      <c r="AR1408"/>
      <c r="AS1408"/>
      <c r="AT1408"/>
      <c r="AU1408"/>
      <c r="AV1408"/>
      <c r="AW1408"/>
      <c r="AX1408"/>
      <c r="AY1408"/>
      <c r="AZ1408"/>
      <c r="BA1408"/>
      <c r="BB1408"/>
      <c r="BC1408"/>
      <c r="BD1408"/>
      <c r="BE1408"/>
      <c r="BF1408"/>
      <c r="BG1408"/>
      <c r="BH1408"/>
      <c r="BI1408"/>
      <c r="BJ1408"/>
      <c r="BK1408"/>
      <c r="BL1408"/>
      <c r="BM1408"/>
      <c r="BN1408"/>
      <c r="BO1408"/>
      <c r="BP1408"/>
      <c r="BQ1408"/>
      <c r="BR1408"/>
      <c r="BS1408"/>
      <c r="BT1408"/>
    </row>
    <row r="1409" spans="1:72" s="8" customFormat="1" x14ac:dyDescent="0.25">
      <c r="A1409" s="92"/>
      <c r="B1409" s="92"/>
      <c r="C1409" s="92"/>
      <c r="D1409" s="92"/>
      <c r="E1409" s="104"/>
      <c r="F1409" s="104"/>
      <c r="G1409" s="104"/>
      <c r="H1409" s="104"/>
      <c r="I1409" s="104"/>
      <c r="J1409" s="104"/>
      <c r="K1409" s="104"/>
      <c r="L1409" s="104"/>
      <c r="M1409"/>
      <c r="N1409"/>
      <c r="O1409"/>
      <c r="P1409"/>
      <c r="Q1409"/>
      <c r="R1409"/>
      <c r="S1409"/>
      <c r="T1409"/>
      <c r="U1409"/>
      <c r="V1409"/>
      <c r="W1409"/>
      <c r="X1409"/>
      <c r="Y1409"/>
      <c r="Z1409"/>
      <c r="AA1409"/>
      <c r="AB1409"/>
      <c r="AC1409"/>
      <c r="AD1409"/>
      <c r="AE1409"/>
      <c r="AF1409"/>
      <c r="AG1409"/>
      <c r="AH1409"/>
      <c r="AI1409"/>
      <c r="AJ1409"/>
      <c r="AK1409"/>
      <c r="AL1409"/>
      <c r="AM1409"/>
      <c r="AN1409"/>
      <c r="AO1409"/>
      <c r="AP1409"/>
      <c r="AQ1409"/>
      <c r="AR1409"/>
      <c r="AS1409"/>
      <c r="AT1409"/>
      <c r="AU1409"/>
      <c r="AV1409"/>
      <c r="AW1409"/>
      <c r="AX1409"/>
      <c r="AY1409"/>
      <c r="AZ1409"/>
      <c r="BA1409"/>
      <c r="BB1409"/>
      <c r="BC1409"/>
      <c r="BD1409"/>
      <c r="BE1409"/>
      <c r="BF1409"/>
      <c r="BG1409"/>
      <c r="BH1409"/>
      <c r="BI1409"/>
      <c r="BJ1409"/>
      <c r="BK1409"/>
      <c r="BL1409"/>
      <c r="BM1409"/>
      <c r="BN1409"/>
      <c r="BO1409"/>
      <c r="BP1409"/>
      <c r="BQ1409"/>
      <c r="BR1409"/>
      <c r="BS1409"/>
      <c r="BT1409"/>
    </row>
    <row r="1410" spans="1:72" s="8" customFormat="1" x14ac:dyDescent="0.25">
      <c r="A1410" s="92"/>
      <c r="B1410" s="92"/>
      <c r="C1410" s="92"/>
      <c r="D1410" s="92"/>
      <c r="E1410" s="104"/>
      <c r="F1410" s="104"/>
      <c r="G1410" s="104"/>
      <c r="H1410" s="104"/>
      <c r="I1410" s="104"/>
      <c r="J1410" s="104"/>
      <c r="K1410" s="104"/>
      <c r="L1410" s="104"/>
      <c r="M1410"/>
      <c r="N1410"/>
      <c r="O1410"/>
      <c r="P1410"/>
      <c r="Q1410"/>
      <c r="R1410"/>
      <c r="S1410"/>
      <c r="T1410"/>
      <c r="U1410"/>
      <c r="V1410"/>
      <c r="W1410"/>
      <c r="X1410"/>
      <c r="Y1410"/>
      <c r="Z1410"/>
      <c r="AA1410"/>
      <c r="AB1410"/>
      <c r="AC1410"/>
      <c r="AD1410"/>
      <c r="AE1410"/>
      <c r="AF1410"/>
      <c r="AG1410"/>
      <c r="AH1410"/>
      <c r="AI1410"/>
      <c r="AJ1410"/>
      <c r="AK1410"/>
      <c r="AL1410"/>
      <c r="AM1410"/>
      <c r="AN1410"/>
      <c r="AO1410"/>
      <c r="AP1410"/>
      <c r="AQ1410"/>
      <c r="AR1410"/>
      <c r="AS1410"/>
      <c r="AT1410"/>
      <c r="AU1410"/>
      <c r="AV1410"/>
      <c r="AW1410"/>
      <c r="AX1410"/>
      <c r="AY1410"/>
      <c r="AZ1410"/>
      <c r="BA1410"/>
      <c r="BB1410"/>
      <c r="BC1410"/>
      <c r="BD1410"/>
      <c r="BE1410"/>
      <c r="BF1410"/>
      <c r="BG1410"/>
      <c r="BH1410"/>
      <c r="BI1410"/>
      <c r="BJ1410"/>
      <c r="BK1410"/>
      <c r="BL1410"/>
      <c r="BM1410"/>
      <c r="BN1410"/>
      <c r="BO1410"/>
      <c r="BP1410"/>
      <c r="BQ1410"/>
      <c r="BR1410"/>
      <c r="BS1410"/>
      <c r="BT1410"/>
    </row>
    <row r="1411" spans="1:72" s="8" customFormat="1" x14ac:dyDescent="0.25">
      <c r="A1411" s="92"/>
      <c r="B1411" s="92"/>
      <c r="C1411" s="92"/>
      <c r="D1411" s="92"/>
      <c r="E1411" s="104"/>
      <c r="F1411" s="104"/>
      <c r="G1411" s="104"/>
      <c r="H1411" s="104"/>
      <c r="I1411" s="104"/>
      <c r="J1411" s="104"/>
      <c r="K1411" s="104"/>
      <c r="L1411" s="104"/>
      <c r="M1411"/>
      <c r="N1411"/>
      <c r="O1411"/>
      <c r="P1411"/>
      <c r="Q1411"/>
      <c r="R1411"/>
      <c r="S1411"/>
      <c r="T1411"/>
      <c r="U1411"/>
      <c r="V1411"/>
      <c r="W1411"/>
      <c r="X1411"/>
      <c r="Y1411"/>
      <c r="Z1411"/>
      <c r="AA1411"/>
      <c r="AB1411"/>
      <c r="AC1411"/>
      <c r="AD1411"/>
      <c r="AE1411"/>
      <c r="AF1411"/>
      <c r="AG1411"/>
      <c r="AH1411"/>
      <c r="AI1411"/>
      <c r="AJ1411"/>
      <c r="AK1411"/>
      <c r="AL1411"/>
      <c r="AM1411"/>
      <c r="AN1411"/>
      <c r="AO1411"/>
      <c r="AP1411"/>
      <c r="AQ1411"/>
      <c r="AR1411"/>
      <c r="AS1411"/>
      <c r="AT1411"/>
      <c r="AU1411"/>
      <c r="AV1411"/>
      <c r="AW1411"/>
      <c r="AX1411"/>
      <c r="AY1411"/>
      <c r="AZ1411"/>
      <c r="BA1411"/>
      <c r="BB1411"/>
      <c r="BC1411"/>
      <c r="BD1411"/>
      <c r="BE1411"/>
      <c r="BF1411"/>
      <c r="BG1411"/>
      <c r="BH1411"/>
      <c r="BI1411"/>
      <c r="BJ1411"/>
      <c r="BK1411"/>
      <c r="BL1411"/>
      <c r="BM1411"/>
      <c r="BN1411"/>
      <c r="BO1411"/>
      <c r="BP1411"/>
      <c r="BQ1411"/>
      <c r="BR1411"/>
      <c r="BS1411"/>
      <c r="BT1411"/>
    </row>
    <row r="1412" spans="1:72" s="8" customFormat="1" x14ac:dyDescent="0.25">
      <c r="A1412" s="92"/>
      <c r="B1412" s="92"/>
      <c r="C1412" s="92"/>
      <c r="D1412" s="92"/>
      <c r="E1412" s="104"/>
      <c r="F1412" s="104"/>
      <c r="G1412" s="104"/>
      <c r="H1412" s="104"/>
      <c r="I1412" s="104"/>
      <c r="J1412" s="104"/>
      <c r="K1412" s="104"/>
      <c r="L1412" s="104"/>
      <c r="M1412"/>
      <c r="N1412"/>
      <c r="O1412"/>
      <c r="P1412"/>
      <c r="Q1412"/>
      <c r="R1412"/>
      <c r="S1412"/>
      <c r="T1412"/>
      <c r="U1412"/>
      <c r="V1412"/>
      <c r="W1412"/>
      <c r="X1412"/>
      <c r="Y1412"/>
      <c r="Z1412"/>
      <c r="AA1412"/>
      <c r="AB1412"/>
      <c r="AC1412"/>
      <c r="AD1412"/>
      <c r="AE1412"/>
      <c r="AF1412"/>
      <c r="AG1412"/>
      <c r="AH1412"/>
      <c r="AI1412"/>
      <c r="AJ1412"/>
      <c r="AK1412"/>
      <c r="AL1412"/>
      <c r="AM1412"/>
      <c r="AN1412"/>
      <c r="AO1412"/>
      <c r="AP1412"/>
      <c r="AQ1412"/>
      <c r="AR1412"/>
      <c r="AS1412"/>
      <c r="AT1412"/>
      <c r="AU1412"/>
      <c r="AV1412"/>
      <c r="AW1412"/>
      <c r="AX1412"/>
      <c r="AY1412"/>
      <c r="AZ1412"/>
      <c r="BA1412"/>
      <c r="BB1412"/>
      <c r="BC1412"/>
      <c r="BD1412"/>
      <c r="BE1412"/>
      <c r="BF1412"/>
      <c r="BG1412"/>
      <c r="BH1412"/>
      <c r="BI1412"/>
      <c r="BJ1412"/>
      <c r="BK1412"/>
      <c r="BL1412"/>
      <c r="BM1412"/>
      <c r="BN1412"/>
      <c r="BO1412"/>
      <c r="BP1412"/>
      <c r="BQ1412"/>
      <c r="BR1412"/>
      <c r="BS1412"/>
      <c r="BT1412"/>
    </row>
    <row r="1413" spans="1:72" s="8" customFormat="1" x14ac:dyDescent="0.25">
      <c r="A1413" s="92"/>
      <c r="B1413" s="92"/>
      <c r="C1413" s="92"/>
      <c r="D1413" s="92"/>
      <c r="E1413" s="104"/>
      <c r="F1413" s="104"/>
      <c r="G1413" s="104"/>
      <c r="H1413" s="104"/>
      <c r="I1413" s="104"/>
      <c r="J1413" s="104"/>
      <c r="K1413" s="104"/>
      <c r="L1413" s="104"/>
      <c r="M1413"/>
      <c r="N1413"/>
      <c r="O1413"/>
      <c r="P1413"/>
      <c r="Q1413"/>
      <c r="R1413"/>
      <c r="S1413"/>
      <c r="T1413"/>
      <c r="U1413"/>
      <c r="V1413"/>
      <c r="W1413"/>
      <c r="X1413"/>
      <c r="Y1413"/>
      <c r="Z1413"/>
      <c r="AA1413"/>
      <c r="AB1413"/>
      <c r="AC1413"/>
      <c r="AD1413"/>
      <c r="AE1413"/>
      <c r="AF1413"/>
      <c r="AG1413"/>
      <c r="AH1413"/>
      <c r="AI1413"/>
      <c r="AJ1413"/>
      <c r="AK1413"/>
      <c r="AL1413"/>
      <c r="AM1413"/>
      <c r="AN1413"/>
      <c r="AO1413"/>
      <c r="AP1413"/>
      <c r="AQ1413"/>
      <c r="AR1413"/>
      <c r="AS1413"/>
      <c r="AT1413"/>
      <c r="AU1413"/>
      <c r="AV1413"/>
      <c r="AW1413"/>
      <c r="AX1413"/>
      <c r="AY1413"/>
      <c r="AZ1413"/>
      <c r="BA1413"/>
      <c r="BB1413"/>
      <c r="BC1413"/>
      <c r="BD1413"/>
      <c r="BE1413"/>
      <c r="BF1413"/>
      <c r="BG1413"/>
      <c r="BH1413"/>
      <c r="BI1413"/>
      <c r="BJ1413"/>
      <c r="BK1413"/>
      <c r="BL1413"/>
      <c r="BM1413"/>
      <c r="BN1413"/>
      <c r="BO1413"/>
      <c r="BP1413"/>
      <c r="BQ1413"/>
      <c r="BR1413"/>
      <c r="BS1413"/>
      <c r="BT1413"/>
    </row>
    <row r="1414" spans="1:72" s="8" customFormat="1" x14ac:dyDescent="0.25">
      <c r="A1414" s="92"/>
      <c r="B1414" s="92"/>
      <c r="C1414" s="92"/>
      <c r="D1414" s="92"/>
      <c r="E1414" s="104"/>
      <c r="F1414" s="104"/>
      <c r="G1414" s="104"/>
      <c r="H1414" s="104"/>
      <c r="I1414" s="104"/>
      <c r="J1414" s="104"/>
      <c r="K1414" s="104"/>
      <c r="L1414" s="104"/>
      <c r="M1414"/>
      <c r="N1414"/>
      <c r="O1414"/>
      <c r="P1414"/>
      <c r="Q1414"/>
      <c r="R1414"/>
      <c r="S1414"/>
      <c r="T1414"/>
      <c r="U1414"/>
      <c r="V1414"/>
      <c r="W1414"/>
      <c r="X1414"/>
      <c r="Y1414"/>
      <c r="Z1414"/>
      <c r="AA1414"/>
      <c r="AB1414"/>
      <c r="AC1414"/>
      <c r="AD1414"/>
      <c r="AE1414"/>
      <c r="AF1414"/>
      <c r="AG1414"/>
      <c r="AH1414"/>
      <c r="AI1414"/>
      <c r="AJ1414"/>
      <c r="AK1414"/>
      <c r="AL1414"/>
      <c r="AM1414"/>
      <c r="AN1414"/>
      <c r="AO1414"/>
      <c r="AP1414"/>
      <c r="AQ1414"/>
      <c r="AR1414"/>
      <c r="AS1414"/>
      <c r="AT1414"/>
      <c r="AU1414"/>
      <c r="AV1414"/>
      <c r="AW1414"/>
      <c r="AX1414"/>
      <c r="AY1414"/>
      <c r="AZ1414"/>
      <c r="BA1414"/>
      <c r="BB1414"/>
      <c r="BC1414"/>
      <c r="BD1414"/>
      <c r="BE1414"/>
      <c r="BF1414"/>
      <c r="BG1414"/>
      <c r="BH1414"/>
      <c r="BI1414"/>
      <c r="BJ1414"/>
      <c r="BK1414"/>
      <c r="BL1414"/>
      <c r="BM1414"/>
      <c r="BN1414"/>
      <c r="BO1414"/>
      <c r="BP1414"/>
      <c r="BQ1414"/>
      <c r="BR1414"/>
      <c r="BS1414"/>
      <c r="BT1414"/>
    </row>
    <row r="1415" spans="1:72" s="8" customFormat="1" x14ac:dyDescent="0.25">
      <c r="A1415" s="92"/>
      <c r="B1415" s="92"/>
      <c r="C1415" s="92"/>
      <c r="D1415" s="92"/>
      <c r="E1415" s="104"/>
      <c r="F1415" s="104"/>
      <c r="G1415" s="104"/>
      <c r="H1415" s="104"/>
      <c r="I1415" s="104"/>
      <c r="J1415" s="104"/>
      <c r="K1415" s="104"/>
      <c r="L1415" s="104"/>
      <c r="M1415"/>
      <c r="N1415"/>
      <c r="O1415"/>
      <c r="P1415"/>
      <c r="Q1415"/>
      <c r="R1415"/>
      <c r="S1415"/>
      <c r="T1415"/>
      <c r="U1415"/>
      <c r="V1415"/>
      <c r="W1415"/>
      <c r="X1415"/>
      <c r="Y1415"/>
      <c r="Z1415"/>
      <c r="AA1415"/>
      <c r="AB1415"/>
      <c r="AC1415"/>
      <c r="AD1415"/>
      <c r="AE1415"/>
      <c r="AF1415"/>
      <c r="AG1415"/>
      <c r="AH1415"/>
      <c r="AI1415"/>
      <c r="AJ1415"/>
      <c r="AK1415"/>
      <c r="AL1415"/>
      <c r="AM1415"/>
      <c r="AN1415"/>
      <c r="AO1415"/>
      <c r="AP1415"/>
      <c r="AQ1415"/>
      <c r="AR1415"/>
      <c r="AS1415"/>
      <c r="AT1415"/>
      <c r="AU1415"/>
      <c r="AV1415"/>
      <c r="AW1415"/>
      <c r="AX1415"/>
      <c r="AY1415"/>
      <c r="AZ1415"/>
      <c r="BA1415"/>
      <c r="BB1415"/>
      <c r="BC1415"/>
      <c r="BD1415"/>
      <c r="BE1415"/>
      <c r="BF1415"/>
      <c r="BG1415"/>
      <c r="BH1415"/>
      <c r="BI1415"/>
      <c r="BJ1415"/>
      <c r="BK1415"/>
      <c r="BL1415"/>
      <c r="BM1415"/>
      <c r="BN1415"/>
      <c r="BO1415"/>
      <c r="BP1415"/>
      <c r="BQ1415"/>
      <c r="BR1415"/>
      <c r="BS1415"/>
      <c r="BT1415"/>
    </row>
    <row r="1416" spans="1:72" s="8" customFormat="1" x14ac:dyDescent="0.25">
      <c r="A1416" s="92"/>
      <c r="B1416" s="92"/>
      <c r="C1416" s="92"/>
      <c r="D1416" s="92"/>
      <c r="E1416" s="104"/>
      <c r="F1416" s="104"/>
      <c r="G1416" s="104"/>
      <c r="H1416" s="104"/>
      <c r="I1416" s="104"/>
      <c r="J1416" s="104"/>
      <c r="K1416" s="104"/>
      <c r="L1416" s="104"/>
      <c r="M1416"/>
      <c r="N1416"/>
      <c r="O1416"/>
      <c r="P1416"/>
      <c r="Q1416"/>
      <c r="R1416"/>
      <c r="S1416"/>
      <c r="T1416"/>
      <c r="U1416"/>
      <c r="V1416"/>
      <c r="W1416"/>
      <c r="X1416"/>
      <c r="Y1416"/>
      <c r="Z1416"/>
      <c r="AA1416"/>
      <c r="AB1416"/>
      <c r="AC1416"/>
      <c r="AD1416"/>
      <c r="AE1416"/>
      <c r="AF1416"/>
      <c r="AG1416"/>
      <c r="AH1416"/>
      <c r="AI1416"/>
      <c r="AJ1416"/>
      <c r="AK1416"/>
      <c r="AL1416"/>
      <c r="AM1416"/>
      <c r="AN1416"/>
      <c r="AO1416"/>
      <c r="AP1416"/>
      <c r="AQ1416"/>
      <c r="AR1416"/>
      <c r="AS1416"/>
      <c r="AT1416"/>
      <c r="AU1416"/>
      <c r="AV1416"/>
      <c r="AW1416"/>
      <c r="AX1416"/>
      <c r="AY1416"/>
      <c r="AZ1416"/>
      <c r="BA1416"/>
      <c r="BB1416"/>
      <c r="BC1416"/>
      <c r="BD1416"/>
      <c r="BE1416"/>
      <c r="BF1416"/>
      <c r="BG1416"/>
      <c r="BH1416"/>
      <c r="BI1416"/>
      <c r="BJ1416"/>
      <c r="BK1416"/>
      <c r="BL1416"/>
      <c r="BM1416"/>
      <c r="BN1416"/>
      <c r="BO1416"/>
      <c r="BP1416"/>
      <c r="BQ1416"/>
      <c r="BR1416"/>
      <c r="BS1416"/>
      <c r="BT1416"/>
    </row>
    <row r="1417" spans="1:72" s="8" customFormat="1" x14ac:dyDescent="0.25">
      <c r="A1417" s="92"/>
      <c r="B1417" s="92"/>
      <c r="C1417" s="92"/>
      <c r="D1417" s="92"/>
      <c r="E1417" s="104"/>
      <c r="F1417" s="104"/>
      <c r="G1417" s="104"/>
      <c r="H1417" s="104"/>
      <c r="I1417" s="104"/>
      <c r="J1417" s="104"/>
      <c r="K1417" s="104"/>
      <c r="L1417" s="104"/>
      <c r="M1417"/>
      <c r="N1417"/>
      <c r="O1417"/>
      <c r="P1417"/>
      <c r="Q1417"/>
      <c r="R1417"/>
      <c r="S1417"/>
      <c r="T1417"/>
      <c r="U1417"/>
      <c r="V1417"/>
      <c r="W1417"/>
      <c r="X1417"/>
      <c r="Y1417"/>
      <c r="Z1417"/>
      <c r="AA1417"/>
      <c r="AB1417"/>
      <c r="AC1417"/>
      <c r="AD1417"/>
      <c r="AE1417"/>
      <c r="AF1417"/>
      <c r="AG1417"/>
      <c r="AH1417"/>
      <c r="AI1417"/>
      <c r="AJ1417"/>
      <c r="AK1417"/>
      <c r="AL1417"/>
      <c r="AM1417"/>
      <c r="AN1417"/>
      <c r="AO1417"/>
      <c r="AP1417"/>
      <c r="AQ1417"/>
      <c r="AR1417"/>
      <c r="AS1417"/>
      <c r="AT1417"/>
      <c r="AU1417"/>
      <c r="AV1417"/>
      <c r="AW1417"/>
      <c r="AX1417"/>
      <c r="AY1417"/>
      <c r="AZ1417"/>
      <c r="BA1417"/>
      <c r="BB1417"/>
      <c r="BC1417"/>
      <c r="BD1417"/>
      <c r="BE1417"/>
      <c r="BF1417"/>
      <c r="BG1417"/>
      <c r="BH1417"/>
      <c r="BI1417"/>
      <c r="BJ1417"/>
      <c r="BK1417"/>
      <c r="BL1417"/>
      <c r="BM1417"/>
      <c r="BN1417"/>
      <c r="BO1417"/>
      <c r="BP1417"/>
      <c r="BQ1417"/>
      <c r="BR1417"/>
      <c r="BS1417"/>
      <c r="BT1417"/>
    </row>
    <row r="1418" spans="1:72" s="8" customFormat="1" x14ac:dyDescent="0.25">
      <c r="A1418" s="92"/>
      <c r="B1418" s="92"/>
      <c r="C1418" s="92"/>
      <c r="D1418" s="92"/>
      <c r="E1418" s="104"/>
      <c r="F1418" s="104"/>
      <c r="G1418" s="104"/>
      <c r="H1418" s="104"/>
      <c r="I1418" s="104"/>
      <c r="J1418" s="104"/>
      <c r="K1418" s="104"/>
      <c r="L1418" s="104"/>
      <c r="M1418"/>
      <c r="N1418"/>
      <c r="O1418"/>
      <c r="P1418"/>
      <c r="Q1418"/>
      <c r="R1418"/>
      <c r="S1418"/>
      <c r="T1418"/>
      <c r="U1418"/>
      <c r="V1418"/>
      <c r="W1418"/>
      <c r="X1418"/>
      <c r="Y1418"/>
      <c r="Z1418"/>
      <c r="AA1418"/>
      <c r="AB1418"/>
      <c r="AC1418"/>
      <c r="AD1418"/>
      <c r="AE1418"/>
      <c r="AF1418"/>
      <c r="AG1418"/>
      <c r="AH1418"/>
      <c r="AI1418"/>
      <c r="AJ1418"/>
      <c r="AK1418"/>
      <c r="AL1418"/>
      <c r="AM1418"/>
      <c r="AN1418"/>
      <c r="AO1418"/>
      <c r="AP1418"/>
      <c r="AQ1418"/>
      <c r="AR1418"/>
      <c r="AS1418"/>
      <c r="AT1418"/>
      <c r="AU1418"/>
      <c r="AV1418"/>
      <c r="AW1418"/>
      <c r="AX1418"/>
      <c r="AY1418"/>
      <c r="AZ1418"/>
      <c r="BA1418"/>
      <c r="BB1418"/>
      <c r="BC1418"/>
      <c r="BD1418"/>
      <c r="BE1418"/>
      <c r="BF1418"/>
      <c r="BG1418"/>
      <c r="BH1418"/>
      <c r="BI1418"/>
      <c r="BJ1418"/>
      <c r="BK1418"/>
      <c r="BL1418"/>
      <c r="BM1418"/>
      <c r="BN1418"/>
      <c r="BO1418"/>
      <c r="BP1418"/>
      <c r="BQ1418"/>
      <c r="BR1418"/>
      <c r="BS1418"/>
      <c r="BT1418"/>
    </row>
    <row r="1419" spans="1:72" s="8" customFormat="1" x14ac:dyDescent="0.25">
      <c r="A1419" s="92"/>
      <c r="B1419" s="92"/>
      <c r="C1419" s="92"/>
      <c r="D1419" s="92"/>
      <c r="E1419" s="104"/>
      <c r="F1419" s="104"/>
      <c r="G1419" s="104"/>
      <c r="H1419" s="104"/>
      <c r="I1419" s="104"/>
      <c r="J1419" s="104"/>
      <c r="K1419" s="104"/>
      <c r="L1419" s="104"/>
      <c r="M1419"/>
      <c r="N1419"/>
      <c r="O1419"/>
      <c r="P1419"/>
      <c r="Q1419"/>
      <c r="R1419"/>
      <c r="S1419"/>
      <c r="T1419"/>
      <c r="U1419"/>
      <c r="V1419"/>
      <c r="W1419"/>
      <c r="X1419"/>
      <c r="Y1419"/>
      <c r="Z1419"/>
      <c r="AA1419"/>
      <c r="AB1419"/>
      <c r="AC1419"/>
      <c r="AD1419"/>
      <c r="AE1419"/>
      <c r="AF1419"/>
      <c r="AG1419"/>
      <c r="AH1419"/>
      <c r="AI1419"/>
      <c r="AJ1419"/>
      <c r="AK1419"/>
      <c r="AL1419"/>
      <c r="AM1419"/>
      <c r="AN1419"/>
      <c r="AO1419"/>
      <c r="AP1419"/>
      <c r="AQ1419"/>
      <c r="AR1419"/>
      <c r="AS1419"/>
      <c r="AT1419"/>
      <c r="AU1419"/>
      <c r="AV1419"/>
      <c r="AW1419"/>
      <c r="AX1419"/>
      <c r="AY1419"/>
      <c r="AZ1419"/>
      <c r="BA1419"/>
      <c r="BB1419"/>
      <c r="BC1419"/>
      <c r="BD1419"/>
      <c r="BE1419"/>
      <c r="BF1419"/>
      <c r="BG1419"/>
      <c r="BH1419"/>
      <c r="BI1419"/>
      <c r="BJ1419"/>
      <c r="BK1419"/>
      <c r="BL1419"/>
      <c r="BM1419"/>
      <c r="BN1419"/>
      <c r="BO1419"/>
      <c r="BP1419"/>
      <c r="BQ1419"/>
      <c r="BR1419"/>
      <c r="BS1419"/>
      <c r="BT1419"/>
    </row>
    <row r="1420" spans="1:72" s="8" customFormat="1" x14ac:dyDescent="0.25">
      <c r="A1420" s="92"/>
      <c r="B1420" s="92"/>
      <c r="C1420" s="92"/>
      <c r="D1420" s="92"/>
      <c r="E1420" s="104"/>
      <c r="F1420" s="104"/>
      <c r="G1420" s="104"/>
      <c r="H1420" s="104"/>
      <c r="I1420" s="104"/>
      <c r="J1420" s="104"/>
      <c r="K1420" s="104"/>
      <c r="L1420" s="104"/>
      <c r="M1420"/>
      <c r="N1420"/>
      <c r="O1420"/>
      <c r="P1420"/>
      <c r="Q1420"/>
      <c r="R1420"/>
      <c r="S1420"/>
      <c r="T1420"/>
      <c r="U1420"/>
      <c r="V1420"/>
      <c r="W1420"/>
      <c r="X1420"/>
      <c r="Y1420"/>
      <c r="Z1420"/>
      <c r="AA1420"/>
      <c r="AB1420"/>
      <c r="AC1420"/>
      <c r="AD1420"/>
      <c r="AE1420"/>
      <c r="AF1420"/>
      <c r="AG1420"/>
      <c r="AH1420"/>
      <c r="AI1420"/>
      <c r="AJ1420"/>
      <c r="AK1420"/>
      <c r="AL1420"/>
      <c r="AM1420"/>
      <c r="AN1420"/>
      <c r="AO1420"/>
      <c r="AP1420"/>
      <c r="AQ1420"/>
      <c r="AR1420"/>
      <c r="AS1420"/>
      <c r="AT1420"/>
      <c r="AU1420"/>
      <c r="AV1420"/>
      <c r="AW1420"/>
      <c r="AX1420"/>
      <c r="AY1420"/>
      <c r="AZ1420"/>
      <c r="BA1420"/>
      <c r="BB1420"/>
      <c r="BC1420"/>
      <c r="BD1420"/>
      <c r="BE1420"/>
      <c r="BF1420"/>
      <c r="BG1420"/>
      <c r="BH1420"/>
      <c r="BI1420"/>
      <c r="BJ1420"/>
      <c r="BK1420"/>
      <c r="BL1420"/>
      <c r="BM1420"/>
      <c r="BN1420"/>
      <c r="BO1420"/>
      <c r="BP1420"/>
      <c r="BQ1420"/>
      <c r="BR1420"/>
      <c r="BS1420"/>
      <c r="BT1420"/>
    </row>
    <row r="1421" spans="1:72" s="8" customFormat="1" x14ac:dyDescent="0.25">
      <c r="A1421" s="92"/>
      <c r="B1421" s="92"/>
      <c r="C1421" s="92"/>
      <c r="D1421" s="92"/>
      <c r="E1421" s="104"/>
      <c r="F1421" s="104"/>
      <c r="G1421" s="104"/>
      <c r="H1421" s="104"/>
      <c r="I1421" s="104"/>
      <c r="J1421" s="104"/>
      <c r="K1421" s="104"/>
      <c r="L1421" s="104"/>
      <c r="M1421"/>
      <c r="N1421"/>
      <c r="O1421"/>
      <c r="P1421"/>
      <c r="Q1421"/>
      <c r="R1421"/>
      <c r="S1421"/>
      <c r="T1421"/>
      <c r="U1421"/>
      <c r="V1421"/>
      <c r="W1421"/>
      <c r="X1421"/>
      <c r="Y1421"/>
      <c r="Z1421"/>
      <c r="AA1421"/>
      <c r="AB1421"/>
      <c r="AC1421"/>
      <c r="AD1421"/>
      <c r="AE1421"/>
      <c r="AF1421"/>
      <c r="AG1421"/>
      <c r="AH1421"/>
      <c r="AI1421"/>
      <c r="AJ1421"/>
      <c r="AK1421"/>
      <c r="AL1421"/>
      <c r="AM1421"/>
      <c r="AN1421"/>
      <c r="AO1421"/>
      <c r="AP1421"/>
      <c r="AQ1421"/>
      <c r="AR1421"/>
      <c r="AS1421"/>
      <c r="AT1421"/>
      <c r="AU1421"/>
      <c r="AV1421"/>
      <c r="AW1421"/>
      <c r="AX1421"/>
      <c r="AY1421"/>
      <c r="AZ1421"/>
      <c r="BA1421"/>
      <c r="BB1421"/>
      <c r="BC1421"/>
      <c r="BD1421"/>
      <c r="BE1421"/>
      <c r="BF1421"/>
      <c r="BG1421"/>
      <c r="BH1421"/>
      <c r="BI1421"/>
      <c r="BJ1421"/>
      <c r="BK1421"/>
      <c r="BL1421"/>
      <c r="BM1421"/>
      <c r="BN1421"/>
      <c r="BO1421"/>
      <c r="BP1421"/>
      <c r="BQ1421"/>
      <c r="BR1421"/>
      <c r="BS1421"/>
      <c r="BT1421"/>
    </row>
    <row r="1422" spans="1:72" s="8" customFormat="1" x14ac:dyDescent="0.25">
      <c r="A1422" s="92"/>
      <c r="B1422" s="92"/>
      <c r="C1422" s="92"/>
      <c r="D1422" s="92"/>
      <c r="E1422" s="104"/>
      <c r="F1422" s="104"/>
      <c r="G1422" s="104"/>
      <c r="H1422" s="104"/>
      <c r="I1422" s="104"/>
      <c r="J1422" s="104"/>
      <c r="K1422" s="104"/>
      <c r="L1422" s="104"/>
      <c r="M1422"/>
      <c r="N1422"/>
      <c r="O1422"/>
      <c r="P1422"/>
      <c r="Q1422"/>
      <c r="R1422"/>
      <c r="S1422"/>
      <c r="T1422"/>
      <c r="U1422"/>
      <c r="V1422"/>
      <c r="W1422"/>
      <c r="X1422"/>
      <c r="Y1422"/>
      <c r="Z1422"/>
      <c r="AA1422"/>
      <c r="AB1422"/>
      <c r="AC1422"/>
      <c r="AD1422"/>
      <c r="AE1422"/>
      <c r="AF1422"/>
      <c r="AG1422"/>
      <c r="AH1422"/>
      <c r="AI1422"/>
      <c r="AJ1422"/>
      <c r="AK1422"/>
      <c r="AL1422"/>
      <c r="AM1422"/>
      <c r="AN1422"/>
      <c r="AO1422"/>
      <c r="AP1422"/>
      <c r="AQ1422"/>
      <c r="AR1422"/>
      <c r="AS1422"/>
      <c r="AT1422"/>
      <c r="AU1422"/>
      <c r="AV1422"/>
      <c r="AW1422"/>
      <c r="AX1422"/>
      <c r="AY1422"/>
      <c r="AZ1422"/>
      <c r="BA1422"/>
      <c r="BB1422"/>
      <c r="BC1422"/>
      <c r="BD1422"/>
      <c r="BE1422"/>
      <c r="BF1422"/>
      <c r="BG1422"/>
      <c r="BH1422"/>
      <c r="BI1422"/>
      <c r="BJ1422"/>
      <c r="BK1422"/>
      <c r="BL1422"/>
      <c r="BM1422"/>
      <c r="BN1422"/>
      <c r="BO1422"/>
      <c r="BP1422"/>
      <c r="BQ1422"/>
      <c r="BR1422"/>
      <c r="BS1422"/>
      <c r="BT1422"/>
    </row>
    <row r="1423" spans="1:72" s="8" customFormat="1" x14ac:dyDescent="0.25">
      <c r="A1423" s="92"/>
      <c r="B1423" s="92"/>
      <c r="C1423" s="92"/>
      <c r="D1423" s="92"/>
      <c r="E1423" s="104"/>
      <c r="F1423" s="104"/>
      <c r="G1423" s="104"/>
      <c r="H1423" s="104"/>
      <c r="I1423" s="104"/>
      <c r="J1423" s="104"/>
      <c r="K1423" s="104"/>
      <c r="L1423" s="104"/>
      <c r="M1423"/>
      <c r="N1423"/>
      <c r="O1423"/>
      <c r="P1423"/>
      <c r="Q1423"/>
      <c r="R1423"/>
      <c r="S1423"/>
      <c r="T1423"/>
      <c r="U1423"/>
      <c r="V1423"/>
      <c r="W1423"/>
      <c r="X1423"/>
      <c r="Y1423"/>
      <c r="Z1423"/>
      <c r="AA1423"/>
      <c r="AB1423"/>
      <c r="AC1423"/>
      <c r="AD1423"/>
      <c r="AE1423"/>
      <c r="AF1423"/>
      <c r="AG1423"/>
      <c r="AH1423"/>
      <c r="AI1423"/>
      <c r="AJ1423"/>
      <c r="AK1423"/>
      <c r="AL1423"/>
      <c r="AM1423"/>
      <c r="AN1423"/>
      <c r="AO1423"/>
      <c r="AP1423"/>
      <c r="AQ1423"/>
      <c r="AR1423"/>
      <c r="AS1423"/>
      <c r="AT1423"/>
      <c r="AU1423"/>
      <c r="AV1423"/>
      <c r="AW1423"/>
      <c r="AX1423"/>
      <c r="AY1423"/>
      <c r="AZ1423"/>
      <c r="BA1423"/>
      <c r="BB1423"/>
      <c r="BC1423"/>
      <c r="BD1423"/>
      <c r="BE1423"/>
      <c r="BF1423"/>
      <c r="BG1423"/>
      <c r="BH1423"/>
      <c r="BI1423"/>
      <c r="BJ1423"/>
      <c r="BK1423"/>
      <c r="BL1423"/>
      <c r="BM1423"/>
      <c r="BN1423"/>
      <c r="BO1423"/>
      <c r="BP1423"/>
      <c r="BQ1423"/>
      <c r="BR1423"/>
      <c r="BS1423"/>
      <c r="BT1423"/>
    </row>
    <row r="1424" spans="1:72" s="8" customFormat="1" x14ac:dyDescent="0.25">
      <c r="A1424" s="92"/>
      <c r="B1424" s="92"/>
      <c r="C1424" s="92"/>
      <c r="D1424" s="92"/>
      <c r="E1424" s="104"/>
      <c r="F1424" s="104"/>
      <c r="G1424" s="104"/>
      <c r="H1424" s="104"/>
      <c r="I1424" s="104"/>
      <c r="J1424" s="104"/>
      <c r="K1424" s="104"/>
      <c r="L1424" s="104"/>
      <c r="M1424"/>
      <c r="N1424"/>
      <c r="O1424"/>
      <c r="P1424"/>
      <c r="Q1424"/>
      <c r="R1424"/>
      <c r="S1424"/>
      <c r="T1424"/>
      <c r="U1424"/>
      <c r="V1424"/>
      <c r="W1424"/>
      <c r="X1424"/>
      <c r="Y1424"/>
      <c r="Z1424"/>
      <c r="AA1424"/>
      <c r="AB1424"/>
      <c r="AC1424"/>
      <c r="AD1424"/>
      <c r="AE1424"/>
      <c r="AF1424"/>
      <c r="AG1424"/>
      <c r="AH1424"/>
      <c r="AI1424"/>
      <c r="AJ1424"/>
      <c r="AK1424"/>
      <c r="AL1424"/>
      <c r="AM1424"/>
      <c r="AN1424"/>
      <c r="AO1424"/>
      <c r="AP1424"/>
      <c r="AQ1424"/>
      <c r="AR1424"/>
      <c r="AS1424"/>
      <c r="AT1424"/>
      <c r="AU1424"/>
      <c r="AV1424"/>
      <c r="AW1424"/>
      <c r="AX1424"/>
      <c r="AY1424"/>
      <c r="AZ1424"/>
      <c r="BA1424"/>
      <c r="BB1424"/>
      <c r="BC1424"/>
      <c r="BD1424"/>
      <c r="BE1424"/>
      <c r="BF1424"/>
      <c r="BG1424"/>
      <c r="BH1424"/>
      <c r="BI1424"/>
      <c r="BJ1424"/>
      <c r="BK1424"/>
      <c r="BL1424"/>
      <c r="BM1424"/>
      <c r="BN1424"/>
      <c r="BO1424"/>
      <c r="BP1424"/>
      <c r="BQ1424"/>
      <c r="BR1424"/>
      <c r="BS1424"/>
      <c r="BT1424"/>
    </row>
    <row r="1425" spans="1:72" s="8" customFormat="1" x14ac:dyDescent="0.25">
      <c r="A1425" s="92"/>
      <c r="B1425" s="92"/>
      <c r="C1425" s="92"/>
      <c r="D1425" s="92"/>
      <c r="E1425" s="104"/>
      <c r="F1425" s="104"/>
      <c r="G1425" s="104"/>
      <c r="H1425" s="104"/>
      <c r="I1425" s="104"/>
      <c r="J1425" s="104"/>
      <c r="K1425" s="104"/>
      <c r="L1425" s="104"/>
      <c r="M1425"/>
      <c r="N1425"/>
      <c r="O1425"/>
      <c r="P1425"/>
      <c r="Q1425"/>
      <c r="R1425"/>
      <c r="S1425"/>
      <c r="T1425"/>
      <c r="U1425"/>
      <c r="V1425"/>
      <c r="W1425"/>
      <c r="X1425"/>
      <c r="Y1425"/>
      <c r="Z1425"/>
      <c r="AA1425"/>
      <c r="AB1425"/>
      <c r="AC1425"/>
      <c r="AD1425"/>
      <c r="AE1425"/>
      <c r="AF1425"/>
      <c r="AG1425"/>
      <c r="AH1425"/>
      <c r="AI1425"/>
      <c r="AJ1425"/>
      <c r="AK1425"/>
      <c r="AL1425"/>
      <c r="AM1425"/>
      <c r="AN1425"/>
      <c r="AO1425"/>
      <c r="AP1425"/>
      <c r="AQ1425"/>
      <c r="AR1425"/>
      <c r="AS1425"/>
      <c r="AT1425"/>
      <c r="AU1425"/>
      <c r="AV1425"/>
      <c r="AW1425"/>
      <c r="AX1425"/>
      <c r="AY1425"/>
      <c r="AZ1425"/>
      <c r="BA1425"/>
      <c r="BB1425"/>
      <c r="BC1425"/>
      <c r="BD1425"/>
      <c r="BE1425"/>
      <c r="BF1425"/>
      <c r="BG1425"/>
      <c r="BH1425"/>
      <c r="BI1425"/>
      <c r="BJ1425"/>
      <c r="BK1425"/>
      <c r="BL1425"/>
      <c r="BM1425"/>
      <c r="BN1425"/>
      <c r="BO1425"/>
      <c r="BP1425"/>
      <c r="BQ1425"/>
      <c r="BR1425"/>
      <c r="BS1425"/>
      <c r="BT1425"/>
    </row>
    <row r="1426" spans="1:72" s="8" customFormat="1" x14ac:dyDescent="0.25">
      <c r="A1426" s="92"/>
      <c r="B1426" s="92"/>
      <c r="C1426" s="92"/>
      <c r="D1426" s="92"/>
      <c r="E1426" s="104"/>
      <c r="F1426" s="104"/>
      <c r="G1426" s="104"/>
      <c r="H1426" s="104"/>
      <c r="I1426" s="104"/>
      <c r="J1426" s="104"/>
      <c r="K1426" s="104"/>
      <c r="L1426" s="104"/>
      <c r="M1426"/>
      <c r="N1426"/>
      <c r="O1426"/>
      <c r="P1426"/>
      <c r="Q1426"/>
      <c r="R1426"/>
      <c r="S1426"/>
      <c r="T1426"/>
      <c r="U1426"/>
      <c r="V1426"/>
      <c r="W1426"/>
      <c r="X1426"/>
      <c r="Y1426"/>
      <c r="Z1426"/>
      <c r="AA1426"/>
      <c r="AB1426"/>
      <c r="AC1426"/>
      <c r="AD1426"/>
      <c r="AE1426"/>
      <c r="AF1426"/>
      <c r="AG1426"/>
      <c r="AH1426"/>
      <c r="AI1426"/>
      <c r="AJ1426"/>
      <c r="AK1426"/>
      <c r="AL1426"/>
      <c r="AM1426"/>
      <c r="AN1426"/>
      <c r="AO1426"/>
      <c r="AP1426"/>
      <c r="AQ1426"/>
      <c r="AR1426"/>
      <c r="AS1426"/>
      <c r="AT1426"/>
      <c r="AU1426"/>
      <c r="AV1426"/>
      <c r="AW1426"/>
      <c r="AX1426"/>
      <c r="AY1426"/>
      <c r="AZ1426"/>
      <c r="BA1426"/>
      <c r="BB1426"/>
      <c r="BC1426"/>
      <c r="BD1426"/>
      <c r="BE1426"/>
      <c r="BF1426"/>
      <c r="BG1426"/>
      <c r="BH1426"/>
      <c r="BI1426"/>
      <c r="BJ1426"/>
      <c r="BK1426"/>
      <c r="BL1426"/>
      <c r="BM1426"/>
      <c r="BN1426"/>
      <c r="BO1426"/>
      <c r="BP1426"/>
      <c r="BQ1426"/>
      <c r="BR1426"/>
      <c r="BS1426"/>
      <c r="BT1426"/>
    </row>
    <row r="1427" spans="1:72" s="8" customFormat="1" x14ac:dyDescent="0.25">
      <c r="A1427" s="92"/>
      <c r="B1427" s="92"/>
      <c r="C1427" s="92"/>
      <c r="D1427" s="92"/>
      <c r="E1427" s="104"/>
      <c r="F1427" s="104"/>
      <c r="G1427" s="104"/>
      <c r="H1427" s="104"/>
      <c r="I1427" s="104"/>
      <c r="J1427" s="104"/>
      <c r="K1427" s="104"/>
      <c r="L1427" s="104"/>
      <c r="M1427"/>
      <c r="N1427"/>
      <c r="O1427"/>
      <c r="P1427"/>
      <c r="Q1427"/>
      <c r="R1427"/>
      <c r="S1427"/>
      <c r="T1427"/>
      <c r="U1427"/>
      <c r="V1427"/>
      <c r="W1427"/>
      <c r="X1427"/>
      <c r="Y1427"/>
      <c r="Z1427"/>
      <c r="AA1427"/>
      <c r="AB1427"/>
      <c r="AC1427"/>
      <c r="AD1427"/>
      <c r="AE1427"/>
      <c r="AF1427"/>
      <c r="AG1427"/>
      <c r="AH1427"/>
      <c r="AI1427"/>
      <c r="AJ1427"/>
      <c r="AK1427"/>
      <c r="AL1427"/>
      <c r="AM1427"/>
      <c r="AN1427"/>
      <c r="AO1427"/>
      <c r="AP1427"/>
      <c r="AQ1427"/>
      <c r="AR1427"/>
      <c r="AS1427"/>
      <c r="AT1427"/>
      <c r="AU1427"/>
      <c r="AV1427"/>
      <c r="AW1427"/>
      <c r="AX1427"/>
      <c r="AY1427"/>
      <c r="AZ1427"/>
      <c r="BA1427"/>
      <c r="BB1427"/>
      <c r="BC1427"/>
      <c r="BD1427"/>
      <c r="BE1427"/>
      <c r="BF1427"/>
      <c r="BG1427"/>
      <c r="BH1427"/>
      <c r="BI1427"/>
      <c r="BJ1427"/>
      <c r="BK1427"/>
      <c r="BL1427"/>
      <c r="BM1427"/>
      <c r="BN1427"/>
      <c r="BO1427"/>
      <c r="BP1427"/>
      <c r="BQ1427"/>
      <c r="BR1427"/>
      <c r="BS1427"/>
      <c r="BT1427"/>
    </row>
    <row r="1428" spans="1:72" s="8" customFormat="1" x14ac:dyDescent="0.25">
      <c r="A1428" s="92"/>
      <c r="B1428" s="92"/>
      <c r="C1428" s="92"/>
      <c r="D1428" s="92"/>
      <c r="E1428" s="104"/>
      <c r="F1428" s="104"/>
      <c r="G1428" s="104"/>
      <c r="H1428" s="104"/>
      <c r="I1428" s="104"/>
      <c r="J1428" s="104"/>
      <c r="K1428" s="104"/>
      <c r="L1428" s="104"/>
      <c r="M1428"/>
      <c r="N1428"/>
      <c r="O1428"/>
      <c r="P1428"/>
      <c r="Q1428"/>
      <c r="R1428"/>
      <c r="S1428"/>
      <c r="T1428"/>
      <c r="U1428"/>
      <c r="V1428"/>
      <c r="W1428"/>
      <c r="X1428"/>
      <c r="Y1428"/>
      <c r="Z1428"/>
      <c r="AA1428"/>
      <c r="AB1428"/>
      <c r="AC1428"/>
      <c r="AD1428"/>
      <c r="AE1428"/>
      <c r="AF1428"/>
      <c r="AG1428"/>
      <c r="AH1428"/>
      <c r="AI1428"/>
      <c r="AJ1428"/>
      <c r="AK1428"/>
      <c r="AL1428"/>
      <c r="AM1428"/>
      <c r="AN1428"/>
      <c r="AO1428"/>
      <c r="AP1428"/>
      <c r="AQ1428"/>
      <c r="AR1428"/>
      <c r="AS1428"/>
      <c r="AT1428"/>
      <c r="AU1428"/>
      <c r="AV1428"/>
      <c r="AW1428"/>
      <c r="AX1428"/>
      <c r="AY1428"/>
      <c r="AZ1428"/>
      <c r="BA1428"/>
      <c r="BB1428"/>
      <c r="BC1428"/>
      <c r="BD1428"/>
      <c r="BE1428"/>
      <c r="BF1428"/>
      <c r="BG1428"/>
      <c r="BH1428"/>
      <c r="BI1428"/>
      <c r="BJ1428"/>
      <c r="BK1428"/>
      <c r="BL1428"/>
      <c r="BM1428"/>
      <c r="BN1428"/>
      <c r="BO1428"/>
      <c r="BP1428"/>
      <c r="BQ1428"/>
      <c r="BR1428"/>
      <c r="BS1428"/>
      <c r="BT1428"/>
    </row>
    <row r="1429" spans="1:72" s="8" customFormat="1" x14ac:dyDescent="0.25">
      <c r="A1429" s="92"/>
      <c r="B1429" s="92"/>
      <c r="C1429" s="92"/>
      <c r="D1429" s="92"/>
      <c r="E1429" s="104"/>
      <c r="F1429" s="104"/>
      <c r="G1429" s="104"/>
      <c r="H1429" s="104"/>
      <c r="I1429" s="104"/>
      <c r="J1429" s="104"/>
      <c r="K1429" s="104"/>
      <c r="L1429" s="104"/>
      <c r="M1429"/>
      <c r="N1429"/>
      <c r="O1429"/>
      <c r="P1429"/>
      <c r="Q1429"/>
      <c r="R1429"/>
      <c r="S1429"/>
      <c r="T1429"/>
      <c r="U1429"/>
      <c r="V1429"/>
      <c r="W1429"/>
      <c r="X1429"/>
      <c r="Y1429"/>
      <c r="Z1429"/>
      <c r="AA1429"/>
      <c r="AB1429"/>
      <c r="AC1429"/>
      <c r="AD1429"/>
      <c r="AE1429"/>
      <c r="AF1429"/>
      <c r="AG1429"/>
      <c r="AH1429"/>
      <c r="AI1429"/>
      <c r="AJ1429"/>
      <c r="AK1429"/>
      <c r="AL1429"/>
      <c r="AM1429"/>
      <c r="AN1429"/>
      <c r="AO1429"/>
      <c r="AP1429"/>
      <c r="AQ1429"/>
      <c r="AR1429"/>
      <c r="AS1429"/>
      <c r="AT1429"/>
      <c r="AU1429"/>
      <c r="AV1429"/>
      <c r="AW1429"/>
      <c r="AX1429"/>
      <c r="AY1429"/>
      <c r="AZ1429"/>
      <c r="BA1429"/>
      <c r="BB1429"/>
      <c r="BC1429"/>
      <c r="BD1429"/>
      <c r="BE1429"/>
      <c r="BF1429"/>
      <c r="BG1429"/>
      <c r="BH1429"/>
      <c r="BI1429"/>
      <c r="BJ1429"/>
      <c r="BK1429"/>
      <c r="BL1429"/>
      <c r="BM1429"/>
      <c r="BN1429"/>
      <c r="BO1429"/>
      <c r="BP1429"/>
      <c r="BQ1429"/>
      <c r="BR1429"/>
      <c r="BS1429"/>
      <c r="BT1429"/>
    </row>
    <row r="1430" spans="1:72" s="8" customFormat="1" x14ac:dyDescent="0.25">
      <c r="A1430" s="92"/>
      <c r="B1430" s="92"/>
      <c r="C1430" s="92"/>
      <c r="D1430" s="92"/>
      <c r="E1430" s="104"/>
      <c r="F1430" s="104"/>
      <c r="G1430" s="104"/>
      <c r="H1430" s="104"/>
      <c r="I1430" s="104"/>
      <c r="J1430" s="104"/>
      <c r="K1430" s="104"/>
      <c r="L1430" s="104"/>
      <c r="M1430"/>
      <c r="N1430"/>
      <c r="O1430"/>
      <c r="P1430"/>
      <c r="Q1430"/>
      <c r="R1430"/>
      <c r="S1430"/>
      <c r="T1430"/>
      <c r="U1430"/>
      <c r="V1430"/>
      <c r="W1430"/>
      <c r="X1430"/>
      <c r="Y1430"/>
      <c r="Z1430"/>
      <c r="AA1430"/>
      <c r="AB1430"/>
      <c r="AC1430"/>
      <c r="AD1430"/>
      <c r="AE1430"/>
      <c r="AF1430"/>
      <c r="AG1430"/>
      <c r="AH1430"/>
      <c r="AI1430"/>
      <c r="AJ1430"/>
      <c r="AK1430"/>
      <c r="AL1430"/>
      <c r="AM1430"/>
      <c r="AN1430"/>
      <c r="AO1430"/>
      <c r="AP1430"/>
      <c r="AQ1430"/>
      <c r="AR1430"/>
      <c r="AS1430"/>
      <c r="AT1430"/>
      <c r="AU1430"/>
      <c r="AV1430"/>
      <c r="AW1430"/>
      <c r="AX1430"/>
      <c r="AY1430"/>
      <c r="AZ1430"/>
      <c r="BA1430"/>
      <c r="BB1430"/>
      <c r="BC1430"/>
      <c r="BD1430"/>
      <c r="BE1430"/>
      <c r="BF1430"/>
      <c r="BG1430"/>
      <c r="BH1430"/>
      <c r="BI1430"/>
      <c r="BJ1430"/>
      <c r="BK1430"/>
      <c r="BL1430"/>
      <c r="BM1430"/>
      <c r="BN1430"/>
      <c r="BO1430"/>
      <c r="BP1430"/>
      <c r="BQ1430"/>
      <c r="BR1430"/>
      <c r="BS1430"/>
      <c r="BT1430"/>
    </row>
    <row r="1431" spans="1:72" s="8" customFormat="1" x14ac:dyDescent="0.25">
      <c r="A1431" s="92"/>
      <c r="B1431" s="92"/>
      <c r="C1431" s="92"/>
      <c r="D1431" s="92"/>
      <c r="E1431" s="104"/>
      <c r="F1431" s="104"/>
      <c r="G1431" s="104"/>
      <c r="H1431" s="104"/>
      <c r="I1431" s="104"/>
      <c r="J1431" s="104"/>
      <c r="K1431" s="104"/>
      <c r="L1431" s="104"/>
      <c r="M1431"/>
      <c r="N1431"/>
      <c r="O1431"/>
      <c r="P1431"/>
      <c r="Q1431"/>
      <c r="R1431"/>
      <c r="S1431"/>
      <c r="T1431"/>
      <c r="U1431"/>
      <c r="V1431"/>
      <c r="W1431"/>
      <c r="X1431"/>
      <c r="Y1431"/>
      <c r="Z1431"/>
      <c r="AA1431"/>
      <c r="AB1431"/>
      <c r="AC1431"/>
      <c r="AD1431"/>
      <c r="AE1431"/>
      <c r="AF1431"/>
      <c r="AG1431"/>
      <c r="AH1431"/>
      <c r="AI1431"/>
      <c r="AJ1431"/>
      <c r="AK1431"/>
      <c r="AL1431"/>
      <c r="AM1431"/>
      <c r="AN1431"/>
      <c r="AO1431"/>
      <c r="AP1431"/>
      <c r="AQ1431"/>
      <c r="AR1431"/>
      <c r="AS1431"/>
      <c r="AT1431"/>
      <c r="AU1431"/>
      <c r="AV1431"/>
      <c r="AW1431"/>
      <c r="AX1431"/>
      <c r="AY1431"/>
      <c r="AZ1431"/>
      <c r="BA1431"/>
      <c r="BB1431"/>
      <c r="BC1431"/>
      <c r="BD1431"/>
      <c r="BE1431"/>
      <c r="BF1431"/>
      <c r="BG1431"/>
      <c r="BH1431"/>
      <c r="BI1431"/>
      <c r="BJ1431"/>
      <c r="BK1431"/>
      <c r="BL1431"/>
      <c r="BM1431"/>
      <c r="BN1431"/>
      <c r="BO1431"/>
      <c r="BP1431"/>
      <c r="BQ1431"/>
      <c r="BR1431"/>
      <c r="BS1431"/>
      <c r="BT1431"/>
    </row>
    <row r="1432" spans="1:72" s="8" customFormat="1" x14ac:dyDescent="0.25">
      <c r="A1432" s="92"/>
      <c r="B1432" s="92"/>
      <c r="C1432" s="92"/>
      <c r="D1432" s="92"/>
      <c r="E1432" s="104"/>
      <c r="F1432" s="104"/>
      <c r="G1432" s="104"/>
      <c r="H1432" s="104"/>
      <c r="I1432" s="104"/>
      <c r="J1432" s="104"/>
      <c r="K1432" s="104"/>
      <c r="L1432" s="104"/>
      <c r="M1432"/>
      <c r="N1432"/>
      <c r="O1432"/>
      <c r="P1432"/>
      <c r="Q1432"/>
      <c r="R1432"/>
      <c r="S1432"/>
      <c r="T1432"/>
      <c r="U1432"/>
      <c r="V1432"/>
      <c r="W1432"/>
      <c r="X1432"/>
      <c r="Y1432"/>
      <c r="Z1432"/>
      <c r="AA1432"/>
      <c r="AB1432"/>
      <c r="AC1432"/>
      <c r="AD1432"/>
      <c r="AE1432"/>
      <c r="AF1432"/>
      <c r="AG1432"/>
      <c r="AH1432"/>
      <c r="AI1432"/>
      <c r="AJ1432"/>
      <c r="AK1432"/>
      <c r="AL1432"/>
      <c r="AM1432"/>
      <c r="AN1432"/>
      <c r="AO1432"/>
      <c r="AP1432"/>
      <c r="AQ1432"/>
      <c r="AR1432"/>
      <c r="AS1432"/>
      <c r="AT1432"/>
      <c r="AU1432"/>
      <c r="AV1432"/>
      <c r="AW1432"/>
      <c r="AX1432"/>
      <c r="AY1432"/>
      <c r="AZ1432"/>
      <c r="BA1432"/>
      <c r="BB1432"/>
      <c r="BC1432"/>
      <c r="BD1432"/>
      <c r="BE1432"/>
      <c r="BF1432"/>
      <c r="BG1432"/>
      <c r="BH1432"/>
      <c r="BI1432"/>
      <c r="BJ1432"/>
      <c r="BK1432"/>
      <c r="BL1432"/>
      <c r="BM1432"/>
      <c r="BN1432"/>
      <c r="BO1432"/>
      <c r="BP1432"/>
      <c r="BQ1432"/>
      <c r="BR1432"/>
      <c r="BS1432"/>
      <c r="BT1432"/>
    </row>
    <row r="1433" spans="1:72" s="8" customFormat="1" x14ac:dyDescent="0.25">
      <c r="A1433" s="92"/>
      <c r="B1433" s="92"/>
      <c r="C1433" s="92"/>
      <c r="D1433" s="92"/>
      <c r="E1433" s="104"/>
      <c r="F1433" s="104"/>
      <c r="G1433" s="104"/>
      <c r="H1433" s="104"/>
      <c r="I1433" s="104"/>
      <c r="J1433" s="104"/>
      <c r="K1433" s="104"/>
      <c r="L1433" s="104"/>
      <c r="M1433"/>
      <c r="N1433"/>
      <c r="O1433"/>
      <c r="P1433"/>
      <c r="Q1433"/>
      <c r="R1433"/>
      <c r="S1433"/>
      <c r="T1433"/>
      <c r="U1433"/>
      <c r="V1433"/>
      <c r="W1433"/>
      <c r="X1433"/>
      <c r="Y1433"/>
      <c r="Z1433"/>
      <c r="AA1433"/>
      <c r="AB1433"/>
      <c r="AC1433"/>
      <c r="AD1433"/>
      <c r="AE1433"/>
      <c r="AF1433"/>
      <c r="AG1433"/>
      <c r="AH1433"/>
      <c r="AI1433"/>
      <c r="AJ1433"/>
      <c r="AK1433"/>
      <c r="AL1433"/>
      <c r="AM1433"/>
      <c r="AN1433"/>
      <c r="AO1433"/>
      <c r="AP1433"/>
      <c r="AQ1433"/>
      <c r="AR1433"/>
      <c r="AS1433"/>
      <c r="AT1433"/>
      <c r="AU1433"/>
      <c r="AV1433"/>
      <c r="AW1433"/>
      <c r="AX1433"/>
      <c r="AY1433"/>
      <c r="AZ1433"/>
      <c r="BA1433"/>
      <c r="BB1433"/>
      <c r="BC1433"/>
      <c r="BD1433"/>
      <c r="BE1433"/>
      <c r="BF1433"/>
      <c r="BG1433"/>
      <c r="BH1433"/>
      <c r="BI1433"/>
      <c r="BJ1433"/>
      <c r="BK1433"/>
      <c r="BL1433"/>
      <c r="BM1433"/>
      <c r="BN1433"/>
      <c r="BO1433"/>
      <c r="BP1433"/>
      <c r="BQ1433"/>
      <c r="BR1433"/>
      <c r="BS1433"/>
      <c r="BT1433"/>
    </row>
    <row r="1434" spans="1:72" s="8" customFormat="1" x14ac:dyDescent="0.25">
      <c r="A1434" s="92"/>
      <c r="B1434" s="92"/>
      <c r="C1434" s="92"/>
      <c r="D1434" s="92"/>
      <c r="E1434" s="104"/>
      <c r="F1434" s="104"/>
      <c r="G1434" s="104"/>
      <c r="H1434" s="104"/>
      <c r="I1434" s="104"/>
      <c r="J1434" s="104"/>
      <c r="K1434" s="104"/>
      <c r="L1434" s="104"/>
      <c r="M1434"/>
      <c r="N1434"/>
      <c r="O1434"/>
      <c r="P1434"/>
      <c r="Q1434"/>
      <c r="R1434"/>
      <c r="S1434"/>
      <c r="T1434"/>
      <c r="U1434"/>
      <c r="V1434"/>
      <c r="W1434"/>
      <c r="X1434"/>
      <c r="Y1434"/>
      <c r="Z1434"/>
      <c r="AA1434"/>
      <c r="AB1434"/>
      <c r="AC1434"/>
      <c r="AD1434"/>
      <c r="AE1434"/>
      <c r="AF1434"/>
      <c r="AG1434"/>
      <c r="AH1434"/>
      <c r="AI1434"/>
      <c r="AJ1434"/>
      <c r="AK1434"/>
      <c r="AL1434"/>
      <c r="AM1434"/>
      <c r="AN1434"/>
      <c r="AO1434"/>
      <c r="AP1434"/>
      <c r="AQ1434"/>
      <c r="AR1434"/>
      <c r="AS1434"/>
      <c r="AT1434"/>
      <c r="AU1434"/>
      <c r="AV1434"/>
      <c r="AW1434"/>
      <c r="AX1434"/>
      <c r="AY1434"/>
      <c r="AZ1434"/>
      <c r="BA1434"/>
      <c r="BB1434"/>
      <c r="BC1434"/>
      <c r="BD1434"/>
      <c r="BE1434"/>
      <c r="BF1434"/>
      <c r="BG1434"/>
      <c r="BH1434"/>
      <c r="BI1434"/>
      <c r="BJ1434"/>
      <c r="BK1434"/>
      <c r="BL1434"/>
      <c r="BM1434"/>
      <c r="BN1434"/>
      <c r="BO1434"/>
      <c r="BP1434"/>
      <c r="BQ1434"/>
      <c r="BR1434"/>
      <c r="BS1434"/>
      <c r="BT1434"/>
    </row>
    <row r="1435" spans="1:72" s="8" customFormat="1" x14ac:dyDescent="0.25">
      <c r="A1435" s="92"/>
      <c r="B1435" s="92"/>
      <c r="C1435" s="92"/>
      <c r="D1435" s="92"/>
      <c r="E1435" s="104"/>
      <c r="F1435" s="104"/>
      <c r="G1435" s="104"/>
      <c r="H1435" s="104"/>
      <c r="I1435" s="104"/>
      <c r="J1435" s="104"/>
      <c r="K1435" s="104"/>
      <c r="L1435" s="104"/>
      <c r="M1435"/>
      <c r="N1435"/>
      <c r="O1435"/>
      <c r="P1435"/>
      <c r="Q1435"/>
      <c r="R1435"/>
      <c r="S1435"/>
      <c r="T1435"/>
      <c r="U1435"/>
      <c r="V1435"/>
      <c r="W1435"/>
      <c r="X1435"/>
      <c r="Y1435"/>
      <c r="Z1435"/>
      <c r="AA1435"/>
      <c r="AB1435"/>
      <c r="AC1435"/>
      <c r="AD1435"/>
      <c r="AE1435"/>
      <c r="AF1435"/>
      <c r="AG1435"/>
      <c r="AH1435"/>
      <c r="AI1435"/>
      <c r="AJ1435"/>
      <c r="AK1435"/>
      <c r="AL1435"/>
      <c r="AM1435"/>
      <c r="AN1435"/>
      <c r="AO1435"/>
      <c r="AP1435"/>
      <c r="AQ1435"/>
      <c r="AR1435"/>
      <c r="AS1435"/>
      <c r="AT1435"/>
      <c r="AU1435"/>
      <c r="AV1435"/>
      <c r="AW1435"/>
      <c r="AX1435"/>
      <c r="AY1435"/>
      <c r="AZ1435"/>
      <c r="BA1435"/>
      <c r="BB1435"/>
      <c r="BC1435"/>
      <c r="BD1435"/>
      <c r="BE1435"/>
      <c r="BF1435"/>
      <c r="BG1435"/>
      <c r="BH1435"/>
      <c r="BI1435"/>
      <c r="BJ1435"/>
      <c r="BK1435"/>
      <c r="BL1435"/>
      <c r="BM1435"/>
      <c r="BN1435"/>
      <c r="BO1435"/>
      <c r="BP1435"/>
      <c r="BQ1435"/>
      <c r="BR1435"/>
      <c r="BS1435"/>
      <c r="BT1435"/>
    </row>
    <row r="1436" spans="1:72" s="8" customFormat="1" x14ac:dyDescent="0.25">
      <c r="A1436" s="92"/>
      <c r="B1436" s="92"/>
      <c r="C1436" s="92"/>
      <c r="D1436" s="92"/>
      <c r="E1436" s="104"/>
      <c r="F1436" s="104"/>
      <c r="G1436" s="104"/>
      <c r="H1436" s="104"/>
      <c r="I1436" s="104"/>
      <c r="J1436" s="104"/>
      <c r="K1436" s="104"/>
      <c r="L1436" s="104"/>
      <c r="M1436"/>
      <c r="N1436"/>
      <c r="O1436"/>
      <c r="P1436"/>
      <c r="Q1436"/>
      <c r="R1436"/>
      <c r="S1436"/>
      <c r="T1436"/>
      <c r="U1436"/>
      <c r="V1436"/>
      <c r="W1436"/>
      <c r="X1436"/>
      <c r="Y1436"/>
      <c r="Z1436"/>
      <c r="AA1436"/>
      <c r="AB1436"/>
      <c r="AC1436"/>
      <c r="AD1436"/>
      <c r="AE1436"/>
      <c r="AF1436"/>
      <c r="AG1436"/>
      <c r="AH1436"/>
      <c r="AI1436"/>
      <c r="AJ1436"/>
      <c r="AK1436"/>
      <c r="AL1436"/>
      <c r="AM1436"/>
      <c r="AN1436"/>
      <c r="AO1436"/>
      <c r="AP1436"/>
      <c r="AQ1436"/>
      <c r="AR1436"/>
      <c r="AS1436"/>
      <c r="AT1436"/>
      <c r="AU1436"/>
      <c r="AV1436"/>
      <c r="AW1436"/>
      <c r="AX1436"/>
      <c r="AY1436"/>
      <c r="AZ1436"/>
      <c r="BA1436"/>
      <c r="BB1436"/>
      <c r="BC1436"/>
      <c r="BD1436"/>
      <c r="BE1436"/>
      <c r="BF1436"/>
      <c r="BG1436"/>
      <c r="BH1436"/>
      <c r="BI1436"/>
      <c r="BJ1436"/>
      <c r="BK1436"/>
      <c r="BL1436"/>
      <c r="BM1436"/>
      <c r="BN1436"/>
      <c r="BO1436"/>
      <c r="BP1436"/>
      <c r="BQ1436"/>
      <c r="BR1436"/>
      <c r="BS1436"/>
      <c r="BT1436"/>
    </row>
    <row r="1437" spans="1:72" s="8" customFormat="1" x14ac:dyDescent="0.25">
      <c r="A1437" s="92"/>
      <c r="B1437" s="92"/>
      <c r="C1437" s="92"/>
      <c r="D1437" s="92"/>
      <c r="E1437" s="104"/>
      <c r="F1437" s="104"/>
      <c r="G1437" s="104"/>
      <c r="H1437" s="104"/>
      <c r="I1437" s="104"/>
      <c r="J1437" s="104"/>
      <c r="K1437" s="104"/>
      <c r="L1437" s="104"/>
      <c r="M1437"/>
      <c r="N1437"/>
      <c r="O1437"/>
      <c r="P1437"/>
      <c r="Q1437"/>
      <c r="R1437"/>
      <c r="S1437"/>
      <c r="T1437"/>
      <c r="U1437"/>
      <c r="V1437"/>
      <c r="W1437"/>
      <c r="X1437"/>
      <c r="Y1437"/>
      <c r="Z1437"/>
      <c r="AA1437"/>
      <c r="AB1437"/>
      <c r="AC1437"/>
      <c r="AD1437"/>
      <c r="AE1437"/>
      <c r="AF1437"/>
      <c r="AG1437"/>
      <c r="AH1437"/>
      <c r="AI1437"/>
      <c r="AJ1437"/>
      <c r="AK1437"/>
      <c r="AL1437"/>
      <c r="AM1437"/>
      <c r="AN1437"/>
      <c r="AO1437"/>
      <c r="AP1437"/>
      <c r="AQ1437"/>
      <c r="AR1437"/>
      <c r="AS1437"/>
      <c r="AT1437"/>
      <c r="AU1437"/>
      <c r="AV1437"/>
      <c r="AW1437"/>
      <c r="AX1437"/>
      <c r="AY1437"/>
      <c r="AZ1437"/>
      <c r="BA1437"/>
      <c r="BB1437"/>
      <c r="BC1437"/>
      <c r="BD1437"/>
      <c r="BE1437"/>
      <c r="BF1437"/>
      <c r="BG1437"/>
      <c r="BH1437"/>
      <c r="BI1437"/>
      <c r="BJ1437"/>
      <c r="BK1437"/>
      <c r="BL1437"/>
      <c r="BM1437"/>
      <c r="BN1437"/>
      <c r="BO1437"/>
      <c r="BP1437"/>
      <c r="BQ1437"/>
      <c r="BR1437"/>
      <c r="BS1437"/>
      <c r="BT1437"/>
    </row>
    <row r="1438" spans="1:72" s="8" customFormat="1" x14ac:dyDescent="0.25">
      <c r="A1438" s="92"/>
      <c r="B1438" s="92"/>
      <c r="C1438" s="92"/>
      <c r="D1438" s="92"/>
      <c r="E1438" s="104"/>
      <c r="F1438" s="104"/>
      <c r="G1438" s="104"/>
      <c r="H1438" s="104"/>
      <c r="I1438" s="104"/>
      <c r="J1438" s="104"/>
      <c r="K1438" s="104"/>
      <c r="L1438" s="104"/>
      <c r="M1438"/>
      <c r="N1438"/>
      <c r="O1438"/>
      <c r="P1438"/>
      <c r="Q1438"/>
      <c r="R1438"/>
      <c r="S1438"/>
      <c r="T1438"/>
      <c r="U1438"/>
      <c r="V1438"/>
      <c r="W1438"/>
      <c r="X1438"/>
      <c r="Y1438"/>
      <c r="Z1438"/>
      <c r="AA1438"/>
      <c r="AB1438"/>
      <c r="AC1438"/>
      <c r="AD1438"/>
      <c r="AE1438"/>
      <c r="AF1438"/>
      <c r="AG1438"/>
      <c r="AH1438"/>
      <c r="AI1438"/>
      <c r="AJ1438"/>
      <c r="AK1438"/>
      <c r="AL1438"/>
      <c r="AM1438"/>
      <c r="AN1438"/>
      <c r="AO1438"/>
      <c r="AP1438"/>
      <c r="AQ1438"/>
      <c r="AR1438"/>
      <c r="AS1438"/>
      <c r="AT1438"/>
      <c r="AU1438"/>
      <c r="AV1438"/>
      <c r="AW1438"/>
      <c r="AX1438"/>
      <c r="AY1438"/>
      <c r="AZ1438"/>
      <c r="BA1438"/>
      <c r="BB1438"/>
      <c r="BC1438"/>
      <c r="BD1438"/>
      <c r="BE1438"/>
      <c r="BF1438"/>
      <c r="BG1438"/>
      <c r="BH1438"/>
      <c r="BI1438"/>
      <c r="BJ1438"/>
      <c r="BK1438"/>
      <c r="BL1438"/>
      <c r="BM1438"/>
      <c r="BN1438"/>
      <c r="BO1438"/>
      <c r="BP1438"/>
      <c r="BQ1438"/>
      <c r="BR1438"/>
      <c r="BS1438"/>
      <c r="BT1438"/>
    </row>
    <row r="1439" spans="1:72" s="8" customFormat="1" x14ac:dyDescent="0.25">
      <c r="A1439" s="92"/>
      <c r="B1439" s="92"/>
      <c r="C1439" s="92"/>
      <c r="D1439" s="92"/>
      <c r="E1439" s="104"/>
      <c r="F1439" s="104"/>
      <c r="G1439" s="104"/>
      <c r="H1439" s="104"/>
      <c r="I1439" s="104"/>
      <c r="J1439" s="104"/>
      <c r="K1439" s="104"/>
      <c r="L1439" s="104"/>
      <c r="M1439"/>
      <c r="N1439"/>
      <c r="O1439"/>
      <c r="P1439"/>
      <c r="Q1439"/>
      <c r="R1439"/>
      <c r="S1439"/>
      <c r="T1439"/>
      <c r="U1439"/>
      <c r="V1439"/>
      <c r="W1439"/>
      <c r="X1439"/>
      <c r="Y1439"/>
      <c r="Z1439"/>
      <c r="AA1439"/>
      <c r="AB1439"/>
      <c r="AC1439"/>
      <c r="AD1439"/>
      <c r="AE1439"/>
      <c r="AF1439"/>
      <c r="AG1439"/>
      <c r="AH1439"/>
      <c r="AI1439"/>
      <c r="AJ1439"/>
      <c r="AK1439"/>
      <c r="AL1439"/>
      <c r="AM1439"/>
      <c r="AN1439"/>
      <c r="AO1439"/>
      <c r="AP1439"/>
      <c r="AQ1439"/>
      <c r="AR1439"/>
      <c r="AS1439"/>
      <c r="AT1439"/>
      <c r="AU1439"/>
      <c r="AV1439"/>
      <c r="AW1439"/>
      <c r="AX1439"/>
      <c r="AY1439"/>
      <c r="AZ1439"/>
      <c r="BA1439"/>
      <c r="BB1439"/>
      <c r="BC1439"/>
      <c r="BD1439"/>
      <c r="BE1439"/>
      <c r="BF1439"/>
      <c r="BG1439"/>
      <c r="BH1439"/>
      <c r="BI1439"/>
      <c r="BJ1439"/>
      <c r="BK1439"/>
      <c r="BL1439"/>
      <c r="BM1439"/>
      <c r="BN1439"/>
      <c r="BO1439"/>
      <c r="BP1439"/>
      <c r="BQ1439"/>
      <c r="BR1439"/>
      <c r="BS1439"/>
      <c r="BT1439"/>
    </row>
    <row r="1440" spans="1:72" s="8" customFormat="1" x14ac:dyDescent="0.25">
      <c r="A1440" s="92"/>
      <c r="B1440" s="92"/>
      <c r="C1440" s="92"/>
      <c r="D1440" s="92"/>
      <c r="E1440" s="104"/>
      <c r="F1440" s="104"/>
      <c r="G1440" s="104"/>
      <c r="H1440" s="104"/>
      <c r="I1440" s="104"/>
      <c r="J1440" s="104"/>
      <c r="K1440" s="104"/>
      <c r="L1440" s="104"/>
      <c r="M1440"/>
      <c r="N1440"/>
      <c r="O1440"/>
      <c r="P1440"/>
      <c r="Q1440"/>
      <c r="R1440"/>
      <c r="S1440"/>
      <c r="T1440"/>
      <c r="U1440"/>
      <c r="V1440"/>
      <c r="W1440"/>
      <c r="X1440"/>
      <c r="Y1440"/>
      <c r="Z1440"/>
      <c r="AA1440"/>
      <c r="AB1440"/>
      <c r="AC1440"/>
      <c r="AD1440"/>
      <c r="AE1440"/>
      <c r="AF1440"/>
      <c r="AG1440"/>
      <c r="AH1440"/>
      <c r="AI1440"/>
      <c r="AJ1440"/>
      <c r="AK1440"/>
      <c r="AL1440"/>
      <c r="AM1440"/>
      <c r="AN1440"/>
      <c r="AO1440"/>
      <c r="AP1440"/>
      <c r="AQ1440"/>
      <c r="AR1440"/>
      <c r="AS1440"/>
      <c r="AT1440"/>
      <c r="AU1440"/>
      <c r="AV1440"/>
      <c r="AW1440"/>
      <c r="AX1440"/>
      <c r="AY1440"/>
      <c r="AZ1440"/>
      <c r="BA1440"/>
      <c r="BB1440"/>
      <c r="BC1440"/>
      <c r="BD1440"/>
      <c r="BE1440"/>
      <c r="BF1440"/>
      <c r="BG1440"/>
      <c r="BH1440"/>
      <c r="BI1440"/>
      <c r="BJ1440"/>
      <c r="BK1440"/>
      <c r="BL1440"/>
      <c r="BM1440"/>
      <c r="BN1440"/>
      <c r="BO1440"/>
      <c r="BP1440"/>
      <c r="BQ1440"/>
      <c r="BR1440"/>
      <c r="BS1440"/>
      <c r="BT1440"/>
    </row>
    <row r="1441" spans="1:72" s="8" customFormat="1" x14ac:dyDescent="0.25">
      <c r="A1441" s="92"/>
      <c r="B1441" s="92"/>
      <c r="C1441" s="92"/>
      <c r="D1441" s="92"/>
      <c r="E1441" s="104"/>
      <c r="F1441" s="104"/>
      <c r="G1441" s="104"/>
      <c r="H1441" s="104"/>
      <c r="I1441" s="104"/>
      <c r="J1441" s="104"/>
      <c r="K1441" s="104"/>
      <c r="L1441" s="104"/>
      <c r="M1441"/>
      <c r="N1441"/>
      <c r="O1441"/>
      <c r="P1441"/>
      <c r="Q1441"/>
      <c r="R1441"/>
      <c r="S1441"/>
      <c r="T1441"/>
      <c r="U1441"/>
      <c r="V1441"/>
      <c r="W1441"/>
      <c r="X1441"/>
      <c r="Y1441"/>
      <c r="Z1441"/>
      <c r="AA1441"/>
      <c r="AB1441"/>
      <c r="AC1441"/>
      <c r="AD1441"/>
      <c r="AE1441"/>
      <c r="AF1441"/>
      <c r="AG1441"/>
      <c r="AH1441"/>
      <c r="AI1441"/>
      <c r="AJ1441"/>
      <c r="AK1441"/>
      <c r="AL1441"/>
      <c r="AM1441"/>
      <c r="AN1441"/>
      <c r="AO1441"/>
      <c r="AP1441"/>
      <c r="AQ1441"/>
      <c r="AR1441"/>
      <c r="AS1441"/>
      <c r="AT1441"/>
      <c r="AU1441"/>
      <c r="AV1441"/>
      <c r="AW1441"/>
      <c r="AX1441"/>
      <c r="AY1441"/>
      <c r="AZ1441"/>
      <c r="BA1441"/>
      <c r="BB1441"/>
      <c r="BC1441"/>
      <c r="BD1441"/>
      <c r="BE1441"/>
      <c r="BF1441"/>
      <c r="BG1441"/>
      <c r="BH1441"/>
      <c r="BI1441"/>
      <c r="BJ1441"/>
      <c r="BK1441"/>
      <c r="BL1441"/>
      <c r="BM1441"/>
      <c r="BN1441"/>
      <c r="BO1441"/>
      <c r="BP1441"/>
      <c r="BQ1441"/>
      <c r="BR1441"/>
      <c r="BS1441"/>
      <c r="BT1441"/>
    </row>
    <row r="1442" spans="1:72" s="8" customFormat="1" x14ac:dyDescent="0.25">
      <c r="A1442" s="92"/>
      <c r="B1442" s="92"/>
      <c r="C1442" s="92"/>
      <c r="D1442" s="92"/>
      <c r="E1442" s="104"/>
      <c r="F1442" s="104"/>
      <c r="G1442" s="104"/>
      <c r="H1442" s="104"/>
      <c r="I1442" s="104"/>
      <c r="J1442" s="104"/>
      <c r="K1442" s="104"/>
      <c r="L1442" s="104"/>
      <c r="M1442"/>
      <c r="N1442"/>
      <c r="O1442"/>
      <c r="P1442"/>
      <c r="Q1442"/>
      <c r="R1442"/>
      <c r="S1442"/>
      <c r="T1442"/>
      <c r="U1442"/>
      <c r="V1442"/>
      <c r="W1442"/>
      <c r="X1442"/>
      <c r="Y1442"/>
      <c r="Z1442"/>
      <c r="AA1442"/>
      <c r="AB1442"/>
      <c r="AC1442"/>
      <c r="AD1442"/>
      <c r="AE1442"/>
      <c r="AF1442"/>
      <c r="AG1442"/>
      <c r="AH1442"/>
      <c r="AI1442"/>
      <c r="AJ1442"/>
      <c r="AK1442"/>
      <c r="AL1442"/>
      <c r="AM1442"/>
      <c r="AN1442"/>
      <c r="AO1442"/>
      <c r="AP1442"/>
      <c r="AQ1442"/>
      <c r="AR1442"/>
      <c r="AS1442"/>
      <c r="AT1442"/>
      <c r="AU1442"/>
      <c r="AV1442"/>
      <c r="AW1442"/>
      <c r="AX1442"/>
      <c r="AY1442"/>
      <c r="AZ1442"/>
      <c r="BA1442"/>
      <c r="BB1442"/>
      <c r="BC1442"/>
      <c r="BD1442"/>
      <c r="BE1442"/>
      <c r="BF1442"/>
      <c r="BG1442"/>
      <c r="BH1442"/>
      <c r="BI1442"/>
      <c r="BJ1442"/>
      <c r="BK1442"/>
      <c r="BL1442"/>
      <c r="BM1442"/>
      <c r="BN1442"/>
      <c r="BO1442"/>
      <c r="BP1442"/>
      <c r="BQ1442"/>
      <c r="BR1442"/>
      <c r="BS1442"/>
      <c r="BT1442"/>
    </row>
    <row r="1443" spans="1:72" s="8" customFormat="1" x14ac:dyDescent="0.25">
      <c r="A1443" s="92"/>
      <c r="B1443" s="92"/>
      <c r="C1443" s="92"/>
      <c r="D1443" s="92"/>
      <c r="E1443" s="104"/>
      <c r="F1443" s="104"/>
      <c r="G1443" s="104"/>
      <c r="H1443" s="104"/>
      <c r="I1443" s="104"/>
      <c r="J1443" s="104"/>
      <c r="K1443" s="104"/>
      <c r="L1443" s="104"/>
      <c r="M1443"/>
      <c r="N1443"/>
      <c r="O1443"/>
      <c r="P1443"/>
      <c r="Q1443"/>
      <c r="R1443"/>
      <c r="S1443"/>
      <c r="T1443"/>
      <c r="U1443"/>
      <c r="V1443"/>
      <c r="W1443"/>
      <c r="X1443"/>
      <c r="Y1443"/>
      <c r="Z1443"/>
      <c r="AA1443"/>
      <c r="AB1443"/>
      <c r="AC1443"/>
      <c r="AD1443"/>
      <c r="AE1443"/>
      <c r="AF1443"/>
      <c r="AG1443"/>
      <c r="AH1443"/>
      <c r="AI1443"/>
      <c r="AJ1443"/>
      <c r="AK1443"/>
      <c r="AL1443"/>
      <c r="AM1443"/>
      <c r="AN1443"/>
      <c r="AO1443"/>
      <c r="AP1443"/>
      <c r="AQ1443"/>
      <c r="AR1443"/>
      <c r="AS1443"/>
      <c r="AT1443"/>
      <c r="AU1443"/>
      <c r="AV1443"/>
      <c r="AW1443"/>
      <c r="AX1443"/>
      <c r="AY1443"/>
      <c r="AZ1443"/>
      <c r="BA1443"/>
      <c r="BB1443"/>
      <c r="BC1443"/>
      <c r="BD1443"/>
      <c r="BE1443"/>
      <c r="BF1443"/>
      <c r="BG1443"/>
      <c r="BH1443"/>
      <c r="BI1443"/>
      <c r="BJ1443"/>
      <c r="BK1443"/>
      <c r="BL1443"/>
      <c r="BM1443"/>
      <c r="BN1443"/>
      <c r="BO1443"/>
      <c r="BP1443"/>
      <c r="BQ1443"/>
      <c r="BR1443"/>
      <c r="BS1443"/>
      <c r="BT1443"/>
    </row>
    <row r="1444" spans="1:72" s="8" customFormat="1" x14ac:dyDescent="0.25">
      <c r="A1444" s="92"/>
      <c r="B1444" s="92"/>
      <c r="C1444" s="92"/>
      <c r="D1444" s="92"/>
      <c r="E1444" s="104"/>
      <c r="F1444" s="104"/>
      <c r="G1444" s="104"/>
      <c r="H1444" s="104"/>
      <c r="I1444" s="104"/>
      <c r="J1444" s="104"/>
      <c r="K1444" s="104"/>
      <c r="L1444" s="104"/>
      <c r="M1444"/>
      <c r="N1444"/>
      <c r="O1444"/>
      <c r="P1444"/>
      <c r="Q1444"/>
      <c r="R1444"/>
      <c r="S1444"/>
      <c r="T1444"/>
      <c r="U1444"/>
      <c r="V1444"/>
      <c r="W1444"/>
      <c r="X1444"/>
      <c r="Y1444"/>
      <c r="Z1444"/>
      <c r="AA1444"/>
      <c r="AB1444"/>
      <c r="AC1444"/>
      <c r="AD1444"/>
      <c r="AE1444"/>
      <c r="AF1444"/>
      <c r="AG1444"/>
      <c r="AH1444"/>
      <c r="AI1444"/>
      <c r="AJ1444"/>
      <c r="AK1444"/>
      <c r="AL1444"/>
      <c r="AM1444"/>
      <c r="AN1444"/>
      <c r="AO1444"/>
      <c r="AP1444"/>
      <c r="AQ1444"/>
      <c r="AR1444"/>
      <c r="AS1444"/>
      <c r="AT1444"/>
      <c r="AU1444"/>
      <c r="AV1444"/>
      <c r="AW1444"/>
      <c r="AX1444"/>
      <c r="AY1444"/>
      <c r="AZ1444"/>
      <c r="BA1444"/>
      <c r="BB1444"/>
      <c r="BC1444"/>
      <c r="BD1444"/>
      <c r="BE1444"/>
      <c r="BF1444"/>
      <c r="BG1444"/>
      <c r="BH1444"/>
      <c r="BI1444"/>
      <c r="BJ1444"/>
      <c r="BK1444"/>
      <c r="BL1444"/>
      <c r="BM1444"/>
      <c r="BN1444"/>
      <c r="BO1444"/>
      <c r="BP1444"/>
      <c r="BQ1444"/>
      <c r="BR1444"/>
      <c r="BS1444"/>
      <c r="BT1444"/>
    </row>
    <row r="1445" spans="1:72" s="8" customFormat="1" x14ac:dyDescent="0.25">
      <c r="A1445" s="92"/>
      <c r="B1445" s="92"/>
      <c r="C1445" s="92"/>
      <c r="D1445" s="92"/>
      <c r="E1445" s="104"/>
      <c r="F1445" s="104"/>
      <c r="G1445" s="104"/>
      <c r="H1445" s="104"/>
      <c r="I1445" s="104"/>
      <c r="J1445" s="104"/>
      <c r="K1445" s="104"/>
      <c r="L1445" s="104"/>
      <c r="M1445"/>
      <c r="N1445"/>
      <c r="O1445"/>
      <c r="P1445"/>
      <c r="Q1445"/>
      <c r="R1445"/>
      <c r="S1445"/>
      <c r="T1445"/>
      <c r="U1445"/>
      <c r="V1445"/>
      <c r="W1445"/>
      <c r="X1445"/>
      <c r="Y1445"/>
      <c r="Z1445"/>
      <c r="AA1445"/>
      <c r="AB1445"/>
      <c r="AC1445"/>
      <c r="AD1445"/>
      <c r="AE1445"/>
      <c r="AF1445"/>
      <c r="AG1445"/>
      <c r="AH1445"/>
      <c r="AI1445"/>
      <c r="AJ1445"/>
      <c r="AK1445"/>
      <c r="AL1445"/>
      <c r="AM1445"/>
      <c r="AN1445"/>
      <c r="AO1445"/>
      <c r="AP1445"/>
      <c r="AQ1445"/>
      <c r="AR1445"/>
      <c r="AS1445"/>
      <c r="AT1445"/>
      <c r="AU1445"/>
      <c r="AV1445"/>
      <c r="AW1445"/>
      <c r="AX1445"/>
      <c r="AY1445"/>
      <c r="AZ1445"/>
      <c r="BA1445"/>
      <c r="BB1445"/>
      <c r="BC1445"/>
      <c r="BD1445"/>
      <c r="BE1445"/>
      <c r="BF1445"/>
      <c r="BG1445"/>
      <c r="BH1445"/>
      <c r="BI1445"/>
      <c r="BJ1445"/>
      <c r="BK1445"/>
      <c r="BL1445"/>
      <c r="BM1445"/>
      <c r="BN1445"/>
      <c r="BO1445"/>
      <c r="BP1445"/>
      <c r="BQ1445"/>
      <c r="BR1445"/>
      <c r="BS1445"/>
      <c r="BT1445"/>
    </row>
    <row r="1446" spans="1:72" s="8" customFormat="1" x14ac:dyDescent="0.25">
      <c r="A1446" s="92"/>
      <c r="B1446" s="92"/>
      <c r="C1446" s="92"/>
      <c r="D1446" s="92"/>
      <c r="E1446" s="104"/>
      <c r="F1446" s="104"/>
      <c r="G1446" s="104"/>
      <c r="H1446" s="104"/>
      <c r="I1446" s="104"/>
      <c r="J1446" s="104"/>
      <c r="K1446" s="104"/>
      <c r="L1446" s="104"/>
      <c r="M1446"/>
      <c r="N1446"/>
      <c r="O1446"/>
      <c r="P1446"/>
      <c r="Q1446"/>
      <c r="R1446"/>
      <c r="S1446"/>
      <c r="T1446"/>
      <c r="U1446"/>
      <c r="V1446"/>
      <c r="W1446"/>
      <c r="X1446"/>
      <c r="Y1446"/>
      <c r="Z1446"/>
      <c r="AA1446"/>
      <c r="AB1446"/>
      <c r="AC1446"/>
      <c r="AD1446"/>
      <c r="AE1446"/>
      <c r="AF1446"/>
      <c r="AG1446"/>
      <c r="AH1446"/>
      <c r="AI1446"/>
      <c r="AJ1446"/>
      <c r="AK1446"/>
      <c r="AL1446"/>
      <c r="AM1446"/>
      <c r="AN1446"/>
      <c r="AO1446"/>
      <c r="AP1446"/>
      <c r="AQ1446"/>
      <c r="AR1446"/>
      <c r="AS1446"/>
      <c r="AT1446"/>
      <c r="AU1446"/>
      <c r="AV1446"/>
      <c r="AW1446"/>
      <c r="AX1446"/>
      <c r="AY1446"/>
      <c r="AZ1446"/>
      <c r="BA1446"/>
      <c r="BB1446"/>
      <c r="BC1446"/>
      <c r="BD1446"/>
      <c r="BE1446"/>
      <c r="BF1446"/>
      <c r="BG1446"/>
      <c r="BH1446"/>
      <c r="BI1446"/>
      <c r="BJ1446"/>
      <c r="BK1446"/>
      <c r="BL1446"/>
      <c r="BM1446"/>
      <c r="BN1446"/>
      <c r="BO1446"/>
      <c r="BP1446"/>
      <c r="BQ1446"/>
      <c r="BR1446"/>
      <c r="BS1446"/>
      <c r="BT1446"/>
    </row>
    <row r="1447" spans="1:72" s="8" customFormat="1" x14ac:dyDescent="0.25">
      <c r="A1447" s="92"/>
      <c r="B1447" s="92"/>
      <c r="C1447" s="92"/>
      <c r="D1447" s="92"/>
      <c r="E1447" s="104"/>
      <c r="F1447" s="104"/>
      <c r="G1447" s="104"/>
      <c r="H1447" s="104"/>
      <c r="I1447" s="104"/>
      <c r="J1447" s="104"/>
      <c r="K1447" s="104"/>
      <c r="L1447" s="104"/>
      <c r="M1447"/>
      <c r="N1447"/>
      <c r="O1447"/>
      <c r="P1447"/>
      <c r="Q1447"/>
      <c r="R1447"/>
      <c r="S1447"/>
      <c r="T1447"/>
      <c r="U1447"/>
      <c r="V1447"/>
      <c r="W1447"/>
      <c r="X1447"/>
      <c r="Y1447"/>
      <c r="Z1447"/>
      <c r="AA1447"/>
      <c r="AB1447"/>
      <c r="AC1447"/>
      <c r="AD1447"/>
      <c r="AE1447"/>
      <c r="AF1447"/>
      <c r="AG1447"/>
      <c r="AH1447"/>
      <c r="AI1447"/>
      <c r="AJ1447"/>
      <c r="AK1447"/>
      <c r="AL1447"/>
      <c r="AM1447"/>
      <c r="AN1447"/>
      <c r="AO1447"/>
      <c r="AP1447"/>
      <c r="AQ1447"/>
      <c r="AR1447"/>
      <c r="AS1447"/>
      <c r="AT1447"/>
      <c r="AU1447"/>
      <c r="AV1447"/>
      <c r="AW1447"/>
      <c r="AX1447"/>
      <c r="AY1447"/>
      <c r="AZ1447"/>
      <c r="BA1447"/>
      <c r="BB1447"/>
      <c r="BC1447"/>
      <c r="BD1447"/>
      <c r="BE1447"/>
      <c r="BF1447"/>
      <c r="BG1447"/>
      <c r="BH1447"/>
      <c r="BI1447"/>
      <c r="BJ1447"/>
      <c r="BK1447"/>
      <c r="BL1447"/>
      <c r="BM1447"/>
      <c r="BN1447"/>
      <c r="BO1447"/>
      <c r="BP1447"/>
      <c r="BQ1447"/>
      <c r="BR1447"/>
      <c r="BS1447"/>
      <c r="BT1447"/>
    </row>
    <row r="1448" spans="1:72" s="8" customFormat="1" x14ac:dyDescent="0.25">
      <c r="A1448" s="92"/>
      <c r="B1448" s="92"/>
      <c r="C1448" s="92"/>
      <c r="D1448" s="92"/>
      <c r="E1448" s="104"/>
      <c r="F1448" s="104"/>
      <c r="G1448" s="104"/>
      <c r="H1448" s="104"/>
      <c r="I1448" s="104"/>
      <c r="J1448" s="104"/>
      <c r="K1448" s="104"/>
      <c r="L1448" s="104"/>
      <c r="M1448"/>
      <c r="N1448"/>
      <c r="O1448"/>
      <c r="P1448"/>
      <c r="Q1448"/>
      <c r="R1448"/>
      <c r="S1448"/>
      <c r="T1448"/>
      <c r="U1448"/>
      <c r="V1448"/>
      <c r="W1448"/>
      <c r="X1448"/>
      <c r="Y1448"/>
      <c r="Z1448"/>
      <c r="AA1448"/>
      <c r="AB1448"/>
      <c r="AC1448"/>
      <c r="AD1448"/>
      <c r="AE1448"/>
      <c r="AF1448"/>
      <c r="AG1448"/>
      <c r="AH1448"/>
      <c r="AI1448"/>
      <c r="AJ1448"/>
      <c r="AK1448"/>
      <c r="AL1448"/>
      <c r="AM1448"/>
      <c r="AN1448"/>
      <c r="AO1448"/>
      <c r="AP1448"/>
      <c r="AQ1448"/>
      <c r="AR1448"/>
      <c r="AS1448"/>
      <c r="AT1448"/>
      <c r="AU1448"/>
      <c r="AV1448"/>
      <c r="AW1448"/>
      <c r="AX1448"/>
      <c r="AY1448"/>
      <c r="AZ1448"/>
      <c r="BA1448"/>
      <c r="BB1448"/>
      <c r="BC1448"/>
      <c r="BD1448"/>
      <c r="BE1448"/>
      <c r="BF1448"/>
      <c r="BG1448"/>
      <c r="BH1448"/>
      <c r="BI1448"/>
      <c r="BJ1448"/>
      <c r="BK1448"/>
      <c r="BL1448"/>
      <c r="BM1448"/>
      <c r="BN1448"/>
      <c r="BO1448"/>
      <c r="BP1448"/>
      <c r="BQ1448"/>
      <c r="BR1448"/>
      <c r="BS1448"/>
      <c r="BT1448"/>
    </row>
    <row r="1449" spans="1:72" s="8" customFormat="1" x14ac:dyDescent="0.25">
      <c r="A1449" s="92"/>
      <c r="B1449" s="92"/>
      <c r="C1449" s="92"/>
      <c r="D1449" s="92"/>
      <c r="E1449" s="104"/>
      <c r="F1449" s="104"/>
      <c r="G1449" s="104"/>
      <c r="H1449" s="104"/>
      <c r="I1449" s="104"/>
      <c r="J1449" s="104"/>
      <c r="K1449" s="104"/>
      <c r="L1449" s="104"/>
      <c r="M1449"/>
      <c r="N1449"/>
      <c r="O1449"/>
      <c r="P1449"/>
      <c r="Q1449"/>
      <c r="R1449"/>
      <c r="S1449"/>
      <c r="T1449"/>
      <c r="U1449"/>
      <c r="V1449"/>
      <c r="W1449"/>
      <c r="X1449"/>
      <c r="Y1449"/>
      <c r="Z1449"/>
      <c r="AA1449"/>
      <c r="AB1449"/>
      <c r="AC1449"/>
      <c r="AD1449"/>
      <c r="AE1449"/>
      <c r="AF1449"/>
      <c r="AG1449"/>
      <c r="AH1449"/>
      <c r="AI1449"/>
      <c r="AJ1449"/>
      <c r="AK1449"/>
      <c r="AL1449"/>
      <c r="AM1449"/>
      <c r="AN1449"/>
      <c r="AO1449"/>
      <c r="AP1449"/>
      <c r="AQ1449"/>
      <c r="AR1449"/>
      <c r="AS1449"/>
      <c r="AT1449"/>
      <c r="AU1449"/>
      <c r="AV1449"/>
      <c r="AW1449"/>
      <c r="AX1449"/>
      <c r="AY1449"/>
      <c r="AZ1449"/>
      <c r="BA1449"/>
      <c r="BB1449"/>
      <c r="BC1449"/>
      <c r="BD1449"/>
      <c r="BE1449"/>
      <c r="BF1449"/>
      <c r="BG1449"/>
      <c r="BH1449"/>
      <c r="BI1449"/>
      <c r="BJ1449"/>
      <c r="BK1449"/>
      <c r="BL1449"/>
      <c r="BM1449"/>
      <c r="BN1449"/>
      <c r="BO1449"/>
      <c r="BP1449"/>
      <c r="BQ1449"/>
      <c r="BR1449"/>
      <c r="BS1449"/>
      <c r="BT1449"/>
    </row>
    <row r="1450" spans="1:72" s="8" customFormat="1" x14ac:dyDescent="0.25">
      <c r="A1450" s="92"/>
      <c r="B1450" s="92"/>
      <c r="C1450" s="92"/>
      <c r="D1450" s="92"/>
      <c r="E1450" s="104"/>
      <c r="F1450" s="104"/>
      <c r="G1450" s="104"/>
      <c r="H1450" s="104"/>
      <c r="I1450" s="104"/>
      <c r="J1450" s="104"/>
      <c r="K1450" s="104"/>
      <c r="L1450" s="104"/>
      <c r="M1450"/>
      <c r="N1450"/>
      <c r="O1450"/>
      <c r="P1450"/>
      <c r="Q1450"/>
      <c r="R1450"/>
      <c r="S1450"/>
      <c r="T1450"/>
      <c r="U1450"/>
      <c r="V1450"/>
      <c r="W1450"/>
      <c r="X1450"/>
      <c r="Y1450"/>
      <c r="Z1450"/>
      <c r="AA1450"/>
      <c r="AB1450"/>
      <c r="AC1450"/>
      <c r="AD1450"/>
      <c r="AE1450"/>
      <c r="AF1450"/>
      <c r="AG1450"/>
      <c r="AH1450"/>
      <c r="AI1450"/>
      <c r="AJ1450"/>
      <c r="AK1450"/>
      <c r="AL1450"/>
      <c r="AM1450"/>
      <c r="AN1450"/>
      <c r="AO1450"/>
      <c r="AP1450"/>
      <c r="AQ1450"/>
      <c r="AR1450"/>
      <c r="AS1450"/>
      <c r="AT1450"/>
      <c r="AU1450"/>
      <c r="AV1450"/>
      <c r="AW1450"/>
      <c r="AX1450"/>
      <c r="AY1450"/>
      <c r="AZ1450"/>
      <c r="BA1450"/>
      <c r="BB1450"/>
      <c r="BC1450"/>
      <c r="BD1450"/>
      <c r="BE1450"/>
      <c r="BF1450"/>
      <c r="BG1450"/>
      <c r="BH1450"/>
      <c r="BI1450"/>
      <c r="BJ1450"/>
      <c r="BK1450"/>
      <c r="BL1450"/>
      <c r="BM1450"/>
      <c r="BN1450"/>
      <c r="BO1450"/>
      <c r="BP1450"/>
      <c r="BQ1450"/>
      <c r="BR1450"/>
      <c r="BS1450"/>
      <c r="BT1450"/>
    </row>
    <row r="1451" spans="1:72" s="8" customFormat="1" x14ac:dyDescent="0.25">
      <c r="A1451" s="92"/>
      <c r="B1451" s="92"/>
      <c r="C1451" s="92"/>
      <c r="D1451" s="92"/>
      <c r="E1451" s="104"/>
      <c r="F1451" s="104"/>
      <c r="G1451" s="104"/>
      <c r="H1451" s="104"/>
      <c r="I1451" s="104"/>
      <c r="J1451" s="104"/>
      <c r="K1451" s="104"/>
      <c r="L1451" s="104"/>
      <c r="M1451"/>
      <c r="N1451"/>
      <c r="O1451"/>
      <c r="P1451"/>
      <c r="Q1451"/>
      <c r="R1451"/>
      <c r="S1451"/>
      <c r="T1451"/>
      <c r="U1451"/>
      <c r="V1451"/>
      <c r="W1451"/>
      <c r="X1451"/>
      <c r="Y1451"/>
      <c r="Z1451"/>
      <c r="AA1451"/>
      <c r="AB1451"/>
      <c r="AC1451"/>
      <c r="AD1451"/>
      <c r="AE1451"/>
      <c r="AF1451"/>
      <c r="AG1451"/>
      <c r="AH1451"/>
      <c r="AI1451"/>
      <c r="AJ1451"/>
      <c r="AK1451"/>
      <c r="AL1451"/>
      <c r="AM1451"/>
      <c r="AN1451"/>
      <c r="AO1451"/>
      <c r="AP1451"/>
      <c r="AQ1451"/>
      <c r="AR1451"/>
      <c r="AS1451"/>
      <c r="AT1451"/>
      <c r="AU1451"/>
      <c r="AV1451"/>
      <c r="AW1451"/>
      <c r="AX1451"/>
      <c r="AY1451"/>
      <c r="AZ1451"/>
      <c r="BA1451"/>
      <c r="BB1451"/>
      <c r="BC1451"/>
      <c r="BD1451"/>
      <c r="BE1451"/>
      <c r="BF1451"/>
      <c r="BG1451"/>
      <c r="BH1451"/>
      <c r="BI1451"/>
      <c r="BJ1451"/>
      <c r="BK1451"/>
      <c r="BL1451"/>
      <c r="BM1451"/>
      <c r="BN1451"/>
      <c r="BO1451"/>
      <c r="BP1451"/>
      <c r="BQ1451"/>
      <c r="BR1451"/>
      <c r="BS1451"/>
      <c r="BT1451"/>
    </row>
    <row r="1452" spans="1:72" s="8" customFormat="1" x14ac:dyDescent="0.25">
      <c r="A1452" s="92"/>
      <c r="B1452" s="92"/>
      <c r="C1452" s="92"/>
      <c r="D1452" s="92"/>
      <c r="E1452" s="104"/>
      <c r="F1452" s="104"/>
      <c r="G1452" s="104"/>
      <c r="H1452" s="104"/>
      <c r="I1452" s="104"/>
      <c r="J1452" s="104"/>
      <c r="K1452" s="104"/>
      <c r="L1452" s="104"/>
      <c r="M1452"/>
      <c r="N1452"/>
      <c r="O1452"/>
      <c r="P1452"/>
      <c r="Q1452"/>
      <c r="R1452"/>
      <c r="S1452"/>
      <c r="T1452"/>
      <c r="U1452"/>
      <c r="V1452"/>
      <c r="W1452"/>
      <c r="X1452"/>
      <c r="Y1452"/>
      <c r="Z1452"/>
      <c r="AA1452"/>
      <c r="AB1452"/>
      <c r="AC1452"/>
      <c r="AD1452"/>
      <c r="AE1452"/>
      <c r="AF1452"/>
      <c r="AG1452"/>
      <c r="AH1452"/>
      <c r="AI1452"/>
      <c r="AJ1452"/>
      <c r="AK1452"/>
      <c r="AL1452"/>
      <c r="AM1452"/>
      <c r="AN1452"/>
      <c r="AO1452"/>
      <c r="AP1452"/>
      <c r="AQ1452"/>
      <c r="AR1452"/>
      <c r="AS1452"/>
      <c r="AT1452"/>
      <c r="AU1452"/>
      <c r="AV1452"/>
      <c r="AW1452"/>
      <c r="AX1452"/>
      <c r="AY1452"/>
      <c r="AZ1452"/>
      <c r="BA1452"/>
      <c r="BB1452"/>
      <c r="BC1452"/>
      <c r="BD1452"/>
      <c r="BE1452"/>
      <c r="BF1452"/>
      <c r="BG1452"/>
      <c r="BH1452"/>
      <c r="BI1452"/>
      <c r="BJ1452"/>
      <c r="BK1452"/>
      <c r="BL1452"/>
      <c r="BM1452"/>
      <c r="BN1452"/>
      <c r="BO1452"/>
      <c r="BP1452"/>
      <c r="BQ1452"/>
      <c r="BR1452"/>
      <c r="BS1452"/>
      <c r="BT1452"/>
    </row>
    <row r="1453" spans="1:72" s="8" customFormat="1" x14ac:dyDescent="0.25">
      <c r="A1453" s="92"/>
      <c r="B1453" s="92"/>
      <c r="C1453" s="92"/>
      <c r="D1453" s="92"/>
      <c r="E1453" s="104"/>
      <c r="F1453" s="104"/>
      <c r="G1453" s="104"/>
      <c r="H1453" s="104"/>
      <c r="I1453" s="104"/>
      <c r="J1453" s="104"/>
      <c r="K1453" s="104"/>
      <c r="L1453" s="104"/>
      <c r="M1453"/>
      <c r="N1453"/>
      <c r="O1453"/>
      <c r="P1453"/>
      <c r="Q1453"/>
      <c r="R1453"/>
      <c r="S1453"/>
      <c r="T1453"/>
      <c r="U1453"/>
      <c r="V1453"/>
      <c r="W1453"/>
      <c r="X1453"/>
      <c r="Y1453"/>
      <c r="Z1453"/>
      <c r="AA1453"/>
      <c r="AB1453"/>
      <c r="AC1453"/>
      <c r="AD1453"/>
      <c r="AE1453"/>
      <c r="AF1453"/>
      <c r="AG1453"/>
      <c r="AH1453"/>
      <c r="AI1453"/>
      <c r="AJ1453"/>
      <c r="AK1453"/>
      <c r="AL1453"/>
      <c r="AM1453"/>
      <c r="AN1453"/>
      <c r="AO1453"/>
      <c r="AP1453"/>
      <c r="AQ1453"/>
      <c r="AR1453"/>
      <c r="AS1453"/>
      <c r="AT1453"/>
      <c r="AU1453"/>
      <c r="AV1453"/>
      <c r="AW1453"/>
      <c r="AX1453"/>
      <c r="AY1453"/>
      <c r="AZ1453"/>
      <c r="BA1453"/>
      <c r="BB1453"/>
      <c r="BC1453"/>
      <c r="BD1453"/>
      <c r="BE1453"/>
      <c r="BF1453"/>
      <c r="BG1453"/>
      <c r="BH1453"/>
      <c r="BI1453"/>
      <c r="BJ1453"/>
      <c r="BK1453"/>
      <c r="BL1453"/>
      <c r="BM1453"/>
      <c r="BN1453"/>
      <c r="BO1453"/>
      <c r="BP1453"/>
      <c r="BQ1453"/>
      <c r="BR1453"/>
      <c r="BS1453"/>
      <c r="BT1453"/>
    </row>
    <row r="1454" spans="1:72" s="8" customFormat="1" x14ac:dyDescent="0.25">
      <c r="A1454" s="92"/>
      <c r="B1454" s="92"/>
      <c r="C1454" s="92"/>
      <c r="D1454" s="92"/>
      <c r="E1454" s="104"/>
      <c r="F1454" s="104"/>
      <c r="G1454" s="104"/>
      <c r="H1454" s="104"/>
      <c r="I1454" s="104"/>
      <c r="J1454" s="104"/>
      <c r="K1454" s="104"/>
      <c r="L1454" s="104"/>
      <c r="M1454"/>
      <c r="N1454"/>
      <c r="O1454"/>
      <c r="P1454"/>
      <c r="Q1454"/>
      <c r="R1454"/>
      <c r="S1454"/>
      <c r="T1454"/>
      <c r="U1454"/>
      <c r="V1454"/>
      <c r="W1454"/>
      <c r="X1454"/>
      <c r="Y1454"/>
      <c r="Z1454"/>
      <c r="AA1454"/>
      <c r="AB1454"/>
      <c r="AC1454"/>
      <c r="AD1454"/>
      <c r="AE1454"/>
      <c r="AF1454"/>
      <c r="AG1454"/>
      <c r="AH1454"/>
      <c r="AI1454"/>
      <c r="AJ1454"/>
      <c r="AK1454"/>
      <c r="AL1454"/>
      <c r="AM1454"/>
      <c r="AN1454"/>
      <c r="AO1454"/>
      <c r="AP1454"/>
      <c r="AQ1454"/>
      <c r="AR1454"/>
      <c r="AS1454"/>
      <c r="AT1454"/>
      <c r="AU1454"/>
      <c r="AV1454"/>
      <c r="AW1454"/>
      <c r="AX1454"/>
      <c r="AY1454"/>
      <c r="AZ1454"/>
      <c r="BA1454"/>
      <c r="BB1454"/>
      <c r="BC1454"/>
      <c r="BD1454"/>
      <c r="BE1454"/>
      <c r="BF1454"/>
      <c r="BG1454"/>
      <c r="BH1454"/>
      <c r="BI1454"/>
      <c r="BJ1454"/>
      <c r="BK1454"/>
      <c r="BL1454"/>
      <c r="BM1454"/>
      <c r="BN1454"/>
      <c r="BO1454"/>
      <c r="BP1454"/>
      <c r="BQ1454"/>
      <c r="BR1454"/>
      <c r="BS1454"/>
      <c r="BT1454"/>
    </row>
    <row r="1455" spans="1:72" s="8" customFormat="1" x14ac:dyDescent="0.25">
      <c r="A1455" s="92"/>
      <c r="B1455" s="92"/>
      <c r="C1455" s="92"/>
      <c r="D1455" s="92"/>
      <c r="E1455" s="104"/>
      <c r="F1455" s="104"/>
      <c r="G1455" s="104"/>
      <c r="H1455" s="104"/>
      <c r="I1455" s="104"/>
      <c r="J1455" s="104"/>
      <c r="K1455" s="104"/>
      <c r="L1455" s="104"/>
      <c r="M1455"/>
      <c r="N1455"/>
      <c r="O1455"/>
      <c r="P1455"/>
      <c r="Q1455"/>
      <c r="R1455"/>
      <c r="S1455"/>
      <c r="T1455"/>
      <c r="U1455"/>
      <c r="V1455"/>
      <c r="W1455"/>
      <c r="X1455"/>
      <c r="Y1455"/>
      <c r="Z1455"/>
      <c r="AA1455"/>
      <c r="AB1455"/>
      <c r="AC1455"/>
      <c r="AD1455"/>
      <c r="AE1455"/>
      <c r="AF1455"/>
      <c r="AG1455"/>
      <c r="AH1455"/>
      <c r="AI1455"/>
      <c r="AJ1455"/>
      <c r="AK1455"/>
      <c r="AL1455"/>
      <c r="AM1455"/>
      <c r="AN1455"/>
      <c r="AO1455"/>
      <c r="AP1455"/>
      <c r="AQ1455"/>
      <c r="AR1455"/>
      <c r="AS1455"/>
      <c r="AT1455"/>
      <c r="AU1455"/>
      <c r="AV1455"/>
      <c r="AW1455"/>
      <c r="AX1455"/>
      <c r="AY1455"/>
      <c r="AZ1455"/>
      <c r="BA1455"/>
      <c r="BB1455"/>
      <c r="BC1455"/>
      <c r="BD1455"/>
      <c r="BE1455"/>
      <c r="BF1455"/>
      <c r="BG1455"/>
      <c r="BH1455"/>
      <c r="BI1455"/>
      <c r="BJ1455"/>
      <c r="BK1455"/>
      <c r="BL1455"/>
      <c r="BM1455"/>
      <c r="BN1455"/>
      <c r="BO1455"/>
      <c r="BP1455"/>
      <c r="BQ1455"/>
      <c r="BR1455"/>
      <c r="BS1455"/>
      <c r="BT1455"/>
    </row>
    <row r="1456" spans="1:72" s="8" customFormat="1" x14ac:dyDescent="0.25">
      <c r="A1456" s="92"/>
      <c r="B1456" s="92"/>
      <c r="C1456" s="92"/>
      <c r="D1456" s="92"/>
      <c r="E1456" s="104"/>
      <c r="F1456" s="104"/>
      <c r="G1456" s="104"/>
      <c r="H1456" s="104"/>
      <c r="I1456" s="104"/>
      <c r="J1456" s="104"/>
      <c r="K1456" s="104"/>
      <c r="L1456" s="104"/>
      <c r="M1456"/>
      <c r="N1456"/>
      <c r="O1456"/>
      <c r="P1456"/>
      <c r="Q1456"/>
      <c r="R1456"/>
      <c r="S1456"/>
      <c r="T1456"/>
      <c r="U1456"/>
      <c r="V1456"/>
      <c r="W1456"/>
      <c r="X1456"/>
      <c r="Y1456"/>
      <c r="Z1456"/>
      <c r="AA1456"/>
      <c r="AB1456"/>
      <c r="AC1456"/>
      <c r="AD1456"/>
      <c r="AE1456"/>
      <c r="AF1456"/>
      <c r="AG1456"/>
      <c r="AH1456"/>
      <c r="AI1456"/>
      <c r="AJ1456"/>
      <c r="AK1456"/>
      <c r="AL1456"/>
      <c r="AM1456"/>
      <c r="AN1456"/>
      <c r="AO1456"/>
      <c r="AP1456"/>
      <c r="AQ1456"/>
      <c r="AR1456"/>
      <c r="AS1456"/>
      <c r="AT1456"/>
      <c r="AU1456"/>
      <c r="AV1456"/>
      <c r="AW1456"/>
      <c r="AX1456"/>
      <c r="AY1456"/>
      <c r="AZ1456"/>
      <c r="BA1456"/>
      <c r="BB1456"/>
      <c r="BC1456"/>
      <c r="BD1456"/>
      <c r="BE1456"/>
      <c r="BF1456"/>
      <c r="BG1456"/>
      <c r="BH1456"/>
      <c r="BI1456"/>
      <c r="BJ1456"/>
      <c r="BK1456"/>
      <c r="BL1456"/>
      <c r="BM1456"/>
      <c r="BN1456"/>
      <c r="BO1456"/>
      <c r="BP1456"/>
      <c r="BQ1456"/>
      <c r="BR1456"/>
      <c r="BS1456"/>
      <c r="BT1456"/>
    </row>
    <row r="1457" spans="1:72" s="8" customFormat="1" x14ac:dyDescent="0.25">
      <c r="A1457" s="92"/>
      <c r="B1457" s="92"/>
      <c r="C1457" s="92"/>
      <c r="D1457" s="92"/>
      <c r="E1457" s="104"/>
      <c r="F1457" s="104"/>
      <c r="G1457" s="104"/>
      <c r="H1457" s="104"/>
      <c r="I1457" s="104"/>
      <c r="J1457" s="104"/>
      <c r="K1457" s="104"/>
      <c r="L1457" s="104"/>
      <c r="M1457"/>
      <c r="N1457"/>
      <c r="O1457"/>
      <c r="P1457"/>
      <c r="Q1457"/>
      <c r="R1457"/>
      <c r="S1457"/>
      <c r="T1457"/>
      <c r="U1457"/>
      <c r="V1457"/>
      <c r="W1457"/>
      <c r="X1457"/>
      <c r="Y1457"/>
      <c r="Z1457"/>
      <c r="AA1457"/>
      <c r="AB1457"/>
      <c r="AC1457"/>
      <c r="AD1457"/>
      <c r="AE1457"/>
      <c r="AF1457"/>
      <c r="AG1457"/>
      <c r="AH1457"/>
      <c r="AI1457"/>
      <c r="AJ1457"/>
      <c r="AK1457"/>
      <c r="AL1457"/>
      <c r="AM1457"/>
      <c r="AN1457"/>
      <c r="AO1457"/>
      <c r="AP1457"/>
      <c r="AQ1457"/>
      <c r="AR1457"/>
      <c r="AS1457"/>
      <c r="AT1457"/>
      <c r="AU1457"/>
      <c r="AV1457"/>
      <c r="AW1457"/>
      <c r="AX1457"/>
      <c r="AY1457"/>
      <c r="AZ1457"/>
      <c r="BA1457"/>
      <c r="BB1457"/>
      <c r="BC1457"/>
      <c r="BD1457"/>
      <c r="BE1457"/>
      <c r="BF1457"/>
      <c r="BG1457"/>
      <c r="BH1457"/>
      <c r="BI1457"/>
      <c r="BJ1457"/>
      <c r="BK1457"/>
      <c r="BL1457"/>
      <c r="BM1457"/>
      <c r="BN1457"/>
      <c r="BO1457"/>
      <c r="BP1457"/>
      <c r="BQ1457"/>
      <c r="BR1457"/>
      <c r="BS1457"/>
      <c r="BT1457"/>
    </row>
    <row r="1458" spans="1:72" s="8" customFormat="1" x14ac:dyDescent="0.25">
      <c r="A1458" s="92"/>
      <c r="B1458" s="92"/>
      <c r="C1458" s="92"/>
      <c r="D1458" s="92"/>
      <c r="E1458" s="104"/>
      <c r="F1458" s="104"/>
      <c r="G1458" s="104"/>
      <c r="H1458" s="104"/>
      <c r="I1458" s="104"/>
      <c r="J1458" s="104"/>
      <c r="K1458" s="104"/>
      <c r="L1458" s="104"/>
      <c r="M1458"/>
      <c r="N1458"/>
      <c r="O1458"/>
      <c r="P1458"/>
      <c r="Q1458"/>
      <c r="R1458"/>
      <c r="S1458"/>
      <c r="T1458"/>
      <c r="U1458"/>
      <c r="V1458"/>
      <c r="W1458"/>
      <c r="X1458"/>
      <c r="Y1458"/>
      <c r="Z1458"/>
      <c r="AA1458"/>
      <c r="AB1458"/>
      <c r="AC1458"/>
      <c r="AD1458"/>
      <c r="AE1458"/>
      <c r="AF1458"/>
      <c r="AG1458"/>
      <c r="AH1458"/>
      <c r="AI1458"/>
      <c r="AJ1458"/>
      <c r="AK1458"/>
      <c r="AL1458"/>
      <c r="AM1458"/>
      <c r="AN1458"/>
      <c r="AO1458"/>
      <c r="AP1458"/>
      <c r="AQ1458"/>
      <c r="AR1458"/>
      <c r="AS1458"/>
      <c r="AT1458"/>
      <c r="AU1458"/>
      <c r="AV1458"/>
      <c r="AW1458"/>
      <c r="AX1458"/>
      <c r="AY1458"/>
      <c r="AZ1458"/>
      <c r="BA1458"/>
      <c r="BB1458"/>
      <c r="BC1458"/>
      <c r="BD1458"/>
      <c r="BE1458"/>
      <c r="BF1458"/>
      <c r="BG1458"/>
      <c r="BH1458"/>
      <c r="BI1458"/>
      <c r="BJ1458"/>
      <c r="BK1458"/>
      <c r="BL1458"/>
      <c r="BM1458"/>
      <c r="BN1458"/>
      <c r="BO1458"/>
      <c r="BP1458"/>
      <c r="BQ1458"/>
      <c r="BR1458"/>
      <c r="BS1458"/>
      <c r="BT1458"/>
    </row>
    <row r="1459" spans="1:72" s="8" customFormat="1" x14ac:dyDescent="0.25">
      <c r="A1459" s="92"/>
      <c r="B1459" s="92"/>
      <c r="C1459" s="92"/>
      <c r="D1459" s="92"/>
      <c r="E1459" s="104"/>
      <c r="F1459" s="104"/>
      <c r="G1459" s="104"/>
      <c r="H1459" s="104"/>
      <c r="I1459" s="104"/>
      <c r="J1459" s="104"/>
      <c r="K1459" s="104"/>
      <c r="L1459" s="104"/>
      <c r="M1459"/>
      <c r="N1459"/>
      <c r="O1459"/>
      <c r="P1459"/>
      <c r="Q1459"/>
      <c r="R1459"/>
      <c r="S1459"/>
      <c r="T1459"/>
      <c r="U1459"/>
      <c r="V1459"/>
      <c r="W1459"/>
      <c r="X1459"/>
      <c r="Y1459"/>
      <c r="Z1459"/>
      <c r="AA1459"/>
      <c r="AB1459"/>
      <c r="AC1459"/>
      <c r="AD1459"/>
      <c r="AE1459"/>
      <c r="AF1459"/>
      <c r="AG1459"/>
      <c r="AH1459"/>
      <c r="AI1459"/>
      <c r="AJ1459"/>
      <c r="AK1459"/>
      <c r="AL1459"/>
      <c r="AM1459"/>
      <c r="AN1459"/>
      <c r="AO1459"/>
      <c r="AP1459"/>
      <c r="AQ1459"/>
      <c r="AR1459"/>
      <c r="AS1459"/>
      <c r="AT1459"/>
      <c r="AU1459"/>
      <c r="AV1459"/>
      <c r="AW1459"/>
      <c r="AX1459"/>
      <c r="AY1459"/>
      <c r="AZ1459"/>
      <c r="BA1459"/>
      <c r="BB1459"/>
      <c r="BC1459"/>
      <c r="BD1459"/>
      <c r="BE1459"/>
      <c r="BF1459"/>
      <c r="BG1459"/>
      <c r="BH1459"/>
      <c r="BI1459"/>
      <c r="BJ1459"/>
      <c r="BK1459"/>
      <c r="BL1459"/>
      <c r="BM1459"/>
      <c r="BN1459"/>
      <c r="BO1459"/>
      <c r="BP1459"/>
      <c r="BQ1459"/>
      <c r="BR1459"/>
      <c r="BS1459"/>
      <c r="BT1459"/>
    </row>
    <row r="1460" spans="1:72" s="8" customFormat="1" x14ac:dyDescent="0.25">
      <c r="A1460" s="92"/>
      <c r="B1460" s="92"/>
      <c r="C1460" s="92"/>
      <c r="D1460" s="92"/>
      <c r="E1460" s="104"/>
      <c r="F1460" s="104"/>
      <c r="G1460" s="104"/>
      <c r="H1460" s="104"/>
      <c r="I1460" s="104"/>
      <c r="J1460" s="104"/>
      <c r="K1460" s="104"/>
      <c r="L1460" s="104"/>
      <c r="M1460"/>
      <c r="N1460"/>
      <c r="O1460"/>
      <c r="P1460"/>
      <c r="Q1460"/>
      <c r="R1460"/>
      <c r="S1460"/>
      <c r="T1460"/>
      <c r="U1460"/>
      <c r="V1460"/>
      <c r="W1460"/>
      <c r="X1460"/>
      <c r="Y1460"/>
      <c r="Z1460"/>
      <c r="AA1460"/>
      <c r="AB1460"/>
      <c r="AC1460"/>
      <c r="AD1460"/>
      <c r="AE1460"/>
      <c r="AF1460"/>
      <c r="AG1460"/>
      <c r="AH1460"/>
      <c r="AI1460"/>
      <c r="AJ1460"/>
      <c r="AK1460"/>
      <c r="AL1460"/>
      <c r="AM1460"/>
      <c r="AN1460"/>
      <c r="AO1460"/>
      <c r="AP1460"/>
      <c r="AQ1460"/>
      <c r="AR1460"/>
      <c r="AS1460"/>
      <c r="AT1460"/>
      <c r="AU1460"/>
      <c r="AV1460"/>
      <c r="AW1460"/>
      <c r="AX1460"/>
      <c r="AY1460"/>
      <c r="AZ1460"/>
      <c r="BA1460"/>
      <c r="BB1460"/>
      <c r="BC1460"/>
      <c r="BD1460"/>
      <c r="BE1460"/>
      <c r="BF1460"/>
      <c r="BG1460"/>
      <c r="BH1460"/>
      <c r="BI1460"/>
      <c r="BJ1460"/>
      <c r="BK1460"/>
      <c r="BL1460"/>
      <c r="BM1460"/>
      <c r="BN1460"/>
      <c r="BO1460"/>
      <c r="BP1460"/>
      <c r="BQ1460"/>
      <c r="BR1460"/>
      <c r="BS1460"/>
      <c r="BT1460"/>
    </row>
    <row r="1461" spans="1:72" s="8" customFormat="1" x14ac:dyDescent="0.25">
      <c r="A1461" s="92"/>
      <c r="B1461" s="92"/>
      <c r="C1461" s="92"/>
      <c r="D1461" s="92"/>
      <c r="E1461" s="104"/>
      <c r="F1461" s="104"/>
      <c r="G1461" s="104"/>
      <c r="H1461" s="104"/>
      <c r="I1461" s="104"/>
      <c r="J1461" s="104"/>
      <c r="K1461" s="104"/>
      <c r="L1461" s="104"/>
      <c r="M1461"/>
      <c r="N1461"/>
      <c r="O1461"/>
      <c r="P1461"/>
      <c r="Q1461"/>
      <c r="R1461"/>
      <c r="S1461"/>
      <c r="T1461"/>
      <c r="U1461"/>
      <c r="V1461"/>
      <c r="W1461"/>
      <c r="X1461"/>
      <c r="Y1461"/>
      <c r="Z1461"/>
      <c r="AA1461"/>
      <c r="AB1461"/>
      <c r="AC1461"/>
      <c r="AD1461"/>
      <c r="AE1461"/>
      <c r="AF1461"/>
      <c r="AG1461"/>
      <c r="AH1461"/>
      <c r="AI1461"/>
      <c r="AJ1461"/>
      <c r="AK1461"/>
      <c r="AL1461"/>
      <c r="AM1461"/>
      <c r="AN1461"/>
      <c r="AO1461"/>
      <c r="AP1461"/>
      <c r="AQ1461"/>
      <c r="AR1461"/>
      <c r="AS1461"/>
      <c r="AT1461"/>
      <c r="AU1461"/>
      <c r="AV1461"/>
      <c r="AW1461"/>
      <c r="AX1461"/>
      <c r="AY1461"/>
      <c r="AZ1461"/>
      <c r="BA1461"/>
      <c r="BB1461"/>
      <c r="BC1461"/>
      <c r="BD1461"/>
      <c r="BE1461"/>
      <c r="BF1461"/>
      <c r="BG1461"/>
      <c r="BH1461"/>
      <c r="BI1461"/>
      <c r="BJ1461"/>
      <c r="BK1461"/>
      <c r="BL1461"/>
      <c r="BM1461"/>
      <c r="BN1461"/>
      <c r="BO1461"/>
      <c r="BP1461"/>
      <c r="BQ1461"/>
      <c r="BR1461"/>
      <c r="BS1461"/>
      <c r="BT1461"/>
    </row>
    <row r="1462" spans="1:72" s="8" customFormat="1" x14ac:dyDescent="0.25">
      <c r="A1462" s="92"/>
      <c r="B1462" s="92"/>
      <c r="C1462" s="92"/>
      <c r="D1462" s="92"/>
      <c r="E1462" s="104"/>
      <c r="F1462" s="104"/>
      <c r="G1462" s="104"/>
      <c r="H1462" s="104"/>
      <c r="I1462" s="104"/>
      <c r="J1462" s="104"/>
      <c r="K1462" s="104"/>
      <c r="L1462" s="104"/>
      <c r="M1462"/>
      <c r="N1462"/>
      <c r="O1462"/>
      <c r="P1462"/>
      <c r="Q1462"/>
      <c r="R1462"/>
      <c r="S1462"/>
      <c r="T1462"/>
      <c r="U1462"/>
      <c r="V1462"/>
      <c r="W1462"/>
      <c r="X1462"/>
      <c r="Y1462"/>
      <c r="Z1462"/>
      <c r="AA1462"/>
      <c r="AB1462"/>
      <c r="AC1462"/>
      <c r="AD1462"/>
      <c r="AE1462"/>
      <c r="AF1462"/>
      <c r="AG1462"/>
      <c r="AH1462"/>
      <c r="AI1462"/>
      <c r="AJ1462"/>
      <c r="AK1462"/>
      <c r="AL1462"/>
      <c r="AM1462"/>
      <c r="AN1462"/>
      <c r="AO1462"/>
      <c r="AP1462"/>
      <c r="AQ1462"/>
      <c r="AR1462"/>
      <c r="AS1462"/>
      <c r="AT1462"/>
      <c r="AU1462"/>
      <c r="AV1462"/>
      <c r="AW1462"/>
      <c r="AX1462"/>
      <c r="AY1462"/>
      <c r="AZ1462"/>
      <c r="BA1462"/>
      <c r="BB1462"/>
      <c r="BC1462"/>
      <c r="BD1462"/>
      <c r="BE1462"/>
      <c r="BF1462"/>
      <c r="BG1462"/>
      <c r="BH1462"/>
      <c r="BI1462"/>
      <c r="BJ1462"/>
      <c r="BK1462"/>
      <c r="BL1462"/>
      <c r="BM1462"/>
      <c r="BN1462"/>
      <c r="BO1462"/>
      <c r="BP1462"/>
      <c r="BQ1462"/>
      <c r="BR1462"/>
      <c r="BS1462"/>
      <c r="BT1462"/>
    </row>
    <row r="1463" spans="1:72" s="8" customFormat="1" x14ac:dyDescent="0.25">
      <c r="A1463" s="92"/>
      <c r="B1463" s="92"/>
      <c r="C1463" s="92"/>
      <c r="D1463" s="92"/>
      <c r="E1463" s="104"/>
      <c r="F1463" s="104"/>
      <c r="G1463" s="104"/>
      <c r="H1463" s="104"/>
      <c r="I1463" s="104"/>
      <c r="J1463" s="104"/>
      <c r="K1463" s="104"/>
      <c r="L1463" s="104"/>
      <c r="M1463"/>
      <c r="N1463"/>
      <c r="O1463"/>
      <c r="P1463"/>
      <c r="Q1463"/>
      <c r="R1463"/>
      <c r="S1463"/>
      <c r="T1463"/>
      <c r="U1463"/>
      <c r="V1463"/>
      <c r="W1463"/>
      <c r="X1463"/>
      <c r="Y1463"/>
      <c r="Z1463"/>
      <c r="AA1463"/>
      <c r="AB1463"/>
      <c r="AC1463"/>
      <c r="AD1463"/>
      <c r="AE1463"/>
      <c r="AF1463"/>
      <c r="AG1463"/>
      <c r="AH1463"/>
      <c r="AI1463"/>
      <c r="AJ1463"/>
      <c r="AK1463"/>
      <c r="AL1463"/>
      <c r="AM1463"/>
      <c r="AN1463"/>
      <c r="AO1463"/>
      <c r="AP1463"/>
      <c r="AQ1463"/>
      <c r="AR1463"/>
      <c r="AS1463"/>
      <c r="AT1463"/>
      <c r="AU1463"/>
      <c r="AV1463"/>
      <c r="AW1463"/>
      <c r="AX1463"/>
      <c r="AY1463"/>
      <c r="AZ1463"/>
      <c r="BA1463"/>
      <c r="BB1463"/>
      <c r="BC1463"/>
      <c r="BD1463"/>
      <c r="BE1463"/>
      <c r="BF1463"/>
      <c r="BG1463"/>
      <c r="BH1463"/>
      <c r="BI1463"/>
      <c r="BJ1463"/>
      <c r="BK1463"/>
      <c r="BL1463"/>
      <c r="BM1463"/>
      <c r="BN1463"/>
      <c r="BO1463"/>
      <c r="BP1463"/>
      <c r="BQ1463"/>
      <c r="BR1463"/>
      <c r="BS1463"/>
      <c r="BT1463"/>
    </row>
    <row r="1464" spans="1:72" s="8" customFormat="1" x14ac:dyDescent="0.25">
      <c r="A1464" s="92"/>
      <c r="B1464" s="92"/>
      <c r="C1464" s="92"/>
      <c r="D1464" s="92"/>
      <c r="E1464" s="104"/>
      <c r="F1464" s="104"/>
      <c r="G1464" s="104"/>
      <c r="H1464" s="104"/>
      <c r="I1464" s="104"/>
      <c r="J1464" s="104"/>
      <c r="K1464" s="104"/>
      <c r="L1464" s="104"/>
      <c r="M1464"/>
      <c r="N1464"/>
      <c r="O1464"/>
      <c r="P1464"/>
      <c r="Q1464"/>
      <c r="R1464"/>
      <c r="S1464"/>
      <c r="T1464"/>
      <c r="U1464"/>
      <c r="V1464"/>
      <c r="W1464"/>
      <c r="X1464"/>
      <c r="Y1464"/>
      <c r="Z1464"/>
      <c r="AA1464"/>
      <c r="AB1464"/>
      <c r="AC1464"/>
      <c r="AD1464"/>
      <c r="AE1464"/>
      <c r="AF1464"/>
      <c r="AG1464"/>
      <c r="AH1464"/>
      <c r="AI1464"/>
      <c r="AJ1464"/>
      <c r="AK1464"/>
      <c r="AL1464"/>
      <c r="AM1464"/>
      <c r="AN1464"/>
      <c r="AO1464"/>
      <c r="AP1464"/>
      <c r="AQ1464"/>
      <c r="AR1464"/>
      <c r="AS1464"/>
      <c r="AT1464"/>
      <c r="AU1464"/>
      <c r="AV1464"/>
      <c r="AW1464"/>
      <c r="AX1464"/>
      <c r="AY1464"/>
      <c r="AZ1464"/>
      <c r="BA1464"/>
      <c r="BB1464"/>
      <c r="BC1464"/>
      <c r="BD1464"/>
      <c r="BE1464"/>
      <c r="BF1464"/>
      <c r="BG1464"/>
      <c r="BH1464"/>
      <c r="BI1464"/>
      <c r="BJ1464"/>
      <c r="BK1464"/>
      <c r="BL1464"/>
      <c r="BM1464"/>
      <c r="BN1464"/>
      <c r="BO1464"/>
      <c r="BP1464"/>
      <c r="BQ1464"/>
      <c r="BR1464"/>
      <c r="BS1464"/>
      <c r="BT1464"/>
    </row>
    <row r="1465" spans="1:72" s="8" customFormat="1" x14ac:dyDescent="0.25">
      <c r="A1465" s="92"/>
      <c r="B1465" s="92"/>
      <c r="C1465" s="92"/>
      <c r="D1465" s="92"/>
      <c r="E1465" s="104"/>
      <c r="F1465" s="104"/>
      <c r="G1465" s="104"/>
      <c r="H1465" s="104"/>
      <c r="I1465" s="104"/>
      <c r="J1465" s="104"/>
      <c r="K1465" s="104"/>
      <c r="L1465" s="104"/>
      <c r="M1465"/>
      <c r="N1465"/>
      <c r="O1465"/>
      <c r="P1465"/>
      <c r="Q1465"/>
      <c r="R1465"/>
      <c r="S1465"/>
      <c r="T1465"/>
      <c r="U1465"/>
      <c r="V1465"/>
      <c r="W1465"/>
      <c r="X1465"/>
      <c r="Y1465"/>
      <c r="Z1465"/>
      <c r="AA1465"/>
      <c r="AB1465"/>
      <c r="AC1465"/>
      <c r="AD1465"/>
      <c r="AE1465"/>
      <c r="AF1465"/>
      <c r="AG1465"/>
      <c r="AH1465"/>
      <c r="AI1465"/>
      <c r="AJ1465"/>
      <c r="AK1465"/>
      <c r="AL1465"/>
      <c r="AM1465"/>
      <c r="AN1465"/>
      <c r="AO1465"/>
      <c r="AP1465"/>
      <c r="AQ1465"/>
      <c r="AR1465"/>
      <c r="AS1465"/>
      <c r="AT1465"/>
      <c r="AU1465"/>
      <c r="AV1465"/>
      <c r="AW1465"/>
      <c r="AX1465"/>
      <c r="AY1465"/>
      <c r="AZ1465"/>
      <c r="BA1465"/>
      <c r="BB1465"/>
      <c r="BC1465"/>
      <c r="BD1465"/>
      <c r="BE1465"/>
      <c r="BF1465"/>
      <c r="BG1465"/>
      <c r="BH1465"/>
      <c r="BI1465"/>
      <c r="BJ1465"/>
      <c r="BK1465"/>
      <c r="BL1465"/>
      <c r="BM1465"/>
      <c r="BN1465"/>
      <c r="BO1465"/>
      <c r="BP1465"/>
      <c r="BQ1465"/>
      <c r="BR1465"/>
      <c r="BS1465"/>
      <c r="BT1465"/>
    </row>
    <row r="1466" spans="1:72" s="8" customFormat="1" x14ac:dyDescent="0.25">
      <c r="A1466" s="92"/>
      <c r="B1466" s="92"/>
      <c r="C1466" s="92"/>
      <c r="D1466" s="92"/>
      <c r="E1466" s="104"/>
      <c r="F1466" s="104"/>
      <c r="G1466" s="104"/>
      <c r="H1466" s="104"/>
      <c r="I1466" s="104"/>
      <c r="J1466" s="104"/>
      <c r="K1466" s="104"/>
      <c r="L1466" s="104"/>
      <c r="M1466"/>
      <c r="N1466"/>
      <c r="O1466"/>
      <c r="P1466"/>
      <c r="Q1466"/>
      <c r="R1466"/>
      <c r="S1466"/>
      <c r="T1466"/>
      <c r="U1466"/>
      <c r="V1466"/>
      <c r="W1466"/>
      <c r="X1466"/>
      <c r="Y1466"/>
      <c r="Z1466"/>
      <c r="AA1466"/>
      <c r="AB1466"/>
      <c r="AC1466"/>
      <c r="AD1466"/>
      <c r="AE1466"/>
      <c r="AF1466"/>
      <c r="AG1466"/>
      <c r="AH1466"/>
      <c r="AI1466"/>
      <c r="AJ1466"/>
      <c r="AK1466"/>
      <c r="AL1466"/>
      <c r="AM1466"/>
      <c r="AN1466"/>
      <c r="AO1466"/>
      <c r="AP1466"/>
      <c r="AQ1466"/>
      <c r="AR1466"/>
      <c r="AS1466"/>
      <c r="AT1466"/>
      <c r="AU1466"/>
      <c r="AV1466"/>
      <c r="AW1466"/>
      <c r="AX1466"/>
      <c r="AY1466"/>
      <c r="AZ1466"/>
      <c r="BA1466"/>
      <c r="BB1466"/>
      <c r="BC1466"/>
      <c r="BD1466"/>
      <c r="BE1466"/>
      <c r="BF1466"/>
      <c r="BG1466"/>
      <c r="BH1466"/>
      <c r="BI1466"/>
      <c r="BJ1466"/>
      <c r="BK1466"/>
      <c r="BL1466"/>
      <c r="BM1466"/>
      <c r="BN1466"/>
      <c r="BO1466"/>
      <c r="BP1466"/>
      <c r="BQ1466"/>
      <c r="BR1466"/>
      <c r="BS1466"/>
      <c r="BT1466"/>
    </row>
    <row r="1467" spans="1:72" s="8" customFormat="1" x14ac:dyDescent="0.25">
      <c r="A1467" s="92"/>
      <c r="B1467" s="92"/>
      <c r="C1467" s="92"/>
      <c r="D1467" s="92"/>
      <c r="E1467" s="104"/>
      <c r="F1467" s="104"/>
      <c r="G1467" s="104"/>
      <c r="H1467" s="104"/>
      <c r="I1467" s="104"/>
      <c r="J1467" s="104"/>
      <c r="K1467" s="104"/>
      <c r="L1467" s="104"/>
      <c r="M1467"/>
      <c r="N1467"/>
      <c r="O1467"/>
      <c r="P1467"/>
      <c r="Q1467"/>
      <c r="R1467"/>
      <c r="S1467"/>
      <c r="T1467"/>
      <c r="U1467"/>
      <c r="V1467"/>
      <c r="W1467"/>
      <c r="X1467"/>
      <c r="Y1467"/>
      <c r="Z1467"/>
      <c r="AA1467"/>
      <c r="AB1467"/>
      <c r="AC1467"/>
      <c r="AD1467"/>
      <c r="AE1467"/>
      <c r="AF1467"/>
      <c r="AG1467"/>
      <c r="AH1467"/>
      <c r="AI1467"/>
      <c r="AJ1467"/>
      <c r="AK1467"/>
      <c r="AL1467"/>
      <c r="AM1467"/>
      <c r="AN1467"/>
      <c r="AO1467"/>
      <c r="AP1467"/>
      <c r="AQ1467"/>
      <c r="AR1467"/>
      <c r="AS1467"/>
      <c r="AT1467"/>
      <c r="AU1467"/>
      <c r="AV1467"/>
      <c r="AW1467"/>
      <c r="AX1467"/>
      <c r="AY1467"/>
      <c r="AZ1467"/>
      <c r="BA1467"/>
      <c r="BB1467"/>
      <c r="BC1467"/>
      <c r="BD1467"/>
      <c r="BE1467"/>
      <c r="BF1467"/>
      <c r="BG1467"/>
      <c r="BH1467"/>
      <c r="BI1467"/>
      <c r="BJ1467"/>
      <c r="BK1467"/>
      <c r="BL1467"/>
      <c r="BM1467"/>
      <c r="BN1467"/>
      <c r="BO1467"/>
      <c r="BP1467"/>
      <c r="BQ1467"/>
      <c r="BR1467"/>
      <c r="BS1467"/>
      <c r="BT1467"/>
    </row>
    <row r="1468" spans="1:72" s="8" customFormat="1" x14ac:dyDescent="0.25">
      <c r="A1468" s="92"/>
      <c r="B1468" s="92"/>
      <c r="C1468" s="92"/>
      <c r="D1468" s="92"/>
      <c r="E1468" s="104"/>
      <c r="F1468" s="104"/>
      <c r="G1468" s="104"/>
      <c r="H1468" s="104"/>
      <c r="I1468" s="104"/>
      <c r="J1468" s="104"/>
      <c r="K1468" s="104"/>
      <c r="L1468" s="104"/>
      <c r="M1468"/>
      <c r="N1468"/>
      <c r="O1468"/>
      <c r="P1468"/>
      <c r="Q1468"/>
      <c r="R1468"/>
      <c r="S1468"/>
      <c r="T1468"/>
      <c r="U1468"/>
      <c r="V1468"/>
      <c r="W1468"/>
      <c r="X1468"/>
      <c r="Y1468"/>
      <c r="Z1468"/>
      <c r="AA1468"/>
      <c r="AB1468"/>
      <c r="AC1468"/>
      <c r="AD1468"/>
      <c r="AE1468"/>
      <c r="AF1468"/>
      <c r="AG1468"/>
      <c r="AH1468"/>
      <c r="AI1468"/>
      <c r="AJ1468"/>
      <c r="AK1468"/>
      <c r="AL1468"/>
      <c r="AM1468"/>
      <c r="AN1468"/>
      <c r="AO1468"/>
      <c r="AP1468"/>
      <c r="AQ1468"/>
      <c r="AR1468"/>
      <c r="AS1468"/>
      <c r="AT1468"/>
      <c r="AU1468"/>
      <c r="AV1468"/>
      <c r="AW1468"/>
      <c r="AX1468"/>
      <c r="AY1468"/>
      <c r="AZ1468"/>
      <c r="BA1468"/>
      <c r="BB1468"/>
      <c r="BC1468"/>
      <c r="BD1468"/>
      <c r="BE1468"/>
      <c r="BF1468"/>
      <c r="BG1468"/>
      <c r="BH1468"/>
      <c r="BI1468"/>
      <c r="BJ1468"/>
      <c r="BK1468"/>
      <c r="BL1468"/>
      <c r="BM1468"/>
      <c r="BN1468"/>
      <c r="BO1468"/>
      <c r="BP1468"/>
      <c r="BQ1468"/>
      <c r="BR1468"/>
      <c r="BS1468"/>
      <c r="BT1468"/>
    </row>
    <row r="1469" spans="1:72" s="8" customFormat="1" x14ac:dyDescent="0.25">
      <c r="A1469" s="92"/>
      <c r="B1469" s="92"/>
      <c r="C1469" s="92"/>
      <c r="D1469" s="92"/>
      <c r="E1469" s="104"/>
      <c r="F1469" s="104"/>
      <c r="G1469" s="104"/>
      <c r="H1469" s="104"/>
      <c r="I1469" s="104"/>
      <c r="J1469" s="104"/>
      <c r="K1469" s="104"/>
      <c r="L1469" s="104"/>
      <c r="M1469"/>
      <c r="N1469"/>
      <c r="O1469"/>
      <c r="P1469"/>
      <c r="Q1469"/>
      <c r="R1469"/>
      <c r="S1469"/>
      <c r="T1469"/>
      <c r="U1469"/>
      <c r="V1469"/>
      <c r="W1469"/>
      <c r="X1469"/>
      <c r="Y1469"/>
      <c r="Z1469"/>
      <c r="AA1469"/>
      <c r="AB1469"/>
      <c r="AC1469"/>
      <c r="AD1469"/>
      <c r="AE1469"/>
      <c r="AF1469"/>
      <c r="AG1469"/>
      <c r="AH1469"/>
      <c r="AI1469"/>
      <c r="AJ1469"/>
      <c r="AK1469"/>
      <c r="AL1469"/>
      <c r="AM1469"/>
      <c r="AN1469"/>
      <c r="AO1469"/>
      <c r="AP1469"/>
      <c r="AQ1469"/>
      <c r="AR1469"/>
      <c r="AS1469"/>
      <c r="AT1469"/>
      <c r="AU1469"/>
      <c r="AV1469"/>
      <c r="AW1469"/>
      <c r="AX1469"/>
      <c r="AY1469"/>
      <c r="AZ1469"/>
      <c r="BA1469"/>
      <c r="BB1469"/>
      <c r="BC1469"/>
      <c r="BD1469"/>
      <c r="BE1469"/>
      <c r="BF1469"/>
      <c r="BG1469"/>
      <c r="BH1469"/>
      <c r="BI1469"/>
      <c r="BJ1469"/>
      <c r="BK1469"/>
      <c r="BL1469"/>
      <c r="BM1469"/>
      <c r="BN1469"/>
      <c r="BO1469"/>
      <c r="BP1469"/>
      <c r="BQ1469"/>
      <c r="BR1469"/>
      <c r="BS1469"/>
      <c r="BT1469"/>
    </row>
    <row r="1470" spans="1:72" s="8" customFormat="1" x14ac:dyDescent="0.25">
      <c r="A1470" s="92"/>
      <c r="B1470" s="92"/>
      <c r="C1470" s="92"/>
      <c r="D1470" s="92"/>
      <c r="E1470" s="104"/>
      <c r="F1470" s="104"/>
      <c r="G1470" s="104"/>
      <c r="H1470" s="104"/>
      <c r="I1470" s="104"/>
      <c r="J1470" s="104"/>
      <c r="K1470" s="104"/>
      <c r="L1470" s="104"/>
      <c r="M1470"/>
      <c r="N1470"/>
      <c r="O1470"/>
      <c r="P1470"/>
      <c r="Q1470"/>
      <c r="R1470"/>
      <c r="S1470"/>
      <c r="T1470"/>
      <c r="U1470"/>
      <c r="V1470"/>
      <c r="W1470"/>
      <c r="X1470"/>
      <c r="Y1470"/>
      <c r="Z1470"/>
      <c r="AA1470"/>
      <c r="AB1470"/>
      <c r="AC1470"/>
      <c r="AD1470"/>
      <c r="AE1470"/>
      <c r="AF1470"/>
      <c r="AG1470"/>
      <c r="AH1470"/>
      <c r="AI1470"/>
      <c r="AJ1470"/>
      <c r="AK1470"/>
      <c r="AL1470"/>
      <c r="AM1470"/>
      <c r="AN1470"/>
      <c r="AO1470"/>
      <c r="AP1470"/>
      <c r="AQ1470"/>
      <c r="AR1470"/>
      <c r="AS1470"/>
      <c r="AT1470"/>
      <c r="AU1470"/>
      <c r="AV1470"/>
      <c r="AW1470"/>
      <c r="AX1470"/>
      <c r="AY1470"/>
      <c r="AZ1470"/>
      <c r="BA1470"/>
      <c r="BB1470"/>
      <c r="BC1470"/>
      <c r="BD1470"/>
      <c r="BE1470"/>
      <c r="BF1470"/>
      <c r="BG1470"/>
      <c r="BH1470"/>
      <c r="BI1470"/>
      <c r="BJ1470"/>
      <c r="BK1470"/>
      <c r="BL1470"/>
      <c r="BM1470"/>
      <c r="BN1470"/>
      <c r="BO1470"/>
      <c r="BP1470"/>
      <c r="BQ1470"/>
      <c r="BR1470"/>
      <c r="BS1470"/>
      <c r="BT1470"/>
    </row>
    <row r="1471" spans="1:72" s="8" customFormat="1" x14ac:dyDescent="0.25">
      <c r="A1471" s="92"/>
      <c r="B1471" s="92"/>
      <c r="C1471" s="92"/>
      <c r="D1471" s="92"/>
      <c r="E1471" s="104"/>
      <c r="F1471" s="104"/>
      <c r="G1471" s="104"/>
      <c r="H1471" s="104"/>
      <c r="I1471" s="104"/>
      <c r="J1471" s="104"/>
      <c r="K1471" s="104"/>
      <c r="L1471" s="104"/>
      <c r="M1471"/>
      <c r="N1471"/>
      <c r="O1471"/>
      <c r="P1471"/>
      <c r="Q1471"/>
      <c r="R1471"/>
      <c r="S1471"/>
      <c r="T1471"/>
      <c r="U1471"/>
      <c r="V1471"/>
      <c r="W1471"/>
      <c r="X1471"/>
      <c r="Y1471"/>
      <c r="Z1471"/>
      <c r="AA1471"/>
      <c r="AB1471"/>
      <c r="AC1471"/>
      <c r="AD1471"/>
      <c r="AE1471"/>
      <c r="AF1471"/>
      <c r="AG1471"/>
      <c r="AH1471"/>
      <c r="AI1471"/>
      <c r="AJ1471"/>
      <c r="AK1471"/>
      <c r="AL1471"/>
      <c r="AM1471"/>
      <c r="AN1471"/>
      <c r="AO1471"/>
      <c r="AP1471"/>
      <c r="AQ1471"/>
      <c r="AR1471"/>
      <c r="AS1471"/>
      <c r="AT1471"/>
      <c r="AU1471"/>
      <c r="AV1471"/>
      <c r="AW1471"/>
      <c r="AX1471"/>
      <c r="AY1471"/>
      <c r="AZ1471"/>
      <c r="BA1471"/>
      <c r="BB1471"/>
      <c r="BC1471"/>
      <c r="BD1471"/>
      <c r="BE1471"/>
      <c r="BF1471"/>
      <c r="BG1471"/>
      <c r="BH1471"/>
      <c r="BI1471"/>
      <c r="BJ1471"/>
      <c r="BK1471"/>
      <c r="BL1471"/>
      <c r="BM1471"/>
      <c r="BN1471"/>
      <c r="BO1471"/>
      <c r="BP1471"/>
      <c r="BQ1471"/>
      <c r="BR1471"/>
      <c r="BS1471"/>
      <c r="BT1471"/>
    </row>
    <row r="1472" spans="1:72" s="8" customFormat="1" x14ac:dyDescent="0.25">
      <c r="A1472" s="92"/>
      <c r="B1472" s="92"/>
      <c r="C1472" s="92"/>
      <c r="D1472" s="92"/>
      <c r="E1472" s="104"/>
      <c r="F1472" s="104"/>
      <c r="G1472" s="104"/>
      <c r="H1472" s="104"/>
      <c r="I1472" s="104"/>
      <c r="J1472" s="104"/>
      <c r="K1472" s="104"/>
      <c r="L1472" s="104"/>
      <c r="M1472"/>
      <c r="N1472"/>
      <c r="O1472"/>
      <c r="P1472"/>
      <c r="Q1472"/>
      <c r="R1472"/>
      <c r="S1472"/>
      <c r="T1472"/>
      <c r="U1472"/>
      <c r="V1472"/>
      <c r="W1472"/>
      <c r="X1472"/>
      <c r="Y1472"/>
      <c r="Z1472"/>
      <c r="AA1472"/>
      <c r="AB1472"/>
      <c r="AC1472"/>
      <c r="AD1472"/>
      <c r="AE1472"/>
      <c r="AF1472"/>
      <c r="AG1472"/>
      <c r="AH1472"/>
      <c r="AI1472"/>
      <c r="AJ1472"/>
      <c r="AK1472"/>
      <c r="AL1472"/>
      <c r="AM1472"/>
      <c r="AN1472"/>
      <c r="AO1472"/>
      <c r="AP1472"/>
      <c r="AQ1472"/>
      <c r="AR1472"/>
      <c r="AS1472"/>
      <c r="AT1472"/>
      <c r="AU1472"/>
      <c r="AV1472"/>
      <c r="AW1472"/>
      <c r="AX1472"/>
      <c r="AY1472"/>
      <c r="AZ1472"/>
      <c r="BA1472"/>
      <c r="BB1472"/>
      <c r="BC1472"/>
      <c r="BD1472"/>
      <c r="BE1472"/>
      <c r="BF1472"/>
      <c r="BG1472"/>
      <c r="BH1472"/>
      <c r="BI1472"/>
      <c r="BJ1472"/>
      <c r="BK1472"/>
      <c r="BL1472"/>
      <c r="BM1472"/>
      <c r="BN1472"/>
      <c r="BO1472"/>
      <c r="BP1472"/>
      <c r="BQ1472"/>
      <c r="BR1472"/>
      <c r="BS1472"/>
      <c r="BT1472"/>
    </row>
    <row r="1473" spans="1:72" s="8" customFormat="1" x14ac:dyDescent="0.25">
      <c r="A1473" s="92"/>
      <c r="B1473" s="92"/>
      <c r="C1473" s="92"/>
      <c r="D1473" s="92"/>
      <c r="E1473" s="104"/>
      <c r="F1473" s="104"/>
      <c r="G1473" s="104"/>
      <c r="H1473" s="104"/>
      <c r="I1473" s="104"/>
      <c r="J1473" s="104"/>
      <c r="K1473" s="104"/>
      <c r="L1473" s="104"/>
      <c r="M1473"/>
      <c r="N1473"/>
      <c r="O1473"/>
      <c r="P1473"/>
      <c r="Q1473"/>
      <c r="R1473"/>
      <c r="S1473"/>
      <c r="T1473"/>
      <c r="U1473"/>
      <c r="V1473"/>
      <c r="W1473"/>
      <c r="X1473"/>
      <c r="Y1473"/>
      <c r="Z1473"/>
      <c r="AA1473"/>
      <c r="AB1473"/>
      <c r="AC1473"/>
      <c r="AD1473"/>
      <c r="AE1473"/>
      <c r="AF1473"/>
      <c r="AG1473"/>
      <c r="AH1473"/>
      <c r="AI1473"/>
      <c r="AJ1473"/>
      <c r="AK1473"/>
      <c r="AL1473"/>
      <c r="AM1473"/>
      <c r="AN1473"/>
      <c r="AO1473"/>
      <c r="AP1473"/>
      <c r="AQ1473"/>
      <c r="AR1473"/>
      <c r="AS1473"/>
      <c r="AT1473"/>
      <c r="AU1473"/>
      <c r="AV1473"/>
      <c r="AW1473"/>
      <c r="AX1473"/>
      <c r="AY1473"/>
      <c r="AZ1473"/>
      <c r="BA1473"/>
      <c r="BB1473"/>
      <c r="BC1473"/>
      <c r="BD1473"/>
      <c r="BE1473"/>
      <c r="BF1473"/>
      <c r="BG1473"/>
      <c r="BH1473"/>
      <c r="BI1473"/>
      <c r="BJ1473"/>
      <c r="BK1473"/>
      <c r="BL1473"/>
      <c r="BM1473"/>
      <c r="BN1473"/>
      <c r="BO1473"/>
      <c r="BP1473"/>
      <c r="BQ1473"/>
      <c r="BR1473"/>
      <c r="BS1473"/>
      <c r="BT1473"/>
    </row>
    <row r="1474" spans="1:72" s="8" customFormat="1" x14ac:dyDescent="0.25">
      <c r="A1474" s="92"/>
      <c r="B1474" s="92"/>
      <c r="C1474" s="92"/>
      <c r="D1474" s="92"/>
      <c r="E1474" s="104"/>
      <c r="F1474" s="104"/>
      <c r="G1474" s="104"/>
      <c r="H1474" s="104"/>
      <c r="I1474" s="104"/>
      <c r="J1474" s="104"/>
      <c r="K1474" s="104"/>
      <c r="L1474" s="104"/>
      <c r="M1474"/>
      <c r="N1474"/>
      <c r="O1474"/>
      <c r="P1474"/>
      <c r="Q1474"/>
      <c r="R1474"/>
      <c r="S1474"/>
      <c r="T1474"/>
      <c r="U1474"/>
      <c r="V1474"/>
      <c r="W1474"/>
      <c r="X1474"/>
      <c r="Y1474"/>
      <c r="Z1474"/>
      <c r="AA1474"/>
      <c r="AB1474"/>
      <c r="AC1474"/>
      <c r="AD1474"/>
      <c r="AE1474"/>
      <c r="AF1474"/>
      <c r="AG1474"/>
      <c r="AH1474"/>
      <c r="AI1474"/>
      <c r="AJ1474"/>
      <c r="AK1474"/>
      <c r="AL1474"/>
      <c r="AM1474"/>
      <c r="AN1474"/>
      <c r="AO1474"/>
      <c r="AP1474"/>
      <c r="AQ1474"/>
      <c r="AR1474"/>
      <c r="AS1474"/>
      <c r="AT1474"/>
      <c r="AU1474"/>
      <c r="AV1474"/>
      <c r="AW1474"/>
      <c r="AX1474"/>
      <c r="AY1474"/>
      <c r="AZ1474"/>
      <c r="BA1474"/>
      <c r="BB1474"/>
      <c r="BC1474"/>
      <c r="BD1474"/>
      <c r="BE1474"/>
      <c r="BF1474"/>
      <c r="BG1474"/>
      <c r="BH1474"/>
      <c r="BI1474"/>
      <c r="BJ1474"/>
      <c r="BK1474"/>
      <c r="BL1474"/>
      <c r="BM1474"/>
      <c r="BN1474"/>
      <c r="BO1474"/>
      <c r="BP1474"/>
      <c r="BQ1474"/>
      <c r="BR1474"/>
      <c r="BS1474"/>
      <c r="BT1474"/>
    </row>
    <row r="1475" spans="1:72" s="8" customFormat="1" x14ac:dyDescent="0.25">
      <c r="A1475" s="92"/>
      <c r="B1475" s="92"/>
      <c r="C1475" s="92"/>
      <c r="D1475" s="92"/>
      <c r="E1475" s="104"/>
      <c r="F1475" s="104"/>
      <c r="G1475" s="104"/>
      <c r="H1475" s="104"/>
      <c r="I1475" s="104"/>
      <c r="J1475" s="104"/>
      <c r="K1475" s="104"/>
      <c r="L1475" s="104"/>
      <c r="M1475"/>
      <c r="N1475"/>
      <c r="O1475"/>
      <c r="P1475"/>
      <c r="Q1475"/>
      <c r="R1475"/>
      <c r="S1475"/>
      <c r="T1475"/>
      <c r="U1475"/>
      <c r="V1475"/>
      <c r="W1475"/>
      <c r="X1475"/>
      <c r="Y1475"/>
      <c r="Z1475"/>
      <c r="AA1475"/>
      <c r="AB1475"/>
      <c r="AC1475"/>
      <c r="AD1475"/>
      <c r="AE1475"/>
      <c r="AF1475"/>
      <c r="AG1475"/>
      <c r="AH1475"/>
      <c r="AI1475"/>
      <c r="AJ1475"/>
      <c r="AK1475"/>
      <c r="AL1475"/>
      <c r="AM1475"/>
      <c r="AN1475"/>
      <c r="AO1475"/>
      <c r="AP1475"/>
      <c r="AQ1475"/>
      <c r="AR1475"/>
      <c r="AS1475"/>
      <c r="AT1475"/>
      <c r="AU1475"/>
      <c r="AV1475"/>
      <c r="AW1475"/>
      <c r="AX1475"/>
      <c r="AY1475"/>
      <c r="AZ1475"/>
      <c r="BA1475"/>
      <c r="BB1475"/>
      <c r="BC1475"/>
      <c r="BD1475"/>
      <c r="BE1475"/>
      <c r="BF1475"/>
      <c r="BG1475"/>
      <c r="BH1475"/>
      <c r="BI1475"/>
      <c r="BJ1475"/>
      <c r="BK1475"/>
      <c r="BL1475"/>
      <c r="BM1475"/>
      <c r="BN1475"/>
      <c r="BO1475"/>
      <c r="BP1475"/>
      <c r="BQ1475"/>
      <c r="BR1475"/>
      <c r="BS1475"/>
      <c r="BT1475"/>
    </row>
    <row r="1476" spans="1:72" s="8" customFormat="1" x14ac:dyDescent="0.25">
      <c r="A1476" s="92"/>
      <c r="B1476" s="92"/>
      <c r="C1476" s="92"/>
      <c r="D1476" s="92"/>
      <c r="E1476" s="104"/>
      <c r="F1476" s="104"/>
      <c r="G1476" s="104"/>
      <c r="H1476" s="104"/>
      <c r="I1476" s="104"/>
      <c r="J1476" s="104"/>
      <c r="K1476" s="104"/>
      <c r="L1476" s="104"/>
      <c r="M1476"/>
      <c r="N1476"/>
      <c r="O1476"/>
      <c r="P1476"/>
      <c r="Q1476"/>
      <c r="R1476"/>
      <c r="S1476"/>
      <c r="T1476"/>
      <c r="U1476"/>
      <c r="V1476"/>
      <c r="W1476"/>
      <c r="X1476"/>
      <c r="Y1476"/>
      <c r="Z1476"/>
      <c r="AA1476"/>
      <c r="AB1476"/>
      <c r="AC1476"/>
      <c r="AD1476"/>
      <c r="AE1476"/>
      <c r="AF1476"/>
      <c r="AG1476"/>
      <c r="AH1476"/>
      <c r="AI1476"/>
      <c r="AJ1476"/>
      <c r="AK1476"/>
      <c r="AL1476"/>
      <c r="AM1476"/>
      <c r="AN1476"/>
      <c r="AO1476"/>
      <c r="AP1476"/>
      <c r="AQ1476"/>
      <c r="AR1476"/>
      <c r="AS1476"/>
      <c r="AT1476"/>
      <c r="AU1476"/>
      <c r="AV1476"/>
      <c r="AW1476"/>
      <c r="AX1476"/>
      <c r="AY1476"/>
      <c r="AZ1476"/>
      <c r="BA1476"/>
      <c r="BB1476"/>
      <c r="BC1476"/>
      <c r="BD1476"/>
      <c r="BE1476"/>
      <c r="BF1476"/>
      <c r="BG1476"/>
      <c r="BH1476"/>
      <c r="BI1476"/>
      <c r="BJ1476"/>
      <c r="BK1476"/>
      <c r="BL1476"/>
      <c r="BM1476"/>
      <c r="BN1476"/>
      <c r="BO1476"/>
      <c r="BP1476"/>
      <c r="BQ1476"/>
      <c r="BR1476"/>
      <c r="BS1476"/>
      <c r="BT1476"/>
    </row>
    <row r="1477" spans="1:72" s="8" customFormat="1" x14ac:dyDescent="0.25">
      <c r="A1477" s="92"/>
      <c r="B1477" s="92"/>
      <c r="C1477" s="92"/>
      <c r="D1477" s="92"/>
      <c r="E1477" s="104"/>
      <c r="F1477" s="104"/>
      <c r="G1477" s="104"/>
      <c r="H1477" s="104"/>
      <c r="I1477" s="104"/>
      <c r="J1477" s="104"/>
      <c r="K1477" s="104"/>
      <c r="L1477" s="104"/>
      <c r="M1477"/>
      <c r="N1477"/>
      <c r="O1477"/>
      <c r="P1477"/>
      <c r="Q1477"/>
      <c r="R1477"/>
      <c r="S1477"/>
      <c r="T1477"/>
      <c r="U1477"/>
      <c r="V1477"/>
      <c r="W1477"/>
      <c r="X1477"/>
      <c r="Y1477"/>
      <c r="Z1477"/>
      <c r="AA1477"/>
      <c r="AB1477"/>
      <c r="AC1477"/>
      <c r="AD1477"/>
      <c r="AE1477"/>
      <c r="AF1477"/>
      <c r="AG1477"/>
      <c r="AH1477"/>
      <c r="AI1477"/>
      <c r="AJ1477"/>
      <c r="AK1477"/>
      <c r="AL1477"/>
      <c r="AM1477"/>
      <c r="AN1477"/>
      <c r="AO1477"/>
      <c r="AP1477"/>
      <c r="AQ1477"/>
      <c r="AR1477"/>
      <c r="AS1477"/>
      <c r="AT1477"/>
      <c r="AU1477"/>
      <c r="AV1477"/>
      <c r="AW1477"/>
      <c r="AX1477"/>
      <c r="AY1477"/>
      <c r="AZ1477"/>
      <c r="BA1477"/>
      <c r="BB1477"/>
      <c r="BC1477"/>
      <c r="BD1477"/>
      <c r="BE1477"/>
      <c r="BF1477"/>
      <c r="BG1477"/>
      <c r="BH1477"/>
      <c r="BI1477"/>
      <c r="BJ1477"/>
      <c r="BK1477"/>
      <c r="BL1477"/>
      <c r="BM1477"/>
      <c r="BN1477"/>
      <c r="BO1477"/>
      <c r="BP1477"/>
      <c r="BQ1477"/>
      <c r="BR1477"/>
      <c r="BS1477"/>
      <c r="BT1477"/>
    </row>
    <row r="1478" spans="1:72" s="8" customFormat="1" x14ac:dyDescent="0.25">
      <c r="A1478" s="92"/>
      <c r="B1478" s="92"/>
      <c r="C1478" s="92"/>
      <c r="D1478" s="92"/>
      <c r="E1478" s="104"/>
      <c r="F1478" s="104"/>
      <c r="G1478" s="104"/>
      <c r="H1478" s="104"/>
      <c r="I1478" s="104"/>
      <c r="J1478" s="104"/>
      <c r="K1478" s="104"/>
      <c r="L1478" s="104"/>
      <c r="M1478"/>
      <c r="N1478"/>
      <c r="O1478"/>
      <c r="P1478"/>
      <c r="Q1478"/>
      <c r="R1478"/>
      <c r="S1478"/>
      <c r="T1478"/>
      <c r="U1478"/>
      <c r="V1478"/>
      <c r="W1478"/>
      <c r="X1478"/>
      <c r="Y1478"/>
      <c r="Z1478"/>
      <c r="AA1478"/>
      <c r="AB1478"/>
      <c r="AC1478"/>
      <c r="AD1478"/>
      <c r="AE1478"/>
      <c r="AF1478"/>
      <c r="AG1478"/>
      <c r="AH1478"/>
      <c r="AI1478"/>
      <c r="AJ1478"/>
      <c r="AK1478"/>
      <c r="AL1478"/>
      <c r="AM1478"/>
      <c r="AN1478"/>
      <c r="AO1478"/>
      <c r="AP1478"/>
      <c r="AQ1478"/>
      <c r="AR1478"/>
      <c r="AS1478"/>
      <c r="AT1478"/>
      <c r="AU1478"/>
      <c r="AV1478"/>
      <c r="AW1478"/>
      <c r="AX1478"/>
      <c r="AY1478"/>
      <c r="AZ1478"/>
      <c r="BA1478"/>
      <c r="BB1478"/>
      <c r="BC1478"/>
      <c r="BD1478"/>
      <c r="BE1478"/>
      <c r="BF1478"/>
      <c r="BG1478"/>
      <c r="BH1478"/>
      <c r="BI1478"/>
      <c r="BJ1478"/>
      <c r="BK1478"/>
      <c r="BL1478"/>
      <c r="BM1478"/>
      <c r="BN1478"/>
      <c r="BO1478"/>
      <c r="BP1478"/>
      <c r="BQ1478"/>
      <c r="BR1478"/>
      <c r="BS1478"/>
      <c r="BT1478"/>
    </row>
    <row r="1479" spans="1:72" s="8" customFormat="1" x14ac:dyDescent="0.25">
      <c r="A1479" s="92"/>
      <c r="B1479" s="92"/>
      <c r="C1479" s="92"/>
      <c r="D1479" s="92"/>
      <c r="E1479" s="104"/>
      <c r="F1479" s="104"/>
      <c r="G1479" s="104"/>
      <c r="H1479" s="104"/>
      <c r="I1479" s="104"/>
      <c r="J1479" s="104"/>
      <c r="K1479" s="104"/>
      <c r="L1479" s="104"/>
      <c r="M1479"/>
      <c r="N1479"/>
      <c r="O1479"/>
      <c r="P1479"/>
      <c r="Q1479"/>
      <c r="R1479"/>
      <c r="S1479"/>
      <c r="T1479"/>
      <c r="U1479"/>
      <c r="V1479"/>
      <c r="W1479"/>
      <c r="X1479"/>
      <c r="Y1479"/>
      <c r="Z1479"/>
      <c r="AA1479"/>
      <c r="AB1479"/>
      <c r="AC1479"/>
      <c r="AD1479"/>
      <c r="AE1479"/>
      <c r="AF1479"/>
      <c r="AG1479"/>
      <c r="AH1479"/>
      <c r="AI1479"/>
      <c r="AJ1479"/>
      <c r="AK1479"/>
      <c r="AL1479"/>
      <c r="AM1479"/>
      <c r="AN1479"/>
      <c r="AO1479"/>
      <c r="AP1479"/>
      <c r="AQ1479"/>
      <c r="AR1479"/>
      <c r="AS1479"/>
      <c r="AT1479"/>
      <c r="AU1479"/>
      <c r="AV1479"/>
      <c r="AW1479"/>
      <c r="AX1479"/>
      <c r="AY1479"/>
      <c r="AZ1479"/>
      <c r="BA1479"/>
      <c r="BB1479"/>
      <c r="BC1479"/>
      <c r="BD1479"/>
      <c r="BE1479"/>
      <c r="BF1479"/>
      <c r="BG1479"/>
      <c r="BH1479"/>
      <c r="BI1479"/>
      <c r="BJ1479"/>
      <c r="BK1479"/>
      <c r="BL1479"/>
      <c r="BM1479"/>
      <c r="BN1479"/>
      <c r="BO1479"/>
      <c r="BP1479"/>
      <c r="BQ1479"/>
      <c r="BR1479"/>
      <c r="BS1479"/>
      <c r="BT1479"/>
    </row>
    <row r="1480" spans="1:72" s="8" customFormat="1" x14ac:dyDescent="0.25">
      <c r="A1480" s="92"/>
      <c r="B1480" s="92"/>
      <c r="C1480" s="92"/>
      <c r="D1480" s="92"/>
      <c r="E1480" s="104"/>
      <c r="F1480" s="104"/>
      <c r="G1480" s="104"/>
      <c r="H1480" s="104"/>
      <c r="I1480" s="104"/>
      <c r="J1480" s="104"/>
      <c r="K1480" s="104"/>
      <c r="L1480" s="104"/>
      <c r="M1480"/>
      <c r="N1480"/>
      <c r="O1480"/>
      <c r="P1480"/>
      <c r="Q1480"/>
      <c r="R1480"/>
      <c r="S1480"/>
      <c r="T1480"/>
      <c r="U1480"/>
      <c r="V1480"/>
      <c r="W1480"/>
      <c r="X1480"/>
      <c r="Y1480"/>
      <c r="Z1480"/>
      <c r="AA1480"/>
      <c r="AB1480"/>
      <c r="AC1480"/>
      <c r="AD1480"/>
      <c r="AE1480"/>
      <c r="AF1480"/>
      <c r="AG1480"/>
      <c r="AH1480"/>
      <c r="AI1480"/>
      <c r="AJ1480"/>
      <c r="AK1480"/>
      <c r="AL1480"/>
      <c r="AM1480"/>
      <c r="AN1480"/>
      <c r="AO1480"/>
      <c r="AP1480"/>
      <c r="AQ1480"/>
      <c r="AR1480"/>
      <c r="AS1480"/>
      <c r="AT1480"/>
      <c r="AU1480"/>
      <c r="AV1480"/>
      <c r="AW1480"/>
      <c r="AX1480"/>
      <c r="AY1480"/>
      <c r="AZ1480"/>
      <c r="BA1480"/>
      <c r="BB1480"/>
      <c r="BC1480"/>
      <c r="BD1480"/>
      <c r="BE1480"/>
      <c r="BF1480"/>
      <c r="BG1480"/>
      <c r="BH1480"/>
      <c r="BI1480"/>
      <c r="BJ1480"/>
      <c r="BK1480"/>
      <c r="BL1480"/>
      <c r="BM1480"/>
      <c r="BN1480"/>
      <c r="BO1480"/>
      <c r="BP1480"/>
      <c r="BQ1480"/>
      <c r="BR1480"/>
      <c r="BS1480"/>
      <c r="BT1480"/>
    </row>
    <row r="1481" spans="1:72" s="8" customFormat="1" x14ac:dyDescent="0.25">
      <c r="A1481" s="92"/>
      <c r="B1481" s="92"/>
      <c r="C1481" s="92"/>
      <c r="D1481" s="92"/>
      <c r="E1481" s="104"/>
      <c r="F1481" s="104"/>
      <c r="G1481" s="104"/>
      <c r="H1481" s="104"/>
      <c r="I1481" s="104"/>
      <c r="J1481" s="104"/>
      <c r="K1481" s="104"/>
      <c r="L1481" s="104"/>
      <c r="M1481"/>
      <c r="N1481"/>
      <c r="O1481"/>
      <c r="P1481"/>
      <c r="Q1481"/>
      <c r="R1481"/>
      <c r="S1481"/>
      <c r="T1481"/>
      <c r="U1481"/>
      <c r="V1481"/>
      <c r="W1481"/>
      <c r="X1481"/>
      <c r="Y1481"/>
      <c r="Z1481"/>
      <c r="AA1481"/>
      <c r="AB1481"/>
      <c r="AC1481"/>
      <c r="AD1481"/>
      <c r="AE1481"/>
      <c r="AF1481"/>
      <c r="AG1481"/>
      <c r="AH1481"/>
      <c r="AI1481"/>
      <c r="AJ1481"/>
      <c r="AK1481"/>
      <c r="AL1481"/>
      <c r="AM1481"/>
      <c r="AN1481"/>
      <c r="AO1481"/>
      <c r="AP1481"/>
      <c r="AQ1481"/>
      <c r="AR1481"/>
      <c r="AS1481"/>
      <c r="AT1481"/>
      <c r="AU1481"/>
      <c r="AV1481"/>
      <c r="AW1481"/>
      <c r="AX1481"/>
      <c r="AY1481"/>
      <c r="AZ1481"/>
      <c r="BA1481"/>
      <c r="BB1481"/>
      <c r="BC1481"/>
      <c r="BD1481"/>
      <c r="BE1481"/>
      <c r="BF1481"/>
      <c r="BG1481"/>
      <c r="BH1481"/>
      <c r="BI1481"/>
      <c r="BJ1481"/>
      <c r="BK1481"/>
      <c r="BL1481"/>
      <c r="BM1481"/>
      <c r="BN1481"/>
      <c r="BO1481"/>
      <c r="BP1481"/>
      <c r="BQ1481"/>
      <c r="BR1481"/>
      <c r="BS1481"/>
      <c r="BT1481"/>
    </row>
    <row r="1482" spans="1:72" s="8" customFormat="1" x14ac:dyDescent="0.25">
      <c r="A1482" s="92"/>
      <c r="B1482" s="92"/>
      <c r="C1482" s="92"/>
      <c r="D1482" s="92"/>
      <c r="E1482" s="104"/>
      <c r="F1482" s="104"/>
      <c r="G1482" s="104"/>
      <c r="H1482" s="104"/>
      <c r="I1482" s="104"/>
      <c r="J1482" s="104"/>
      <c r="K1482" s="104"/>
      <c r="L1482" s="104"/>
      <c r="M1482"/>
      <c r="N1482"/>
      <c r="O1482"/>
      <c r="P1482"/>
      <c r="Q1482"/>
      <c r="R1482"/>
      <c r="S1482"/>
      <c r="T1482"/>
      <c r="U1482"/>
      <c r="V1482"/>
      <c r="W1482"/>
      <c r="X1482"/>
      <c r="Y1482"/>
      <c r="Z1482"/>
      <c r="AA1482"/>
      <c r="AB1482"/>
      <c r="AC1482"/>
      <c r="AD1482"/>
      <c r="AE1482"/>
      <c r="AF1482"/>
      <c r="AG1482"/>
      <c r="AH1482"/>
      <c r="AI1482"/>
      <c r="AJ1482"/>
      <c r="AK1482"/>
      <c r="AL1482"/>
      <c r="AM1482"/>
      <c r="AN1482"/>
      <c r="AO1482"/>
      <c r="AP1482"/>
      <c r="AQ1482"/>
      <c r="AR1482"/>
      <c r="AS1482"/>
      <c r="AT1482"/>
      <c r="AU1482"/>
      <c r="AV1482"/>
      <c r="AW1482"/>
      <c r="AX1482"/>
      <c r="AY1482"/>
      <c r="AZ1482"/>
      <c r="BA1482"/>
      <c r="BB1482"/>
      <c r="BC1482"/>
      <c r="BD1482"/>
      <c r="BE1482"/>
      <c r="BF1482"/>
      <c r="BG1482"/>
      <c r="BH1482"/>
      <c r="BI1482"/>
      <c r="BJ1482"/>
      <c r="BK1482"/>
      <c r="BL1482"/>
      <c r="BM1482"/>
      <c r="BN1482"/>
      <c r="BO1482"/>
      <c r="BP1482"/>
      <c r="BQ1482"/>
      <c r="BR1482"/>
      <c r="BS1482"/>
      <c r="BT1482"/>
    </row>
    <row r="1483" spans="1:72" s="8" customFormat="1" x14ac:dyDescent="0.25">
      <c r="A1483" s="92"/>
      <c r="B1483" s="92"/>
      <c r="C1483" s="92"/>
      <c r="D1483" s="92"/>
      <c r="E1483" s="104"/>
      <c r="F1483" s="104"/>
      <c r="G1483" s="104"/>
      <c r="H1483" s="104"/>
      <c r="I1483" s="104"/>
      <c r="J1483" s="104"/>
      <c r="K1483" s="104"/>
      <c r="L1483" s="104"/>
      <c r="M1483"/>
      <c r="N1483"/>
      <c r="O1483"/>
      <c r="P1483"/>
      <c r="Q1483"/>
      <c r="R1483"/>
      <c r="S1483"/>
      <c r="T1483"/>
      <c r="U1483"/>
      <c r="V1483"/>
      <c r="W1483"/>
      <c r="X1483"/>
      <c r="Y1483"/>
      <c r="Z1483"/>
      <c r="AA1483"/>
      <c r="AB1483"/>
      <c r="AC1483"/>
      <c r="AD1483"/>
      <c r="AE1483"/>
      <c r="AF1483"/>
      <c r="AG1483"/>
      <c r="AH1483"/>
      <c r="AI1483"/>
      <c r="AJ1483"/>
      <c r="AK1483"/>
      <c r="AL1483"/>
      <c r="AM1483"/>
      <c r="AN1483"/>
      <c r="AO1483"/>
      <c r="AP1483"/>
      <c r="AQ1483"/>
      <c r="AR1483"/>
      <c r="AS1483"/>
      <c r="AT1483"/>
      <c r="AU1483"/>
      <c r="AV1483"/>
      <c r="AW1483"/>
      <c r="AX1483"/>
      <c r="AY1483"/>
      <c r="AZ1483"/>
      <c r="BA1483"/>
      <c r="BB1483"/>
      <c r="BC1483"/>
      <c r="BD1483"/>
      <c r="BE1483"/>
      <c r="BF1483"/>
      <c r="BG1483"/>
      <c r="BH1483"/>
      <c r="BI1483"/>
      <c r="BJ1483"/>
      <c r="BK1483"/>
      <c r="BL1483"/>
      <c r="BM1483"/>
      <c r="BN1483"/>
      <c r="BO1483"/>
      <c r="BP1483"/>
      <c r="BQ1483"/>
      <c r="BR1483"/>
      <c r="BS1483"/>
      <c r="BT1483"/>
    </row>
    <row r="1484" spans="1:72" s="8" customFormat="1" x14ac:dyDescent="0.25">
      <c r="A1484" s="92"/>
      <c r="B1484" s="92"/>
      <c r="C1484" s="92"/>
      <c r="D1484" s="92"/>
      <c r="E1484" s="104"/>
      <c r="F1484" s="104"/>
      <c r="G1484" s="104"/>
      <c r="H1484" s="104"/>
      <c r="I1484" s="104"/>
      <c r="J1484" s="104"/>
      <c r="K1484" s="104"/>
      <c r="L1484" s="104"/>
      <c r="M1484"/>
      <c r="N1484"/>
      <c r="O1484"/>
      <c r="P1484"/>
      <c r="Q1484"/>
      <c r="R1484"/>
      <c r="S1484"/>
      <c r="T1484"/>
      <c r="U1484"/>
      <c r="V1484"/>
      <c r="W1484"/>
      <c r="X1484"/>
      <c r="Y1484"/>
      <c r="Z1484"/>
      <c r="AA1484"/>
      <c r="AB1484"/>
      <c r="AC1484"/>
      <c r="AD1484"/>
      <c r="AE1484"/>
      <c r="AF1484"/>
      <c r="AG1484"/>
      <c r="AH1484"/>
      <c r="AI1484"/>
      <c r="AJ1484"/>
      <c r="AK1484"/>
      <c r="AL1484"/>
      <c r="AM1484"/>
      <c r="AN1484"/>
      <c r="AO1484"/>
      <c r="AP1484"/>
      <c r="AQ1484"/>
      <c r="AR1484"/>
      <c r="AS1484"/>
      <c r="AT1484"/>
      <c r="AU1484"/>
      <c r="AV1484"/>
      <c r="AW1484"/>
      <c r="AX1484"/>
      <c r="AY1484"/>
      <c r="AZ1484"/>
      <c r="BA1484"/>
      <c r="BB1484"/>
      <c r="BC1484"/>
      <c r="BD1484"/>
      <c r="BE1484"/>
      <c r="BF1484"/>
      <c r="BG1484"/>
      <c r="BH1484"/>
      <c r="BI1484"/>
      <c r="BJ1484"/>
      <c r="BK1484"/>
      <c r="BL1484"/>
      <c r="BM1484"/>
      <c r="BN1484"/>
      <c r="BO1484"/>
      <c r="BP1484"/>
      <c r="BQ1484"/>
      <c r="BR1484"/>
      <c r="BS1484"/>
      <c r="BT1484"/>
    </row>
    <row r="1485" spans="1:72" s="8" customFormat="1" x14ac:dyDescent="0.25">
      <c r="A1485" s="92"/>
      <c r="B1485" s="92"/>
      <c r="C1485" s="92"/>
      <c r="D1485" s="92"/>
      <c r="E1485" s="104"/>
      <c r="F1485" s="104"/>
      <c r="G1485" s="104"/>
      <c r="H1485" s="104"/>
      <c r="I1485" s="104"/>
      <c r="J1485" s="104"/>
      <c r="K1485" s="104"/>
      <c r="L1485" s="104"/>
      <c r="M1485"/>
      <c r="N1485"/>
      <c r="O1485"/>
      <c r="P1485"/>
      <c r="Q1485"/>
      <c r="R1485"/>
      <c r="S1485"/>
      <c r="T1485"/>
      <c r="U1485"/>
      <c r="V1485"/>
      <c r="W1485"/>
      <c r="X1485"/>
      <c r="Y1485"/>
      <c r="Z1485"/>
      <c r="AA1485"/>
      <c r="AB1485"/>
      <c r="AC1485"/>
      <c r="AD1485"/>
      <c r="AE1485"/>
      <c r="AF1485"/>
      <c r="AG1485"/>
      <c r="AH1485"/>
      <c r="AI1485"/>
      <c r="AJ1485"/>
      <c r="AK1485"/>
      <c r="AL1485"/>
      <c r="AM1485"/>
      <c r="AN1485"/>
      <c r="AO1485"/>
      <c r="AP1485"/>
      <c r="AQ1485"/>
      <c r="AR1485"/>
      <c r="AS1485"/>
      <c r="AT1485"/>
      <c r="AU1485"/>
      <c r="AV1485"/>
      <c r="AW1485"/>
      <c r="AX1485"/>
      <c r="AY1485"/>
      <c r="AZ1485"/>
      <c r="BA1485"/>
      <c r="BB1485"/>
      <c r="BC1485"/>
      <c r="BD1485"/>
      <c r="BE1485"/>
      <c r="BF1485"/>
      <c r="BG1485"/>
      <c r="BH1485"/>
      <c r="BI1485"/>
      <c r="BJ1485"/>
      <c r="BK1485"/>
      <c r="BL1485"/>
      <c r="BM1485"/>
      <c r="BN1485"/>
      <c r="BO1485"/>
      <c r="BP1485"/>
      <c r="BQ1485"/>
      <c r="BR1485"/>
      <c r="BS1485"/>
      <c r="BT1485"/>
    </row>
    <row r="1486" spans="1:72" s="8" customFormat="1" x14ac:dyDescent="0.25">
      <c r="A1486" s="92"/>
      <c r="B1486" s="92"/>
      <c r="C1486" s="92"/>
      <c r="D1486" s="92"/>
      <c r="E1486" s="104"/>
      <c r="F1486" s="104"/>
      <c r="G1486" s="104"/>
      <c r="H1486" s="104"/>
      <c r="I1486" s="104"/>
      <c r="J1486" s="104"/>
      <c r="K1486" s="104"/>
      <c r="L1486" s="104"/>
      <c r="M1486"/>
      <c r="N1486"/>
      <c r="O1486"/>
      <c r="P1486"/>
      <c r="Q1486"/>
      <c r="R1486"/>
      <c r="S1486"/>
      <c r="T1486"/>
      <c r="U1486"/>
      <c r="V1486"/>
      <c r="W1486"/>
      <c r="X1486"/>
      <c r="Y1486"/>
      <c r="Z1486"/>
      <c r="AA1486"/>
      <c r="AB1486"/>
      <c r="AC1486"/>
      <c r="AD1486"/>
      <c r="AE1486"/>
      <c r="AF1486"/>
      <c r="AG1486"/>
      <c r="AH1486"/>
      <c r="AI1486"/>
      <c r="AJ1486"/>
      <c r="AK1486"/>
      <c r="AL1486"/>
      <c r="AM1486"/>
      <c r="AN1486"/>
      <c r="AO1486"/>
      <c r="AP1486"/>
      <c r="AQ1486"/>
      <c r="AR1486"/>
      <c r="AS1486"/>
      <c r="AT1486"/>
      <c r="AU1486"/>
      <c r="AV1486"/>
      <c r="AW1486"/>
      <c r="AX1486"/>
      <c r="AY1486"/>
      <c r="AZ1486"/>
      <c r="BA1486"/>
      <c r="BB1486"/>
      <c r="BC1486"/>
      <c r="BD1486"/>
      <c r="BE1486"/>
      <c r="BF1486"/>
      <c r="BG1486"/>
      <c r="BH1486"/>
      <c r="BI1486"/>
      <c r="BJ1486"/>
      <c r="BK1486"/>
      <c r="BL1486"/>
      <c r="BM1486"/>
      <c r="BN1486"/>
      <c r="BO1486"/>
      <c r="BP1486"/>
      <c r="BQ1486"/>
      <c r="BR1486"/>
      <c r="BS1486"/>
      <c r="BT1486"/>
    </row>
    <row r="1487" spans="1:72" s="8" customFormat="1" x14ac:dyDescent="0.25">
      <c r="A1487" s="92"/>
      <c r="B1487" s="92"/>
      <c r="C1487" s="92"/>
      <c r="D1487" s="92"/>
      <c r="E1487" s="104"/>
      <c r="F1487" s="104"/>
      <c r="G1487" s="104"/>
      <c r="H1487" s="104"/>
      <c r="I1487" s="104"/>
      <c r="J1487" s="104"/>
      <c r="K1487" s="104"/>
      <c r="L1487" s="104"/>
      <c r="M1487"/>
      <c r="N1487"/>
      <c r="O1487"/>
      <c r="P1487"/>
      <c r="Q1487"/>
      <c r="R1487"/>
      <c r="S1487"/>
      <c r="T1487"/>
      <c r="U1487"/>
      <c r="V1487"/>
      <c r="W1487"/>
      <c r="X1487"/>
      <c r="Y1487"/>
      <c r="Z1487"/>
      <c r="AA1487"/>
      <c r="AB1487"/>
      <c r="AC1487"/>
      <c r="AD1487"/>
      <c r="AE1487"/>
      <c r="AF1487"/>
      <c r="AG1487"/>
      <c r="AH1487"/>
      <c r="AI1487"/>
      <c r="AJ1487"/>
      <c r="AK1487"/>
      <c r="AL1487"/>
      <c r="AM1487"/>
      <c r="AN1487"/>
      <c r="AO1487"/>
      <c r="AP1487"/>
      <c r="AQ1487"/>
      <c r="AR1487"/>
      <c r="AS1487"/>
      <c r="AT1487"/>
      <c r="AU1487"/>
      <c r="AV1487"/>
      <c r="AW1487"/>
      <c r="AX1487"/>
      <c r="AY1487"/>
      <c r="AZ1487"/>
      <c r="BA1487"/>
      <c r="BB1487"/>
      <c r="BC1487"/>
      <c r="BD1487"/>
      <c r="BE1487"/>
      <c r="BF1487"/>
      <c r="BG1487"/>
      <c r="BH1487"/>
      <c r="BI1487"/>
      <c r="BJ1487"/>
      <c r="BK1487"/>
      <c r="BL1487"/>
      <c r="BM1487"/>
      <c r="BN1487"/>
      <c r="BO1487"/>
      <c r="BP1487"/>
      <c r="BQ1487"/>
      <c r="BR1487"/>
      <c r="BS1487"/>
      <c r="BT1487"/>
    </row>
    <row r="1488" spans="1:72" s="8" customFormat="1" x14ac:dyDescent="0.25">
      <c r="A1488" s="92"/>
      <c r="B1488" s="92"/>
      <c r="C1488" s="92"/>
      <c r="D1488" s="92"/>
      <c r="E1488" s="104"/>
      <c r="F1488" s="104"/>
      <c r="G1488" s="104"/>
      <c r="H1488" s="104"/>
      <c r="I1488" s="104"/>
      <c r="J1488" s="104"/>
      <c r="K1488" s="104"/>
      <c r="L1488" s="104"/>
      <c r="M1488"/>
      <c r="N1488"/>
      <c r="O1488"/>
      <c r="P1488"/>
      <c r="Q1488"/>
      <c r="R1488"/>
      <c r="S1488"/>
      <c r="T1488"/>
      <c r="U1488"/>
      <c r="V1488"/>
      <c r="W1488"/>
      <c r="X1488"/>
      <c r="Y1488"/>
      <c r="Z1488"/>
      <c r="AA1488"/>
      <c r="AB1488"/>
      <c r="AC1488"/>
      <c r="AD1488"/>
      <c r="AE1488"/>
      <c r="AF1488"/>
      <c r="AG1488"/>
      <c r="AH1488"/>
      <c r="AI1488"/>
      <c r="AJ1488"/>
      <c r="AK1488"/>
      <c r="AL1488"/>
      <c r="AM1488"/>
      <c r="AN1488"/>
      <c r="AO1488"/>
      <c r="AP1488"/>
      <c r="AQ1488"/>
      <c r="AR1488"/>
      <c r="AS1488"/>
      <c r="AT1488"/>
      <c r="AU1488"/>
      <c r="AV1488"/>
      <c r="AW1488"/>
      <c r="AX1488"/>
      <c r="AY1488"/>
      <c r="AZ1488"/>
      <c r="BA1488"/>
      <c r="BB1488"/>
      <c r="BC1488"/>
      <c r="BD1488"/>
      <c r="BE1488"/>
      <c r="BF1488"/>
      <c r="BG1488"/>
      <c r="BH1488"/>
      <c r="BI1488"/>
      <c r="BJ1488"/>
      <c r="BK1488"/>
      <c r="BL1488"/>
      <c r="BM1488"/>
      <c r="BN1488"/>
      <c r="BO1488"/>
      <c r="BP1488"/>
      <c r="BQ1488"/>
      <c r="BR1488"/>
      <c r="BS1488"/>
      <c r="BT1488"/>
    </row>
    <row r="1489" spans="1:72" s="8" customFormat="1" x14ac:dyDescent="0.25">
      <c r="A1489" s="92"/>
      <c r="B1489" s="92"/>
      <c r="C1489" s="92"/>
      <c r="D1489" s="92"/>
      <c r="E1489" s="104"/>
      <c r="F1489" s="104"/>
      <c r="G1489" s="104"/>
      <c r="H1489" s="104"/>
      <c r="I1489" s="104"/>
      <c r="J1489" s="104"/>
      <c r="K1489" s="104"/>
      <c r="L1489" s="104"/>
      <c r="M1489"/>
      <c r="N1489"/>
      <c r="O1489"/>
      <c r="P1489"/>
      <c r="Q1489"/>
      <c r="R1489"/>
      <c r="S1489"/>
      <c r="T1489"/>
      <c r="U1489"/>
      <c r="V1489"/>
      <c r="W1489"/>
      <c r="X1489"/>
      <c r="Y1489"/>
      <c r="Z1489"/>
      <c r="AA1489"/>
      <c r="AB1489"/>
      <c r="AC1489"/>
      <c r="AD1489"/>
      <c r="AE1489"/>
      <c r="AF1489"/>
      <c r="AG1489"/>
      <c r="AH1489"/>
      <c r="AI1489"/>
      <c r="AJ1489"/>
      <c r="AK1489"/>
      <c r="AL1489"/>
      <c r="AM1489"/>
      <c r="AN1489"/>
      <c r="AO1489"/>
      <c r="AP1489"/>
      <c r="AQ1489"/>
      <c r="AR1489"/>
      <c r="AS1489"/>
      <c r="AT1489"/>
      <c r="AU1489"/>
      <c r="AV1489"/>
      <c r="AW1489"/>
      <c r="AX1489"/>
      <c r="AY1489"/>
      <c r="AZ1489"/>
      <c r="BA1489"/>
      <c r="BB1489"/>
      <c r="BC1489"/>
      <c r="BD1489"/>
      <c r="BE1489"/>
      <c r="BF1489"/>
      <c r="BG1489"/>
      <c r="BH1489"/>
      <c r="BI1489"/>
      <c r="BJ1489"/>
      <c r="BK1489"/>
      <c r="BL1489"/>
      <c r="BM1489"/>
      <c r="BN1489"/>
      <c r="BO1489"/>
      <c r="BP1489"/>
      <c r="BQ1489"/>
      <c r="BR1489"/>
      <c r="BS1489"/>
      <c r="BT1489"/>
    </row>
    <row r="1490" spans="1:72" s="8" customFormat="1" x14ac:dyDescent="0.25">
      <c r="A1490" s="92"/>
      <c r="B1490" s="92"/>
      <c r="C1490" s="92"/>
      <c r="D1490" s="92"/>
      <c r="E1490" s="104"/>
      <c r="F1490" s="104"/>
      <c r="G1490" s="104"/>
      <c r="H1490" s="104"/>
      <c r="I1490" s="104"/>
      <c r="J1490" s="104"/>
      <c r="K1490" s="104"/>
      <c r="L1490" s="104"/>
      <c r="M1490"/>
      <c r="N1490"/>
      <c r="O1490"/>
      <c r="P1490"/>
      <c r="Q1490"/>
      <c r="R1490"/>
      <c r="S1490"/>
      <c r="T1490"/>
      <c r="U1490"/>
      <c r="V1490"/>
      <c r="W1490"/>
      <c r="X1490"/>
      <c r="Y1490"/>
      <c r="Z1490"/>
      <c r="AA1490"/>
      <c r="AB1490"/>
      <c r="AC1490"/>
      <c r="AD1490"/>
      <c r="AE1490"/>
      <c r="AF1490"/>
      <c r="AG1490"/>
      <c r="AH1490"/>
      <c r="AI1490"/>
      <c r="AJ1490"/>
      <c r="AK1490"/>
      <c r="AL1490"/>
      <c r="AM1490"/>
      <c r="AN1490"/>
      <c r="AO1490"/>
      <c r="AP1490"/>
      <c r="AQ1490"/>
      <c r="AR1490"/>
      <c r="AS1490"/>
      <c r="AT1490"/>
      <c r="AU1490"/>
      <c r="AV1490"/>
      <c r="AW1490"/>
      <c r="AX1490"/>
      <c r="AY1490"/>
      <c r="AZ1490"/>
      <c r="BA1490"/>
      <c r="BB1490"/>
      <c r="BC1490"/>
      <c r="BD1490"/>
      <c r="BE1490"/>
      <c r="BF1490"/>
      <c r="BG1490"/>
      <c r="BH1490"/>
      <c r="BI1490"/>
      <c r="BJ1490"/>
      <c r="BK1490"/>
      <c r="BL1490"/>
      <c r="BM1490"/>
      <c r="BN1490"/>
      <c r="BO1490"/>
      <c r="BP1490"/>
      <c r="BQ1490"/>
      <c r="BR1490"/>
      <c r="BS1490"/>
      <c r="BT1490"/>
    </row>
    <row r="1491" spans="1:72" s="8" customFormat="1" x14ac:dyDescent="0.25">
      <c r="A1491" s="92"/>
      <c r="B1491" s="92"/>
      <c r="C1491" s="92"/>
      <c r="D1491" s="92"/>
      <c r="E1491" s="104"/>
      <c r="F1491" s="104"/>
      <c r="G1491" s="104"/>
      <c r="H1491" s="104"/>
      <c r="I1491" s="104"/>
      <c r="J1491" s="104"/>
      <c r="K1491" s="104"/>
      <c r="L1491" s="104"/>
      <c r="M1491"/>
      <c r="N1491"/>
      <c r="O1491"/>
      <c r="P1491"/>
      <c r="Q1491"/>
      <c r="R1491"/>
      <c r="S1491"/>
      <c r="T1491"/>
      <c r="U1491"/>
      <c r="V1491"/>
      <c r="W1491"/>
      <c r="X1491"/>
      <c r="Y1491"/>
      <c r="Z1491"/>
      <c r="AA1491"/>
      <c r="AB1491"/>
      <c r="AC1491"/>
      <c r="AD1491"/>
      <c r="AE1491"/>
      <c r="AF1491"/>
      <c r="AG1491"/>
      <c r="AH1491"/>
      <c r="AI1491"/>
      <c r="AJ1491"/>
      <c r="AK1491"/>
      <c r="AL1491"/>
      <c r="AM1491"/>
      <c r="AN1491"/>
      <c r="AO1491"/>
      <c r="AP1491"/>
      <c r="AQ1491"/>
      <c r="AR1491"/>
      <c r="AS1491"/>
      <c r="AT1491"/>
      <c r="AU1491"/>
      <c r="AV1491"/>
      <c r="AW1491"/>
      <c r="AX1491"/>
      <c r="AY1491"/>
      <c r="AZ1491"/>
      <c r="BA1491"/>
      <c r="BB1491"/>
      <c r="BC1491"/>
      <c r="BD1491"/>
      <c r="BE1491"/>
      <c r="BF1491"/>
      <c r="BG1491"/>
      <c r="BH1491"/>
      <c r="BI1491"/>
      <c r="BJ1491"/>
      <c r="BK1491"/>
      <c r="BL1491"/>
      <c r="BM1491"/>
      <c r="BN1491"/>
      <c r="BO1491"/>
      <c r="BP1491"/>
      <c r="BQ1491"/>
      <c r="BR1491"/>
      <c r="BS1491"/>
      <c r="BT1491"/>
    </row>
    <row r="1492" spans="1:72" s="8" customFormat="1" x14ac:dyDescent="0.25">
      <c r="A1492" s="92"/>
      <c r="B1492" s="92"/>
      <c r="C1492" s="92"/>
      <c r="D1492" s="92"/>
      <c r="E1492" s="104"/>
      <c r="F1492" s="104"/>
      <c r="G1492" s="104"/>
      <c r="H1492" s="104"/>
      <c r="I1492" s="104"/>
      <c r="J1492" s="104"/>
      <c r="K1492" s="104"/>
      <c r="L1492" s="104"/>
      <c r="M1492"/>
      <c r="N1492"/>
      <c r="O1492"/>
      <c r="P1492"/>
      <c r="Q1492"/>
      <c r="R1492"/>
      <c r="S1492"/>
      <c r="T1492"/>
      <c r="U1492"/>
      <c r="V1492"/>
      <c r="W1492"/>
      <c r="X1492"/>
      <c r="Y1492"/>
      <c r="Z1492"/>
      <c r="AA1492"/>
      <c r="AB1492"/>
      <c r="AC1492"/>
      <c r="AD1492"/>
      <c r="AE1492"/>
      <c r="AF1492"/>
      <c r="AG1492"/>
      <c r="AH1492"/>
      <c r="AI1492"/>
      <c r="AJ1492"/>
      <c r="AK1492"/>
      <c r="AL1492"/>
      <c r="AM1492"/>
      <c r="AN1492"/>
      <c r="AO1492"/>
      <c r="AP1492"/>
      <c r="AQ1492"/>
      <c r="AR1492"/>
      <c r="AS1492"/>
      <c r="AT1492"/>
      <c r="AU1492"/>
      <c r="AV1492"/>
      <c r="AW1492"/>
      <c r="AX1492"/>
      <c r="AY1492"/>
      <c r="AZ1492"/>
      <c r="BA1492"/>
      <c r="BB1492"/>
      <c r="BC1492"/>
      <c r="BD1492"/>
      <c r="BE1492"/>
      <c r="BF1492"/>
      <c r="BG1492"/>
      <c r="BH1492"/>
      <c r="BI1492"/>
      <c r="BJ1492"/>
      <c r="BK1492"/>
      <c r="BL1492"/>
      <c r="BM1492"/>
      <c r="BN1492"/>
      <c r="BO1492"/>
      <c r="BP1492"/>
      <c r="BQ1492"/>
      <c r="BR1492"/>
      <c r="BS1492"/>
      <c r="BT1492"/>
    </row>
    <row r="1493" spans="1:72" s="8" customFormat="1" x14ac:dyDescent="0.25">
      <c r="A1493" s="92"/>
      <c r="B1493" s="92"/>
      <c r="C1493" s="92"/>
      <c r="D1493" s="92"/>
      <c r="E1493" s="104"/>
      <c r="F1493" s="104"/>
      <c r="G1493" s="104"/>
      <c r="H1493" s="104"/>
      <c r="I1493" s="104"/>
      <c r="J1493" s="104"/>
      <c r="K1493" s="104"/>
      <c r="L1493" s="104"/>
      <c r="M1493"/>
      <c r="N1493"/>
      <c r="O1493"/>
      <c r="P1493"/>
      <c r="Q1493"/>
      <c r="R1493"/>
      <c r="S1493"/>
      <c r="T1493"/>
      <c r="U1493"/>
      <c r="V1493"/>
      <c r="W1493"/>
      <c r="X1493"/>
      <c r="Y1493"/>
      <c r="Z1493"/>
      <c r="AA1493"/>
      <c r="AB1493"/>
      <c r="AC1493"/>
      <c r="AD1493"/>
      <c r="AE1493"/>
      <c r="AF1493"/>
      <c r="AG1493"/>
      <c r="AH1493"/>
      <c r="AI1493"/>
      <c r="AJ1493"/>
      <c r="AK1493"/>
      <c r="AL1493"/>
      <c r="AM1493"/>
      <c r="AN1493"/>
      <c r="AO1493"/>
      <c r="AP1493"/>
      <c r="AQ1493"/>
      <c r="AR1493"/>
      <c r="AS1493"/>
      <c r="AT1493"/>
      <c r="AU1493"/>
      <c r="AV1493"/>
      <c r="AW1493"/>
      <c r="AX1493"/>
      <c r="AY1493"/>
      <c r="AZ1493"/>
      <c r="BA1493"/>
      <c r="BB1493"/>
      <c r="BC1493"/>
      <c r="BD1493"/>
      <c r="BE1493"/>
      <c r="BF1493"/>
      <c r="BG1493"/>
      <c r="BH1493"/>
      <c r="BI1493"/>
      <c r="BJ1493"/>
      <c r="BK1493"/>
      <c r="BL1493"/>
      <c r="BM1493"/>
      <c r="BN1493"/>
      <c r="BO1493"/>
      <c r="BP1493"/>
      <c r="BQ1493"/>
      <c r="BR1493"/>
      <c r="BS1493"/>
      <c r="BT1493"/>
    </row>
    <row r="1494" spans="1:72" s="8" customFormat="1" x14ac:dyDescent="0.25">
      <c r="A1494" s="92"/>
      <c r="B1494" s="92"/>
      <c r="C1494" s="92"/>
      <c r="D1494" s="92"/>
      <c r="E1494" s="104"/>
      <c r="F1494" s="104"/>
      <c r="G1494" s="104"/>
      <c r="H1494" s="104"/>
      <c r="I1494" s="104"/>
      <c r="J1494" s="104"/>
      <c r="K1494" s="104"/>
      <c r="L1494" s="104"/>
      <c r="M1494"/>
      <c r="N1494"/>
      <c r="O1494"/>
      <c r="P1494"/>
      <c r="Q1494"/>
      <c r="R1494"/>
      <c r="S1494"/>
      <c r="T1494"/>
      <c r="U1494"/>
      <c r="V1494"/>
      <c r="W1494"/>
      <c r="X1494"/>
      <c r="Y1494"/>
      <c r="Z1494"/>
      <c r="AA1494"/>
      <c r="AB1494"/>
      <c r="AC1494"/>
      <c r="AD1494"/>
      <c r="AE1494"/>
      <c r="AF1494"/>
      <c r="AG1494"/>
      <c r="AH1494"/>
      <c r="AI1494"/>
      <c r="AJ1494"/>
      <c r="AK1494"/>
      <c r="AL1494"/>
      <c r="AM1494"/>
      <c r="AN1494"/>
      <c r="AO1494"/>
      <c r="AP1494"/>
      <c r="AQ1494"/>
      <c r="AR1494"/>
      <c r="AS1494"/>
      <c r="AT1494"/>
      <c r="AU1494"/>
      <c r="AV1494"/>
      <c r="AW1494"/>
      <c r="AX1494"/>
      <c r="AY1494"/>
      <c r="AZ1494"/>
      <c r="BA1494"/>
      <c r="BB1494"/>
      <c r="BC1494"/>
      <c r="BD1494"/>
      <c r="BE1494"/>
      <c r="BF1494"/>
      <c r="BG1494"/>
      <c r="BH1494"/>
      <c r="BI1494"/>
      <c r="BJ1494"/>
      <c r="BK1494"/>
      <c r="BL1494"/>
      <c r="BM1494"/>
      <c r="BN1494"/>
      <c r="BO1494"/>
      <c r="BP1494"/>
      <c r="BQ1494"/>
      <c r="BR1494"/>
      <c r="BS1494"/>
      <c r="BT1494"/>
    </row>
    <row r="1495" spans="1:72" s="8" customFormat="1" x14ac:dyDescent="0.25">
      <c r="A1495" s="92"/>
      <c r="B1495" s="92"/>
      <c r="C1495" s="92"/>
      <c r="D1495" s="92"/>
      <c r="E1495" s="104"/>
      <c r="F1495" s="104"/>
      <c r="G1495" s="104"/>
      <c r="H1495" s="104"/>
      <c r="I1495" s="104"/>
      <c r="J1495" s="104"/>
      <c r="K1495" s="104"/>
      <c r="L1495" s="104"/>
      <c r="M1495"/>
      <c r="N1495"/>
      <c r="O1495"/>
      <c r="P1495"/>
      <c r="Q1495"/>
      <c r="R1495"/>
      <c r="S1495"/>
      <c r="T1495"/>
      <c r="U1495"/>
      <c r="V1495"/>
      <c r="W1495"/>
      <c r="X1495"/>
      <c r="Y1495"/>
      <c r="Z1495"/>
      <c r="AA1495"/>
      <c r="AB1495"/>
      <c r="AC1495"/>
      <c r="AD1495"/>
      <c r="AE1495"/>
      <c r="AF1495"/>
      <c r="AG1495"/>
      <c r="AH1495"/>
      <c r="AI1495"/>
      <c r="AJ1495"/>
      <c r="AK1495"/>
      <c r="AL1495"/>
      <c r="AM1495"/>
      <c r="AN1495"/>
      <c r="AO1495"/>
      <c r="AP1495"/>
      <c r="AQ1495"/>
      <c r="AR1495"/>
      <c r="AS1495"/>
      <c r="AT1495"/>
      <c r="AU1495"/>
      <c r="AV1495"/>
      <c r="AW1495"/>
      <c r="AX1495"/>
      <c r="AY1495"/>
      <c r="AZ1495"/>
      <c r="BA1495"/>
      <c r="BB1495"/>
      <c r="BC1495"/>
      <c r="BD1495"/>
      <c r="BE1495"/>
      <c r="BF1495"/>
      <c r="BG1495"/>
      <c r="BH1495"/>
      <c r="BI1495"/>
      <c r="BJ1495"/>
      <c r="BK1495"/>
      <c r="BL1495"/>
      <c r="BM1495"/>
      <c r="BN1495"/>
      <c r="BO1495"/>
      <c r="BP1495"/>
      <c r="BQ1495"/>
      <c r="BR1495"/>
      <c r="BS1495"/>
      <c r="BT1495"/>
    </row>
    <row r="1496" spans="1:72" s="8" customFormat="1" x14ac:dyDescent="0.25">
      <c r="A1496" s="92"/>
      <c r="B1496" s="92"/>
      <c r="C1496" s="92"/>
      <c r="D1496" s="92"/>
      <c r="E1496" s="104"/>
      <c r="F1496" s="104"/>
      <c r="G1496" s="104"/>
      <c r="H1496" s="104"/>
      <c r="I1496" s="104"/>
      <c r="J1496" s="104"/>
      <c r="K1496" s="104"/>
      <c r="L1496" s="104"/>
      <c r="M1496"/>
      <c r="N1496"/>
      <c r="O1496"/>
      <c r="P1496"/>
      <c r="Q1496"/>
      <c r="R1496"/>
      <c r="S1496"/>
      <c r="T1496"/>
      <c r="U1496"/>
      <c r="V1496"/>
      <c r="W1496"/>
      <c r="X1496"/>
      <c r="Y1496"/>
      <c r="Z1496"/>
      <c r="AA1496"/>
      <c r="AB1496"/>
      <c r="AC1496"/>
      <c r="AD1496"/>
      <c r="AE1496"/>
      <c r="AF1496"/>
      <c r="AG1496"/>
      <c r="AH1496"/>
      <c r="AI1496"/>
      <c r="AJ1496"/>
      <c r="AK1496"/>
      <c r="AL1496"/>
      <c r="AM1496"/>
      <c r="AN1496"/>
      <c r="AO1496"/>
      <c r="AP1496"/>
      <c r="AQ1496"/>
      <c r="AR1496"/>
      <c r="AS1496"/>
      <c r="AT1496"/>
      <c r="AU1496"/>
      <c r="AV1496"/>
      <c r="AW1496"/>
      <c r="AX1496"/>
      <c r="AY1496"/>
      <c r="AZ1496"/>
      <c r="BA1496"/>
      <c r="BB1496"/>
      <c r="BC1496"/>
      <c r="BD1496"/>
      <c r="BE1496"/>
      <c r="BF1496"/>
      <c r="BG1496"/>
      <c r="BH1496"/>
      <c r="BI1496"/>
      <c r="BJ1496"/>
      <c r="BK1496"/>
      <c r="BL1496"/>
      <c r="BM1496"/>
      <c r="BN1496"/>
      <c r="BO1496"/>
      <c r="BP1496"/>
      <c r="BQ1496"/>
      <c r="BR1496"/>
      <c r="BS1496"/>
      <c r="BT1496"/>
    </row>
    <row r="1497" spans="1:72" s="8" customFormat="1" x14ac:dyDescent="0.25">
      <c r="A1497" s="92"/>
      <c r="B1497" s="92"/>
      <c r="C1497" s="92"/>
      <c r="D1497" s="92"/>
      <c r="E1497" s="104"/>
      <c r="F1497" s="104"/>
      <c r="G1497" s="104"/>
      <c r="H1497" s="104"/>
      <c r="I1497" s="104"/>
      <c r="J1497" s="104"/>
      <c r="K1497" s="104"/>
      <c r="L1497" s="104"/>
      <c r="M1497"/>
      <c r="N1497"/>
      <c r="O1497"/>
      <c r="P1497"/>
      <c r="Q1497"/>
      <c r="R1497"/>
      <c r="S1497"/>
      <c r="T1497"/>
      <c r="U1497"/>
      <c r="V1497"/>
      <c r="W1497"/>
      <c r="X1497"/>
      <c r="Y1497"/>
      <c r="Z1497"/>
      <c r="AA1497"/>
      <c r="AB1497"/>
      <c r="AC1497"/>
      <c r="AD1497"/>
      <c r="AE1497"/>
      <c r="AF1497"/>
      <c r="AG1497"/>
      <c r="AH1497"/>
      <c r="AI1497"/>
      <c r="AJ1497"/>
      <c r="AK1497"/>
      <c r="AL1497"/>
      <c r="AM1497"/>
      <c r="AN1497"/>
      <c r="AO1497"/>
      <c r="AP1497"/>
      <c r="AQ1497"/>
      <c r="AR1497"/>
      <c r="AS1497"/>
      <c r="AT1497"/>
      <c r="AU1497"/>
      <c r="AV1497"/>
      <c r="AW1497"/>
      <c r="AX1497"/>
      <c r="AY1497"/>
      <c r="AZ1497"/>
      <c r="BA1497"/>
      <c r="BB1497"/>
      <c r="BC1497"/>
      <c r="BD1497"/>
      <c r="BE1497"/>
      <c r="BF1497"/>
      <c r="BG1497"/>
      <c r="BH1497"/>
      <c r="BI1497"/>
      <c r="BJ1497"/>
      <c r="BK1497"/>
      <c r="BL1497"/>
      <c r="BM1497"/>
      <c r="BN1497"/>
      <c r="BO1497"/>
      <c r="BP1497"/>
      <c r="BQ1497"/>
      <c r="BR1497"/>
      <c r="BS1497"/>
      <c r="BT1497"/>
    </row>
    <row r="1498" spans="1:72" s="8" customFormat="1" x14ac:dyDescent="0.25">
      <c r="A1498" s="92"/>
      <c r="B1498" s="92"/>
      <c r="C1498" s="92"/>
      <c r="D1498" s="92"/>
      <c r="E1498" s="104"/>
      <c r="F1498" s="104"/>
      <c r="G1498" s="104"/>
      <c r="H1498" s="104"/>
      <c r="I1498" s="104"/>
      <c r="J1498" s="104"/>
      <c r="K1498" s="104"/>
      <c r="L1498" s="104"/>
      <c r="M1498"/>
      <c r="N1498"/>
      <c r="O1498"/>
      <c r="P1498"/>
      <c r="Q1498"/>
      <c r="R1498"/>
      <c r="S1498"/>
      <c r="T1498"/>
      <c r="U1498"/>
      <c r="V1498"/>
      <c r="W1498"/>
      <c r="X1498"/>
      <c r="Y1498"/>
      <c r="Z1498"/>
      <c r="AA1498"/>
      <c r="AB1498"/>
      <c r="AC1498"/>
      <c r="AD1498"/>
      <c r="AE1498"/>
      <c r="AF1498"/>
      <c r="AG1498"/>
      <c r="AH1498"/>
      <c r="AI1498"/>
      <c r="AJ1498"/>
      <c r="AK1498"/>
      <c r="AL1498"/>
      <c r="AM1498"/>
      <c r="AN1498"/>
      <c r="AO1498"/>
      <c r="AP1498"/>
      <c r="AQ1498"/>
      <c r="AR1498"/>
      <c r="AS1498"/>
      <c r="AT1498"/>
      <c r="AU1498"/>
      <c r="AV1498"/>
      <c r="AW1498"/>
      <c r="AX1498"/>
      <c r="AY1498"/>
      <c r="AZ1498"/>
      <c r="BA1498"/>
      <c r="BB1498"/>
      <c r="BC1498"/>
      <c r="BD1498"/>
      <c r="BE1498"/>
      <c r="BF1498"/>
      <c r="BG1498"/>
      <c r="BH1498"/>
      <c r="BI1498"/>
      <c r="BJ1498"/>
      <c r="BK1498"/>
      <c r="BL1498"/>
      <c r="BM1498"/>
      <c r="BN1498"/>
      <c r="BO1498"/>
      <c r="BP1498"/>
      <c r="BQ1498"/>
      <c r="BR1498"/>
      <c r="BS1498"/>
      <c r="BT1498"/>
    </row>
    <row r="1499" spans="1:72" s="8" customFormat="1" x14ac:dyDescent="0.25">
      <c r="A1499" s="92"/>
      <c r="B1499" s="92"/>
      <c r="C1499" s="92"/>
      <c r="D1499" s="92"/>
      <c r="E1499" s="104"/>
      <c r="F1499" s="104"/>
      <c r="G1499" s="104"/>
      <c r="H1499" s="104"/>
      <c r="I1499" s="104"/>
      <c r="J1499" s="104"/>
      <c r="K1499" s="104"/>
      <c r="L1499" s="104"/>
      <c r="M1499"/>
      <c r="N1499"/>
      <c r="O1499"/>
      <c r="P1499"/>
      <c r="Q1499"/>
      <c r="R1499"/>
      <c r="S1499"/>
      <c r="T1499"/>
      <c r="U1499"/>
      <c r="V1499"/>
      <c r="W1499"/>
      <c r="X1499"/>
      <c r="Y1499"/>
      <c r="Z1499"/>
      <c r="AA1499"/>
      <c r="AB1499"/>
      <c r="AC1499"/>
      <c r="AD1499"/>
      <c r="AE1499"/>
      <c r="AF1499"/>
      <c r="AG1499"/>
      <c r="AH1499"/>
      <c r="AI1499"/>
      <c r="AJ1499"/>
      <c r="AK1499"/>
      <c r="AL1499"/>
      <c r="AM1499"/>
      <c r="AN1499"/>
      <c r="AO1499"/>
      <c r="AP1499"/>
      <c r="AQ1499"/>
      <c r="AR1499"/>
      <c r="AS1499"/>
      <c r="AT1499"/>
      <c r="AU1499"/>
      <c r="AV1499"/>
      <c r="AW1499"/>
      <c r="AX1499"/>
      <c r="AY1499"/>
      <c r="AZ1499"/>
      <c r="BA1499"/>
      <c r="BB1499"/>
      <c r="BC1499"/>
      <c r="BD1499"/>
      <c r="BE1499"/>
      <c r="BF1499"/>
      <c r="BG1499"/>
      <c r="BH1499"/>
      <c r="BI1499"/>
      <c r="BJ1499"/>
      <c r="BK1499"/>
      <c r="BL1499"/>
      <c r="BM1499"/>
      <c r="BN1499"/>
      <c r="BO1499"/>
      <c r="BP1499"/>
      <c r="BQ1499"/>
      <c r="BR1499"/>
      <c r="BS1499"/>
      <c r="BT1499"/>
    </row>
    <row r="1500" spans="1:72" s="8" customFormat="1" x14ac:dyDescent="0.25">
      <c r="A1500" s="92"/>
      <c r="B1500" s="92"/>
      <c r="C1500" s="92"/>
      <c r="D1500" s="92"/>
      <c r="E1500" s="104"/>
      <c r="F1500" s="104"/>
      <c r="G1500" s="104"/>
      <c r="H1500" s="104"/>
      <c r="I1500" s="104"/>
      <c r="J1500" s="104"/>
      <c r="K1500" s="104"/>
      <c r="L1500" s="104"/>
      <c r="M1500"/>
      <c r="N1500"/>
      <c r="O1500"/>
      <c r="P1500"/>
      <c r="Q1500"/>
      <c r="R1500"/>
      <c r="S1500"/>
      <c r="T1500"/>
      <c r="U1500"/>
      <c r="V1500"/>
      <c r="W1500"/>
      <c r="X1500"/>
      <c r="Y1500"/>
      <c r="Z1500"/>
      <c r="AA1500"/>
      <c r="AB1500"/>
      <c r="AC1500"/>
      <c r="AD1500"/>
      <c r="AE1500"/>
      <c r="AF1500"/>
      <c r="AG1500"/>
      <c r="AH1500"/>
      <c r="AI1500"/>
      <c r="AJ1500"/>
      <c r="AK1500"/>
      <c r="AL1500"/>
      <c r="AM1500"/>
      <c r="AN1500"/>
      <c r="AO1500"/>
      <c r="AP1500"/>
      <c r="AQ1500"/>
      <c r="AR1500"/>
      <c r="AS1500"/>
      <c r="AT1500"/>
      <c r="AU1500"/>
      <c r="AV1500"/>
      <c r="AW1500"/>
      <c r="AX1500"/>
      <c r="AY1500"/>
      <c r="AZ1500"/>
      <c r="BA1500"/>
      <c r="BB1500"/>
      <c r="BC1500"/>
      <c r="BD1500"/>
      <c r="BE1500"/>
      <c r="BF1500"/>
      <c r="BG1500"/>
      <c r="BH1500"/>
      <c r="BI1500"/>
      <c r="BJ1500"/>
      <c r="BK1500"/>
      <c r="BL1500"/>
      <c r="BM1500"/>
      <c r="BN1500"/>
      <c r="BO1500"/>
      <c r="BP1500"/>
      <c r="BQ1500"/>
      <c r="BR1500"/>
      <c r="BS1500"/>
      <c r="BT1500"/>
    </row>
    <row r="1501" spans="1:72" s="8" customFormat="1" x14ac:dyDescent="0.25">
      <c r="A1501" s="92"/>
      <c r="B1501" s="92"/>
      <c r="C1501" s="92"/>
      <c r="D1501" s="92"/>
      <c r="E1501" s="104"/>
      <c r="F1501" s="104"/>
      <c r="G1501" s="104"/>
      <c r="H1501" s="104"/>
      <c r="I1501" s="104"/>
      <c r="J1501" s="104"/>
      <c r="K1501" s="104"/>
      <c r="L1501" s="104"/>
      <c r="M1501"/>
      <c r="N1501"/>
      <c r="O1501"/>
      <c r="P1501"/>
      <c r="Q1501"/>
      <c r="R1501"/>
      <c r="S1501"/>
      <c r="T1501"/>
      <c r="U1501"/>
      <c r="V1501"/>
      <c r="W1501"/>
      <c r="X1501"/>
      <c r="Y1501"/>
      <c r="Z1501"/>
      <c r="AA1501"/>
      <c r="AB1501"/>
      <c r="AC1501"/>
      <c r="AD1501"/>
      <c r="AE1501"/>
      <c r="AF1501"/>
      <c r="AG1501"/>
      <c r="AH1501"/>
      <c r="AI1501"/>
      <c r="AJ1501"/>
      <c r="AK1501"/>
      <c r="AL1501"/>
      <c r="AM1501"/>
      <c r="AN1501"/>
      <c r="AO1501"/>
      <c r="AP1501"/>
      <c r="AQ1501"/>
      <c r="AR1501"/>
      <c r="AS1501"/>
      <c r="AT1501"/>
      <c r="AU1501"/>
      <c r="AV1501"/>
      <c r="AW1501"/>
      <c r="AX1501"/>
      <c r="AY1501"/>
      <c r="AZ1501"/>
      <c r="BA1501"/>
      <c r="BB1501"/>
      <c r="BC1501"/>
      <c r="BD1501"/>
      <c r="BE1501"/>
      <c r="BF1501"/>
      <c r="BG1501"/>
      <c r="BH1501"/>
      <c r="BI1501"/>
      <c r="BJ1501"/>
      <c r="BK1501"/>
      <c r="BL1501"/>
      <c r="BM1501"/>
      <c r="BN1501"/>
      <c r="BO1501"/>
      <c r="BP1501"/>
      <c r="BQ1501"/>
      <c r="BR1501"/>
      <c r="BS1501"/>
      <c r="BT1501"/>
    </row>
    <row r="1502" spans="1:72" s="8" customFormat="1" x14ac:dyDescent="0.25">
      <c r="A1502" s="92"/>
      <c r="B1502" s="92"/>
      <c r="C1502" s="92"/>
      <c r="D1502" s="92"/>
      <c r="E1502" s="104"/>
      <c r="F1502" s="104"/>
      <c r="G1502" s="104"/>
      <c r="H1502" s="104"/>
      <c r="I1502" s="104"/>
      <c r="J1502" s="104"/>
      <c r="K1502" s="104"/>
      <c r="L1502" s="104"/>
      <c r="M1502"/>
      <c r="N1502"/>
      <c r="O1502"/>
      <c r="P1502"/>
      <c r="Q1502"/>
      <c r="R1502"/>
      <c r="S1502"/>
      <c r="T1502"/>
      <c r="U1502"/>
      <c r="V1502"/>
      <c r="W1502"/>
      <c r="X1502"/>
      <c r="Y1502"/>
      <c r="Z1502"/>
      <c r="AA1502"/>
      <c r="AB1502"/>
      <c r="AC1502"/>
      <c r="AD1502"/>
      <c r="AE1502"/>
      <c r="AF1502"/>
      <c r="AG1502"/>
      <c r="AH1502"/>
      <c r="AI1502"/>
      <c r="AJ1502"/>
      <c r="AK1502"/>
      <c r="AL1502"/>
      <c r="AM1502"/>
      <c r="AN1502"/>
      <c r="AO1502"/>
      <c r="AP1502"/>
      <c r="AQ1502"/>
      <c r="AR1502"/>
      <c r="AS1502"/>
      <c r="AT1502"/>
      <c r="AU1502"/>
      <c r="AV1502"/>
      <c r="AW1502"/>
      <c r="AX1502"/>
      <c r="AY1502"/>
      <c r="AZ1502"/>
      <c r="BA1502"/>
      <c r="BB1502"/>
      <c r="BC1502"/>
      <c r="BD1502"/>
      <c r="BE1502"/>
      <c r="BF1502"/>
      <c r="BG1502"/>
      <c r="BH1502"/>
      <c r="BI1502"/>
      <c r="BJ1502"/>
      <c r="BK1502"/>
      <c r="BL1502"/>
      <c r="BM1502"/>
      <c r="BN1502"/>
      <c r="BO1502"/>
      <c r="BP1502"/>
      <c r="BQ1502"/>
      <c r="BR1502"/>
      <c r="BS1502"/>
      <c r="BT1502"/>
    </row>
    <row r="1503" spans="1:72" s="8" customFormat="1" x14ac:dyDescent="0.25">
      <c r="A1503" s="92"/>
      <c r="B1503" s="92"/>
      <c r="C1503" s="92"/>
      <c r="D1503" s="92"/>
      <c r="E1503" s="104"/>
      <c r="F1503" s="104"/>
      <c r="G1503" s="104"/>
      <c r="H1503" s="104"/>
      <c r="I1503" s="104"/>
      <c r="J1503" s="104"/>
      <c r="K1503" s="104"/>
      <c r="L1503" s="104"/>
      <c r="M1503"/>
      <c r="N1503"/>
      <c r="O1503"/>
      <c r="P1503"/>
      <c r="Q1503"/>
      <c r="R1503"/>
      <c r="S1503"/>
      <c r="T1503"/>
      <c r="U1503"/>
      <c r="V1503"/>
      <c r="W1503"/>
      <c r="X1503"/>
      <c r="Y1503"/>
      <c r="Z1503"/>
      <c r="AA1503"/>
      <c r="AB1503"/>
      <c r="AC1503"/>
      <c r="AD1503"/>
      <c r="AE1503"/>
      <c r="AF1503"/>
      <c r="AG1503"/>
      <c r="AH1503"/>
      <c r="AI1503"/>
      <c r="AJ1503"/>
      <c r="AK1503"/>
      <c r="AL1503"/>
      <c r="AM1503"/>
      <c r="AN1503"/>
      <c r="AO1503"/>
      <c r="AP1503"/>
      <c r="AQ1503"/>
      <c r="AR1503"/>
      <c r="AS1503"/>
      <c r="AT1503"/>
      <c r="AU1503"/>
      <c r="AV1503"/>
      <c r="AW1503"/>
      <c r="AX1503"/>
      <c r="AY1503"/>
      <c r="AZ1503"/>
      <c r="BA1503"/>
      <c r="BB1503"/>
      <c r="BC1503"/>
      <c r="BD1503"/>
      <c r="BE1503"/>
      <c r="BF1503"/>
      <c r="BG1503"/>
      <c r="BH1503"/>
      <c r="BI1503"/>
      <c r="BJ1503"/>
      <c r="BK1503"/>
      <c r="BL1503"/>
      <c r="BM1503"/>
      <c r="BN1503"/>
      <c r="BO1503"/>
      <c r="BP1503"/>
      <c r="BQ1503"/>
      <c r="BR1503"/>
      <c r="BS1503"/>
      <c r="BT1503"/>
    </row>
    <row r="1504" spans="1:72" s="8" customFormat="1" x14ac:dyDescent="0.25">
      <c r="A1504" s="92"/>
      <c r="B1504" s="92"/>
      <c r="C1504" s="92"/>
      <c r="D1504" s="92"/>
      <c r="E1504" s="104"/>
      <c r="F1504" s="104"/>
      <c r="G1504" s="104"/>
      <c r="H1504" s="104"/>
      <c r="I1504" s="104"/>
      <c r="J1504" s="104"/>
      <c r="K1504" s="104"/>
      <c r="L1504" s="104"/>
      <c r="M1504"/>
      <c r="N1504"/>
      <c r="O1504"/>
      <c r="P1504"/>
      <c r="Q1504"/>
      <c r="R1504"/>
      <c r="S1504"/>
      <c r="T1504"/>
      <c r="U1504"/>
      <c r="V1504"/>
      <c r="W1504"/>
      <c r="X1504"/>
      <c r="Y1504"/>
      <c r="Z1504"/>
      <c r="AA1504"/>
      <c r="AB1504"/>
      <c r="AC1504"/>
      <c r="AD1504"/>
      <c r="AE1504"/>
      <c r="AF1504"/>
      <c r="AG1504"/>
      <c r="AH1504"/>
      <c r="AI1504"/>
      <c r="AJ1504"/>
      <c r="AK1504"/>
      <c r="AL1504"/>
      <c r="AM1504"/>
      <c r="AN1504"/>
      <c r="AO1504"/>
      <c r="AP1504"/>
      <c r="AQ1504"/>
      <c r="AR1504"/>
      <c r="AS1504"/>
      <c r="AT1504"/>
      <c r="AU1504"/>
      <c r="AV1504"/>
      <c r="AW1504"/>
      <c r="AX1504"/>
      <c r="AY1504"/>
      <c r="AZ1504"/>
      <c r="BA1504"/>
      <c r="BB1504"/>
      <c r="BC1504"/>
      <c r="BD1504"/>
      <c r="BE1504"/>
      <c r="BF1504"/>
      <c r="BG1504"/>
      <c r="BH1504"/>
      <c r="BI1504"/>
      <c r="BJ1504"/>
      <c r="BK1504"/>
      <c r="BL1504"/>
      <c r="BM1504"/>
      <c r="BN1504"/>
      <c r="BO1504"/>
      <c r="BP1504"/>
      <c r="BQ1504"/>
      <c r="BR1504"/>
      <c r="BS1504"/>
      <c r="BT1504"/>
    </row>
    <row r="1505" spans="1:72" s="8" customFormat="1" x14ac:dyDescent="0.25">
      <c r="A1505" s="92"/>
      <c r="B1505" s="92"/>
      <c r="C1505" s="92"/>
      <c r="D1505" s="92"/>
      <c r="E1505" s="104"/>
      <c r="F1505" s="104"/>
      <c r="G1505" s="104"/>
      <c r="H1505" s="104"/>
      <c r="I1505" s="104"/>
      <c r="J1505" s="104"/>
      <c r="K1505" s="104"/>
      <c r="L1505" s="104"/>
      <c r="M1505"/>
      <c r="N1505"/>
      <c r="O1505"/>
      <c r="P1505"/>
      <c r="Q1505"/>
      <c r="R1505"/>
      <c r="S1505"/>
      <c r="T1505"/>
      <c r="U1505"/>
      <c r="V1505"/>
      <c r="W1505"/>
      <c r="X1505"/>
      <c r="Y1505"/>
      <c r="Z1505"/>
      <c r="AA1505"/>
      <c r="AB1505"/>
      <c r="AC1505"/>
      <c r="AD1505"/>
      <c r="AE1505"/>
      <c r="AF1505"/>
      <c r="AG1505"/>
      <c r="AH1505"/>
      <c r="AI1505"/>
      <c r="AJ1505"/>
      <c r="AK1505"/>
      <c r="AL1505"/>
      <c r="AM1505"/>
      <c r="AN1505"/>
      <c r="AO1505"/>
      <c r="AP1505"/>
      <c r="AQ1505"/>
      <c r="AR1505"/>
      <c r="AS1505"/>
      <c r="AT1505"/>
      <c r="AU1505"/>
      <c r="AV1505"/>
      <c r="AW1505"/>
      <c r="AX1505"/>
      <c r="AY1505"/>
      <c r="AZ1505"/>
      <c r="BA1505"/>
      <c r="BB1505"/>
      <c r="BC1505"/>
      <c r="BD1505"/>
      <c r="BE1505"/>
      <c r="BF1505"/>
      <c r="BG1505"/>
      <c r="BH1505"/>
      <c r="BI1505"/>
      <c r="BJ1505"/>
      <c r="BK1505"/>
      <c r="BL1505"/>
      <c r="BM1505"/>
      <c r="BN1505"/>
      <c r="BO1505"/>
      <c r="BP1505"/>
      <c r="BQ1505"/>
      <c r="BR1505"/>
      <c r="BS1505"/>
      <c r="BT1505"/>
    </row>
    <row r="1506" spans="1:72" s="8" customFormat="1" x14ac:dyDescent="0.25">
      <c r="A1506" s="92"/>
      <c r="B1506" s="92"/>
      <c r="C1506" s="92"/>
      <c r="D1506" s="92"/>
      <c r="E1506" s="104"/>
      <c r="F1506" s="104"/>
      <c r="G1506" s="104"/>
      <c r="H1506" s="104"/>
      <c r="I1506" s="104"/>
      <c r="J1506" s="104"/>
      <c r="K1506" s="104"/>
      <c r="L1506" s="104"/>
      <c r="M1506"/>
      <c r="N1506"/>
      <c r="O1506"/>
      <c r="P1506"/>
      <c r="Q1506"/>
      <c r="R1506"/>
      <c r="S1506"/>
      <c r="T1506"/>
      <c r="U1506"/>
      <c r="V1506"/>
      <c r="W1506"/>
      <c r="X1506"/>
      <c r="Y1506"/>
      <c r="Z1506"/>
      <c r="AA1506"/>
      <c r="AB1506"/>
      <c r="AC1506"/>
      <c r="AD1506"/>
      <c r="AE1506"/>
      <c r="AF1506"/>
      <c r="AG1506"/>
      <c r="AH1506"/>
      <c r="AI1506"/>
      <c r="AJ1506"/>
      <c r="AK1506"/>
      <c r="AL1506"/>
      <c r="AM1506"/>
      <c r="AN1506"/>
      <c r="AO1506"/>
      <c r="AP1506"/>
      <c r="AQ1506"/>
      <c r="AR1506"/>
      <c r="AS1506"/>
      <c r="AT1506"/>
      <c r="AU1506"/>
      <c r="AV1506"/>
      <c r="AW1506"/>
      <c r="AX1506"/>
      <c r="AY1506"/>
      <c r="AZ1506"/>
      <c r="BA1506"/>
      <c r="BB1506"/>
      <c r="BC1506"/>
      <c r="BD1506"/>
      <c r="BE1506"/>
      <c r="BF1506"/>
      <c r="BG1506"/>
      <c r="BH1506"/>
      <c r="BI1506"/>
      <c r="BJ1506"/>
      <c r="BK1506"/>
      <c r="BL1506"/>
      <c r="BM1506"/>
      <c r="BN1506"/>
      <c r="BO1506"/>
      <c r="BP1506"/>
      <c r="BQ1506"/>
      <c r="BR1506"/>
      <c r="BS1506"/>
      <c r="BT1506"/>
    </row>
    <row r="1507" spans="1:72" s="8" customFormat="1" x14ac:dyDescent="0.25">
      <c r="A1507" s="92"/>
      <c r="B1507" s="92"/>
      <c r="C1507" s="92"/>
      <c r="D1507" s="92"/>
      <c r="E1507" s="104"/>
      <c r="F1507" s="104"/>
      <c r="G1507" s="104"/>
      <c r="H1507" s="104"/>
      <c r="I1507" s="104"/>
      <c r="J1507" s="104"/>
      <c r="K1507" s="104"/>
      <c r="L1507" s="104"/>
      <c r="M1507"/>
      <c r="N1507"/>
      <c r="O1507"/>
      <c r="P1507"/>
      <c r="Q1507"/>
      <c r="R1507"/>
      <c r="S1507"/>
      <c r="T1507"/>
      <c r="U1507"/>
      <c r="V1507"/>
      <c r="W1507"/>
      <c r="X1507"/>
      <c r="Y1507"/>
      <c r="Z1507"/>
      <c r="AA1507"/>
      <c r="AB1507"/>
      <c r="AC1507"/>
      <c r="AD1507"/>
      <c r="AE1507"/>
      <c r="AF1507"/>
      <c r="AG1507"/>
      <c r="AH1507"/>
      <c r="AI1507"/>
      <c r="AJ1507"/>
      <c r="AK1507"/>
      <c r="AL1507"/>
      <c r="AM1507"/>
      <c r="AN1507"/>
      <c r="AO1507"/>
      <c r="AP1507"/>
      <c r="AQ1507"/>
      <c r="AR1507"/>
      <c r="AS1507"/>
      <c r="AT1507"/>
      <c r="AU1507"/>
      <c r="AV1507"/>
      <c r="AW1507"/>
      <c r="AX1507"/>
      <c r="AY1507"/>
      <c r="AZ1507"/>
      <c r="BA1507"/>
      <c r="BB1507"/>
      <c r="BC1507"/>
      <c r="BD1507"/>
      <c r="BE1507"/>
      <c r="BF1507"/>
      <c r="BG1507"/>
      <c r="BH1507"/>
      <c r="BI1507"/>
      <c r="BJ1507"/>
      <c r="BK1507"/>
      <c r="BL1507"/>
      <c r="BM1507"/>
      <c r="BN1507"/>
      <c r="BO1507"/>
      <c r="BP1507"/>
      <c r="BQ1507"/>
      <c r="BR1507"/>
      <c r="BS1507"/>
      <c r="BT1507"/>
    </row>
    <row r="1508" spans="1:72" s="8" customFormat="1" x14ac:dyDescent="0.25">
      <c r="A1508" s="92"/>
      <c r="B1508" s="92"/>
      <c r="C1508" s="92"/>
      <c r="D1508" s="92"/>
      <c r="E1508" s="104"/>
      <c r="F1508" s="104"/>
      <c r="G1508" s="104"/>
      <c r="H1508" s="104"/>
      <c r="I1508" s="104"/>
      <c r="J1508" s="104"/>
      <c r="K1508" s="104"/>
      <c r="L1508" s="104"/>
      <c r="M1508"/>
      <c r="N1508"/>
      <c r="O1508"/>
      <c r="P1508"/>
      <c r="Q1508"/>
      <c r="R1508"/>
      <c r="S1508"/>
      <c r="T1508"/>
      <c r="U1508"/>
      <c r="V1508"/>
      <c r="W1508"/>
      <c r="X1508"/>
      <c r="Y1508"/>
      <c r="Z1508"/>
      <c r="AA1508"/>
      <c r="AB1508"/>
      <c r="AC1508"/>
      <c r="AD1508"/>
      <c r="AE1508"/>
      <c r="AF1508"/>
      <c r="AG1508"/>
      <c r="AH1508"/>
      <c r="AI1508"/>
      <c r="AJ1508"/>
      <c r="AK1508"/>
      <c r="AL1508"/>
      <c r="AM1508"/>
      <c r="AN1508"/>
      <c r="AO1508"/>
      <c r="AP1508"/>
      <c r="AQ1508"/>
      <c r="AR1508"/>
      <c r="AS1508"/>
      <c r="AT1508"/>
      <c r="AU1508"/>
      <c r="AV1508"/>
      <c r="AW1508"/>
      <c r="AX1508"/>
      <c r="AY1508"/>
      <c r="AZ1508"/>
      <c r="BA1508"/>
      <c r="BB1508"/>
      <c r="BC1508"/>
      <c r="BD1508"/>
      <c r="BE1508"/>
      <c r="BF1508"/>
      <c r="BG1508"/>
      <c r="BH1508"/>
      <c r="BI1508"/>
      <c r="BJ1508"/>
      <c r="BK1508"/>
      <c r="BL1508"/>
      <c r="BM1508"/>
      <c r="BN1508"/>
      <c r="BO1508"/>
      <c r="BP1508"/>
      <c r="BQ1508"/>
      <c r="BR1508"/>
      <c r="BS1508"/>
      <c r="BT1508"/>
    </row>
    <row r="1509" spans="1:72" s="8" customFormat="1" x14ac:dyDescent="0.25">
      <c r="A1509" s="92"/>
      <c r="B1509" s="92"/>
      <c r="C1509" s="92"/>
      <c r="D1509" s="92"/>
      <c r="E1509" s="104"/>
      <c r="F1509" s="104"/>
      <c r="G1509" s="104"/>
      <c r="H1509" s="104"/>
      <c r="I1509" s="104"/>
      <c r="J1509" s="104"/>
      <c r="K1509" s="104"/>
      <c r="L1509" s="104"/>
      <c r="M1509"/>
      <c r="N1509"/>
      <c r="O1509"/>
      <c r="P1509"/>
      <c r="Q1509"/>
      <c r="R1509"/>
      <c r="S1509"/>
      <c r="T1509"/>
      <c r="U1509"/>
      <c r="V1509"/>
      <c r="W1509"/>
      <c r="X1509"/>
      <c r="Y1509"/>
      <c r="Z1509"/>
      <c r="AA1509"/>
      <c r="AB1509"/>
      <c r="AC1509"/>
      <c r="AD1509"/>
      <c r="AE1509"/>
      <c r="AF1509"/>
      <c r="AG1509"/>
      <c r="AH1509"/>
      <c r="AI1509"/>
      <c r="AJ1509"/>
      <c r="AK1509"/>
      <c r="AL1509"/>
      <c r="AM1509"/>
      <c r="AN1509"/>
      <c r="AO1509"/>
      <c r="AP1509"/>
      <c r="AQ1509"/>
      <c r="AR1509"/>
      <c r="AS1509"/>
      <c r="AT1509"/>
      <c r="AU1509"/>
      <c r="AV1509"/>
      <c r="AW1509"/>
      <c r="AX1509"/>
      <c r="AY1509"/>
      <c r="AZ1509"/>
      <c r="BA1509"/>
      <c r="BB1509"/>
      <c r="BC1509"/>
      <c r="BD1509"/>
      <c r="BE1509"/>
      <c r="BF1509"/>
      <c r="BG1509"/>
      <c r="BH1509"/>
      <c r="BI1509"/>
      <c r="BJ1509"/>
      <c r="BK1509"/>
      <c r="BL1509"/>
      <c r="BM1509"/>
      <c r="BN1509"/>
      <c r="BO1509"/>
      <c r="BP1509"/>
      <c r="BQ1509"/>
      <c r="BR1509"/>
      <c r="BS1509"/>
      <c r="BT1509"/>
    </row>
    <row r="1510" spans="1:72" s="8" customFormat="1" x14ac:dyDescent="0.25">
      <c r="A1510" s="92"/>
      <c r="B1510" s="92"/>
      <c r="C1510" s="92"/>
      <c r="D1510" s="92"/>
      <c r="E1510" s="104"/>
      <c r="F1510" s="104"/>
      <c r="G1510" s="104"/>
      <c r="H1510" s="104"/>
      <c r="I1510" s="104"/>
      <c r="J1510" s="104"/>
      <c r="K1510" s="104"/>
      <c r="L1510" s="104"/>
      <c r="M1510"/>
      <c r="N1510"/>
      <c r="O1510"/>
      <c r="P1510"/>
      <c r="Q1510"/>
      <c r="R1510"/>
      <c r="S1510"/>
      <c r="T1510"/>
      <c r="U1510"/>
      <c r="V1510"/>
      <c r="W1510"/>
      <c r="X1510"/>
      <c r="Y1510"/>
      <c r="Z1510"/>
      <c r="AA1510"/>
      <c r="AB1510"/>
      <c r="AC1510"/>
      <c r="AD1510"/>
      <c r="AE1510"/>
      <c r="AF1510"/>
      <c r="AG1510"/>
      <c r="AH1510"/>
      <c r="AI1510"/>
      <c r="AJ1510"/>
      <c r="AK1510"/>
      <c r="AL1510"/>
      <c r="AM1510"/>
      <c r="AN1510"/>
      <c r="AO1510"/>
      <c r="AP1510"/>
      <c r="AQ1510"/>
      <c r="AR1510"/>
      <c r="AS1510"/>
      <c r="AT1510"/>
      <c r="AU1510"/>
      <c r="AV1510"/>
      <c r="AW1510"/>
      <c r="AX1510"/>
      <c r="AY1510"/>
      <c r="AZ1510"/>
      <c r="BA1510"/>
      <c r="BB1510"/>
      <c r="BC1510"/>
      <c r="BD1510"/>
      <c r="BE1510"/>
      <c r="BF1510"/>
      <c r="BG1510"/>
      <c r="BH1510"/>
      <c r="BI1510"/>
      <c r="BJ1510"/>
      <c r="BK1510"/>
      <c r="BL1510"/>
      <c r="BM1510"/>
      <c r="BN1510"/>
      <c r="BO1510"/>
      <c r="BP1510"/>
      <c r="BQ1510"/>
      <c r="BR1510"/>
      <c r="BS1510"/>
      <c r="BT1510"/>
    </row>
    <row r="1511" spans="1:72" s="8" customFormat="1" x14ac:dyDescent="0.25">
      <c r="A1511" s="92"/>
      <c r="B1511" s="92"/>
      <c r="C1511" s="92"/>
      <c r="D1511" s="92"/>
      <c r="E1511" s="104"/>
      <c r="F1511" s="104"/>
      <c r="G1511" s="104"/>
      <c r="H1511" s="104"/>
      <c r="I1511" s="104"/>
      <c r="J1511" s="104"/>
      <c r="K1511" s="104"/>
      <c r="L1511" s="104"/>
      <c r="M1511"/>
      <c r="N1511"/>
      <c r="O1511"/>
      <c r="P1511"/>
      <c r="Q1511"/>
      <c r="R1511"/>
      <c r="S1511"/>
      <c r="T1511"/>
      <c r="U1511"/>
      <c r="V1511"/>
      <c r="W1511"/>
      <c r="X1511"/>
      <c r="Y1511"/>
      <c r="Z1511"/>
      <c r="AA1511"/>
      <c r="AB1511"/>
      <c r="AC1511"/>
      <c r="AD1511"/>
      <c r="AE1511"/>
      <c r="AF1511"/>
      <c r="AG1511"/>
      <c r="AH1511"/>
      <c r="AI1511"/>
      <c r="AJ1511"/>
      <c r="AK1511"/>
      <c r="AL1511"/>
      <c r="AM1511"/>
      <c r="AN1511"/>
      <c r="AO1511"/>
      <c r="AP1511"/>
      <c r="AQ1511"/>
      <c r="AR1511"/>
      <c r="AS1511"/>
      <c r="AT1511"/>
      <c r="AU1511"/>
      <c r="AV1511"/>
      <c r="AW1511"/>
      <c r="AX1511"/>
      <c r="AY1511"/>
      <c r="AZ1511"/>
      <c r="BA1511"/>
      <c r="BB1511"/>
      <c r="BC1511"/>
      <c r="BD1511"/>
      <c r="BE1511"/>
      <c r="BF1511"/>
      <c r="BG1511"/>
      <c r="BH1511"/>
      <c r="BI1511"/>
      <c r="BJ1511"/>
      <c r="BK1511"/>
      <c r="BL1511"/>
      <c r="BM1511"/>
      <c r="BN1511"/>
      <c r="BO1511"/>
      <c r="BP1511"/>
      <c r="BQ1511"/>
      <c r="BR1511"/>
      <c r="BS1511"/>
      <c r="BT1511"/>
    </row>
    <row r="1512" spans="1:72" s="8" customFormat="1" x14ac:dyDescent="0.25">
      <c r="A1512" s="92"/>
      <c r="B1512" s="92"/>
      <c r="C1512" s="92"/>
      <c r="D1512" s="92"/>
      <c r="E1512" s="104"/>
      <c r="F1512" s="104"/>
      <c r="G1512" s="104"/>
      <c r="H1512" s="104"/>
      <c r="I1512" s="104"/>
      <c r="J1512" s="104"/>
      <c r="K1512" s="104"/>
      <c r="L1512" s="104"/>
      <c r="M1512"/>
      <c r="N1512"/>
      <c r="O1512"/>
      <c r="P1512"/>
      <c r="Q1512"/>
      <c r="R1512"/>
      <c r="S1512"/>
      <c r="T1512"/>
      <c r="U1512"/>
      <c r="V1512"/>
      <c r="W1512"/>
      <c r="X1512"/>
      <c r="Y1512"/>
      <c r="Z1512"/>
      <c r="AA1512"/>
      <c r="AB1512"/>
      <c r="AC1512"/>
      <c r="AD1512"/>
      <c r="AE1512"/>
      <c r="AF1512"/>
      <c r="AG1512"/>
      <c r="AH1512"/>
      <c r="AI1512"/>
      <c r="AJ1512"/>
      <c r="AK1512"/>
      <c r="AL1512"/>
      <c r="AM1512"/>
      <c r="AN1512"/>
      <c r="AO1512"/>
      <c r="AP1512"/>
      <c r="AQ1512"/>
      <c r="AR1512"/>
      <c r="AS1512"/>
      <c r="AT1512"/>
      <c r="AU1512"/>
      <c r="AV1512"/>
      <c r="AW1512"/>
      <c r="AX1512"/>
      <c r="AY1512"/>
      <c r="AZ1512"/>
      <c r="BA1512"/>
      <c r="BB1512"/>
      <c r="BC1512"/>
      <c r="BD1512"/>
      <c r="BE1512"/>
      <c r="BF1512"/>
      <c r="BG1512"/>
      <c r="BH1512"/>
      <c r="BI1512"/>
      <c r="BJ1512"/>
      <c r="BK1512"/>
      <c r="BL1512"/>
      <c r="BM1512"/>
      <c r="BN1512"/>
      <c r="BO1512"/>
      <c r="BP1512"/>
      <c r="BQ1512"/>
      <c r="BR1512"/>
      <c r="BS1512"/>
      <c r="BT1512"/>
    </row>
    <row r="1513" spans="1:72" s="8" customFormat="1" x14ac:dyDescent="0.25">
      <c r="A1513" s="92"/>
      <c r="B1513" s="92"/>
      <c r="C1513" s="92"/>
      <c r="D1513" s="92"/>
      <c r="E1513" s="104"/>
      <c r="F1513" s="104"/>
      <c r="G1513" s="104"/>
      <c r="H1513" s="104"/>
      <c r="I1513" s="104"/>
      <c r="J1513" s="104"/>
      <c r="K1513" s="104"/>
      <c r="L1513" s="104"/>
      <c r="M1513"/>
      <c r="N1513"/>
      <c r="O1513"/>
      <c r="P1513"/>
      <c r="Q1513"/>
      <c r="R1513"/>
      <c r="S1513"/>
      <c r="T1513"/>
      <c r="U1513"/>
      <c r="V1513"/>
      <c r="W1513"/>
      <c r="X1513"/>
      <c r="Y1513"/>
      <c r="Z1513"/>
      <c r="AA1513"/>
      <c r="AB1513"/>
      <c r="AC1513"/>
      <c r="AD1513"/>
      <c r="AE1513"/>
      <c r="AF1513"/>
      <c r="AG1513"/>
      <c r="AH1513"/>
      <c r="AI1513"/>
      <c r="AJ1513"/>
      <c r="AK1513"/>
      <c r="AL1513"/>
      <c r="AM1513"/>
      <c r="AN1513"/>
      <c r="AO1513"/>
      <c r="AP1513"/>
      <c r="AQ1513"/>
      <c r="AR1513"/>
      <c r="AS1513"/>
      <c r="AT1513"/>
      <c r="AU1513"/>
      <c r="AV1513"/>
      <c r="AW1513"/>
      <c r="AX1513"/>
      <c r="AY1513"/>
      <c r="AZ1513"/>
      <c r="BA1513"/>
      <c r="BB1513"/>
      <c r="BC1513"/>
      <c r="BD1513"/>
      <c r="BE1513"/>
      <c r="BF1513"/>
      <c r="BG1513"/>
      <c r="BH1513"/>
      <c r="BI1513"/>
      <c r="BJ1513"/>
      <c r="BK1513"/>
      <c r="BL1513"/>
      <c r="BM1513"/>
      <c r="BN1513"/>
      <c r="BO1513"/>
      <c r="BP1513"/>
      <c r="BQ1513"/>
      <c r="BR1513"/>
      <c r="BS1513"/>
      <c r="BT1513"/>
    </row>
    <row r="1514" spans="1:72" s="8" customFormat="1" x14ac:dyDescent="0.25">
      <c r="A1514" s="92"/>
      <c r="B1514" s="92"/>
      <c r="C1514" s="92"/>
      <c r="D1514" s="92"/>
      <c r="E1514" s="104"/>
      <c r="F1514" s="104"/>
      <c r="G1514" s="104"/>
      <c r="H1514" s="104"/>
      <c r="I1514" s="104"/>
      <c r="J1514" s="104"/>
      <c r="K1514" s="104"/>
      <c r="L1514" s="104"/>
      <c r="M1514"/>
      <c r="N1514"/>
      <c r="O1514"/>
      <c r="P1514"/>
      <c r="Q1514"/>
      <c r="R1514"/>
      <c r="S1514"/>
      <c r="T1514"/>
      <c r="U1514"/>
      <c r="V1514"/>
      <c r="W1514"/>
      <c r="X1514"/>
      <c r="Y1514"/>
      <c r="Z1514"/>
      <c r="AA1514"/>
      <c r="AB1514"/>
      <c r="AC1514"/>
      <c r="AD1514"/>
      <c r="AE1514"/>
      <c r="AF1514"/>
      <c r="AG1514"/>
      <c r="AH1514"/>
      <c r="AI1514"/>
      <c r="AJ1514"/>
      <c r="AK1514"/>
      <c r="AL1514"/>
      <c r="AM1514"/>
      <c r="AN1514"/>
      <c r="AO1514"/>
      <c r="AP1514"/>
      <c r="AQ1514"/>
      <c r="AR1514"/>
      <c r="AS1514"/>
      <c r="AT1514"/>
      <c r="AU1514"/>
      <c r="AV1514"/>
      <c r="AW1514"/>
      <c r="AX1514"/>
      <c r="AY1514"/>
      <c r="AZ1514"/>
      <c r="BA1514"/>
      <c r="BB1514"/>
      <c r="BC1514"/>
      <c r="BD1514"/>
      <c r="BE1514"/>
      <c r="BF1514"/>
      <c r="BG1514"/>
      <c r="BH1514"/>
      <c r="BI1514"/>
      <c r="BJ1514"/>
      <c r="BK1514"/>
      <c r="BL1514"/>
      <c r="BM1514"/>
      <c r="BN1514"/>
      <c r="BO1514"/>
      <c r="BP1514"/>
      <c r="BQ1514"/>
      <c r="BR1514"/>
      <c r="BS1514"/>
      <c r="BT1514"/>
    </row>
    <row r="1515" spans="1:72" s="8" customFormat="1" x14ac:dyDescent="0.25">
      <c r="A1515" s="92"/>
      <c r="B1515" s="92"/>
      <c r="C1515" s="92"/>
      <c r="D1515" s="92"/>
      <c r="E1515" s="104"/>
      <c r="F1515" s="104"/>
      <c r="G1515" s="104"/>
      <c r="H1515" s="104"/>
      <c r="I1515" s="104"/>
      <c r="J1515" s="104"/>
      <c r="K1515" s="104"/>
      <c r="L1515" s="104"/>
      <c r="M1515"/>
      <c r="N1515"/>
      <c r="O1515"/>
      <c r="P1515"/>
      <c r="Q1515"/>
      <c r="R1515"/>
      <c r="S1515"/>
      <c r="T1515"/>
      <c r="U1515"/>
      <c r="V1515"/>
      <c r="W1515"/>
      <c r="X1515"/>
      <c r="Y1515"/>
      <c r="Z1515"/>
      <c r="AA1515"/>
      <c r="AB1515"/>
      <c r="AC1515"/>
      <c r="AD1515"/>
      <c r="AE1515"/>
      <c r="AF1515"/>
      <c r="AG1515"/>
      <c r="AH1515"/>
      <c r="AI1515"/>
      <c r="AJ1515"/>
      <c r="AK1515"/>
      <c r="AL1515"/>
      <c r="AM1515"/>
      <c r="AN1515"/>
      <c r="AO1515"/>
      <c r="AP1515"/>
      <c r="AQ1515"/>
      <c r="AR1515"/>
      <c r="AS1515"/>
      <c r="AT1515"/>
      <c r="AU1515"/>
      <c r="AV1515"/>
      <c r="AW1515"/>
      <c r="AX1515"/>
      <c r="AY1515"/>
      <c r="AZ1515"/>
      <c r="BA1515"/>
      <c r="BB1515"/>
      <c r="BC1515"/>
      <c r="BD1515"/>
      <c r="BE1515"/>
      <c r="BF1515"/>
      <c r="BG1515"/>
      <c r="BH1515"/>
      <c r="BI1515"/>
      <c r="BJ1515"/>
      <c r="BK1515"/>
      <c r="BL1515"/>
      <c r="BM1515"/>
      <c r="BN1515"/>
      <c r="BO1515"/>
      <c r="BP1515"/>
      <c r="BQ1515"/>
      <c r="BR1515"/>
      <c r="BS1515"/>
      <c r="BT1515"/>
    </row>
    <row r="1516" spans="1:72" s="8" customFormat="1" x14ac:dyDescent="0.25">
      <c r="A1516" s="92"/>
      <c r="B1516" s="92"/>
      <c r="C1516" s="92"/>
      <c r="D1516" s="92"/>
      <c r="E1516" s="104"/>
      <c r="F1516" s="104"/>
      <c r="G1516" s="104"/>
      <c r="H1516" s="104"/>
      <c r="I1516" s="104"/>
      <c r="J1516" s="104"/>
      <c r="K1516" s="104"/>
      <c r="L1516" s="104"/>
      <c r="M1516"/>
      <c r="N1516"/>
      <c r="O1516"/>
      <c r="P1516"/>
      <c r="Q1516"/>
      <c r="R1516"/>
      <c r="S1516"/>
      <c r="T1516"/>
      <c r="U1516"/>
      <c r="V1516"/>
      <c r="W1516"/>
      <c r="X1516"/>
      <c r="Y1516"/>
      <c r="Z1516"/>
      <c r="AA1516"/>
      <c r="AB1516"/>
      <c r="AC1516"/>
      <c r="AD1516"/>
      <c r="AE1516"/>
      <c r="AF1516"/>
      <c r="AG1516"/>
      <c r="AH1516"/>
      <c r="AI1516"/>
      <c r="AJ1516"/>
      <c r="AK1516"/>
      <c r="AL1516"/>
      <c r="AM1516"/>
      <c r="AN1516"/>
      <c r="AO1516"/>
      <c r="AP1516"/>
      <c r="AQ1516"/>
      <c r="AR1516"/>
      <c r="AS1516"/>
      <c r="AT1516"/>
      <c r="AU1516"/>
      <c r="AV1516"/>
      <c r="AW1516"/>
      <c r="AX1516"/>
      <c r="AY1516"/>
      <c r="AZ1516"/>
      <c r="BA1516"/>
      <c r="BB1516"/>
      <c r="BC1516"/>
      <c r="BD1516"/>
      <c r="BE1516"/>
      <c r="BF1516"/>
      <c r="BG1516"/>
      <c r="BH1516"/>
      <c r="BI1516"/>
      <c r="BJ1516"/>
      <c r="BK1516"/>
      <c r="BL1516"/>
      <c r="BM1516"/>
      <c r="BN1516"/>
      <c r="BO1516"/>
      <c r="BP1516"/>
      <c r="BQ1516"/>
      <c r="BR1516"/>
      <c r="BS1516"/>
      <c r="BT1516"/>
    </row>
    <row r="1517" spans="1:72" s="8" customFormat="1" x14ac:dyDescent="0.25">
      <c r="A1517" s="92"/>
      <c r="B1517" s="92"/>
      <c r="C1517" s="92"/>
      <c r="D1517" s="92"/>
      <c r="E1517" s="104"/>
      <c r="F1517" s="104"/>
      <c r="G1517" s="104"/>
      <c r="H1517" s="104"/>
      <c r="I1517" s="104"/>
      <c r="J1517" s="104"/>
      <c r="K1517" s="104"/>
      <c r="L1517" s="104"/>
      <c r="M1517"/>
      <c r="N1517"/>
      <c r="O1517"/>
      <c r="P1517"/>
      <c r="Q1517"/>
      <c r="R1517"/>
      <c r="S1517"/>
      <c r="T1517"/>
      <c r="U1517"/>
      <c r="V1517"/>
      <c r="W1517"/>
      <c r="X1517"/>
      <c r="Y1517"/>
      <c r="Z1517"/>
      <c r="AA1517"/>
      <c r="AB1517"/>
      <c r="AC1517"/>
      <c r="AD1517"/>
      <c r="AE1517"/>
      <c r="AF1517"/>
      <c r="AG1517"/>
      <c r="AH1517"/>
      <c r="AI1517"/>
      <c r="AJ1517"/>
      <c r="AK1517"/>
      <c r="AL1517"/>
      <c r="AM1517"/>
      <c r="AN1517"/>
      <c r="AO1517"/>
      <c r="AP1517"/>
      <c r="AQ1517"/>
      <c r="AR1517"/>
      <c r="AS1517"/>
      <c r="AT1517"/>
      <c r="AU1517"/>
      <c r="AV1517"/>
      <c r="AW1517"/>
      <c r="AX1517"/>
      <c r="AY1517"/>
      <c r="AZ1517"/>
      <c r="BA1517"/>
      <c r="BB1517"/>
      <c r="BC1517"/>
      <c r="BD1517"/>
      <c r="BE1517"/>
      <c r="BF1517"/>
      <c r="BG1517"/>
      <c r="BH1517"/>
      <c r="BI1517"/>
      <c r="BJ1517"/>
      <c r="BK1517"/>
      <c r="BL1517"/>
      <c r="BM1517"/>
      <c r="BN1517"/>
      <c r="BO1517"/>
      <c r="BP1517"/>
      <c r="BQ1517"/>
      <c r="BR1517"/>
      <c r="BS1517"/>
      <c r="BT1517"/>
    </row>
    <row r="1518" spans="1:72" s="8" customFormat="1" x14ac:dyDescent="0.25">
      <c r="A1518" s="92"/>
      <c r="B1518" s="92"/>
      <c r="C1518" s="92"/>
      <c r="D1518" s="92"/>
      <c r="E1518" s="104"/>
      <c r="F1518" s="104"/>
      <c r="G1518" s="104"/>
      <c r="H1518" s="104"/>
      <c r="I1518" s="104"/>
      <c r="J1518" s="104"/>
      <c r="K1518" s="104"/>
      <c r="L1518" s="104"/>
      <c r="M1518"/>
      <c r="N1518"/>
      <c r="O1518"/>
      <c r="P1518"/>
      <c r="Q1518"/>
      <c r="R1518"/>
      <c r="S1518"/>
      <c r="T1518"/>
      <c r="U1518"/>
      <c r="V1518"/>
      <c r="W1518"/>
      <c r="X1518"/>
      <c r="Y1518"/>
      <c r="Z1518"/>
      <c r="AA1518"/>
      <c r="AB1518"/>
      <c r="AC1518"/>
      <c r="AD1518"/>
      <c r="AE1518"/>
      <c r="AF1518"/>
      <c r="AG1518"/>
      <c r="AH1518"/>
      <c r="AI1518"/>
      <c r="AJ1518"/>
      <c r="AK1518"/>
      <c r="AL1518"/>
      <c r="AM1518"/>
      <c r="AN1518"/>
      <c r="AO1518"/>
      <c r="AP1518"/>
      <c r="AQ1518"/>
      <c r="AR1518"/>
      <c r="AS1518"/>
      <c r="AT1518"/>
      <c r="AU1518"/>
      <c r="AV1518"/>
      <c r="AW1518"/>
      <c r="AX1518"/>
      <c r="AY1518"/>
      <c r="AZ1518"/>
      <c r="BA1518"/>
      <c r="BB1518"/>
      <c r="BC1518"/>
      <c r="BD1518"/>
      <c r="BE1518"/>
      <c r="BF1518"/>
      <c r="BG1518"/>
      <c r="BH1518"/>
      <c r="BI1518"/>
      <c r="BJ1518"/>
      <c r="BK1518"/>
      <c r="BL1518"/>
      <c r="BM1518"/>
      <c r="BN1518"/>
      <c r="BO1518"/>
      <c r="BP1518"/>
      <c r="BQ1518"/>
      <c r="BR1518"/>
      <c r="BS1518"/>
      <c r="BT1518"/>
    </row>
    <row r="1519" spans="1:72" s="8" customFormat="1" x14ac:dyDescent="0.25">
      <c r="A1519" s="92"/>
      <c r="B1519" s="92"/>
      <c r="C1519" s="92"/>
      <c r="D1519" s="92"/>
      <c r="E1519" s="104"/>
      <c r="F1519" s="104"/>
      <c r="G1519" s="104"/>
      <c r="H1519" s="104"/>
      <c r="I1519" s="104"/>
      <c r="J1519" s="104"/>
      <c r="K1519" s="104"/>
      <c r="L1519" s="104"/>
      <c r="M1519"/>
      <c r="N1519"/>
      <c r="O1519"/>
      <c r="P1519"/>
      <c r="Q1519"/>
      <c r="R1519"/>
      <c r="S1519"/>
      <c r="T1519"/>
      <c r="U1519"/>
      <c r="V1519"/>
      <c r="W1519"/>
      <c r="X1519"/>
      <c r="Y1519"/>
      <c r="Z1519"/>
      <c r="AA1519"/>
      <c r="AB1519"/>
      <c r="AC1519"/>
      <c r="AD1519"/>
      <c r="AE1519"/>
      <c r="AF1519"/>
      <c r="AG1519"/>
      <c r="AH1519"/>
      <c r="AI1519"/>
      <c r="AJ1519"/>
      <c r="AK1519"/>
      <c r="AL1519"/>
      <c r="AM1519"/>
      <c r="AN1519"/>
      <c r="AO1519"/>
      <c r="AP1519"/>
      <c r="AQ1519"/>
      <c r="AR1519"/>
      <c r="AS1519"/>
      <c r="AT1519"/>
      <c r="AU1519"/>
      <c r="AV1519"/>
      <c r="AW1519"/>
      <c r="AX1519"/>
      <c r="AY1519"/>
      <c r="AZ1519"/>
      <c r="BA1519"/>
      <c r="BB1519"/>
      <c r="BC1519"/>
      <c r="BD1519"/>
      <c r="BE1519"/>
      <c r="BF1519"/>
      <c r="BG1519"/>
      <c r="BH1519"/>
      <c r="BI1519"/>
      <c r="BJ1519"/>
      <c r="BK1519"/>
      <c r="BL1519"/>
      <c r="BM1519"/>
      <c r="BN1519"/>
      <c r="BO1519"/>
      <c r="BP1519"/>
      <c r="BQ1519"/>
      <c r="BR1519"/>
      <c r="BS1519"/>
      <c r="BT1519"/>
    </row>
    <row r="1520" spans="1:72" s="8" customFormat="1" x14ac:dyDescent="0.25">
      <c r="A1520" s="92"/>
      <c r="B1520" s="92"/>
      <c r="C1520" s="92"/>
      <c r="D1520" s="92"/>
      <c r="E1520" s="104"/>
      <c r="F1520" s="104"/>
      <c r="G1520" s="104"/>
      <c r="H1520" s="104"/>
      <c r="I1520" s="104"/>
      <c r="J1520" s="104"/>
      <c r="K1520" s="104"/>
      <c r="L1520" s="104"/>
      <c r="M1520"/>
      <c r="N1520"/>
      <c r="O1520"/>
      <c r="P1520"/>
      <c r="Q1520"/>
      <c r="R1520"/>
      <c r="S1520"/>
      <c r="T1520"/>
      <c r="U1520"/>
      <c r="V1520"/>
      <c r="W1520"/>
      <c r="X1520"/>
      <c r="Y1520"/>
      <c r="Z1520"/>
      <c r="AA1520"/>
      <c r="AB1520"/>
      <c r="AC1520"/>
      <c r="AD1520"/>
      <c r="AE1520"/>
      <c r="AF1520"/>
      <c r="AG1520"/>
      <c r="AH1520"/>
      <c r="AI1520"/>
      <c r="AJ1520"/>
      <c r="AK1520"/>
      <c r="AL1520"/>
      <c r="AM1520"/>
      <c r="AN1520"/>
      <c r="AO1520"/>
      <c r="AP1520"/>
      <c r="AQ1520"/>
      <c r="AR1520"/>
      <c r="AS1520"/>
      <c r="AT1520"/>
      <c r="AU1520"/>
      <c r="AV1520"/>
      <c r="AW1520"/>
      <c r="AX1520"/>
      <c r="AY1520"/>
      <c r="AZ1520"/>
      <c r="BA1520"/>
      <c r="BB1520"/>
      <c r="BC1520"/>
      <c r="BD1520"/>
      <c r="BE1520"/>
      <c r="BF1520"/>
      <c r="BG1520"/>
      <c r="BH1520"/>
      <c r="BI1520"/>
      <c r="BJ1520"/>
      <c r="BK1520"/>
      <c r="BL1520"/>
      <c r="BM1520"/>
      <c r="BN1520"/>
      <c r="BO1520"/>
      <c r="BP1520"/>
      <c r="BQ1520"/>
      <c r="BR1520"/>
      <c r="BS1520"/>
      <c r="BT1520"/>
    </row>
    <row r="1521" spans="1:72" s="8" customFormat="1" x14ac:dyDescent="0.25">
      <c r="A1521" s="92"/>
      <c r="B1521" s="92"/>
      <c r="C1521" s="92"/>
      <c r="D1521" s="92"/>
      <c r="E1521" s="104"/>
      <c r="F1521" s="104"/>
      <c r="G1521" s="104"/>
      <c r="H1521" s="104"/>
      <c r="I1521" s="104"/>
      <c r="J1521" s="104"/>
      <c r="K1521" s="104"/>
      <c r="L1521" s="104"/>
      <c r="M1521"/>
      <c r="N1521"/>
      <c r="O1521"/>
      <c r="P1521"/>
      <c r="Q1521"/>
      <c r="R1521"/>
      <c r="S1521"/>
      <c r="T1521"/>
      <c r="U1521"/>
      <c r="V1521"/>
      <c r="W1521"/>
      <c r="X1521"/>
      <c r="Y1521"/>
      <c r="Z1521"/>
      <c r="AA1521"/>
      <c r="AB1521"/>
      <c r="AC1521"/>
      <c r="AD1521"/>
      <c r="AE1521"/>
      <c r="AF1521"/>
      <c r="AG1521"/>
      <c r="AH1521"/>
      <c r="AI1521"/>
      <c r="AJ1521"/>
      <c r="AK1521"/>
      <c r="AL1521"/>
      <c r="AM1521"/>
      <c r="AN1521"/>
      <c r="AO1521"/>
      <c r="AP1521"/>
      <c r="AQ1521"/>
      <c r="AR1521"/>
      <c r="AS1521"/>
      <c r="AT1521"/>
      <c r="AU1521"/>
      <c r="AV1521"/>
      <c r="AW1521"/>
      <c r="AX1521"/>
      <c r="AY1521"/>
      <c r="AZ1521"/>
      <c r="BA1521"/>
      <c r="BB1521"/>
      <c r="BC1521"/>
      <c r="BD1521"/>
      <c r="BE1521"/>
      <c r="BF1521"/>
      <c r="BG1521"/>
      <c r="BH1521"/>
      <c r="BI1521"/>
      <c r="BJ1521"/>
      <c r="BK1521"/>
      <c r="BL1521"/>
      <c r="BM1521"/>
      <c r="BN1521"/>
      <c r="BO1521"/>
      <c r="BP1521"/>
      <c r="BQ1521"/>
      <c r="BR1521"/>
      <c r="BS1521"/>
      <c r="BT1521"/>
    </row>
    <row r="1522" spans="1:72" s="8" customFormat="1" x14ac:dyDescent="0.25">
      <c r="A1522" s="92"/>
      <c r="B1522" s="92"/>
      <c r="C1522" s="92"/>
      <c r="D1522" s="92"/>
      <c r="E1522" s="104"/>
      <c r="F1522" s="104"/>
      <c r="G1522" s="104"/>
      <c r="H1522" s="104"/>
      <c r="I1522" s="104"/>
      <c r="J1522" s="104"/>
      <c r="K1522" s="104"/>
      <c r="L1522" s="104"/>
      <c r="M1522"/>
      <c r="N1522"/>
      <c r="O1522"/>
      <c r="P1522"/>
      <c r="Q1522"/>
      <c r="R1522"/>
      <c r="S1522"/>
      <c r="T1522"/>
      <c r="U1522"/>
      <c r="V1522"/>
      <c r="W1522"/>
      <c r="X1522"/>
      <c r="Y1522"/>
      <c r="Z1522"/>
      <c r="AA1522"/>
      <c r="AB1522"/>
      <c r="AC1522"/>
      <c r="AD1522"/>
      <c r="AE1522"/>
      <c r="AF1522"/>
      <c r="AG1522"/>
      <c r="AH1522"/>
      <c r="AI1522"/>
      <c r="AJ1522"/>
      <c r="AK1522"/>
      <c r="AL1522"/>
      <c r="AM1522"/>
      <c r="AN1522"/>
      <c r="AO1522"/>
      <c r="AP1522"/>
      <c r="AQ1522"/>
      <c r="AR1522"/>
      <c r="AS1522"/>
      <c r="AT1522"/>
      <c r="AU1522"/>
      <c r="AV1522"/>
      <c r="AW1522"/>
      <c r="AX1522"/>
      <c r="AY1522"/>
      <c r="AZ1522"/>
      <c r="BA1522"/>
      <c r="BB1522"/>
      <c r="BC1522"/>
      <c r="BD1522"/>
      <c r="BE1522"/>
      <c r="BF1522"/>
      <c r="BG1522"/>
      <c r="BH1522"/>
      <c r="BI1522"/>
      <c r="BJ1522"/>
      <c r="BK1522"/>
      <c r="BL1522"/>
      <c r="BM1522"/>
      <c r="BN1522"/>
      <c r="BO1522"/>
      <c r="BP1522"/>
      <c r="BQ1522"/>
      <c r="BR1522"/>
      <c r="BS1522"/>
      <c r="BT1522"/>
    </row>
    <row r="1523" spans="1:72" s="8" customFormat="1" x14ac:dyDescent="0.25">
      <c r="A1523" s="92"/>
      <c r="B1523" s="92"/>
      <c r="C1523" s="92"/>
      <c r="D1523" s="92"/>
      <c r="E1523" s="104"/>
      <c r="F1523" s="104"/>
      <c r="G1523" s="104"/>
      <c r="H1523" s="104"/>
      <c r="I1523" s="104"/>
      <c r="J1523" s="104"/>
      <c r="K1523" s="104"/>
      <c r="L1523" s="104"/>
      <c r="M1523"/>
      <c r="N1523"/>
      <c r="O1523"/>
      <c r="P1523"/>
      <c r="Q1523"/>
      <c r="R1523"/>
      <c r="S1523"/>
      <c r="T1523"/>
      <c r="U1523"/>
      <c r="V1523"/>
      <c r="W1523"/>
      <c r="X1523"/>
      <c r="Y1523"/>
      <c r="Z1523"/>
      <c r="AA1523"/>
      <c r="AB1523"/>
      <c r="AC1523"/>
      <c r="AD1523"/>
      <c r="AE1523"/>
      <c r="AF1523"/>
      <c r="AG1523"/>
      <c r="AH1523"/>
      <c r="AI1523"/>
      <c r="AJ1523"/>
      <c r="AK1523"/>
      <c r="AL1523"/>
      <c r="AM1523"/>
      <c r="AN1523"/>
      <c r="AO1523"/>
      <c r="AP1523"/>
      <c r="AQ1523"/>
      <c r="AR1523"/>
      <c r="AS1523"/>
      <c r="AT1523"/>
      <c r="AU1523"/>
      <c r="AV1523"/>
      <c r="AW1523"/>
      <c r="AX1523"/>
      <c r="AY1523"/>
      <c r="AZ1523"/>
      <c r="BA1523"/>
      <c r="BB1523"/>
      <c r="BC1523"/>
      <c r="BD1523"/>
      <c r="BE1523"/>
      <c r="BF1523"/>
      <c r="BG1523"/>
      <c r="BH1523"/>
      <c r="BI1523"/>
      <c r="BJ1523"/>
      <c r="BK1523"/>
      <c r="BL1523"/>
      <c r="BM1523"/>
      <c r="BN1523"/>
      <c r="BO1523"/>
      <c r="BP1523"/>
      <c r="BQ1523"/>
      <c r="BR1523"/>
      <c r="BS1523"/>
      <c r="BT1523"/>
    </row>
    <row r="1524" spans="1:72" s="8" customFormat="1" x14ac:dyDescent="0.25">
      <c r="A1524" s="92"/>
      <c r="B1524" s="92"/>
      <c r="C1524" s="92"/>
      <c r="D1524" s="92"/>
      <c r="E1524" s="104"/>
      <c r="F1524" s="104"/>
      <c r="G1524" s="104"/>
      <c r="H1524" s="104"/>
      <c r="I1524" s="104"/>
      <c r="J1524" s="104"/>
      <c r="K1524" s="104"/>
      <c r="L1524" s="104"/>
      <c r="M1524"/>
      <c r="N1524"/>
      <c r="O1524"/>
      <c r="P1524"/>
      <c r="Q1524"/>
      <c r="R1524"/>
      <c r="S1524"/>
      <c r="T1524"/>
      <c r="U1524"/>
      <c r="V1524"/>
      <c r="W1524"/>
      <c r="X1524"/>
      <c r="Y1524"/>
      <c r="Z1524"/>
      <c r="AA1524"/>
      <c r="AB1524"/>
      <c r="AC1524"/>
      <c r="AD1524"/>
      <c r="AE1524"/>
      <c r="AF1524"/>
      <c r="AG1524"/>
      <c r="AH1524"/>
      <c r="AI1524"/>
      <c r="AJ1524"/>
      <c r="AK1524"/>
      <c r="AL1524"/>
      <c r="AM1524"/>
      <c r="AN1524"/>
      <c r="AO1524"/>
      <c r="AP1524"/>
      <c r="AQ1524"/>
      <c r="AR1524"/>
      <c r="AS1524"/>
      <c r="AT1524"/>
      <c r="AU1524"/>
      <c r="AV1524"/>
      <c r="AW1524"/>
      <c r="AX1524"/>
      <c r="AY1524"/>
      <c r="AZ1524"/>
      <c r="BA1524"/>
      <c r="BB1524"/>
      <c r="BC1524"/>
      <c r="BD1524"/>
      <c r="BE1524"/>
      <c r="BF1524"/>
      <c r="BG1524"/>
      <c r="BH1524"/>
      <c r="BI1524"/>
      <c r="BJ1524"/>
      <c r="BK1524"/>
      <c r="BL1524"/>
      <c r="BM1524"/>
      <c r="BN1524"/>
      <c r="BO1524"/>
      <c r="BP1524"/>
      <c r="BQ1524"/>
      <c r="BR1524"/>
      <c r="BS1524"/>
      <c r="BT1524"/>
    </row>
    <row r="1525" spans="1:72" s="8" customFormat="1" x14ac:dyDescent="0.25">
      <c r="A1525" s="92"/>
      <c r="B1525" s="92"/>
      <c r="C1525" s="92"/>
      <c r="D1525" s="92"/>
      <c r="E1525" s="104"/>
      <c r="F1525" s="104"/>
      <c r="G1525" s="104"/>
      <c r="H1525" s="104"/>
      <c r="I1525" s="104"/>
      <c r="J1525" s="104"/>
      <c r="K1525" s="104"/>
      <c r="L1525" s="104"/>
      <c r="M1525"/>
      <c r="N1525"/>
      <c r="O1525"/>
      <c r="P1525"/>
      <c r="Q1525"/>
      <c r="R1525"/>
      <c r="S1525"/>
      <c r="T1525"/>
      <c r="U1525"/>
      <c r="V1525"/>
      <c r="W1525"/>
      <c r="X1525"/>
      <c r="Y1525"/>
      <c r="Z1525"/>
      <c r="AA1525"/>
      <c r="AB1525"/>
      <c r="AC1525"/>
      <c r="AD1525"/>
      <c r="AE1525"/>
      <c r="AF1525"/>
      <c r="AG1525"/>
      <c r="AH1525"/>
      <c r="AI1525"/>
      <c r="AJ1525"/>
      <c r="AK1525"/>
      <c r="AL1525"/>
      <c r="AM1525"/>
      <c r="AN1525"/>
      <c r="AO1525"/>
      <c r="AP1525"/>
      <c r="AQ1525"/>
      <c r="AR1525"/>
      <c r="AS1525"/>
      <c r="AT1525"/>
      <c r="AU1525"/>
      <c r="AV1525"/>
      <c r="AW1525"/>
      <c r="AX1525"/>
      <c r="AY1525"/>
      <c r="AZ1525"/>
      <c r="BA1525"/>
      <c r="BB1525"/>
      <c r="BC1525"/>
      <c r="BD1525"/>
      <c r="BE1525"/>
      <c r="BF1525"/>
      <c r="BG1525"/>
      <c r="BH1525"/>
      <c r="BI1525"/>
      <c r="BJ1525"/>
      <c r="BK1525"/>
      <c r="BL1525"/>
      <c r="BM1525"/>
      <c r="BN1525"/>
      <c r="BO1525"/>
      <c r="BP1525"/>
      <c r="BQ1525"/>
      <c r="BR1525"/>
      <c r="BS1525"/>
      <c r="BT1525"/>
    </row>
    <row r="1526" spans="1:72" s="8" customFormat="1" x14ac:dyDescent="0.25">
      <c r="A1526" s="92"/>
      <c r="B1526" s="92"/>
      <c r="C1526" s="92"/>
      <c r="D1526" s="92"/>
      <c r="E1526" s="104"/>
      <c r="F1526" s="104"/>
      <c r="G1526" s="104"/>
      <c r="H1526" s="104"/>
      <c r="I1526" s="104"/>
      <c r="J1526" s="104"/>
      <c r="K1526" s="104"/>
      <c r="L1526" s="104"/>
      <c r="M1526"/>
      <c r="N1526"/>
      <c r="O1526"/>
      <c r="P1526"/>
      <c r="Q1526"/>
      <c r="R1526"/>
      <c r="S1526"/>
      <c r="T1526"/>
      <c r="U1526"/>
      <c r="V1526"/>
      <c r="W1526"/>
      <c r="X1526"/>
      <c r="Y1526"/>
      <c r="Z1526"/>
      <c r="AA1526"/>
      <c r="AB1526"/>
      <c r="AC1526"/>
      <c r="AD1526"/>
      <c r="AE1526"/>
      <c r="AF1526"/>
      <c r="AG1526"/>
      <c r="AH1526"/>
      <c r="AI1526"/>
      <c r="AJ1526"/>
      <c r="AK1526"/>
      <c r="AL1526"/>
      <c r="AM1526"/>
      <c r="AN1526"/>
      <c r="AO1526"/>
      <c r="AP1526"/>
      <c r="AQ1526"/>
      <c r="AR1526"/>
      <c r="AS1526"/>
      <c r="AT1526"/>
      <c r="AU1526"/>
      <c r="AV1526"/>
      <c r="AW1526"/>
      <c r="AX1526"/>
      <c r="AY1526"/>
      <c r="AZ1526"/>
      <c r="BA1526"/>
      <c r="BB1526"/>
      <c r="BC1526"/>
      <c r="BD1526"/>
      <c r="BE1526"/>
      <c r="BF1526"/>
      <c r="BG1526"/>
      <c r="BH1526"/>
      <c r="BI1526"/>
      <c r="BJ1526"/>
      <c r="BK1526"/>
      <c r="BL1526"/>
      <c r="BM1526"/>
      <c r="BN1526"/>
      <c r="BO1526"/>
      <c r="BP1526"/>
      <c r="BQ1526"/>
      <c r="BR1526"/>
      <c r="BS1526"/>
      <c r="BT1526"/>
    </row>
    <row r="1527" spans="1:72" s="8" customFormat="1" x14ac:dyDescent="0.25">
      <c r="A1527" s="92"/>
      <c r="B1527" s="92"/>
      <c r="C1527" s="92"/>
      <c r="D1527" s="92"/>
      <c r="E1527" s="104"/>
      <c r="F1527" s="104"/>
      <c r="G1527" s="104"/>
      <c r="H1527" s="104"/>
      <c r="I1527" s="104"/>
      <c r="J1527" s="104"/>
      <c r="K1527" s="104"/>
      <c r="L1527" s="104"/>
      <c r="M1527"/>
      <c r="N1527"/>
      <c r="O1527"/>
      <c r="P1527"/>
      <c r="Q1527"/>
      <c r="R1527"/>
      <c r="S1527"/>
      <c r="T1527"/>
      <c r="U1527"/>
      <c r="V1527"/>
      <c r="W1527"/>
      <c r="X1527"/>
      <c r="Y1527"/>
      <c r="Z1527"/>
      <c r="AA1527"/>
      <c r="AB1527"/>
      <c r="AC1527"/>
      <c r="AD1527"/>
      <c r="AE1527"/>
      <c r="AF1527"/>
      <c r="AG1527"/>
      <c r="AH1527"/>
      <c r="AI1527"/>
      <c r="AJ1527"/>
      <c r="AK1527"/>
      <c r="AL1527"/>
      <c r="AM1527"/>
      <c r="AN1527"/>
      <c r="AO1527"/>
      <c r="AP1527"/>
      <c r="AQ1527"/>
      <c r="AR1527"/>
      <c r="AS1527"/>
      <c r="AT1527"/>
      <c r="AU1527"/>
      <c r="AV1527"/>
      <c r="AW1527"/>
      <c r="AX1527"/>
      <c r="AY1527"/>
      <c r="AZ1527"/>
      <c r="BA1527"/>
      <c r="BB1527"/>
      <c r="BC1527"/>
      <c r="BD1527"/>
      <c r="BE1527"/>
      <c r="BF1527"/>
      <c r="BG1527"/>
      <c r="BH1527"/>
      <c r="BI1527"/>
      <c r="BJ1527"/>
      <c r="BK1527"/>
      <c r="BL1527"/>
      <c r="BM1527"/>
      <c r="BN1527"/>
      <c r="BO1527"/>
      <c r="BP1527"/>
      <c r="BQ1527"/>
      <c r="BR1527"/>
      <c r="BS1527"/>
      <c r="BT1527"/>
    </row>
    <row r="1528" spans="1:72" s="8" customFormat="1" x14ac:dyDescent="0.25">
      <c r="A1528" s="92"/>
      <c r="B1528" s="92"/>
      <c r="C1528" s="92"/>
      <c r="D1528" s="92"/>
      <c r="E1528" s="104"/>
      <c r="F1528" s="104"/>
      <c r="G1528" s="104"/>
      <c r="H1528" s="104"/>
      <c r="I1528" s="104"/>
      <c r="J1528" s="104"/>
      <c r="K1528" s="104"/>
      <c r="L1528" s="104"/>
      <c r="M1528"/>
      <c r="N1528"/>
      <c r="O1528"/>
      <c r="P1528"/>
      <c r="Q1528"/>
      <c r="R1528"/>
      <c r="S1528"/>
      <c r="T1528"/>
      <c r="U1528"/>
      <c r="V1528"/>
      <c r="W1528"/>
      <c r="X1528"/>
      <c r="Y1528"/>
      <c r="Z1528"/>
      <c r="AA1528"/>
      <c r="AB1528"/>
      <c r="AC1528"/>
      <c r="AD1528"/>
      <c r="AE1528"/>
      <c r="AF1528"/>
      <c r="AG1528"/>
      <c r="AH1528"/>
      <c r="AI1528"/>
      <c r="AJ1528"/>
      <c r="AK1528"/>
      <c r="AL1528"/>
      <c r="AM1528"/>
      <c r="AN1528"/>
      <c r="AO1528"/>
      <c r="AP1528"/>
      <c r="AQ1528"/>
      <c r="AR1528"/>
      <c r="AS1528"/>
      <c r="AT1528"/>
      <c r="AU1528"/>
      <c r="AV1528"/>
      <c r="AW1528"/>
      <c r="AX1528"/>
      <c r="AY1528"/>
      <c r="AZ1528"/>
      <c r="BA1528"/>
      <c r="BB1528"/>
      <c r="BC1528"/>
      <c r="BD1528"/>
      <c r="BE1528"/>
      <c r="BF1528"/>
      <c r="BG1528"/>
      <c r="BH1528"/>
      <c r="BI1528"/>
      <c r="BJ1528"/>
      <c r="BK1528"/>
      <c r="BL1528"/>
      <c r="BM1528"/>
      <c r="BN1528"/>
      <c r="BO1528"/>
      <c r="BP1528"/>
      <c r="BQ1528"/>
      <c r="BR1528"/>
      <c r="BS1528"/>
      <c r="BT1528"/>
    </row>
    <row r="1529" spans="1:72" s="8" customFormat="1" x14ac:dyDescent="0.25">
      <c r="A1529" s="92"/>
      <c r="B1529" s="92"/>
      <c r="C1529" s="92"/>
      <c r="D1529" s="92"/>
      <c r="E1529" s="104"/>
      <c r="F1529" s="104"/>
      <c r="G1529" s="104"/>
      <c r="H1529" s="104"/>
      <c r="I1529" s="104"/>
      <c r="J1529" s="104"/>
      <c r="K1529" s="104"/>
      <c r="L1529" s="104"/>
      <c r="M1529"/>
      <c r="N1529"/>
      <c r="O1529"/>
      <c r="P1529"/>
      <c r="Q1529"/>
      <c r="R1529"/>
      <c r="S1529"/>
      <c r="T1529"/>
      <c r="U1529"/>
      <c r="V1529"/>
      <c r="W1529"/>
      <c r="X1529"/>
      <c r="Y1529"/>
      <c r="Z1529"/>
      <c r="AA1529"/>
      <c r="AB1529"/>
      <c r="AC1529"/>
      <c r="AD1529"/>
      <c r="AE1529"/>
      <c r="AF1529"/>
      <c r="AG1529"/>
      <c r="AH1529"/>
      <c r="AI1529"/>
      <c r="AJ1529"/>
      <c r="AK1529"/>
      <c r="AL1529"/>
      <c r="AM1529"/>
      <c r="AN1529"/>
      <c r="AO1529"/>
      <c r="AP1529"/>
      <c r="AQ1529"/>
      <c r="AR1529"/>
      <c r="AS1529"/>
      <c r="AT1529"/>
      <c r="AU1529"/>
      <c r="AV1529"/>
      <c r="AW1529"/>
      <c r="AX1529"/>
      <c r="AY1529"/>
      <c r="AZ1529"/>
      <c r="BA1529"/>
      <c r="BB1529"/>
      <c r="BC1529"/>
      <c r="BD1529"/>
      <c r="BE1529"/>
      <c r="BF1529"/>
      <c r="BG1529"/>
      <c r="BH1529"/>
      <c r="BI1529"/>
      <c r="BJ1529"/>
      <c r="BK1529"/>
      <c r="BL1529"/>
      <c r="BM1529"/>
      <c r="BN1529"/>
      <c r="BO1529"/>
      <c r="BP1529"/>
      <c r="BQ1529"/>
      <c r="BR1529"/>
      <c r="BS1529"/>
      <c r="BT1529"/>
    </row>
    <row r="1530" spans="1:72" s="8" customFormat="1" x14ac:dyDescent="0.25">
      <c r="A1530" s="92"/>
      <c r="B1530" s="92"/>
      <c r="C1530" s="92"/>
      <c r="D1530" s="92"/>
      <c r="E1530" s="104"/>
      <c r="F1530" s="104"/>
      <c r="G1530" s="104"/>
      <c r="H1530" s="104"/>
      <c r="I1530" s="104"/>
      <c r="J1530" s="104"/>
      <c r="K1530" s="104"/>
      <c r="L1530" s="104"/>
      <c r="M1530"/>
      <c r="N1530"/>
      <c r="O1530"/>
      <c r="P1530"/>
      <c r="Q1530"/>
      <c r="R1530"/>
      <c r="S1530"/>
      <c r="T1530"/>
      <c r="U1530"/>
      <c r="V1530"/>
      <c r="W1530"/>
      <c r="X1530"/>
      <c r="Y1530"/>
      <c r="Z1530"/>
      <c r="AA1530"/>
      <c r="AB1530"/>
      <c r="AC1530"/>
      <c r="AD1530"/>
      <c r="AE1530"/>
      <c r="AF1530"/>
      <c r="AG1530"/>
      <c r="AH1530"/>
      <c r="AI1530"/>
      <c r="AJ1530"/>
      <c r="AK1530"/>
      <c r="AL1530"/>
      <c r="AM1530"/>
      <c r="AN1530"/>
      <c r="AO1530"/>
      <c r="AP1530"/>
      <c r="AQ1530"/>
      <c r="AR1530"/>
      <c r="AS1530"/>
      <c r="AT1530"/>
      <c r="AU1530"/>
      <c r="AV1530"/>
      <c r="AW1530"/>
      <c r="AX1530"/>
      <c r="AY1530"/>
      <c r="AZ1530"/>
      <c r="BA1530"/>
      <c r="BB1530"/>
      <c r="BC1530"/>
      <c r="BD1530"/>
      <c r="BE1530"/>
      <c r="BF1530"/>
      <c r="BG1530"/>
      <c r="BH1530"/>
      <c r="BI1530"/>
      <c r="BJ1530"/>
      <c r="BK1530"/>
      <c r="BL1530"/>
      <c r="BM1530"/>
      <c r="BN1530"/>
      <c r="BO1530"/>
      <c r="BP1530"/>
      <c r="BQ1530"/>
      <c r="BR1530"/>
      <c r="BS1530"/>
      <c r="BT1530"/>
    </row>
    <row r="1531" spans="1:72" s="8" customFormat="1" x14ac:dyDescent="0.25">
      <c r="A1531" s="92"/>
      <c r="B1531" s="92"/>
      <c r="C1531" s="92"/>
      <c r="D1531" s="92"/>
      <c r="E1531" s="104"/>
      <c r="F1531" s="104"/>
      <c r="G1531" s="104"/>
      <c r="H1531" s="104"/>
      <c r="I1531" s="104"/>
      <c r="J1531" s="104"/>
      <c r="K1531" s="104"/>
      <c r="L1531" s="104"/>
      <c r="M1531"/>
      <c r="N1531"/>
      <c r="O1531"/>
      <c r="P1531"/>
      <c r="Q1531"/>
      <c r="R1531"/>
      <c r="S1531"/>
      <c r="T1531"/>
      <c r="U1531"/>
      <c r="V1531"/>
      <c r="W1531"/>
      <c r="X1531"/>
      <c r="Y1531"/>
      <c r="Z1531"/>
      <c r="AA1531"/>
      <c r="AB1531"/>
      <c r="AC1531"/>
      <c r="AD1531"/>
      <c r="AE1531"/>
      <c r="AF1531"/>
      <c r="AG1531"/>
      <c r="AH1531"/>
      <c r="AI1531"/>
      <c r="AJ1531"/>
      <c r="AK1531"/>
      <c r="AL1531"/>
      <c r="AM1531"/>
      <c r="AN1531"/>
      <c r="AO1531"/>
      <c r="AP1531"/>
      <c r="AQ1531"/>
      <c r="AR1531"/>
      <c r="AS1531"/>
      <c r="AT1531"/>
      <c r="AU1531"/>
      <c r="AV1531"/>
      <c r="AW1531"/>
      <c r="AX1531"/>
      <c r="AY1531"/>
      <c r="AZ1531"/>
      <c r="BA1531"/>
      <c r="BB1531"/>
      <c r="BC1531"/>
      <c r="BD1531"/>
      <c r="BE1531"/>
      <c r="BF1531"/>
      <c r="BG1531"/>
      <c r="BH1531"/>
      <c r="BI1531"/>
      <c r="BJ1531"/>
      <c r="BK1531"/>
      <c r="BL1531"/>
      <c r="BM1531"/>
      <c r="BN1531"/>
      <c r="BO1531"/>
      <c r="BP1531"/>
      <c r="BQ1531"/>
      <c r="BR1531"/>
      <c r="BS1531"/>
      <c r="BT1531"/>
    </row>
    <row r="1532" spans="1:72" s="8" customFormat="1" x14ac:dyDescent="0.25">
      <c r="A1532" s="92"/>
      <c r="B1532" s="92"/>
      <c r="C1532" s="92"/>
      <c r="D1532" s="92"/>
      <c r="E1532" s="104"/>
      <c r="F1532" s="104"/>
      <c r="G1532" s="104"/>
      <c r="H1532" s="104"/>
      <c r="I1532" s="104"/>
      <c r="J1532" s="104"/>
      <c r="K1532" s="104"/>
      <c r="L1532" s="104"/>
      <c r="M1532"/>
      <c r="N1532"/>
      <c r="O1532"/>
      <c r="P1532"/>
      <c r="Q1532"/>
      <c r="R1532"/>
      <c r="S1532"/>
      <c r="T1532"/>
      <c r="U1532"/>
      <c r="V1532"/>
      <c r="W1532"/>
      <c r="X1532"/>
      <c r="Y1532"/>
      <c r="Z1532"/>
      <c r="AA1532"/>
      <c r="AB1532"/>
      <c r="AC1532"/>
      <c r="AD1532"/>
      <c r="AE1532"/>
      <c r="AF1532"/>
      <c r="AG1532"/>
      <c r="AH1532"/>
      <c r="AI1532"/>
      <c r="AJ1532"/>
      <c r="AK1532"/>
      <c r="AL1532"/>
      <c r="AM1532"/>
      <c r="AN1532"/>
      <c r="AO1532"/>
      <c r="AP1532"/>
      <c r="AQ1532"/>
      <c r="AR1532"/>
      <c r="AS1532"/>
      <c r="AT1532"/>
      <c r="AU1532"/>
      <c r="AV1532"/>
      <c r="AW1532"/>
      <c r="AX1532"/>
      <c r="AY1532"/>
      <c r="AZ1532"/>
      <c r="BA1532"/>
      <c r="BB1532"/>
      <c r="BC1532"/>
      <c r="BD1532"/>
      <c r="BE1532"/>
      <c r="BF1532"/>
      <c r="BG1532"/>
      <c r="BH1532"/>
      <c r="BI1532"/>
      <c r="BJ1532"/>
      <c r="BK1532"/>
      <c r="BL1532"/>
      <c r="BM1532"/>
      <c r="BN1532"/>
      <c r="BO1532"/>
      <c r="BP1532"/>
      <c r="BQ1532"/>
      <c r="BR1532"/>
      <c r="BS1532"/>
      <c r="BT1532"/>
    </row>
    <row r="1533" spans="1:72" s="8" customFormat="1" x14ac:dyDescent="0.25">
      <c r="A1533" s="92"/>
      <c r="B1533" s="92"/>
      <c r="C1533" s="92"/>
      <c r="D1533" s="92"/>
      <c r="E1533" s="104"/>
      <c r="F1533" s="104"/>
      <c r="G1533" s="104"/>
      <c r="H1533" s="104"/>
      <c r="I1533" s="104"/>
      <c r="J1533" s="104"/>
      <c r="K1533" s="104"/>
      <c r="L1533" s="104"/>
      <c r="M1533"/>
      <c r="N1533"/>
      <c r="O1533"/>
      <c r="P1533"/>
      <c r="Q1533"/>
      <c r="R1533"/>
      <c r="S1533"/>
      <c r="T1533"/>
      <c r="U1533"/>
      <c r="V1533"/>
      <c r="W1533"/>
      <c r="X1533"/>
      <c r="Y1533"/>
      <c r="Z1533"/>
      <c r="AA1533"/>
      <c r="AB1533"/>
      <c r="AC1533"/>
      <c r="AD1533"/>
      <c r="AE1533"/>
      <c r="AF1533"/>
      <c r="AG1533"/>
      <c r="AH1533"/>
      <c r="AI1533"/>
      <c r="AJ1533"/>
      <c r="AK1533"/>
      <c r="AL1533"/>
      <c r="AM1533"/>
      <c r="AN1533"/>
      <c r="AO1533"/>
      <c r="AP1533"/>
      <c r="AQ1533"/>
      <c r="AR1533"/>
      <c r="AS1533"/>
      <c r="AT1533"/>
      <c r="AU1533"/>
      <c r="AV1533"/>
      <c r="AW1533"/>
      <c r="AX1533"/>
      <c r="AY1533"/>
      <c r="AZ1533"/>
      <c r="BA1533"/>
      <c r="BB1533"/>
      <c r="BC1533"/>
      <c r="BD1533"/>
      <c r="BE1533"/>
      <c r="BF1533"/>
      <c r="BG1533"/>
      <c r="BH1533"/>
      <c r="BI1533"/>
      <c r="BJ1533"/>
      <c r="BK1533"/>
      <c r="BL1533"/>
      <c r="BM1533"/>
      <c r="BN1533"/>
      <c r="BO1533"/>
      <c r="BP1533"/>
      <c r="BQ1533"/>
      <c r="BR1533"/>
      <c r="BS1533"/>
      <c r="BT1533"/>
    </row>
    <row r="1534" spans="1:72" s="8" customFormat="1" x14ac:dyDescent="0.25">
      <c r="A1534" s="92"/>
      <c r="B1534" s="92"/>
      <c r="C1534" s="92"/>
      <c r="D1534" s="92"/>
      <c r="E1534" s="104"/>
      <c r="F1534" s="104"/>
      <c r="G1534" s="104"/>
      <c r="H1534" s="104"/>
      <c r="I1534" s="104"/>
      <c r="J1534" s="104"/>
      <c r="K1534" s="104"/>
      <c r="L1534" s="104"/>
      <c r="M1534"/>
      <c r="N1534"/>
      <c r="O1534"/>
      <c r="P1534"/>
      <c r="Q1534"/>
      <c r="R1534"/>
      <c r="S1534"/>
      <c r="T1534"/>
      <c r="U1534"/>
      <c r="V1534"/>
      <c r="W1534"/>
      <c r="X1534"/>
      <c r="Y1534"/>
      <c r="Z1534"/>
      <c r="AA1534"/>
      <c r="AB1534"/>
      <c r="AC1534"/>
      <c r="AD1534"/>
      <c r="AE1534"/>
      <c r="AF1534"/>
      <c r="AG1534"/>
      <c r="AH1534"/>
      <c r="AI1534"/>
      <c r="AJ1534"/>
      <c r="AK1534"/>
      <c r="AL1534"/>
      <c r="AM1534"/>
      <c r="AN1534"/>
      <c r="AO1534"/>
      <c r="AP1534"/>
      <c r="AQ1534"/>
      <c r="AR1534"/>
      <c r="AS1534"/>
      <c r="AT1534"/>
      <c r="AU1534"/>
      <c r="AV1534"/>
      <c r="AW1534"/>
      <c r="AX1534"/>
      <c r="AY1534"/>
      <c r="AZ1534"/>
      <c r="BA1534"/>
      <c r="BB1534"/>
      <c r="BC1534"/>
      <c r="BD1534"/>
      <c r="BE1534"/>
      <c r="BF1534"/>
      <c r="BG1534"/>
      <c r="BH1534"/>
      <c r="BI1534"/>
      <c r="BJ1534"/>
      <c r="BK1534"/>
      <c r="BL1534"/>
      <c r="BM1534"/>
      <c r="BN1534"/>
      <c r="BO1534"/>
      <c r="BP1534"/>
      <c r="BQ1534"/>
      <c r="BR1534"/>
      <c r="BS1534"/>
      <c r="BT1534"/>
    </row>
    <row r="1535" spans="1:72" s="8" customFormat="1" x14ac:dyDescent="0.25">
      <c r="A1535" s="92"/>
      <c r="B1535" s="92"/>
      <c r="C1535" s="92"/>
      <c r="D1535" s="92"/>
      <c r="E1535" s="104"/>
      <c r="F1535" s="104"/>
      <c r="G1535" s="104"/>
      <c r="H1535" s="104"/>
      <c r="I1535" s="104"/>
      <c r="J1535" s="104"/>
      <c r="K1535" s="104"/>
      <c r="L1535" s="104"/>
      <c r="M1535"/>
      <c r="N1535"/>
      <c r="O1535"/>
      <c r="P1535"/>
      <c r="Q1535"/>
      <c r="R1535"/>
      <c r="S1535"/>
      <c r="T1535"/>
      <c r="U1535"/>
      <c r="V1535"/>
      <c r="W1535"/>
      <c r="X1535"/>
      <c r="Y1535"/>
      <c r="Z1535"/>
      <c r="AA1535"/>
      <c r="AB1535"/>
      <c r="AC1535"/>
      <c r="AD1535"/>
      <c r="AE1535"/>
      <c r="AF1535"/>
      <c r="AG1535"/>
      <c r="AH1535"/>
      <c r="AI1535"/>
      <c r="AJ1535"/>
      <c r="AK1535"/>
      <c r="AL1535"/>
      <c r="AM1535"/>
      <c r="AN1535"/>
      <c r="AO1535"/>
      <c r="AP1535"/>
      <c r="AQ1535"/>
      <c r="AR1535"/>
      <c r="AS1535"/>
      <c r="AT1535"/>
      <c r="AU1535"/>
      <c r="AV1535"/>
      <c r="AW1535"/>
      <c r="AX1535"/>
      <c r="AY1535"/>
      <c r="AZ1535"/>
      <c r="BA1535"/>
      <c r="BB1535"/>
      <c r="BC1535"/>
      <c r="BD1535"/>
      <c r="BE1535"/>
      <c r="BF1535"/>
      <c r="BG1535"/>
      <c r="BH1535"/>
      <c r="BI1535"/>
      <c r="BJ1535"/>
      <c r="BK1535"/>
      <c r="BL1535"/>
      <c r="BM1535"/>
      <c r="BN1535"/>
      <c r="BO1535"/>
      <c r="BP1535"/>
      <c r="BQ1535"/>
      <c r="BR1535"/>
      <c r="BS1535"/>
      <c r="BT1535"/>
    </row>
    <row r="1536" spans="1:72" s="8" customFormat="1" x14ac:dyDescent="0.25">
      <c r="A1536" s="92"/>
      <c r="B1536" s="92"/>
      <c r="C1536" s="92"/>
      <c r="D1536" s="92"/>
      <c r="E1536" s="104"/>
      <c r="F1536" s="104"/>
      <c r="G1536" s="104"/>
      <c r="H1536" s="104"/>
      <c r="I1536" s="104"/>
      <c r="J1536" s="104"/>
      <c r="K1536" s="104"/>
      <c r="L1536" s="104"/>
      <c r="M1536"/>
      <c r="N1536"/>
      <c r="O1536"/>
      <c r="P1536"/>
      <c r="Q1536"/>
      <c r="R1536"/>
      <c r="S1536"/>
      <c r="T1536"/>
      <c r="U1536"/>
      <c r="V1536"/>
      <c r="W1536"/>
      <c r="X1536"/>
      <c r="Y1536"/>
      <c r="Z1536"/>
      <c r="AA1536"/>
      <c r="AB1536"/>
      <c r="AC1536"/>
      <c r="AD1536"/>
      <c r="AE1536"/>
      <c r="AF1536"/>
      <c r="AG1536"/>
      <c r="AH1536"/>
      <c r="AI1536"/>
      <c r="AJ1536"/>
      <c r="AK1536"/>
      <c r="AL1536"/>
      <c r="AM1536"/>
      <c r="AN1536"/>
      <c r="AO1536"/>
      <c r="AP1536"/>
      <c r="AQ1536"/>
      <c r="AR1536"/>
      <c r="AS1536"/>
      <c r="AT1536"/>
      <c r="AU1536"/>
      <c r="AV1536"/>
      <c r="AW1536"/>
      <c r="AX1536"/>
      <c r="AY1536"/>
      <c r="AZ1536"/>
      <c r="BA1536"/>
      <c r="BB1536"/>
      <c r="BC1536"/>
      <c r="BD1536"/>
      <c r="BE1536"/>
      <c r="BF1536"/>
      <c r="BG1536"/>
      <c r="BH1536"/>
      <c r="BI1536"/>
      <c r="BJ1536"/>
      <c r="BK1536"/>
      <c r="BL1536"/>
      <c r="BM1536"/>
      <c r="BN1536"/>
      <c r="BO1536"/>
      <c r="BP1536"/>
      <c r="BQ1536"/>
      <c r="BR1536"/>
      <c r="BS1536"/>
      <c r="BT1536"/>
    </row>
    <row r="1537" spans="1:72" s="8" customFormat="1" x14ac:dyDescent="0.25">
      <c r="A1537" s="92"/>
      <c r="B1537" s="92"/>
      <c r="C1537" s="92"/>
      <c r="D1537" s="92"/>
      <c r="E1537" s="104"/>
      <c r="F1537" s="104"/>
      <c r="G1537" s="104"/>
      <c r="H1537" s="104"/>
      <c r="I1537" s="104"/>
      <c r="J1537" s="104"/>
      <c r="K1537" s="104"/>
      <c r="L1537" s="104"/>
      <c r="M1537"/>
      <c r="N1537"/>
      <c r="O1537"/>
      <c r="P1537"/>
      <c r="Q1537"/>
      <c r="R1537"/>
      <c r="S1537"/>
      <c r="T1537"/>
      <c r="U1537"/>
      <c r="V1537"/>
      <c r="W1537"/>
      <c r="X1537"/>
      <c r="Y1537"/>
      <c r="Z1537"/>
      <c r="AA1537"/>
      <c r="AB1537"/>
      <c r="AC1537"/>
      <c r="AD1537"/>
      <c r="AE1537"/>
      <c r="AF1537"/>
      <c r="AG1537"/>
      <c r="AH1537"/>
      <c r="AI1537"/>
      <c r="AJ1537"/>
      <c r="AK1537"/>
      <c r="AL1537"/>
      <c r="AM1537"/>
      <c r="AN1537"/>
      <c r="AO1537"/>
      <c r="AP1537"/>
      <c r="AQ1537"/>
      <c r="AR1537"/>
      <c r="AS1537"/>
      <c r="AT1537"/>
      <c r="AU1537"/>
      <c r="AV1537"/>
      <c r="AW1537"/>
      <c r="AX1537"/>
      <c r="AY1537"/>
      <c r="AZ1537"/>
      <c r="BA1537"/>
      <c r="BB1537"/>
      <c r="BC1537"/>
      <c r="BD1537"/>
      <c r="BE1537"/>
      <c r="BF1537"/>
      <c r="BG1537"/>
      <c r="BH1537"/>
      <c r="BI1537"/>
      <c r="BJ1537"/>
      <c r="BK1537"/>
      <c r="BL1537"/>
      <c r="BM1537"/>
      <c r="BN1537"/>
      <c r="BO1537"/>
      <c r="BP1537"/>
      <c r="BQ1537"/>
      <c r="BR1537"/>
      <c r="BS1537"/>
      <c r="BT1537"/>
    </row>
    <row r="1538" spans="1:72" s="8" customFormat="1" x14ac:dyDescent="0.25">
      <c r="A1538" s="92"/>
      <c r="B1538" s="92"/>
      <c r="C1538" s="92"/>
      <c r="D1538" s="92"/>
      <c r="E1538" s="104"/>
      <c r="F1538" s="104"/>
      <c r="G1538" s="104"/>
      <c r="H1538" s="104"/>
      <c r="I1538" s="104"/>
      <c r="J1538" s="104"/>
      <c r="K1538" s="104"/>
      <c r="L1538" s="104"/>
      <c r="M1538"/>
      <c r="N1538"/>
      <c r="O1538"/>
      <c r="P1538"/>
      <c r="Q1538"/>
      <c r="R1538"/>
      <c r="S1538"/>
      <c r="T1538"/>
      <c r="U1538"/>
      <c r="V1538"/>
      <c r="W1538"/>
      <c r="X1538"/>
      <c r="Y1538"/>
      <c r="Z1538"/>
      <c r="AA1538"/>
      <c r="AB1538"/>
      <c r="AC1538"/>
      <c r="AD1538"/>
      <c r="AE1538"/>
      <c r="AF1538"/>
      <c r="AG1538"/>
      <c r="AH1538"/>
      <c r="AI1538"/>
      <c r="AJ1538"/>
      <c r="AK1538"/>
      <c r="AL1538"/>
      <c r="AM1538"/>
      <c r="AN1538"/>
      <c r="AO1538"/>
      <c r="AP1538"/>
      <c r="AQ1538"/>
      <c r="AR1538"/>
      <c r="AS1538"/>
      <c r="AT1538"/>
      <c r="AU1538"/>
      <c r="AV1538"/>
      <c r="AW1538"/>
      <c r="AX1538"/>
      <c r="AY1538"/>
      <c r="AZ1538"/>
      <c r="BA1538"/>
      <c r="BB1538"/>
      <c r="BC1538"/>
      <c r="BD1538"/>
      <c r="BE1538"/>
      <c r="BF1538"/>
      <c r="BG1538"/>
      <c r="BH1538"/>
      <c r="BI1538"/>
      <c r="BJ1538"/>
      <c r="BK1538"/>
      <c r="BL1538"/>
      <c r="BM1538"/>
      <c r="BN1538"/>
      <c r="BO1538"/>
      <c r="BP1538"/>
      <c r="BQ1538"/>
      <c r="BR1538"/>
      <c r="BS1538"/>
      <c r="BT1538"/>
    </row>
    <row r="1539" spans="1:72" s="8" customFormat="1" x14ac:dyDescent="0.25">
      <c r="A1539" s="92"/>
      <c r="B1539" s="92"/>
      <c r="C1539" s="92"/>
      <c r="D1539" s="92"/>
      <c r="E1539" s="104"/>
      <c r="F1539" s="104"/>
      <c r="G1539" s="104"/>
      <c r="H1539" s="104"/>
      <c r="I1539" s="104"/>
      <c r="J1539" s="104"/>
      <c r="K1539" s="104"/>
      <c r="L1539" s="104"/>
      <c r="M1539"/>
      <c r="N1539"/>
      <c r="O1539"/>
      <c r="P1539"/>
      <c r="Q1539"/>
      <c r="R1539"/>
      <c r="S1539"/>
      <c r="T1539"/>
      <c r="U1539"/>
      <c r="V1539"/>
      <c r="W1539"/>
      <c r="X1539"/>
      <c r="Y1539"/>
      <c r="Z1539"/>
      <c r="AA1539"/>
      <c r="AB1539"/>
      <c r="AC1539"/>
      <c r="AD1539"/>
      <c r="AE1539"/>
      <c r="AF1539"/>
      <c r="AG1539"/>
      <c r="AH1539"/>
      <c r="AI1539"/>
      <c r="AJ1539"/>
      <c r="AK1539"/>
      <c r="AL1539"/>
      <c r="AM1539"/>
      <c r="AN1539"/>
      <c r="AO1539"/>
      <c r="AP1539"/>
      <c r="AQ1539"/>
      <c r="AR1539"/>
      <c r="AS1539"/>
      <c r="AT1539"/>
      <c r="AU1539"/>
      <c r="AV1539"/>
      <c r="AW1539"/>
      <c r="AX1539"/>
      <c r="AY1539"/>
      <c r="AZ1539"/>
      <c r="BA1539"/>
      <c r="BB1539"/>
      <c r="BC1539"/>
      <c r="BD1539"/>
      <c r="BE1539"/>
      <c r="BF1539"/>
      <c r="BG1539"/>
      <c r="BH1539"/>
      <c r="BI1539"/>
      <c r="BJ1539"/>
      <c r="BK1539"/>
      <c r="BL1539"/>
      <c r="BM1539"/>
      <c r="BN1539"/>
      <c r="BO1539"/>
      <c r="BP1539"/>
      <c r="BQ1539"/>
      <c r="BR1539"/>
      <c r="BS1539"/>
      <c r="BT1539"/>
    </row>
    <row r="1540" spans="1:72" s="8" customFormat="1" x14ac:dyDescent="0.25">
      <c r="A1540" s="92"/>
      <c r="B1540" s="92"/>
      <c r="C1540" s="92"/>
      <c r="D1540" s="92"/>
      <c r="E1540" s="104"/>
      <c r="F1540" s="104"/>
      <c r="G1540" s="104"/>
      <c r="H1540" s="104"/>
      <c r="I1540" s="104"/>
      <c r="J1540" s="104"/>
      <c r="K1540" s="104"/>
      <c r="L1540" s="104"/>
      <c r="M1540"/>
      <c r="N1540"/>
      <c r="O1540"/>
      <c r="P1540"/>
      <c r="Q1540"/>
      <c r="R1540"/>
      <c r="S1540"/>
      <c r="T1540"/>
      <c r="U1540"/>
      <c r="V1540"/>
      <c r="W1540"/>
      <c r="X1540"/>
      <c r="Y1540"/>
      <c r="Z1540"/>
      <c r="AA1540"/>
      <c r="AB1540"/>
      <c r="AC1540"/>
      <c r="AD1540"/>
      <c r="AE1540"/>
      <c r="AF1540"/>
      <c r="AG1540"/>
      <c r="AH1540"/>
      <c r="AI1540"/>
      <c r="AJ1540"/>
      <c r="AK1540"/>
      <c r="AL1540"/>
      <c r="AM1540"/>
      <c r="AN1540"/>
      <c r="AO1540"/>
      <c r="AP1540"/>
      <c r="AQ1540"/>
      <c r="AR1540"/>
      <c r="AS1540"/>
      <c r="AT1540"/>
      <c r="AU1540"/>
      <c r="AV1540"/>
      <c r="AW1540"/>
      <c r="AX1540"/>
      <c r="AY1540"/>
      <c r="AZ1540"/>
      <c r="BA1540"/>
      <c r="BB1540"/>
      <c r="BC1540"/>
      <c r="BD1540"/>
      <c r="BE1540"/>
      <c r="BF1540"/>
      <c r="BG1540"/>
      <c r="BH1540"/>
      <c r="BI1540"/>
      <c r="BJ1540"/>
      <c r="BK1540"/>
      <c r="BL1540"/>
      <c r="BM1540"/>
      <c r="BN1540"/>
      <c r="BO1540"/>
      <c r="BP1540"/>
      <c r="BQ1540"/>
      <c r="BR1540"/>
      <c r="BS1540"/>
      <c r="BT1540"/>
    </row>
    <row r="1541" spans="1:72" s="8" customFormat="1" x14ac:dyDescent="0.25">
      <c r="A1541" s="92"/>
      <c r="B1541" s="92"/>
      <c r="C1541" s="92"/>
      <c r="D1541" s="92"/>
      <c r="E1541" s="104"/>
      <c r="F1541" s="104"/>
      <c r="G1541" s="104"/>
      <c r="H1541" s="104"/>
      <c r="I1541" s="104"/>
      <c r="J1541" s="104"/>
      <c r="K1541" s="104"/>
      <c r="L1541" s="104"/>
      <c r="M1541"/>
      <c r="N1541"/>
      <c r="O1541"/>
      <c r="P1541"/>
      <c r="Q1541"/>
      <c r="R1541"/>
      <c r="S1541"/>
      <c r="T1541"/>
      <c r="U1541"/>
      <c r="V1541"/>
      <c r="W1541"/>
      <c r="X1541"/>
      <c r="Y1541"/>
      <c r="Z1541"/>
      <c r="AA1541"/>
      <c r="AB1541"/>
      <c r="AC1541"/>
      <c r="AD1541"/>
      <c r="AE1541"/>
      <c r="AF1541"/>
      <c r="AG1541"/>
      <c r="AH1541"/>
      <c r="AI1541"/>
      <c r="AJ1541"/>
      <c r="AK1541"/>
      <c r="AL1541"/>
      <c r="AM1541"/>
      <c r="AN1541"/>
      <c r="AO1541"/>
      <c r="AP1541"/>
      <c r="AQ1541"/>
      <c r="AR1541"/>
      <c r="AS1541"/>
      <c r="AT1541"/>
      <c r="AU1541"/>
      <c r="AV1541"/>
      <c r="AW1541"/>
      <c r="AX1541"/>
      <c r="AY1541"/>
      <c r="AZ1541"/>
      <c r="BA1541"/>
      <c r="BB1541"/>
      <c r="BC1541"/>
      <c r="BD1541"/>
      <c r="BE1541"/>
      <c r="BF1541"/>
      <c r="BG1541"/>
      <c r="BH1541"/>
      <c r="BI1541"/>
      <c r="BJ1541"/>
      <c r="BK1541"/>
      <c r="BL1541"/>
      <c r="BM1541"/>
      <c r="BN1541"/>
      <c r="BO1541"/>
      <c r="BP1541"/>
      <c r="BQ1541"/>
      <c r="BR1541"/>
      <c r="BS1541"/>
      <c r="BT1541"/>
    </row>
    <row r="1542" spans="1:72" s="8" customFormat="1" x14ac:dyDescent="0.25">
      <c r="A1542" s="92"/>
      <c r="B1542" s="92"/>
      <c r="C1542" s="92"/>
      <c r="D1542" s="92"/>
      <c r="E1542" s="104"/>
      <c r="F1542" s="104"/>
      <c r="G1542" s="104"/>
      <c r="H1542" s="104"/>
      <c r="I1542" s="104"/>
      <c r="J1542" s="104"/>
      <c r="K1542" s="104"/>
      <c r="L1542" s="104"/>
      <c r="M1542"/>
      <c r="N1542"/>
      <c r="O1542"/>
      <c r="P1542"/>
      <c r="Q1542"/>
      <c r="R1542"/>
      <c r="S1542"/>
      <c r="T1542"/>
      <c r="U1542"/>
      <c r="V1542"/>
      <c r="W1542"/>
      <c r="X1542"/>
      <c r="Y1542"/>
      <c r="Z1542"/>
      <c r="AA1542"/>
      <c r="AB1542"/>
      <c r="AC1542"/>
      <c r="AD1542"/>
      <c r="AE1542"/>
      <c r="AF1542"/>
      <c r="AG1542"/>
      <c r="AH1542"/>
      <c r="AI1542"/>
      <c r="AJ1542"/>
      <c r="AK1542"/>
      <c r="AL1542"/>
      <c r="AM1542"/>
      <c r="AN1542"/>
      <c r="AO1542"/>
      <c r="AP1542"/>
      <c r="AQ1542"/>
      <c r="AR1542"/>
      <c r="AS1542"/>
      <c r="AT1542"/>
      <c r="AU1542"/>
      <c r="AV1542"/>
      <c r="AW1542"/>
      <c r="AX1542"/>
      <c r="AY1542"/>
      <c r="AZ1542"/>
      <c r="BA1542"/>
      <c r="BB1542"/>
      <c r="BC1542"/>
      <c r="BD1542"/>
      <c r="BE1542"/>
      <c r="BF1542"/>
      <c r="BG1542"/>
      <c r="BH1542"/>
      <c r="BI1542"/>
      <c r="BJ1542"/>
      <c r="BK1542"/>
      <c r="BL1542"/>
      <c r="BM1542"/>
      <c r="BN1542"/>
      <c r="BO1542"/>
      <c r="BP1542"/>
      <c r="BQ1542"/>
      <c r="BR1542"/>
      <c r="BS1542"/>
      <c r="BT1542"/>
    </row>
    <row r="1543" spans="1:72" s="8" customFormat="1" x14ac:dyDescent="0.25">
      <c r="A1543" s="92"/>
      <c r="B1543" s="92"/>
      <c r="C1543" s="92"/>
      <c r="D1543" s="92"/>
      <c r="E1543" s="104"/>
      <c r="F1543" s="104"/>
      <c r="G1543" s="104"/>
      <c r="H1543" s="104"/>
      <c r="I1543" s="104"/>
      <c r="J1543" s="104"/>
      <c r="K1543" s="104"/>
      <c r="L1543" s="104"/>
      <c r="M1543"/>
      <c r="N1543"/>
      <c r="O1543"/>
      <c r="P1543"/>
      <c r="Q1543"/>
      <c r="R1543"/>
      <c r="S1543"/>
      <c r="T1543"/>
      <c r="U1543"/>
      <c r="V1543"/>
      <c r="W1543"/>
      <c r="X1543"/>
      <c r="Y1543"/>
      <c r="Z1543"/>
      <c r="AA1543"/>
      <c r="AB1543"/>
      <c r="AC1543"/>
      <c r="AD1543"/>
      <c r="AE1543"/>
      <c r="AF1543"/>
      <c r="AG1543"/>
      <c r="AH1543"/>
      <c r="AI1543"/>
      <c r="AJ1543"/>
      <c r="AK1543"/>
      <c r="AL1543"/>
      <c r="AM1543"/>
      <c r="AN1543"/>
      <c r="AO1543"/>
      <c r="AP1543"/>
      <c r="AQ1543"/>
      <c r="AR1543"/>
      <c r="AS1543"/>
      <c r="AT1543"/>
      <c r="AU1543"/>
      <c r="AV1543"/>
      <c r="AW1543"/>
      <c r="AX1543"/>
      <c r="AY1543"/>
      <c r="AZ1543"/>
      <c r="BA1543"/>
      <c r="BB1543"/>
      <c r="BC1543"/>
      <c r="BD1543"/>
      <c r="BE1543"/>
      <c r="BF1543"/>
      <c r="BG1543"/>
      <c r="BH1543"/>
      <c r="BI1543"/>
      <c r="BJ1543"/>
      <c r="BK1543"/>
      <c r="BL1543"/>
      <c r="BM1543"/>
      <c r="BN1543"/>
      <c r="BO1543"/>
      <c r="BP1543"/>
      <c r="BQ1543"/>
      <c r="BR1543"/>
      <c r="BS1543"/>
      <c r="BT1543"/>
    </row>
    <row r="1544" spans="1:72" s="8" customFormat="1" x14ac:dyDescent="0.25">
      <c r="A1544" s="92"/>
      <c r="B1544" s="92"/>
      <c r="C1544" s="92"/>
      <c r="D1544" s="92"/>
      <c r="E1544" s="104"/>
      <c r="F1544" s="104"/>
      <c r="G1544" s="104"/>
      <c r="H1544" s="104"/>
      <c r="I1544" s="104"/>
      <c r="J1544" s="104"/>
      <c r="K1544" s="104"/>
      <c r="L1544" s="104"/>
      <c r="M1544"/>
      <c r="N1544"/>
      <c r="O1544"/>
      <c r="P1544"/>
      <c r="Q1544"/>
      <c r="R1544"/>
      <c r="S1544"/>
      <c r="T1544"/>
      <c r="U1544"/>
      <c r="V1544"/>
      <c r="W1544"/>
      <c r="X1544"/>
      <c r="Y1544"/>
      <c r="Z1544"/>
      <c r="AA1544"/>
      <c r="AB1544"/>
      <c r="AC1544"/>
      <c r="AD1544"/>
      <c r="AE1544"/>
      <c r="AF1544"/>
      <c r="AG1544"/>
      <c r="AH1544"/>
      <c r="AI1544"/>
      <c r="AJ1544"/>
      <c r="AK1544"/>
      <c r="AL1544"/>
      <c r="AM1544"/>
      <c r="AN1544"/>
      <c r="AO1544"/>
      <c r="AP1544"/>
      <c r="AQ1544"/>
      <c r="AR1544"/>
      <c r="AS1544"/>
      <c r="AT1544"/>
      <c r="AU1544"/>
      <c r="AV1544"/>
      <c r="AW1544"/>
      <c r="AX1544"/>
      <c r="AY1544"/>
      <c r="AZ1544"/>
      <c r="BA1544"/>
      <c r="BB1544"/>
      <c r="BC1544"/>
      <c r="BD1544"/>
      <c r="BE1544"/>
      <c r="BF1544"/>
      <c r="BG1544"/>
      <c r="BH1544"/>
      <c r="BI1544"/>
      <c r="BJ1544"/>
      <c r="BK1544"/>
      <c r="BL1544"/>
      <c r="BM1544"/>
      <c r="BN1544"/>
      <c r="BO1544"/>
      <c r="BP1544"/>
      <c r="BQ1544"/>
      <c r="BR1544"/>
      <c r="BS1544"/>
      <c r="BT1544"/>
    </row>
    <row r="1545" spans="1:72" s="8" customFormat="1" x14ac:dyDescent="0.25">
      <c r="A1545" s="92"/>
      <c r="B1545" s="92"/>
      <c r="C1545" s="92"/>
      <c r="D1545" s="92"/>
      <c r="E1545" s="104"/>
      <c r="F1545" s="104"/>
      <c r="G1545" s="104"/>
      <c r="H1545" s="104"/>
      <c r="I1545" s="104"/>
      <c r="J1545" s="104"/>
      <c r="K1545" s="104"/>
      <c r="L1545" s="104"/>
      <c r="M1545"/>
      <c r="N1545"/>
      <c r="O1545"/>
      <c r="P1545"/>
      <c r="Q1545"/>
      <c r="R1545"/>
      <c r="S1545"/>
      <c r="T1545"/>
      <c r="U1545"/>
      <c r="V1545"/>
      <c r="W1545"/>
      <c r="X1545"/>
      <c r="Y1545"/>
      <c r="Z1545"/>
      <c r="AA1545"/>
      <c r="AB1545"/>
      <c r="AC1545"/>
      <c r="AD1545"/>
      <c r="AE1545"/>
      <c r="AF1545"/>
      <c r="AG1545"/>
      <c r="AH1545"/>
      <c r="AI1545"/>
      <c r="AJ1545"/>
      <c r="AK1545"/>
      <c r="AL1545"/>
      <c r="AM1545"/>
      <c r="AN1545"/>
      <c r="AO1545"/>
      <c r="AP1545"/>
      <c r="AQ1545"/>
      <c r="AR1545"/>
      <c r="AS1545"/>
      <c r="AT1545"/>
      <c r="AU1545"/>
      <c r="AV1545"/>
      <c r="AW1545"/>
      <c r="AX1545"/>
      <c r="AY1545"/>
      <c r="AZ1545"/>
      <c r="BA1545"/>
      <c r="BB1545"/>
      <c r="BC1545"/>
      <c r="BD1545"/>
      <c r="BE1545"/>
      <c r="BF1545"/>
      <c r="BG1545"/>
      <c r="BH1545"/>
      <c r="BI1545"/>
      <c r="BJ1545"/>
      <c r="BK1545"/>
      <c r="BL1545"/>
      <c r="BM1545"/>
      <c r="BN1545"/>
      <c r="BO1545"/>
      <c r="BP1545"/>
      <c r="BQ1545"/>
      <c r="BR1545"/>
      <c r="BS1545"/>
      <c r="BT1545"/>
    </row>
    <row r="1546" spans="1:72" s="8" customFormat="1" x14ac:dyDescent="0.25">
      <c r="A1546" s="92"/>
      <c r="B1546" s="92"/>
      <c r="C1546" s="92"/>
      <c r="D1546" s="92"/>
      <c r="E1546" s="104"/>
      <c r="F1546" s="104"/>
      <c r="G1546" s="104"/>
      <c r="H1546" s="104"/>
      <c r="I1546" s="104"/>
      <c r="J1546" s="104"/>
      <c r="K1546" s="104"/>
      <c r="L1546" s="104"/>
      <c r="M1546"/>
      <c r="N1546"/>
      <c r="O1546"/>
      <c r="P1546"/>
      <c r="Q1546"/>
      <c r="R1546"/>
      <c r="S1546"/>
      <c r="T1546"/>
      <c r="U1546"/>
      <c r="V1546"/>
      <c r="W1546"/>
      <c r="X1546"/>
      <c r="Y1546"/>
      <c r="Z1546"/>
      <c r="AA1546"/>
      <c r="AB1546"/>
      <c r="AC1546"/>
      <c r="AD1546"/>
      <c r="AE1546"/>
      <c r="AF1546"/>
      <c r="AG1546"/>
      <c r="AH1546"/>
      <c r="AI1546"/>
      <c r="AJ1546"/>
      <c r="AK1546"/>
      <c r="AL1546"/>
      <c r="AM1546"/>
      <c r="AN1546"/>
      <c r="AO1546"/>
      <c r="AP1546"/>
      <c r="AQ1546"/>
      <c r="AR1546"/>
      <c r="AS1546"/>
      <c r="AT1546"/>
      <c r="AU1546"/>
      <c r="AV1546"/>
      <c r="AW1546"/>
      <c r="AX1546"/>
      <c r="AY1546"/>
      <c r="AZ1546"/>
      <c r="BA1546"/>
      <c r="BB1546"/>
      <c r="BC1546"/>
      <c r="BD1546"/>
      <c r="BE1546"/>
      <c r="BF1546"/>
      <c r="BG1546"/>
      <c r="BH1546"/>
      <c r="BI1546"/>
      <c r="BJ1546"/>
      <c r="BK1546"/>
      <c r="BL1546"/>
      <c r="BM1546"/>
      <c r="BN1546"/>
      <c r="BO1546"/>
      <c r="BP1546"/>
      <c r="BQ1546"/>
      <c r="BR1546"/>
      <c r="BS1546"/>
      <c r="BT1546"/>
    </row>
    <row r="1547" spans="1:72" s="8" customFormat="1" x14ac:dyDescent="0.25">
      <c r="A1547" s="92"/>
      <c r="B1547" s="92"/>
      <c r="C1547" s="92"/>
      <c r="D1547" s="92"/>
      <c r="E1547" s="104"/>
      <c r="F1547" s="104"/>
      <c r="G1547" s="104"/>
      <c r="H1547" s="104"/>
      <c r="I1547" s="104"/>
      <c r="J1547" s="104"/>
      <c r="K1547" s="104"/>
      <c r="L1547" s="104"/>
      <c r="M1547"/>
      <c r="N1547"/>
      <c r="O1547"/>
      <c r="P1547"/>
      <c r="Q1547"/>
      <c r="R1547"/>
      <c r="S1547"/>
      <c r="T1547"/>
      <c r="U1547"/>
      <c r="V1547"/>
      <c r="W1547"/>
      <c r="X1547"/>
      <c r="Y1547"/>
      <c r="Z1547"/>
      <c r="AA1547"/>
      <c r="AB1547"/>
      <c r="AC1547"/>
      <c r="AD1547"/>
      <c r="AE1547"/>
      <c r="AF1547"/>
      <c r="AG1547"/>
      <c r="AH1547"/>
      <c r="AI1547"/>
      <c r="AJ1547"/>
      <c r="AK1547"/>
      <c r="AL1547"/>
      <c r="AM1547"/>
      <c r="AN1547"/>
      <c r="AO1547"/>
      <c r="AP1547"/>
      <c r="AQ1547"/>
      <c r="AR1547"/>
      <c r="AS1547"/>
      <c r="AT1547"/>
      <c r="AU1547"/>
      <c r="AV1547"/>
      <c r="AW1547"/>
      <c r="AX1547"/>
      <c r="AY1547"/>
      <c r="AZ1547"/>
      <c r="BA1547"/>
      <c r="BB1547"/>
      <c r="BC1547"/>
      <c r="BD1547"/>
      <c r="BE1547"/>
      <c r="BF1547"/>
      <c r="BG1547"/>
      <c r="BH1547"/>
      <c r="BI1547"/>
      <c r="BJ1547"/>
      <c r="BK1547"/>
      <c r="BL1547"/>
      <c r="BM1547"/>
      <c r="BN1547"/>
      <c r="BO1547"/>
      <c r="BP1547"/>
      <c r="BQ1547"/>
      <c r="BR1547"/>
      <c r="BS1547"/>
      <c r="BT1547"/>
    </row>
    <row r="1548" spans="1:72" s="8" customFormat="1" x14ac:dyDescent="0.25">
      <c r="A1548" s="92"/>
      <c r="B1548" s="92"/>
      <c r="C1548" s="92"/>
      <c r="D1548" s="92"/>
      <c r="E1548" s="104"/>
      <c r="F1548" s="104"/>
      <c r="G1548" s="104"/>
      <c r="H1548" s="104"/>
      <c r="I1548" s="104"/>
      <c r="J1548" s="104"/>
      <c r="K1548" s="104"/>
      <c r="L1548" s="104"/>
      <c r="M1548"/>
      <c r="N1548"/>
      <c r="O1548"/>
      <c r="P1548"/>
      <c r="Q1548"/>
      <c r="R1548"/>
      <c r="S1548"/>
      <c r="T1548"/>
      <c r="U1548"/>
      <c r="V1548"/>
      <c r="W1548"/>
      <c r="X1548"/>
      <c r="Y1548"/>
      <c r="Z1548"/>
      <c r="AA1548"/>
      <c r="AB1548"/>
      <c r="AC1548"/>
      <c r="AD1548"/>
      <c r="AE1548"/>
      <c r="AF1548"/>
      <c r="AG1548"/>
      <c r="AH1548"/>
      <c r="AI1548"/>
      <c r="AJ1548"/>
      <c r="AK1548"/>
      <c r="AL1548"/>
      <c r="AM1548"/>
      <c r="AN1548"/>
      <c r="AO1548"/>
      <c r="AP1548"/>
      <c r="AQ1548"/>
      <c r="AR1548"/>
      <c r="AS1548"/>
      <c r="AT1548"/>
      <c r="AU1548"/>
      <c r="AV1548"/>
      <c r="AW1548"/>
      <c r="AX1548"/>
      <c r="AY1548"/>
      <c r="AZ1548"/>
      <c r="BA1548"/>
      <c r="BB1548"/>
      <c r="BC1548"/>
      <c r="BD1548"/>
      <c r="BE1548"/>
      <c r="BF1548"/>
      <c r="BG1548"/>
      <c r="BH1548"/>
      <c r="BI1548"/>
      <c r="BJ1548"/>
      <c r="BK1548"/>
      <c r="BL1548"/>
      <c r="BM1548"/>
      <c r="BN1548"/>
      <c r="BO1548"/>
      <c r="BP1548"/>
      <c r="BQ1548"/>
      <c r="BR1548"/>
      <c r="BS1548"/>
      <c r="BT1548"/>
    </row>
    <row r="1549" spans="1:72" s="8" customFormat="1" x14ac:dyDescent="0.25">
      <c r="A1549" s="92"/>
      <c r="B1549" s="92"/>
      <c r="C1549" s="92"/>
      <c r="D1549" s="92"/>
      <c r="E1549" s="104"/>
      <c r="F1549" s="104"/>
      <c r="G1549" s="104"/>
      <c r="H1549" s="104"/>
      <c r="I1549" s="104"/>
      <c r="J1549" s="104"/>
      <c r="K1549" s="104"/>
      <c r="L1549" s="104"/>
      <c r="M1549"/>
      <c r="N1549"/>
      <c r="O1549"/>
      <c r="P1549"/>
      <c r="Q1549"/>
      <c r="R1549"/>
      <c r="S1549"/>
      <c r="T1549"/>
      <c r="U1549"/>
      <c r="V1549"/>
      <c r="W1549"/>
      <c r="X1549"/>
      <c r="Y1549"/>
      <c r="Z1549"/>
      <c r="AA1549"/>
      <c r="AB1549"/>
      <c r="AC1549"/>
      <c r="AD1549"/>
      <c r="AE1549"/>
      <c r="AF1549"/>
      <c r="AG1549"/>
      <c r="AH1549"/>
      <c r="AI1549"/>
      <c r="AJ1549"/>
      <c r="AK1549"/>
      <c r="AL1549"/>
      <c r="AM1549"/>
      <c r="AN1549"/>
      <c r="AO1549"/>
      <c r="AP1549"/>
      <c r="AQ1549"/>
      <c r="AR1549"/>
      <c r="AS1549"/>
      <c r="AT1549"/>
      <c r="AU1549"/>
      <c r="AV1549"/>
      <c r="AW1549"/>
      <c r="AX1549"/>
      <c r="AY1549"/>
      <c r="AZ1549"/>
      <c r="BA1549"/>
      <c r="BB1549"/>
      <c r="BC1549"/>
      <c r="BD1549"/>
      <c r="BE1549"/>
      <c r="BF1549"/>
      <c r="BG1549"/>
      <c r="BH1549"/>
      <c r="BI1549"/>
      <c r="BJ1549"/>
      <c r="BK1549"/>
      <c r="BL1549"/>
      <c r="BM1549"/>
      <c r="BN1549"/>
      <c r="BO1549"/>
      <c r="BP1549"/>
      <c r="BQ1549"/>
      <c r="BR1549"/>
      <c r="BS1549"/>
      <c r="BT1549"/>
    </row>
    <row r="1550" spans="1:72" s="8" customFormat="1" x14ac:dyDescent="0.25">
      <c r="A1550" s="92"/>
      <c r="B1550" s="92"/>
      <c r="C1550" s="92"/>
      <c r="D1550" s="92"/>
      <c r="E1550" s="104"/>
      <c r="F1550" s="104"/>
      <c r="G1550" s="104"/>
      <c r="H1550" s="104"/>
      <c r="I1550" s="104"/>
      <c r="J1550" s="104"/>
      <c r="K1550" s="104"/>
      <c r="L1550" s="104"/>
      <c r="M1550"/>
      <c r="N1550"/>
      <c r="O1550"/>
      <c r="P1550"/>
      <c r="Q1550"/>
      <c r="R1550"/>
      <c r="S1550"/>
      <c r="T1550"/>
      <c r="U1550"/>
      <c r="V1550"/>
      <c r="W1550"/>
      <c r="X1550"/>
      <c r="Y1550"/>
      <c r="Z1550"/>
      <c r="AA1550"/>
      <c r="AB1550"/>
      <c r="AC1550"/>
      <c r="AD1550"/>
      <c r="AE1550"/>
      <c r="AF1550"/>
      <c r="AG1550"/>
      <c r="AH1550"/>
      <c r="AI1550"/>
      <c r="AJ1550"/>
      <c r="AK1550"/>
      <c r="AL1550"/>
      <c r="AM1550"/>
      <c r="AN1550"/>
      <c r="AO1550"/>
      <c r="AP1550"/>
      <c r="AQ1550"/>
      <c r="AR1550"/>
      <c r="AS1550"/>
      <c r="AT1550"/>
      <c r="AU1550"/>
      <c r="AV1550"/>
      <c r="AW1550"/>
      <c r="AX1550"/>
      <c r="AY1550"/>
      <c r="AZ1550"/>
      <c r="BA1550"/>
      <c r="BB1550"/>
      <c r="BC1550"/>
      <c r="BD1550"/>
      <c r="BE1550"/>
      <c r="BF1550"/>
      <c r="BG1550"/>
      <c r="BH1550"/>
      <c r="BI1550"/>
      <c r="BJ1550"/>
      <c r="BK1550"/>
      <c r="BL1550"/>
      <c r="BM1550"/>
      <c r="BN1550"/>
      <c r="BO1550"/>
      <c r="BP1550"/>
      <c r="BQ1550"/>
      <c r="BR1550"/>
      <c r="BS1550"/>
      <c r="BT1550"/>
    </row>
    <row r="1551" spans="1:72" s="8" customFormat="1" x14ac:dyDescent="0.25">
      <c r="A1551" s="92"/>
      <c r="B1551" s="92"/>
      <c r="C1551" s="92"/>
      <c r="D1551" s="92"/>
      <c r="E1551" s="104"/>
      <c r="F1551" s="104"/>
      <c r="G1551" s="104"/>
      <c r="H1551" s="104"/>
      <c r="I1551" s="104"/>
      <c r="J1551" s="104"/>
      <c r="K1551" s="104"/>
      <c r="L1551" s="104"/>
      <c r="M1551"/>
      <c r="N1551"/>
      <c r="O1551"/>
      <c r="P1551"/>
      <c r="Q1551"/>
      <c r="R1551"/>
      <c r="S1551"/>
      <c r="T1551"/>
      <c r="U1551"/>
      <c r="V1551"/>
      <c r="W1551"/>
      <c r="X1551"/>
      <c r="Y1551"/>
      <c r="Z1551"/>
      <c r="AA1551"/>
      <c r="AB1551"/>
      <c r="AC1551"/>
      <c r="AD1551"/>
      <c r="AE1551"/>
      <c r="AF1551"/>
      <c r="AG1551"/>
      <c r="AH1551"/>
      <c r="AI1551"/>
      <c r="AJ1551"/>
      <c r="AK1551"/>
      <c r="AL1551"/>
      <c r="AM1551"/>
      <c r="AN1551"/>
      <c r="AO1551"/>
      <c r="AP1551"/>
      <c r="AQ1551"/>
      <c r="AR1551"/>
      <c r="AS1551"/>
      <c r="AT1551"/>
      <c r="AU1551"/>
      <c r="AV1551"/>
      <c r="AW1551"/>
      <c r="AX1551"/>
      <c r="AY1551"/>
      <c r="AZ1551"/>
      <c r="BA1551"/>
      <c r="BB1551"/>
      <c r="BC1551"/>
      <c r="BD1551"/>
      <c r="BE1551"/>
      <c r="BF1551"/>
      <c r="BG1551"/>
      <c r="BH1551"/>
      <c r="BI1551"/>
      <c r="BJ1551"/>
      <c r="BK1551"/>
      <c r="BL1551"/>
      <c r="BM1551"/>
      <c r="BN1551"/>
      <c r="BO1551"/>
      <c r="BP1551"/>
      <c r="BQ1551"/>
      <c r="BR1551"/>
      <c r="BS1551"/>
      <c r="BT1551"/>
    </row>
    <row r="1552" spans="1:72" s="8" customFormat="1" x14ac:dyDescent="0.25">
      <c r="A1552" s="92"/>
      <c r="B1552" s="92"/>
      <c r="C1552" s="92"/>
      <c r="D1552" s="92"/>
      <c r="E1552" s="104"/>
      <c r="F1552" s="104"/>
      <c r="G1552" s="104"/>
      <c r="H1552" s="104"/>
      <c r="I1552" s="104"/>
      <c r="J1552" s="104"/>
      <c r="K1552" s="104"/>
      <c r="L1552" s="104"/>
      <c r="M1552"/>
      <c r="N1552"/>
      <c r="O1552"/>
      <c r="P1552"/>
      <c r="Q1552"/>
      <c r="R1552"/>
      <c r="S1552"/>
      <c r="T1552"/>
      <c r="U1552"/>
      <c r="V1552"/>
      <c r="W1552"/>
      <c r="X1552"/>
      <c r="Y1552"/>
      <c r="Z1552"/>
      <c r="AA1552"/>
      <c r="AB1552"/>
      <c r="AC1552"/>
      <c r="AD1552"/>
      <c r="AE1552"/>
      <c r="AF1552"/>
      <c r="AG1552"/>
      <c r="AH1552"/>
      <c r="AI1552"/>
      <c r="AJ1552"/>
      <c r="AK1552"/>
      <c r="AL1552"/>
      <c r="AM1552"/>
      <c r="AN1552"/>
      <c r="AO1552"/>
      <c r="AP1552"/>
      <c r="AQ1552"/>
      <c r="AR1552"/>
      <c r="AS1552"/>
      <c r="AT1552"/>
      <c r="AU1552"/>
      <c r="AV1552"/>
      <c r="AW1552"/>
      <c r="AX1552"/>
      <c r="AY1552"/>
      <c r="AZ1552"/>
      <c r="BA1552"/>
      <c r="BB1552"/>
      <c r="BC1552"/>
      <c r="BD1552"/>
      <c r="BE1552"/>
      <c r="BF1552"/>
      <c r="BG1552"/>
      <c r="BH1552"/>
      <c r="BI1552"/>
      <c r="BJ1552"/>
      <c r="BK1552"/>
      <c r="BL1552"/>
      <c r="BM1552"/>
      <c r="BN1552"/>
      <c r="BO1552"/>
      <c r="BP1552"/>
      <c r="BQ1552"/>
      <c r="BR1552"/>
      <c r="BS1552"/>
      <c r="BT1552"/>
    </row>
    <row r="1553" spans="1:72" s="8" customFormat="1" x14ac:dyDescent="0.25">
      <c r="A1553" s="92"/>
      <c r="B1553" s="92"/>
      <c r="C1553" s="92"/>
      <c r="D1553" s="92"/>
      <c r="E1553" s="104"/>
      <c r="F1553" s="104"/>
      <c r="G1553" s="104"/>
      <c r="H1553" s="104"/>
      <c r="I1553" s="104"/>
      <c r="J1553" s="104"/>
      <c r="K1553" s="104"/>
      <c r="L1553" s="104"/>
      <c r="M1553"/>
      <c r="N1553"/>
      <c r="O1553"/>
      <c r="P1553"/>
      <c r="Q1553"/>
      <c r="R1553"/>
      <c r="S1553"/>
      <c r="T1553"/>
      <c r="U1553"/>
      <c r="V1553"/>
      <c r="W1553"/>
      <c r="X1553"/>
      <c r="Y1553"/>
      <c r="Z1553"/>
      <c r="AA1553"/>
      <c r="AB1553"/>
      <c r="AC1553"/>
      <c r="AD1553"/>
      <c r="AE1553"/>
      <c r="AF1553"/>
      <c r="AG1553"/>
      <c r="AH1553"/>
      <c r="AI1553"/>
      <c r="AJ1553"/>
      <c r="AK1553"/>
      <c r="AL1553"/>
      <c r="AM1553"/>
      <c r="AN1553"/>
      <c r="AO1553"/>
      <c r="AP1553"/>
      <c r="AQ1553"/>
      <c r="AR1553"/>
      <c r="AS1553"/>
      <c r="AT1553"/>
      <c r="AU1553"/>
      <c r="AV1553"/>
      <c r="AW1553"/>
      <c r="AX1553"/>
      <c r="AY1553"/>
      <c r="AZ1553"/>
      <c r="BA1553"/>
      <c r="BB1553"/>
      <c r="BC1553"/>
      <c r="BD1553"/>
      <c r="BE1553"/>
      <c r="BF1553"/>
      <c r="BG1553"/>
      <c r="BH1553"/>
      <c r="BI1553"/>
      <c r="BJ1553"/>
      <c r="BK1553"/>
      <c r="BL1553"/>
      <c r="BM1553"/>
      <c r="BN1553"/>
      <c r="BO1553"/>
      <c r="BP1553"/>
      <c r="BQ1553"/>
      <c r="BR1553"/>
      <c r="BS1553"/>
      <c r="BT1553"/>
    </row>
    <row r="1554" spans="1:72" s="8" customFormat="1" x14ac:dyDescent="0.25">
      <c r="A1554" s="92"/>
      <c r="B1554" s="92"/>
      <c r="C1554" s="92"/>
      <c r="D1554" s="92"/>
      <c r="E1554" s="104"/>
      <c r="F1554" s="104"/>
      <c r="G1554" s="104"/>
      <c r="H1554" s="104"/>
      <c r="I1554" s="104"/>
      <c r="J1554" s="104"/>
      <c r="K1554" s="104"/>
      <c r="L1554" s="104"/>
      <c r="M1554"/>
      <c r="N1554"/>
      <c r="O1554"/>
      <c r="P1554"/>
      <c r="Q1554"/>
      <c r="R1554"/>
      <c r="S1554"/>
      <c r="T1554"/>
      <c r="U1554"/>
      <c r="V1554"/>
      <c r="W1554"/>
      <c r="X1554"/>
      <c r="Y1554"/>
      <c r="Z1554"/>
      <c r="AA1554"/>
      <c r="AB1554"/>
      <c r="AC1554"/>
      <c r="AD1554"/>
      <c r="AE1554"/>
      <c r="AF1554"/>
      <c r="AG1554"/>
      <c r="AH1554"/>
      <c r="AI1554"/>
      <c r="AJ1554"/>
      <c r="AK1554"/>
      <c r="AL1554"/>
      <c r="AM1554"/>
      <c r="AN1554"/>
      <c r="AO1554"/>
      <c r="AP1554"/>
      <c r="AQ1554"/>
      <c r="AR1554"/>
      <c r="AS1554"/>
      <c r="AT1554"/>
      <c r="AU1554"/>
      <c r="AV1554"/>
      <c r="AW1554"/>
      <c r="AX1554"/>
      <c r="AY1554"/>
      <c r="AZ1554"/>
      <c r="BA1554"/>
      <c r="BB1554"/>
      <c r="BC1554"/>
      <c r="BD1554"/>
      <c r="BE1554"/>
      <c r="BF1554"/>
      <c r="BG1554"/>
      <c r="BH1554"/>
      <c r="BI1554"/>
      <c r="BJ1554"/>
      <c r="BK1554"/>
      <c r="BL1554"/>
      <c r="BM1554"/>
      <c r="BN1554"/>
      <c r="BO1554"/>
      <c r="BP1554"/>
      <c r="BQ1554"/>
      <c r="BR1554"/>
      <c r="BS1554"/>
      <c r="BT1554"/>
    </row>
    <row r="1555" spans="1:72" s="8" customFormat="1" x14ac:dyDescent="0.25">
      <c r="A1555" s="92"/>
      <c r="B1555" s="92"/>
      <c r="C1555" s="92"/>
      <c r="D1555" s="92"/>
      <c r="E1555" s="104"/>
      <c r="F1555" s="104"/>
      <c r="G1555" s="104"/>
      <c r="H1555" s="104"/>
      <c r="I1555" s="104"/>
      <c r="J1555" s="104"/>
      <c r="K1555" s="104"/>
      <c r="L1555" s="104"/>
      <c r="M1555"/>
      <c r="N1555"/>
      <c r="O1555"/>
      <c r="P1555"/>
      <c r="Q1555"/>
      <c r="R1555"/>
      <c r="S1555"/>
      <c r="T1555"/>
      <c r="U1555"/>
      <c r="V1555"/>
      <c r="W1555"/>
      <c r="X1555"/>
      <c r="Y1555"/>
      <c r="Z1555"/>
      <c r="AA1555"/>
      <c r="AB1555"/>
      <c r="AC1555"/>
      <c r="AD1555"/>
      <c r="AE1555"/>
      <c r="AF1555"/>
      <c r="AG1555"/>
      <c r="AH1555"/>
      <c r="AI1555"/>
      <c r="AJ1555"/>
      <c r="AK1555"/>
      <c r="AL1555"/>
      <c r="AM1555"/>
      <c r="AN1555"/>
      <c r="AO1555"/>
      <c r="AP1555"/>
      <c r="AQ1555"/>
      <c r="AR1555"/>
      <c r="AS1555"/>
      <c r="AT1555"/>
      <c r="AU1555"/>
      <c r="AV1555"/>
      <c r="AW1555"/>
      <c r="AX1555"/>
      <c r="AY1555"/>
      <c r="AZ1555"/>
      <c r="BA1555"/>
      <c r="BB1555"/>
      <c r="BC1555"/>
      <c r="BD1555"/>
      <c r="BE1555"/>
      <c r="BF1555"/>
      <c r="BG1555"/>
      <c r="BH1555"/>
      <c r="BI1555"/>
      <c r="BJ1555"/>
      <c r="BK1555"/>
      <c r="BL1555"/>
      <c r="BM1555"/>
      <c r="BN1555"/>
      <c r="BO1555"/>
      <c r="BP1555"/>
      <c r="BQ1555"/>
      <c r="BR1555"/>
      <c r="BS1555"/>
      <c r="BT1555"/>
    </row>
    <row r="1556" spans="1:72" s="8" customFormat="1" x14ac:dyDescent="0.25">
      <c r="A1556" s="92"/>
      <c r="B1556" s="92"/>
      <c r="C1556" s="92"/>
      <c r="D1556" s="92"/>
      <c r="E1556" s="104"/>
      <c r="F1556" s="104"/>
      <c r="G1556" s="104"/>
      <c r="H1556" s="104"/>
      <c r="I1556" s="104"/>
      <c r="J1556" s="104"/>
      <c r="K1556" s="104"/>
      <c r="L1556" s="104"/>
      <c r="M1556"/>
      <c r="N1556"/>
      <c r="O1556"/>
      <c r="P1556"/>
      <c r="Q1556"/>
      <c r="R1556"/>
      <c r="S1556"/>
      <c r="T1556"/>
      <c r="U1556"/>
      <c r="V1556"/>
      <c r="W1556"/>
      <c r="X1556"/>
      <c r="Y1556"/>
      <c r="Z1556"/>
      <c r="AA1556"/>
      <c r="AB1556"/>
      <c r="AC1556"/>
      <c r="AD1556"/>
      <c r="AE1556"/>
      <c r="AF1556"/>
      <c r="AG1556"/>
      <c r="AH1556"/>
      <c r="AI1556"/>
      <c r="AJ1556"/>
      <c r="AK1556"/>
      <c r="AL1556"/>
      <c r="AM1556"/>
      <c r="AN1556"/>
      <c r="AO1556"/>
      <c r="AP1556"/>
      <c r="AQ1556"/>
      <c r="AR1556"/>
      <c r="AS1556"/>
      <c r="AT1556"/>
      <c r="AU1556"/>
      <c r="AV1556"/>
      <c r="AW1556"/>
      <c r="AX1556"/>
      <c r="AY1556"/>
      <c r="AZ1556"/>
      <c r="BA1556"/>
      <c r="BB1556"/>
      <c r="BC1556"/>
      <c r="BD1556"/>
      <c r="BE1556"/>
      <c r="BF1556"/>
      <c r="BG1556"/>
      <c r="BH1556"/>
      <c r="BI1556"/>
      <c r="BJ1556"/>
      <c r="BK1556"/>
      <c r="BL1556"/>
      <c r="BM1556"/>
      <c r="BN1556"/>
      <c r="BO1556"/>
      <c r="BP1556"/>
      <c r="BQ1556"/>
      <c r="BR1556"/>
      <c r="BS1556"/>
      <c r="BT1556"/>
    </row>
    <row r="1557" spans="1:72" s="8" customFormat="1" x14ac:dyDescent="0.25">
      <c r="A1557" s="92"/>
      <c r="B1557" s="92"/>
      <c r="C1557" s="92"/>
      <c r="D1557" s="92"/>
      <c r="E1557" s="104"/>
      <c r="F1557" s="104"/>
      <c r="G1557" s="104"/>
      <c r="H1557" s="104"/>
      <c r="I1557" s="104"/>
      <c r="J1557" s="104"/>
      <c r="K1557" s="104"/>
      <c r="L1557" s="104"/>
      <c r="M1557"/>
      <c r="N1557"/>
      <c r="O1557"/>
      <c r="P1557"/>
      <c r="Q1557"/>
      <c r="R1557"/>
      <c r="S1557"/>
      <c r="T1557"/>
      <c r="U1557"/>
      <c r="V1557"/>
      <c r="W1557"/>
      <c r="X1557"/>
      <c r="Y1557"/>
      <c r="Z1557"/>
      <c r="AA1557"/>
      <c r="AB1557"/>
      <c r="AC1557"/>
      <c r="AD1557"/>
      <c r="AE1557"/>
      <c r="AF1557"/>
      <c r="AG1557"/>
      <c r="AH1557"/>
      <c r="AI1557"/>
      <c r="AJ1557"/>
      <c r="AK1557"/>
      <c r="AL1557"/>
      <c r="AM1557"/>
      <c r="AN1557"/>
      <c r="AO1557"/>
      <c r="AP1557"/>
      <c r="AQ1557"/>
      <c r="AR1557"/>
      <c r="AS1557"/>
      <c r="AT1557"/>
      <c r="AU1557"/>
      <c r="AV1557"/>
      <c r="AW1557"/>
      <c r="AX1557"/>
      <c r="AY1557"/>
      <c r="AZ1557"/>
      <c r="BA1557"/>
      <c r="BB1557"/>
      <c r="BC1557"/>
      <c r="BD1557"/>
      <c r="BE1557"/>
      <c r="BF1557"/>
      <c r="BG1557"/>
      <c r="BH1557"/>
      <c r="BI1557"/>
      <c r="BJ1557"/>
      <c r="BK1557"/>
      <c r="BL1557"/>
      <c r="BM1557"/>
      <c r="BN1557"/>
      <c r="BO1557"/>
      <c r="BP1557"/>
      <c r="BQ1557"/>
      <c r="BR1557"/>
      <c r="BS1557"/>
      <c r="BT1557"/>
    </row>
    <row r="1558" spans="1:72" s="8" customFormat="1" x14ac:dyDescent="0.25">
      <c r="A1558" s="92"/>
      <c r="B1558" s="92"/>
      <c r="C1558" s="92"/>
      <c r="D1558" s="92"/>
      <c r="E1558" s="104"/>
      <c r="F1558" s="104"/>
      <c r="G1558" s="104"/>
      <c r="H1558" s="104"/>
      <c r="I1558" s="104"/>
      <c r="J1558" s="104"/>
      <c r="K1558" s="104"/>
      <c r="L1558" s="104"/>
      <c r="M1558"/>
      <c r="N1558"/>
      <c r="O1558"/>
      <c r="P1558"/>
      <c r="Q1558"/>
      <c r="R1558"/>
      <c r="S1558"/>
      <c r="T1558"/>
      <c r="U1558"/>
      <c r="V1558"/>
      <c r="W1558"/>
      <c r="X1558"/>
      <c r="Y1558"/>
      <c r="Z1558"/>
      <c r="AA1558"/>
      <c r="AB1558"/>
      <c r="AC1558"/>
      <c r="AD1558"/>
      <c r="AE1558"/>
      <c r="AF1558"/>
      <c r="AG1558"/>
      <c r="AH1558"/>
      <c r="AI1558"/>
      <c r="AJ1558"/>
      <c r="AK1558"/>
      <c r="AL1558"/>
      <c r="AM1558"/>
      <c r="AN1558"/>
      <c r="AO1558"/>
      <c r="AP1558"/>
      <c r="AQ1558"/>
      <c r="AR1558"/>
      <c r="AS1558"/>
      <c r="AT1558"/>
      <c r="AU1558"/>
      <c r="AV1558"/>
      <c r="AW1558"/>
      <c r="AX1558"/>
      <c r="AY1558"/>
      <c r="AZ1558"/>
      <c r="BA1558"/>
      <c r="BB1558"/>
      <c r="BC1558"/>
      <c r="BD1558"/>
      <c r="BE1558"/>
      <c r="BF1558"/>
      <c r="BG1558"/>
      <c r="BH1558"/>
      <c r="BI1558"/>
      <c r="BJ1558"/>
      <c r="BK1558"/>
      <c r="BL1558"/>
      <c r="BM1558"/>
      <c r="BN1558"/>
      <c r="BO1558"/>
      <c r="BP1558"/>
      <c r="BQ1558"/>
      <c r="BR1558"/>
      <c r="BS1558"/>
      <c r="BT1558"/>
    </row>
    <row r="1559" spans="1:72" s="8" customFormat="1" x14ac:dyDescent="0.25">
      <c r="A1559" s="92"/>
      <c r="B1559" s="92"/>
      <c r="C1559" s="92"/>
      <c r="D1559" s="92"/>
      <c r="E1559" s="104"/>
      <c r="F1559" s="104"/>
      <c r="G1559" s="104"/>
      <c r="H1559" s="104"/>
      <c r="I1559" s="104"/>
      <c r="J1559" s="104"/>
      <c r="K1559" s="104"/>
      <c r="L1559" s="104"/>
      <c r="M1559"/>
      <c r="N1559"/>
      <c r="O1559"/>
      <c r="P1559"/>
      <c r="Q1559"/>
      <c r="R1559"/>
      <c r="S1559"/>
      <c r="T1559"/>
      <c r="U1559"/>
      <c r="V1559"/>
      <c r="W1559"/>
      <c r="X1559"/>
      <c r="Y1559"/>
      <c r="Z1559"/>
      <c r="AA1559"/>
      <c r="AB1559"/>
      <c r="AC1559"/>
      <c r="AD1559"/>
      <c r="AE1559"/>
      <c r="AF1559"/>
      <c r="AG1559"/>
      <c r="AH1559"/>
      <c r="AI1559"/>
      <c r="AJ1559"/>
      <c r="AK1559"/>
      <c r="AL1559"/>
      <c r="AM1559"/>
      <c r="AN1559"/>
      <c r="AO1559"/>
      <c r="AP1559"/>
      <c r="AQ1559"/>
      <c r="AR1559"/>
      <c r="AS1559"/>
      <c r="AT1559"/>
      <c r="AU1559"/>
      <c r="AV1559"/>
      <c r="AW1559"/>
      <c r="AX1559"/>
      <c r="AY1559"/>
      <c r="AZ1559"/>
      <c r="BA1559"/>
      <c r="BB1559"/>
      <c r="BC1559"/>
      <c r="BD1559"/>
      <c r="BE1559"/>
      <c r="BF1559"/>
      <c r="BG1559"/>
      <c r="BH1559"/>
      <c r="BI1559"/>
      <c r="BJ1559"/>
      <c r="BK1559"/>
      <c r="BL1559"/>
      <c r="BM1559"/>
      <c r="BN1559"/>
      <c r="BO1559"/>
      <c r="BP1559"/>
      <c r="BQ1559"/>
      <c r="BR1559"/>
      <c r="BS1559"/>
      <c r="BT1559"/>
    </row>
    <row r="1560" spans="1:72" s="8" customFormat="1" x14ac:dyDescent="0.25">
      <c r="A1560" s="92"/>
      <c r="B1560" s="92"/>
      <c r="C1560" s="92"/>
      <c r="D1560" s="92"/>
      <c r="E1560" s="104"/>
      <c r="F1560" s="104"/>
      <c r="G1560" s="104"/>
      <c r="H1560" s="104"/>
      <c r="I1560" s="104"/>
      <c r="J1560" s="104"/>
      <c r="K1560" s="104"/>
      <c r="L1560" s="104"/>
      <c r="M1560"/>
      <c r="N1560"/>
      <c r="O1560"/>
      <c r="P1560"/>
      <c r="Q1560"/>
      <c r="R1560"/>
      <c r="S1560"/>
      <c r="T1560"/>
      <c r="U1560"/>
      <c r="V1560"/>
      <c r="W1560"/>
      <c r="X1560"/>
      <c r="Y1560"/>
      <c r="Z1560"/>
      <c r="AA1560"/>
      <c r="AB1560"/>
      <c r="AC1560"/>
      <c r="AD1560"/>
      <c r="AE1560"/>
      <c r="AF1560"/>
      <c r="AG1560"/>
      <c r="AH1560"/>
      <c r="AI1560"/>
      <c r="AJ1560"/>
      <c r="AK1560"/>
      <c r="AL1560"/>
      <c r="AM1560"/>
      <c r="AN1560"/>
      <c r="AO1560"/>
      <c r="AP1560"/>
      <c r="AQ1560"/>
      <c r="AR1560"/>
      <c r="AS1560"/>
      <c r="AT1560"/>
      <c r="AU1560"/>
      <c r="AV1560"/>
      <c r="AW1560"/>
      <c r="AX1560"/>
      <c r="AY1560"/>
      <c r="AZ1560"/>
      <c r="BA1560"/>
      <c r="BB1560"/>
      <c r="BC1560"/>
      <c r="BD1560"/>
      <c r="BE1560"/>
      <c r="BF1560"/>
      <c r="BG1560"/>
      <c r="BH1560"/>
      <c r="BI1560"/>
      <c r="BJ1560"/>
      <c r="BK1560"/>
      <c r="BL1560"/>
      <c r="BM1560"/>
      <c r="BN1560"/>
      <c r="BO1560"/>
      <c r="BP1560"/>
      <c r="BQ1560"/>
      <c r="BR1560"/>
      <c r="BS1560"/>
      <c r="BT1560"/>
    </row>
    <row r="1561" spans="1:72" s="8" customFormat="1" x14ac:dyDescent="0.25">
      <c r="A1561" s="92"/>
      <c r="B1561" s="92"/>
      <c r="C1561" s="92"/>
      <c r="D1561" s="92"/>
      <c r="E1561" s="104"/>
      <c r="F1561" s="104"/>
      <c r="G1561" s="104"/>
      <c r="H1561" s="104"/>
      <c r="I1561" s="104"/>
      <c r="J1561" s="104"/>
      <c r="K1561" s="104"/>
      <c r="L1561" s="104"/>
      <c r="M1561"/>
      <c r="N1561"/>
      <c r="O1561"/>
      <c r="P1561"/>
      <c r="Q1561"/>
      <c r="R1561"/>
      <c r="S1561"/>
      <c r="T1561"/>
      <c r="U1561"/>
      <c r="V1561"/>
      <c r="W1561"/>
      <c r="X1561"/>
      <c r="Y1561"/>
      <c r="Z1561"/>
      <c r="AA1561"/>
      <c r="AB1561"/>
      <c r="AC1561"/>
      <c r="AD1561"/>
      <c r="AE1561"/>
      <c r="AF1561"/>
      <c r="AG1561"/>
      <c r="AH1561"/>
      <c r="AI1561"/>
      <c r="AJ1561"/>
      <c r="AK1561"/>
      <c r="AL1561"/>
      <c r="AM1561"/>
      <c r="AN1561"/>
      <c r="AO1561"/>
      <c r="AP1561"/>
      <c r="AQ1561"/>
      <c r="AR1561"/>
      <c r="AS1561"/>
      <c r="AT1561"/>
      <c r="AU1561"/>
      <c r="AV1561"/>
      <c r="AW1561"/>
      <c r="AX1561"/>
      <c r="AY1561"/>
      <c r="AZ1561"/>
      <c r="BA1561"/>
      <c r="BB1561"/>
      <c r="BC1561"/>
      <c r="BD1561"/>
      <c r="BE1561"/>
      <c r="BF1561"/>
      <c r="BG1561"/>
      <c r="BH1561"/>
      <c r="BI1561"/>
      <c r="BJ1561"/>
      <c r="BK1561"/>
      <c r="BL1561"/>
      <c r="BM1561"/>
      <c r="BN1561"/>
      <c r="BO1561"/>
      <c r="BP1561"/>
      <c r="BQ1561"/>
      <c r="BR1561"/>
      <c r="BS1561"/>
      <c r="BT1561"/>
    </row>
    <row r="1562" spans="1:72" s="8" customFormat="1" x14ac:dyDescent="0.25">
      <c r="A1562" s="92"/>
      <c r="B1562" s="92"/>
      <c r="C1562" s="92"/>
      <c r="D1562" s="92"/>
      <c r="E1562" s="104"/>
      <c r="F1562" s="104"/>
      <c r="G1562" s="104"/>
      <c r="H1562" s="104"/>
      <c r="I1562" s="104"/>
      <c r="J1562" s="104"/>
      <c r="K1562" s="104"/>
      <c r="L1562" s="104"/>
      <c r="M1562"/>
      <c r="N1562"/>
      <c r="O1562"/>
      <c r="P1562"/>
      <c r="Q1562"/>
      <c r="R1562"/>
      <c r="S1562"/>
      <c r="T1562"/>
      <c r="U1562"/>
      <c r="V1562"/>
      <c r="W1562"/>
      <c r="X1562"/>
      <c r="Y1562"/>
      <c r="Z1562"/>
      <c r="AA1562"/>
      <c r="AB1562"/>
      <c r="AC1562"/>
      <c r="AD1562"/>
      <c r="AE1562"/>
      <c r="AF1562"/>
      <c r="AG1562"/>
      <c r="AH1562"/>
      <c r="AI1562"/>
      <c r="AJ1562"/>
      <c r="AK1562"/>
      <c r="AL1562"/>
      <c r="AM1562"/>
      <c r="AN1562"/>
      <c r="AO1562"/>
      <c r="AP1562"/>
      <c r="AQ1562"/>
      <c r="AR1562"/>
      <c r="AS1562"/>
      <c r="AT1562"/>
      <c r="AU1562"/>
      <c r="AV1562"/>
      <c r="AW1562"/>
      <c r="AX1562"/>
      <c r="AY1562"/>
      <c r="AZ1562"/>
      <c r="BA1562"/>
      <c r="BB1562"/>
      <c r="BC1562"/>
      <c r="BD1562"/>
      <c r="BE1562"/>
      <c r="BF1562"/>
      <c r="BG1562"/>
      <c r="BH1562"/>
      <c r="BI1562"/>
      <c r="BJ1562"/>
      <c r="BK1562"/>
      <c r="BL1562"/>
      <c r="BM1562"/>
      <c r="BN1562"/>
      <c r="BO1562"/>
      <c r="BP1562"/>
      <c r="BQ1562"/>
      <c r="BR1562"/>
      <c r="BS1562"/>
      <c r="BT1562"/>
    </row>
    <row r="1563" spans="1:72" s="8" customFormat="1" x14ac:dyDescent="0.25">
      <c r="A1563" s="92"/>
      <c r="B1563" s="92"/>
      <c r="C1563" s="92"/>
      <c r="D1563" s="92"/>
      <c r="E1563" s="104"/>
      <c r="F1563" s="104"/>
      <c r="G1563" s="104"/>
      <c r="H1563" s="104"/>
      <c r="I1563" s="104"/>
      <c r="J1563" s="104"/>
      <c r="K1563" s="104"/>
      <c r="L1563" s="104"/>
      <c r="M1563"/>
      <c r="N1563"/>
      <c r="O1563"/>
      <c r="P1563"/>
      <c r="Q1563"/>
      <c r="R1563"/>
      <c r="S1563"/>
      <c r="T1563"/>
      <c r="U1563"/>
      <c r="V1563"/>
      <c r="W1563"/>
      <c r="X1563"/>
      <c r="Y1563"/>
      <c r="Z1563"/>
      <c r="AA1563"/>
      <c r="AB1563"/>
      <c r="AC1563"/>
      <c r="AD1563"/>
      <c r="AE1563"/>
      <c r="AF1563"/>
      <c r="AG1563"/>
      <c r="AH1563"/>
      <c r="AI1563"/>
      <c r="AJ1563"/>
      <c r="AK1563"/>
      <c r="AL1563"/>
      <c r="AM1563"/>
      <c r="AN1563"/>
      <c r="AO1563"/>
      <c r="AP1563"/>
      <c r="AQ1563"/>
      <c r="AR1563"/>
      <c r="AS1563"/>
      <c r="AT1563"/>
      <c r="AU1563"/>
      <c r="AV1563"/>
      <c r="AW1563"/>
      <c r="AX1563"/>
      <c r="AY1563"/>
      <c r="AZ1563"/>
      <c r="BA1563"/>
      <c r="BB1563"/>
      <c r="BC1563"/>
      <c r="BD1563"/>
      <c r="BE1563"/>
      <c r="BF1563"/>
      <c r="BG1563"/>
      <c r="BH1563"/>
      <c r="BI1563"/>
      <c r="BJ1563"/>
      <c r="BK1563"/>
      <c r="BL1563"/>
      <c r="BM1563"/>
      <c r="BN1563"/>
      <c r="BO1563"/>
      <c r="BP1563"/>
      <c r="BQ1563"/>
      <c r="BR1563"/>
      <c r="BS1563"/>
      <c r="BT1563"/>
    </row>
    <row r="1564" spans="1:72" s="8" customFormat="1" x14ac:dyDescent="0.25">
      <c r="A1564" s="92"/>
      <c r="B1564" s="92"/>
      <c r="C1564" s="92"/>
      <c r="D1564" s="92"/>
      <c r="E1564" s="104"/>
      <c r="F1564" s="104"/>
      <c r="G1564" s="104"/>
      <c r="H1564" s="104"/>
      <c r="I1564" s="104"/>
      <c r="J1564" s="104"/>
      <c r="K1564" s="104"/>
      <c r="L1564" s="104"/>
      <c r="M1564"/>
      <c r="N1564"/>
      <c r="O1564"/>
      <c r="P1564"/>
      <c r="Q1564"/>
      <c r="R1564"/>
      <c r="S1564"/>
      <c r="T1564"/>
      <c r="U1564"/>
      <c r="V1564"/>
      <c r="W1564"/>
      <c r="X1564"/>
      <c r="Y1564"/>
      <c r="Z1564"/>
      <c r="AA1564"/>
      <c r="AB1564"/>
      <c r="AC1564"/>
      <c r="AD1564"/>
      <c r="AE1564"/>
      <c r="AF1564"/>
      <c r="AG1564"/>
      <c r="AH1564"/>
      <c r="AI1564"/>
      <c r="AJ1564"/>
      <c r="AK1564"/>
      <c r="AL1564"/>
      <c r="AM1564"/>
      <c r="AN1564"/>
      <c r="AO1564"/>
      <c r="AP1564"/>
      <c r="AQ1564"/>
      <c r="AR1564"/>
      <c r="AS1564"/>
      <c r="AT1564"/>
      <c r="AU1564"/>
      <c r="AV1564"/>
      <c r="AW1564"/>
      <c r="AX1564"/>
      <c r="AY1564"/>
      <c r="AZ1564"/>
      <c r="BA1564"/>
      <c r="BB1564"/>
      <c r="BC1564"/>
      <c r="BD1564"/>
      <c r="BE1564"/>
      <c r="BF1564"/>
      <c r="BG1564"/>
      <c r="BH1564"/>
      <c r="BI1564"/>
      <c r="BJ1564"/>
      <c r="BK1564"/>
      <c r="BL1564"/>
      <c r="BM1564"/>
      <c r="BN1564"/>
      <c r="BO1564"/>
      <c r="BP1564"/>
      <c r="BQ1564"/>
      <c r="BR1564"/>
      <c r="BS1564"/>
      <c r="BT1564"/>
    </row>
    <row r="1565" spans="1:72" s="8" customFormat="1" x14ac:dyDescent="0.25">
      <c r="A1565" s="92"/>
      <c r="B1565" s="92"/>
      <c r="C1565" s="92"/>
      <c r="D1565" s="92"/>
      <c r="E1565" s="104"/>
      <c r="F1565" s="104"/>
      <c r="G1565" s="104"/>
      <c r="H1565" s="104"/>
      <c r="I1565" s="104"/>
      <c r="J1565" s="104"/>
      <c r="K1565" s="104"/>
      <c r="L1565" s="104"/>
      <c r="M1565"/>
      <c r="N1565"/>
      <c r="O1565"/>
      <c r="P1565"/>
      <c r="Q1565"/>
      <c r="R1565"/>
      <c r="S1565"/>
      <c r="T1565"/>
      <c r="U1565"/>
      <c r="V1565"/>
      <c r="W1565"/>
      <c r="X1565"/>
      <c r="Y1565"/>
      <c r="Z1565"/>
      <c r="AA1565"/>
      <c r="AB1565"/>
      <c r="AC1565"/>
      <c r="AD1565"/>
      <c r="AE1565"/>
      <c r="AF1565"/>
      <c r="AG1565"/>
      <c r="AH1565"/>
      <c r="AI1565"/>
      <c r="AJ1565"/>
      <c r="AK1565"/>
      <c r="AL1565"/>
      <c r="AM1565"/>
      <c r="AN1565"/>
      <c r="AO1565"/>
      <c r="AP1565"/>
      <c r="AQ1565"/>
      <c r="AR1565"/>
      <c r="AS1565"/>
      <c r="AT1565"/>
      <c r="AU1565"/>
      <c r="AV1565"/>
      <c r="AW1565"/>
      <c r="AX1565"/>
      <c r="AY1565"/>
      <c r="AZ1565"/>
      <c r="BA1565"/>
      <c r="BB1565"/>
      <c r="BC1565"/>
      <c r="BD1565"/>
      <c r="BE1565"/>
      <c r="BF1565"/>
      <c r="BG1565"/>
      <c r="BH1565"/>
      <c r="BI1565"/>
      <c r="BJ1565"/>
      <c r="BK1565"/>
      <c r="BL1565"/>
      <c r="BM1565"/>
      <c r="BN1565"/>
      <c r="BO1565"/>
      <c r="BP1565"/>
      <c r="BQ1565"/>
      <c r="BR1565"/>
      <c r="BS1565"/>
      <c r="BT1565"/>
    </row>
    <row r="1566" spans="1:72" s="8" customFormat="1" x14ac:dyDescent="0.25">
      <c r="A1566" s="92"/>
      <c r="B1566" s="92"/>
      <c r="C1566" s="92"/>
      <c r="D1566" s="92"/>
      <c r="E1566" s="104"/>
      <c r="F1566" s="104"/>
      <c r="G1566" s="104"/>
      <c r="H1566" s="104"/>
      <c r="I1566" s="104"/>
      <c r="J1566" s="104"/>
      <c r="K1566" s="104"/>
      <c r="L1566" s="104"/>
      <c r="M1566"/>
      <c r="N1566"/>
      <c r="O1566"/>
      <c r="P1566"/>
      <c r="Q1566"/>
      <c r="R1566"/>
      <c r="S1566"/>
      <c r="T1566"/>
      <c r="U1566"/>
      <c r="V1566"/>
      <c r="W1566"/>
      <c r="X1566"/>
      <c r="Y1566"/>
      <c r="Z1566"/>
      <c r="AA1566"/>
      <c r="AB1566"/>
      <c r="AC1566"/>
      <c r="AD1566"/>
      <c r="AE1566"/>
      <c r="AF1566"/>
      <c r="AG1566"/>
      <c r="AH1566"/>
      <c r="AI1566"/>
      <c r="AJ1566"/>
      <c r="AK1566"/>
      <c r="AL1566"/>
      <c r="AM1566"/>
      <c r="AN1566"/>
      <c r="AO1566"/>
      <c r="AP1566"/>
      <c r="AQ1566"/>
      <c r="AR1566"/>
      <c r="AS1566"/>
      <c r="AT1566"/>
      <c r="AU1566"/>
      <c r="AV1566"/>
      <c r="AW1566"/>
      <c r="AX1566"/>
      <c r="AY1566"/>
      <c r="AZ1566"/>
      <c r="BA1566"/>
      <c r="BB1566"/>
      <c r="BC1566"/>
      <c r="BD1566"/>
      <c r="BE1566"/>
      <c r="BF1566"/>
      <c r="BG1566"/>
      <c r="BH1566"/>
      <c r="BI1566"/>
      <c r="BJ1566"/>
      <c r="BK1566"/>
      <c r="BL1566"/>
      <c r="BM1566"/>
      <c r="BN1566"/>
      <c r="BO1566"/>
      <c r="BP1566"/>
      <c r="BQ1566"/>
      <c r="BR1566"/>
      <c r="BS1566"/>
      <c r="BT1566"/>
    </row>
    <row r="1567" spans="1:72" s="8" customFormat="1" x14ac:dyDescent="0.25">
      <c r="A1567" s="92"/>
      <c r="B1567" s="92"/>
      <c r="C1567" s="92"/>
      <c r="D1567" s="92"/>
      <c r="E1567" s="104"/>
      <c r="F1567" s="104"/>
      <c r="G1567" s="104"/>
      <c r="H1567" s="104"/>
      <c r="I1567" s="104"/>
      <c r="J1567" s="104"/>
      <c r="K1567" s="104"/>
      <c r="L1567" s="104"/>
      <c r="M1567"/>
      <c r="N1567"/>
      <c r="O1567"/>
      <c r="P1567"/>
      <c r="Q1567"/>
      <c r="R1567"/>
      <c r="S1567"/>
      <c r="T1567"/>
      <c r="U1567"/>
      <c r="V1567"/>
      <c r="W1567"/>
      <c r="X1567"/>
      <c r="Y1567"/>
      <c r="Z1567"/>
      <c r="AA1567"/>
      <c r="AB1567"/>
      <c r="AC1567"/>
      <c r="AD1567"/>
      <c r="AE1567"/>
      <c r="AF1567"/>
      <c r="AG1567"/>
      <c r="AH1567"/>
      <c r="AI1567"/>
      <c r="AJ1567"/>
      <c r="AK1567"/>
      <c r="AL1567"/>
      <c r="AM1567"/>
      <c r="AN1567"/>
      <c r="AO1567"/>
      <c r="AP1567"/>
      <c r="AQ1567"/>
      <c r="AR1567"/>
      <c r="AS1567"/>
      <c r="AT1567"/>
      <c r="AU1567"/>
      <c r="AV1567"/>
      <c r="AW1567"/>
      <c r="AX1567"/>
      <c r="AY1567"/>
      <c r="AZ1567"/>
      <c r="BA1567"/>
      <c r="BB1567"/>
      <c r="BC1567"/>
      <c r="BD1567"/>
      <c r="BE1567"/>
      <c r="BF1567"/>
      <c r="BG1567"/>
      <c r="BH1567"/>
      <c r="BI1567"/>
      <c r="BJ1567"/>
      <c r="BK1567"/>
      <c r="BL1567"/>
      <c r="BM1567"/>
      <c r="BN1567"/>
      <c r="BO1567"/>
      <c r="BP1567"/>
      <c r="BQ1567"/>
      <c r="BR1567"/>
      <c r="BS1567"/>
      <c r="BT1567"/>
    </row>
    <row r="1568" spans="1:72" s="8" customFormat="1" x14ac:dyDescent="0.25">
      <c r="A1568" s="92"/>
      <c r="B1568" s="92"/>
      <c r="C1568" s="92"/>
      <c r="D1568" s="92"/>
      <c r="E1568" s="104"/>
      <c r="F1568" s="104"/>
      <c r="G1568" s="104"/>
      <c r="H1568" s="104"/>
      <c r="I1568" s="104"/>
      <c r="J1568" s="104"/>
      <c r="K1568" s="104"/>
      <c r="L1568" s="104"/>
      <c r="M1568"/>
      <c r="N1568"/>
      <c r="O1568"/>
      <c r="P1568"/>
      <c r="Q1568"/>
      <c r="R1568"/>
      <c r="S1568"/>
      <c r="T1568"/>
      <c r="U1568"/>
      <c r="V1568"/>
      <c r="W1568"/>
      <c r="X1568"/>
      <c r="Y1568"/>
      <c r="Z1568"/>
      <c r="AA1568"/>
      <c r="AB1568"/>
      <c r="AC1568"/>
      <c r="AD1568"/>
      <c r="AE1568"/>
      <c r="AF1568"/>
      <c r="AG1568"/>
      <c r="AH1568"/>
      <c r="AI1568"/>
      <c r="AJ1568"/>
      <c r="AK1568"/>
      <c r="AL1568"/>
      <c r="AM1568"/>
      <c r="AN1568"/>
      <c r="AO1568"/>
      <c r="AP1568"/>
      <c r="AQ1568"/>
      <c r="AR1568"/>
      <c r="AS1568"/>
      <c r="AT1568"/>
      <c r="AU1568"/>
      <c r="AV1568"/>
      <c r="AW1568"/>
      <c r="AX1568"/>
      <c r="AY1568"/>
      <c r="AZ1568"/>
      <c r="BA1568"/>
      <c r="BB1568"/>
      <c r="BC1568"/>
      <c r="BD1568"/>
      <c r="BE1568"/>
      <c r="BF1568"/>
      <c r="BG1568"/>
      <c r="BH1568"/>
      <c r="BI1568"/>
      <c r="BJ1568"/>
      <c r="BK1568"/>
      <c r="BL1568"/>
      <c r="BM1568"/>
      <c r="BN1568"/>
      <c r="BO1568"/>
      <c r="BP1568"/>
      <c r="BQ1568"/>
      <c r="BR1568"/>
      <c r="BS1568"/>
      <c r="BT1568"/>
    </row>
    <row r="1569" spans="1:72" s="8" customFormat="1" x14ac:dyDescent="0.25">
      <c r="A1569" s="92"/>
      <c r="B1569" s="92"/>
      <c r="C1569" s="92"/>
      <c r="D1569" s="92"/>
      <c r="E1569" s="104"/>
      <c r="F1569" s="104"/>
      <c r="G1569" s="104"/>
      <c r="H1569" s="104"/>
      <c r="I1569" s="104"/>
      <c r="J1569" s="104"/>
      <c r="K1569" s="104"/>
      <c r="L1569" s="104"/>
      <c r="M1569"/>
      <c r="N1569"/>
      <c r="O1569"/>
      <c r="P1569"/>
      <c r="Q1569"/>
      <c r="R1569"/>
      <c r="S1569"/>
      <c r="T1569"/>
      <c r="U1569"/>
      <c r="V1569"/>
      <c r="W1569"/>
      <c r="X1569"/>
      <c r="Y1569"/>
      <c r="Z1569"/>
      <c r="AA1569"/>
      <c r="AB1569"/>
      <c r="AC1569"/>
      <c r="AD1569"/>
      <c r="AE1569"/>
      <c r="AF1569"/>
      <c r="AG1569"/>
      <c r="AH1569"/>
      <c r="AI1569"/>
      <c r="AJ1569"/>
      <c r="AK1569"/>
      <c r="AL1569"/>
      <c r="AM1569"/>
      <c r="AN1569"/>
      <c r="AO1569"/>
      <c r="AP1569"/>
      <c r="AQ1569"/>
      <c r="AR1569"/>
      <c r="AS1569"/>
      <c r="AT1569"/>
      <c r="AU1569"/>
      <c r="AV1569"/>
      <c r="AW1569"/>
      <c r="AX1569"/>
      <c r="AY1569"/>
      <c r="AZ1569"/>
      <c r="BA1569"/>
      <c r="BB1569"/>
      <c r="BC1569"/>
      <c r="BD1569"/>
      <c r="BE1569"/>
      <c r="BF1569"/>
      <c r="BG1569"/>
      <c r="BH1569"/>
      <c r="BI1569"/>
      <c r="BJ1569"/>
      <c r="BK1569"/>
      <c r="BL1569"/>
      <c r="BM1569"/>
      <c r="BN1569"/>
      <c r="BO1569"/>
      <c r="BP1569"/>
      <c r="BQ1569"/>
      <c r="BR1569"/>
      <c r="BS1569"/>
      <c r="BT1569"/>
    </row>
    <row r="1570" spans="1:72" s="8" customFormat="1" x14ac:dyDescent="0.25">
      <c r="A1570" s="92"/>
      <c r="B1570" s="92"/>
      <c r="C1570" s="92"/>
      <c r="D1570" s="92"/>
      <c r="E1570" s="104"/>
      <c r="F1570" s="104"/>
      <c r="G1570" s="104"/>
      <c r="H1570" s="104"/>
      <c r="I1570" s="104"/>
      <c r="J1570" s="104"/>
      <c r="K1570" s="104"/>
      <c r="L1570" s="104"/>
      <c r="M1570"/>
      <c r="N1570"/>
      <c r="O1570"/>
      <c r="P1570"/>
      <c r="Q1570"/>
      <c r="R1570"/>
      <c r="S1570"/>
      <c r="T1570"/>
      <c r="U1570"/>
      <c r="V1570"/>
      <c r="W1570"/>
      <c r="X1570"/>
      <c r="Y1570"/>
      <c r="Z1570"/>
      <c r="AA1570"/>
      <c r="AB1570"/>
      <c r="AC1570"/>
      <c r="AD1570"/>
      <c r="AE1570"/>
      <c r="AF1570"/>
      <c r="AG1570"/>
      <c r="AH1570"/>
      <c r="AI1570"/>
      <c r="AJ1570"/>
      <c r="AK1570"/>
      <c r="AL1570"/>
      <c r="AM1570"/>
      <c r="AN1570"/>
      <c r="AO1570"/>
      <c r="AP1570"/>
      <c r="AQ1570"/>
      <c r="AR1570"/>
      <c r="AS1570"/>
      <c r="AT1570"/>
      <c r="AU1570"/>
      <c r="AV1570"/>
      <c r="AW1570"/>
      <c r="AX1570"/>
      <c r="AY1570"/>
      <c r="AZ1570"/>
      <c r="BA1570"/>
      <c r="BB1570"/>
      <c r="BC1570"/>
      <c r="BD1570"/>
      <c r="BE1570"/>
      <c r="BF1570"/>
      <c r="BG1570"/>
      <c r="BH1570"/>
      <c r="BI1570"/>
      <c r="BJ1570"/>
      <c r="BK1570"/>
      <c r="BL1570"/>
      <c r="BM1570"/>
      <c r="BN1570"/>
      <c r="BO1570"/>
      <c r="BP1570"/>
      <c r="BQ1570"/>
      <c r="BR1570"/>
      <c r="BS1570"/>
      <c r="BT1570"/>
    </row>
    <row r="1571" spans="1:72" s="8" customFormat="1" x14ac:dyDescent="0.25">
      <c r="A1571" s="92"/>
      <c r="B1571" s="92"/>
      <c r="C1571" s="92"/>
      <c r="D1571" s="92"/>
      <c r="E1571" s="104"/>
      <c r="F1571" s="104"/>
      <c r="G1571" s="104"/>
      <c r="H1571" s="104"/>
      <c r="I1571" s="104"/>
      <c r="J1571" s="104"/>
      <c r="K1571" s="104"/>
      <c r="L1571" s="104"/>
      <c r="M1571"/>
      <c r="N1571"/>
      <c r="O1571"/>
      <c r="P1571"/>
      <c r="Q1571"/>
      <c r="R1571"/>
      <c r="S1571"/>
      <c r="T1571"/>
      <c r="U1571"/>
      <c r="V1571"/>
      <c r="W1571"/>
      <c r="X1571"/>
      <c r="Y1571"/>
      <c r="Z1571"/>
      <c r="AA1571"/>
      <c r="AB1571"/>
      <c r="AC1571"/>
      <c r="AD1571"/>
      <c r="AE1571"/>
      <c r="AF1571"/>
      <c r="AG1571"/>
      <c r="AH1571"/>
      <c r="AI1571"/>
      <c r="AJ1571"/>
      <c r="AK1571"/>
      <c r="AL1571"/>
      <c r="AM1571"/>
      <c r="AN1571"/>
      <c r="AO1571"/>
      <c r="AP1571"/>
      <c r="AQ1571"/>
      <c r="AR1571"/>
      <c r="AS1571"/>
      <c r="AT1571"/>
      <c r="AU1571"/>
      <c r="AV1571"/>
      <c r="AW1571"/>
      <c r="AX1571"/>
      <c r="AY1571"/>
      <c r="AZ1571"/>
      <c r="BA1571"/>
      <c r="BB1571"/>
      <c r="BC1571"/>
      <c r="BD1571"/>
      <c r="BE1571"/>
      <c r="BF1571"/>
      <c r="BG1571"/>
      <c r="BH1571"/>
      <c r="BI1571"/>
      <c r="BJ1571"/>
      <c r="BK1571"/>
      <c r="BL1571"/>
      <c r="BM1571"/>
      <c r="BN1571"/>
      <c r="BO1571"/>
      <c r="BP1571"/>
      <c r="BQ1571"/>
      <c r="BR1571"/>
      <c r="BS1571"/>
      <c r="BT1571"/>
    </row>
    <row r="1572" spans="1:72" s="8" customFormat="1" x14ac:dyDescent="0.25">
      <c r="A1572" s="92"/>
      <c r="B1572" s="92"/>
      <c r="C1572" s="92"/>
      <c r="D1572" s="92"/>
      <c r="E1572" s="104"/>
      <c r="F1572" s="104"/>
      <c r="G1572" s="104"/>
      <c r="H1572" s="104"/>
      <c r="I1572" s="104"/>
      <c r="J1572" s="104"/>
      <c r="K1572" s="104"/>
      <c r="L1572" s="104"/>
      <c r="M1572"/>
      <c r="N1572"/>
      <c r="O1572"/>
      <c r="P1572"/>
      <c r="Q1572"/>
      <c r="R1572"/>
      <c r="S1572"/>
      <c r="T1572"/>
      <c r="U1572"/>
      <c r="V1572"/>
      <c r="W1572"/>
      <c r="X1572"/>
      <c r="Y1572"/>
      <c r="Z1572"/>
      <c r="AA1572"/>
      <c r="AB1572"/>
      <c r="AC1572"/>
      <c r="AD1572"/>
      <c r="AE1572"/>
      <c r="AF1572"/>
      <c r="AG1572"/>
      <c r="AH1572"/>
      <c r="AI1572"/>
      <c r="AJ1572"/>
      <c r="AK1572"/>
      <c r="AL1572"/>
      <c r="AM1572"/>
      <c r="AN1572"/>
      <c r="AO1572"/>
      <c r="AP1572"/>
      <c r="AQ1572"/>
      <c r="AR1572"/>
      <c r="AS1572"/>
      <c r="AT1572"/>
      <c r="AU1572"/>
      <c r="AV1572"/>
      <c r="AW1572"/>
      <c r="AX1572"/>
      <c r="AY1572"/>
      <c r="AZ1572"/>
      <c r="BA1572"/>
      <c r="BB1572"/>
      <c r="BC1572"/>
      <c r="BD1572"/>
      <c r="BE1572"/>
      <c r="BF1572"/>
      <c r="BG1572"/>
      <c r="BH1572"/>
      <c r="BI1572"/>
      <c r="BJ1572"/>
      <c r="BK1572"/>
      <c r="BL1572"/>
      <c r="BM1572"/>
      <c r="BN1572"/>
      <c r="BO1572"/>
      <c r="BP1572"/>
      <c r="BQ1572"/>
      <c r="BR1572"/>
      <c r="BS1572"/>
      <c r="BT1572"/>
    </row>
    <row r="1573" spans="1:72" s="8" customFormat="1" x14ac:dyDescent="0.25">
      <c r="A1573" s="92"/>
      <c r="B1573" s="92"/>
      <c r="C1573" s="92"/>
      <c r="D1573" s="92"/>
      <c r="E1573" s="104"/>
      <c r="F1573" s="104"/>
      <c r="G1573" s="104"/>
      <c r="H1573" s="104"/>
      <c r="I1573" s="104"/>
      <c r="J1573" s="104"/>
      <c r="K1573" s="104"/>
      <c r="L1573" s="104"/>
      <c r="M1573"/>
      <c r="N1573"/>
      <c r="O1573"/>
      <c r="P1573"/>
      <c r="Q1573"/>
      <c r="R1573"/>
      <c r="S1573"/>
      <c r="T1573"/>
      <c r="U1573"/>
      <c r="V1573"/>
      <c r="W1573"/>
      <c r="X1573"/>
      <c r="Y1573"/>
      <c r="Z1573"/>
      <c r="AA1573"/>
      <c r="AB1573"/>
      <c r="AC1573"/>
      <c r="AD1573"/>
      <c r="AE1573"/>
      <c r="AF1573"/>
      <c r="AG1573"/>
      <c r="AH1573"/>
      <c r="AI1573"/>
      <c r="AJ1573"/>
      <c r="AK1573"/>
      <c r="AL1573"/>
      <c r="AM1573"/>
      <c r="AN1573"/>
      <c r="AO1573"/>
      <c r="AP1573"/>
      <c r="AQ1573"/>
      <c r="AR1573"/>
      <c r="AS1573"/>
      <c r="AT1573"/>
      <c r="AU1573"/>
      <c r="AV1573"/>
      <c r="AW1573"/>
      <c r="AX1573"/>
      <c r="AY1573"/>
      <c r="AZ1573"/>
      <c r="BA1573"/>
      <c r="BB1573"/>
      <c r="BC1573"/>
      <c r="BD1573"/>
      <c r="BE1573"/>
      <c r="BF1573"/>
      <c r="BG1573"/>
      <c r="BH1573"/>
      <c r="BI1573"/>
      <c r="BJ1573"/>
      <c r="BK1573"/>
      <c r="BL1573"/>
      <c r="BM1573"/>
      <c r="BN1573"/>
      <c r="BO1573"/>
      <c r="BP1573"/>
      <c r="BQ1573"/>
      <c r="BR1573"/>
      <c r="BS1573"/>
      <c r="BT1573"/>
    </row>
    <row r="1574" spans="1:72" s="8" customFormat="1" x14ac:dyDescent="0.25">
      <c r="A1574" s="92"/>
      <c r="B1574" s="92"/>
      <c r="C1574" s="92"/>
      <c r="D1574" s="92"/>
      <c r="E1574" s="104"/>
      <c r="F1574" s="104"/>
      <c r="G1574" s="104"/>
      <c r="H1574" s="104"/>
      <c r="I1574" s="104"/>
      <c r="J1574" s="104"/>
      <c r="K1574" s="104"/>
      <c r="L1574" s="104"/>
      <c r="M1574"/>
      <c r="N1574"/>
      <c r="O1574"/>
      <c r="P1574"/>
      <c r="Q1574"/>
      <c r="R1574"/>
      <c r="S1574"/>
      <c r="T1574"/>
      <c r="U1574"/>
      <c r="V1574"/>
      <c r="W1574"/>
      <c r="X1574"/>
      <c r="Y1574"/>
      <c r="Z1574"/>
      <c r="AA1574"/>
      <c r="AB1574"/>
      <c r="AC1574"/>
      <c r="AD1574"/>
      <c r="AE1574"/>
      <c r="AF1574"/>
      <c r="AG1574"/>
      <c r="AH1574"/>
      <c r="AI1574"/>
      <c r="AJ1574"/>
      <c r="AK1574"/>
      <c r="AL1574"/>
      <c r="AM1574"/>
      <c r="AN1574"/>
      <c r="AO1574"/>
      <c r="AP1574"/>
      <c r="AQ1574"/>
      <c r="AR1574"/>
      <c r="AS1574"/>
      <c r="AT1574"/>
      <c r="AU1574"/>
      <c r="AV1574"/>
      <c r="AW1574"/>
      <c r="AX1574"/>
      <c r="AY1574"/>
      <c r="AZ1574"/>
      <c r="BA1574"/>
      <c r="BB1574"/>
      <c r="BC1574"/>
      <c r="BD1574"/>
      <c r="BE1574"/>
      <c r="BF1574"/>
      <c r="BG1574"/>
      <c r="BH1574"/>
      <c r="BI1574"/>
      <c r="BJ1574"/>
      <c r="BK1574"/>
      <c r="BL1574"/>
      <c r="BM1574"/>
      <c r="BN1574"/>
      <c r="BO1574"/>
      <c r="BP1574"/>
      <c r="BQ1574"/>
      <c r="BR1574"/>
      <c r="BS1574"/>
      <c r="BT1574"/>
    </row>
    <row r="1575" spans="1:72" s="8" customFormat="1" x14ac:dyDescent="0.25">
      <c r="A1575" s="92"/>
      <c r="B1575" s="92"/>
      <c r="C1575" s="92"/>
      <c r="D1575" s="92"/>
      <c r="E1575" s="104"/>
      <c r="F1575" s="104"/>
      <c r="G1575" s="104"/>
      <c r="H1575" s="104"/>
      <c r="I1575" s="104"/>
      <c r="J1575" s="104"/>
      <c r="K1575" s="104"/>
      <c r="L1575" s="104"/>
      <c r="M1575"/>
      <c r="N1575"/>
      <c r="O1575"/>
      <c r="P1575"/>
      <c r="Q1575"/>
      <c r="R1575"/>
      <c r="S1575"/>
      <c r="T1575"/>
      <c r="U1575"/>
      <c r="V1575"/>
      <c r="W1575"/>
      <c r="X1575"/>
      <c r="Y1575"/>
      <c r="Z1575"/>
      <c r="AA1575"/>
      <c r="AB1575"/>
      <c r="AC1575"/>
      <c r="AD1575"/>
      <c r="AE1575"/>
      <c r="AF1575"/>
      <c r="AG1575"/>
      <c r="AH1575"/>
      <c r="AI1575"/>
      <c r="AJ1575"/>
      <c r="AK1575"/>
      <c r="AL1575"/>
      <c r="AM1575"/>
      <c r="AN1575"/>
      <c r="AO1575"/>
      <c r="AP1575"/>
      <c r="AQ1575"/>
      <c r="AR1575"/>
      <c r="AS1575"/>
      <c r="AT1575"/>
      <c r="AU1575"/>
      <c r="AV1575"/>
      <c r="AW1575"/>
      <c r="AX1575"/>
      <c r="AY1575"/>
      <c r="AZ1575"/>
      <c r="BA1575"/>
      <c r="BB1575"/>
      <c r="BC1575"/>
      <c r="BD1575"/>
      <c r="BE1575"/>
      <c r="BF1575"/>
      <c r="BG1575"/>
      <c r="BH1575"/>
      <c r="BI1575"/>
      <c r="BJ1575"/>
      <c r="BK1575"/>
      <c r="BL1575"/>
      <c r="BM1575"/>
      <c r="BN1575"/>
      <c r="BO1575"/>
      <c r="BP1575"/>
      <c r="BQ1575"/>
      <c r="BR1575"/>
      <c r="BS1575"/>
      <c r="BT1575"/>
    </row>
    <row r="1576" spans="1:72" s="8" customFormat="1" x14ac:dyDescent="0.25">
      <c r="A1576" s="92"/>
      <c r="B1576" s="92"/>
      <c r="C1576" s="92"/>
      <c r="D1576" s="92"/>
      <c r="E1576" s="104"/>
      <c r="F1576" s="104"/>
      <c r="G1576" s="104"/>
      <c r="H1576" s="104"/>
      <c r="I1576" s="104"/>
      <c r="J1576" s="104"/>
      <c r="K1576" s="104"/>
      <c r="L1576" s="104"/>
      <c r="M1576"/>
      <c r="N1576"/>
      <c r="O1576"/>
      <c r="P1576"/>
      <c r="Q1576"/>
      <c r="R1576"/>
      <c r="S1576"/>
      <c r="T1576"/>
      <c r="U1576"/>
      <c r="V1576"/>
      <c r="W1576"/>
      <c r="X1576"/>
      <c r="Y1576"/>
      <c r="Z1576"/>
      <c r="AA1576"/>
      <c r="AB1576"/>
      <c r="AC1576"/>
      <c r="AD1576"/>
      <c r="AE1576"/>
      <c r="AF1576"/>
      <c r="AG1576"/>
      <c r="AH1576"/>
      <c r="AI1576"/>
      <c r="AJ1576"/>
      <c r="AK1576"/>
      <c r="AL1576"/>
      <c r="AM1576"/>
      <c r="AN1576"/>
      <c r="AO1576"/>
      <c r="AP1576"/>
      <c r="AQ1576"/>
      <c r="AR1576"/>
      <c r="AS1576"/>
      <c r="AT1576"/>
      <c r="AU1576"/>
      <c r="AV1576"/>
      <c r="AW1576"/>
      <c r="AX1576"/>
      <c r="AY1576"/>
      <c r="AZ1576"/>
      <c r="BA1576"/>
      <c r="BB1576"/>
      <c r="BC1576"/>
      <c r="BD1576"/>
      <c r="BE1576"/>
      <c r="BF1576"/>
      <c r="BG1576"/>
      <c r="BH1576"/>
      <c r="BI1576"/>
      <c r="BJ1576"/>
      <c r="BK1576"/>
      <c r="BL1576"/>
      <c r="BM1576"/>
      <c r="BN1576"/>
      <c r="BO1576"/>
      <c r="BP1576"/>
      <c r="BQ1576"/>
      <c r="BR1576"/>
      <c r="BS1576"/>
      <c r="BT1576"/>
    </row>
    <row r="1577" spans="1:72" s="8" customFormat="1" x14ac:dyDescent="0.25">
      <c r="A1577" s="92"/>
      <c r="B1577" s="92"/>
      <c r="C1577" s="92"/>
      <c r="D1577" s="92"/>
      <c r="E1577" s="104"/>
      <c r="F1577" s="104"/>
      <c r="G1577" s="104"/>
      <c r="H1577" s="104"/>
      <c r="I1577" s="104"/>
      <c r="J1577" s="104"/>
      <c r="K1577" s="104"/>
      <c r="L1577" s="104"/>
      <c r="M1577"/>
      <c r="N1577"/>
      <c r="O1577"/>
      <c r="P1577"/>
      <c r="Q1577"/>
      <c r="R1577"/>
      <c r="S1577"/>
      <c r="T1577"/>
      <c r="U1577"/>
      <c r="V1577"/>
      <c r="W1577"/>
      <c r="X1577"/>
      <c r="Y1577"/>
      <c r="Z1577"/>
      <c r="AA1577"/>
      <c r="AB1577"/>
      <c r="AC1577"/>
      <c r="AD1577"/>
      <c r="AE1577"/>
      <c r="AF1577"/>
      <c r="AG1577"/>
      <c r="AH1577"/>
      <c r="AI1577"/>
      <c r="AJ1577"/>
      <c r="AK1577"/>
      <c r="AL1577"/>
      <c r="AM1577"/>
      <c r="AN1577"/>
      <c r="AO1577"/>
      <c r="AP1577"/>
      <c r="AQ1577"/>
      <c r="AR1577"/>
      <c r="AS1577"/>
      <c r="AT1577"/>
      <c r="AU1577"/>
      <c r="AV1577"/>
      <c r="AW1577"/>
      <c r="AX1577"/>
      <c r="AY1577"/>
      <c r="AZ1577"/>
      <c r="BA1577"/>
      <c r="BB1577"/>
      <c r="BC1577"/>
      <c r="BD1577"/>
      <c r="BE1577"/>
      <c r="BF1577"/>
      <c r="BG1577"/>
      <c r="BH1577"/>
      <c r="BI1577"/>
      <c r="BJ1577"/>
      <c r="BK1577"/>
      <c r="BL1577"/>
      <c r="BM1577"/>
      <c r="BN1577"/>
      <c r="BO1577"/>
      <c r="BP1577"/>
      <c r="BQ1577"/>
      <c r="BR1577"/>
      <c r="BS1577"/>
      <c r="BT1577"/>
    </row>
    <row r="1578" spans="1:72" s="8" customFormat="1" x14ac:dyDescent="0.25">
      <c r="A1578" s="92"/>
      <c r="B1578" s="92"/>
      <c r="C1578" s="92"/>
      <c r="D1578" s="92"/>
      <c r="E1578" s="104"/>
      <c r="F1578" s="104"/>
      <c r="G1578" s="104"/>
      <c r="H1578" s="104"/>
      <c r="I1578" s="104"/>
      <c r="J1578" s="104"/>
      <c r="K1578" s="104"/>
      <c r="L1578" s="104"/>
      <c r="M1578"/>
      <c r="N1578"/>
      <c r="O1578"/>
      <c r="P1578"/>
      <c r="Q1578"/>
      <c r="R1578"/>
      <c r="S1578"/>
      <c r="T1578"/>
      <c r="U1578"/>
      <c r="V1578"/>
      <c r="W1578"/>
      <c r="X1578"/>
      <c r="Y1578"/>
      <c r="Z1578"/>
      <c r="AA1578"/>
      <c r="AB1578"/>
      <c r="AC1578"/>
      <c r="AD1578"/>
      <c r="AE1578"/>
      <c r="AF1578"/>
      <c r="AG1578"/>
      <c r="AH1578"/>
      <c r="AI1578"/>
      <c r="AJ1578"/>
      <c r="AK1578"/>
      <c r="AL1578"/>
      <c r="AM1578"/>
      <c r="AN1578"/>
      <c r="AO1578"/>
      <c r="AP1578"/>
      <c r="AQ1578"/>
      <c r="AR1578"/>
      <c r="AS1578"/>
      <c r="AT1578"/>
      <c r="AU1578"/>
      <c r="AV1578"/>
      <c r="AW1578"/>
      <c r="AX1578"/>
      <c r="AY1578"/>
      <c r="AZ1578"/>
      <c r="BA1578"/>
      <c r="BB1578"/>
      <c r="BC1578"/>
      <c r="BD1578"/>
      <c r="BE1578"/>
      <c r="BF1578"/>
      <c r="BG1578"/>
      <c r="BH1578"/>
      <c r="BI1578"/>
      <c r="BJ1578"/>
      <c r="BK1578"/>
      <c r="BL1578"/>
      <c r="BM1578"/>
      <c r="BN1578"/>
      <c r="BO1578"/>
      <c r="BP1578"/>
      <c r="BQ1578"/>
      <c r="BR1578"/>
      <c r="BS1578"/>
      <c r="BT1578"/>
    </row>
    <row r="1579" spans="1:72" s="8" customFormat="1" x14ac:dyDescent="0.25">
      <c r="A1579" s="92"/>
      <c r="B1579" s="92"/>
      <c r="C1579" s="92"/>
      <c r="D1579" s="92"/>
      <c r="E1579" s="104"/>
      <c r="F1579" s="104"/>
      <c r="G1579" s="104"/>
      <c r="H1579" s="104"/>
      <c r="I1579" s="104"/>
      <c r="J1579" s="104"/>
      <c r="K1579" s="104"/>
      <c r="L1579" s="104"/>
      <c r="M1579"/>
      <c r="N1579"/>
      <c r="O1579"/>
      <c r="P1579"/>
      <c r="Q1579"/>
      <c r="R1579"/>
      <c r="S1579"/>
      <c r="T1579"/>
      <c r="U1579"/>
      <c r="V1579"/>
      <c r="W1579"/>
      <c r="X1579"/>
      <c r="Y1579"/>
      <c r="Z1579"/>
      <c r="AA1579"/>
      <c r="AB1579"/>
      <c r="AC1579"/>
      <c r="AD1579"/>
      <c r="AE1579"/>
      <c r="AF1579"/>
      <c r="AG1579"/>
      <c r="AH1579"/>
      <c r="AI1579"/>
      <c r="AJ1579"/>
      <c r="AK1579"/>
      <c r="AL1579"/>
      <c r="AM1579"/>
      <c r="AN1579"/>
      <c r="AO1579"/>
      <c r="AP1579"/>
      <c r="AQ1579"/>
      <c r="AR1579"/>
      <c r="AS1579"/>
      <c r="AT1579"/>
      <c r="AU1579"/>
      <c r="AV1579"/>
      <c r="AW1579"/>
      <c r="AX1579"/>
      <c r="AY1579"/>
      <c r="AZ1579"/>
      <c r="BA1579"/>
      <c r="BB1579"/>
      <c r="BC1579"/>
      <c r="BD1579"/>
      <c r="BE1579"/>
      <c r="BF1579"/>
      <c r="BG1579"/>
      <c r="BH1579"/>
      <c r="BI1579"/>
      <c r="BJ1579"/>
      <c r="BK1579"/>
      <c r="BL1579"/>
      <c r="BM1579"/>
      <c r="BN1579"/>
      <c r="BO1579"/>
      <c r="BP1579"/>
      <c r="BQ1579"/>
      <c r="BR1579"/>
      <c r="BS1579"/>
      <c r="BT1579"/>
    </row>
    <row r="1580" spans="1:72" s="8" customFormat="1" x14ac:dyDescent="0.25">
      <c r="A1580" s="92"/>
      <c r="B1580" s="92"/>
      <c r="C1580" s="92"/>
      <c r="D1580" s="92"/>
      <c r="E1580" s="104"/>
      <c r="F1580" s="104"/>
      <c r="G1580" s="104"/>
      <c r="H1580" s="104"/>
      <c r="I1580" s="104"/>
      <c r="J1580" s="104"/>
      <c r="K1580" s="104"/>
      <c r="L1580" s="104"/>
      <c r="M1580"/>
      <c r="N1580"/>
      <c r="O1580"/>
      <c r="P1580"/>
      <c r="Q1580"/>
      <c r="R1580"/>
      <c r="S1580"/>
      <c r="T1580"/>
      <c r="U1580"/>
      <c r="V1580"/>
      <c r="W1580"/>
      <c r="X1580"/>
      <c r="Y1580"/>
      <c r="Z1580"/>
      <c r="AA1580"/>
      <c r="AB1580"/>
      <c r="AC1580"/>
      <c r="AD1580"/>
      <c r="AE1580"/>
      <c r="AF1580"/>
      <c r="AG1580"/>
      <c r="AH1580"/>
      <c r="AI1580"/>
      <c r="AJ1580"/>
      <c r="AK1580"/>
      <c r="AL1580"/>
      <c r="AM1580"/>
      <c r="AN1580"/>
      <c r="AO1580"/>
      <c r="AP1580"/>
      <c r="AQ1580"/>
      <c r="AR1580"/>
      <c r="AS1580"/>
      <c r="AT1580"/>
      <c r="AU1580"/>
      <c r="AV1580"/>
      <c r="AW1580"/>
      <c r="AX1580"/>
      <c r="AY1580"/>
      <c r="AZ1580"/>
      <c r="BA1580"/>
      <c r="BB1580"/>
      <c r="BC1580"/>
      <c r="BD1580"/>
      <c r="BE1580"/>
      <c r="BF1580"/>
      <c r="BG1580"/>
      <c r="BH1580"/>
      <c r="BI1580"/>
      <c r="BJ1580"/>
      <c r="BK1580"/>
      <c r="BL1580"/>
      <c r="BM1580"/>
      <c r="BN1580"/>
      <c r="BO1580"/>
      <c r="BP1580"/>
      <c r="BQ1580"/>
      <c r="BR1580"/>
      <c r="BS1580"/>
      <c r="BT1580"/>
    </row>
    <row r="1581" spans="1:72" s="8" customFormat="1" x14ac:dyDescent="0.25">
      <c r="A1581" s="92"/>
      <c r="B1581" s="92"/>
      <c r="C1581" s="92"/>
      <c r="D1581" s="92"/>
      <c r="E1581" s="104"/>
      <c r="F1581" s="104"/>
      <c r="G1581" s="104"/>
      <c r="H1581" s="104"/>
      <c r="I1581" s="104"/>
      <c r="J1581" s="104"/>
      <c r="K1581" s="104"/>
      <c r="L1581" s="104"/>
      <c r="M1581"/>
      <c r="N1581"/>
      <c r="O1581"/>
      <c r="P1581"/>
      <c r="Q1581"/>
      <c r="R1581"/>
      <c r="S1581"/>
      <c r="T1581"/>
      <c r="U1581"/>
      <c r="V1581"/>
      <c r="W1581"/>
      <c r="X1581"/>
      <c r="Y1581"/>
      <c r="Z1581"/>
      <c r="AA1581"/>
      <c r="AB1581"/>
      <c r="AC1581"/>
      <c r="AD1581"/>
      <c r="AE1581"/>
      <c r="AF1581"/>
      <c r="AG1581"/>
      <c r="AH1581"/>
      <c r="AI1581"/>
      <c r="AJ1581"/>
      <c r="AK1581"/>
      <c r="AL1581"/>
      <c r="AM1581"/>
      <c r="AN1581"/>
      <c r="AO1581"/>
      <c r="AP1581"/>
      <c r="AQ1581"/>
      <c r="AR1581"/>
      <c r="AS1581"/>
      <c r="AT1581"/>
      <c r="AU1581"/>
      <c r="AV1581"/>
      <c r="AW1581"/>
      <c r="AX1581"/>
      <c r="AY1581"/>
      <c r="AZ1581"/>
      <c r="BA1581"/>
      <c r="BB1581"/>
      <c r="BC1581"/>
      <c r="BD1581"/>
      <c r="BE1581"/>
      <c r="BF1581"/>
      <c r="BG1581"/>
      <c r="BH1581"/>
      <c r="BI1581"/>
      <c r="BJ1581"/>
      <c r="BK1581"/>
      <c r="BL1581"/>
      <c r="BM1581"/>
      <c r="BN1581"/>
      <c r="BO1581"/>
      <c r="BP1581"/>
      <c r="BQ1581"/>
      <c r="BR1581"/>
      <c r="BS1581"/>
      <c r="BT1581"/>
    </row>
    <row r="1582" spans="1:72" s="8" customFormat="1" x14ac:dyDescent="0.25">
      <c r="A1582" s="92"/>
      <c r="B1582" s="92"/>
      <c r="C1582" s="92"/>
      <c r="D1582" s="92"/>
      <c r="E1582" s="104"/>
      <c r="F1582" s="104"/>
      <c r="G1582" s="104"/>
      <c r="H1582" s="104"/>
      <c r="I1582" s="104"/>
      <c r="J1582" s="104"/>
      <c r="K1582" s="104"/>
      <c r="L1582" s="104"/>
      <c r="M1582"/>
      <c r="N1582"/>
      <c r="O1582"/>
      <c r="P1582"/>
      <c r="Q1582"/>
      <c r="R1582"/>
      <c r="S1582"/>
      <c r="T1582"/>
      <c r="U1582"/>
      <c r="V1582"/>
      <c r="W1582"/>
      <c r="X1582"/>
      <c r="Y1582"/>
      <c r="Z1582"/>
      <c r="AA1582"/>
      <c r="AB1582"/>
      <c r="AC1582"/>
      <c r="AD1582"/>
      <c r="AE1582"/>
      <c r="AF1582"/>
      <c r="AG1582"/>
      <c r="AH1582"/>
      <c r="AI1582"/>
      <c r="AJ1582"/>
      <c r="AK1582"/>
      <c r="AL1582"/>
      <c r="AM1582"/>
      <c r="AN1582"/>
      <c r="AO1582"/>
      <c r="AP1582"/>
      <c r="AQ1582"/>
      <c r="AR1582"/>
      <c r="AS1582"/>
      <c r="AT1582"/>
      <c r="AU1582"/>
      <c r="AV1582"/>
      <c r="AW1582"/>
      <c r="AX1582"/>
      <c r="AY1582"/>
      <c r="AZ1582"/>
      <c r="BA1582"/>
      <c r="BB1582"/>
      <c r="BC1582"/>
      <c r="BD1582"/>
      <c r="BE1582"/>
      <c r="BF1582"/>
      <c r="BG1582"/>
      <c r="BH1582"/>
      <c r="BI1582"/>
      <c r="BJ1582"/>
      <c r="BK1582"/>
      <c r="BL1582"/>
      <c r="BM1582"/>
      <c r="BN1582"/>
      <c r="BO1582"/>
      <c r="BP1582"/>
      <c r="BQ1582"/>
      <c r="BR1582"/>
      <c r="BS1582"/>
      <c r="BT1582"/>
    </row>
    <row r="1583" spans="1:72" s="8" customFormat="1" x14ac:dyDescent="0.25">
      <c r="A1583" s="92"/>
      <c r="B1583" s="92"/>
      <c r="C1583" s="92"/>
      <c r="D1583" s="92"/>
      <c r="E1583" s="104"/>
      <c r="F1583" s="104"/>
      <c r="G1583" s="104"/>
      <c r="H1583" s="104"/>
      <c r="I1583" s="104"/>
      <c r="J1583" s="104"/>
      <c r="K1583" s="104"/>
      <c r="L1583" s="104"/>
      <c r="M1583"/>
      <c r="N1583"/>
      <c r="O1583"/>
      <c r="P1583"/>
      <c r="Q1583"/>
      <c r="R1583"/>
      <c r="S1583"/>
      <c r="T1583"/>
      <c r="U1583"/>
      <c r="V1583"/>
      <c r="W1583"/>
      <c r="X1583"/>
      <c r="Y1583"/>
      <c r="Z1583"/>
      <c r="AA1583"/>
      <c r="AB1583"/>
      <c r="AC1583"/>
      <c r="AD1583"/>
      <c r="AE1583"/>
      <c r="AF1583"/>
      <c r="AG1583"/>
      <c r="AH1583"/>
      <c r="AI1583"/>
      <c r="AJ1583"/>
      <c r="AK1583"/>
      <c r="AL1583"/>
      <c r="AM1583"/>
      <c r="AN1583"/>
      <c r="AO1583"/>
      <c r="AP1583"/>
      <c r="AQ1583"/>
      <c r="AR1583"/>
      <c r="AS1583"/>
      <c r="AT1583"/>
      <c r="AU1583"/>
      <c r="AV1583"/>
      <c r="AW1583"/>
      <c r="AX1583"/>
      <c r="AY1583"/>
      <c r="AZ1583"/>
      <c r="BA1583"/>
      <c r="BB1583"/>
      <c r="BC1583"/>
      <c r="BD1583"/>
      <c r="BE1583"/>
      <c r="BF1583"/>
      <c r="BG1583"/>
      <c r="BH1583"/>
      <c r="BI1583"/>
      <c r="BJ1583"/>
      <c r="BK1583"/>
      <c r="BL1583"/>
      <c r="BM1583"/>
      <c r="BN1583"/>
      <c r="BO1583"/>
      <c r="BP1583"/>
      <c r="BQ1583"/>
      <c r="BR1583"/>
      <c r="BS1583"/>
      <c r="BT1583"/>
    </row>
    <row r="1584" spans="1:72" s="8" customFormat="1" x14ac:dyDescent="0.25">
      <c r="A1584" s="92"/>
      <c r="B1584" s="92"/>
      <c r="C1584" s="92"/>
      <c r="D1584" s="92"/>
      <c r="E1584" s="104"/>
      <c r="F1584" s="104"/>
      <c r="G1584" s="104"/>
      <c r="H1584" s="104"/>
      <c r="I1584" s="104"/>
      <c r="J1584" s="104"/>
      <c r="K1584" s="104"/>
      <c r="L1584" s="104"/>
      <c r="M1584"/>
      <c r="N1584"/>
      <c r="O1584"/>
      <c r="P1584"/>
      <c r="Q1584"/>
      <c r="R1584"/>
      <c r="S1584"/>
      <c r="T1584"/>
      <c r="U1584"/>
      <c r="V1584"/>
      <c r="W1584"/>
      <c r="X1584"/>
      <c r="Y1584"/>
      <c r="Z1584"/>
      <c r="AA1584"/>
      <c r="AB1584"/>
      <c r="AC1584"/>
      <c r="AD1584"/>
      <c r="AE1584"/>
      <c r="AF1584"/>
      <c r="AG1584"/>
      <c r="AH1584"/>
      <c r="AI1584"/>
      <c r="AJ1584"/>
      <c r="AK1584"/>
      <c r="AL1584"/>
      <c r="AM1584"/>
      <c r="AN1584"/>
      <c r="AO1584"/>
      <c r="AP1584"/>
      <c r="AQ1584"/>
      <c r="AR1584"/>
      <c r="AS1584"/>
      <c r="AT1584"/>
      <c r="AU1584"/>
      <c r="AV1584"/>
      <c r="AW1584"/>
      <c r="AX1584"/>
      <c r="AY1584"/>
      <c r="AZ1584"/>
      <c r="BA1584"/>
      <c r="BB1584"/>
      <c r="BC1584"/>
      <c r="BD1584"/>
      <c r="BE1584"/>
      <c r="BF1584"/>
      <c r="BG1584"/>
      <c r="BH1584"/>
      <c r="BI1584"/>
      <c r="BJ1584"/>
      <c r="BK1584"/>
      <c r="BL1584"/>
      <c r="BM1584"/>
      <c r="BN1584"/>
      <c r="BO1584"/>
      <c r="BP1584"/>
      <c r="BQ1584"/>
      <c r="BR1584"/>
      <c r="BS1584"/>
      <c r="BT1584"/>
    </row>
    <row r="1585" spans="1:72" s="8" customFormat="1" x14ac:dyDescent="0.25">
      <c r="A1585" s="92"/>
      <c r="B1585" s="92"/>
      <c r="C1585" s="92"/>
      <c r="D1585" s="92"/>
      <c r="E1585" s="104"/>
      <c r="F1585" s="104"/>
      <c r="G1585" s="104"/>
      <c r="H1585" s="104"/>
      <c r="I1585" s="104"/>
      <c r="J1585" s="104"/>
      <c r="K1585" s="104"/>
      <c r="L1585" s="104"/>
      <c r="M1585"/>
      <c r="N1585"/>
      <c r="O1585"/>
      <c r="P1585"/>
      <c r="Q1585"/>
      <c r="R1585"/>
      <c r="S1585"/>
      <c r="T1585"/>
      <c r="U1585"/>
      <c r="V1585"/>
      <c r="W1585"/>
      <c r="X1585"/>
      <c r="Y1585"/>
      <c r="Z1585"/>
      <c r="AA1585"/>
      <c r="AB1585"/>
      <c r="AC1585"/>
      <c r="AD1585"/>
      <c r="AE1585"/>
      <c r="AF1585"/>
      <c r="AG1585"/>
      <c r="AH1585"/>
      <c r="AI1585"/>
      <c r="AJ1585"/>
      <c r="AK1585"/>
      <c r="AL1585"/>
      <c r="AM1585"/>
      <c r="AN1585"/>
      <c r="AO1585"/>
      <c r="AP1585"/>
      <c r="AQ1585"/>
      <c r="AR1585"/>
      <c r="AS1585"/>
      <c r="AT1585"/>
      <c r="AU1585"/>
      <c r="AV1585"/>
      <c r="AW1585"/>
      <c r="AX1585"/>
      <c r="AY1585"/>
      <c r="AZ1585"/>
      <c r="BA1585"/>
      <c r="BB1585"/>
      <c r="BC1585"/>
      <c r="BD1585"/>
      <c r="BE1585"/>
      <c r="BF1585"/>
      <c r="BG1585"/>
      <c r="BH1585"/>
      <c r="BI1585"/>
      <c r="BJ1585"/>
      <c r="BK1585"/>
      <c r="BL1585"/>
      <c r="BM1585"/>
      <c r="BN1585"/>
      <c r="BO1585"/>
      <c r="BP1585"/>
      <c r="BQ1585"/>
      <c r="BR1585"/>
      <c r="BS1585"/>
      <c r="BT1585"/>
    </row>
    <row r="1586" spans="1:72" s="8" customFormat="1" x14ac:dyDescent="0.25">
      <c r="A1586" s="92"/>
      <c r="B1586" s="92"/>
      <c r="C1586" s="92"/>
      <c r="D1586" s="92"/>
      <c r="E1586" s="104"/>
      <c r="F1586" s="104"/>
      <c r="G1586" s="104"/>
      <c r="H1586" s="104"/>
      <c r="I1586" s="104"/>
      <c r="J1586" s="104"/>
      <c r="K1586" s="104"/>
      <c r="L1586" s="104"/>
      <c r="M1586"/>
      <c r="N1586"/>
      <c r="O1586"/>
      <c r="P1586"/>
      <c r="Q1586"/>
      <c r="R1586"/>
      <c r="S1586"/>
      <c r="T1586"/>
      <c r="U1586"/>
      <c r="V1586"/>
      <c r="W1586"/>
      <c r="X1586"/>
      <c r="Y1586"/>
      <c r="Z1586"/>
      <c r="AA1586"/>
      <c r="AB1586"/>
      <c r="AC1586"/>
      <c r="AD1586"/>
      <c r="AE1586"/>
      <c r="AF1586"/>
      <c r="AG1586"/>
      <c r="AH1586"/>
      <c r="AI1586"/>
      <c r="AJ1586"/>
      <c r="AK1586"/>
      <c r="AL1586"/>
      <c r="AM1586"/>
      <c r="AN1586"/>
      <c r="AO1586"/>
      <c r="AP1586"/>
      <c r="AQ1586"/>
      <c r="AR1586"/>
      <c r="AS1586"/>
      <c r="AT1586"/>
      <c r="AU1586"/>
      <c r="AV1586"/>
      <c r="AW1586"/>
      <c r="AX1586"/>
      <c r="AY1586"/>
      <c r="AZ1586"/>
      <c r="BA1586"/>
      <c r="BB1586"/>
      <c r="BC1586"/>
      <c r="BD1586"/>
      <c r="BE1586"/>
      <c r="BF1586"/>
      <c r="BG1586"/>
      <c r="BH1586"/>
      <c r="BI1586"/>
      <c r="BJ1586"/>
      <c r="BK1586"/>
      <c r="BL1586"/>
      <c r="BM1586"/>
      <c r="BN1586"/>
      <c r="BO1586"/>
      <c r="BP1586"/>
      <c r="BQ1586"/>
      <c r="BR1586"/>
      <c r="BS1586"/>
      <c r="BT1586"/>
    </row>
    <row r="1587" spans="1:72" s="8" customFormat="1" x14ac:dyDescent="0.25">
      <c r="A1587" s="92"/>
      <c r="B1587" s="92"/>
      <c r="C1587" s="92"/>
      <c r="D1587" s="92"/>
      <c r="E1587" s="104"/>
      <c r="F1587" s="104"/>
      <c r="G1587" s="104"/>
      <c r="H1587" s="104"/>
      <c r="I1587" s="104"/>
      <c r="J1587" s="104"/>
      <c r="K1587" s="104"/>
      <c r="L1587" s="104"/>
      <c r="M1587"/>
      <c r="N1587"/>
      <c r="O1587"/>
      <c r="P1587"/>
      <c r="Q1587"/>
      <c r="R1587"/>
      <c r="S1587"/>
      <c r="T1587"/>
      <c r="U1587"/>
      <c r="V1587"/>
      <c r="W1587"/>
      <c r="X1587"/>
      <c r="Y1587"/>
      <c r="Z1587"/>
      <c r="AA1587"/>
      <c r="AB1587"/>
      <c r="AC1587"/>
      <c r="AD1587"/>
      <c r="AE1587"/>
      <c r="AF1587"/>
      <c r="AG1587"/>
      <c r="AH1587"/>
      <c r="AI1587"/>
      <c r="AJ1587"/>
      <c r="AK1587"/>
      <c r="AL1587"/>
      <c r="AM1587"/>
      <c r="AN1587"/>
      <c r="AO1587"/>
      <c r="AP1587"/>
      <c r="AQ1587"/>
      <c r="AR1587"/>
      <c r="AS1587"/>
      <c r="AT1587"/>
      <c r="AU1587"/>
      <c r="AV1587"/>
      <c r="AW1587"/>
      <c r="AX1587"/>
      <c r="AY1587"/>
      <c r="AZ1587"/>
      <c r="BA1587"/>
      <c r="BB1587"/>
      <c r="BC1587"/>
      <c r="BD1587"/>
      <c r="BE1587"/>
      <c r="BF1587"/>
      <c r="BG1587"/>
      <c r="BH1587"/>
      <c r="BI1587"/>
      <c r="BJ1587"/>
      <c r="BK1587"/>
      <c r="BL1587"/>
      <c r="BM1587"/>
      <c r="BN1587"/>
      <c r="BO1587"/>
      <c r="BP1587"/>
      <c r="BQ1587"/>
      <c r="BR1587"/>
      <c r="BS1587"/>
      <c r="BT1587"/>
    </row>
    <row r="1588" spans="1:72" s="8" customFormat="1" x14ac:dyDescent="0.25">
      <c r="A1588" s="92"/>
      <c r="B1588" s="92"/>
      <c r="C1588" s="92"/>
      <c r="D1588" s="92"/>
      <c r="E1588" s="104"/>
      <c r="F1588" s="104"/>
      <c r="G1588" s="104"/>
      <c r="H1588" s="104"/>
      <c r="I1588" s="104"/>
      <c r="J1588" s="104"/>
      <c r="K1588" s="104"/>
      <c r="L1588" s="104"/>
      <c r="M1588"/>
      <c r="N1588"/>
      <c r="O1588"/>
      <c r="P1588"/>
      <c r="Q1588"/>
      <c r="R1588"/>
      <c r="S1588"/>
      <c r="T1588"/>
      <c r="U1588"/>
      <c r="V1588"/>
      <c r="W1588"/>
      <c r="X1588"/>
      <c r="Y1588"/>
      <c r="Z1588"/>
      <c r="AA1588"/>
      <c r="AB1588"/>
      <c r="AC1588"/>
      <c r="AD1588"/>
      <c r="AE1588"/>
      <c r="AF1588"/>
      <c r="AG1588"/>
      <c r="AH1588"/>
      <c r="AI1588"/>
      <c r="AJ1588"/>
      <c r="AK1588"/>
      <c r="AL1588"/>
      <c r="AM1588"/>
      <c r="AN1588"/>
      <c r="AO1588"/>
      <c r="AP1588"/>
      <c r="AQ1588"/>
      <c r="AR1588"/>
      <c r="AS1588"/>
      <c r="AT1588"/>
      <c r="AU1588"/>
      <c r="AV1588"/>
      <c r="AW1588"/>
      <c r="AX1588"/>
      <c r="AY1588"/>
      <c r="AZ1588"/>
      <c r="BA1588"/>
      <c r="BB1588"/>
      <c r="BC1588"/>
      <c r="BD1588"/>
      <c r="BE1588"/>
      <c r="BF1588"/>
      <c r="BG1588"/>
      <c r="BH1588"/>
      <c r="BI1588"/>
      <c r="BJ1588"/>
      <c r="BK1588"/>
      <c r="BL1588"/>
      <c r="BM1588"/>
      <c r="BN1588"/>
      <c r="BO1588"/>
      <c r="BP1588"/>
      <c r="BQ1588"/>
      <c r="BR1588"/>
      <c r="BS1588"/>
      <c r="BT1588"/>
    </row>
    <row r="1589" spans="1:72" s="8" customFormat="1" x14ac:dyDescent="0.25">
      <c r="A1589" s="92"/>
      <c r="B1589" s="92"/>
      <c r="C1589" s="92"/>
      <c r="D1589" s="92"/>
      <c r="E1589" s="104"/>
      <c r="F1589" s="104"/>
      <c r="G1589" s="104"/>
      <c r="H1589" s="104"/>
      <c r="I1589" s="104"/>
      <c r="J1589" s="104"/>
      <c r="K1589" s="104"/>
      <c r="L1589" s="104"/>
      <c r="M1589"/>
      <c r="N1589"/>
      <c r="O1589"/>
      <c r="P1589"/>
      <c r="Q1589"/>
      <c r="R1589"/>
      <c r="S1589"/>
      <c r="T1589"/>
      <c r="U1589"/>
      <c r="V1589"/>
      <c r="W1589"/>
      <c r="X1589"/>
      <c r="Y1589"/>
      <c r="Z1589"/>
      <c r="AA1589"/>
      <c r="AB1589"/>
      <c r="AC1589"/>
      <c r="AD1589"/>
      <c r="AE1589"/>
      <c r="AF1589"/>
      <c r="AG1589"/>
      <c r="AH1589"/>
      <c r="AI1589"/>
      <c r="AJ1589"/>
      <c r="AK1589"/>
      <c r="AL1589"/>
      <c r="AM1589"/>
      <c r="AN1589"/>
      <c r="AO1589"/>
      <c r="AP1589"/>
      <c r="AQ1589"/>
      <c r="AR1589"/>
      <c r="AS1589"/>
      <c r="AT1589"/>
      <c r="AU1589"/>
      <c r="AV1589"/>
      <c r="AW1589"/>
      <c r="AX1589"/>
      <c r="AY1589"/>
      <c r="AZ1589"/>
      <c r="BA1589"/>
      <c r="BB1589"/>
      <c r="BC1589"/>
      <c r="BD1589"/>
      <c r="BE1589"/>
      <c r="BF1589"/>
      <c r="BG1589"/>
      <c r="BH1589"/>
      <c r="BI1589"/>
      <c r="BJ1589"/>
      <c r="BK1589"/>
      <c r="BL1589"/>
      <c r="BM1589"/>
      <c r="BN1589"/>
      <c r="BO1589"/>
      <c r="BP1589"/>
      <c r="BQ1589"/>
      <c r="BR1589"/>
      <c r="BS1589"/>
      <c r="BT1589"/>
    </row>
    <row r="1590" spans="1:72" s="8" customFormat="1" x14ac:dyDescent="0.25">
      <c r="A1590" s="92"/>
      <c r="B1590" s="92"/>
      <c r="C1590" s="92"/>
      <c r="D1590" s="92"/>
      <c r="E1590" s="104"/>
      <c r="F1590" s="104"/>
      <c r="G1590" s="104"/>
      <c r="H1590" s="104"/>
      <c r="I1590" s="104"/>
      <c r="J1590" s="104"/>
      <c r="K1590" s="104"/>
      <c r="L1590" s="104"/>
      <c r="M1590"/>
      <c r="N1590"/>
      <c r="O1590"/>
      <c r="P1590"/>
      <c r="Q1590"/>
      <c r="R1590"/>
      <c r="S1590"/>
      <c r="T1590"/>
      <c r="U1590"/>
      <c r="V1590"/>
      <c r="W1590"/>
      <c r="X1590"/>
      <c r="Y1590"/>
      <c r="Z1590"/>
      <c r="AA1590"/>
      <c r="AB1590"/>
      <c r="AC1590"/>
      <c r="AD1590"/>
      <c r="AE1590"/>
      <c r="AF1590"/>
      <c r="AG1590"/>
      <c r="AH1590"/>
      <c r="AI1590"/>
      <c r="AJ1590"/>
      <c r="AK1590"/>
      <c r="AL1590"/>
      <c r="AM1590"/>
      <c r="AN1590"/>
      <c r="AO1590"/>
      <c r="AP1590"/>
      <c r="AQ1590"/>
      <c r="AR1590"/>
      <c r="AS1590"/>
      <c r="AT1590"/>
      <c r="AU1590"/>
      <c r="AV1590"/>
      <c r="AW1590"/>
      <c r="AX1590"/>
      <c r="AY1590"/>
      <c r="AZ1590"/>
      <c r="BA1590"/>
      <c r="BB1590"/>
      <c r="BC1590"/>
      <c r="BD1590"/>
      <c r="BE1590"/>
      <c r="BF1590"/>
      <c r="BG1590"/>
      <c r="BH1590"/>
      <c r="BI1590"/>
      <c r="BJ1590"/>
      <c r="BK1590"/>
      <c r="BL1590"/>
      <c r="BM1590"/>
      <c r="BN1590"/>
      <c r="BO1590"/>
      <c r="BP1590"/>
      <c r="BQ1590"/>
      <c r="BR1590"/>
      <c r="BS1590"/>
      <c r="BT1590"/>
    </row>
    <row r="1591" spans="1:72" s="8" customFormat="1" x14ac:dyDescent="0.25">
      <c r="A1591" s="92"/>
      <c r="B1591" s="92"/>
      <c r="C1591" s="92"/>
      <c r="D1591" s="92"/>
      <c r="E1591" s="104"/>
      <c r="F1591" s="104"/>
      <c r="G1591" s="104"/>
      <c r="H1591" s="104"/>
      <c r="I1591" s="104"/>
      <c r="J1591" s="104"/>
      <c r="K1591" s="104"/>
      <c r="L1591" s="104"/>
      <c r="M1591"/>
      <c r="N1591"/>
      <c r="O1591"/>
      <c r="P1591"/>
      <c r="Q1591"/>
      <c r="R1591"/>
      <c r="S1591"/>
      <c r="T1591"/>
      <c r="U1591"/>
      <c r="V1591"/>
      <c r="W1591"/>
      <c r="X1591"/>
      <c r="Y1591"/>
      <c r="Z1591"/>
      <c r="AA1591"/>
      <c r="AB1591"/>
      <c r="AC1591"/>
      <c r="AD1591"/>
      <c r="AE1591"/>
      <c r="AF1591"/>
      <c r="AG1591"/>
      <c r="AH1591"/>
      <c r="AI1591"/>
      <c r="AJ1591"/>
      <c r="AK1591"/>
      <c r="AL1591"/>
      <c r="AM1591"/>
      <c r="AN1591"/>
      <c r="AO1591"/>
      <c r="AP1591"/>
      <c r="AQ1591"/>
      <c r="AR1591"/>
      <c r="AS1591"/>
      <c r="AT1591"/>
      <c r="AU1591"/>
      <c r="AV1591"/>
      <c r="AW1591"/>
      <c r="AX1591"/>
      <c r="AY1591"/>
      <c r="AZ1591"/>
      <c r="BA1591"/>
      <c r="BB1591"/>
      <c r="BC1591"/>
      <c r="BD1591"/>
      <c r="BE1591"/>
      <c r="BF1591"/>
      <c r="BG1591"/>
      <c r="BH1591"/>
      <c r="BI1591"/>
      <c r="BJ1591"/>
      <c r="BK1591"/>
      <c r="BL1591"/>
      <c r="BM1591"/>
      <c r="BN1591"/>
      <c r="BO1591"/>
      <c r="BP1591"/>
      <c r="BQ1591"/>
      <c r="BR1591"/>
      <c r="BS1591"/>
      <c r="BT1591"/>
    </row>
    <row r="1592" spans="1:72" s="8" customFormat="1" x14ac:dyDescent="0.25">
      <c r="A1592" s="92"/>
      <c r="B1592" s="92"/>
      <c r="C1592" s="92"/>
      <c r="D1592" s="92"/>
      <c r="E1592" s="104"/>
      <c r="F1592" s="104"/>
      <c r="G1592" s="104"/>
      <c r="H1592" s="104"/>
      <c r="I1592" s="104"/>
      <c r="J1592" s="104"/>
      <c r="K1592" s="104"/>
      <c r="L1592" s="104"/>
      <c r="M1592"/>
      <c r="N1592"/>
      <c r="O1592"/>
      <c r="P1592"/>
      <c r="Q1592"/>
      <c r="R1592"/>
      <c r="S1592"/>
      <c r="T1592"/>
      <c r="U1592"/>
      <c r="V1592"/>
      <c r="W1592"/>
      <c r="X1592"/>
      <c r="Y1592"/>
      <c r="Z1592"/>
      <c r="AA1592"/>
      <c r="AB1592"/>
      <c r="AC1592"/>
      <c r="AD1592"/>
      <c r="AE1592"/>
      <c r="AF1592"/>
      <c r="AG1592"/>
      <c r="AH1592"/>
      <c r="AI1592"/>
      <c r="AJ1592"/>
      <c r="AK1592"/>
      <c r="AL1592"/>
      <c r="AM1592"/>
      <c r="AN1592"/>
      <c r="AO1592"/>
      <c r="AP1592"/>
      <c r="AQ1592"/>
      <c r="AR1592"/>
      <c r="AS1592"/>
      <c r="AT1592"/>
      <c r="AU1592"/>
      <c r="AV1592"/>
      <c r="AW1592"/>
      <c r="AX1592"/>
      <c r="AY1592"/>
      <c r="AZ1592"/>
      <c r="BA1592"/>
      <c r="BB1592"/>
      <c r="BC1592"/>
      <c r="BD1592"/>
      <c r="BE1592"/>
      <c r="BF1592"/>
      <c r="BG1592"/>
      <c r="BH1592"/>
      <c r="BI1592"/>
      <c r="BJ1592"/>
      <c r="BK1592"/>
      <c r="BL1592"/>
      <c r="BM1592"/>
      <c r="BN1592"/>
      <c r="BO1592"/>
      <c r="BP1592"/>
      <c r="BQ1592"/>
      <c r="BR1592"/>
      <c r="BS1592"/>
      <c r="BT1592"/>
    </row>
    <row r="1593" spans="1:72" s="8" customFormat="1" x14ac:dyDescent="0.25">
      <c r="A1593" s="92"/>
      <c r="B1593" s="92"/>
      <c r="C1593" s="92"/>
      <c r="D1593" s="92"/>
      <c r="E1593" s="104"/>
      <c r="F1593" s="104"/>
      <c r="G1593" s="104"/>
      <c r="H1593" s="104"/>
      <c r="I1593" s="104"/>
      <c r="J1593" s="104"/>
      <c r="K1593" s="104"/>
      <c r="L1593" s="104"/>
      <c r="M1593"/>
      <c r="N1593"/>
      <c r="O1593"/>
      <c r="P1593"/>
      <c r="Q1593"/>
      <c r="R1593"/>
      <c r="S1593"/>
      <c r="T1593"/>
      <c r="U1593"/>
      <c r="V1593"/>
      <c r="W1593"/>
      <c r="X1593"/>
      <c r="Y1593"/>
      <c r="Z1593"/>
      <c r="AA1593"/>
      <c r="AB1593"/>
      <c r="AC1593"/>
      <c r="AD1593"/>
      <c r="AE1593"/>
      <c r="AF1593"/>
      <c r="AG1593"/>
      <c r="AH1593"/>
      <c r="AI1593"/>
      <c r="AJ1593"/>
      <c r="AK1593"/>
      <c r="AL1593"/>
      <c r="AM1593"/>
      <c r="AN1593"/>
      <c r="AO1593"/>
      <c r="AP1593"/>
      <c r="AQ1593"/>
      <c r="AR1593"/>
      <c r="AS1593"/>
      <c r="AT1593"/>
      <c r="AU1593"/>
      <c r="AV1593"/>
      <c r="AW1593"/>
      <c r="AX1593"/>
      <c r="AY1593"/>
      <c r="AZ1593"/>
      <c r="BA1593"/>
      <c r="BB1593"/>
      <c r="BC1593"/>
      <c r="BD1593"/>
      <c r="BE1593"/>
      <c r="BF1593"/>
      <c r="BG1593"/>
      <c r="BH1593"/>
      <c r="BI1593"/>
      <c r="BJ1593"/>
      <c r="BK1593"/>
      <c r="BL1593"/>
      <c r="BM1593"/>
      <c r="BN1593"/>
      <c r="BO1593"/>
      <c r="BP1593"/>
      <c r="BQ1593"/>
      <c r="BR1593"/>
      <c r="BS1593"/>
      <c r="BT1593"/>
    </row>
    <row r="1594" spans="1:72" s="8" customFormat="1" x14ac:dyDescent="0.25">
      <c r="A1594" s="92"/>
      <c r="B1594" s="92"/>
      <c r="C1594" s="92"/>
      <c r="D1594" s="92"/>
      <c r="E1594" s="104"/>
      <c r="F1594" s="104"/>
      <c r="G1594" s="104"/>
      <c r="H1594" s="104"/>
      <c r="I1594" s="104"/>
      <c r="J1594" s="104"/>
      <c r="K1594" s="104"/>
      <c r="L1594" s="104"/>
      <c r="M1594"/>
      <c r="N1594"/>
      <c r="O1594"/>
      <c r="P1594"/>
      <c r="Q1594"/>
      <c r="R1594"/>
      <c r="S1594"/>
      <c r="T1594"/>
      <c r="U1594"/>
      <c r="V1594"/>
      <c r="W1594"/>
      <c r="X1594"/>
      <c r="Y1594"/>
      <c r="Z1594"/>
      <c r="AA1594"/>
      <c r="AB1594"/>
      <c r="AC1594"/>
      <c r="AD1594"/>
      <c r="AE1594"/>
      <c r="AF1594"/>
      <c r="AG1594"/>
      <c r="AH1594"/>
      <c r="AI1594"/>
      <c r="AJ1594"/>
      <c r="AK1594"/>
      <c r="AL1594"/>
      <c r="AM1594"/>
      <c r="AN1594"/>
      <c r="AO1594"/>
      <c r="AP1594"/>
      <c r="AQ1594"/>
      <c r="AR1594"/>
      <c r="AS1594"/>
      <c r="AT1594"/>
      <c r="AU1594"/>
      <c r="AV1594"/>
      <c r="AW1594"/>
      <c r="AX1594"/>
      <c r="AY1594"/>
      <c r="AZ1594"/>
      <c r="BA1594"/>
      <c r="BB1594"/>
      <c r="BC1594"/>
      <c r="BD1594"/>
      <c r="BE1594"/>
      <c r="BF1594"/>
      <c r="BG1594"/>
      <c r="BH1594"/>
      <c r="BI1594"/>
      <c r="BJ1594"/>
      <c r="BK1594"/>
      <c r="BL1594"/>
      <c r="BM1594"/>
      <c r="BN1594"/>
      <c r="BO1594"/>
      <c r="BP1594"/>
      <c r="BQ1594"/>
      <c r="BR1594"/>
      <c r="BS1594"/>
      <c r="BT1594"/>
    </row>
    <row r="1595" spans="1:72" s="8" customFormat="1" x14ac:dyDescent="0.25">
      <c r="A1595" s="92"/>
      <c r="B1595" s="92"/>
      <c r="C1595" s="92"/>
      <c r="D1595" s="92"/>
      <c r="E1595" s="104"/>
      <c r="F1595" s="104"/>
      <c r="G1595" s="104"/>
      <c r="H1595" s="104"/>
      <c r="I1595" s="104"/>
      <c r="J1595" s="104"/>
      <c r="K1595" s="104"/>
      <c r="L1595" s="104"/>
      <c r="M1595"/>
      <c r="N1595"/>
      <c r="O1595"/>
      <c r="P1595"/>
      <c r="Q1595"/>
      <c r="R1595"/>
      <c r="S1595"/>
      <c r="T1595"/>
      <c r="U1595"/>
      <c r="V1595"/>
      <c r="W1595"/>
      <c r="X1595"/>
      <c r="Y1595"/>
      <c r="Z1595"/>
      <c r="AA1595"/>
      <c r="AB1595"/>
      <c r="AC1595"/>
      <c r="AD1595"/>
      <c r="AE1595"/>
      <c r="AF1595"/>
      <c r="AG1595"/>
      <c r="AH1595"/>
      <c r="AI1595"/>
      <c r="AJ1595"/>
      <c r="AK1595"/>
      <c r="AL1595"/>
      <c r="AM1595"/>
      <c r="AN1595"/>
      <c r="AO1595"/>
      <c r="AP1595"/>
      <c r="AQ1595"/>
      <c r="AR1595"/>
      <c r="AS1595"/>
      <c r="AT1595"/>
      <c r="AU1595"/>
      <c r="AV1595"/>
      <c r="AW1595"/>
      <c r="AX1595"/>
      <c r="AY1595"/>
      <c r="AZ1595"/>
      <c r="BA1595"/>
      <c r="BB1595"/>
      <c r="BC1595"/>
      <c r="BD1595"/>
      <c r="BE1595"/>
      <c r="BF1595"/>
      <c r="BG1595"/>
      <c r="BH1595"/>
      <c r="BI1595"/>
      <c r="BJ1595"/>
      <c r="BK1595"/>
      <c r="BL1595"/>
      <c r="BM1595"/>
      <c r="BN1595"/>
      <c r="BO1595"/>
      <c r="BP1595"/>
      <c r="BQ1595"/>
      <c r="BR1595"/>
      <c r="BS1595"/>
      <c r="BT1595"/>
    </row>
    <row r="1596" spans="1:72" s="8" customFormat="1" x14ac:dyDescent="0.25">
      <c r="A1596" s="92"/>
      <c r="B1596" s="92"/>
      <c r="C1596" s="92"/>
      <c r="D1596" s="92"/>
      <c r="E1596" s="104"/>
      <c r="F1596" s="104"/>
      <c r="G1596" s="104"/>
      <c r="H1596" s="104"/>
      <c r="I1596" s="104"/>
      <c r="J1596" s="104"/>
      <c r="K1596" s="104"/>
      <c r="L1596" s="104"/>
      <c r="M1596"/>
      <c r="N1596"/>
      <c r="O1596"/>
      <c r="P1596"/>
      <c r="Q1596"/>
      <c r="R1596"/>
      <c r="S1596"/>
      <c r="T1596"/>
      <c r="U1596"/>
      <c r="V1596"/>
      <c r="W1596"/>
      <c r="X1596"/>
      <c r="Y1596"/>
      <c r="Z1596"/>
      <c r="AA1596"/>
      <c r="AB1596"/>
      <c r="AC1596"/>
      <c r="AD1596"/>
      <c r="AE1596"/>
      <c r="AF1596"/>
      <c r="AG1596"/>
      <c r="AH1596"/>
      <c r="AI1596"/>
      <c r="AJ1596"/>
      <c r="AK1596"/>
      <c r="AL1596"/>
      <c r="AM1596"/>
      <c r="AN1596"/>
      <c r="AO1596"/>
      <c r="AP1596"/>
      <c r="AQ1596"/>
      <c r="AR1596"/>
      <c r="AS1596"/>
      <c r="AT1596"/>
      <c r="AU1596"/>
      <c r="AV1596"/>
      <c r="AW1596"/>
      <c r="AX1596"/>
      <c r="AY1596"/>
      <c r="AZ1596"/>
      <c r="BA1596"/>
      <c r="BB1596"/>
      <c r="BC1596"/>
      <c r="BD1596"/>
      <c r="BE1596"/>
      <c r="BF1596"/>
      <c r="BG1596"/>
      <c r="BH1596"/>
      <c r="BI1596"/>
      <c r="BJ1596"/>
      <c r="BK1596"/>
      <c r="BL1596"/>
      <c r="BM1596"/>
      <c r="BN1596"/>
      <c r="BO1596"/>
      <c r="BP1596"/>
      <c r="BQ1596"/>
      <c r="BR1596"/>
      <c r="BS1596"/>
      <c r="BT1596"/>
    </row>
    <row r="1597" spans="1:72" s="8" customFormat="1" x14ac:dyDescent="0.25">
      <c r="A1597" s="92"/>
      <c r="B1597" s="92"/>
      <c r="C1597" s="92"/>
      <c r="D1597" s="92"/>
      <c r="E1597" s="104"/>
      <c r="F1597" s="104"/>
      <c r="G1597" s="104"/>
      <c r="H1597" s="104"/>
      <c r="I1597" s="104"/>
      <c r="J1597" s="104"/>
      <c r="K1597" s="104"/>
      <c r="L1597" s="104"/>
      <c r="M1597"/>
      <c r="N1597"/>
      <c r="O1597"/>
      <c r="P1597"/>
      <c r="Q1597"/>
      <c r="R1597"/>
      <c r="S1597"/>
      <c r="T1597"/>
      <c r="U1597"/>
      <c r="V1597"/>
      <c r="W1597"/>
      <c r="X1597"/>
      <c r="Y1597"/>
      <c r="Z1597"/>
      <c r="AA1597"/>
      <c r="AB1597"/>
      <c r="AC1597"/>
      <c r="AD1597"/>
      <c r="AE1597"/>
      <c r="AF1597"/>
      <c r="AG1597"/>
      <c r="AH1597"/>
      <c r="AI1597"/>
      <c r="AJ1597"/>
      <c r="AK1597"/>
      <c r="AL1597"/>
      <c r="AM1597"/>
      <c r="AN1597"/>
      <c r="AO1597"/>
      <c r="AP1597"/>
      <c r="AQ1597"/>
      <c r="AR1597"/>
      <c r="AS1597"/>
      <c r="AT1597"/>
      <c r="AU1597"/>
      <c r="AV1597"/>
      <c r="AW1597"/>
      <c r="AX1597"/>
      <c r="AY1597"/>
      <c r="AZ1597"/>
      <c r="BA1597"/>
      <c r="BB1597"/>
      <c r="BC1597"/>
      <c r="BD1597"/>
      <c r="BE1597"/>
      <c r="BF1597"/>
      <c r="BG1597"/>
      <c r="BH1597"/>
      <c r="BI1597"/>
      <c r="BJ1597"/>
      <c r="BK1597"/>
      <c r="BL1597"/>
      <c r="BM1597"/>
      <c r="BN1597"/>
      <c r="BO1597"/>
      <c r="BP1597"/>
      <c r="BQ1597"/>
      <c r="BR1597"/>
      <c r="BS1597"/>
      <c r="BT1597"/>
    </row>
    <row r="1598" spans="1:72" s="8" customFormat="1" x14ac:dyDescent="0.25">
      <c r="A1598" s="92"/>
      <c r="B1598" s="92"/>
      <c r="C1598" s="92"/>
      <c r="D1598" s="92"/>
      <c r="E1598" s="104"/>
      <c r="F1598" s="104"/>
      <c r="G1598" s="104"/>
      <c r="H1598" s="104"/>
      <c r="I1598" s="104"/>
      <c r="J1598" s="104"/>
      <c r="K1598" s="104"/>
      <c r="L1598" s="104"/>
      <c r="M1598"/>
      <c r="N1598"/>
      <c r="O1598"/>
      <c r="P1598"/>
      <c r="Q1598"/>
      <c r="R1598"/>
      <c r="S1598"/>
      <c r="T1598"/>
      <c r="U1598"/>
      <c r="V1598"/>
      <c r="W1598"/>
      <c r="X1598"/>
      <c r="Y1598"/>
      <c r="Z1598"/>
      <c r="AA1598"/>
      <c r="AB1598"/>
      <c r="AC1598"/>
      <c r="AD1598"/>
      <c r="AE1598"/>
      <c r="AF1598"/>
      <c r="AG1598"/>
      <c r="AH1598"/>
      <c r="AI1598"/>
      <c r="AJ1598"/>
      <c r="AK1598"/>
      <c r="AL1598"/>
      <c r="AM1598"/>
      <c r="AN1598"/>
      <c r="AO1598"/>
      <c r="AP1598"/>
      <c r="AQ1598"/>
      <c r="AR1598"/>
      <c r="AS1598"/>
      <c r="AT1598"/>
      <c r="AU1598"/>
      <c r="AV1598"/>
      <c r="AW1598"/>
      <c r="AX1598"/>
      <c r="AY1598"/>
      <c r="AZ1598"/>
      <c r="BA1598"/>
      <c r="BB1598"/>
      <c r="BC1598"/>
      <c r="BD1598"/>
      <c r="BE1598"/>
      <c r="BF1598"/>
      <c r="BG1598"/>
      <c r="BH1598"/>
      <c r="BI1598"/>
      <c r="BJ1598"/>
      <c r="BK1598"/>
      <c r="BL1598"/>
      <c r="BM1598"/>
      <c r="BN1598"/>
      <c r="BO1598"/>
      <c r="BP1598"/>
      <c r="BQ1598"/>
      <c r="BR1598"/>
      <c r="BS1598"/>
      <c r="BT1598"/>
    </row>
    <row r="1599" spans="1:72" s="8" customFormat="1" x14ac:dyDescent="0.25">
      <c r="A1599" s="92"/>
      <c r="B1599" s="92"/>
      <c r="C1599" s="92"/>
      <c r="D1599" s="92"/>
      <c r="E1599" s="104"/>
      <c r="F1599" s="104"/>
      <c r="G1599" s="104"/>
      <c r="H1599" s="104"/>
      <c r="I1599" s="104"/>
      <c r="J1599" s="104"/>
      <c r="K1599" s="104"/>
      <c r="L1599" s="104"/>
      <c r="M1599"/>
      <c r="N1599"/>
      <c r="O1599"/>
      <c r="P1599"/>
      <c r="Q1599"/>
      <c r="R1599"/>
      <c r="S1599"/>
      <c r="T1599"/>
      <c r="U1599"/>
      <c r="V1599"/>
      <c r="W1599"/>
      <c r="X1599"/>
      <c r="Y1599"/>
      <c r="Z1599"/>
      <c r="AA1599"/>
      <c r="AB1599"/>
      <c r="AC1599"/>
      <c r="AD1599"/>
      <c r="AE1599"/>
      <c r="AF1599"/>
      <c r="AG1599"/>
      <c r="AH1599"/>
      <c r="AI1599"/>
      <c r="AJ1599"/>
      <c r="AK1599"/>
      <c r="AL1599"/>
      <c r="AM1599"/>
      <c r="AN1599"/>
      <c r="AO1599"/>
      <c r="AP1599"/>
      <c r="AQ1599"/>
      <c r="AR1599"/>
      <c r="AS1599"/>
      <c r="AT1599"/>
      <c r="AU1599"/>
      <c r="AV1599"/>
      <c r="AW1599"/>
      <c r="AX1599"/>
      <c r="AY1599"/>
      <c r="AZ1599"/>
      <c r="BA1599"/>
      <c r="BB1599"/>
      <c r="BC1599"/>
      <c r="BD1599"/>
      <c r="BE1599"/>
      <c r="BF1599"/>
      <c r="BG1599"/>
      <c r="BH1599"/>
      <c r="BI1599"/>
      <c r="BJ1599"/>
      <c r="BK1599"/>
      <c r="BL1599"/>
      <c r="BM1599"/>
      <c r="BN1599"/>
      <c r="BO1599"/>
      <c r="BP1599"/>
      <c r="BQ1599"/>
      <c r="BR1599"/>
      <c r="BS1599"/>
      <c r="BT1599"/>
    </row>
    <row r="1600" spans="1:72" s="8" customFormat="1" x14ac:dyDescent="0.25">
      <c r="A1600" s="92"/>
      <c r="B1600" s="92"/>
      <c r="C1600" s="92"/>
      <c r="D1600" s="92"/>
      <c r="E1600" s="104"/>
      <c r="F1600" s="104"/>
      <c r="G1600" s="104"/>
      <c r="H1600" s="104"/>
      <c r="I1600" s="104"/>
      <c r="J1600" s="104"/>
      <c r="K1600" s="104"/>
      <c r="L1600" s="104"/>
      <c r="M1600"/>
      <c r="N1600"/>
      <c r="O1600"/>
      <c r="P1600"/>
      <c r="Q1600"/>
      <c r="R1600"/>
      <c r="S1600"/>
      <c r="T1600"/>
      <c r="U1600"/>
      <c r="V1600"/>
      <c r="W1600"/>
      <c r="X1600"/>
      <c r="Y1600"/>
      <c r="Z1600"/>
      <c r="AA1600"/>
      <c r="AB1600"/>
      <c r="AC1600"/>
      <c r="AD1600"/>
      <c r="AE1600"/>
      <c r="AF1600"/>
      <c r="AG1600"/>
      <c r="AH1600"/>
      <c r="AI1600"/>
      <c r="AJ1600"/>
      <c r="AK1600"/>
      <c r="AL1600"/>
      <c r="AM1600"/>
      <c r="AN1600"/>
      <c r="AO1600"/>
      <c r="AP1600"/>
      <c r="AQ1600"/>
      <c r="AR1600"/>
      <c r="AS1600"/>
      <c r="AT1600"/>
      <c r="AU1600"/>
      <c r="AV1600"/>
      <c r="AW1600"/>
      <c r="AX1600"/>
      <c r="AY1600"/>
      <c r="AZ1600"/>
      <c r="BA1600"/>
      <c r="BB1600"/>
      <c r="BC1600"/>
      <c r="BD1600"/>
      <c r="BE1600"/>
      <c r="BF1600"/>
      <c r="BG1600"/>
      <c r="BH1600"/>
      <c r="BI1600"/>
      <c r="BJ1600"/>
      <c r="BK1600"/>
      <c r="BL1600"/>
      <c r="BM1600"/>
      <c r="BN1600"/>
      <c r="BO1600"/>
      <c r="BP1600"/>
      <c r="BQ1600"/>
      <c r="BR1600"/>
      <c r="BS1600"/>
      <c r="BT1600"/>
    </row>
    <row r="1601" spans="1:72" s="8" customFormat="1" x14ac:dyDescent="0.25">
      <c r="A1601" s="92"/>
      <c r="B1601" s="92"/>
      <c r="C1601" s="92"/>
      <c r="D1601" s="92"/>
      <c r="E1601" s="104"/>
      <c r="F1601" s="104"/>
      <c r="G1601" s="104"/>
      <c r="H1601" s="104"/>
      <c r="I1601" s="104"/>
      <c r="J1601" s="104"/>
      <c r="K1601" s="104"/>
      <c r="L1601" s="104"/>
      <c r="M1601"/>
      <c r="N1601"/>
      <c r="O1601"/>
      <c r="P1601"/>
      <c r="Q1601"/>
      <c r="R1601"/>
      <c r="S1601"/>
      <c r="T1601"/>
      <c r="U1601"/>
      <c r="V1601"/>
      <c r="W1601"/>
      <c r="X1601"/>
      <c r="Y1601"/>
      <c r="Z1601"/>
      <c r="AA1601"/>
      <c r="AB1601"/>
      <c r="AC1601"/>
      <c r="AD1601"/>
      <c r="AE1601"/>
      <c r="AF1601"/>
      <c r="AG1601"/>
      <c r="AH1601"/>
      <c r="AI1601"/>
      <c r="AJ1601"/>
      <c r="AK1601"/>
      <c r="AL1601"/>
      <c r="AM1601"/>
      <c r="AN1601"/>
      <c r="AO1601"/>
      <c r="AP1601"/>
      <c r="AQ1601"/>
      <c r="AR1601"/>
      <c r="AS1601"/>
      <c r="AT1601"/>
      <c r="AU1601"/>
      <c r="AV1601"/>
      <c r="AW1601"/>
      <c r="AX1601"/>
      <c r="AY1601"/>
      <c r="AZ1601"/>
      <c r="BA1601"/>
      <c r="BB1601"/>
      <c r="BC1601"/>
      <c r="BD1601"/>
      <c r="BE1601"/>
      <c r="BF1601"/>
      <c r="BG1601"/>
      <c r="BH1601"/>
      <c r="BI1601"/>
      <c r="BJ1601"/>
      <c r="BK1601"/>
      <c r="BL1601"/>
      <c r="BM1601"/>
      <c r="BN1601"/>
      <c r="BO1601"/>
      <c r="BP1601"/>
      <c r="BQ1601"/>
      <c r="BR1601"/>
      <c r="BS1601"/>
      <c r="BT1601"/>
    </row>
    <row r="1602" spans="1:72" s="8" customFormat="1" x14ac:dyDescent="0.25">
      <c r="A1602" s="92"/>
      <c r="B1602" s="92"/>
      <c r="C1602" s="92"/>
      <c r="D1602" s="92"/>
      <c r="E1602" s="104"/>
      <c r="F1602" s="104"/>
      <c r="G1602" s="104"/>
      <c r="H1602" s="104"/>
      <c r="I1602" s="104"/>
      <c r="J1602" s="104"/>
      <c r="K1602" s="104"/>
      <c r="L1602" s="104"/>
      <c r="M1602"/>
      <c r="N1602"/>
      <c r="O1602"/>
      <c r="P1602"/>
      <c r="Q1602"/>
      <c r="R1602"/>
      <c r="S1602"/>
      <c r="T1602"/>
      <c r="U1602"/>
      <c r="V1602"/>
      <c r="W1602"/>
      <c r="X1602"/>
      <c r="Y1602"/>
      <c r="Z1602"/>
      <c r="AA1602"/>
      <c r="AB1602"/>
      <c r="AC1602"/>
      <c r="AD1602"/>
      <c r="AE1602"/>
      <c r="AF1602"/>
      <c r="AG1602"/>
      <c r="AH1602"/>
      <c r="AI1602"/>
      <c r="AJ1602"/>
      <c r="AK1602"/>
      <c r="AL1602"/>
      <c r="AM1602"/>
      <c r="AN1602"/>
      <c r="AO1602"/>
      <c r="AP1602"/>
      <c r="AQ1602"/>
      <c r="AR1602"/>
      <c r="AS1602"/>
      <c r="AT1602"/>
      <c r="AU1602"/>
      <c r="AV1602"/>
      <c r="AW1602"/>
      <c r="AX1602"/>
      <c r="AY1602"/>
      <c r="AZ1602"/>
      <c r="BA1602"/>
      <c r="BB1602"/>
      <c r="BC1602"/>
      <c r="BD1602"/>
      <c r="BE1602"/>
      <c r="BF1602"/>
      <c r="BG1602"/>
      <c r="BH1602"/>
      <c r="BI1602"/>
      <c r="BJ1602"/>
      <c r="BK1602"/>
      <c r="BL1602"/>
      <c r="BM1602"/>
      <c r="BN1602"/>
      <c r="BO1602"/>
      <c r="BP1602"/>
      <c r="BQ1602"/>
      <c r="BR1602"/>
      <c r="BS1602"/>
      <c r="BT1602"/>
    </row>
    <row r="1603" spans="1:72" s="8" customFormat="1" x14ac:dyDescent="0.25">
      <c r="A1603" s="92"/>
      <c r="B1603" s="92"/>
      <c r="C1603" s="92"/>
      <c r="D1603" s="92"/>
      <c r="E1603" s="104"/>
      <c r="F1603" s="104"/>
      <c r="G1603" s="104"/>
      <c r="H1603" s="104"/>
      <c r="I1603" s="104"/>
      <c r="J1603" s="104"/>
      <c r="K1603" s="104"/>
      <c r="L1603" s="104"/>
      <c r="M1603"/>
      <c r="N1603"/>
      <c r="O1603"/>
      <c r="P1603"/>
      <c r="Q1603"/>
      <c r="R1603"/>
      <c r="S1603"/>
      <c r="T1603"/>
      <c r="U1603"/>
      <c r="V1603"/>
      <c r="W1603"/>
      <c r="X1603"/>
      <c r="Y1603"/>
      <c r="Z1603"/>
      <c r="AA1603"/>
      <c r="AB1603"/>
      <c r="AC1603"/>
      <c r="AD1603"/>
      <c r="AE1603"/>
      <c r="AF1603"/>
      <c r="AG1603"/>
      <c r="AH1603"/>
      <c r="AI1603"/>
      <c r="AJ1603"/>
      <c r="AK1603"/>
      <c r="AL1603"/>
      <c r="AM1603"/>
      <c r="AN1603"/>
      <c r="AO1603"/>
      <c r="AP1603"/>
      <c r="AQ1603"/>
      <c r="AR1603"/>
      <c r="AS1603"/>
      <c r="AT1603"/>
      <c r="AU1603"/>
      <c r="AV1603"/>
      <c r="AW1603"/>
      <c r="AX1603"/>
      <c r="AY1603"/>
      <c r="AZ1603"/>
      <c r="BA1603"/>
      <c r="BB1603"/>
      <c r="BC1603"/>
      <c r="BD1603"/>
      <c r="BE1603"/>
      <c r="BF1603"/>
      <c r="BG1603"/>
      <c r="BH1603"/>
      <c r="BI1603"/>
      <c r="BJ1603"/>
      <c r="BK1603"/>
      <c r="BL1603"/>
      <c r="BM1603"/>
      <c r="BN1603"/>
      <c r="BO1603"/>
      <c r="BP1603"/>
      <c r="BQ1603"/>
      <c r="BR1603"/>
      <c r="BS1603"/>
      <c r="BT1603"/>
    </row>
    <row r="1604" spans="1:72" s="8" customFormat="1" x14ac:dyDescent="0.25">
      <c r="A1604" s="92"/>
      <c r="B1604" s="92"/>
      <c r="C1604" s="92"/>
      <c r="D1604" s="92"/>
      <c r="E1604" s="104"/>
      <c r="F1604" s="104"/>
      <c r="G1604" s="104"/>
      <c r="H1604" s="104"/>
      <c r="I1604" s="104"/>
      <c r="J1604" s="104"/>
      <c r="K1604" s="104"/>
      <c r="L1604" s="104"/>
      <c r="M1604"/>
      <c r="N1604"/>
      <c r="O1604"/>
      <c r="P1604"/>
      <c r="Q1604"/>
      <c r="R1604"/>
      <c r="S1604"/>
      <c r="T1604"/>
      <c r="U1604"/>
      <c r="V1604"/>
      <c r="W1604"/>
      <c r="X1604"/>
      <c r="Y1604"/>
      <c r="Z1604"/>
      <c r="AA1604"/>
      <c r="AB1604"/>
      <c r="AC1604"/>
      <c r="AD1604"/>
      <c r="AE1604"/>
      <c r="AF1604"/>
      <c r="AG1604"/>
      <c r="AH1604"/>
      <c r="AI1604"/>
      <c r="AJ1604"/>
      <c r="AK1604"/>
      <c r="AL1604"/>
      <c r="AM1604"/>
      <c r="AN1604"/>
      <c r="AO1604"/>
      <c r="AP1604"/>
      <c r="AQ1604"/>
      <c r="AR1604"/>
      <c r="AS1604"/>
      <c r="AT1604"/>
      <c r="AU1604"/>
      <c r="AV1604"/>
      <c r="AW1604"/>
      <c r="AX1604"/>
      <c r="AY1604"/>
      <c r="AZ1604"/>
      <c r="BA1604"/>
      <c r="BB1604"/>
      <c r="BC1604"/>
      <c r="BD1604"/>
      <c r="BE1604"/>
      <c r="BF1604"/>
      <c r="BG1604"/>
      <c r="BH1604"/>
      <c r="BI1604"/>
      <c r="BJ1604"/>
      <c r="BK1604"/>
      <c r="BL1604"/>
      <c r="BM1604"/>
      <c r="BN1604"/>
      <c r="BO1604"/>
      <c r="BP1604"/>
      <c r="BQ1604"/>
      <c r="BR1604"/>
      <c r="BS1604"/>
      <c r="BT1604"/>
    </row>
    <row r="1605" spans="1:72" s="8" customFormat="1" x14ac:dyDescent="0.25">
      <c r="A1605" s="92"/>
      <c r="B1605" s="92"/>
      <c r="C1605" s="92"/>
      <c r="D1605" s="92"/>
      <c r="E1605" s="104"/>
      <c r="F1605" s="104"/>
      <c r="G1605" s="104"/>
      <c r="H1605" s="104"/>
      <c r="I1605" s="104"/>
      <c r="J1605" s="104"/>
      <c r="K1605" s="104"/>
      <c r="L1605" s="104"/>
      <c r="M1605"/>
      <c r="N1605"/>
      <c r="O1605"/>
      <c r="P1605"/>
      <c r="Q1605"/>
      <c r="R1605"/>
      <c r="S1605"/>
      <c r="T1605"/>
      <c r="U1605"/>
      <c r="V1605"/>
      <c r="W1605"/>
      <c r="X1605"/>
      <c r="Y1605"/>
      <c r="Z1605"/>
      <c r="AA1605"/>
      <c r="AB1605"/>
      <c r="AC1605"/>
      <c r="AD1605"/>
      <c r="AE1605"/>
      <c r="AF1605"/>
      <c r="AG1605"/>
      <c r="AH1605"/>
      <c r="AI1605"/>
      <c r="AJ1605"/>
      <c r="AK1605"/>
      <c r="AL1605"/>
      <c r="AM1605"/>
      <c r="AN1605"/>
      <c r="AO1605"/>
      <c r="AP1605"/>
      <c r="AQ1605"/>
      <c r="AR1605"/>
      <c r="AS1605"/>
      <c r="AT1605"/>
      <c r="AU1605"/>
      <c r="AV1605"/>
      <c r="AW1605"/>
      <c r="AX1605"/>
      <c r="AY1605"/>
      <c r="AZ1605"/>
      <c r="BA1605"/>
      <c r="BB1605"/>
      <c r="BC1605"/>
      <c r="BD1605"/>
      <c r="BE1605"/>
      <c r="BF1605"/>
      <c r="BG1605"/>
      <c r="BH1605"/>
      <c r="BI1605"/>
      <c r="BJ1605"/>
      <c r="BK1605"/>
      <c r="BL1605"/>
      <c r="BM1605"/>
      <c r="BN1605"/>
      <c r="BO1605"/>
      <c r="BP1605"/>
      <c r="BQ1605"/>
      <c r="BR1605"/>
      <c r="BS1605"/>
      <c r="BT1605"/>
    </row>
    <row r="1606" spans="1:72" s="8" customFormat="1" x14ac:dyDescent="0.25">
      <c r="A1606" s="92"/>
      <c r="B1606" s="92"/>
      <c r="C1606" s="92"/>
      <c r="D1606" s="92"/>
      <c r="E1606" s="104"/>
      <c r="F1606" s="104"/>
      <c r="G1606" s="104"/>
      <c r="H1606" s="104"/>
      <c r="I1606" s="104"/>
      <c r="J1606" s="104"/>
      <c r="K1606" s="104"/>
      <c r="L1606" s="104"/>
      <c r="M1606"/>
      <c r="N1606"/>
      <c r="O1606"/>
      <c r="P1606"/>
      <c r="Q1606"/>
      <c r="R1606"/>
      <c r="S1606"/>
      <c r="T1606"/>
      <c r="U1606"/>
      <c r="V1606"/>
      <c r="W1606"/>
      <c r="X1606"/>
      <c r="Y1606"/>
      <c r="Z1606"/>
      <c r="AA1606"/>
      <c r="AB1606"/>
      <c r="AC1606"/>
      <c r="AD1606"/>
      <c r="AE1606"/>
      <c r="AF1606"/>
      <c r="AG1606"/>
      <c r="AH1606"/>
      <c r="AI1606"/>
      <c r="AJ1606"/>
      <c r="AK1606"/>
      <c r="AL1606"/>
      <c r="AM1606"/>
      <c r="AN1606"/>
      <c r="AO1606"/>
      <c r="AP1606"/>
      <c r="AQ1606"/>
      <c r="AR1606"/>
      <c r="AS1606"/>
      <c r="AT1606"/>
      <c r="AU1606"/>
      <c r="AV1606"/>
      <c r="AW1606"/>
      <c r="AX1606"/>
      <c r="AY1606"/>
      <c r="AZ1606"/>
      <c r="BA1606"/>
      <c r="BB1606"/>
      <c r="BC1606"/>
      <c r="BD1606"/>
      <c r="BE1606"/>
      <c r="BF1606"/>
      <c r="BG1606"/>
      <c r="BH1606"/>
      <c r="BI1606"/>
      <c r="BJ1606"/>
      <c r="BK1606"/>
      <c r="BL1606"/>
      <c r="BM1606"/>
      <c r="BN1606"/>
      <c r="BO1606"/>
      <c r="BP1606"/>
      <c r="BQ1606"/>
      <c r="BR1606"/>
      <c r="BS1606"/>
      <c r="BT1606"/>
    </row>
    <row r="1607" spans="1:72" s="8" customFormat="1" x14ac:dyDescent="0.25">
      <c r="A1607" s="92"/>
      <c r="B1607" s="92"/>
      <c r="C1607" s="92"/>
      <c r="D1607" s="92"/>
      <c r="E1607" s="104"/>
      <c r="F1607" s="104"/>
      <c r="G1607" s="104"/>
      <c r="H1607" s="104"/>
      <c r="I1607" s="104"/>
      <c r="J1607" s="104"/>
      <c r="K1607" s="104"/>
      <c r="L1607" s="104"/>
      <c r="M1607"/>
      <c r="N1607"/>
      <c r="O1607"/>
      <c r="P1607"/>
      <c r="Q1607"/>
      <c r="R1607"/>
      <c r="S1607"/>
      <c r="T1607"/>
      <c r="U1607"/>
      <c r="V1607"/>
      <c r="W1607"/>
      <c r="X1607"/>
      <c r="Y1607"/>
      <c r="Z1607"/>
      <c r="AA1607"/>
      <c r="AB1607"/>
      <c r="AC1607"/>
      <c r="AD1607"/>
      <c r="AE1607"/>
      <c r="AF1607"/>
      <c r="AG1607"/>
      <c r="AH1607"/>
      <c r="AI1607"/>
      <c r="AJ1607"/>
      <c r="AK1607"/>
      <c r="AL1607"/>
      <c r="AM1607"/>
      <c r="AN1607"/>
      <c r="AO1607"/>
      <c r="AP1607"/>
      <c r="AQ1607"/>
      <c r="AR1607"/>
      <c r="AS1607"/>
      <c r="AT1607"/>
      <c r="AU1607"/>
      <c r="AV1607"/>
      <c r="AW1607"/>
      <c r="AX1607"/>
      <c r="AY1607"/>
      <c r="AZ1607"/>
      <c r="BA1607"/>
      <c r="BB1607"/>
      <c r="BC1607"/>
      <c r="BD1607"/>
      <c r="BE1607"/>
      <c r="BF1607"/>
      <c r="BG1607"/>
      <c r="BH1607"/>
      <c r="BI1607"/>
      <c r="BJ1607"/>
      <c r="BK1607"/>
      <c r="BL1607"/>
      <c r="BM1607"/>
      <c r="BN1607"/>
      <c r="BO1607"/>
      <c r="BP1607"/>
      <c r="BQ1607"/>
      <c r="BR1607"/>
      <c r="BS1607"/>
      <c r="BT1607"/>
    </row>
    <row r="1608" spans="1:72" s="8" customFormat="1" x14ac:dyDescent="0.25">
      <c r="A1608" s="92"/>
      <c r="B1608" s="92"/>
      <c r="C1608" s="92"/>
      <c r="D1608" s="92"/>
      <c r="E1608" s="104"/>
      <c r="F1608" s="104"/>
      <c r="G1608" s="104"/>
      <c r="H1608" s="104"/>
      <c r="I1608" s="104"/>
      <c r="J1608" s="104"/>
      <c r="K1608" s="104"/>
      <c r="L1608" s="104"/>
      <c r="M1608"/>
      <c r="N1608"/>
      <c r="O1608"/>
      <c r="P1608"/>
      <c r="Q1608"/>
      <c r="R1608"/>
      <c r="S1608"/>
      <c r="T1608"/>
      <c r="U1608"/>
      <c r="V1608"/>
      <c r="W1608"/>
      <c r="X1608"/>
      <c r="Y1608"/>
      <c r="Z1608"/>
      <c r="AA1608"/>
      <c r="AB1608"/>
      <c r="AC1608"/>
      <c r="AD1608"/>
      <c r="AE1608"/>
      <c r="AF1608"/>
      <c r="AG1608"/>
      <c r="AH1608"/>
      <c r="AI1608"/>
      <c r="AJ1608"/>
      <c r="AK1608"/>
      <c r="AL1608"/>
      <c r="AM1608"/>
      <c r="AN1608"/>
      <c r="AO1608"/>
      <c r="AP1608"/>
      <c r="AQ1608"/>
      <c r="AR1608"/>
      <c r="AS1608"/>
      <c r="AT1608"/>
      <c r="AU1608"/>
      <c r="AV1608"/>
      <c r="AW1608"/>
      <c r="AX1608"/>
      <c r="AY1608"/>
      <c r="AZ1608"/>
      <c r="BA1608"/>
      <c r="BB1608"/>
      <c r="BC1608"/>
      <c r="BD1608"/>
      <c r="BE1608"/>
      <c r="BF1608"/>
      <c r="BG1608"/>
      <c r="BH1608"/>
      <c r="BI1608"/>
      <c r="BJ1608"/>
      <c r="BK1608"/>
      <c r="BL1608"/>
      <c r="BM1608"/>
      <c r="BN1608"/>
      <c r="BO1608"/>
      <c r="BP1608"/>
      <c r="BQ1608"/>
      <c r="BR1608"/>
      <c r="BS1608"/>
      <c r="BT1608"/>
    </row>
    <row r="1609" spans="1:72" s="8" customFormat="1" x14ac:dyDescent="0.25">
      <c r="A1609" s="92"/>
      <c r="B1609" s="92"/>
      <c r="C1609" s="92"/>
      <c r="D1609" s="92"/>
      <c r="E1609" s="104"/>
      <c r="F1609" s="104"/>
      <c r="G1609" s="104"/>
      <c r="H1609" s="104"/>
      <c r="I1609" s="104"/>
      <c r="J1609" s="104"/>
      <c r="K1609" s="104"/>
      <c r="L1609" s="104"/>
      <c r="M1609"/>
      <c r="N1609"/>
      <c r="O1609"/>
      <c r="P1609"/>
      <c r="Q1609"/>
      <c r="R1609"/>
      <c r="S1609"/>
      <c r="T1609"/>
      <c r="U1609"/>
      <c r="V1609"/>
      <c r="W1609"/>
      <c r="X1609"/>
      <c r="Y1609"/>
      <c r="Z1609"/>
      <c r="AA1609"/>
      <c r="AB1609"/>
      <c r="AC1609"/>
      <c r="AD1609"/>
      <c r="AE1609"/>
      <c r="AF1609"/>
      <c r="AG1609"/>
      <c r="AH1609"/>
      <c r="AI1609"/>
      <c r="AJ1609"/>
      <c r="AK1609"/>
      <c r="AL1609"/>
      <c r="AM1609"/>
      <c r="AN1609"/>
      <c r="AO1609"/>
      <c r="AP1609"/>
      <c r="AQ1609"/>
      <c r="AR1609"/>
      <c r="AS1609"/>
      <c r="AT1609"/>
      <c r="AU1609"/>
      <c r="AV1609"/>
      <c r="AW1609"/>
      <c r="AX1609"/>
      <c r="AY1609"/>
      <c r="AZ1609"/>
      <c r="BA1609"/>
      <c r="BB1609"/>
      <c r="BC1609"/>
      <c r="BD1609"/>
      <c r="BE1609"/>
      <c r="BF1609"/>
      <c r="BG1609"/>
      <c r="BH1609"/>
      <c r="BI1609"/>
      <c r="BJ1609"/>
      <c r="BK1609"/>
      <c r="BL1609"/>
      <c r="BM1609"/>
      <c r="BN1609"/>
      <c r="BO1609"/>
      <c r="BP1609"/>
      <c r="BQ1609"/>
      <c r="BR1609"/>
      <c r="BS1609"/>
      <c r="BT1609"/>
    </row>
    <row r="1610" spans="1:72" s="8" customFormat="1" x14ac:dyDescent="0.25">
      <c r="A1610" s="92"/>
      <c r="B1610" s="92"/>
      <c r="C1610" s="92"/>
      <c r="D1610" s="92"/>
      <c r="E1610" s="104"/>
      <c r="F1610" s="104"/>
      <c r="G1610" s="104"/>
      <c r="H1610" s="104"/>
      <c r="I1610" s="104"/>
      <c r="J1610" s="104"/>
      <c r="K1610" s="104"/>
      <c r="L1610" s="104"/>
      <c r="M1610"/>
      <c r="N1610"/>
      <c r="O1610"/>
      <c r="P1610"/>
      <c r="Q1610"/>
      <c r="R1610"/>
      <c r="S1610"/>
      <c r="T1610"/>
      <c r="U1610"/>
      <c r="V1610"/>
      <c r="W1610"/>
      <c r="X1610"/>
      <c r="Y1610"/>
      <c r="Z1610"/>
      <c r="AA1610"/>
      <c r="AB1610"/>
      <c r="AC1610"/>
      <c r="AD1610"/>
      <c r="AE1610"/>
      <c r="AF1610"/>
      <c r="AG1610"/>
      <c r="AH1610"/>
      <c r="AI1610"/>
      <c r="AJ1610"/>
      <c r="AK1610"/>
      <c r="AL1610"/>
      <c r="AM1610"/>
      <c r="AN1610"/>
      <c r="AO1610"/>
      <c r="AP1610"/>
      <c r="AQ1610"/>
      <c r="AR1610"/>
      <c r="AS1610"/>
      <c r="AT1610"/>
      <c r="AU1610"/>
      <c r="AV1610"/>
      <c r="AW1610"/>
      <c r="AX1610"/>
      <c r="AY1610"/>
      <c r="AZ1610"/>
      <c r="BA1610"/>
      <c r="BB1610"/>
      <c r="BC1610"/>
      <c r="BD1610"/>
      <c r="BE1610"/>
      <c r="BF1610"/>
      <c r="BG1610"/>
      <c r="BH1610"/>
      <c r="BI1610"/>
      <c r="BJ1610"/>
      <c r="BK1610"/>
      <c r="BL1610"/>
      <c r="BM1610"/>
      <c r="BN1610"/>
      <c r="BO1610"/>
      <c r="BP1610"/>
      <c r="BQ1610"/>
      <c r="BR1610"/>
      <c r="BS1610"/>
      <c r="BT1610"/>
    </row>
    <row r="1611" spans="1:72" s="8" customFormat="1" x14ac:dyDescent="0.25">
      <c r="A1611" s="92"/>
      <c r="B1611" s="92"/>
      <c r="C1611" s="92"/>
      <c r="D1611" s="92"/>
      <c r="E1611" s="104"/>
      <c r="F1611" s="104"/>
      <c r="G1611" s="104"/>
      <c r="H1611" s="104"/>
      <c r="I1611" s="104"/>
      <c r="J1611" s="104"/>
      <c r="K1611" s="104"/>
      <c r="L1611" s="104"/>
      <c r="M1611"/>
      <c r="N1611"/>
      <c r="O1611"/>
      <c r="P1611"/>
      <c r="Q1611"/>
      <c r="R1611"/>
      <c r="S1611"/>
      <c r="T1611"/>
      <c r="U1611"/>
      <c r="V1611"/>
      <c r="W1611"/>
      <c r="X1611"/>
      <c r="Y1611"/>
      <c r="Z1611"/>
      <c r="AA1611"/>
      <c r="AB1611"/>
      <c r="AC1611"/>
      <c r="AD1611"/>
      <c r="AE1611"/>
      <c r="AF1611"/>
      <c r="AG1611"/>
      <c r="AH1611"/>
      <c r="AI1611"/>
      <c r="AJ1611"/>
      <c r="AK1611"/>
      <c r="AL1611"/>
      <c r="AM1611"/>
      <c r="AN1611"/>
      <c r="AO1611"/>
      <c r="AP1611"/>
      <c r="AQ1611"/>
      <c r="AR1611"/>
      <c r="AS1611"/>
      <c r="AT1611"/>
      <c r="AU1611"/>
      <c r="AV1611"/>
      <c r="AW1611"/>
      <c r="AX1611"/>
      <c r="AY1611"/>
      <c r="AZ1611"/>
      <c r="BA1611"/>
      <c r="BB1611"/>
      <c r="BC1611"/>
      <c r="BD1611"/>
      <c r="BE1611"/>
      <c r="BF1611"/>
      <c r="BG1611"/>
      <c r="BH1611"/>
      <c r="BI1611"/>
      <c r="BJ1611"/>
      <c r="BK1611"/>
      <c r="BL1611"/>
      <c r="BM1611"/>
      <c r="BN1611"/>
      <c r="BO1611"/>
      <c r="BP1611"/>
      <c r="BQ1611"/>
      <c r="BR1611"/>
      <c r="BS1611"/>
      <c r="BT1611"/>
    </row>
    <row r="1612" spans="1:72" s="8" customFormat="1" x14ac:dyDescent="0.25">
      <c r="A1612" s="92"/>
      <c r="B1612" s="92"/>
      <c r="C1612" s="92"/>
      <c r="D1612" s="92"/>
      <c r="E1612" s="104"/>
      <c r="F1612" s="104"/>
      <c r="G1612" s="104"/>
      <c r="H1612" s="104"/>
      <c r="I1612" s="104"/>
      <c r="J1612" s="104"/>
      <c r="K1612" s="104"/>
      <c r="L1612" s="104"/>
      <c r="M1612"/>
      <c r="N1612"/>
      <c r="O1612"/>
      <c r="P1612"/>
      <c r="Q1612"/>
      <c r="R1612"/>
      <c r="S1612"/>
      <c r="T1612"/>
      <c r="U1612"/>
      <c r="V1612"/>
      <c r="W1612"/>
      <c r="X1612"/>
      <c r="Y1612"/>
      <c r="Z1612"/>
      <c r="AA1612"/>
      <c r="AB1612"/>
      <c r="AC1612"/>
      <c r="AD1612"/>
      <c r="AE1612"/>
      <c r="AF1612"/>
      <c r="AG1612"/>
      <c r="AH1612"/>
      <c r="AI1612"/>
      <c r="AJ1612"/>
      <c r="AK1612"/>
      <c r="AL1612"/>
      <c r="AM1612"/>
      <c r="AN1612"/>
      <c r="AO1612"/>
      <c r="AP1612"/>
      <c r="AQ1612"/>
      <c r="AR1612"/>
      <c r="AS1612"/>
      <c r="AT1612"/>
      <c r="AU1612"/>
      <c r="AV1612"/>
      <c r="AW1612"/>
      <c r="AX1612"/>
      <c r="AY1612"/>
      <c r="AZ1612"/>
      <c r="BA1612"/>
      <c r="BB1612"/>
      <c r="BC1612"/>
      <c r="BD1612"/>
      <c r="BE1612"/>
      <c r="BF1612"/>
      <c r="BG1612"/>
      <c r="BH1612"/>
      <c r="BI1612"/>
      <c r="BJ1612"/>
      <c r="BK1612"/>
      <c r="BL1612"/>
      <c r="BM1612"/>
      <c r="BN1612"/>
      <c r="BO1612"/>
      <c r="BP1612"/>
      <c r="BQ1612"/>
      <c r="BR1612"/>
      <c r="BS1612"/>
      <c r="BT1612"/>
    </row>
    <row r="1613" spans="1:72" s="8" customFormat="1" x14ac:dyDescent="0.25">
      <c r="A1613" s="92"/>
      <c r="B1613" s="92"/>
      <c r="C1613" s="92"/>
      <c r="D1613" s="92"/>
      <c r="E1613" s="104"/>
      <c r="F1613" s="104"/>
      <c r="G1613" s="104"/>
      <c r="H1613" s="104"/>
      <c r="I1613" s="104"/>
      <c r="J1613" s="104"/>
      <c r="K1613" s="104"/>
      <c r="L1613" s="104"/>
      <c r="M1613"/>
      <c r="N1613"/>
      <c r="O1613"/>
      <c r="P1613"/>
      <c r="Q1613"/>
      <c r="R1613"/>
      <c r="S1613"/>
      <c r="T1613"/>
      <c r="U1613"/>
      <c r="V1613"/>
      <c r="W1613"/>
      <c r="X1613"/>
      <c r="Y1613"/>
      <c r="Z1613"/>
      <c r="AA1613"/>
      <c r="AB1613"/>
      <c r="AC1613"/>
      <c r="AD1613"/>
      <c r="AE1613"/>
      <c r="AF1613"/>
      <c r="AG1613"/>
      <c r="AH1613"/>
      <c r="AI1613"/>
      <c r="AJ1613"/>
      <c r="AK1613"/>
      <c r="AL1613"/>
      <c r="AM1613"/>
      <c r="AN1613"/>
      <c r="AO1613"/>
      <c r="AP1613"/>
      <c r="AQ1613"/>
      <c r="AR1613"/>
      <c r="AS1613"/>
      <c r="AT1613"/>
      <c r="AU1613"/>
      <c r="AV1613"/>
      <c r="AW1613"/>
      <c r="AX1613"/>
      <c r="AY1613"/>
      <c r="AZ1613"/>
      <c r="BA1613"/>
      <c r="BB1613"/>
      <c r="BC1613"/>
      <c r="BD1613"/>
      <c r="BE1613"/>
      <c r="BF1613"/>
      <c r="BG1613"/>
      <c r="BH1613"/>
      <c r="BI1613"/>
      <c r="BJ1613"/>
      <c r="BK1613"/>
      <c r="BL1613"/>
      <c r="BM1613"/>
      <c r="BN1613"/>
      <c r="BO1613"/>
      <c r="BP1613"/>
      <c r="BQ1613"/>
      <c r="BR1613"/>
      <c r="BS1613"/>
      <c r="BT1613"/>
    </row>
    <row r="1614" spans="1:72" s="8" customFormat="1" x14ac:dyDescent="0.25">
      <c r="A1614" s="92"/>
      <c r="B1614" s="92"/>
      <c r="C1614" s="92"/>
      <c r="D1614" s="92"/>
      <c r="E1614" s="104"/>
      <c r="F1614" s="104"/>
      <c r="G1614" s="104"/>
      <c r="H1614" s="104"/>
      <c r="I1614" s="104"/>
      <c r="J1614" s="104"/>
      <c r="K1614" s="104"/>
      <c r="L1614" s="104"/>
      <c r="M1614"/>
      <c r="N1614"/>
      <c r="O1614"/>
      <c r="P1614"/>
      <c r="Q1614"/>
      <c r="R1614"/>
      <c r="S1614"/>
      <c r="T1614"/>
      <c r="U1614"/>
      <c r="V1614"/>
      <c r="W1614"/>
      <c r="X1614"/>
      <c r="Y1614"/>
      <c r="Z1614"/>
      <c r="AA1614"/>
      <c r="AB1614"/>
      <c r="AC1614"/>
      <c r="AD1614"/>
      <c r="AE1614"/>
      <c r="AF1614"/>
      <c r="AG1614"/>
      <c r="AH1614"/>
      <c r="AI1614"/>
      <c r="AJ1614"/>
      <c r="AK1614"/>
      <c r="AL1614"/>
      <c r="AM1614"/>
      <c r="AN1614"/>
      <c r="AO1614"/>
      <c r="AP1614"/>
      <c r="AQ1614"/>
      <c r="AR1614"/>
      <c r="AS1614"/>
      <c r="AT1614"/>
      <c r="AU1614"/>
      <c r="AV1614"/>
      <c r="AW1614"/>
      <c r="AX1614"/>
      <c r="AY1614"/>
      <c r="AZ1614"/>
      <c r="BA1614"/>
      <c r="BB1614"/>
      <c r="BC1614"/>
      <c r="BD1614"/>
      <c r="BE1614"/>
      <c r="BF1614"/>
      <c r="BG1614"/>
      <c r="BH1614"/>
      <c r="BI1614"/>
      <c r="BJ1614"/>
      <c r="BK1614"/>
      <c r="BL1614"/>
      <c r="BM1614"/>
      <c r="BN1614"/>
      <c r="BO1614"/>
      <c r="BP1614"/>
      <c r="BQ1614"/>
      <c r="BR1614"/>
      <c r="BS1614"/>
      <c r="BT1614"/>
    </row>
    <row r="1615" spans="1:72" s="8" customFormat="1" x14ac:dyDescent="0.25">
      <c r="A1615" s="92"/>
      <c r="B1615" s="92"/>
      <c r="C1615" s="92"/>
      <c r="D1615" s="92"/>
      <c r="E1615" s="104"/>
      <c r="F1615" s="104"/>
      <c r="G1615" s="104"/>
      <c r="H1615" s="104"/>
      <c r="I1615" s="104"/>
      <c r="J1615" s="104"/>
      <c r="K1615" s="104"/>
      <c r="L1615" s="104"/>
      <c r="M1615"/>
      <c r="N1615"/>
      <c r="O1615"/>
      <c r="P1615"/>
      <c r="Q1615"/>
      <c r="R1615"/>
      <c r="S1615"/>
      <c r="T1615"/>
      <c r="U1615"/>
      <c r="V1615"/>
      <c r="W1615"/>
      <c r="X1615"/>
      <c r="Y1615"/>
      <c r="Z1615"/>
      <c r="AA1615"/>
      <c r="AB1615"/>
      <c r="AC1615"/>
      <c r="AD1615"/>
      <c r="AE1615"/>
      <c r="AF1615"/>
      <c r="AG1615"/>
      <c r="AH1615"/>
      <c r="AI1615"/>
      <c r="AJ1615"/>
      <c r="AK1615"/>
      <c r="AL1615"/>
      <c r="AM1615"/>
      <c r="AN1615"/>
      <c r="AO1615"/>
      <c r="AP1615"/>
      <c r="AQ1615"/>
      <c r="AR1615"/>
      <c r="AS1615"/>
      <c r="AT1615"/>
      <c r="AU1615"/>
      <c r="AV1615"/>
      <c r="AW1615"/>
      <c r="AX1615"/>
      <c r="AY1615"/>
      <c r="AZ1615"/>
      <c r="BA1615"/>
      <c r="BB1615"/>
      <c r="BC1615"/>
      <c r="BD1615"/>
      <c r="BE1615"/>
      <c r="BF1615"/>
      <c r="BG1615"/>
      <c r="BH1615"/>
      <c r="BI1615"/>
      <c r="BJ1615"/>
      <c r="BK1615"/>
      <c r="BL1615"/>
      <c r="BM1615"/>
      <c r="BN1615"/>
      <c r="BO1615"/>
      <c r="BP1615"/>
      <c r="BQ1615"/>
      <c r="BR1615"/>
      <c r="BS1615"/>
      <c r="BT1615"/>
    </row>
    <row r="1616" spans="1:72" s="8" customFormat="1" x14ac:dyDescent="0.25">
      <c r="A1616" s="92"/>
      <c r="B1616" s="92"/>
      <c r="C1616" s="92"/>
      <c r="D1616" s="92"/>
      <c r="E1616" s="104"/>
      <c r="F1616" s="104"/>
      <c r="G1616" s="104"/>
      <c r="H1616" s="104"/>
      <c r="I1616" s="104"/>
      <c r="J1616" s="104"/>
      <c r="K1616" s="104"/>
      <c r="L1616" s="104"/>
      <c r="M1616"/>
      <c r="N1616"/>
      <c r="O1616"/>
      <c r="P1616"/>
      <c r="Q1616"/>
      <c r="R1616"/>
      <c r="S1616"/>
      <c r="T1616"/>
      <c r="U1616"/>
      <c r="V1616"/>
      <c r="W1616"/>
      <c r="X1616"/>
      <c r="Y1616"/>
      <c r="Z1616"/>
      <c r="AA1616"/>
      <c r="AB1616"/>
      <c r="AC1616"/>
      <c r="AD1616"/>
      <c r="AE1616"/>
      <c r="AF1616"/>
      <c r="AG1616"/>
      <c r="AH1616"/>
      <c r="AI1616"/>
      <c r="AJ1616"/>
      <c r="AK1616"/>
      <c r="AL1616"/>
      <c r="AM1616"/>
      <c r="AN1616"/>
      <c r="AO1616"/>
      <c r="AP1616"/>
      <c r="AQ1616"/>
      <c r="AR1616"/>
      <c r="AS1616"/>
      <c r="AT1616"/>
      <c r="AU1616"/>
      <c r="AV1616"/>
      <c r="AW1616"/>
      <c r="AX1616"/>
      <c r="AY1616"/>
      <c r="AZ1616"/>
      <c r="BA1616"/>
      <c r="BB1616"/>
      <c r="BC1616"/>
      <c r="BD1616"/>
      <c r="BE1616"/>
      <c r="BF1616"/>
      <c r="BG1616"/>
      <c r="BH1616"/>
      <c r="BI1616"/>
      <c r="BJ1616"/>
      <c r="BK1616"/>
      <c r="BL1616"/>
      <c r="BM1616"/>
      <c r="BN1616"/>
      <c r="BO1616"/>
      <c r="BP1616"/>
      <c r="BQ1616"/>
      <c r="BR1616"/>
      <c r="BS1616"/>
      <c r="BT1616"/>
    </row>
    <row r="1617" spans="1:72" s="8" customFormat="1" x14ac:dyDescent="0.25">
      <c r="A1617" s="92"/>
      <c r="B1617" s="92"/>
      <c r="C1617" s="92"/>
      <c r="D1617" s="92"/>
      <c r="E1617" s="104"/>
      <c r="F1617" s="104"/>
      <c r="G1617" s="104"/>
      <c r="H1617" s="104"/>
      <c r="I1617" s="104"/>
      <c r="J1617" s="104"/>
      <c r="K1617" s="104"/>
      <c r="L1617" s="104"/>
      <c r="M1617"/>
      <c r="N1617"/>
      <c r="O1617"/>
      <c r="P1617"/>
      <c r="Q1617"/>
      <c r="R1617"/>
      <c r="S1617"/>
      <c r="T1617"/>
      <c r="U1617"/>
      <c r="V1617"/>
      <c r="W1617"/>
      <c r="X1617"/>
      <c r="Y1617"/>
      <c r="Z1617"/>
      <c r="AA1617"/>
      <c r="AB1617"/>
      <c r="AC1617"/>
      <c r="AD1617"/>
      <c r="AE1617"/>
      <c r="AF1617"/>
      <c r="AG1617"/>
      <c r="AH1617"/>
      <c r="AI1617"/>
      <c r="AJ1617"/>
      <c r="AK1617"/>
      <c r="AL1617"/>
      <c r="AM1617"/>
      <c r="AN1617"/>
      <c r="AO1617"/>
      <c r="AP1617"/>
      <c r="AQ1617"/>
      <c r="AR1617"/>
      <c r="AS1617"/>
      <c r="AT1617"/>
      <c r="AU1617"/>
      <c r="AV1617"/>
      <c r="AW1617"/>
      <c r="AX1617"/>
      <c r="AY1617"/>
      <c r="AZ1617"/>
      <c r="BA1617"/>
      <c r="BB1617"/>
      <c r="BC1617"/>
      <c r="BD1617"/>
      <c r="BE1617"/>
      <c r="BF1617"/>
      <c r="BG1617"/>
      <c r="BH1617"/>
      <c r="BI1617"/>
      <c r="BJ1617"/>
      <c r="BK1617"/>
      <c r="BL1617"/>
      <c r="BM1617"/>
      <c r="BN1617"/>
      <c r="BO1617"/>
      <c r="BP1617"/>
      <c r="BQ1617"/>
      <c r="BR1617"/>
      <c r="BS1617"/>
      <c r="BT1617"/>
    </row>
    <row r="1618" spans="1:72" s="8" customFormat="1" x14ac:dyDescent="0.25">
      <c r="A1618" s="92"/>
      <c r="B1618" s="92"/>
      <c r="C1618" s="92"/>
      <c r="D1618" s="92"/>
      <c r="E1618" s="104"/>
      <c r="F1618" s="104"/>
      <c r="G1618" s="104"/>
      <c r="H1618" s="104"/>
      <c r="I1618" s="104"/>
      <c r="J1618" s="104"/>
      <c r="K1618" s="104"/>
      <c r="L1618" s="104"/>
      <c r="M1618"/>
      <c r="N1618"/>
      <c r="O1618"/>
      <c r="P1618"/>
      <c r="Q1618"/>
      <c r="R1618"/>
      <c r="S1618"/>
      <c r="T1618"/>
      <c r="U1618"/>
      <c r="V1618"/>
      <c r="W1618"/>
      <c r="X1618"/>
      <c r="Y1618"/>
      <c r="Z1618"/>
      <c r="AA1618"/>
      <c r="AB1618"/>
      <c r="AC1618"/>
      <c r="AD1618"/>
      <c r="AE1618"/>
      <c r="AF1618"/>
      <c r="AG1618"/>
      <c r="AH1618"/>
      <c r="AI1618"/>
      <c r="AJ1618"/>
      <c r="AK1618"/>
      <c r="AL1618"/>
      <c r="AM1618"/>
      <c r="AN1618"/>
      <c r="AO1618"/>
      <c r="AP1618"/>
      <c r="AQ1618"/>
      <c r="AR1618"/>
      <c r="AS1618"/>
      <c r="AT1618"/>
      <c r="AU1618"/>
      <c r="AV1618"/>
      <c r="AW1618"/>
      <c r="AX1618"/>
      <c r="AY1618"/>
      <c r="AZ1618"/>
      <c r="BA1618"/>
      <c r="BB1618"/>
      <c r="BC1618"/>
      <c r="BD1618"/>
      <c r="BE1618"/>
      <c r="BF1618"/>
      <c r="BG1618"/>
      <c r="BH1618"/>
      <c r="BI1618"/>
      <c r="BJ1618"/>
      <c r="BK1618"/>
      <c r="BL1618"/>
      <c r="BM1618"/>
      <c r="BN1618"/>
      <c r="BO1618"/>
      <c r="BP1618"/>
      <c r="BQ1618"/>
      <c r="BR1618"/>
      <c r="BS1618"/>
      <c r="BT1618"/>
    </row>
    <row r="1619" spans="1:72" s="8" customFormat="1" x14ac:dyDescent="0.25">
      <c r="A1619" s="92"/>
      <c r="B1619" s="92"/>
      <c r="C1619" s="92"/>
      <c r="D1619" s="92"/>
      <c r="E1619" s="104"/>
      <c r="F1619" s="104"/>
      <c r="G1619" s="104"/>
      <c r="H1619" s="104"/>
      <c r="I1619" s="104"/>
      <c r="J1619" s="104"/>
      <c r="K1619" s="104"/>
      <c r="L1619" s="104"/>
      <c r="M1619"/>
      <c r="N1619"/>
      <c r="O1619"/>
      <c r="P1619"/>
      <c r="Q1619"/>
      <c r="R1619"/>
      <c r="S1619"/>
      <c r="T1619"/>
      <c r="U1619"/>
      <c r="V1619"/>
      <c r="W1619"/>
      <c r="X1619"/>
      <c r="Y1619"/>
      <c r="Z1619"/>
      <c r="AA1619"/>
      <c r="AB1619"/>
      <c r="AC1619"/>
      <c r="AD1619"/>
      <c r="AE1619"/>
      <c r="AF1619"/>
      <c r="AG1619"/>
      <c r="AH1619"/>
      <c r="AI1619"/>
      <c r="AJ1619"/>
      <c r="AK1619"/>
      <c r="AL1619"/>
      <c r="AM1619"/>
      <c r="AN1619"/>
      <c r="AO1619"/>
      <c r="AP1619"/>
      <c r="AQ1619"/>
      <c r="AR1619"/>
      <c r="AS1619"/>
      <c r="AT1619"/>
      <c r="AU1619"/>
      <c r="AV1619"/>
      <c r="AW1619"/>
      <c r="AX1619"/>
      <c r="AY1619"/>
      <c r="AZ1619"/>
      <c r="BA1619"/>
      <c r="BB1619"/>
      <c r="BC1619"/>
      <c r="BD1619"/>
      <c r="BE1619"/>
      <c r="BF1619"/>
      <c r="BG1619"/>
      <c r="BH1619"/>
      <c r="BI1619"/>
      <c r="BJ1619"/>
      <c r="BK1619"/>
      <c r="BL1619"/>
      <c r="BM1619"/>
      <c r="BN1619"/>
      <c r="BO1619"/>
      <c r="BP1619"/>
      <c r="BQ1619"/>
      <c r="BR1619"/>
      <c r="BS1619"/>
      <c r="BT1619"/>
    </row>
    <row r="1620" spans="1:72" s="8" customFormat="1" x14ac:dyDescent="0.25">
      <c r="A1620" s="92"/>
      <c r="B1620" s="92"/>
      <c r="C1620" s="92"/>
      <c r="D1620" s="92"/>
      <c r="E1620" s="104"/>
      <c r="F1620" s="104"/>
      <c r="G1620" s="104"/>
      <c r="H1620" s="104"/>
      <c r="I1620" s="104"/>
      <c r="J1620" s="104"/>
      <c r="K1620" s="104"/>
      <c r="L1620" s="104"/>
      <c r="M1620"/>
      <c r="N1620"/>
      <c r="O1620"/>
      <c r="P1620"/>
      <c r="Q1620"/>
      <c r="R1620"/>
      <c r="S1620"/>
      <c r="T1620"/>
      <c r="U1620"/>
      <c r="V1620"/>
      <c r="W1620"/>
      <c r="X1620"/>
      <c r="Y1620"/>
      <c r="Z1620"/>
      <c r="AA1620"/>
      <c r="AB1620"/>
      <c r="AC1620"/>
      <c r="AD1620"/>
      <c r="AE1620"/>
      <c r="AF1620"/>
      <c r="AG1620"/>
      <c r="AH1620"/>
      <c r="AI1620"/>
      <c r="AJ1620"/>
      <c r="AK1620"/>
      <c r="AL1620"/>
      <c r="AM1620"/>
      <c r="AN1620"/>
      <c r="AO1620"/>
      <c r="AP1620"/>
      <c r="AQ1620"/>
      <c r="AR1620"/>
      <c r="AS1620"/>
      <c r="AT1620"/>
      <c r="AU1620"/>
      <c r="AV1620"/>
      <c r="AW1620"/>
      <c r="AX1620"/>
      <c r="AY1620"/>
      <c r="AZ1620"/>
      <c r="BA1620"/>
      <c r="BB1620"/>
      <c r="BC1620"/>
      <c r="BD1620"/>
      <c r="BE1620"/>
      <c r="BF1620"/>
      <c r="BG1620"/>
      <c r="BH1620"/>
      <c r="BI1620"/>
      <c r="BJ1620"/>
      <c r="BK1620"/>
      <c r="BL1620"/>
      <c r="BM1620"/>
      <c r="BN1620"/>
      <c r="BO1620"/>
      <c r="BP1620"/>
      <c r="BQ1620"/>
      <c r="BR1620"/>
      <c r="BS1620"/>
      <c r="BT1620"/>
    </row>
    <row r="1621" spans="1:72" s="8" customFormat="1" x14ac:dyDescent="0.25">
      <c r="A1621" s="92"/>
      <c r="B1621" s="92"/>
      <c r="C1621" s="92"/>
      <c r="D1621" s="92"/>
      <c r="E1621" s="104"/>
      <c r="F1621" s="104"/>
      <c r="G1621" s="104"/>
      <c r="H1621" s="104"/>
      <c r="I1621" s="104"/>
      <c r="J1621" s="104"/>
      <c r="K1621" s="104"/>
      <c r="L1621" s="104"/>
      <c r="M1621"/>
      <c r="N1621"/>
      <c r="O1621"/>
      <c r="P1621"/>
      <c r="Q1621"/>
      <c r="R1621"/>
      <c r="S1621"/>
      <c r="T1621"/>
      <c r="U1621"/>
      <c r="V1621"/>
      <c r="W1621"/>
      <c r="X1621"/>
      <c r="Y1621"/>
      <c r="Z1621"/>
      <c r="AA1621"/>
      <c r="AB1621"/>
      <c r="AC1621"/>
      <c r="AD1621"/>
      <c r="AE1621"/>
      <c r="AF1621"/>
      <c r="AG1621"/>
      <c r="AH1621"/>
      <c r="AI1621"/>
      <c r="AJ1621"/>
      <c r="AK1621"/>
      <c r="AL1621"/>
      <c r="AM1621"/>
      <c r="AN1621"/>
      <c r="AO1621"/>
      <c r="AP1621"/>
      <c r="AQ1621"/>
      <c r="AR1621"/>
      <c r="AS1621"/>
      <c r="AT1621"/>
      <c r="AU1621"/>
      <c r="AV1621"/>
      <c r="AW1621"/>
      <c r="AX1621"/>
      <c r="AY1621"/>
      <c r="AZ1621"/>
      <c r="BA1621"/>
      <c r="BB1621"/>
      <c r="BC1621"/>
      <c r="BD1621"/>
      <c r="BE1621"/>
      <c r="BF1621"/>
      <c r="BG1621"/>
      <c r="BH1621"/>
      <c r="BI1621"/>
      <c r="BJ1621"/>
      <c r="BK1621"/>
      <c r="BL1621"/>
      <c r="BM1621"/>
      <c r="BN1621"/>
      <c r="BO1621"/>
      <c r="BP1621"/>
      <c r="BQ1621"/>
      <c r="BR1621"/>
      <c r="BS1621"/>
      <c r="BT1621"/>
    </row>
    <row r="1622" spans="1:72" s="8" customFormat="1" x14ac:dyDescent="0.25">
      <c r="A1622" s="92"/>
      <c r="B1622" s="92"/>
      <c r="C1622" s="92"/>
      <c r="D1622" s="92"/>
      <c r="E1622" s="104"/>
      <c r="F1622" s="104"/>
      <c r="G1622" s="104"/>
      <c r="H1622" s="104"/>
      <c r="I1622" s="104"/>
      <c r="J1622" s="104"/>
      <c r="K1622" s="104"/>
      <c r="L1622" s="104"/>
      <c r="M1622"/>
      <c r="N1622"/>
      <c r="O1622"/>
      <c r="P1622"/>
      <c r="Q1622"/>
      <c r="R1622"/>
      <c r="S1622"/>
      <c r="T1622"/>
      <c r="U1622"/>
      <c r="V1622"/>
      <c r="W1622"/>
      <c r="X1622"/>
      <c r="Y1622"/>
      <c r="Z1622"/>
      <c r="AA1622"/>
      <c r="AB1622"/>
      <c r="AC1622"/>
      <c r="AD1622"/>
      <c r="AE1622"/>
      <c r="AF1622"/>
      <c r="AG1622"/>
      <c r="AH1622"/>
      <c r="AI1622"/>
      <c r="AJ1622"/>
      <c r="AK1622"/>
      <c r="AL1622"/>
      <c r="AM1622"/>
      <c r="AN1622"/>
      <c r="AO1622"/>
      <c r="AP1622"/>
      <c r="AQ1622"/>
      <c r="AR1622"/>
      <c r="AS1622"/>
      <c r="AT1622"/>
      <c r="AU1622"/>
      <c r="AV1622"/>
      <c r="AW1622"/>
      <c r="AX1622"/>
      <c r="AY1622"/>
      <c r="AZ1622"/>
      <c r="BA1622"/>
      <c r="BB1622"/>
      <c r="BC1622"/>
      <c r="BD1622"/>
      <c r="BE1622"/>
      <c r="BF1622"/>
      <c r="BG1622"/>
      <c r="BH1622"/>
      <c r="BI1622"/>
      <c r="BJ1622"/>
      <c r="BK1622"/>
      <c r="BL1622"/>
      <c r="BM1622"/>
      <c r="BN1622"/>
      <c r="BO1622"/>
      <c r="BP1622"/>
      <c r="BQ1622"/>
      <c r="BR1622"/>
      <c r="BS1622"/>
      <c r="BT1622"/>
    </row>
    <row r="1623" spans="1:72" s="8" customFormat="1" x14ac:dyDescent="0.25">
      <c r="A1623" s="92"/>
      <c r="B1623" s="92"/>
      <c r="C1623" s="92"/>
      <c r="D1623" s="92"/>
      <c r="E1623" s="104"/>
      <c r="F1623" s="104"/>
      <c r="G1623" s="104"/>
      <c r="H1623" s="104"/>
      <c r="I1623" s="104"/>
      <c r="J1623" s="104"/>
      <c r="K1623" s="104"/>
      <c r="L1623" s="104"/>
      <c r="M1623"/>
      <c r="N1623"/>
      <c r="O1623"/>
      <c r="P1623"/>
      <c r="Q1623"/>
      <c r="R1623"/>
      <c r="S1623"/>
      <c r="T1623"/>
      <c r="U1623"/>
      <c r="V1623"/>
      <c r="W1623"/>
      <c r="X1623"/>
      <c r="Y1623"/>
      <c r="Z1623"/>
      <c r="AA1623"/>
      <c r="AB1623"/>
      <c r="AC1623"/>
      <c r="AD1623"/>
      <c r="AE1623"/>
      <c r="AF1623"/>
      <c r="AG1623"/>
      <c r="AH1623"/>
      <c r="AI1623"/>
      <c r="AJ1623"/>
      <c r="AK1623"/>
      <c r="AL1623"/>
      <c r="AM1623"/>
      <c r="AN1623"/>
      <c r="AO1623"/>
      <c r="AP1623"/>
      <c r="AQ1623"/>
      <c r="AR1623"/>
      <c r="AS1623"/>
      <c r="AT1623"/>
      <c r="AU1623"/>
      <c r="AV1623"/>
      <c r="AW1623"/>
      <c r="AX1623"/>
      <c r="AY1623"/>
      <c r="AZ1623"/>
      <c r="BA1623"/>
      <c r="BB1623"/>
      <c r="BC1623"/>
      <c r="BD1623"/>
      <c r="BE1623"/>
      <c r="BF1623"/>
      <c r="BG1623"/>
      <c r="BH1623"/>
      <c r="BI1623"/>
      <c r="BJ1623"/>
      <c r="BK1623"/>
      <c r="BL1623"/>
      <c r="BM1623"/>
      <c r="BN1623"/>
      <c r="BO1623"/>
      <c r="BP1623"/>
      <c r="BQ1623"/>
      <c r="BR1623"/>
      <c r="BS1623"/>
      <c r="BT1623"/>
    </row>
    <row r="1624" spans="1:72" s="8" customFormat="1" x14ac:dyDescent="0.25">
      <c r="A1624" s="92"/>
      <c r="B1624" s="92"/>
      <c r="C1624" s="92"/>
      <c r="D1624" s="92"/>
      <c r="E1624" s="104"/>
      <c r="F1624" s="104"/>
      <c r="G1624" s="104"/>
      <c r="H1624" s="104"/>
      <c r="I1624" s="104"/>
      <c r="J1624" s="104"/>
      <c r="K1624" s="104"/>
      <c r="L1624" s="104"/>
      <c r="M1624"/>
      <c r="N1624"/>
      <c r="O1624"/>
      <c r="P1624"/>
      <c r="Q1624"/>
      <c r="R1624"/>
      <c r="S1624"/>
      <c r="T1624"/>
      <c r="U1624"/>
      <c r="V1624"/>
      <c r="W1624"/>
      <c r="X1624"/>
      <c r="Y1624"/>
      <c r="Z1624"/>
      <c r="AA1624"/>
      <c r="AB1624"/>
      <c r="AC1624"/>
      <c r="AD1624"/>
      <c r="AE1624"/>
      <c r="AF1624"/>
      <c r="AG1624"/>
      <c r="AH1624"/>
      <c r="AI1624"/>
      <c r="AJ1624"/>
      <c r="AK1624"/>
      <c r="AL1624"/>
      <c r="AM1624"/>
      <c r="AN1624"/>
      <c r="AO1624"/>
      <c r="AP1624"/>
      <c r="AQ1624"/>
      <c r="AR1624"/>
      <c r="AS1624"/>
      <c r="AT1624"/>
      <c r="AU1624"/>
      <c r="AV1624"/>
      <c r="AW1624"/>
      <c r="AX1624"/>
      <c r="AY1624"/>
      <c r="AZ1624"/>
      <c r="BA1624"/>
      <c r="BB1624"/>
      <c r="BC1624"/>
      <c r="BD1624"/>
      <c r="BE1624"/>
      <c r="BF1624"/>
      <c r="BG1624"/>
      <c r="BH1624"/>
      <c r="BI1624"/>
      <c r="BJ1624"/>
      <c r="BK1624"/>
      <c r="BL1624"/>
      <c r="BM1624"/>
      <c r="BN1624"/>
      <c r="BO1624"/>
      <c r="BP1624"/>
      <c r="BQ1624"/>
      <c r="BR1624"/>
      <c r="BS1624"/>
      <c r="BT1624"/>
    </row>
    <row r="1625" spans="1:72" s="8" customFormat="1" x14ac:dyDescent="0.25">
      <c r="A1625" s="92"/>
      <c r="B1625" s="92"/>
      <c r="C1625" s="92"/>
      <c r="D1625" s="92"/>
      <c r="E1625" s="104"/>
      <c r="F1625" s="104"/>
      <c r="G1625" s="104"/>
      <c r="H1625" s="104"/>
      <c r="I1625" s="104"/>
      <c r="J1625" s="104"/>
      <c r="K1625" s="104"/>
      <c r="L1625" s="104"/>
      <c r="M1625"/>
      <c r="N1625"/>
      <c r="O1625"/>
      <c r="P1625"/>
      <c r="Q1625"/>
      <c r="R1625"/>
      <c r="S1625"/>
      <c r="T1625"/>
      <c r="U1625"/>
      <c r="V1625"/>
      <c r="W1625"/>
      <c r="X1625"/>
      <c r="Y1625"/>
      <c r="Z1625"/>
      <c r="AA1625"/>
      <c r="AB1625"/>
      <c r="AC1625"/>
      <c r="AD1625"/>
      <c r="AE1625"/>
      <c r="AF1625"/>
      <c r="AG1625"/>
      <c r="AH1625"/>
      <c r="AI1625"/>
      <c r="AJ1625"/>
      <c r="AK1625"/>
      <c r="AL1625"/>
      <c r="AM1625"/>
      <c r="AN1625"/>
      <c r="AO1625"/>
      <c r="AP1625"/>
      <c r="AQ1625"/>
      <c r="AR1625"/>
      <c r="AS1625"/>
      <c r="AT1625"/>
      <c r="AU1625"/>
      <c r="AV1625"/>
      <c r="AW1625"/>
      <c r="AX1625"/>
      <c r="AY1625"/>
      <c r="AZ1625"/>
      <c r="BA1625"/>
      <c r="BB1625"/>
      <c r="BC1625"/>
      <c r="BD1625"/>
      <c r="BE1625"/>
      <c r="BF1625"/>
      <c r="BG1625"/>
      <c r="BH1625"/>
      <c r="BI1625"/>
      <c r="BJ1625"/>
      <c r="BK1625"/>
      <c r="BL1625"/>
      <c r="BM1625"/>
      <c r="BN1625"/>
      <c r="BO1625"/>
      <c r="BP1625"/>
      <c r="BQ1625"/>
      <c r="BR1625"/>
      <c r="BS1625"/>
      <c r="BT1625"/>
    </row>
    <row r="1626" spans="1:72" s="8" customFormat="1" x14ac:dyDescent="0.25">
      <c r="A1626" s="92"/>
      <c r="B1626" s="92"/>
      <c r="C1626" s="92"/>
      <c r="D1626" s="92"/>
      <c r="E1626" s="104"/>
      <c r="F1626" s="104"/>
      <c r="G1626" s="104"/>
      <c r="H1626" s="104"/>
      <c r="I1626" s="104"/>
      <c r="J1626" s="104"/>
      <c r="K1626" s="104"/>
      <c r="L1626" s="104"/>
      <c r="M1626"/>
      <c r="N1626"/>
      <c r="O1626"/>
      <c r="P1626"/>
      <c r="Q1626"/>
      <c r="R1626"/>
      <c r="S1626"/>
      <c r="T1626"/>
      <c r="U1626"/>
      <c r="V1626"/>
      <c r="W1626"/>
      <c r="X1626"/>
      <c r="Y1626"/>
      <c r="Z1626"/>
      <c r="AA1626"/>
      <c r="AB1626"/>
      <c r="AC1626"/>
      <c r="AD1626"/>
      <c r="AE1626"/>
      <c r="AF1626"/>
      <c r="AG1626"/>
      <c r="AH1626"/>
      <c r="AI1626"/>
      <c r="AJ1626"/>
      <c r="AK1626"/>
      <c r="AL1626"/>
      <c r="AM1626"/>
      <c r="AN1626"/>
      <c r="AO1626"/>
      <c r="AP1626"/>
      <c r="AQ1626"/>
      <c r="AR1626"/>
      <c r="AS1626"/>
      <c r="AT1626"/>
      <c r="AU1626"/>
      <c r="AV1626"/>
      <c r="AW1626"/>
      <c r="AX1626"/>
      <c r="AY1626"/>
      <c r="AZ1626"/>
      <c r="BA1626"/>
      <c r="BB1626"/>
      <c r="BC1626"/>
      <c r="BD1626"/>
      <c r="BE1626"/>
      <c r="BF1626"/>
      <c r="BG1626"/>
      <c r="BH1626"/>
      <c r="BI1626"/>
      <c r="BJ1626"/>
      <c r="BK1626"/>
      <c r="BL1626"/>
      <c r="BM1626"/>
      <c r="BN1626"/>
      <c r="BO1626"/>
      <c r="BP1626"/>
      <c r="BQ1626"/>
      <c r="BR1626"/>
      <c r="BS1626"/>
      <c r="BT1626"/>
    </row>
    <row r="1627" spans="1:72" s="8" customFormat="1" x14ac:dyDescent="0.25">
      <c r="A1627" s="92"/>
      <c r="B1627" s="92"/>
      <c r="C1627" s="92"/>
      <c r="D1627" s="92"/>
      <c r="E1627" s="104"/>
      <c r="F1627" s="104"/>
      <c r="G1627" s="104"/>
      <c r="H1627" s="104"/>
      <c r="I1627" s="104"/>
      <c r="J1627" s="104"/>
      <c r="K1627" s="104"/>
      <c r="L1627" s="104"/>
      <c r="M1627"/>
      <c r="N1627"/>
      <c r="O1627"/>
      <c r="P1627"/>
      <c r="Q1627"/>
      <c r="R1627"/>
      <c r="S1627"/>
      <c r="T1627"/>
      <c r="U1627"/>
      <c r="V1627"/>
      <c r="W1627"/>
      <c r="X1627"/>
      <c r="Y1627"/>
      <c r="Z1627"/>
      <c r="AA1627"/>
      <c r="AB1627"/>
      <c r="AC1627"/>
      <c r="AD1627"/>
      <c r="AE1627"/>
      <c r="AF1627"/>
      <c r="AG1627"/>
      <c r="AH1627"/>
      <c r="AI1627"/>
      <c r="AJ1627"/>
      <c r="AK1627"/>
      <c r="AL1627"/>
      <c r="AM1627"/>
      <c r="AN1627"/>
      <c r="AO1627"/>
      <c r="AP1627"/>
      <c r="AQ1627"/>
      <c r="AR1627"/>
      <c r="AS1627"/>
      <c r="AT1627"/>
      <c r="AU1627"/>
      <c r="AV1627"/>
      <c r="AW1627"/>
      <c r="AX1627"/>
      <c r="AY1627"/>
      <c r="AZ1627"/>
      <c r="BA1627"/>
      <c r="BB1627"/>
      <c r="BC1627"/>
      <c r="BD1627"/>
      <c r="BE1627"/>
      <c r="BF1627"/>
      <c r="BG1627"/>
      <c r="BH1627"/>
      <c r="BI1627"/>
      <c r="BJ1627"/>
      <c r="BK1627"/>
      <c r="BL1627"/>
      <c r="BM1627"/>
      <c r="BN1627"/>
      <c r="BO1627"/>
      <c r="BP1627"/>
      <c r="BQ1627"/>
      <c r="BR1627"/>
      <c r="BS1627"/>
      <c r="BT1627"/>
    </row>
    <row r="1628" spans="1:72" s="8" customFormat="1" x14ac:dyDescent="0.25">
      <c r="A1628" s="92"/>
      <c r="B1628" s="92"/>
      <c r="C1628" s="92"/>
      <c r="D1628" s="92"/>
      <c r="E1628" s="104"/>
      <c r="F1628" s="104"/>
      <c r="G1628" s="104"/>
      <c r="H1628" s="104"/>
      <c r="I1628" s="104"/>
      <c r="J1628" s="104"/>
      <c r="K1628" s="104"/>
      <c r="L1628" s="104"/>
      <c r="M1628"/>
      <c r="N1628"/>
      <c r="O1628"/>
      <c r="P1628"/>
      <c r="Q1628"/>
      <c r="R1628"/>
      <c r="S1628"/>
      <c r="T1628"/>
      <c r="U1628"/>
      <c r="V1628"/>
      <c r="W1628"/>
      <c r="X1628"/>
      <c r="Y1628"/>
      <c r="Z1628"/>
      <c r="AA1628"/>
      <c r="AB1628"/>
      <c r="AC1628"/>
      <c r="AD1628"/>
      <c r="AE1628"/>
      <c r="AF1628"/>
      <c r="AG1628"/>
      <c r="AH1628"/>
      <c r="AI1628"/>
      <c r="AJ1628"/>
      <c r="AK1628"/>
      <c r="AL1628"/>
      <c r="AM1628"/>
      <c r="AN1628"/>
      <c r="AO1628"/>
      <c r="AP1628"/>
      <c r="AQ1628"/>
      <c r="AR1628"/>
      <c r="AS1628"/>
      <c r="AT1628"/>
      <c r="AU1628"/>
      <c r="AV1628"/>
      <c r="AW1628"/>
      <c r="AX1628"/>
      <c r="AY1628"/>
      <c r="AZ1628"/>
      <c r="BA1628"/>
      <c r="BB1628"/>
      <c r="BC1628"/>
      <c r="BD1628"/>
      <c r="BE1628"/>
      <c r="BF1628"/>
      <c r="BG1628"/>
      <c r="BH1628"/>
      <c r="BI1628"/>
      <c r="BJ1628"/>
      <c r="BK1628"/>
      <c r="BL1628"/>
      <c r="BM1628"/>
      <c r="BN1628"/>
      <c r="BO1628"/>
      <c r="BP1628"/>
      <c r="BQ1628"/>
      <c r="BR1628"/>
      <c r="BS1628"/>
      <c r="BT1628"/>
    </row>
    <row r="1629" spans="1:72" s="8" customFormat="1" x14ac:dyDescent="0.25">
      <c r="A1629" s="92"/>
      <c r="B1629" s="92"/>
      <c r="C1629" s="92"/>
      <c r="D1629" s="92"/>
      <c r="E1629" s="104"/>
      <c r="F1629" s="104"/>
      <c r="G1629" s="104"/>
      <c r="H1629" s="104"/>
      <c r="I1629" s="104"/>
      <c r="J1629" s="104"/>
      <c r="K1629" s="104"/>
      <c r="L1629" s="104"/>
      <c r="M1629"/>
      <c r="N1629"/>
      <c r="O1629"/>
      <c r="P1629"/>
      <c r="Q1629"/>
      <c r="R1629"/>
      <c r="S1629"/>
      <c r="T1629"/>
      <c r="U1629"/>
      <c r="V1629"/>
      <c r="W1629"/>
      <c r="X1629"/>
      <c r="Y1629"/>
      <c r="Z1629"/>
      <c r="AA1629"/>
      <c r="AB1629"/>
      <c r="AC1629"/>
      <c r="AD1629"/>
      <c r="AE1629"/>
      <c r="AF1629"/>
      <c r="AG1629"/>
      <c r="AH1629"/>
      <c r="AI1629"/>
      <c r="AJ1629"/>
      <c r="AK1629"/>
      <c r="AL1629"/>
      <c r="AM1629"/>
      <c r="AN1629"/>
      <c r="AO1629"/>
      <c r="AP1629"/>
      <c r="AQ1629"/>
      <c r="AR1629"/>
      <c r="AS1629"/>
      <c r="AT1629"/>
      <c r="AU1629"/>
      <c r="AV1629"/>
      <c r="AW1629"/>
      <c r="AX1629"/>
      <c r="AY1629"/>
      <c r="AZ1629"/>
      <c r="BA1629"/>
      <c r="BB1629"/>
      <c r="BC1629"/>
      <c r="BD1629"/>
      <c r="BE1629"/>
      <c r="BF1629"/>
      <c r="BG1629"/>
      <c r="BH1629"/>
      <c r="BI1629"/>
      <c r="BJ1629"/>
      <c r="BK1629"/>
      <c r="BL1629"/>
      <c r="BM1629"/>
      <c r="BN1629"/>
      <c r="BO1629"/>
      <c r="BP1629"/>
      <c r="BQ1629"/>
      <c r="BR1629"/>
      <c r="BS1629"/>
      <c r="BT1629"/>
    </row>
    <row r="1630" spans="1:72" s="8" customFormat="1" x14ac:dyDescent="0.25">
      <c r="A1630" s="92"/>
      <c r="B1630" s="92"/>
      <c r="C1630" s="92"/>
      <c r="D1630" s="92"/>
      <c r="E1630" s="104"/>
      <c r="F1630" s="104"/>
      <c r="G1630" s="104"/>
      <c r="H1630" s="104"/>
      <c r="I1630" s="104"/>
      <c r="J1630" s="104"/>
      <c r="K1630" s="104"/>
      <c r="L1630" s="104"/>
      <c r="M1630"/>
      <c r="N1630"/>
      <c r="O1630"/>
      <c r="P1630"/>
      <c r="Q1630"/>
      <c r="R1630"/>
      <c r="S1630"/>
      <c r="T1630"/>
      <c r="U1630"/>
      <c r="V1630"/>
      <c r="W1630"/>
      <c r="X1630"/>
      <c r="Y1630"/>
      <c r="Z1630"/>
      <c r="AA1630"/>
      <c r="AB1630"/>
      <c r="AC1630"/>
      <c r="AD1630"/>
      <c r="AE1630"/>
      <c r="AF1630"/>
      <c r="AG1630"/>
      <c r="AH1630"/>
      <c r="AI1630"/>
      <c r="AJ1630"/>
      <c r="AK1630"/>
      <c r="AL1630"/>
      <c r="AM1630"/>
      <c r="AN1630"/>
      <c r="AO1630"/>
      <c r="AP1630"/>
      <c r="AQ1630"/>
      <c r="AR1630"/>
      <c r="AS1630"/>
      <c r="AT1630"/>
      <c r="AU1630"/>
      <c r="AV1630"/>
      <c r="AW1630"/>
      <c r="AX1630"/>
      <c r="AY1630"/>
      <c r="AZ1630"/>
      <c r="BA1630"/>
      <c r="BB1630"/>
      <c r="BC1630"/>
      <c r="BD1630"/>
      <c r="BE1630"/>
      <c r="BF1630"/>
      <c r="BG1630"/>
      <c r="BH1630"/>
      <c r="BI1630"/>
      <c r="BJ1630"/>
      <c r="BK1630"/>
      <c r="BL1630"/>
      <c r="BM1630"/>
      <c r="BN1630"/>
      <c r="BO1630"/>
      <c r="BP1630"/>
      <c r="BQ1630"/>
      <c r="BR1630"/>
      <c r="BS1630"/>
      <c r="BT1630"/>
    </row>
    <row r="1631" spans="1:72" s="8" customFormat="1" x14ac:dyDescent="0.25">
      <c r="A1631" s="92"/>
      <c r="B1631" s="92"/>
      <c r="C1631" s="92"/>
      <c r="D1631" s="92"/>
      <c r="E1631" s="104"/>
      <c r="F1631" s="104"/>
      <c r="G1631" s="104"/>
      <c r="H1631" s="104"/>
      <c r="I1631" s="104"/>
      <c r="J1631" s="104"/>
      <c r="K1631" s="104"/>
      <c r="L1631" s="104"/>
      <c r="M1631"/>
      <c r="N1631"/>
      <c r="O1631"/>
      <c r="P1631"/>
      <c r="Q1631"/>
      <c r="R1631"/>
      <c r="S1631"/>
      <c r="T1631"/>
      <c r="U1631"/>
      <c r="V1631"/>
      <c r="W1631"/>
      <c r="X1631"/>
      <c r="Y1631"/>
      <c r="Z1631"/>
      <c r="AA1631"/>
      <c r="AB1631"/>
      <c r="AC1631"/>
      <c r="AD1631"/>
      <c r="AE1631"/>
      <c r="AF1631"/>
      <c r="AG1631"/>
      <c r="AH1631"/>
      <c r="AI1631"/>
      <c r="AJ1631"/>
      <c r="AK1631"/>
      <c r="AL1631"/>
      <c r="AM1631"/>
      <c r="AN1631"/>
      <c r="AO1631"/>
      <c r="AP1631"/>
      <c r="AQ1631"/>
      <c r="AR1631"/>
      <c r="AS1631"/>
      <c r="AT1631"/>
      <c r="AU1631"/>
      <c r="AV1631"/>
      <c r="AW1631"/>
      <c r="AX1631"/>
      <c r="AY1631"/>
      <c r="AZ1631"/>
      <c r="BA1631"/>
      <c r="BB1631"/>
      <c r="BC1631"/>
      <c r="BD1631"/>
      <c r="BE1631"/>
      <c r="BF1631"/>
      <c r="BG1631"/>
      <c r="BH1631"/>
      <c r="BI1631"/>
      <c r="BJ1631"/>
      <c r="BK1631"/>
      <c r="BL1631"/>
      <c r="BM1631"/>
      <c r="BN1631"/>
      <c r="BO1631"/>
      <c r="BP1631"/>
      <c r="BQ1631"/>
      <c r="BR1631"/>
      <c r="BS1631"/>
      <c r="BT1631"/>
    </row>
    <row r="1632" spans="1:72" s="8" customFormat="1" x14ac:dyDescent="0.25">
      <c r="A1632" s="92"/>
      <c r="B1632" s="92"/>
      <c r="C1632" s="92"/>
      <c r="D1632" s="92"/>
      <c r="E1632" s="104"/>
      <c r="F1632" s="104"/>
      <c r="G1632" s="104"/>
      <c r="H1632" s="104"/>
      <c r="I1632" s="104"/>
      <c r="J1632" s="104"/>
      <c r="K1632" s="104"/>
      <c r="L1632" s="104"/>
      <c r="M1632"/>
      <c r="N1632"/>
      <c r="O1632"/>
      <c r="P1632"/>
      <c r="Q1632"/>
      <c r="R1632"/>
      <c r="S1632"/>
      <c r="T1632"/>
      <c r="U1632"/>
      <c r="V1632"/>
      <c r="W1632"/>
      <c r="X1632"/>
      <c r="Y1632"/>
      <c r="Z1632"/>
      <c r="AA1632"/>
      <c r="AB1632"/>
      <c r="AC1632"/>
      <c r="AD1632"/>
      <c r="AE1632"/>
      <c r="AF1632"/>
      <c r="AG1632"/>
      <c r="AH1632"/>
      <c r="AI1632"/>
      <c r="AJ1632"/>
      <c r="AK1632"/>
      <c r="AL1632"/>
      <c r="AM1632"/>
      <c r="AN1632"/>
      <c r="AO1632"/>
      <c r="AP1632"/>
      <c r="AQ1632"/>
      <c r="AR1632"/>
      <c r="AS1632"/>
      <c r="AT1632"/>
      <c r="AU1632"/>
      <c r="AV1632"/>
      <c r="AW1632"/>
      <c r="AX1632"/>
      <c r="AY1632"/>
      <c r="AZ1632"/>
      <c r="BA1632"/>
      <c r="BB1632"/>
      <c r="BC1632"/>
      <c r="BD1632"/>
      <c r="BE1632"/>
      <c r="BF1632"/>
      <c r="BG1632"/>
      <c r="BH1632"/>
      <c r="BI1632"/>
      <c r="BJ1632"/>
      <c r="BK1632"/>
      <c r="BL1632"/>
      <c r="BM1632"/>
      <c r="BN1632"/>
      <c r="BO1632"/>
      <c r="BP1632"/>
      <c r="BQ1632"/>
      <c r="BR1632"/>
      <c r="BS1632"/>
      <c r="BT1632"/>
    </row>
    <row r="1633" spans="1:72" s="8" customFormat="1" x14ac:dyDescent="0.25">
      <c r="A1633" s="92"/>
      <c r="B1633" s="92"/>
      <c r="C1633" s="92"/>
      <c r="D1633" s="92"/>
      <c r="E1633" s="104"/>
      <c r="F1633" s="104"/>
      <c r="G1633" s="104"/>
      <c r="H1633" s="104"/>
      <c r="I1633" s="104"/>
      <c r="J1633" s="104"/>
      <c r="K1633" s="104"/>
      <c r="L1633" s="104"/>
      <c r="M1633"/>
      <c r="N1633"/>
      <c r="O1633"/>
      <c r="P1633"/>
      <c r="Q1633"/>
      <c r="R1633"/>
      <c r="S1633"/>
      <c r="T1633"/>
      <c r="U1633"/>
      <c r="V1633"/>
      <c r="W1633"/>
      <c r="X1633"/>
      <c r="Y1633"/>
      <c r="Z1633"/>
      <c r="AA1633"/>
      <c r="AB1633"/>
      <c r="AC1633"/>
      <c r="AD1633"/>
      <c r="AE1633"/>
      <c r="AF1633"/>
      <c r="AG1633"/>
      <c r="AH1633"/>
      <c r="AI1633"/>
      <c r="AJ1633"/>
      <c r="AK1633"/>
      <c r="AL1633"/>
      <c r="AM1633"/>
      <c r="AN1633"/>
      <c r="AO1633"/>
      <c r="AP1633"/>
      <c r="AQ1633"/>
      <c r="AR1633"/>
      <c r="AS1633"/>
      <c r="AT1633"/>
      <c r="AU1633"/>
      <c r="AV1633"/>
      <c r="AW1633"/>
      <c r="AX1633"/>
      <c r="AY1633"/>
      <c r="AZ1633"/>
      <c r="BA1633"/>
      <c r="BB1633"/>
      <c r="BC1633"/>
      <c r="BD1633"/>
      <c r="BE1633"/>
      <c r="BF1633"/>
      <c r="BG1633"/>
      <c r="BH1633"/>
      <c r="BI1633"/>
      <c r="BJ1633"/>
      <c r="BK1633"/>
      <c r="BL1633"/>
      <c r="BM1633"/>
      <c r="BN1633"/>
      <c r="BO1633"/>
      <c r="BP1633"/>
      <c r="BQ1633"/>
      <c r="BR1633"/>
      <c r="BS1633"/>
      <c r="BT1633"/>
    </row>
    <row r="1634" spans="1:72" s="8" customFormat="1" x14ac:dyDescent="0.25">
      <c r="A1634" s="92"/>
      <c r="B1634" s="92"/>
      <c r="C1634" s="92"/>
      <c r="D1634" s="92"/>
      <c r="E1634" s="104"/>
      <c r="F1634" s="104"/>
      <c r="G1634" s="104"/>
      <c r="H1634" s="104"/>
      <c r="I1634" s="104"/>
      <c r="J1634" s="104"/>
      <c r="K1634" s="104"/>
      <c r="L1634" s="104"/>
      <c r="M1634"/>
      <c r="N1634"/>
      <c r="O1634"/>
      <c r="P1634"/>
      <c r="Q1634"/>
      <c r="R1634"/>
      <c r="S1634"/>
      <c r="T1634"/>
      <c r="U1634"/>
      <c r="V1634"/>
      <c r="W1634"/>
      <c r="X1634"/>
      <c r="Y1634"/>
      <c r="Z1634"/>
      <c r="AA1634"/>
      <c r="AB1634"/>
      <c r="AC1634"/>
      <c r="AD1634"/>
      <c r="AE1634"/>
      <c r="AF1634"/>
      <c r="AG1634"/>
      <c r="AH1634"/>
      <c r="AI1634"/>
      <c r="AJ1634"/>
      <c r="AK1634"/>
      <c r="AL1634"/>
      <c r="AM1634"/>
      <c r="AN1634"/>
      <c r="AO1634"/>
      <c r="AP1634"/>
      <c r="AQ1634"/>
      <c r="AR1634"/>
      <c r="AS1634"/>
      <c r="AT1634"/>
      <c r="AU1634"/>
      <c r="AV1634"/>
      <c r="AW1634"/>
      <c r="AX1634"/>
      <c r="AY1634"/>
      <c r="AZ1634"/>
      <c r="BA1634"/>
      <c r="BB1634"/>
      <c r="BC1634"/>
      <c r="BD1634"/>
      <c r="BE1634"/>
      <c r="BF1634"/>
      <c r="BG1634"/>
      <c r="BH1634"/>
      <c r="BI1634"/>
      <c r="BJ1634"/>
      <c r="BK1634"/>
      <c r="BL1634"/>
      <c r="BM1634"/>
      <c r="BN1634"/>
      <c r="BO1634"/>
      <c r="BP1634"/>
      <c r="BQ1634"/>
      <c r="BR1634"/>
      <c r="BS1634"/>
      <c r="BT1634"/>
    </row>
    <row r="1635" spans="1:72" s="8" customFormat="1" x14ac:dyDescent="0.25">
      <c r="A1635" s="92"/>
      <c r="B1635" s="92"/>
      <c r="C1635" s="92"/>
      <c r="D1635" s="92"/>
      <c r="E1635" s="104"/>
      <c r="F1635" s="104"/>
      <c r="G1635" s="104"/>
      <c r="H1635" s="104"/>
      <c r="I1635" s="104"/>
      <c r="J1635" s="104"/>
      <c r="K1635" s="104"/>
      <c r="L1635" s="104"/>
      <c r="M1635"/>
      <c r="N1635"/>
      <c r="O1635"/>
      <c r="P1635"/>
      <c r="Q1635"/>
      <c r="R1635"/>
      <c r="S1635"/>
      <c r="T1635"/>
      <c r="U1635"/>
      <c r="V1635"/>
      <c r="W1635"/>
      <c r="X1635"/>
      <c r="Y1635"/>
      <c r="Z1635"/>
      <c r="AA1635"/>
      <c r="AB1635"/>
      <c r="AC1635"/>
      <c r="AD1635"/>
      <c r="AE1635"/>
      <c r="AF1635"/>
      <c r="AG1635"/>
      <c r="AH1635"/>
      <c r="AI1635"/>
      <c r="AJ1635"/>
      <c r="AK1635"/>
      <c r="AL1635"/>
      <c r="AM1635"/>
      <c r="AN1635"/>
      <c r="AO1635"/>
      <c r="AP1635"/>
      <c r="AQ1635"/>
      <c r="AR1635"/>
      <c r="AS1635"/>
      <c r="AT1635"/>
      <c r="AU1635"/>
      <c r="AV1635"/>
      <c r="AW1635"/>
      <c r="AX1635"/>
      <c r="AY1635"/>
      <c r="AZ1635"/>
      <c r="BA1635"/>
      <c r="BB1635"/>
      <c r="BC1635"/>
      <c r="BD1635"/>
      <c r="BE1635"/>
      <c r="BF1635"/>
      <c r="BG1635"/>
      <c r="BH1635"/>
      <c r="BI1635"/>
      <c r="BJ1635"/>
      <c r="BK1635"/>
      <c r="BL1635"/>
      <c r="BM1635"/>
      <c r="BN1635"/>
      <c r="BO1635"/>
      <c r="BP1635"/>
      <c r="BQ1635"/>
      <c r="BR1635"/>
      <c r="BS1635"/>
      <c r="BT1635"/>
    </row>
    <row r="1636" spans="1:72" s="8" customFormat="1" x14ac:dyDescent="0.25">
      <c r="A1636" s="92"/>
      <c r="B1636" s="92"/>
      <c r="C1636" s="92"/>
      <c r="D1636" s="92"/>
      <c r="E1636" s="104"/>
      <c r="F1636" s="104"/>
      <c r="G1636" s="104"/>
      <c r="H1636" s="104"/>
      <c r="I1636" s="104"/>
      <c r="J1636" s="104"/>
      <c r="K1636" s="104"/>
      <c r="L1636" s="104"/>
      <c r="M1636"/>
      <c r="N1636"/>
      <c r="O1636"/>
      <c r="P1636"/>
      <c r="Q1636"/>
      <c r="R1636"/>
      <c r="S1636"/>
      <c r="T1636"/>
      <c r="U1636"/>
      <c r="V1636"/>
      <c r="W1636"/>
      <c r="X1636"/>
      <c r="Y1636"/>
      <c r="Z1636"/>
      <c r="AA1636"/>
      <c r="AB1636"/>
      <c r="AC1636"/>
      <c r="AD1636"/>
      <c r="AE1636"/>
      <c r="AF1636"/>
      <c r="AG1636"/>
      <c r="AH1636"/>
      <c r="AI1636"/>
      <c r="AJ1636"/>
      <c r="AK1636"/>
      <c r="AL1636"/>
      <c r="AM1636"/>
      <c r="AN1636"/>
      <c r="AO1636"/>
      <c r="AP1636"/>
      <c r="AQ1636"/>
      <c r="AR1636"/>
      <c r="AS1636"/>
      <c r="AT1636"/>
      <c r="AU1636"/>
      <c r="AV1636"/>
      <c r="AW1636"/>
      <c r="AX1636"/>
      <c r="AY1636"/>
      <c r="AZ1636"/>
      <c r="BA1636"/>
      <c r="BB1636"/>
      <c r="BC1636"/>
      <c r="BD1636"/>
      <c r="BE1636"/>
      <c r="BF1636"/>
      <c r="BG1636"/>
      <c r="BH1636"/>
      <c r="BI1636"/>
      <c r="BJ1636"/>
      <c r="BK1636"/>
      <c r="BL1636"/>
      <c r="BM1636"/>
      <c r="BN1636"/>
      <c r="BO1636"/>
      <c r="BP1636"/>
      <c r="BQ1636"/>
      <c r="BR1636"/>
      <c r="BS1636"/>
      <c r="BT1636"/>
    </row>
    <row r="1637" spans="1:72" s="8" customFormat="1" x14ac:dyDescent="0.25">
      <c r="A1637" s="92"/>
      <c r="B1637" s="92"/>
      <c r="C1637" s="92"/>
      <c r="D1637" s="92"/>
      <c r="E1637" s="104"/>
      <c r="F1637" s="104"/>
      <c r="G1637" s="104"/>
      <c r="H1637" s="104"/>
      <c r="I1637" s="104"/>
      <c r="J1637" s="104"/>
      <c r="K1637" s="104"/>
      <c r="L1637" s="104"/>
      <c r="M1637"/>
      <c r="N1637"/>
      <c r="O1637"/>
      <c r="P1637"/>
      <c r="Q1637"/>
      <c r="R1637"/>
      <c r="S1637"/>
      <c r="T1637"/>
      <c r="U1637"/>
      <c r="V1637"/>
      <c r="W1637"/>
      <c r="X1637"/>
      <c r="Y1637"/>
      <c r="Z1637"/>
      <c r="AA1637"/>
      <c r="AB1637"/>
      <c r="AC1637"/>
      <c r="AD1637"/>
      <c r="AE1637"/>
      <c r="AF1637"/>
      <c r="AG1637"/>
      <c r="AH1637"/>
      <c r="AI1637"/>
      <c r="AJ1637"/>
      <c r="AK1637"/>
      <c r="AL1637"/>
      <c r="AM1637"/>
      <c r="AN1637"/>
      <c r="AO1637"/>
      <c r="AP1637"/>
      <c r="AQ1637"/>
      <c r="AR1637"/>
      <c r="AS1637"/>
      <c r="AT1637"/>
      <c r="AU1637"/>
      <c r="AV1637"/>
      <c r="AW1637"/>
      <c r="AX1637"/>
      <c r="AY1637"/>
      <c r="AZ1637"/>
      <c r="BA1637"/>
      <c r="BB1637"/>
      <c r="BC1637"/>
      <c r="BD1637"/>
      <c r="BE1637"/>
      <c r="BF1637"/>
      <c r="BG1637"/>
      <c r="BH1637"/>
      <c r="BI1637"/>
      <c r="BJ1637"/>
      <c r="BK1637"/>
      <c r="BL1637"/>
      <c r="BM1637"/>
      <c r="BN1637"/>
      <c r="BO1637"/>
      <c r="BP1637"/>
      <c r="BQ1637"/>
      <c r="BR1637"/>
      <c r="BS1637"/>
      <c r="BT1637"/>
    </row>
    <row r="1638" spans="1:72" s="8" customFormat="1" x14ac:dyDescent="0.25">
      <c r="A1638" s="92"/>
      <c r="B1638" s="92"/>
      <c r="C1638" s="92"/>
      <c r="D1638" s="92"/>
      <c r="E1638" s="104"/>
      <c r="F1638" s="104"/>
      <c r="G1638" s="104"/>
      <c r="H1638" s="104"/>
      <c r="I1638" s="104"/>
      <c r="J1638" s="104"/>
      <c r="K1638" s="104"/>
      <c r="L1638" s="104"/>
      <c r="M1638"/>
      <c r="N1638"/>
      <c r="O1638"/>
      <c r="P1638"/>
      <c r="Q1638"/>
      <c r="R1638"/>
      <c r="S1638"/>
      <c r="T1638"/>
      <c r="U1638"/>
      <c r="V1638"/>
      <c r="W1638"/>
      <c r="X1638"/>
      <c r="Y1638"/>
      <c r="Z1638"/>
      <c r="AA1638"/>
      <c r="AB1638"/>
      <c r="AC1638"/>
      <c r="AD1638"/>
      <c r="AE1638"/>
      <c r="AF1638"/>
      <c r="AG1638"/>
      <c r="AH1638"/>
      <c r="AI1638"/>
      <c r="AJ1638"/>
      <c r="AK1638"/>
      <c r="AL1638"/>
      <c r="AM1638"/>
      <c r="AN1638"/>
      <c r="AO1638"/>
      <c r="AP1638"/>
      <c r="AQ1638"/>
      <c r="AR1638"/>
      <c r="AS1638"/>
      <c r="AT1638"/>
      <c r="AU1638"/>
      <c r="AV1638"/>
      <c r="AW1638"/>
      <c r="AX1638"/>
      <c r="AY1638"/>
      <c r="AZ1638"/>
      <c r="BA1638"/>
      <c r="BB1638"/>
      <c r="BC1638"/>
      <c r="BD1638"/>
      <c r="BE1638"/>
      <c r="BF1638"/>
      <c r="BG1638"/>
      <c r="BH1638"/>
      <c r="BI1638"/>
      <c r="BJ1638"/>
      <c r="BK1638"/>
      <c r="BL1638"/>
      <c r="BM1638"/>
      <c r="BN1638"/>
      <c r="BO1638"/>
      <c r="BP1638"/>
      <c r="BQ1638"/>
      <c r="BR1638"/>
      <c r="BS1638"/>
      <c r="BT1638"/>
    </row>
    <row r="1639" spans="1:72" s="8" customFormat="1" x14ac:dyDescent="0.25">
      <c r="A1639" s="92"/>
      <c r="B1639" s="92"/>
      <c r="C1639" s="92"/>
      <c r="D1639" s="92"/>
      <c r="E1639" s="104"/>
      <c r="F1639" s="104"/>
      <c r="G1639" s="104"/>
      <c r="H1639" s="104"/>
      <c r="I1639" s="104"/>
      <c r="J1639" s="104"/>
      <c r="K1639" s="104"/>
      <c r="L1639" s="104"/>
      <c r="M1639"/>
      <c r="N1639"/>
      <c r="O1639"/>
      <c r="P1639"/>
      <c r="Q1639"/>
      <c r="R1639"/>
      <c r="S1639"/>
      <c r="T1639"/>
      <c r="U1639"/>
      <c r="V1639"/>
      <c r="W1639"/>
      <c r="X1639"/>
      <c r="Y1639"/>
      <c r="Z1639"/>
      <c r="AA1639"/>
      <c r="AB1639"/>
      <c r="AC1639"/>
      <c r="AD1639"/>
      <c r="AE1639"/>
      <c r="AF1639"/>
      <c r="AG1639"/>
      <c r="AH1639"/>
      <c r="AI1639"/>
      <c r="AJ1639"/>
      <c r="AK1639"/>
      <c r="AL1639"/>
      <c r="AM1639"/>
      <c r="AN1639"/>
      <c r="AO1639"/>
      <c r="AP1639"/>
      <c r="AQ1639"/>
      <c r="AR1639"/>
      <c r="AS1639"/>
      <c r="AT1639"/>
      <c r="AU1639"/>
      <c r="AV1639"/>
      <c r="AW1639"/>
      <c r="AX1639"/>
      <c r="AY1639"/>
      <c r="AZ1639"/>
      <c r="BA1639"/>
      <c r="BB1639"/>
      <c r="BC1639"/>
      <c r="BD1639"/>
      <c r="BE1639"/>
      <c r="BF1639"/>
      <c r="BG1639"/>
      <c r="BH1639"/>
      <c r="BI1639"/>
      <c r="BJ1639"/>
      <c r="BK1639"/>
      <c r="BL1639"/>
      <c r="BM1639"/>
      <c r="BN1639"/>
      <c r="BO1639"/>
      <c r="BP1639"/>
      <c r="BQ1639"/>
      <c r="BR1639"/>
      <c r="BS1639"/>
      <c r="BT1639"/>
    </row>
    <row r="1640" spans="1:72" s="8" customFormat="1" x14ac:dyDescent="0.25">
      <c r="A1640" s="92"/>
      <c r="B1640" s="92"/>
      <c r="C1640" s="92"/>
      <c r="D1640" s="92"/>
      <c r="E1640" s="104"/>
      <c r="F1640" s="104"/>
      <c r="G1640" s="104"/>
      <c r="H1640" s="104"/>
      <c r="I1640" s="104"/>
      <c r="J1640" s="104"/>
      <c r="K1640" s="104"/>
      <c r="L1640" s="104"/>
      <c r="M1640"/>
      <c r="N1640"/>
      <c r="O1640"/>
      <c r="P1640"/>
      <c r="Q1640"/>
      <c r="R1640"/>
      <c r="S1640"/>
      <c r="T1640"/>
      <c r="U1640"/>
      <c r="V1640"/>
      <c r="W1640"/>
      <c r="X1640"/>
      <c r="Y1640"/>
      <c r="Z1640"/>
      <c r="AA1640"/>
      <c r="AB1640"/>
      <c r="AC1640"/>
      <c r="AD1640"/>
      <c r="AE1640"/>
      <c r="AF1640"/>
      <c r="AG1640"/>
      <c r="AH1640"/>
      <c r="AI1640"/>
      <c r="AJ1640"/>
      <c r="AK1640"/>
      <c r="AL1640"/>
      <c r="AM1640"/>
      <c r="AN1640"/>
      <c r="AO1640"/>
      <c r="AP1640"/>
      <c r="AQ1640"/>
      <c r="AR1640"/>
      <c r="AS1640"/>
      <c r="AT1640"/>
      <c r="AU1640"/>
      <c r="AV1640"/>
      <c r="AW1640"/>
      <c r="AX1640"/>
      <c r="AY1640"/>
      <c r="AZ1640"/>
      <c r="BA1640"/>
      <c r="BB1640"/>
      <c r="BC1640"/>
      <c r="BD1640"/>
      <c r="BE1640"/>
      <c r="BF1640"/>
      <c r="BG1640"/>
      <c r="BH1640"/>
      <c r="BI1640"/>
      <c r="BJ1640"/>
      <c r="BK1640"/>
      <c r="BL1640"/>
      <c r="BM1640"/>
      <c r="BN1640"/>
      <c r="BO1640"/>
      <c r="BP1640"/>
      <c r="BQ1640"/>
      <c r="BR1640"/>
      <c r="BS1640"/>
      <c r="BT1640"/>
    </row>
    <row r="1641" spans="1:72" s="8" customFormat="1" x14ac:dyDescent="0.25">
      <c r="A1641" s="92"/>
      <c r="B1641" s="92"/>
      <c r="C1641" s="92"/>
      <c r="D1641" s="92"/>
      <c r="E1641" s="104"/>
      <c r="F1641" s="104"/>
      <c r="G1641" s="104"/>
      <c r="H1641" s="104"/>
      <c r="I1641" s="104"/>
      <c r="J1641" s="104"/>
      <c r="K1641" s="104"/>
      <c r="L1641" s="104"/>
      <c r="M1641"/>
      <c r="N1641"/>
      <c r="O1641"/>
      <c r="P1641"/>
      <c r="Q1641"/>
      <c r="R1641"/>
      <c r="S1641"/>
      <c r="T1641"/>
      <c r="U1641"/>
      <c r="V1641"/>
      <c r="W1641"/>
      <c r="X1641"/>
      <c r="Y1641"/>
      <c r="Z1641"/>
      <c r="AA1641"/>
      <c r="AB1641"/>
      <c r="AC1641"/>
      <c r="AD1641"/>
      <c r="AE1641"/>
      <c r="AF1641"/>
      <c r="AG1641"/>
      <c r="AH1641"/>
      <c r="AI1641"/>
      <c r="AJ1641"/>
      <c r="AK1641"/>
      <c r="AL1641"/>
      <c r="AM1641"/>
      <c r="AN1641"/>
      <c r="AO1641"/>
      <c r="AP1641"/>
      <c r="AQ1641"/>
      <c r="AR1641"/>
      <c r="AS1641"/>
      <c r="AT1641"/>
      <c r="AU1641"/>
      <c r="AV1641"/>
      <c r="AW1641"/>
      <c r="AX1641"/>
      <c r="AY1641"/>
      <c r="AZ1641"/>
      <c r="BA1641"/>
      <c r="BB1641"/>
      <c r="BC1641"/>
      <c r="BD1641"/>
      <c r="BE1641"/>
      <c r="BF1641"/>
      <c r="BG1641"/>
      <c r="BH1641"/>
      <c r="BI1641"/>
      <c r="BJ1641"/>
      <c r="BK1641"/>
      <c r="BL1641"/>
      <c r="BM1641"/>
      <c r="BN1641"/>
      <c r="BO1641"/>
      <c r="BP1641"/>
      <c r="BQ1641"/>
      <c r="BR1641"/>
      <c r="BS1641"/>
      <c r="BT1641"/>
    </row>
    <row r="1642" spans="1:72" s="8" customFormat="1" x14ac:dyDescent="0.25">
      <c r="A1642" s="92"/>
      <c r="B1642" s="92"/>
      <c r="C1642" s="92"/>
      <c r="D1642" s="92"/>
      <c r="E1642" s="104"/>
      <c r="F1642" s="104"/>
      <c r="G1642" s="104"/>
      <c r="H1642" s="104"/>
      <c r="I1642" s="104"/>
      <c r="J1642" s="104"/>
      <c r="K1642" s="104"/>
      <c r="L1642" s="104"/>
      <c r="M1642"/>
      <c r="N1642"/>
      <c r="O1642"/>
      <c r="P1642"/>
      <c r="Q1642"/>
      <c r="R1642"/>
      <c r="S1642"/>
      <c r="T1642"/>
      <c r="U1642"/>
      <c r="V1642"/>
      <c r="W1642"/>
      <c r="X1642"/>
      <c r="Y1642"/>
      <c r="Z1642"/>
      <c r="AA1642"/>
      <c r="AB1642"/>
      <c r="AC1642"/>
      <c r="AD1642"/>
      <c r="AE1642"/>
      <c r="AF1642"/>
      <c r="AG1642"/>
      <c r="AH1642"/>
      <c r="AI1642"/>
      <c r="AJ1642"/>
      <c r="AK1642"/>
      <c r="AL1642"/>
      <c r="AM1642"/>
      <c r="AN1642"/>
      <c r="AO1642"/>
      <c r="AP1642"/>
      <c r="AQ1642"/>
      <c r="AR1642"/>
      <c r="AS1642"/>
      <c r="AT1642"/>
      <c r="AU1642"/>
      <c r="AV1642"/>
      <c r="AW1642"/>
      <c r="AX1642"/>
      <c r="AY1642"/>
      <c r="AZ1642"/>
      <c r="BA1642"/>
      <c r="BB1642"/>
      <c r="BC1642"/>
      <c r="BD1642"/>
      <c r="BE1642"/>
      <c r="BF1642"/>
      <c r="BG1642"/>
      <c r="BH1642"/>
      <c r="BI1642"/>
      <c r="BJ1642"/>
      <c r="BK1642"/>
      <c r="BL1642"/>
      <c r="BM1642"/>
      <c r="BN1642"/>
      <c r="BO1642"/>
      <c r="BP1642"/>
      <c r="BQ1642"/>
      <c r="BR1642"/>
      <c r="BS1642"/>
      <c r="BT1642"/>
    </row>
    <row r="1643" spans="1:72" s="8" customFormat="1" x14ac:dyDescent="0.25">
      <c r="A1643" s="92"/>
      <c r="B1643" s="92"/>
      <c r="C1643" s="92"/>
      <c r="D1643" s="92"/>
      <c r="E1643" s="104"/>
      <c r="F1643" s="104"/>
      <c r="G1643" s="104"/>
      <c r="H1643" s="104"/>
      <c r="I1643" s="104"/>
      <c r="J1643" s="104"/>
      <c r="K1643" s="104"/>
      <c r="L1643" s="104"/>
      <c r="M1643"/>
      <c r="N1643"/>
      <c r="O1643"/>
      <c r="P1643"/>
      <c r="Q1643"/>
      <c r="R1643"/>
      <c r="S1643"/>
      <c r="T1643"/>
      <c r="U1643"/>
      <c r="V1643"/>
      <c r="W1643"/>
      <c r="X1643"/>
      <c r="Y1643"/>
      <c r="Z1643"/>
      <c r="AA1643"/>
      <c r="AB1643"/>
      <c r="AC1643"/>
      <c r="AD1643"/>
      <c r="AE1643"/>
      <c r="AF1643"/>
      <c r="AG1643"/>
      <c r="AH1643"/>
      <c r="AI1643"/>
      <c r="AJ1643"/>
      <c r="AK1643"/>
      <c r="AL1643"/>
      <c r="AM1643"/>
      <c r="AN1643"/>
      <c r="AO1643"/>
      <c r="AP1643"/>
      <c r="AQ1643"/>
      <c r="AR1643"/>
      <c r="AS1643"/>
      <c r="AT1643"/>
      <c r="AU1643"/>
      <c r="AV1643"/>
      <c r="AW1643"/>
      <c r="AX1643"/>
      <c r="AY1643"/>
      <c r="AZ1643"/>
      <c r="BA1643"/>
      <c r="BB1643"/>
      <c r="BC1643"/>
      <c r="BD1643"/>
      <c r="BE1643"/>
      <c r="BF1643"/>
      <c r="BG1643"/>
      <c r="BH1643"/>
      <c r="BI1643"/>
      <c r="BJ1643"/>
      <c r="BK1643"/>
      <c r="BL1643"/>
      <c r="BM1643"/>
      <c r="BN1643"/>
      <c r="BO1643"/>
      <c r="BP1643"/>
      <c r="BQ1643"/>
      <c r="BR1643"/>
      <c r="BS1643"/>
      <c r="BT1643"/>
    </row>
    <row r="1644" spans="1:72" s="8" customFormat="1" x14ac:dyDescent="0.25">
      <c r="A1644" s="92"/>
      <c r="B1644" s="92"/>
      <c r="C1644" s="92"/>
      <c r="D1644" s="92"/>
      <c r="E1644" s="104"/>
      <c r="F1644" s="104"/>
      <c r="G1644" s="104"/>
      <c r="H1644" s="104"/>
      <c r="I1644" s="104"/>
      <c r="J1644" s="104"/>
      <c r="K1644" s="104"/>
      <c r="L1644" s="104"/>
      <c r="M1644"/>
      <c r="N1644"/>
      <c r="O1644"/>
      <c r="P1644"/>
      <c r="Q1644"/>
      <c r="R1644"/>
      <c r="S1644"/>
      <c r="T1644"/>
      <c r="U1644"/>
      <c r="V1644"/>
      <c r="W1644"/>
      <c r="X1644"/>
      <c r="Y1644"/>
      <c r="Z1644"/>
      <c r="AA1644"/>
      <c r="AB1644"/>
      <c r="AC1644"/>
      <c r="AD1644"/>
      <c r="AE1644"/>
      <c r="AF1644"/>
      <c r="AG1644"/>
      <c r="AH1644"/>
      <c r="AI1644"/>
      <c r="AJ1644"/>
      <c r="AK1644"/>
      <c r="AL1644"/>
      <c r="AM1644"/>
      <c r="AN1644"/>
      <c r="AO1644"/>
      <c r="AP1644"/>
      <c r="AQ1644"/>
      <c r="AR1644"/>
      <c r="AS1644"/>
      <c r="AT1644"/>
      <c r="AU1644"/>
      <c r="AV1644"/>
      <c r="AW1644"/>
      <c r="AX1644"/>
      <c r="AY1644"/>
      <c r="AZ1644"/>
      <c r="BA1644"/>
      <c r="BB1644"/>
      <c r="BC1644"/>
      <c r="BD1644"/>
      <c r="BE1644"/>
      <c r="BF1644"/>
      <c r="BG1644"/>
      <c r="BH1644"/>
      <c r="BI1644"/>
      <c r="BJ1644"/>
      <c r="BK1644"/>
      <c r="BL1644"/>
      <c r="BM1644"/>
      <c r="BN1644"/>
      <c r="BO1644"/>
      <c r="BP1644"/>
      <c r="BQ1644"/>
      <c r="BR1644"/>
      <c r="BS1644"/>
      <c r="BT1644"/>
    </row>
    <row r="1645" spans="1:72" s="8" customFormat="1" x14ac:dyDescent="0.25">
      <c r="A1645" s="92"/>
      <c r="B1645" s="92"/>
      <c r="C1645" s="92"/>
      <c r="D1645" s="92"/>
      <c r="E1645" s="104"/>
      <c r="F1645" s="104"/>
      <c r="G1645" s="104"/>
      <c r="H1645" s="104"/>
      <c r="I1645" s="104"/>
      <c r="J1645" s="104"/>
      <c r="K1645" s="104"/>
      <c r="L1645" s="104"/>
      <c r="M1645"/>
      <c r="N1645"/>
      <c r="O1645"/>
      <c r="P1645"/>
      <c r="Q1645"/>
      <c r="R1645"/>
      <c r="S1645"/>
      <c r="T1645"/>
      <c r="U1645"/>
      <c r="V1645"/>
      <c r="W1645"/>
      <c r="X1645"/>
      <c r="Y1645"/>
      <c r="Z1645"/>
      <c r="AA1645"/>
      <c r="AB1645"/>
      <c r="AC1645"/>
      <c r="AD1645"/>
      <c r="AE1645"/>
      <c r="AF1645"/>
      <c r="AG1645"/>
      <c r="AH1645"/>
      <c r="AI1645"/>
      <c r="AJ1645"/>
      <c r="AK1645"/>
      <c r="AL1645"/>
      <c r="AM1645"/>
      <c r="AN1645"/>
      <c r="AO1645"/>
      <c r="AP1645"/>
      <c r="AQ1645"/>
      <c r="AR1645"/>
      <c r="AS1645"/>
      <c r="AT1645"/>
      <c r="AU1645"/>
      <c r="AV1645"/>
      <c r="AW1645"/>
      <c r="AX1645"/>
      <c r="AY1645"/>
      <c r="AZ1645"/>
      <c r="BA1645"/>
      <c r="BB1645"/>
      <c r="BC1645"/>
      <c r="BD1645"/>
      <c r="BE1645"/>
      <c r="BF1645"/>
      <c r="BG1645"/>
      <c r="BH1645"/>
      <c r="BI1645"/>
      <c r="BJ1645"/>
      <c r="BK1645"/>
      <c r="BL1645"/>
      <c r="BM1645"/>
      <c r="BN1645"/>
      <c r="BO1645"/>
      <c r="BP1645"/>
      <c r="BQ1645"/>
      <c r="BR1645"/>
      <c r="BS1645"/>
      <c r="BT1645"/>
    </row>
    <row r="1646" spans="1:72" s="8" customFormat="1" x14ac:dyDescent="0.25">
      <c r="A1646" s="92"/>
      <c r="B1646" s="92"/>
      <c r="C1646" s="92"/>
      <c r="D1646" s="92"/>
      <c r="E1646" s="104"/>
      <c r="F1646" s="104"/>
      <c r="G1646" s="104"/>
      <c r="H1646" s="104"/>
      <c r="I1646" s="104"/>
      <c r="J1646" s="104"/>
      <c r="K1646" s="104"/>
      <c r="L1646" s="104"/>
      <c r="M1646"/>
      <c r="N1646"/>
      <c r="O1646"/>
      <c r="P1646"/>
      <c r="Q1646"/>
      <c r="R1646"/>
      <c r="S1646"/>
      <c r="T1646"/>
      <c r="U1646"/>
      <c r="V1646"/>
      <c r="W1646"/>
      <c r="X1646"/>
      <c r="Y1646"/>
      <c r="Z1646"/>
      <c r="AA1646"/>
      <c r="AB1646"/>
      <c r="AC1646"/>
      <c r="AD1646"/>
      <c r="AE1646"/>
      <c r="AF1646"/>
      <c r="AG1646"/>
      <c r="AH1646"/>
      <c r="AI1646"/>
      <c r="AJ1646"/>
      <c r="AK1646"/>
      <c r="AL1646"/>
      <c r="AM1646"/>
      <c r="AN1646"/>
      <c r="AO1646"/>
      <c r="AP1646"/>
      <c r="AQ1646"/>
      <c r="AR1646"/>
      <c r="AS1646"/>
      <c r="AT1646"/>
      <c r="AU1646"/>
      <c r="AV1646"/>
      <c r="AW1646"/>
      <c r="AX1646"/>
      <c r="AY1646"/>
      <c r="AZ1646"/>
      <c r="BA1646"/>
      <c r="BB1646"/>
      <c r="BC1646"/>
      <c r="BD1646"/>
      <c r="BE1646"/>
      <c r="BF1646"/>
      <c r="BG1646"/>
      <c r="BH1646"/>
      <c r="BI1646"/>
      <c r="BJ1646"/>
      <c r="BK1646"/>
      <c r="BL1646"/>
      <c r="BM1646"/>
      <c r="BN1646"/>
      <c r="BO1646"/>
      <c r="BP1646"/>
      <c r="BQ1646"/>
      <c r="BR1646"/>
      <c r="BS1646"/>
      <c r="BT1646"/>
    </row>
    <row r="1647" spans="1:72" s="8" customFormat="1" x14ac:dyDescent="0.25">
      <c r="A1647" s="92"/>
      <c r="B1647" s="92"/>
      <c r="C1647" s="92"/>
      <c r="D1647" s="92"/>
      <c r="E1647" s="104"/>
      <c r="F1647" s="104"/>
      <c r="G1647" s="104"/>
      <c r="H1647" s="104"/>
      <c r="I1647" s="104"/>
      <c r="J1647" s="104"/>
      <c r="K1647" s="104"/>
      <c r="L1647" s="104"/>
      <c r="M1647"/>
      <c r="N1647"/>
      <c r="O1647"/>
      <c r="P1647"/>
      <c r="Q1647"/>
      <c r="R1647"/>
      <c r="S1647"/>
      <c r="T1647"/>
      <c r="U1647"/>
      <c r="V1647"/>
      <c r="W1647"/>
      <c r="X1647"/>
      <c r="Y1647"/>
      <c r="Z1647"/>
      <c r="AA1647"/>
      <c r="AB1647"/>
      <c r="AC1647"/>
      <c r="AD1647"/>
      <c r="AE1647"/>
      <c r="AF1647"/>
      <c r="AG1647"/>
      <c r="AH1647"/>
      <c r="AI1647"/>
      <c r="AJ1647"/>
      <c r="AK1647"/>
      <c r="AL1647"/>
      <c r="AM1647"/>
      <c r="AN1647"/>
      <c r="AO1647"/>
      <c r="AP1647"/>
      <c r="AQ1647"/>
      <c r="AR1647"/>
      <c r="AS1647"/>
      <c r="AT1647"/>
      <c r="AU1647"/>
      <c r="AV1647"/>
      <c r="AW1647"/>
      <c r="AX1647"/>
      <c r="AY1647"/>
      <c r="AZ1647"/>
      <c r="BA1647"/>
      <c r="BB1647"/>
      <c r="BC1647"/>
      <c r="BD1647"/>
      <c r="BE1647"/>
      <c r="BF1647"/>
      <c r="BG1647"/>
      <c r="BH1647"/>
      <c r="BI1647"/>
      <c r="BJ1647"/>
      <c r="BK1647"/>
      <c r="BL1647"/>
      <c r="BM1647"/>
      <c r="BN1647"/>
      <c r="BO1647"/>
      <c r="BP1647"/>
      <c r="BQ1647"/>
      <c r="BR1647"/>
      <c r="BS1647"/>
      <c r="BT1647"/>
    </row>
    <row r="1648" spans="1:72" s="8" customFormat="1" x14ac:dyDescent="0.25">
      <c r="A1648" s="92"/>
      <c r="B1648" s="92"/>
      <c r="C1648" s="92"/>
      <c r="D1648" s="92"/>
      <c r="E1648" s="104"/>
      <c r="F1648" s="104"/>
      <c r="G1648" s="104"/>
      <c r="H1648" s="104"/>
      <c r="I1648" s="104"/>
      <c r="J1648" s="104"/>
      <c r="K1648" s="104"/>
      <c r="L1648" s="104"/>
      <c r="M1648"/>
      <c r="N1648"/>
      <c r="O1648"/>
      <c r="P1648"/>
      <c r="Q1648"/>
      <c r="R1648"/>
      <c r="S1648"/>
      <c r="T1648"/>
      <c r="U1648"/>
      <c r="V1648"/>
      <c r="W1648"/>
      <c r="X1648"/>
      <c r="Y1648"/>
      <c r="Z1648"/>
      <c r="AA1648"/>
      <c r="AB1648"/>
      <c r="AC1648"/>
      <c r="AD1648"/>
      <c r="AE1648"/>
      <c r="AF1648"/>
      <c r="AG1648"/>
      <c r="AH1648"/>
      <c r="AI1648"/>
      <c r="AJ1648"/>
      <c r="AK1648"/>
      <c r="AL1648"/>
      <c r="AM1648"/>
      <c r="AN1648"/>
      <c r="AO1648"/>
      <c r="AP1648"/>
      <c r="AQ1648"/>
      <c r="AR1648"/>
      <c r="AS1648"/>
      <c r="AT1648"/>
      <c r="AU1648"/>
      <c r="AV1648"/>
      <c r="AW1648"/>
      <c r="AX1648"/>
      <c r="AY1648"/>
      <c r="AZ1648"/>
      <c r="BA1648"/>
      <c r="BB1648"/>
      <c r="BC1648"/>
      <c r="BD1648"/>
      <c r="BE1648"/>
      <c r="BF1648"/>
      <c r="BG1648"/>
      <c r="BH1648"/>
      <c r="BI1648"/>
      <c r="BJ1648"/>
      <c r="BK1648"/>
      <c r="BL1648"/>
      <c r="BM1648"/>
      <c r="BN1648"/>
      <c r="BO1648"/>
      <c r="BP1648"/>
      <c r="BQ1648"/>
      <c r="BR1648"/>
      <c r="BS1648"/>
      <c r="BT1648"/>
    </row>
    <row r="1649" spans="1:72" s="8" customFormat="1" x14ac:dyDescent="0.25">
      <c r="A1649" s="92"/>
      <c r="B1649" s="92"/>
      <c r="C1649" s="92"/>
      <c r="D1649" s="92"/>
      <c r="E1649" s="104"/>
      <c r="F1649" s="104"/>
      <c r="G1649" s="104"/>
      <c r="H1649" s="104"/>
      <c r="I1649" s="104"/>
      <c r="J1649" s="104"/>
      <c r="K1649" s="104"/>
      <c r="L1649" s="104"/>
      <c r="M1649"/>
      <c r="N1649"/>
      <c r="O1649"/>
      <c r="P1649"/>
      <c r="Q1649"/>
      <c r="R1649"/>
      <c r="S1649"/>
      <c r="T1649"/>
      <c r="U1649"/>
      <c r="V1649"/>
      <c r="W1649"/>
      <c r="X1649"/>
      <c r="Y1649"/>
      <c r="Z1649"/>
      <c r="AA1649"/>
      <c r="AB1649"/>
      <c r="AC1649"/>
      <c r="AD1649"/>
      <c r="AE1649"/>
      <c r="AF1649"/>
      <c r="AG1649"/>
      <c r="AH1649"/>
      <c r="AI1649"/>
      <c r="AJ1649"/>
      <c r="AK1649"/>
      <c r="AL1649"/>
      <c r="AM1649"/>
      <c r="AN1649"/>
      <c r="AO1649"/>
      <c r="AP1649"/>
      <c r="AQ1649"/>
      <c r="AR1649"/>
      <c r="AS1649"/>
      <c r="AT1649"/>
      <c r="AU1649"/>
      <c r="AV1649"/>
      <c r="AW1649"/>
      <c r="AX1649"/>
      <c r="AY1649"/>
      <c r="AZ1649"/>
      <c r="BA1649"/>
      <c r="BB1649"/>
      <c r="BC1649"/>
      <c r="BD1649"/>
      <c r="BE1649"/>
      <c r="BF1649"/>
      <c r="BG1649"/>
      <c r="BH1649"/>
      <c r="BI1649"/>
      <c r="BJ1649"/>
      <c r="BK1649"/>
      <c r="BL1649"/>
      <c r="BM1649"/>
      <c r="BN1649"/>
      <c r="BO1649"/>
      <c r="BP1649"/>
      <c r="BQ1649"/>
      <c r="BR1649"/>
      <c r="BS1649"/>
      <c r="BT1649"/>
    </row>
    <row r="1650" spans="1:72" s="8" customFormat="1" x14ac:dyDescent="0.25">
      <c r="A1650" s="92"/>
      <c r="B1650" s="92"/>
      <c r="C1650" s="92"/>
      <c r="D1650" s="92"/>
      <c r="E1650" s="104"/>
      <c r="F1650" s="104"/>
      <c r="G1650" s="104"/>
      <c r="H1650" s="104"/>
      <c r="I1650" s="104"/>
      <c r="J1650" s="104"/>
      <c r="K1650" s="104"/>
      <c r="L1650" s="104"/>
      <c r="M1650"/>
      <c r="N1650"/>
      <c r="O1650"/>
      <c r="P1650"/>
      <c r="Q1650"/>
      <c r="R1650"/>
      <c r="S1650"/>
      <c r="T1650"/>
      <c r="U1650"/>
      <c r="V1650"/>
      <c r="W1650"/>
      <c r="X1650"/>
      <c r="Y1650"/>
      <c r="Z1650"/>
      <c r="AA1650"/>
      <c r="AB1650"/>
      <c r="AC1650"/>
      <c r="AD1650"/>
      <c r="AE1650"/>
      <c r="AF1650"/>
      <c r="AG1650"/>
      <c r="AH1650"/>
      <c r="AI1650"/>
      <c r="AJ1650"/>
      <c r="AK1650"/>
      <c r="AL1650"/>
      <c r="AM1650"/>
      <c r="AN1650"/>
      <c r="AO1650"/>
      <c r="AP1650"/>
      <c r="AQ1650"/>
      <c r="AR1650"/>
      <c r="AS1650"/>
      <c r="AT1650"/>
      <c r="AU1650"/>
      <c r="AV1650"/>
      <c r="AW1650"/>
      <c r="AX1650"/>
      <c r="AY1650"/>
      <c r="AZ1650"/>
      <c r="BA1650"/>
      <c r="BB1650"/>
      <c r="BC1650"/>
      <c r="BD1650"/>
      <c r="BE1650"/>
      <c r="BF1650"/>
      <c r="BG1650"/>
      <c r="BH1650"/>
      <c r="BI1650"/>
      <c r="BJ1650"/>
      <c r="BK1650"/>
      <c r="BL1650"/>
      <c r="BM1650"/>
      <c r="BN1650"/>
      <c r="BO1650"/>
      <c r="BP1650"/>
      <c r="BQ1650"/>
      <c r="BR1650"/>
      <c r="BS1650"/>
      <c r="BT1650"/>
    </row>
    <row r="1651" spans="1:72" s="8" customFormat="1" x14ac:dyDescent="0.25">
      <c r="A1651" s="92"/>
      <c r="B1651" s="92"/>
      <c r="C1651" s="92"/>
      <c r="D1651" s="92"/>
      <c r="E1651" s="104"/>
      <c r="F1651" s="104"/>
      <c r="G1651" s="104"/>
      <c r="H1651" s="104"/>
      <c r="I1651" s="104"/>
      <c r="J1651" s="104"/>
      <c r="K1651" s="104"/>
      <c r="L1651" s="104"/>
      <c r="M1651"/>
      <c r="N1651"/>
      <c r="O1651"/>
      <c r="P1651"/>
      <c r="Q1651"/>
      <c r="R1651"/>
      <c r="S1651"/>
      <c r="T1651"/>
      <c r="U1651"/>
      <c r="V1651"/>
      <c r="W1651"/>
      <c r="X1651"/>
      <c r="Y1651"/>
      <c r="Z1651"/>
      <c r="AA1651"/>
      <c r="AB1651"/>
      <c r="AC1651"/>
      <c r="AD1651"/>
      <c r="AE1651"/>
      <c r="AF1651"/>
      <c r="AG1651"/>
      <c r="AH1651"/>
      <c r="AI1651"/>
      <c r="AJ1651"/>
      <c r="AK1651"/>
      <c r="AL1651"/>
      <c r="AM1651"/>
      <c r="AN1651"/>
      <c r="AO1651"/>
      <c r="AP1651"/>
      <c r="AQ1651"/>
      <c r="AR1651"/>
      <c r="AS1651"/>
      <c r="AT1651"/>
      <c r="AU1651"/>
      <c r="AV1651"/>
      <c r="AW1651"/>
      <c r="AX1651"/>
      <c r="AY1651"/>
      <c r="AZ1651"/>
      <c r="BA1651"/>
      <c r="BB1651"/>
      <c r="BC1651"/>
      <c r="BD1651"/>
      <c r="BE1651"/>
      <c r="BF1651"/>
      <c r="BG1651"/>
      <c r="BH1651"/>
      <c r="BI1651"/>
      <c r="BJ1651"/>
      <c r="BK1651"/>
      <c r="BL1651"/>
      <c r="BM1651"/>
      <c r="BN1651"/>
      <c r="BO1651"/>
      <c r="BP1651"/>
      <c r="BQ1651"/>
      <c r="BR1651"/>
      <c r="BS1651"/>
      <c r="BT1651"/>
    </row>
    <row r="1652" spans="1:72" s="8" customFormat="1" x14ac:dyDescent="0.25">
      <c r="A1652" s="92"/>
      <c r="B1652" s="92"/>
      <c r="C1652" s="92"/>
      <c r="D1652" s="92"/>
      <c r="E1652" s="104"/>
      <c r="F1652" s="104"/>
      <c r="G1652" s="104"/>
      <c r="H1652" s="104"/>
      <c r="I1652" s="104"/>
      <c r="J1652" s="104"/>
      <c r="K1652" s="104"/>
      <c r="L1652" s="104"/>
      <c r="M1652"/>
      <c r="N1652"/>
      <c r="O1652"/>
      <c r="P1652"/>
      <c r="Q1652"/>
      <c r="R1652"/>
      <c r="S1652"/>
      <c r="T1652"/>
      <c r="U1652"/>
      <c r="V1652"/>
      <c r="W1652"/>
      <c r="X1652"/>
      <c r="Y1652"/>
      <c r="Z1652"/>
      <c r="AA1652"/>
      <c r="AB1652"/>
      <c r="AC1652"/>
      <c r="AD1652"/>
      <c r="AE1652"/>
      <c r="AF1652"/>
      <c r="AG1652"/>
      <c r="AH1652"/>
      <c r="AI1652"/>
      <c r="AJ1652"/>
      <c r="AK1652"/>
      <c r="AL1652"/>
      <c r="AM1652"/>
      <c r="AN1652"/>
      <c r="AO1652"/>
      <c r="AP1652"/>
      <c r="AQ1652"/>
      <c r="AR1652"/>
      <c r="AS1652"/>
      <c r="AT1652"/>
      <c r="AU1652"/>
      <c r="AV1652"/>
      <c r="AW1652"/>
      <c r="AX1652"/>
      <c r="AY1652"/>
      <c r="AZ1652"/>
      <c r="BA1652"/>
      <c r="BB1652"/>
      <c r="BC1652"/>
      <c r="BD1652"/>
      <c r="BE1652"/>
      <c r="BF1652"/>
      <c r="BG1652"/>
      <c r="BH1652"/>
      <c r="BI1652"/>
      <c r="BJ1652"/>
      <c r="BK1652"/>
      <c r="BL1652"/>
      <c r="BM1652"/>
      <c r="BN1652"/>
      <c r="BO1652"/>
      <c r="BP1652"/>
      <c r="BQ1652"/>
      <c r="BR1652"/>
      <c r="BS1652"/>
      <c r="BT1652"/>
    </row>
    <row r="1653" spans="1:72" s="8" customFormat="1" x14ac:dyDescent="0.25">
      <c r="A1653" s="92"/>
      <c r="B1653" s="92"/>
      <c r="C1653" s="92"/>
      <c r="D1653" s="92"/>
      <c r="E1653" s="104"/>
      <c r="F1653" s="104"/>
      <c r="G1653" s="104"/>
      <c r="H1653" s="104"/>
      <c r="I1653" s="104"/>
      <c r="J1653" s="104"/>
      <c r="K1653" s="104"/>
      <c r="L1653" s="104"/>
      <c r="M1653"/>
      <c r="N1653"/>
      <c r="O1653"/>
      <c r="P1653"/>
      <c r="Q1653"/>
      <c r="R1653"/>
      <c r="S1653"/>
      <c r="T1653"/>
      <c r="U1653"/>
      <c r="V1653"/>
      <c r="W1653"/>
      <c r="X1653"/>
      <c r="Y1653"/>
      <c r="Z1653"/>
      <c r="AA1653"/>
      <c r="AB1653"/>
      <c r="AC1653"/>
      <c r="AD1653"/>
      <c r="AE1653"/>
      <c r="AF1653"/>
      <c r="AG1653"/>
      <c r="AH1653"/>
      <c r="AI1653"/>
      <c r="AJ1653"/>
      <c r="AK1653"/>
      <c r="AL1653"/>
      <c r="AM1653"/>
      <c r="AN1653"/>
      <c r="AO1653"/>
      <c r="AP1653"/>
      <c r="AQ1653"/>
      <c r="AR1653"/>
      <c r="AS1653"/>
      <c r="AT1653"/>
      <c r="AU1653"/>
      <c r="AV1653"/>
      <c r="AW1653"/>
      <c r="AX1653"/>
      <c r="AY1653"/>
      <c r="AZ1653"/>
      <c r="BA1653"/>
      <c r="BB1653"/>
      <c r="BC1653"/>
      <c r="BD1653"/>
      <c r="BE1653"/>
      <c r="BF1653"/>
      <c r="BG1653"/>
      <c r="BH1653"/>
      <c r="BI1653"/>
      <c r="BJ1653"/>
      <c r="BK1653"/>
      <c r="BL1653"/>
      <c r="BM1653"/>
      <c r="BN1653"/>
      <c r="BO1653"/>
      <c r="BP1653"/>
      <c r="BQ1653"/>
      <c r="BR1653"/>
      <c r="BS1653"/>
      <c r="BT1653"/>
    </row>
    <row r="1654" spans="1:72" s="8" customFormat="1" x14ac:dyDescent="0.25">
      <c r="A1654" s="92"/>
      <c r="B1654" s="92"/>
      <c r="C1654" s="92"/>
      <c r="D1654" s="92"/>
      <c r="E1654" s="104"/>
      <c r="F1654" s="104"/>
      <c r="G1654" s="104"/>
      <c r="H1654" s="104"/>
      <c r="I1654" s="104"/>
      <c r="J1654" s="104"/>
      <c r="K1654" s="104"/>
      <c r="L1654" s="104"/>
      <c r="M1654"/>
      <c r="N1654"/>
      <c r="O1654"/>
      <c r="P1654"/>
      <c r="Q1654"/>
      <c r="R1654"/>
      <c r="S1654"/>
      <c r="T1654"/>
      <c r="U1654"/>
      <c r="V1654"/>
      <c r="W1654"/>
      <c r="X1654"/>
      <c r="Y1654"/>
      <c r="Z1654"/>
      <c r="AA1654"/>
      <c r="AB1654"/>
      <c r="AC1654"/>
      <c r="AD1654"/>
      <c r="AE1654"/>
      <c r="AF1654"/>
      <c r="AG1654"/>
      <c r="AH1654"/>
      <c r="AI1654"/>
      <c r="AJ1654"/>
      <c r="AK1654"/>
      <c r="AL1654"/>
      <c r="AM1654"/>
      <c r="AN1654"/>
      <c r="AO1654"/>
      <c r="AP1654"/>
      <c r="AQ1654"/>
      <c r="AR1654"/>
      <c r="AS1654"/>
      <c r="AT1654"/>
      <c r="AU1654"/>
      <c r="AV1654"/>
      <c r="AW1654"/>
      <c r="AX1654"/>
      <c r="AY1654"/>
      <c r="AZ1654"/>
      <c r="BA1654"/>
      <c r="BB1654"/>
      <c r="BC1654"/>
      <c r="BD1654"/>
      <c r="BE1654"/>
      <c r="BF1654"/>
      <c r="BG1654"/>
      <c r="BH1654"/>
      <c r="BI1654"/>
      <c r="BJ1654"/>
      <c r="BK1654"/>
      <c r="BL1654"/>
      <c r="BM1654"/>
      <c r="BN1654"/>
      <c r="BO1654"/>
      <c r="BP1654"/>
      <c r="BQ1654"/>
      <c r="BR1654"/>
      <c r="BS1654"/>
      <c r="BT1654"/>
    </row>
    <row r="1655" spans="1:72" s="8" customFormat="1" x14ac:dyDescent="0.25">
      <c r="A1655" s="92"/>
      <c r="B1655" s="92"/>
      <c r="C1655" s="92"/>
      <c r="D1655" s="92"/>
      <c r="E1655" s="104"/>
      <c r="F1655" s="104"/>
      <c r="G1655" s="104"/>
      <c r="H1655" s="104"/>
      <c r="I1655" s="104"/>
      <c r="J1655" s="104"/>
      <c r="K1655" s="104"/>
      <c r="L1655" s="104"/>
      <c r="M1655"/>
      <c r="N1655"/>
      <c r="O1655"/>
      <c r="P1655"/>
      <c r="Q1655"/>
      <c r="R1655"/>
      <c r="S1655"/>
      <c r="T1655"/>
      <c r="U1655"/>
      <c r="V1655"/>
      <c r="W1655"/>
      <c r="X1655"/>
      <c r="Y1655"/>
      <c r="Z1655"/>
      <c r="AA1655"/>
      <c r="AB1655"/>
      <c r="AC1655"/>
      <c r="AD1655"/>
      <c r="AE1655"/>
      <c r="AF1655"/>
      <c r="AG1655"/>
      <c r="AH1655"/>
      <c r="AI1655"/>
      <c r="AJ1655"/>
      <c r="AK1655"/>
      <c r="AL1655"/>
      <c r="AM1655"/>
      <c r="AN1655"/>
      <c r="AO1655"/>
      <c r="AP1655"/>
      <c r="AQ1655"/>
      <c r="AR1655"/>
      <c r="AS1655"/>
      <c r="AT1655"/>
      <c r="AU1655"/>
      <c r="AV1655"/>
      <c r="AW1655"/>
      <c r="AX1655"/>
      <c r="AY1655"/>
      <c r="AZ1655"/>
      <c r="BA1655"/>
      <c r="BB1655"/>
      <c r="BC1655"/>
      <c r="BD1655"/>
      <c r="BE1655"/>
      <c r="BF1655"/>
      <c r="BG1655"/>
      <c r="BH1655"/>
      <c r="BI1655"/>
      <c r="BJ1655"/>
      <c r="BK1655"/>
      <c r="BL1655"/>
      <c r="BM1655"/>
      <c r="BN1655"/>
      <c r="BO1655"/>
      <c r="BP1655"/>
      <c r="BQ1655"/>
      <c r="BR1655"/>
      <c r="BS1655"/>
      <c r="BT1655"/>
    </row>
    <row r="1656" spans="1:72" s="8" customFormat="1" x14ac:dyDescent="0.25">
      <c r="A1656" s="92"/>
      <c r="B1656" s="92"/>
      <c r="C1656" s="92"/>
      <c r="D1656" s="92"/>
      <c r="E1656" s="104"/>
      <c r="F1656" s="104"/>
      <c r="G1656" s="104"/>
      <c r="H1656" s="104"/>
      <c r="I1656" s="104"/>
      <c r="J1656" s="104"/>
      <c r="K1656" s="104"/>
      <c r="L1656" s="104"/>
      <c r="M1656"/>
      <c r="N1656"/>
      <c r="O1656"/>
      <c r="P1656"/>
      <c r="Q1656"/>
      <c r="R1656"/>
      <c r="S1656"/>
      <c r="T1656"/>
      <c r="U1656"/>
      <c r="V1656"/>
      <c r="W1656"/>
      <c r="X1656"/>
      <c r="Y1656"/>
      <c r="Z1656"/>
      <c r="AA1656"/>
      <c r="AB1656"/>
      <c r="AC1656"/>
      <c r="AD1656"/>
      <c r="AE1656"/>
      <c r="AF1656"/>
      <c r="AG1656"/>
      <c r="AH1656"/>
      <c r="AI1656"/>
      <c r="AJ1656"/>
      <c r="AK1656"/>
      <c r="AL1656"/>
      <c r="AM1656"/>
      <c r="AN1656"/>
      <c r="AO1656"/>
      <c r="AP1656"/>
      <c r="AQ1656"/>
      <c r="AR1656"/>
      <c r="AS1656"/>
      <c r="AT1656"/>
      <c r="AU1656"/>
      <c r="AV1656"/>
      <c r="AW1656"/>
      <c r="AX1656"/>
      <c r="AY1656"/>
      <c r="AZ1656"/>
      <c r="BA1656"/>
      <c r="BB1656"/>
      <c r="BC1656"/>
      <c r="BD1656"/>
      <c r="BE1656"/>
      <c r="BF1656"/>
      <c r="BG1656"/>
      <c r="BH1656"/>
      <c r="BI1656"/>
      <c r="BJ1656"/>
      <c r="BK1656"/>
      <c r="BL1656"/>
      <c r="BM1656"/>
      <c r="BN1656"/>
      <c r="BO1656"/>
      <c r="BP1656"/>
      <c r="BQ1656"/>
      <c r="BR1656"/>
      <c r="BS1656"/>
      <c r="BT1656"/>
    </row>
    <row r="1657" spans="1:72" s="8" customFormat="1" x14ac:dyDescent="0.25">
      <c r="A1657" s="92"/>
      <c r="B1657" s="92"/>
      <c r="C1657" s="92"/>
      <c r="D1657" s="92"/>
      <c r="E1657" s="104"/>
      <c r="F1657" s="104"/>
      <c r="G1657" s="104"/>
      <c r="H1657" s="104"/>
      <c r="I1657" s="104"/>
      <c r="J1657" s="104"/>
      <c r="K1657" s="104"/>
      <c r="L1657" s="104"/>
      <c r="M1657"/>
      <c r="N1657"/>
      <c r="O1657"/>
      <c r="P1657"/>
      <c r="Q1657"/>
      <c r="R1657"/>
      <c r="S1657"/>
      <c r="T1657"/>
      <c r="U1657"/>
      <c r="V1657"/>
      <c r="W1657"/>
      <c r="X1657"/>
      <c r="Y1657"/>
      <c r="Z1657"/>
      <c r="AA1657"/>
      <c r="AB1657"/>
      <c r="AC1657"/>
      <c r="AD1657"/>
      <c r="AE1657"/>
      <c r="AF1657"/>
      <c r="AG1657"/>
      <c r="AH1657"/>
      <c r="AI1657"/>
      <c r="AJ1657"/>
      <c r="AK1657"/>
      <c r="AL1657"/>
      <c r="AM1657"/>
      <c r="AN1657"/>
      <c r="AO1657"/>
      <c r="AP1657"/>
      <c r="AQ1657"/>
      <c r="AR1657"/>
      <c r="AS1657"/>
      <c r="AT1657"/>
      <c r="AU1657"/>
      <c r="AV1657"/>
      <c r="AW1657"/>
      <c r="AX1657"/>
      <c r="AY1657"/>
      <c r="AZ1657"/>
      <c r="BA1657"/>
      <c r="BB1657"/>
      <c r="BC1657"/>
      <c r="BD1657"/>
      <c r="BE1657"/>
      <c r="BF1657"/>
      <c r="BG1657"/>
      <c r="BH1657"/>
      <c r="BI1657"/>
      <c r="BJ1657"/>
      <c r="BK1657"/>
      <c r="BL1657"/>
      <c r="BM1657"/>
      <c r="BN1657"/>
      <c r="BO1657"/>
      <c r="BP1657"/>
      <c r="BQ1657"/>
      <c r="BR1657"/>
      <c r="BS1657"/>
      <c r="BT1657"/>
    </row>
    <row r="1658" spans="1:72" s="8" customFormat="1" x14ac:dyDescent="0.25">
      <c r="A1658" s="92"/>
      <c r="B1658" s="92"/>
      <c r="C1658" s="92"/>
      <c r="D1658" s="92"/>
      <c r="E1658" s="104"/>
      <c r="F1658" s="104"/>
      <c r="G1658" s="104"/>
      <c r="H1658" s="104"/>
      <c r="I1658" s="104"/>
      <c r="J1658" s="104"/>
      <c r="K1658" s="104"/>
      <c r="L1658" s="104"/>
      <c r="M1658"/>
      <c r="N1658"/>
      <c r="O1658"/>
      <c r="P1658"/>
      <c r="Q1658"/>
      <c r="R1658"/>
      <c r="S1658"/>
      <c r="T1658"/>
      <c r="U1658"/>
      <c r="V1658"/>
      <c r="W1658"/>
      <c r="X1658"/>
      <c r="Y1658"/>
      <c r="Z1658"/>
      <c r="AA1658"/>
      <c r="AB1658"/>
      <c r="AC1658"/>
      <c r="AD1658"/>
      <c r="AE1658"/>
      <c r="AF1658"/>
      <c r="AG1658"/>
      <c r="AH1658"/>
      <c r="AI1658"/>
      <c r="AJ1658"/>
      <c r="AK1658"/>
      <c r="AL1658"/>
      <c r="AM1658"/>
      <c r="AN1658"/>
      <c r="AO1658"/>
      <c r="AP1658"/>
      <c r="AQ1658"/>
      <c r="AR1658"/>
      <c r="AS1658"/>
      <c r="AT1658"/>
      <c r="AU1658"/>
      <c r="AV1658"/>
      <c r="AW1658"/>
      <c r="AX1658"/>
      <c r="AY1658"/>
      <c r="AZ1658"/>
      <c r="BA1658"/>
      <c r="BB1658"/>
      <c r="BC1658"/>
      <c r="BD1658"/>
      <c r="BE1658"/>
      <c r="BF1658"/>
      <c r="BG1658"/>
      <c r="BH1658"/>
      <c r="BI1658"/>
      <c r="BJ1658"/>
      <c r="BK1658"/>
      <c r="BL1658"/>
      <c r="BM1658"/>
      <c r="BN1658"/>
      <c r="BO1658"/>
      <c r="BP1658"/>
      <c r="BQ1658"/>
      <c r="BR1658"/>
      <c r="BS1658"/>
      <c r="BT1658"/>
    </row>
    <row r="1659" spans="1:72" s="8" customFormat="1" x14ac:dyDescent="0.25">
      <c r="A1659" s="92"/>
      <c r="B1659" s="92"/>
      <c r="C1659" s="92"/>
      <c r="D1659" s="92"/>
      <c r="E1659" s="104"/>
      <c r="F1659" s="104"/>
      <c r="G1659" s="104"/>
      <c r="H1659" s="104"/>
      <c r="I1659" s="104"/>
      <c r="J1659" s="104"/>
      <c r="K1659" s="104"/>
      <c r="L1659" s="104"/>
      <c r="M1659"/>
      <c r="N1659"/>
      <c r="O1659"/>
      <c r="P1659"/>
      <c r="Q1659"/>
      <c r="R1659"/>
      <c r="S1659"/>
      <c r="T1659"/>
      <c r="U1659"/>
      <c r="V1659"/>
      <c r="W1659"/>
      <c r="X1659"/>
      <c r="Y1659"/>
      <c r="Z1659"/>
      <c r="AA1659"/>
      <c r="AB1659"/>
      <c r="AC1659"/>
      <c r="AD1659"/>
      <c r="AE1659"/>
      <c r="AF1659"/>
      <c r="AG1659"/>
      <c r="AH1659"/>
      <c r="AI1659"/>
      <c r="AJ1659"/>
      <c r="AK1659"/>
      <c r="AL1659"/>
      <c r="AM1659"/>
      <c r="AN1659"/>
      <c r="AO1659"/>
      <c r="AP1659"/>
      <c r="AQ1659"/>
      <c r="AR1659"/>
      <c r="AS1659"/>
      <c r="AT1659"/>
      <c r="AU1659"/>
      <c r="AV1659"/>
      <c r="AW1659"/>
      <c r="AX1659"/>
      <c r="AY1659"/>
      <c r="AZ1659"/>
      <c r="BA1659"/>
      <c r="BB1659"/>
      <c r="BC1659"/>
      <c r="BD1659"/>
      <c r="BE1659"/>
      <c r="BF1659"/>
      <c r="BG1659"/>
      <c r="BH1659"/>
      <c r="BI1659"/>
      <c r="BJ1659"/>
      <c r="BK1659"/>
      <c r="BL1659"/>
      <c r="BM1659"/>
      <c r="BN1659"/>
      <c r="BO1659"/>
      <c r="BP1659"/>
      <c r="BQ1659"/>
      <c r="BR1659"/>
      <c r="BS1659"/>
      <c r="BT1659"/>
    </row>
    <row r="1660" spans="1:72" s="8" customFormat="1" x14ac:dyDescent="0.25">
      <c r="A1660" s="92"/>
      <c r="B1660" s="92"/>
      <c r="C1660" s="92"/>
      <c r="D1660" s="92"/>
      <c r="E1660" s="104"/>
      <c r="F1660" s="104"/>
      <c r="G1660" s="104"/>
      <c r="H1660" s="104"/>
      <c r="I1660" s="104"/>
      <c r="J1660" s="104"/>
      <c r="K1660" s="104"/>
      <c r="L1660" s="104"/>
      <c r="M1660"/>
      <c r="N1660"/>
      <c r="O1660"/>
      <c r="P1660"/>
      <c r="Q1660"/>
      <c r="R1660"/>
      <c r="S1660"/>
      <c r="T1660"/>
      <c r="U1660"/>
      <c r="V1660"/>
      <c r="W1660"/>
      <c r="X1660"/>
      <c r="Y1660"/>
      <c r="Z1660"/>
      <c r="AA1660"/>
      <c r="AB1660"/>
      <c r="AC1660"/>
      <c r="AD1660"/>
      <c r="AE1660"/>
      <c r="AF1660"/>
      <c r="AG1660"/>
      <c r="AH1660"/>
      <c r="AI1660"/>
      <c r="AJ1660"/>
      <c r="AK1660"/>
      <c r="AL1660"/>
      <c r="AM1660"/>
      <c r="AN1660"/>
      <c r="AO1660"/>
      <c r="AP1660"/>
      <c r="AQ1660"/>
      <c r="AR1660"/>
      <c r="AS1660"/>
      <c r="AT1660"/>
      <c r="AU1660"/>
      <c r="AV1660"/>
      <c r="AW1660"/>
      <c r="AX1660"/>
      <c r="AY1660"/>
      <c r="AZ1660"/>
      <c r="BA1660"/>
      <c r="BB1660"/>
      <c r="BC1660"/>
      <c r="BD1660"/>
      <c r="BE1660"/>
      <c r="BF1660"/>
      <c r="BG1660"/>
      <c r="BH1660"/>
      <c r="BI1660"/>
      <c r="BJ1660"/>
      <c r="BK1660"/>
      <c r="BL1660"/>
      <c r="BM1660"/>
      <c r="BN1660"/>
      <c r="BO1660"/>
      <c r="BP1660"/>
      <c r="BQ1660"/>
      <c r="BR1660"/>
      <c r="BS1660"/>
      <c r="BT1660"/>
    </row>
    <row r="1661" spans="1:72" s="8" customFormat="1" x14ac:dyDescent="0.25">
      <c r="A1661" s="92"/>
      <c r="B1661" s="92"/>
      <c r="C1661" s="92"/>
      <c r="D1661" s="92"/>
      <c r="E1661" s="104"/>
      <c r="F1661" s="104"/>
      <c r="G1661" s="104"/>
      <c r="H1661" s="104"/>
      <c r="I1661" s="104"/>
      <c r="J1661" s="104"/>
      <c r="K1661" s="104"/>
      <c r="L1661" s="104"/>
      <c r="M1661"/>
      <c r="N1661"/>
      <c r="O1661"/>
      <c r="P1661"/>
      <c r="Q1661"/>
      <c r="R1661"/>
      <c r="S1661"/>
      <c r="T1661"/>
      <c r="U1661"/>
      <c r="V1661"/>
      <c r="W1661"/>
      <c r="X1661"/>
      <c r="Y1661"/>
      <c r="Z1661"/>
      <c r="AA1661"/>
      <c r="AB1661"/>
      <c r="AC1661"/>
      <c r="AD1661"/>
      <c r="AE1661"/>
      <c r="AF1661"/>
      <c r="AG1661"/>
      <c r="AH1661"/>
      <c r="AI1661"/>
      <c r="AJ1661"/>
      <c r="AK1661"/>
      <c r="AL1661"/>
      <c r="AM1661"/>
      <c r="AN1661"/>
      <c r="AO1661"/>
      <c r="AP1661"/>
      <c r="AQ1661"/>
      <c r="AR1661"/>
      <c r="AS1661"/>
      <c r="AT1661"/>
      <c r="AU1661"/>
      <c r="AV1661"/>
      <c r="AW1661"/>
      <c r="AX1661"/>
      <c r="AY1661"/>
      <c r="AZ1661"/>
      <c r="BA1661"/>
      <c r="BB1661"/>
      <c r="BC1661"/>
      <c r="BD1661"/>
      <c r="BE1661"/>
      <c r="BF1661"/>
      <c r="BG1661"/>
      <c r="BH1661"/>
      <c r="BI1661"/>
      <c r="BJ1661"/>
      <c r="BK1661"/>
      <c r="BL1661"/>
      <c r="BM1661"/>
      <c r="BN1661"/>
      <c r="BO1661"/>
      <c r="BP1661"/>
      <c r="BQ1661"/>
      <c r="BR1661"/>
      <c r="BS1661"/>
      <c r="BT1661"/>
    </row>
    <row r="1662" spans="1:72" s="8" customFormat="1" x14ac:dyDescent="0.25">
      <c r="A1662" s="92"/>
      <c r="B1662" s="92"/>
      <c r="C1662" s="92"/>
      <c r="D1662" s="92"/>
      <c r="E1662" s="104"/>
      <c r="F1662" s="104"/>
      <c r="G1662" s="104"/>
      <c r="H1662" s="104"/>
      <c r="I1662" s="104"/>
      <c r="J1662" s="104"/>
      <c r="K1662" s="104"/>
      <c r="L1662" s="104"/>
      <c r="M1662"/>
      <c r="N1662"/>
      <c r="O1662"/>
      <c r="P1662"/>
      <c r="Q1662"/>
      <c r="R1662"/>
      <c r="S1662"/>
      <c r="T1662"/>
      <c r="U1662"/>
      <c r="V1662"/>
      <c r="W1662"/>
      <c r="X1662"/>
      <c r="Y1662"/>
      <c r="Z1662"/>
      <c r="AA1662"/>
      <c r="AB1662"/>
      <c r="AC1662"/>
      <c r="AD1662"/>
      <c r="AE1662"/>
      <c r="AF1662"/>
      <c r="AG1662"/>
      <c r="AH1662"/>
      <c r="AI1662"/>
      <c r="AJ1662"/>
      <c r="AK1662"/>
      <c r="AL1662"/>
      <c r="AM1662"/>
      <c r="AN1662"/>
      <c r="AO1662"/>
      <c r="AP1662"/>
      <c r="AQ1662"/>
      <c r="AR1662"/>
      <c r="AS1662"/>
      <c r="AT1662"/>
      <c r="AU1662"/>
      <c r="AV1662"/>
      <c r="AW1662"/>
      <c r="AX1662"/>
      <c r="AY1662"/>
      <c r="AZ1662"/>
      <c r="BA1662"/>
      <c r="BB1662"/>
      <c r="BC1662"/>
      <c r="BD1662"/>
      <c r="BE1662"/>
      <c r="BF1662"/>
      <c r="BG1662"/>
      <c r="BH1662"/>
      <c r="BI1662"/>
      <c r="BJ1662"/>
      <c r="BK1662"/>
      <c r="BL1662"/>
      <c r="BM1662"/>
      <c r="BN1662"/>
      <c r="BO1662"/>
      <c r="BP1662"/>
      <c r="BQ1662"/>
      <c r="BR1662"/>
      <c r="BS1662"/>
      <c r="BT1662"/>
    </row>
    <row r="1663" spans="1:72" s="8" customFormat="1" x14ac:dyDescent="0.25">
      <c r="A1663" s="92"/>
      <c r="B1663" s="92"/>
      <c r="C1663" s="92"/>
      <c r="D1663" s="92"/>
      <c r="E1663" s="104"/>
      <c r="F1663" s="104"/>
      <c r="G1663" s="104"/>
      <c r="H1663" s="104"/>
      <c r="I1663" s="104"/>
      <c r="J1663" s="104"/>
      <c r="K1663" s="104"/>
      <c r="L1663" s="104"/>
      <c r="M1663"/>
      <c r="N1663"/>
      <c r="O1663"/>
      <c r="P1663"/>
      <c r="Q1663"/>
      <c r="R1663"/>
      <c r="S1663"/>
      <c r="T1663"/>
      <c r="U1663"/>
      <c r="V1663"/>
      <c r="W1663"/>
      <c r="X1663"/>
      <c r="Y1663"/>
      <c r="Z1663"/>
      <c r="AA1663"/>
      <c r="AB1663"/>
      <c r="AC1663"/>
      <c r="AD1663"/>
      <c r="AE1663"/>
      <c r="AF1663"/>
      <c r="AG1663"/>
      <c r="AH1663"/>
      <c r="AI1663"/>
      <c r="AJ1663"/>
      <c r="AK1663"/>
      <c r="AL1663"/>
      <c r="AM1663"/>
      <c r="AN1663"/>
      <c r="AO1663"/>
      <c r="AP1663"/>
      <c r="AQ1663"/>
      <c r="AR1663"/>
      <c r="AS1663"/>
      <c r="AT1663"/>
      <c r="AU1663"/>
      <c r="AV1663"/>
      <c r="AW1663"/>
      <c r="AX1663"/>
      <c r="AY1663"/>
      <c r="AZ1663"/>
      <c r="BA1663"/>
      <c r="BB1663"/>
      <c r="BC1663"/>
      <c r="BD1663"/>
      <c r="BE1663"/>
      <c r="BF1663"/>
      <c r="BG1663"/>
      <c r="BH1663"/>
      <c r="BI1663"/>
      <c r="BJ1663"/>
      <c r="BK1663"/>
      <c r="BL1663"/>
      <c r="BM1663"/>
      <c r="BN1663"/>
      <c r="BO1663"/>
      <c r="BP1663"/>
      <c r="BQ1663"/>
      <c r="BR1663"/>
      <c r="BS1663"/>
      <c r="BT1663"/>
    </row>
    <row r="1664" spans="1:72" s="8" customFormat="1" x14ac:dyDescent="0.25">
      <c r="A1664" s="92"/>
      <c r="B1664" s="92"/>
      <c r="C1664" s="92"/>
      <c r="D1664" s="92"/>
      <c r="E1664" s="104"/>
      <c r="F1664" s="104"/>
      <c r="G1664" s="104"/>
      <c r="H1664" s="104"/>
      <c r="I1664" s="104"/>
      <c r="J1664" s="104"/>
      <c r="K1664" s="104"/>
      <c r="L1664" s="104"/>
      <c r="M1664"/>
      <c r="N1664"/>
      <c r="O1664"/>
      <c r="P1664"/>
      <c r="Q1664"/>
      <c r="R1664"/>
      <c r="S1664"/>
      <c r="T1664"/>
      <c r="U1664"/>
      <c r="V1664"/>
      <c r="W1664"/>
      <c r="X1664"/>
      <c r="Y1664"/>
      <c r="Z1664"/>
      <c r="AA1664"/>
      <c r="AB1664"/>
      <c r="AC1664"/>
      <c r="AD1664"/>
      <c r="AE1664"/>
      <c r="AF1664"/>
      <c r="AG1664"/>
      <c r="AH1664"/>
      <c r="AI1664"/>
      <c r="AJ1664"/>
      <c r="AK1664"/>
      <c r="AL1664"/>
      <c r="AM1664"/>
      <c r="AN1664"/>
      <c r="AO1664"/>
      <c r="AP1664"/>
      <c r="AQ1664"/>
      <c r="AR1664"/>
      <c r="AS1664"/>
      <c r="AT1664"/>
      <c r="AU1664"/>
      <c r="AV1664"/>
      <c r="AW1664"/>
      <c r="AX1664"/>
      <c r="AY1664"/>
      <c r="AZ1664"/>
      <c r="BA1664"/>
      <c r="BB1664"/>
      <c r="BC1664"/>
      <c r="BD1664"/>
      <c r="BE1664"/>
      <c r="BF1664"/>
      <c r="BG1664"/>
      <c r="BH1664"/>
      <c r="BI1664"/>
      <c r="BJ1664"/>
      <c r="BK1664"/>
      <c r="BL1664"/>
      <c r="BM1664"/>
      <c r="BN1664"/>
      <c r="BO1664"/>
      <c r="BP1664"/>
      <c r="BQ1664"/>
      <c r="BR1664"/>
      <c r="BS1664"/>
      <c r="BT1664"/>
    </row>
    <row r="1665" spans="1:72" s="8" customFormat="1" x14ac:dyDescent="0.25">
      <c r="A1665" s="92"/>
      <c r="B1665" s="92"/>
      <c r="C1665" s="92"/>
      <c r="D1665" s="92"/>
      <c r="E1665" s="104"/>
      <c r="F1665" s="104"/>
      <c r="G1665" s="104"/>
      <c r="H1665" s="104"/>
      <c r="I1665" s="104"/>
      <c r="J1665" s="104"/>
      <c r="K1665" s="104"/>
      <c r="L1665" s="104"/>
      <c r="M1665"/>
      <c r="N1665"/>
      <c r="O1665"/>
      <c r="P1665"/>
      <c r="Q1665"/>
      <c r="R1665"/>
      <c r="S1665"/>
      <c r="T1665"/>
      <c r="U1665"/>
      <c r="V1665"/>
      <c r="W1665"/>
      <c r="X1665"/>
      <c r="Y1665"/>
      <c r="Z1665"/>
      <c r="AA1665"/>
      <c r="AB1665"/>
      <c r="AC1665"/>
      <c r="AD1665"/>
      <c r="AE1665"/>
      <c r="AF1665"/>
      <c r="AG1665"/>
      <c r="AH1665"/>
      <c r="AI1665"/>
      <c r="AJ1665"/>
      <c r="AK1665"/>
      <c r="AL1665"/>
      <c r="AM1665"/>
      <c r="AN1665"/>
      <c r="AO1665"/>
      <c r="AP1665"/>
      <c r="AQ1665"/>
      <c r="AR1665"/>
      <c r="AS1665"/>
      <c r="AT1665"/>
      <c r="AU1665"/>
      <c r="AV1665"/>
      <c r="AW1665"/>
      <c r="AX1665"/>
      <c r="AY1665"/>
      <c r="AZ1665"/>
      <c r="BA1665"/>
      <c r="BB1665"/>
      <c r="BC1665"/>
      <c r="BD1665"/>
      <c r="BE1665"/>
      <c r="BF1665"/>
      <c r="BG1665"/>
      <c r="BH1665"/>
      <c r="BI1665"/>
      <c r="BJ1665"/>
      <c r="BK1665"/>
      <c r="BL1665"/>
      <c r="BM1665"/>
      <c r="BN1665"/>
      <c r="BO1665"/>
      <c r="BP1665"/>
      <c r="BQ1665"/>
      <c r="BR1665"/>
      <c r="BS1665"/>
      <c r="BT1665"/>
    </row>
    <row r="1666" spans="1:72" s="8" customFormat="1" x14ac:dyDescent="0.25">
      <c r="A1666" s="92"/>
      <c r="B1666" s="92"/>
      <c r="C1666" s="92"/>
      <c r="D1666" s="92"/>
      <c r="E1666" s="104"/>
      <c r="F1666" s="104"/>
      <c r="G1666" s="104"/>
      <c r="H1666" s="104"/>
      <c r="I1666" s="104"/>
      <c r="J1666" s="104"/>
      <c r="K1666" s="104"/>
      <c r="L1666" s="104"/>
      <c r="M1666"/>
      <c r="N1666"/>
      <c r="O1666"/>
      <c r="P1666"/>
      <c r="Q1666"/>
      <c r="R1666"/>
      <c r="S1666"/>
      <c r="T1666"/>
      <c r="U1666"/>
      <c r="V1666"/>
      <c r="W1666"/>
      <c r="X1666"/>
      <c r="Y1666"/>
      <c r="Z1666"/>
      <c r="AA1666"/>
      <c r="AB1666"/>
      <c r="AC1666"/>
      <c r="AD1666"/>
      <c r="AE1666"/>
      <c r="AF1666"/>
      <c r="AG1666"/>
      <c r="AH1666"/>
      <c r="AI1666"/>
      <c r="AJ1666"/>
      <c r="AK1666"/>
      <c r="AL1666"/>
      <c r="AM1666"/>
      <c r="AN1666"/>
      <c r="AO1666"/>
      <c r="AP1666"/>
      <c r="AQ1666"/>
      <c r="AR1666"/>
      <c r="AS1666"/>
      <c r="AT1666"/>
      <c r="AU1666"/>
      <c r="AV1666"/>
      <c r="AW1666"/>
      <c r="AX1666"/>
      <c r="AY1666"/>
      <c r="AZ1666"/>
      <c r="BA1666"/>
      <c r="BB1666"/>
      <c r="BC1666"/>
      <c r="BD1666"/>
      <c r="BE1666"/>
      <c r="BF1666"/>
      <c r="BG1666"/>
      <c r="BH1666"/>
      <c r="BI1666"/>
      <c r="BJ1666"/>
      <c r="BK1666"/>
      <c r="BL1666"/>
      <c r="BM1666"/>
      <c r="BN1666"/>
      <c r="BO1666"/>
      <c r="BP1666"/>
      <c r="BQ1666"/>
      <c r="BR1666"/>
      <c r="BS1666"/>
      <c r="BT1666"/>
    </row>
    <row r="1667" spans="1:72" s="8" customFormat="1" x14ac:dyDescent="0.25">
      <c r="A1667" s="92"/>
      <c r="B1667" s="92"/>
      <c r="C1667" s="92"/>
      <c r="D1667" s="92"/>
      <c r="E1667" s="104"/>
      <c r="F1667" s="104"/>
      <c r="G1667" s="104"/>
      <c r="H1667" s="104"/>
      <c r="I1667" s="104"/>
      <c r="J1667" s="104"/>
      <c r="K1667" s="104"/>
      <c r="L1667" s="104"/>
      <c r="M1667"/>
      <c r="N1667"/>
      <c r="O1667"/>
      <c r="P1667"/>
      <c r="Q1667"/>
      <c r="R1667"/>
      <c r="S1667"/>
      <c r="T1667"/>
      <c r="U1667"/>
      <c r="V1667"/>
      <c r="W1667"/>
      <c r="X1667"/>
      <c r="Y1667"/>
      <c r="Z1667"/>
      <c r="AA1667"/>
      <c r="AB1667"/>
      <c r="AC1667"/>
      <c r="AD1667"/>
      <c r="AE1667"/>
      <c r="AF1667"/>
      <c r="AG1667"/>
      <c r="AH1667"/>
      <c r="AI1667"/>
      <c r="AJ1667"/>
      <c r="AK1667"/>
      <c r="AL1667"/>
      <c r="AM1667"/>
      <c r="AN1667"/>
      <c r="AO1667"/>
      <c r="AP1667"/>
      <c r="AQ1667"/>
      <c r="AR1667"/>
      <c r="AS1667"/>
      <c r="AT1667"/>
      <c r="AU1667"/>
      <c r="AV1667"/>
      <c r="AW1667"/>
      <c r="AX1667"/>
      <c r="AY1667"/>
      <c r="AZ1667"/>
      <c r="BA1667"/>
      <c r="BB1667"/>
      <c r="BC1667"/>
      <c r="BD1667"/>
      <c r="BE1667"/>
      <c r="BF1667"/>
      <c r="BG1667"/>
      <c r="BH1667"/>
      <c r="BI1667"/>
      <c r="BJ1667"/>
      <c r="BK1667"/>
      <c r="BL1667"/>
      <c r="BM1667"/>
      <c r="BN1667"/>
      <c r="BO1667"/>
      <c r="BP1667"/>
      <c r="BQ1667"/>
      <c r="BR1667"/>
      <c r="BS1667"/>
      <c r="BT1667"/>
    </row>
    <row r="1668" spans="1:72" s="8" customFormat="1" x14ac:dyDescent="0.25">
      <c r="A1668" s="92"/>
      <c r="B1668" s="92"/>
      <c r="C1668" s="92"/>
      <c r="D1668" s="92"/>
      <c r="E1668" s="104"/>
      <c r="F1668" s="104"/>
      <c r="G1668" s="104"/>
      <c r="H1668" s="104"/>
      <c r="I1668" s="104"/>
      <c r="J1668" s="104"/>
      <c r="K1668" s="104"/>
      <c r="L1668" s="104"/>
      <c r="M1668"/>
      <c r="N1668"/>
      <c r="O1668"/>
      <c r="P1668"/>
      <c r="Q1668"/>
      <c r="R1668"/>
      <c r="S1668"/>
      <c r="T1668"/>
      <c r="U1668"/>
      <c r="V1668"/>
      <c r="W1668"/>
      <c r="X1668"/>
      <c r="Y1668"/>
      <c r="Z1668"/>
      <c r="AA1668"/>
      <c r="AB1668"/>
      <c r="AC1668"/>
      <c r="AD1668"/>
      <c r="AE1668"/>
      <c r="AF1668"/>
      <c r="AG1668"/>
      <c r="AH1668"/>
      <c r="AI1668"/>
      <c r="AJ1668"/>
      <c r="AK1668"/>
      <c r="AL1668"/>
      <c r="AM1668"/>
      <c r="AN1668"/>
      <c r="AO1668"/>
      <c r="AP1668"/>
      <c r="AQ1668"/>
      <c r="AR1668"/>
      <c r="AS1668"/>
      <c r="AT1668"/>
      <c r="AU1668"/>
      <c r="AV1668"/>
      <c r="AW1668"/>
      <c r="AX1668"/>
      <c r="AY1668"/>
      <c r="AZ1668"/>
      <c r="BA1668"/>
      <c r="BB1668"/>
      <c r="BC1668"/>
      <c r="BD1668"/>
      <c r="BE1668"/>
      <c r="BF1668"/>
      <c r="BG1668"/>
      <c r="BH1668"/>
      <c r="BI1668"/>
      <c r="BJ1668"/>
      <c r="BK1668"/>
      <c r="BL1668"/>
      <c r="BM1668"/>
      <c r="BN1668"/>
      <c r="BO1668"/>
      <c r="BP1668"/>
      <c r="BQ1668"/>
      <c r="BR1668"/>
      <c r="BS1668"/>
      <c r="BT1668"/>
    </row>
    <row r="1669" spans="1:72" s="8" customFormat="1" x14ac:dyDescent="0.25">
      <c r="A1669" s="92"/>
      <c r="B1669" s="92"/>
      <c r="C1669" s="92"/>
      <c r="D1669" s="92"/>
      <c r="E1669" s="104"/>
      <c r="F1669" s="104"/>
      <c r="G1669" s="104"/>
      <c r="H1669" s="104"/>
      <c r="I1669" s="104"/>
      <c r="J1669" s="104"/>
      <c r="K1669" s="104"/>
      <c r="L1669" s="104"/>
      <c r="M1669"/>
      <c r="N1669"/>
      <c r="O1669"/>
      <c r="P1669"/>
      <c r="Q1669"/>
      <c r="R1669"/>
      <c r="S1669"/>
      <c r="T1669"/>
      <c r="U1669"/>
      <c r="V1669"/>
      <c r="W1669"/>
      <c r="X1669"/>
      <c r="Y1669"/>
      <c r="Z1669"/>
      <c r="AA1669"/>
      <c r="AB1669"/>
      <c r="AC1669"/>
      <c r="AD1669"/>
      <c r="AE1669"/>
      <c r="AF1669"/>
      <c r="AG1669"/>
      <c r="AH1669"/>
      <c r="AI1669"/>
      <c r="AJ1669"/>
      <c r="AK1669"/>
      <c r="AL1669"/>
      <c r="AM1669"/>
      <c r="AN1669"/>
      <c r="AO1669"/>
      <c r="AP1669"/>
      <c r="AQ1669"/>
      <c r="AR1669"/>
      <c r="AS1669"/>
      <c r="AT1669"/>
      <c r="AU1669"/>
      <c r="AV1669"/>
      <c r="AW1669"/>
      <c r="AX1669"/>
      <c r="AY1669"/>
      <c r="AZ1669"/>
      <c r="BA1669"/>
      <c r="BB1669"/>
      <c r="BC1669"/>
      <c r="BD1669"/>
      <c r="BE1669"/>
      <c r="BF1669"/>
      <c r="BG1669"/>
      <c r="BH1669"/>
      <c r="BI1669"/>
      <c r="BJ1669"/>
      <c r="BK1669"/>
      <c r="BL1669"/>
      <c r="BM1669"/>
      <c r="BN1669"/>
      <c r="BO1669"/>
      <c r="BP1669"/>
      <c r="BQ1669"/>
      <c r="BR1669"/>
      <c r="BS1669"/>
      <c r="BT1669"/>
    </row>
    <row r="1670" spans="1:72" s="8" customFormat="1" x14ac:dyDescent="0.25">
      <c r="A1670" s="92"/>
      <c r="B1670" s="92"/>
      <c r="C1670" s="92"/>
      <c r="D1670" s="92"/>
      <c r="E1670" s="104"/>
      <c r="F1670" s="104"/>
      <c r="G1670" s="104"/>
      <c r="H1670" s="104"/>
      <c r="I1670" s="104"/>
      <c r="J1670" s="104"/>
      <c r="K1670" s="104"/>
      <c r="L1670" s="104"/>
      <c r="M1670"/>
      <c r="N1670"/>
      <c r="O1670"/>
      <c r="P1670"/>
      <c r="Q1670"/>
      <c r="R1670"/>
      <c r="S1670"/>
      <c r="T1670"/>
      <c r="U1670"/>
      <c r="V1670"/>
      <c r="W1670"/>
      <c r="X1670"/>
      <c r="Y1670"/>
      <c r="Z1670"/>
      <c r="AA1670"/>
      <c r="AB1670"/>
      <c r="AC1670"/>
      <c r="AD1670"/>
      <c r="AE1670"/>
      <c r="AF1670"/>
      <c r="AG1670"/>
      <c r="AH1670"/>
      <c r="AI1670"/>
      <c r="AJ1670"/>
      <c r="AK1670"/>
      <c r="AL1670"/>
      <c r="AM1670"/>
      <c r="AN1670"/>
      <c r="AO1670"/>
      <c r="AP1670"/>
      <c r="AQ1670"/>
      <c r="AR1670"/>
      <c r="AS1670"/>
      <c r="AT1670"/>
      <c r="AU1670"/>
      <c r="AV1670"/>
      <c r="AW1670"/>
      <c r="AX1670"/>
      <c r="AY1670"/>
      <c r="AZ1670"/>
      <c r="BA1670"/>
      <c r="BB1670"/>
      <c r="BC1670"/>
      <c r="BD1670"/>
      <c r="BE1670"/>
      <c r="BF1670"/>
      <c r="BG1670"/>
      <c r="BH1670"/>
      <c r="BI1670"/>
      <c r="BJ1670"/>
      <c r="BK1670"/>
      <c r="BL1670"/>
      <c r="BM1670"/>
      <c r="BN1670"/>
      <c r="BO1670"/>
      <c r="BP1670"/>
      <c r="BQ1670"/>
      <c r="BR1670"/>
      <c r="BS1670"/>
      <c r="BT1670"/>
    </row>
    <row r="1671" spans="1:72" s="8" customFormat="1" x14ac:dyDescent="0.25">
      <c r="A1671" s="92"/>
      <c r="B1671" s="92"/>
      <c r="C1671" s="92"/>
      <c r="D1671" s="92"/>
      <c r="E1671" s="104"/>
      <c r="F1671" s="104"/>
      <c r="G1671" s="104"/>
      <c r="H1671" s="104"/>
      <c r="I1671" s="104"/>
      <c r="J1671" s="104"/>
      <c r="K1671" s="104"/>
      <c r="L1671" s="104"/>
      <c r="M1671"/>
      <c r="N1671"/>
      <c r="O1671"/>
      <c r="P1671"/>
      <c r="Q1671"/>
      <c r="R1671"/>
      <c r="S1671"/>
      <c r="T1671"/>
      <c r="U1671"/>
      <c r="V1671"/>
      <c r="W1671"/>
      <c r="X1671"/>
      <c r="Y1671"/>
      <c r="Z1671"/>
      <c r="AA1671"/>
      <c r="AB1671"/>
      <c r="AC1671"/>
      <c r="AD1671"/>
      <c r="AE1671"/>
      <c r="AF1671"/>
      <c r="AG1671"/>
      <c r="AH1671"/>
      <c r="AI1671"/>
      <c r="AJ1671"/>
      <c r="AK1671"/>
      <c r="AL1671"/>
      <c r="AM1671"/>
      <c r="AN1671"/>
      <c r="AO1671"/>
      <c r="AP1671"/>
      <c r="AQ1671"/>
      <c r="AR1671"/>
      <c r="AS1671"/>
      <c r="AT1671"/>
      <c r="AU1671"/>
      <c r="AV1671"/>
      <c r="AW1671"/>
      <c r="AX1671"/>
      <c r="AY1671"/>
      <c r="AZ1671"/>
      <c r="BA1671"/>
      <c r="BB1671"/>
      <c r="BC1671"/>
      <c r="BD1671"/>
      <c r="BE1671"/>
      <c r="BF1671"/>
      <c r="BG1671"/>
      <c r="BH1671"/>
      <c r="BI1671"/>
      <c r="BJ1671"/>
      <c r="BK1671"/>
      <c r="BL1671"/>
      <c r="BM1671"/>
      <c r="BN1671"/>
      <c r="BO1671"/>
      <c r="BP1671"/>
      <c r="BQ1671"/>
      <c r="BR1671"/>
      <c r="BS1671"/>
      <c r="BT1671"/>
    </row>
    <row r="1672" spans="1:72" s="8" customFormat="1" x14ac:dyDescent="0.25">
      <c r="A1672" s="92"/>
      <c r="B1672" s="92"/>
      <c r="C1672" s="92"/>
      <c r="D1672" s="92"/>
      <c r="E1672" s="104"/>
      <c r="F1672" s="104"/>
      <c r="G1672" s="104"/>
      <c r="H1672" s="104"/>
      <c r="I1672" s="104"/>
      <c r="J1672" s="104"/>
      <c r="K1672" s="104"/>
      <c r="L1672" s="104"/>
      <c r="M1672"/>
      <c r="N1672"/>
      <c r="O1672"/>
      <c r="P1672"/>
      <c r="Q1672"/>
      <c r="R1672"/>
      <c r="S1672"/>
      <c r="T1672"/>
      <c r="U1672"/>
      <c r="V1672"/>
      <c r="W1672"/>
      <c r="X1672"/>
      <c r="Y1672"/>
      <c r="Z1672"/>
      <c r="AA1672"/>
      <c r="AB1672"/>
      <c r="AC1672"/>
      <c r="AD1672"/>
      <c r="AE1672"/>
      <c r="AF1672"/>
      <c r="AG1672"/>
      <c r="AH1672"/>
      <c r="AI1672"/>
      <c r="AJ1672"/>
      <c r="AK1672"/>
      <c r="AL1672"/>
      <c r="AM1672"/>
      <c r="AN1672"/>
      <c r="AO1672"/>
      <c r="AP1672"/>
      <c r="AQ1672"/>
      <c r="AR1672"/>
      <c r="AS1672"/>
      <c r="AT1672"/>
      <c r="AU1672"/>
      <c r="AV1672"/>
      <c r="AW1672"/>
      <c r="AX1672"/>
      <c r="AY1672"/>
      <c r="AZ1672"/>
      <c r="BA1672"/>
      <c r="BB1672"/>
      <c r="BC1672"/>
      <c r="BD1672"/>
      <c r="BE1672"/>
      <c r="BF1672"/>
      <c r="BG1672"/>
      <c r="BH1672"/>
      <c r="BI1672"/>
      <c r="BJ1672"/>
      <c r="BK1672"/>
      <c r="BL1672"/>
      <c r="BM1672"/>
      <c r="BN1672"/>
      <c r="BO1672"/>
      <c r="BP1672"/>
      <c r="BQ1672"/>
      <c r="BR1672"/>
      <c r="BS1672"/>
      <c r="BT1672"/>
    </row>
    <row r="1673" spans="1:72" s="8" customFormat="1" x14ac:dyDescent="0.25">
      <c r="A1673" s="92"/>
      <c r="B1673" s="92"/>
      <c r="C1673" s="92"/>
      <c r="D1673" s="92"/>
      <c r="E1673" s="104"/>
      <c r="F1673" s="104"/>
      <c r="G1673" s="104"/>
      <c r="H1673" s="104"/>
      <c r="I1673" s="104"/>
      <c r="J1673" s="104"/>
      <c r="K1673" s="104"/>
      <c r="L1673" s="104"/>
      <c r="M1673"/>
      <c r="N1673"/>
      <c r="O1673"/>
      <c r="P1673"/>
      <c r="Q1673"/>
      <c r="R1673"/>
      <c r="S1673"/>
      <c r="T1673"/>
      <c r="U1673"/>
      <c r="V1673"/>
      <c r="W1673"/>
      <c r="X1673"/>
      <c r="Y1673"/>
      <c r="Z1673"/>
      <c r="AA1673"/>
      <c r="AB1673"/>
      <c r="AC1673"/>
      <c r="AD1673"/>
      <c r="AE1673"/>
      <c r="AF1673"/>
      <c r="AG1673"/>
      <c r="AH1673"/>
      <c r="AI1673"/>
      <c r="AJ1673"/>
      <c r="AK1673"/>
      <c r="AL1673"/>
      <c r="AM1673"/>
      <c r="AN1673"/>
      <c r="AO1673"/>
      <c r="AP1673"/>
      <c r="AQ1673"/>
      <c r="AR1673"/>
      <c r="AS1673"/>
      <c r="AT1673"/>
      <c r="AU1673"/>
      <c r="AV1673"/>
      <c r="AW1673"/>
      <c r="AX1673"/>
      <c r="AY1673"/>
      <c r="AZ1673"/>
      <c r="BA1673"/>
      <c r="BB1673"/>
      <c r="BC1673"/>
      <c r="BD1673"/>
      <c r="BE1673"/>
      <c r="BF1673"/>
      <c r="BG1673"/>
      <c r="BH1673"/>
      <c r="BI1673"/>
      <c r="BJ1673"/>
      <c r="BK1673"/>
      <c r="BL1673"/>
      <c r="BM1673"/>
      <c r="BN1673"/>
      <c r="BO1673"/>
      <c r="BP1673"/>
      <c r="BQ1673"/>
      <c r="BR1673"/>
      <c r="BS1673"/>
      <c r="BT1673"/>
    </row>
    <row r="1674" spans="1:72" s="8" customFormat="1" x14ac:dyDescent="0.25">
      <c r="A1674" s="92"/>
      <c r="B1674" s="92"/>
      <c r="C1674" s="92"/>
      <c r="D1674" s="92"/>
      <c r="E1674" s="104"/>
      <c r="F1674" s="104"/>
      <c r="G1674" s="104"/>
      <c r="H1674" s="104"/>
      <c r="I1674" s="104"/>
      <c r="J1674" s="104"/>
      <c r="K1674" s="104"/>
      <c r="L1674" s="104"/>
      <c r="M1674"/>
      <c r="N1674"/>
      <c r="O1674"/>
      <c r="P1674"/>
      <c r="Q1674"/>
      <c r="R1674"/>
      <c r="S1674"/>
      <c r="T1674"/>
      <c r="U1674"/>
      <c r="V1674"/>
      <c r="W1674"/>
      <c r="X1674"/>
      <c r="Y1674"/>
      <c r="Z1674"/>
      <c r="AA1674"/>
      <c r="AB1674"/>
      <c r="AC1674"/>
      <c r="AD1674"/>
      <c r="AE1674"/>
      <c r="AF1674"/>
      <c r="AG1674"/>
      <c r="AH1674"/>
      <c r="AI1674"/>
      <c r="AJ1674"/>
      <c r="AK1674"/>
      <c r="AL1674"/>
      <c r="AM1674"/>
      <c r="AN1674"/>
      <c r="AO1674"/>
      <c r="AP1674"/>
      <c r="AQ1674"/>
      <c r="AR1674"/>
      <c r="AS1674"/>
      <c r="AT1674"/>
      <c r="AU1674"/>
      <c r="AV1674"/>
      <c r="AW1674"/>
      <c r="AX1674"/>
      <c r="AY1674"/>
      <c r="AZ1674"/>
      <c r="BA1674"/>
      <c r="BB1674"/>
      <c r="BC1674"/>
      <c r="BD1674"/>
      <c r="BE1674"/>
      <c r="BF1674"/>
      <c r="BG1674"/>
      <c r="BH1674"/>
      <c r="BI1674"/>
      <c r="BJ1674"/>
      <c r="BK1674"/>
      <c r="BL1674"/>
      <c r="BM1674"/>
      <c r="BN1674"/>
      <c r="BO1674"/>
      <c r="BP1674"/>
      <c r="BQ1674"/>
      <c r="BR1674"/>
      <c r="BS1674"/>
      <c r="BT1674"/>
    </row>
    <row r="1675" spans="1:72" s="8" customFormat="1" x14ac:dyDescent="0.25">
      <c r="A1675" s="92"/>
      <c r="B1675" s="92"/>
      <c r="C1675" s="92"/>
      <c r="D1675" s="92"/>
      <c r="E1675" s="104"/>
      <c r="F1675" s="104"/>
      <c r="G1675" s="104"/>
      <c r="H1675" s="104"/>
      <c r="I1675" s="104"/>
      <c r="J1675" s="104"/>
      <c r="K1675" s="104"/>
      <c r="L1675" s="104"/>
      <c r="M1675"/>
      <c r="N1675"/>
      <c r="O1675"/>
      <c r="P1675"/>
      <c r="Q1675"/>
      <c r="R1675"/>
      <c r="S1675"/>
      <c r="T1675"/>
      <c r="U1675"/>
      <c r="V1675"/>
      <c r="W1675"/>
      <c r="X1675"/>
      <c r="Y1675"/>
      <c r="Z1675"/>
      <c r="AA1675"/>
      <c r="AB1675"/>
      <c r="AC1675"/>
      <c r="AD1675"/>
      <c r="AE1675"/>
      <c r="AF1675"/>
      <c r="AG1675"/>
      <c r="AH1675"/>
      <c r="AI1675"/>
      <c r="AJ1675"/>
      <c r="AK1675"/>
      <c r="AL1675"/>
      <c r="AM1675"/>
      <c r="AN1675"/>
      <c r="AO1675"/>
      <c r="AP1675"/>
      <c r="AQ1675"/>
      <c r="AR1675"/>
      <c r="AS1675"/>
      <c r="AT1675"/>
      <c r="AU1675"/>
      <c r="AV1675"/>
      <c r="AW1675"/>
      <c r="AX1675"/>
      <c r="AY1675"/>
      <c r="AZ1675"/>
      <c r="BA1675"/>
      <c r="BB1675"/>
      <c r="BC1675"/>
      <c r="BD1675"/>
      <c r="BE1675"/>
      <c r="BF1675"/>
      <c r="BG1675"/>
      <c r="BH1675"/>
      <c r="BI1675"/>
      <c r="BJ1675"/>
      <c r="BK1675"/>
      <c r="BL1675"/>
      <c r="BM1675"/>
      <c r="BN1675"/>
      <c r="BO1675"/>
      <c r="BP1675"/>
      <c r="BQ1675"/>
      <c r="BR1675"/>
      <c r="BS1675"/>
      <c r="BT1675"/>
    </row>
    <row r="1676" spans="1:72" s="8" customFormat="1" x14ac:dyDescent="0.25">
      <c r="A1676" s="92"/>
      <c r="B1676" s="92"/>
      <c r="C1676" s="92"/>
      <c r="D1676" s="92"/>
      <c r="E1676" s="104"/>
      <c r="F1676" s="104"/>
      <c r="G1676" s="104"/>
      <c r="H1676" s="104"/>
      <c r="I1676" s="104"/>
      <c r="J1676" s="104"/>
      <c r="K1676" s="104"/>
      <c r="L1676" s="104"/>
      <c r="M1676"/>
      <c r="N1676"/>
      <c r="O1676"/>
      <c r="P1676"/>
      <c r="Q1676"/>
      <c r="R1676"/>
      <c r="S1676"/>
      <c r="T1676"/>
      <c r="U1676"/>
      <c r="V1676"/>
      <c r="W1676"/>
      <c r="X1676"/>
      <c r="Y1676"/>
      <c r="Z1676"/>
      <c r="AA1676"/>
      <c r="AB1676"/>
      <c r="AC1676"/>
      <c r="AD1676"/>
      <c r="AE1676"/>
      <c r="AF1676"/>
      <c r="AG1676"/>
      <c r="AH1676"/>
      <c r="AI1676"/>
      <c r="AJ1676"/>
      <c r="AK1676"/>
      <c r="AL1676"/>
      <c r="AM1676"/>
      <c r="AN1676"/>
      <c r="AO1676"/>
      <c r="AP1676"/>
      <c r="AQ1676"/>
      <c r="AR1676"/>
      <c r="AS1676"/>
      <c r="AT1676"/>
      <c r="AU1676"/>
      <c r="AV1676"/>
      <c r="AW1676"/>
      <c r="AX1676"/>
      <c r="AY1676"/>
      <c r="AZ1676"/>
      <c r="BA1676"/>
      <c r="BB1676"/>
      <c r="BC1676"/>
      <c r="BD1676"/>
      <c r="BE1676"/>
      <c r="BF1676"/>
      <c r="BG1676"/>
      <c r="BH1676"/>
      <c r="BI1676"/>
      <c r="BJ1676"/>
      <c r="BK1676"/>
      <c r="BL1676"/>
      <c r="BM1676"/>
      <c r="BN1676"/>
      <c r="BO1676"/>
      <c r="BP1676"/>
      <c r="BQ1676"/>
      <c r="BR1676"/>
      <c r="BS1676"/>
      <c r="BT1676"/>
    </row>
    <row r="1677" spans="1:72" s="8" customFormat="1" x14ac:dyDescent="0.25">
      <c r="A1677" s="92"/>
      <c r="B1677" s="92"/>
      <c r="C1677" s="92"/>
      <c r="D1677" s="92"/>
      <c r="E1677" s="104"/>
      <c r="F1677" s="104"/>
      <c r="G1677" s="104"/>
      <c r="H1677" s="104"/>
      <c r="I1677" s="104"/>
      <c r="J1677" s="104"/>
      <c r="K1677" s="104"/>
      <c r="L1677" s="104"/>
      <c r="M1677"/>
      <c r="N1677"/>
      <c r="O1677"/>
      <c r="P1677"/>
      <c r="Q1677"/>
      <c r="R1677"/>
      <c r="S1677"/>
      <c r="T1677"/>
      <c r="U1677"/>
      <c r="V1677"/>
      <c r="W1677"/>
      <c r="X1677"/>
      <c r="Y1677"/>
      <c r="Z1677"/>
      <c r="AA1677"/>
      <c r="AB1677"/>
      <c r="AC1677"/>
      <c r="AD1677"/>
      <c r="AE1677"/>
      <c r="AF1677"/>
      <c r="AG1677"/>
      <c r="AH1677"/>
      <c r="AI1677"/>
      <c r="AJ1677"/>
      <c r="AK1677"/>
      <c r="AL1677"/>
      <c r="AM1677"/>
      <c r="AN1677"/>
      <c r="AO1677"/>
      <c r="AP1677"/>
      <c r="AQ1677"/>
      <c r="AR1677"/>
      <c r="AS1677"/>
      <c r="AT1677"/>
      <c r="AU1677"/>
      <c r="AV1677"/>
      <c r="AW1677"/>
      <c r="AX1677"/>
      <c r="AY1677"/>
      <c r="AZ1677"/>
      <c r="BA1677"/>
      <c r="BB1677"/>
      <c r="BC1677"/>
      <c r="BD1677"/>
      <c r="BE1677"/>
      <c r="BF1677"/>
      <c r="BG1677"/>
      <c r="BH1677"/>
      <c r="BI1677"/>
      <c r="BJ1677"/>
      <c r="BK1677"/>
      <c r="BL1677"/>
      <c r="BM1677"/>
      <c r="BN1677"/>
      <c r="BO1677"/>
      <c r="BP1677"/>
      <c r="BQ1677"/>
      <c r="BR1677"/>
      <c r="BS1677"/>
      <c r="BT1677"/>
    </row>
    <row r="1678" spans="1:72" s="8" customFormat="1" x14ac:dyDescent="0.25">
      <c r="A1678" s="92"/>
      <c r="B1678" s="92"/>
      <c r="C1678" s="92"/>
      <c r="D1678" s="92"/>
      <c r="E1678" s="104"/>
      <c r="F1678" s="104"/>
      <c r="G1678" s="104"/>
      <c r="H1678" s="104"/>
      <c r="I1678" s="104"/>
      <c r="J1678" s="104"/>
      <c r="K1678" s="104"/>
      <c r="L1678" s="104"/>
      <c r="M1678"/>
      <c r="N1678"/>
      <c r="O1678"/>
      <c r="P1678"/>
      <c r="Q1678"/>
      <c r="R1678"/>
      <c r="S1678"/>
      <c r="T1678"/>
      <c r="U1678"/>
      <c r="V1678"/>
      <c r="W1678"/>
      <c r="X1678"/>
      <c r="Y1678"/>
      <c r="Z1678"/>
      <c r="AA1678"/>
      <c r="AB1678"/>
      <c r="AC1678"/>
      <c r="AD1678"/>
      <c r="AE1678"/>
      <c r="AF1678"/>
      <c r="AG1678"/>
      <c r="AH1678"/>
      <c r="AI1678"/>
      <c r="AJ1678"/>
      <c r="AK1678"/>
      <c r="AL1678"/>
      <c r="AM1678"/>
      <c r="AN1678"/>
      <c r="AO1678"/>
      <c r="AP1678"/>
      <c r="AQ1678"/>
      <c r="AR1678"/>
      <c r="AS1678"/>
      <c r="AT1678"/>
      <c r="AU1678"/>
      <c r="AV1678"/>
      <c r="AW1678"/>
      <c r="AX1678"/>
      <c r="AY1678"/>
      <c r="AZ1678"/>
      <c r="BA1678"/>
      <c r="BB1678"/>
      <c r="BC1678"/>
      <c r="BD1678"/>
      <c r="BE1678"/>
      <c r="BF1678"/>
      <c r="BG1678"/>
      <c r="BH1678"/>
      <c r="BI1678"/>
      <c r="BJ1678"/>
      <c r="BK1678"/>
      <c r="BL1678"/>
      <c r="BM1678"/>
      <c r="BN1678"/>
      <c r="BO1678"/>
      <c r="BP1678"/>
      <c r="BQ1678"/>
      <c r="BR1678"/>
      <c r="BS1678"/>
      <c r="BT1678"/>
    </row>
    <row r="1679" spans="1:72" s="8" customFormat="1" x14ac:dyDescent="0.25">
      <c r="A1679" s="92"/>
      <c r="B1679" s="92"/>
      <c r="C1679" s="92"/>
      <c r="D1679" s="92"/>
      <c r="E1679" s="104"/>
      <c r="F1679" s="104"/>
      <c r="G1679" s="104"/>
      <c r="H1679" s="104"/>
      <c r="I1679" s="104"/>
      <c r="J1679" s="104"/>
      <c r="K1679" s="104"/>
      <c r="L1679" s="104"/>
      <c r="M1679"/>
      <c r="N1679"/>
      <c r="O1679"/>
      <c r="P1679"/>
      <c r="Q1679"/>
      <c r="R1679"/>
      <c r="S1679"/>
      <c r="T1679"/>
      <c r="U1679"/>
      <c r="V1679"/>
      <c r="W1679"/>
      <c r="X1679"/>
      <c r="Y1679"/>
      <c r="Z1679"/>
      <c r="AA1679"/>
      <c r="AB1679"/>
      <c r="AC1679"/>
      <c r="AD1679"/>
      <c r="AE1679"/>
      <c r="AF1679"/>
      <c r="AG1679"/>
      <c r="AH1679"/>
      <c r="AI1679"/>
      <c r="AJ1679"/>
      <c r="AK1679"/>
      <c r="AL1679"/>
      <c r="AM1679"/>
      <c r="AN1679"/>
      <c r="AO1679"/>
      <c r="AP1679"/>
      <c r="AQ1679"/>
      <c r="AR1679"/>
      <c r="AS1679"/>
      <c r="AT1679"/>
      <c r="AU1679"/>
      <c r="AV1679"/>
      <c r="AW1679"/>
      <c r="AX1679"/>
      <c r="AY1679"/>
      <c r="AZ1679"/>
      <c r="BA1679"/>
      <c r="BB1679"/>
      <c r="BC1679"/>
      <c r="BD1679"/>
      <c r="BE1679"/>
      <c r="BF1679"/>
      <c r="BG1679"/>
      <c r="BH1679"/>
      <c r="BI1679"/>
      <c r="BJ1679"/>
      <c r="BK1679"/>
      <c r="BL1679"/>
      <c r="BM1679"/>
      <c r="BN1679"/>
      <c r="BO1679"/>
      <c r="BP1679"/>
      <c r="BQ1679"/>
      <c r="BR1679"/>
      <c r="BS1679"/>
      <c r="BT1679"/>
    </row>
    <row r="1680" spans="1:72" s="8" customFormat="1" x14ac:dyDescent="0.25">
      <c r="A1680" s="92"/>
      <c r="B1680" s="92"/>
      <c r="C1680" s="92"/>
      <c r="D1680" s="92"/>
      <c r="E1680" s="104"/>
      <c r="F1680" s="104"/>
      <c r="G1680" s="104"/>
      <c r="H1680" s="104"/>
      <c r="I1680" s="104"/>
      <c r="J1680" s="104"/>
      <c r="K1680" s="104"/>
      <c r="L1680" s="104"/>
      <c r="M1680"/>
      <c r="N1680"/>
      <c r="O1680"/>
      <c r="P1680"/>
      <c r="Q1680"/>
      <c r="R1680"/>
      <c r="S1680"/>
      <c r="T1680"/>
      <c r="U1680"/>
      <c r="V1680"/>
      <c r="W1680"/>
      <c r="X1680"/>
      <c r="Y1680"/>
      <c r="Z1680"/>
      <c r="AA1680"/>
      <c r="AB1680"/>
      <c r="AC1680"/>
      <c r="AD1680"/>
      <c r="AE1680"/>
      <c r="AF1680"/>
      <c r="AG1680"/>
      <c r="AH1680"/>
      <c r="AI1680"/>
      <c r="AJ1680"/>
      <c r="AK1680"/>
      <c r="AL1680"/>
      <c r="AM1680"/>
      <c r="AN1680"/>
      <c r="AO1680"/>
      <c r="AP1680"/>
      <c r="AQ1680"/>
      <c r="AR1680"/>
      <c r="AS1680"/>
      <c r="AT1680"/>
      <c r="AU1680"/>
      <c r="AV1680"/>
      <c r="AW1680"/>
      <c r="AX1680"/>
      <c r="AY1680"/>
      <c r="AZ1680"/>
      <c r="BA1680"/>
      <c r="BB1680"/>
      <c r="BC1680"/>
      <c r="BD1680"/>
      <c r="BE1680"/>
      <c r="BF1680"/>
      <c r="BG1680"/>
      <c r="BH1680"/>
      <c r="BI1680"/>
      <c r="BJ1680"/>
      <c r="BK1680"/>
      <c r="BL1680"/>
      <c r="BM1680"/>
      <c r="BN1680"/>
      <c r="BO1680"/>
      <c r="BP1680"/>
      <c r="BQ1680"/>
      <c r="BR1680"/>
      <c r="BS1680"/>
      <c r="BT1680"/>
    </row>
    <row r="1681" spans="1:72" s="8" customFormat="1" x14ac:dyDescent="0.25">
      <c r="A1681" s="92"/>
      <c r="B1681" s="92"/>
      <c r="C1681" s="92"/>
      <c r="D1681" s="92"/>
      <c r="E1681" s="104"/>
      <c r="F1681" s="104"/>
      <c r="G1681" s="104"/>
      <c r="H1681" s="104"/>
      <c r="I1681" s="104"/>
      <c r="J1681" s="104"/>
      <c r="K1681" s="104"/>
      <c r="L1681" s="104"/>
      <c r="M1681"/>
      <c r="N1681"/>
      <c r="O1681"/>
      <c r="P1681"/>
      <c r="Q1681"/>
      <c r="R1681"/>
      <c r="S1681"/>
      <c r="T1681"/>
      <c r="U1681"/>
      <c r="V1681"/>
      <c r="W1681"/>
      <c r="X1681"/>
      <c r="Y1681"/>
      <c r="Z1681"/>
      <c r="AA1681"/>
      <c r="AB1681"/>
      <c r="AC1681"/>
      <c r="AD1681"/>
      <c r="AE1681"/>
      <c r="AF1681"/>
      <c r="AG1681"/>
      <c r="AH1681"/>
      <c r="AI1681"/>
      <c r="AJ1681"/>
      <c r="AK1681"/>
      <c r="AL1681"/>
      <c r="AM1681"/>
      <c r="AN1681"/>
      <c r="AO1681"/>
      <c r="AP1681"/>
      <c r="AQ1681"/>
      <c r="AR1681"/>
      <c r="AS1681"/>
      <c r="AT1681"/>
      <c r="AU1681"/>
      <c r="AV1681"/>
      <c r="AW1681"/>
      <c r="AX1681"/>
      <c r="AY1681"/>
      <c r="AZ1681"/>
      <c r="BA1681"/>
      <c r="BB1681"/>
      <c r="BC1681"/>
      <c r="BD1681"/>
      <c r="BE1681"/>
      <c r="BF1681"/>
      <c r="BG1681"/>
      <c r="BH1681"/>
      <c r="BI1681"/>
      <c r="BJ1681"/>
      <c r="BK1681"/>
      <c r="BL1681"/>
      <c r="BM1681"/>
      <c r="BN1681"/>
      <c r="BO1681"/>
      <c r="BP1681"/>
      <c r="BQ1681"/>
      <c r="BR1681"/>
      <c r="BS1681"/>
      <c r="BT1681"/>
    </row>
    <row r="1682" spans="1:72" s="8" customFormat="1" x14ac:dyDescent="0.25">
      <c r="A1682" s="92"/>
      <c r="B1682" s="92"/>
      <c r="C1682" s="92"/>
      <c r="D1682" s="92"/>
      <c r="E1682" s="104"/>
      <c r="F1682" s="104"/>
      <c r="G1682" s="104"/>
      <c r="H1682" s="104"/>
      <c r="I1682" s="104"/>
      <c r="J1682" s="104"/>
      <c r="K1682" s="104"/>
      <c r="L1682" s="104"/>
      <c r="M1682"/>
      <c r="N1682"/>
      <c r="O1682"/>
      <c r="P1682"/>
      <c r="Q1682"/>
      <c r="R1682"/>
      <c r="S1682"/>
      <c r="T1682"/>
      <c r="U1682"/>
      <c r="V1682"/>
      <c r="W1682"/>
      <c r="X1682"/>
      <c r="Y1682"/>
      <c r="Z1682"/>
      <c r="AA1682"/>
      <c r="AB1682"/>
      <c r="AC1682"/>
      <c r="AD1682"/>
      <c r="AE1682"/>
      <c r="AF1682"/>
      <c r="AG1682"/>
      <c r="AH1682"/>
      <c r="AI1682"/>
      <c r="AJ1682"/>
      <c r="AK1682"/>
      <c r="AL1682"/>
      <c r="AM1682"/>
      <c r="AN1682"/>
      <c r="AO1682"/>
      <c r="AP1682"/>
      <c r="AQ1682"/>
      <c r="AR1682"/>
      <c r="AS1682"/>
      <c r="AT1682"/>
      <c r="AU1682"/>
      <c r="AV1682"/>
      <c r="AW1682"/>
      <c r="AX1682"/>
      <c r="AY1682"/>
      <c r="AZ1682"/>
      <c r="BA1682"/>
      <c r="BB1682"/>
      <c r="BC1682"/>
      <c r="BD1682"/>
      <c r="BE1682"/>
      <c r="BF1682"/>
      <c r="BG1682"/>
      <c r="BH1682"/>
      <c r="BI1682"/>
      <c r="BJ1682"/>
      <c r="BK1682"/>
      <c r="BL1682"/>
      <c r="BM1682"/>
      <c r="BN1682"/>
      <c r="BO1682"/>
      <c r="BP1682"/>
      <c r="BQ1682"/>
      <c r="BR1682"/>
      <c r="BS1682"/>
      <c r="BT1682"/>
    </row>
    <row r="1683" spans="1:72" s="8" customFormat="1" x14ac:dyDescent="0.25">
      <c r="A1683" s="92"/>
      <c r="B1683" s="92"/>
      <c r="C1683" s="92"/>
      <c r="D1683" s="92"/>
      <c r="E1683" s="104"/>
      <c r="F1683" s="104"/>
      <c r="G1683" s="104"/>
      <c r="H1683" s="104"/>
      <c r="I1683" s="104"/>
      <c r="J1683" s="104"/>
      <c r="K1683" s="104"/>
      <c r="L1683" s="104"/>
      <c r="M1683"/>
      <c r="N1683"/>
      <c r="O1683"/>
      <c r="P1683"/>
      <c r="Q1683"/>
      <c r="R1683"/>
      <c r="S1683"/>
      <c r="T1683"/>
      <c r="U1683"/>
      <c r="V1683"/>
      <c r="W1683"/>
      <c r="X1683"/>
      <c r="Y1683"/>
      <c r="Z1683"/>
      <c r="AA1683"/>
      <c r="AB1683"/>
      <c r="AC1683"/>
      <c r="AD1683"/>
      <c r="AE1683"/>
      <c r="AF1683"/>
      <c r="AG1683"/>
      <c r="AH1683"/>
      <c r="AI1683"/>
      <c r="AJ1683"/>
      <c r="AK1683"/>
      <c r="AL1683"/>
      <c r="AM1683"/>
      <c r="AN1683"/>
      <c r="AO1683"/>
      <c r="AP1683"/>
      <c r="AQ1683"/>
      <c r="AR1683"/>
      <c r="AS1683"/>
      <c r="AT1683"/>
      <c r="AU1683"/>
      <c r="AV1683"/>
      <c r="AW1683"/>
      <c r="AX1683"/>
      <c r="AY1683"/>
      <c r="AZ1683"/>
      <c r="BA1683"/>
      <c r="BB1683"/>
      <c r="BC1683"/>
      <c r="BD1683"/>
      <c r="BE1683"/>
      <c r="BF1683"/>
      <c r="BG1683"/>
      <c r="BH1683"/>
      <c r="BI1683"/>
      <c r="BJ1683"/>
      <c r="BK1683"/>
      <c r="BL1683"/>
      <c r="BM1683"/>
      <c r="BN1683"/>
      <c r="BO1683"/>
      <c r="BP1683"/>
      <c r="BQ1683"/>
      <c r="BR1683"/>
      <c r="BS1683"/>
      <c r="BT1683"/>
    </row>
    <row r="1684" spans="1:72" s="8" customFormat="1" x14ac:dyDescent="0.25">
      <c r="A1684" s="92"/>
      <c r="B1684" s="92"/>
      <c r="C1684" s="92"/>
      <c r="D1684" s="92"/>
      <c r="E1684" s="104"/>
      <c r="F1684" s="104"/>
      <c r="G1684" s="104"/>
      <c r="H1684" s="104"/>
      <c r="I1684" s="104"/>
      <c r="J1684" s="104"/>
      <c r="K1684" s="104"/>
      <c r="L1684" s="104"/>
      <c r="M1684"/>
      <c r="N1684"/>
      <c r="O1684"/>
      <c r="P1684"/>
      <c r="Q1684"/>
      <c r="R1684"/>
      <c r="S1684"/>
      <c r="T1684"/>
      <c r="U1684"/>
      <c r="V1684"/>
      <c r="W1684"/>
      <c r="X1684"/>
      <c r="Y1684"/>
      <c r="Z1684"/>
      <c r="AA1684"/>
      <c r="AB1684"/>
      <c r="AC1684"/>
      <c r="AD1684"/>
      <c r="AE1684"/>
      <c r="AF1684"/>
      <c r="AG1684"/>
      <c r="AH1684"/>
      <c r="AI1684"/>
      <c r="AJ1684"/>
      <c r="AK1684"/>
      <c r="AL1684"/>
      <c r="AM1684"/>
      <c r="AN1684"/>
      <c r="AO1684"/>
      <c r="AP1684"/>
      <c r="AQ1684"/>
      <c r="AR1684"/>
      <c r="AS1684"/>
      <c r="AT1684"/>
      <c r="AU1684"/>
      <c r="AV1684"/>
      <c r="AW1684"/>
      <c r="AX1684"/>
      <c r="AY1684"/>
      <c r="AZ1684"/>
      <c r="BA1684"/>
      <c r="BB1684"/>
      <c r="BC1684"/>
      <c r="BD1684"/>
      <c r="BE1684"/>
      <c r="BF1684"/>
      <c r="BG1684"/>
      <c r="BH1684"/>
      <c r="BI1684"/>
      <c r="BJ1684"/>
      <c r="BK1684"/>
      <c r="BL1684"/>
      <c r="BM1684"/>
      <c r="BN1684"/>
      <c r="BO1684"/>
      <c r="BP1684"/>
      <c r="BQ1684"/>
      <c r="BR1684"/>
      <c r="BS1684"/>
      <c r="BT1684"/>
    </row>
    <row r="1685" spans="1:72" s="8" customFormat="1" x14ac:dyDescent="0.25">
      <c r="A1685" s="92"/>
      <c r="B1685" s="92"/>
      <c r="C1685" s="92"/>
      <c r="D1685" s="92"/>
      <c r="E1685" s="104"/>
      <c r="F1685" s="104"/>
      <c r="G1685" s="104"/>
      <c r="H1685" s="104"/>
      <c r="I1685" s="104"/>
      <c r="J1685" s="104"/>
      <c r="K1685" s="104"/>
      <c r="L1685" s="104"/>
      <c r="M1685"/>
      <c r="N1685"/>
      <c r="O1685"/>
      <c r="P1685"/>
      <c r="Q1685"/>
      <c r="R1685"/>
      <c r="S1685"/>
      <c r="T1685"/>
      <c r="U1685"/>
      <c r="V1685"/>
      <c r="W1685"/>
      <c r="X1685"/>
      <c r="Y1685"/>
      <c r="Z1685"/>
      <c r="AA1685"/>
      <c r="AB1685"/>
      <c r="AC1685"/>
      <c r="AD1685"/>
      <c r="AE1685"/>
      <c r="AF1685"/>
      <c r="AG1685"/>
      <c r="AH1685"/>
      <c r="AI1685"/>
      <c r="AJ1685"/>
      <c r="AK1685"/>
      <c r="AL1685"/>
      <c r="AM1685"/>
      <c r="AN1685"/>
      <c r="AO1685"/>
      <c r="AP1685"/>
      <c r="AQ1685"/>
      <c r="AR1685"/>
      <c r="AS1685"/>
      <c r="AT1685"/>
      <c r="AU1685"/>
      <c r="AV1685"/>
      <c r="AW1685"/>
      <c r="AX1685"/>
      <c r="AY1685"/>
      <c r="AZ1685"/>
      <c r="BA1685"/>
      <c r="BB1685"/>
      <c r="BC1685"/>
      <c r="BD1685"/>
      <c r="BE1685"/>
      <c r="BF1685"/>
      <c r="BG1685"/>
      <c r="BH1685"/>
      <c r="BI1685"/>
      <c r="BJ1685"/>
      <c r="BK1685"/>
      <c r="BL1685"/>
      <c r="BM1685"/>
      <c r="BN1685"/>
      <c r="BO1685"/>
      <c r="BP1685"/>
      <c r="BQ1685"/>
      <c r="BR1685"/>
      <c r="BS1685"/>
      <c r="BT1685"/>
    </row>
    <row r="1686" spans="1:72" s="8" customFormat="1" x14ac:dyDescent="0.25">
      <c r="A1686" s="92"/>
      <c r="B1686" s="92"/>
      <c r="C1686" s="92"/>
      <c r="D1686" s="92"/>
      <c r="E1686" s="104"/>
      <c r="F1686" s="104"/>
      <c r="G1686" s="104"/>
      <c r="H1686" s="104"/>
      <c r="I1686" s="104"/>
      <c r="J1686" s="104"/>
      <c r="K1686" s="104"/>
      <c r="L1686" s="104"/>
      <c r="M1686"/>
      <c r="N1686"/>
      <c r="O1686"/>
      <c r="P1686"/>
      <c r="Q1686"/>
      <c r="R1686"/>
      <c r="S1686"/>
      <c r="T1686"/>
      <c r="U1686"/>
      <c r="V1686"/>
      <c r="W1686"/>
      <c r="X1686"/>
      <c r="Y1686"/>
      <c r="Z1686"/>
      <c r="AA1686"/>
      <c r="AB1686"/>
      <c r="AC1686"/>
      <c r="AD1686"/>
      <c r="AE1686"/>
      <c r="AF1686"/>
      <c r="AG1686"/>
      <c r="AH1686"/>
      <c r="AI1686"/>
      <c r="AJ1686"/>
      <c r="AK1686"/>
      <c r="AL1686"/>
      <c r="AM1686"/>
      <c r="AN1686"/>
      <c r="AO1686"/>
      <c r="AP1686"/>
      <c r="AQ1686"/>
      <c r="AR1686"/>
      <c r="AS1686"/>
      <c r="AT1686"/>
      <c r="AU1686"/>
      <c r="AV1686"/>
      <c r="AW1686"/>
      <c r="AX1686"/>
      <c r="AY1686"/>
      <c r="AZ1686"/>
      <c r="BA1686"/>
      <c r="BB1686"/>
      <c r="BC1686"/>
      <c r="BD1686"/>
      <c r="BE1686"/>
      <c r="BF1686"/>
      <c r="BG1686"/>
      <c r="BH1686"/>
      <c r="BI1686"/>
      <c r="BJ1686"/>
      <c r="BK1686"/>
      <c r="BL1686"/>
      <c r="BM1686"/>
      <c r="BN1686"/>
      <c r="BO1686"/>
      <c r="BP1686"/>
      <c r="BQ1686"/>
      <c r="BR1686"/>
      <c r="BS1686"/>
      <c r="BT1686"/>
    </row>
    <row r="1687" spans="1:72" s="8" customFormat="1" x14ac:dyDescent="0.25">
      <c r="A1687" s="92"/>
      <c r="B1687" s="92"/>
      <c r="C1687" s="92"/>
      <c r="D1687" s="92"/>
      <c r="E1687" s="104"/>
      <c r="F1687" s="104"/>
      <c r="G1687" s="104"/>
      <c r="H1687" s="104"/>
      <c r="I1687" s="104"/>
      <c r="J1687" s="104"/>
      <c r="K1687" s="104"/>
      <c r="L1687" s="104"/>
      <c r="M1687"/>
      <c r="N1687"/>
      <c r="O1687"/>
      <c r="P1687"/>
      <c r="Q1687"/>
      <c r="R1687"/>
      <c r="S1687"/>
      <c r="T1687"/>
      <c r="U1687"/>
      <c r="V1687"/>
      <c r="W1687"/>
      <c r="X1687"/>
      <c r="Y1687"/>
      <c r="Z1687"/>
      <c r="AA1687"/>
      <c r="AB1687"/>
      <c r="AC1687"/>
      <c r="AD1687"/>
      <c r="AE1687"/>
      <c r="AF1687"/>
      <c r="AG1687"/>
      <c r="AH1687"/>
      <c r="AI1687"/>
      <c r="AJ1687"/>
      <c r="AK1687"/>
      <c r="AL1687"/>
      <c r="AM1687"/>
      <c r="AN1687"/>
      <c r="AO1687"/>
      <c r="AP1687"/>
      <c r="AQ1687"/>
      <c r="AR1687"/>
      <c r="AS1687"/>
      <c r="AT1687"/>
      <c r="AU1687"/>
      <c r="AV1687"/>
      <c r="AW1687"/>
      <c r="AX1687"/>
      <c r="AY1687"/>
      <c r="AZ1687"/>
      <c r="BA1687"/>
      <c r="BB1687"/>
      <c r="BC1687"/>
      <c r="BD1687"/>
      <c r="BE1687"/>
      <c r="BF1687"/>
      <c r="BG1687"/>
      <c r="BH1687"/>
      <c r="BI1687"/>
      <c r="BJ1687"/>
      <c r="BK1687"/>
      <c r="BL1687"/>
      <c r="BM1687"/>
      <c r="BN1687"/>
      <c r="BO1687"/>
      <c r="BP1687"/>
      <c r="BQ1687"/>
      <c r="BR1687"/>
      <c r="BS1687"/>
      <c r="BT1687"/>
    </row>
    <row r="1688" spans="1:72" s="8" customFormat="1" x14ac:dyDescent="0.25">
      <c r="A1688" s="92"/>
      <c r="B1688" s="92"/>
      <c r="C1688" s="92"/>
      <c r="D1688" s="92"/>
      <c r="E1688" s="104"/>
      <c r="F1688" s="104"/>
      <c r="G1688" s="104"/>
      <c r="H1688" s="104"/>
      <c r="I1688" s="104"/>
      <c r="J1688" s="104"/>
      <c r="K1688" s="104"/>
      <c r="L1688" s="104"/>
      <c r="M1688"/>
      <c r="N1688"/>
      <c r="O1688"/>
      <c r="P1688"/>
      <c r="Q1688"/>
      <c r="R1688"/>
      <c r="S1688"/>
      <c r="T1688"/>
      <c r="U1688"/>
      <c r="V1688"/>
      <c r="W1688"/>
      <c r="X1688"/>
      <c r="Y1688"/>
      <c r="Z1688"/>
      <c r="AA1688"/>
      <c r="AB1688"/>
      <c r="AC1688"/>
      <c r="AD1688"/>
      <c r="AE1688"/>
      <c r="AF1688"/>
      <c r="AG1688"/>
      <c r="AH1688"/>
      <c r="AI1688"/>
      <c r="AJ1688"/>
      <c r="AK1688"/>
      <c r="AL1688"/>
      <c r="AM1688"/>
      <c r="AN1688"/>
      <c r="AO1688"/>
      <c r="AP1688"/>
      <c r="AQ1688"/>
      <c r="AR1688"/>
      <c r="AS1688"/>
      <c r="AT1688"/>
      <c r="AU1688"/>
      <c r="AV1688"/>
      <c r="AW1688"/>
      <c r="AX1688"/>
      <c r="AY1688"/>
      <c r="AZ1688"/>
      <c r="BA1688"/>
      <c r="BB1688"/>
      <c r="BC1688"/>
      <c r="BD1688"/>
      <c r="BE1688"/>
      <c r="BF1688"/>
      <c r="BG1688"/>
      <c r="BH1688"/>
      <c r="BI1688"/>
      <c r="BJ1688"/>
      <c r="BK1688"/>
      <c r="BL1688"/>
      <c r="BM1688"/>
      <c r="BN1688"/>
      <c r="BO1688"/>
      <c r="BP1688"/>
      <c r="BQ1688"/>
      <c r="BR1688"/>
      <c r="BS1688"/>
      <c r="BT1688"/>
    </row>
    <row r="1689" spans="1:72" s="8" customFormat="1" x14ac:dyDescent="0.25">
      <c r="A1689" s="92"/>
      <c r="B1689" s="92"/>
      <c r="C1689" s="92"/>
      <c r="D1689" s="92"/>
      <c r="E1689" s="104"/>
      <c r="F1689" s="104"/>
      <c r="G1689" s="104"/>
      <c r="H1689" s="104"/>
      <c r="I1689" s="104"/>
      <c r="J1689" s="104"/>
      <c r="K1689" s="104"/>
      <c r="L1689" s="104"/>
      <c r="M1689"/>
      <c r="N1689"/>
      <c r="O1689"/>
      <c r="P1689"/>
      <c r="Q1689"/>
      <c r="R1689"/>
      <c r="S1689"/>
      <c r="T1689"/>
      <c r="U1689"/>
      <c r="V1689"/>
      <c r="W1689"/>
      <c r="X1689"/>
      <c r="Y1689"/>
      <c r="Z1689"/>
      <c r="AA1689"/>
      <c r="AB1689"/>
      <c r="AC1689"/>
      <c r="AD1689"/>
      <c r="AE1689"/>
      <c r="AF1689"/>
      <c r="AG1689"/>
      <c r="AH1689"/>
      <c r="AI1689"/>
      <c r="AJ1689"/>
      <c r="AK1689"/>
      <c r="AL1689"/>
      <c r="AM1689"/>
      <c r="AN1689"/>
      <c r="AO1689"/>
      <c r="AP1689"/>
      <c r="AQ1689"/>
      <c r="AR1689"/>
      <c r="AS1689"/>
      <c r="AT1689"/>
      <c r="AU1689"/>
      <c r="AV1689"/>
      <c r="AW1689"/>
      <c r="AX1689"/>
      <c r="AY1689"/>
      <c r="AZ1689"/>
      <c r="BA1689"/>
      <c r="BB1689"/>
      <c r="BC1689"/>
      <c r="BD1689"/>
      <c r="BE1689"/>
      <c r="BF1689"/>
      <c r="BG1689"/>
      <c r="BH1689"/>
      <c r="BI1689"/>
      <c r="BJ1689"/>
      <c r="BK1689"/>
      <c r="BL1689"/>
      <c r="BM1689"/>
      <c r="BN1689"/>
      <c r="BO1689"/>
      <c r="BP1689"/>
      <c r="BQ1689"/>
      <c r="BR1689"/>
      <c r="BS1689"/>
      <c r="BT1689"/>
    </row>
    <row r="1690" spans="1:72" s="8" customFormat="1" x14ac:dyDescent="0.25">
      <c r="A1690" s="92"/>
      <c r="B1690" s="92"/>
      <c r="C1690" s="92"/>
      <c r="D1690" s="92"/>
      <c r="E1690" s="104"/>
      <c r="F1690" s="104"/>
      <c r="G1690" s="104"/>
      <c r="H1690" s="104"/>
      <c r="I1690" s="104"/>
      <c r="J1690" s="104"/>
      <c r="K1690" s="104"/>
      <c r="L1690" s="104"/>
      <c r="M1690"/>
      <c r="N1690"/>
      <c r="O1690"/>
      <c r="P1690"/>
      <c r="Q1690"/>
      <c r="R1690"/>
      <c r="S1690"/>
      <c r="T1690"/>
      <c r="U1690"/>
      <c r="V1690"/>
      <c r="W1690"/>
      <c r="X1690"/>
      <c r="Y1690"/>
      <c r="Z1690"/>
      <c r="AA1690"/>
      <c r="AB1690"/>
      <c r="AC1690"/>
      <c r="AD1690"/>
      <c r="AE1690"/>
      <c r="AF1690"/>
      <c r="AG1690"/>
      <c r="AH1690"/>
      <c r="AI1690"/>
      <c r="AJ1690"/>
      <c r="AK1690"/>
      <c r="AL1690"/>
      <c r="AM1690"/>
      <c r="AN1690"/>
      <c r="AO1690"/>
      <c r="AP1690"/>
      <c r="AQ1690"/>
      <c r="AR1690"/>
      <c r="AS1690"/>
      <c r="AT1690"/>
      <c r="AU1690"/>
      <c r="AV1690"/>
      <c r="AW1690"/>
      <c r="AX1690"/>
      <c r="AY1690"/>
      <c r="AZ1690"/>
      <c r="BA1690"/>
      <c r="BB1690"/>
      <c r="BC1690"/>
      <c r="BD1690"/>
      <c r="BE1690"/>
      <c r="BF1690"/>
      <c r="BG1690"/>
      <c r="BH1690"/>
      <c r="BI1690"/>
      <c r="BJ1690"/>
      <c r="BK1690"/>
      <c r="BL1690"/>
      <c r="BM1690"/>
      <c r="BN1690"/>
      <c r="BO1690"/>
      <c r="BP1690"/>
      <c r="BQ1690"/>
      <c r="BR1690"/>
      <c r="BS1690"/>
      <c r="BT1690"/>
    </row>
    <row r="1691" spans="1:72" s="8" customFormat="1" x14ac:dyDescent="0.25">
      <c r="A1691" s="92"/>
      <c r="B1691" s="92"/>
      <c r="C1691" s="92"/>
      <c r="D1691" s="92"/>
      <c r="E1691" s="104"/>
      <c r="F1691" s="104"/>
      <c r="G1691" s="104"/>
      <c r="H1691" s="104"/>
      <c r="I1691" s="104"/>
      <c r="J1691" s="104"/>
      <c r="K1691" s="104"/>
      <c r="L1691" s="104"/>
      <c r="M1691"/>
      <c r="N1691"/>
      <c r="O1691"/>
      <c r="P1691"/>
      <c r="Q1691"/>
      <c r="R1691"/>
      <c r="S1691"/>
      <c r="T1691"/>
      <c r="U1691"/>
      <c r="V1691"/>
      <c r="W1691"/>
      <c r="X1691"/>
      <c r="Y1691"/>
      <c r="Z1691"/>
      <c r="AA1691"/>
      <c r="AB1691"/>
      <c r="AC1691"/>
      <c r="AD1691"/>
      <c r="AE1691"/>
      <c r="AF1691"/>
      <c r="AG1691"/>
      <c r="AH1691"/>
      <c r="AI1691"/>
      <c r="AJ1691"/>
      <c r="AK1691"/>
      <c r="AL1691"/>
      <c r="AM1691"/>
      <c r="AN1691"/>
      <c r="AO1691"/>
      <c r="AP1691"/>
      <c r="AQ1691"/>
      <c r="AR1691"/>
      <c r="AS1691"/>
      <c r="AT1691"/>
      <c r="AU1691"/>
      <c r="AV1691"/>
      <c r="AW1691"/>
      <c r="AX1691"/>
      <c r="AY1691"/>
      <c r="AZ1691"/>
      <c r="BA1691"/>
      <c r="BB1691"/>
      <c r="BC1691"/>
      <c r="BD1691"/>
      <c r="BE1691"/>
      <c r="BF1691"/>
      <c r="BG1691"/>
      <c r="BH1691"/>
      <c r="BI1691"/>
      <c r="BJ1691"/>
      <c r="BK1691"/>
      <c r="BL1691"/>
      <c r="BM1691"/>
      <c r="BN1691"/>
      <c r="BO1691"/>
      <c r="BP1691"/>
      <c r="BQ1691"/>
      <c r="BR1691"/>
      <c r="BS1691"/>
      <c r="BT1691"/>
    </row>
    <row r="1692" spans="1:72" s="8" customFormat="1" x14ac:dyDescent="0.25">
      <c r="A1692" s="92"/>
      <c r="B1692" s="92"/>
      <c r="C1692" s="92"/>
      <c r="D1692" s="92"/>
      <c r="E1692" s="104"/>
      <c r="F1692" s="104"/>
      <c r="G1692" s="104"/>
      <c r="H1692" s="104"/>
      <c r="I1692" s="104"/>
      <c r="J1692" s="104"/>
      <c r="K1692" s="104"/>
      <c r="L1692" s="104"/>
      <c r="M1692"/>
      <c r="N1692"/>
      <c r="O1692"/>
      <c r="P1692"/>
      <c r="Q1692"/>
      <c r="R1692"/>
      <c r="S1692"/>
      <c r="T1692"/>
      <c r="U1692"/>
      <c r="V1692"/>
      <c r="W1692"/>
      <c r="X1692"/>
      <c r="Y1692"/>
      <c r="Z1692"/>
      <c r="AA1692"/>
      <c r="AB1692"/>
      <c r="AC1692"/>
      <c r="AD1692"/>
      <c r="AE1692"/>
      <c r="AF1692"/>
      <c r="AG1692"/>
      <c r="AH1692"/>
      <c r="AI1692"/>
      <c r="AJ1692"/>
      <c r="AK1692"/>
      <c r="AL1692"/>
      <c r="AM1692"/>
      <c r="AN1692"/>
      <c r="AO1692"/>
      <c r="AP1692"/>
      <c r="AQ1692"/>
      <c r="AR1692"/>
      <c r="AS1692"/>
      <c r="AT1692"/>
      <c r="AU1692"/>
      <c r="AV1692"/>
      <c r="AW1692"/>
      <c r="AX1692"/>
      <c r="AY1692"/>
      <c r="AZ1692"/>
      <c r="BA1692"/>
      <c r="BB1692"/>
      <c r="BC1692"/>
      <c r="BD1692"/>
      <c r="BE1692"/>
      <c r="BF1692"/>
      <c r="BG1692"/>
      <c r="BH1692"/>
      <c r="BI1692"/>
      <c r="BJ1692"/>
      <c r="BK1692"/>
      <c r="BL1692"/>
      <c r="BM1692"/>
      <c r="BN1692"/>
      <c r="BO1692"/>
      <c r="BP1692"/>
      <c r="BQ1692"/>
      <c r="BR1692"/>
      <c r="BS1692"/>
      <c r="BT1692"/>
    </row>
    <row r="1693" spans="1:72" s="8" customFormat="1" x14ac:dyDescent="0.25">
      <c r="A1693" s="92"/>
      <c r="B1693" s="92"/>
      <c r="C1693" s="92"/>
      <c r="D1693" s="92"/>
      <c r="E1693" s="104"/>
      <c r="F1693" s="104"/>
      <c r="G1693" s="104"/>
      <c r="H1693" s="104"/>
      <c r="I1693" s="104"/>
      <c r="J1693" s="104"/>
      <c r="K1693" s="104"/>
      <c r="L1693" s="104"/>
      <c r="M1693"/>
      <c r="N1693"/>
      <c r="O1693"/>
      <c r="P1693"/>
      <c r="Q1693"/>
      <c r="R1693"/>
      <c r="S1693"/>
      <c r="T1693"/>
      <c r="U1693"/>
      <c r="V1693"/>
      <c r="W1693"/>
      <c r="X1693"/>
      <c r="Y1693"/>
      <c r="Z1693"/>
      <c r="AA1693"/>
      <c r="AB1693"/>
      <c r="AC1693"/>
      <c r="AD1693"/>
      <c r="AE1693"/>
      <c r="AF1693"/>
      <c r="AG1693"/>
      <c r="AH1693"/>
      <c r="AI1693"/>
      <c r="AJ1693"/>
      <c r="AK1693"/>
      <c r="AL1693"/>
      <c r="AM1693"/>
      <c r="AN1693"/>
      <c r="AO1693"/>
      <c r="AP1693"/>
      <c r="AQ1693"/>
      <c r="AR1693"/>
      <c r="AS1693"/>
      <c r="AT1693"/>
      <c r="AU1693"/>
      <c r="AV1693"/>
      <c r="AW1693"/>
      <c r="AX1693"/>
      <c r="AY1693"/>
      <c r="AZ1693"/>
      <c r="BA1693"/>
      <c r="BB1693"/>
      <c r="BC1693"/>
      <c r="BD1693"/>
      <c r="BE1693"/>
      <c r="BF1693"/>
      <c r="BG1693"/>
      <c r="BH1693"/>
      <c r="BI1693"/>
      <c r="BJ1693"/>
      <c r="BK1693"/>
      <c r="BL1693"/>
      <c r="BM1693"/>
      <c r="BN1693"/>
      <c r="BO1693"/>
      <c r="BP1693"/>
      <c r="BQ1693"/>
      <c r="BR1693"/>
      <c r="BS1693"/>
      <c r="BT1693"/>
    </row>
    <row r="1694" spans="1:72" s="8" customFormat="1" x14ac:dyDescent="0.25">
      <c r="A1694" s="92"/>
      <c r="B1694" s="92"/>
      <c r="C1694" s="92"/>
      <c r="D1694" s="92"/>
      <c r="E1694" s="104"/>
      <c r="F1694" s="104"/>
      <c r="G1694" s="104"/>
      <c r="H1694" s="104"/>
      <c r="I1694" s="104"/>
      <c r="J1694" s="104"/>
      <c r="K1694" s="104"/>
      <c r="L1694" s="104"/>
      <c r="M1694"/>
      <c r="N1694"/>
      <c r="O1694"/>
      <c r="P1694"/>
      <c r="Q1694"/>
      <c r="R1694"/>
      <c r="S1694"/>
      <c r="T1694"/>
      <c r="U1694"/>
      <c r="V1694"/>
      <c r="W1694"/>
      <c r="X1694"/>
      <c r="Y1694"/>
      <c r="Z1694"/>
      <c r="AA1694"/>
      <c r="AB1694"/>
      <c r="AC1694"/>
      <c r="AD1694"/>
      <c r="AE1694"/>
      <c r="AF1694"/>
      <c r="AG1694"/>
      <c r="AH1694"/>
      <c r="AI1694"/>
      <c r="AJ1694"/>
      <c r="AK1694"/>
      <c r="AL1694"/>
      <c r="AM1694"/>
      <c r="AN1694"/>
      <c r="AO1694"/>
      <c r="AP1694"/>
      <c r="AQ1694"/>
      <c r="AR1694"/>
      <c r="AS1694"/>
      <c r="AT1694"/>
      <c r="AU1694"/>
      <c r="AV1694"/>
      <c r="AW1694"/>
      <c r="AX1694"/>
      <c r="AY1694"/>
      <c r="AZ1694"/>
      <c r="BA1694"/>
      <c r="BB1694"/>
      <c r="BC1694"/>
      <c r="BD1694"/>
      <c r="BE1694"/>
      <c r="BF1694"/>
      <c r="BG1694"/>
      <c r="BH1694"/>
      <c r="BI1694"/>
      <c r="BJ1694"/>
      <c r="BK1694"/>
      <c r="BL1694"/>
      <c r="BM1694"/>
      <c r="BN1694"/>
      <c r="BO1694"/>
      <c r="BP1694"/>
      <c r="BQ1694"/>
      <c r="BR1694"/>
      <c r="BS1694"/>
      <c r="BT1694"/>
    </row>
    <row r="1695" spans="1:72" s="8" customFormat="1" x14ac:dyDescent="0.25">
      <c r="A1695" s="92"/>
      <c r="B1695" s="92"/>
      <c r="C1695" s="92"/>
      <c r="D1695" s="92"/>
      <c r="E1695" s="104"/>
      <c r="F1695" s="104"/>
      <c r="G1695" s="104"/>
      <c r="H1695" s="104"/>
      <c r="I1695" s="104"/>
      <c r="J1695" s="104"/>
      <c r="K1695" s="104"/>
      <c r="L1695" s="104"/>
      <c r="M1695"/>
      <c r="N1695"/>
      <c r="O1695"/>
      <c r="P1695"/>
      <c r="Q1695"/>
      <c r="R1695"/>
      <c r="S1695"/>
      <c r="T1695"/>
      <c r="U1695"/>
      <c r="V1695"/>
      <c r="W1695"/>
      <c r="X1695"/>
      <c r="Y1695"/>
      <c r="Z1695"/>
      <c r="AA1695"/>
      <c r="AB1695"/>
      <c r="AC1695"/>
      <c r="AD1695"/>
      <c r="AE1695"/>
      <c r="AF1695"/>
      <c r="AG1695"/>
      <c r="AH1695"/>
      <c r="AI1695"/>
      <c r="AJ1695"/>
      <c r="AK1695"/>
      <c r="AL1695"/>
      <c r="AM1695"/>
      <c r="AN1695"/>
      <c r="AO1695"/>
      <c r="AP1695"/>
      <c r="AQ1695"/>
      <c r="AR1695"/>
      <c r="AS1695"/>
      <c r="AT1695"/>
      <c r="AU1695"/>
      <c r="AV1695"/>
      <c r="AW1695"/>
      <c r="AX1695"/>
      <c r="AY1695"/>
      <c r="AZ1695"/>
      <c r="BA1695"/>
      <c r="BB1695"/>
      <c r="BC1695"/>
      <c r="BD1695"/>
      <c r="BE1695"/>
      <c r="BF1695"/>
      <c r="BG1695"/>
      <c r="BH1695"/>
      <c r="BI1695"/>
      <c r="BJ1695"/>
      <c r="BK1695"/>
      <c r="BL1695"/>
      <c r="BM1695"/>
      <c r="BN1695"/>
      <c r="BO1695"/>
      <c r="BP1695"/>
      <c r="BQ1695"/>
      <c r="BR1695"/>
      <c r="BS1695"/>
      <c r="BT1695"/>
    </row>
    <row r="1696" spans="1:72" s="8" customFormat="1" x14ac:dyDescent="0.25">
      <c r="A1696" s="92"/>
      <c r="B1696" s="92"/>
      <c r="C1696" s="92"/>
      <c r="D1696" s="92"/>
      <c r="E1696" s="104"/>
      <c r="F1696" s="104"/>
      <c r="G1696" s="104"/>
      <c r="H1696" s="104"/>
      <c r="I1696" s="104"/>
      <c r="J1696" s="104"/>
      <c r="K1696" s="104"/>
      <c r="L1696" s="104"/>
      <c r="M1696"/>
      <c r="N1696"/>
      <c r="O1696"/>
      <c r="P1696"/>
      <c r="Q1696"/>
      <c r="R1696"/>
      <c r="S1696"/>
      <c r="T1696"/>
      <c r="U1696"/>
      <c r="V1696"/>
      <c r="W1696"/>
      <c r="X1696"/>
      <c r="Y1696"/>
      <c r="Z1696"/>
      <c r="AA1696"/>
      <c r="AB1696"/>
      <c r="AC1696"/>
      <c r="AD1696"/>
      <c r="AE1696"/>
      <c r="AF1696"/>
      <c r="AG1696"/>
      <c r="AH1696"/>
      <c r="AI1696"/>
      <c r="AJ1696"/>
      <c r="AK1696"/>
      <c r="AL1696"/>
      <c r="AM1696"/>
      <c r="AN1696"/>
      <c r="AO1696"/>
      <c r="AP1696"/>
      <c r="AQ1696"/>
      <c r="AR1696"/>
      <c r="AS1696"/>
      <c r="AT1696"/>
      <c r="AU1696"/>
      <c r="AV1696"/>
      <c r="AW1696"/>
      <c r="AX1696"/>
      <c r="AY1696"/>
      <c r="AZ1696"/>
      <c r="BA1696"/>
      <c r="BB1696"/>
      <c r="BC1696"/>
      <c r="BD1696"/>
      <c r="BE1696"/>
      <c r="BF1696"/>
      <c r="BG1696"/>
      <c r="BH1696"/>
      <c r="BI1696"/>
      <c r="BJ1696"/>
      <c r="BK1696"/>
      <c r="BL1696"/>
      <c r="BM1696"/>
      <c r="BN1696"/>
      <c r="BO1696"/>
      <c r="BP1696"/>
      <c r="BQ1696"/>
      <c r="BR1696"/>
      <c r="BS1696"/>
      <c r="BT1696"/>
    </row>
    <row r="1697" spans="1:72" s="8" customFormat="1" x14ac:dyDescent="0.25">
      <c r="A1697" s="92"/>
      <c r="B1697" s="92"/>
      <c r="C1697" s="92"/>
      <c r="D1697" s="92"/>
      <c r="E1697" s="104"/>
      <c r="F1697" s="104"/>
      <c r="G1697" s="104"/>
      <c r="H1697" s="104"/>
      <c r="I1697" s="104"/>
      <c r="J1697" s="104"/>
      <c r="K1697" s="104"/>
      <c r="L1697" s="104"/>
      <c r="M1697"/>
      <c r="N1697"/>
      <c r="O1697"/>
      <c r="P1697"/>
      <c r="Q1697"/>
      <c r="R1697"/>
      <c r="S1697"/>
      <c r="T1697"/>
      <c r="U1697"/>
      <c r="V1697"/>
      <c r="W1697"/>
      <c r="X1697"/>
      <c r="Y1697"/>
      <c r="Z1697"/>
      <c r="AA1697"/>
      <c r="AB1697"/>
      <c r="AC1697"/>
      <c r="AD1697"/>
      <c r="AE1697"/>
      <c r="AF1697"/>
      <c r="AG1697"/>
      <c r="AH1697"/>
      <c r="AI1697"/>
      <c r="AJ1697"/>
      <c r="AK1697"/>
      <c r="AL1697"/>
      <c r="AM1697"/>
      <c r="AN1697"/>
      <c r="AO1697"/>
      <c r="AP1697"/>
      <c r="AQ1697"/>
      <c r="AR1697"/>
      <c r="AS1697"/>
      <c r="AT1697"/>
      <c r="AU1697"/>
      <c r="AV1697"/>
      <c r="AW1697"/>
      <c r="AX1697"/>
      <c r="AY1697"/>
      <c r="AZ1697"/>
      <c r="BA1697"/>
      <c r="BB1697"/>
      <c r="BC1697"/>
      <c r="BD1697"/>
      <c r="BE1697"/>
      <c r="BF1697"/>
      <c r="BG1697"/>
      <c r="BH1697"/>
      <c r="BI1697"/>
      <c r="BJ1697"/>
      <c r="BK1697"/>
      <c r="BL1697"/>
      <c r="BM1697"/>
      <c r="BN1697"/>
      <c r="BO1697"/>
      <c r="BP1697"/>
      <c r="BQ1697"/>
      <c r="BR1697"/>
      <c r="BS1697"/>
      <c r="BT1697"/>
    </row>
    <row r="1698" spans="1:72" s="8" customFormat="1" x14ac:dyDescent="0.25">
      <c r="A1698" s="92"/>
      <c r="B1698" s="92"/>
      <c r="C1698" s="92"/>
      <c r="D1698" s="92"/>
      <c r="E1698" s="104"/>
      <c r="F1698" s="104"/>
      <c r="G1698" s="104"/>
      <c r="H1698" s="104"/>
      <c r="I1698" s="104"/>
      <c r="J1698" s="104"/>
      <c r="K1698" s="104"/>
      <c r="L1698" s="104"/>
      <c r="M1698"/>
      <c r="N1698"/>
      <c r="O1698"/>
      <c r="P1698"/>
      <c r="Q1698"/>
      <c r="R1698"/>
      <c r="S1698"/>
      <c r="T1698"/>
      <c r="U1698"/>
      <c r="V1698"/>
      <c r="W1698"/>
      <c r="X1698"/>
      <c r="Y1698"/>
      <c r="Z1698"/>
      <c r="AA1698"/>
      <c r="AB1698"/>
      <c r="AC1698"/>
      <c r="AD1698"/>
      <c r="AE1698"/>
      <c r="AF1698"/>
      <c r="AG1698"/>
      <c r="AH1698"/>
      <c r="AI1698"/>
      <c r="AJ1698"/>
      <c r="AK1698"/>
      <c r="AL1698"/>
      <c r="AM1698"/>
      <c r="AN1698"/>
      <c r="AO1698"/>
      <c r="AP1698"/>
      <c r="AQ1698"/>
      <c r="AR1698"/>
      <c r="AS1698"/>
      <c r="AT1698"/>
      <c r="AU1698"/>
      <c r="AV1698"/>
      <c r="AW1698"/>
      <c r="AX1698"/>
      <c r="AY1698"/>
      <c r="AZ1698"/>
      <c r="BA1698"/>
      <c r="BB1698"/>
      <c r="BC1698"/>
      <c r="BD1698"/>
      <c r="BE1698"/>
      <c r="BF1698"/>
      <c r="BG1698"/>
      <c r="BH1698"/>
      <c r="BI1698"/>
      <c r="BJ1698"/>
      <c r="BK1698"/>
      <c r="BL1698"/>
      <c r="BM1698"/>
      <c r="BN1698"/>
      <c r="BO1698"/>
      <c r="BP1698"/>
      <c r="BQ1698"/>
      <c r="BR1698"/>
      <c r="BS1698"/>
      <c r="BT1698"/>
    </row>
    <row r="1699" spans="1:72" s="8" customFormat="1" x14ac:dyDescent="0.25">
      <c r="A1699" s="92"/>
      <c r="B1699" s="92"/>
      <c r="C1699" s="92"/>
      <c r="D1699" s="92"/>
      <c r="E1699" s="104"/>
      <c r="F1699" s="104"/>
      <c r="G1699" s="104"/>
      <c r="H1699" s="104"/>
      <c r="I1699" s="104"/>
      <c r="J1699" s="104"/>
      <c r="K1699" s="104"/>
      <c r="L1699" s="104"/>
      <c r="M1699"/>
      <c r="N1699"/>
      <c r="O1699"/>
      <c r="P1699"/>
      <c r="Q1699"/>
      <c r="R1699"/>
      <c r="S1699"/>
      <c r="T1699"/>
      <c r="U1699"/>
      <c r="V1699"/>
      <c r="W1699"/>
      <c r="X1699"/>
      <c r="Y1699"/>
      <c r="Z1699"/>
      <c r="AA1699"/>
      <c r="AB1699"/>
      <c r="AC1699"/>
      <c r="AD1699"/>
      <c r="AE1699"/>
      <c r="AF1699"/>
      <c r="AG1699"/>
      <c r="AH1699"/>
      <c r="AI1699"/>
      <c r="AJ1699"/>
      <c r="AK1699"/>
      <c r="AL1699"/>
      <c r="AM1699"/>
      <c r="AN1699"/>
      <c r="AO1699"/>
      <c r="AP1699"/>
      <c r="AQ1699"/>
      <c r="AR1699"/>
      <c r="AS1699"/>
      <c r="AT1699"/>
      <c r="AU1699"/>
      <c r="AV1699"/>
      <c r="AW1699"/>
      <c r="AX1699"/>
      <c r="AY1699"/>
      <c r="AZ1699"/>
      <c r="BA1699"/>
      <c r="BB1699"/>
      <c r="BC1699"/>
      <c r="BD1699"/>
      <c r="BE1699"/>
      <c r="BF1699"/>
      <c r="BG1699"/>
      <c r="BH1699"/>
      <c r="BI1699"/>
      <c r="BJ1699"/>
      <c r="BK1699"/>
      <c r="BL1699"/>
      <c r="BM1699"/>
      <c r="BN1699"/>
      <c r="BO1699"/>
      <c r="BP1699"/>
      <c r="BQ1699"/>
      <c r="BR1699"/>
      <c r="BS1699"/>
      <c r="BT1699"/>
    </row>
    <row r="1700" spans="1:72" s="8" customFormat="1" x14ac:dyDescent="0.25">
      <c r="A1700" s="92"/>
      <c r="B1700" s="92"/>
      <c r="C1700" s="92"/>
      <c r="D1700" s="92"/>
      <c r="E1700" s="104"/>
      <c r="F1700" s="104"/>
      <c r="G1700" s="104"/>
      <c r="H1700" s="104"/>
      <c r="I1700" s="104"/>
      <c r="J1700" s="104"/>
      <c r="K1700" s="104"/>
      <c r="L1700" s="104"/>
      <c r="M1700"/>
      <c r="N1700"/>
      <c r="O1700"/>
      <c r="P1700"/>
      <c r="Q1700"/>
      <c r="R1700"/>
      <c r="S1700"/>
      <c r="T1700"/>
      <c r="U1700"/>
      <c r="V1700"/>
      <c r="W1700"/>
      <c r="X1700"/>
      <c r="Y1700"/>
      <c r="Z1700"/>
      <c r="AA1700"/>
      <c r="AB1700"/>
      <c r="AC1700"/>
      <c r="AD1700"/>
      <c r="AE1700"/>
      <c r="AF1700"/>
      <c r="AG1700"/>
      <c r="AH1700"/>
      <c r="AI1700"/>
      <c r="AJ1700"/>
      <c r="AK1700"/>
      <c r="AL1700"/>
      <c r="AM1700"/>
      <c r="AN1700"/>
      <c r="AO1700"/>
      <c r="AP1700"/>
      <c r="AQ1700"/>
      <c r="AR1700"/>
      <c r="AS1700"/>
      <c r="AT1700"/>
      <c r="AU1700"/>
      <c r="AV1700"/>
      <c r="AW1700"/>
      <c r="AX1700"/>
      <c r="AY1700"/>
      <c r="AZ1700"/>
      <c r="BA1700"/>
      <c r="BB1700"/>
      <c r="BC1700"/>
      <c r="BD1700"/>
      <c r="BE1700"/>
      <c r="BF1700"/>
      <c r="BG1700"/>
      <c r="BH1700"/>
      <c r="BI1700"/>
      <c r="BJ1700"/>
      <c r="BK1700"/>
      <c r="BL1700"/>
      <c r="BM1700"/>
      <c r="BN1700"/>
      <c r="BO1700"/>
      <c r="BP1700"/>
      <c r="BQ1700"/>
      <c r="BR1700"/>
      <c r="BS1700"/>
      <c r="BT1700"/>
    </row>
    <row r="1701" spans="1:72" s="8" customFormat="1" x14ac:dyDescent="0.25">
      <c r="A1701" s="92"/>
      <c r="B1701" s="92"/>
      <c r="C1701" s="92"/>
      <c r="D1701" s="92"/>
      <c r="E1701" s="104"/>
      <c r="F1701" s="104"/>
      <c r="G1701" s="104"/>
      <c r="H1701" s="104"/>
      <c r="I1701" s="104"/>
      <c r="J1701" s="104"/>
      <c r="K1701" s="104"/>
      <c r="L1701" s="104"/>
      <c r="M1701"/>
      <c r="N1701"/>
      <c r="O1701"/>
      <c r="P1701"/>
      <c r="Q1701"/>
      <c r="R1701"/>
      <c r="S1701"/>
      <c r="T1701"/>
      <c r="U1701"/>
      <c r="V1701"/>
      <c r="W1701"/>
      <c r="X1701"/>
      <c r="Y1701"/>
      <c r="Z1701"/>
      <c r="AA1701"/>
      <c r="AB1701"/>
      <c r="AC1701"/>
      <c r="AD1701"/>
      <c r="AE1701"/>
      <c r="AF1701"/>
      <c r="AG1701"/>
      <c r="AH1701"/>
      <c r="AI1701"/>
      <c r="AJ1701"/>
      <c r="AK1701"/>
      <c r="AL1701"/>
      <c r="AM1701"/>
      <c r="AN1701"/>
      <c r="AO1701"/>
      <c r="AP1701"/>
      <c r="AQ1701"/>
      <c r="AR1701"/>
      <c r="AS1701"/>
      <c r="AT1701"/>
      <c r="AU1701"/>
      <c r="AV1701"/>
      <c r="AW1701"/>
      <c r="AX1701"/>
      <c r="AY1701"/>
      <c r="AZ1701"/>
      <c r="BA1701"/>
      <c r="BB1701"/>
      <c r="BC1701"/>
      <c r="BD1701"/>
      <c r="BE1701"/>
      <c r="BF1701"/>
      <c r="BG1701"/>
      <c r="BH1701"/>
      <c r="BI1701"/>
      <c r="BJ1701"/>
      <c r="BK1701"/>
      <c r="BL1701"/>
      <c r="BM1701"/>
      <c r="BN1701"/>
      <c r="BO1701"/>
      <c r="BP1701"/>
      <c r="BQ1701"/>
      <c r="BR1701"/>
      <c r="BS1701"/>
      <c r="BT1701"/>
    </row>
    <row r="1702" spans="1:72" s="8" customFormat="1" x14ac:dyDescent="0.25">
      <c r="A1702" s="92"/>
      <c r="B1702" s="92"/>
      <c r="C1702" s="92"/>
      <c r="D1702" s="92"/>
      <c r="E1702" s="104"/>
      <c r="F1702" s="104"/>
      <c r="G1702" s="104"/>
      <c r="H1702" s="104"/>
      <c r="I1702" s="104"/>
      <c r="J1702" s="104"/>
      <c r="K1702" s="104"/>
      <c r="L1702" s="104"/>
      <c r="M1702"/>
      <c r="N1702"/>
      <c r="O1702"/>
      <c r="P1702"/>
      <c r="Q1702"/>
      <c r="R1702"/>
      <c r="S1702"/>
      <c r="T1702"/>
      <c r="U1702"/>
      <c r="V1702"/>
      <c r="W1702"/>
      <c r="X1702"/>
      <c r="Y1702"/>
      <c r="Z1702"/>
      <c r="AA1702"/>
      <c r="AB1702"/>
      <c r="AC1702"/>
      <c r="AD1702"/>
      <c r="AE1702"/>
      <c r="AF1702"/>
      <c r="AG1702"/>
      <c r="AH1702"/>
      <c r="AI1702"/>
      <c r="AJ1702"/>
      <c r="AK1702"/>
      <c r="AL1702"/>
      <c r="AM1702"/>
      <c r="AN1702"/>
      <c r="AO1702"/>
      <c r="AP1702"/>
      <c r="AQ1702"/>
      <c r="AR1702"/>
      <c r="AS1702"/>
      <c r="AT1702"/>
      <c r="AU1702"/>
      <c r="AV1702"/>
      <c r="AW1702"/>
      <c r="AX1702"/>
      <c r="AY1702"/>
      <c r="AZ1702"/>
      <c r="BA1702"/>
      <c r="BB1702"/>
      <c r="BC1702"/>
      <c r="BD1702"/>
      <c r="BE1702"/>
      <c r="BF1702"/>
      <c r="BG1702"/>
      <c r="BH1702"/>
      <c r="BI1702"/>
      <c r="BJ1702"/>
      <c r="BK1702"/>
      <c r="BL1702"/>
      <c r="BM1702"/>
      <c r="BN1702"/>
      <c r="BO1702"/>
      <c r="BP1702"/>
      <c r="BQ1702"/>
      <c r="BR1702"/>
      <c r="BS1702"/>
      <c r="BT1702"/>
    </row>
    <row r="1703" spans="1:72" s="8" customFormat="1" x14ac:dyDescent="0.25">
      <c r="A1703" s="92"/>
      <c r="B1703" s="92"/>
      <c r="C1703" s="92"/>
      <c r="D1703" s="92"/>
      <c r="E1703" s="104"/>
      <c r="F1703" s="104"/>
      <c r="G1703" s="104"/>
      <c r="H1703" s="104"/>
      <c r="I1703" s="104"/>
      <c r="J1703" s="104"/>
      <c r="K1703" s="104"/>
      <c r="L1703" s="104"/>
      <c r="M1703"/>
      <c r="N1703"/>
      <c r="O1703"/>
      <c r="P1703"/>
      <c r="Q1703"/>
      <c r="R1703"/>
      <c r="S1703"/>
      <c r="T1703"/>
      <c r="U1703"/>
      <c r="V1703"/>
      <c r="W1703"/>
      <c r="X1703"/>
      <c r="Y1703"/>
      <c r="Z1703"/>
      <c r="AA1703"/>
      <c r="AB1703"/>
      <c r="AC1703"/>
      <c r="AD1703"/>
      <c r="AE1703"/>
      <c r="AF1703"/>
      <c r="AG1703"/>
      <c r="AH1703"/>
      <c r="AI1703"/>
      <c r="AJ1703"/>
      <c r="AK1703"/>
      <c r="AL1703"/>
      <c r="AM1703"/>
      <c r="AN1703"/>
      <c r="AO1703"/>
      <c r="AP1703"/>
      <c r="AQ1703"/>
      <c r="AR1703"/>
      <c r="AS1703"/>
      <c r="AT1703"/>
      <c r="AU1703"/>
      <c r="AV1703"/>
      <c r="AW1703"/>
      <c r="AX1703"/>
      <c r="AY1703"/>
      <c r="AZ1703"/>
      <c r="BA1703"/>
      <c r="BB1703"/>
      <c r="BC1703"/>
      <c r="BD1703"/>
      <c r="BE1703"/>
      <c r="BF1703"/>
      <c r="BG1703"/>
      <c r="BH1703"/>
      <c r="BI1703"/>
      <c r="BJ1703"/>
      <c r="BK1703"/>
      <c r="BL1703"/>
      <c r="BM1703"/>
      <c r="BN1703"/>
      <c r="BO1703"/>
      <c r="BP1703"/>
      <c r="BQ1703"/>
      <c r="BR1703"/>
      <c r="BS1703"/>
      <c r="BT1703"/>
    </row>
    <row r="1704" spans="1:72" s="8" customFormat="1" x14ac:dyDescent="0.25">
      <c r="A1704" s="92"/>
      <c r="B1704" s="92"/>
      <c r="C1704" s="92"/>
      <c r="D1704" s="92"/>
      <c r="E1704" s="104"/>
      <c r="F1704" s="104"/>
      <c r="G1704" s="104"/>
      <c r="H1704" s="104"/>
      <c r="I1704" s="104"/>
      <c r="J1704" s="104"/>
      <c r="K1704" s="104"/>
      <c r="L1704" s="104"/>
      <c r="M1704"/>
      <c r="N1704"/>
      <c r="O1704"/>
      <c r="P1704"/>
      <c r="Q1704"/>
      <c r="R1704"/>
      <c r="S1704"/>
      <c r="T1704"/>
      <c r="U1704"/>
      <c r="V1704"/>
      <c r="W1704"/>
      <c r="X1704"/>
      <c r="Y1704"/>
      <c r="Z1704"/>
      <c r="AA1704"/>
      <c r="AB1704"/>
      <c r="AC1704"/>
      <c r="AD1704"/>
      <c r="AE1704"/>
      <c r="AF1704"/>
      <c r="AG1704"/>
      <c r="AH1704"/>
      <c r="AI1704"/>
      <c r="AJ1704"/>
      <c r="AK1704"/>
      <c r="AL1704"/>
      <c r="AM1704"/>
      <c r="AN1704"/>
      <c r="AO1704"/>
      <c r="AP1704"/>
      <c r="AQ1704"/>
      <c r="AR1704"/>
      <c r="AS1704"/>
      <c r="AT1704"/>
      <c r="AU1704"/>
      <c r="AV1704"/>
      <c r="AW1704"/>
      <c r="AX1704"/>
      <c r="AY1704"/>
      <c r="AZ1704"/>
      <c r="BA1704"/>
      <c r="BB1704"/>
      <c r="BC1704"/>
      <c r="BD1704"/>
      <c r="BE1704"/>
      <c r="BF1704"/>
      <c r="BG1704"/>
      <c r="BH1704"/>
      <c r="BI1704"/>
      <c r="BJ1704"/>
      <c r="BK1704"/>
      <c r="BL1704"/>
      <c r="BM1704"/>
      <c r="BN1704"/>
      <c r="BO1704"/>
      <c r="BP1704"/>
      <c r="BQ1704"/>
      <c r="BR1704"/>
      <c r="BS1704"/>
      <c r="BT1704"/>
    </row>
    <row r="1705" spans="1:72" s="8" customFormat="1" x14ac:dyDescent="0.25">
      <c r="A1705" s="92"/>
      <c r="B1705" s="92"/>
      <c r="C1705" s="92"/>
      <c r="D1705" s="92"/>
      <c r="E1705" s="104"/>
      <c r="F1705" s="104"/>
      <c r="G1705" s="104"/>
      <c r="H1705" s="104"/>
      <c r="I1705" s="104"/>
      <c r="J1705" s="104"/>
      <c r="K1705" s="104"/>
      <c r="L1705" s="104"/>
      <c r="M1705"/>
      <c r="N1705"/>
      <c r="O1705"/>
      <c r="P1705"/>
      <c r="Q1705"/>
      <c r="R1705"/>
      <c r="S1705"/>
      <c r="T1705"/>
      <c r="U1705"/>
      <c r="V1705"/>
      <c r="W1705"/>
      <c r="X1705"/>
      <c r="Y1705"/>
      <c r="Z1705"/>
      <c r="AA1705"/>
      <c r="AB1705"/>
      <c r="AC1705"/>
      <c r="AD1705"/>
      <c r="AE1705"/>
      <c r="AF1705"/>
      <c r="AG1705"/>
      <c r="AH1705"/>
      <c r="AI1705"/>
      <c r="AJ1705"/>
      <c r="AK1705"/>
      <c r="AL1705"/>
      <c r="AM1705"/>
      <c r="AN1705"/>
      <c r="AO1705"/>
      <c r="AP1705"/>
      <c r="AQ1705"/>
      <c r="AR1705"/>
      <c r="AS1705"/>
      <c r="AT1705"/>
      <c r="AU1705"/>
      <c r="AV1705"/>
      <c r="AW1705"/>
      <c r="AX1705"/>
      <c r="AY1705"/>
      <c r="AZ1705"/>
      <c r="BA1705"/>
      <c r="BB1705"/>
      <c r="BC1705"/>
      <c r="BD1705"/>
      <c r="BE1705"/>
      <c r="BF1705"/>
      <c r="BG1705"/>
      <c r="BH1705"/>
      <c r="BI1705"/>
      <c r="BJ1705"/>
      <c r="BK1705"/>
      <c r="BL1705"/>
      <c r="BM1705"/>
      <c r="BN1705"/>
      <c r="BO1705"/>
      <c r="BP1705"/>
      <c r="BQ1705"/>
      <c r="BR1705"/>
      <c r="BS1705"/>
      <c r="BT1705"/>
    </row>
    <row r="1706" spans="1:72" s="8" customFormat="1" x14ac:dyDescent="0.25">
      <c r="A1706" s="92"/>
      <c r="B1706" s="92"/>
      <c r="C1706" s="92"/>
      <c r="D1706" s="92"/>
      <c r="E1706" s="104"/>
      <c r="F1706" s="104"/>
      <c r="G1706" s="104"/>
      <c r="H1706" s="104"/>
      <c r="I1706" s="104"/>
      <c r="J1706" s="104"/>
      <c r="K1706" s="104"/>
      <c r="L1706" s="104"/>
      <c r="M1706"/>
      <c r="N1706"/>
      <c r="O1706"/>
      <c r="P1706"/>
      <c r="Q1706"/>
      <c r="R1706"/>
      <c r="S1706"/>
      <c r="T1706"/>
      <c r="U1706"/>
      <c r="V1706"/>
      <c r="W1706"/>
      <c r="X1706"/>
      <c r="Y1706"/>
      <c r="Z1706"/>
      <c r="AA1706"/>
      <c r="AB1706"/>
      <c r="AC1706"/>
      <c r="AD1706"/>
      <c r="AE1706"/>
      <c r="AF1706"/>
      <c r="AG1706"/>
      <c r="AH1706"/>
      <c r="AI1706"/>
      <c r="AJ1706"/>
      <c r="AK1706"/>
      <c r="AL1706"/>
      <c r="AM1706"/>
      <c r="AN1706"/>
      <c r="AO1706"/>
      <c r="AP1706"/>
      <c r="AQ1706"/>
      <c r="AR1706"/>
      <c r="AS1706"/>
      <c r="AT1706"/>
      <c r="AU1706"/>
      <c r="AV1706"/>
      <c r="AW1706"/>
      <c r="AX1706"/>
      <c r="AY1706"/>
      <c r="AZ1706"/>
      <c r="BA1706"/>
      <c r="BB1706"/>
      <c r="BC1706"/>
      <c r="BD1706"/>
      <c r="BE1706"/>
      <c r="BF1706"/>
      <c r="BG1706"/>
      <c r="BH1706"/>
      <c r="BI1706"/>
      <c r="BJ1706"/>
      <c r="BK1706"/>
      <c r="BL1706"/>
      <c r="BM1706"/>
      <c r="BN1706"/>
      <c r="BO1706"/>
      <c r="BP1706"/>
      <c r="BQ1706"/>
      <c r="BR1706"/>
      <c r="BS1706"/>
      <c r="BT1706"/>
    </row>
    <row r="1707" spans="1:72" s="8" customFormat="1" x14ac:dyDescent="0.25">
      <c r="A1707" s="92"/>
      <c r="B1707" s="92"/>
      <c r="C1707" s="92"/>
      <c r="D1707" s="92"/>
      <c r="E1707" s="104"/>
      <c r="F1707" s="104"/>
      <c r="G1707" s="104"/>
      <c r="H1707" s="104"/>
      <c r="I1707" s="104"/>
      <c r="J1707" s="104"/>
      <c r="K1707" s="104"/>
      <c r="L1707" s="104"/>
      <c r="M1707"/>
      <c r="N1707"/>
      <c r="O1707"/>
      <c r="P1707"/>
      <c r="Q1707"/>
      <c r="R1707"/>
      <c r="S1707"/>
      <c r="T1707"/>
      <c r="U1707"/>
      <c r="V1707"/>
      <c r="W1707"/>
      <c r="X1707"/>
      <c r="Y1707"/>
      <c r="Z1707"/>
      <c r="AA1707"/>
      <c r="AB1707"/>
      <c r="AC1707"/>
      <c r="AD1707"/>
      <c r="AE1707"/>
      <c r="AF1707"/>
      <c r="AG1707"/>
      <c r="AH1707"/>
      <c r="AI1707"/>
      <c r="AJ1707"/>
      <c r="AK1707"/>
      <c r="AL1707"/>
      <c r="AM1707"/>
      <c r="AN1707"/>
      <c r="AO1707"/>
      <c r="AP1707"/>
      <c r="AQ1707"/>
      <c r="AR1707"/>
      <c r="AS1707"/>
      <c r="AT1707"/>
      <c r="AU1707"/>
      <c r="AV1707"/>
      <c r="AW1707"/>
      <c r="AX1707"/>
      <c r="AY1707"/>
      <c r="AZ1707"/>
      <c r="BA1707"/>
      <c r="BB1707"/>
      <c r="BC1707"/>
      <c r="BD1707"/>
      <c r="BE1707"/>
      <c r="BF1707"/>
      <c r="BG1707"/>
      <c r="BH1707"/>
      <c r="BI1707"/>
      <c r="BJ1707"/>
      <c r="BK1707"/>
      <c r="BL1707"/>
      <c r="BM1707"/>
      <c r="BN1707"/>
      <c r="BO1707"/>
      <c r="BP1707"/>
      <c r="BQ1707"/>
      <c r="BR1707"/>
      <c r="BS1707"/>
      <c r="BT1707"/>
    </row>
    <row r="1708" spans="1:72" s="8" customFormat="1" x14ac:dyDescent="0.25">
      <c r="A1708" s="92"/>
      <c r="B1708" s="92"/>
      <c r="C1708" s="92"/>
      <c r="D1708" s="92"/>
      <c r="E1708" s="104"/>
      <c r="F1708" s="104"/>
      <c r="G1708" s="104"/>
      <c r="H1708" s="104"/>
      <c r="I1708" s="104"/>
      <c r="J1708" s="104"/>
      <c r="K1708" s="104"/>
      <c r="L1708" s="104"/>
      <c r="M1708"/>
      <c r="N1708"/>
      <c r="O1708"/>
      <c r="P1708"/>
      <c r="Q1708"/>
      <c r="R1708"/>
      <c r="S1708"/>
      <c r="T1708"/>
      <c r="U1708"/>
      <c r="V1708"/>
      <c r="W1708"/>
      <c r="X1708"/>
      <c r="Y1708"/>
      <c r="Z1708"/>
      <c r="AA1708"/>
      <c r="AB1708"/>
      <c r="AC1708"/>
      <c r="AD1708"/>
      <c r="AE1708"/>
      <c r="AF1708"/>
      <c r="AG1708"/>
      <c r="AH1708"/>
      <c r="AI1708"/>
      <c r="AJ1708"/>
      <c r="AK1708"/>
      <c r="AL1708"/>
      <c r="AM1708"/>
      <c r="AN1708"/>
      <c r="AO1708"/>
      <c r="AP1708"/>
      <c r="AQ1708"/>
      <c r="AR1708"/>
      <c r="AS1708"/>
      <c r="AT1708"/>
      <c r="AU1708"/>
      <c r="AV1708"/>
      <c r="AW1708"/>
      <c r="AX1708"/>
      <c r="AY1708"/>
      <c r="AZ1708"/>
      <c r="BA1708"/>
      <c r="BB1708"/>
      <c r="BC1708"/>
      <c r="BD1708"/>
      <c r="BE1708"/>
      <c r="BF1708"/>
      <c r="BG1708"/>
      <c r="BH1708"/>
      <c r="BI1708"/>
      <c r="BJ1708"/>
      <c r="BK1708"/>
      <c r="BL1708"/>
      <c r="BM1708"/>
      <c r="BN1708"/>
      <c r="BO1708"/>
      <c r="BP1708"/>
      <c r="BQ1708"/>
      <c r="BR1708"/>
      <c r="BS1708"/>
      <c r="BT1708"/>
    </row>
    <row r="1709" spans="1:72" s="8" customFormat="1" x14ac:dyDescent="0.25">
      <c r="A1709" s="92"/>
      <c r="B1709" s="92"/>
      <c r="C1709" s="92"/>
      <c r="D1709" s="92"/>
      <c r="E1709" s="104"/>
      <c r="F1709" s="104"/>
      <c r="G1709" s="104"/>
      <c r="H1709" s="104"/>
      <c r="I1709" s="104"/>
      <c r="J1709" s="104"/>
      <c r="K1709" s="104"/>
      <c r="L1709" s="104"/>
      <c r="M1709"/>
      <c r="N1709"/>
      <c r="O1709"/>
      <c r="P1709"/>
      <c r="Q1709"/>
      <c r="R1709"/>
      <c r="S1709"/>
      <c r="T1709"/>
      <c r="U1709"/>
      <c r="V1709"/>
      <c r="W1709"/>
      <c r="X1709"/>
      <c r="Y1709"/>
      <c r="Z1709"/>
      <c r="AA1709"/>
      <c r="AB1709"/>
      <c r="AC1709"/>
      <c r="AD1709"/>
      <c r="AE1709"/>
      <c r="AF1709"/>
      <c r="AG1709"/>
      <c r="AH1709"/>
      <c r="AI1709"/>
      <c r="AJ1709"/>
      <c r="AK1709"/>
      <c r="AL1709"/>
      <c r="AM1709"/>
      <c r="AN1709"/>
      <c r="AO1709"/>
      <c r="AP1709"/>
      <c r="AQ1709"/>
      <c r="AR1709"/>
      <c r="AS1709"/>
      <c r="AT1709"/>
      <c r="AU1709"/>
      <c r="AV1709"/>
      <c r="AW1709"/>
      <c r="AX1709"/>
      <c r="AY1709"/>
      <c r="AZ1709"/>
      <c r="BA1709"/>
      <c r="BB1709"/>
      <c r="BC1709"/>
      <c r="BD1709"/>
      <c r="BE1709"/>
      <c r="BF1709"/>
      <c r="BG1709"/>
      <c r="BH1709"/>
      <c r="BI1709"/>
      <c r="BJ1709"/>
      <c r="BK1709"/>
      <c r="BL1709"/>
      <c r="BM1709"/>
      <c r="BN1709"/>
      <c r="BO1709"/>
      <c r="BP1709"/>
      <c r="BQ1709"/>
      <c r="BR1709"/>
      <c r="BS1709"/>
      <c r="BT1709"/>
    </row>
    <row r="1710" spans="1:72" s="8" customFormat="1" x14ac:dyDescent="0.25">
      <c r="A1710" s="92"/>
      <c r="B1710" s="92"/>
      <c r="C1710" s="92"/>
      <c r="D1710" s="92"/>
      <c r="E1710" s="104"/>
      <c r="F1710" s="104"/>
      <c r="G1710" s="104"/>
      <c r="H1710" s="104"/>
      <c r="I1710" s="104"/>
      <c r="J1710" s="104"/>
      <c r="K1710" s="104"/>
      <c r="L1710" s="104"/>
      <c r="M1710"/>
      <c r="N1710"/>
      <c r="O1710"/>
      <c r="P1710"/>
      <c r="Q1710"/>
      <c r="R1710"/>
      <c r="S1710"/>
      <c r="T1710"/>
      <c r="U1710"/>
      <c r="V1710"/>
      <c r="W1710"/>
      <c r="X1710"/>
      <c r="Y1710"/>
      <c r="Z1710"/>
      <c r="AA1710"/>
      <c r="AB1710"/>
      <c r="AC1710"/>
      <c r="AD1710"/>
      <c r="AE1710"/>
      <c r="AF1710"/>
      <c r="AG1710"/>
      <c r="AH1710"/>
      <c r="AI1710"/>
      <c r="AJ1710"/>
      <c r="AK1710"/>
      <c r="AL1710"/>
      <c r="AM1710"/>
      <c r="AN1710"/>
      <c r="AO1710"/>
      <c r="AP1710"/>
      <c r="AQ1710"/>
      <c r="AR1710"/>
      <c r="AS1710"/>
      <c r="AT1710"/>
      <c r="AU1710"/>
      <c r="AV1710"/>
      <c r="AW1710"/>
      <c r="AX1710"/>
      <c r="AY1710"/>
      <c r="AZ1710"/>
      <c r="BA1710"/>
      <c r="BB1710"/>
      <c r="BC1710"/>
      <c r="BD1710"/>
      <c r="BE1710"/>
      <c r="BF1710"/>
      <c r="BG1710"/>
      <c r="BH1710"/>
      <c r="BI1710"/>
      <c r="BJ1710"/>
      <c r="BK1710"/>
      <c r="BL1710"/>
      <c r="BM1710"/>
      <c r="BN1710"/>
      <c r="BO1710"/>
      <c r="BP1710"/>
      <c r="BQ1710"/>
      <c r="BR1710"/>
      <c r="BS1710"/>
      <c r="BT1710"/>
    </row>
    <row r="1711" spans="1:72" s="8" customFormat="1" x14ac:dyDescent="0.25">
      <c r="A1711" s="92"/>
      <c r="B1711" s="92"/>
      <c r="C1711" s="92"/>
      <c r="D1711" s="92"/>
      <c r="E1711" s="104"/>
      <c r="F1711" s="104"/>
      <c r="G1711" s="104"/>
      <c r="H1711" s="104"/>
      <c r="I1711" s="104"/>
      <c r="J1711" s="104"/>
      <c r="K1711" s="104"/>
      <c r="L1711" s="104"/>
      <c r="M1711"/>
      <c r="N1711"/>
      <c r="O1711"/>
      <c r="P1711"/>
      <c r="Q1711"/>
      <c r="R1711"/>
      <c r="S1711"/>
      <c r="T1711"/>
      <c r="U1711"/>
      <c r="V1711"/>
      <c r="W1711"/>
      <c r="X1711"/>
      <c r="Y1711"/>
      <c r="Z1711"/>
      <c r="AA1711"/>
      <c r="AB1711"/>
      <c r="AC1711"/>
      <c r="AD1711"/>
      <c r="AE1711"/>
      <c r="AF1711"/>
      <c r="AG1711"/>
      <c r="AH1711"/>
      <c r="AI1711"/>
      <c r="AJ1711"/>
      <c r="AK1711"/>
      <c r="AL1711"/>
      <c r="AM1711"/>
      <c r="AN1711"/>
      <c r="AO1711"/>
      <c r="AP1711"/>
      <c r="AQ1711"/>
      <c r="AR1711"/>
      <c r="AS1711"/>
      <c r="AT1711"/>
      <c r="AU1711"/>
      <c r="AV1711"/>
      <c r="AW1711"/>
      <c r="AX1711"/>
      <c r="AY1711"/>
      <c r="AZ1711"/>
      <c r="BA1711"/>
      <c r="BB1711"/>
      <c r="BC1711"/>
      <c r="BD1711"/>
      <c r="BE1711"/>
      <c r="BF1711"/>
      <c r="BG1711"/>
      <c r="BH1711"/>
      <c r="BI1711"/>
      <c r="BJ1711"/>
      <c r="BK1711"/>
      <c r="BL1711"/>
      <c r="BM1711"/>
      <c r="BN1711"/>
      <c r="BO1711"/>
      <c r="BP1711"/>
      <c r="BQ1711"/>
      <c r="BR1711"/>
      <c r="BS1711"/>
      <c r="BT1711"/>
    </row>
    <row r="1712" spans="1:72" s="8" customFormat="1" x14ac:dyDescent="0.25">
      <c r="A1712" s="92"/>
      <c r="B1712" s="92"/>
      <c r="C1712" s="92"/>
      <c r="D1712" s="92"/>
      <c r="E1712" s="104"/>
      <c r="F1712" s="104"/>
      <c r="G1712" s="104"/>
      <c r="H1712" s="104"/>
      <c r="I1712" s="104"/>
      <c r="J1712" s="104"/>
      <c r="K1712" s="104"/>
      <c r="L1712" s="104"/>
      <c r="M1712"/>
      <c r="N1712"/>
      <c r="O1712"/>
      <c r="P1712"/>
      <c r="Q1712"/>
      <c r="R1712"/>
      <c r="S1712"/>
      <c r="T1712"/>
      <c r="U1712"/>
      <c r="V1712"/>
      <c r="W1712"/>
      <c r="X1712"/>
      <c r="Y1712"/>
      <c r="Z1712"/>
      <c r="AA1712"/>
      <c r="AB1712"/>
      <c r="AC1712"/>
      <c r="AD1712"/>
      <c r="AE1712"/>
      <c r="AF1712"/>
      <c r="AG1712"/>
      <c r="AH1712"/>
      <c r="AI1712"/>
      <c r="AJ1712"/>
      <c r="AK1712"/>
      <c r="AL1712"/>
      <c r="AM1712"/>
      <c r="AN1712"/>
      <c r="AO1712"/>
      <c r="AP1712"/>
      <c r="AQ1712"/>
      <c r="AR1712"/>
      <c r="AS1712"/>
      <c r="AT1712"/>
      <c r="AU1712"/>
      <c r="AV1712"/>
      <c r="AW1712"/>
      <c r="AX1712"/>
      <c r="AY1712"/>
      <c r="AZ1712"/>
      <c r="BA1712"/>
      <c r="BB1712"/>
      <c r="BC1712"/>
      <c r="BD1712"/>
      <c r="BE1712"/>
      <c r="BF1712"/>
      <c r="BG1712"/>
      <c r="BH1712"/>
      <c r="BI1712"/>
      <c r="BJ1712"/>
      <c r="BK1712"/>
      <c r="BL1712"/>
      <c r="BM1712"/>
      <c r="BN1712"/>
      <c r="BO1712"/>
      <c r="BP1712"/>
      <c r="BQ1712"/>
      <c r="BR1712"/>
      <c r="BS1712"/>
      <c r="BT1712"/>
    </row>
    <row r="1713" spans="1:72" s="8" customFormat="1" x14ac:dyDescent="0.25">
      <c r="A1713" s="92"/>
      <c r="B1713" s="92"/>
      <c r="C1713" s="92"/>
      <c r="D1713" s="92"/>
      <c r="E1713" s="104"/>
      <c r="F1713" s="104"/>
      <c r="G1713" s="104"/>
      <c r="H1713" s="104"/>
      <c r="I1713" s="104"/>
      <c r="J1713" s="104"/>
      <c r="K1713" s="104"/>
      <c r="L1713" s="104"/>
      <c r="M1713"/>
      <c r="N1713"/>
      <c r="O1713"/>
      <c r="P1713"/>
      <c r="Q1713"/>
      <c r="R1713"/>
      <c r="S1713"/>
      <c r="T1713"/>
      <c r="U1713"/>
      <c r="V1713"/>
      <c r="W1713"/>
      <c r="X1713"/>
      <c r="Y1713"/>
      <c r="Z1713"/>
      <c r="AA1713"/>
      <c r="AB1713"/>
      <c r="AC1713"/>
      <c r="AD1713"/>
      <c r="AE1713"/>
      <c r="AF1713"/>
      <c r="AG1713"/>
      <c r="AH1713"/>
      <c r="AI1713"/>
      <c r="AJ1713"/>
      <c r="AK1713"/>
      <c r="AL1713"/>
      <c r="AM1713"/>
      <c r="AN1713"/>
      <c r="AO1713"/>
      <c r="AP1713"/>
      <c r="AQ1713"/>
      <c r="AR1713"/>
      <c r="AS1713"/>
      <c r="AT1713"/>
      <c r="AU1713"/>
      <c r="AV1713"/>
      <c r="AW1713"/>
      <c r="AX1713"/>
      <c r="AY1713"/>
      <c r="AZ1713"/>
      <c r="BA1713"/>
      <c r="BB1713"/>
      <c r="BC1713"/>
      <c r="BD1713"/>
      <c r="BE1713"/>
      <c r="BF1713"/>
      <c r="BG1713"/>
      <c r="BH1713"/>
      <c r="BI1713"/>
      <c r="BJ1713"/>
      <c r="BK1713"/>
      <c r="BL1713"/>
      <c r="BM1713"/>
      <c r="BN1713"/>
      <c r="BO1713"/>
      <c r="BP1713"/>
      <c r="BQ1713"/>
      <c r="BR1713"/>
      <c r="BS1713"/>
      <c r="BT1713"/>
    </row>
    <row r="1714" spans="1:72" s="8" customFormat="1" x14ac:dyDescent="0.25">
      <c r="A1714" s="92"/>
      <c r="B1714" s="92"/>
      <c r="C1714" s="92"/>
      <c r="D1714" s="92"/>
      <c r="E1714" s="104"/>
      <c r="F1714" s="104"/>
      <c r="G1714" s="104"/>
      <c r="H1714" s="104"/>
      <c r="I1714" s="104"/>
      <c r="J1714" s="104"/>
      <c r="K1714" s="104"/>
      <c r="L1714" s="104"/>
      <c r="M1714"/>
      <c r="N1714"/>
      <c r="O1714"/>
      <c r="P1714"/>
      <c r="Q1714"/>
      <c r="R1714"/>
      <c r="S1714"/>
      <c r="T1714"/>
      <c r="U1714"/>
      <c r="V1714"/>
      <c r="W1714"/>
      <c r="X1714"/>
      <c r="Y1714"/>
      <c r="Z1714"/>
      <c r="AA1714"/>
      <c r="AB1714"/>
      <c r="AC1714"/>
      <c r="AD1714"/>
      <c r="AE1714"/>
      <c r="AF1714"/>
      <c r="AG1714"/>
      <c r="AH1714"/>
      <c r="AI1714"/>
      <c r="AJ1714"/>
      <c r="AK1714"/>
      <c r="AL1714"/>
      <c r="AM1714"/>
      <c r="AN1714"/>
      <c r="AO1714"/>
      <c r="AP1714"/>
      <c r="AQ1714"/>
      <c r="AR1714"/>
      <c r="AS1714"/>
      <c r="AT1714"/>
      <c r="AU1714"/>
      <c r="AV1714"/>
      <c r="AW1714"/>
      <c r="AX1714"/>
      <c r="AY1714"/>
      <c r="AZ1714"/>
      <c r="BA1714"/>
      <c r="BB1714"/>
      <c r="BC1714"/>
      <c r="BD1714"/>
      <c r="BE1714"/>
      <c r="BF1714"/>
      <c r="BG1714"/>
      <c r="BH1714"/>
      <c r="BI1714"/>
      <c r="BJ1714"/>
      <c r="BK1714"/>
      <c r="BL1714"/>
      <c r="BM1714"/>
      <c r="BN1714"/>
      <c r="BO1714"/>
      <c r="BP1714"/>
      <c r="BQ1714"/>
      <c r="BR1714"/>
      <c r="BS1714"/>
      <c r="BT1714"/>
    </row>
    <row r="1715" spans="1:72" s="8" customFormat="1" x14ac:dyDescent="0.25">
      <c r="A1715" s="92"/>
      <c r="B1715" s="92"/>
      <c r="C1715" s="92"/>
      <c r="D1715" s="92"/>
      <c r="E1715" s="104"/>
      <c r="F1715" s="104"/>
      <c r="G1715" s="104"/>
      <c r="H1715" s="104"/>
      <c r="I1715" s="104"/>
      <c r="J1715" s="104"/>
      <c r="K1715" s="104"/>
      <c r="L1715" s="104"/>
      <c r="M1715"/>
      <c r="N1715"/>
      <c r="O1715"/>
      <c r="P1715"/>
      <c r="Q1715"/>
      <c r="R1715"/>
      <c r="S1715"/>
      <c r="T1715"/>
      <c r="U1715"/>
      <c r="V1715"/>
      <c r="W1715"/>
      <c r="X1715"/>
      <c r="Y1715"/>
      <c r="Z1715"/>
      <c r="AA1715"/>
      <c r="AB1715"/>
      <c r="AC1715"/>
      <c r="AD1715"/>
      <c r="AE1715"/>
      <c r="AF1715"/>
      <c r="AG1715"/>
      <c r="AH1715"/>
      <c r="AI1715"/>
      <c r="AJ1715"/>
      <c r="AK1715"/>
      <c r="AL1715"/>
      <c r="AM1715"/>
      <c r="AN1715"/>
      <c r="AO1715"/>
      <c r="AP1715"/>
      <c r="AQ1715"/>
      <c r="AR1715"/>
      <c r="AS1715"/>
      <c r="AT1715"/>
      <c r="AU1715"/>
      <c r="AV1715"/>
      <c r="AW1715"/>
      <c r="AX1715"/>
      <c r="AY1715"/>
      <c r="AZ1715"/>
      <c r="BA1715"/>
      <c r="BB1715"/>
      <c r="BC1715"/>
      <c r="BD1715"/>
      <c r="BE1715"/>
      <c r="BF1715"/>
      <c r="BG1715"/>
      <c r="BH1715"/>
      <c r="BI1715"/>
      <c r="BJ1715"/>
      <c r="BK1715"/>
      <c r="BL1715"/>
      <c r="BM1715"/>
      <c r="BN1715"/>
      <c r="BO1715"/>
      <c r="BP1715"/>
      <c r="BQ1715"/>
      <c r="BR1715"/>
      <c r="BS1715"/>
      <c r="BT1715"/>
    </row>
    <row r="1716" spans="1:72" s="8" customFormat="1" x14ac:dyDescent="0.25">
      <c r="A1716" s="92"/>
      <c r="B1716" s="92"/>
      <c r="C1716" s="92"/>
      <c r="D1716" s="92"/>
      <c r="E1716" s="104"/>
      <c r="F1716" s="104"/>
      <c r="G1716" s="104"/>
      <c r="H1716" s="104"/>
      <c r="I1716" s="104"/>
      <c r="J1716" s="104"/>
      <c r="K1716" s="104"/>
      <c r="L1716" s="104"/>
      <c r="M1716"/>
      <c r="N1716"/>
      <c r="O1716"/>
      <c r="P1716"/>
      <c r="Q1716"/>
      <c r="R1716"/>
      <c r="S1716"/>
      <c r="T1716"/>
      <c r="U1716"/>
      <c r="V1716"/>
      <c r="W1716"/>
      <c r="X1716"/>
      <c r="Y1716"/>
      <c r="Z1716"/>
      <c r="AA1716"/>
      <c r="AB1716"/>
      <c r="AC1716"/>
      <c r="AD1716"/>
      <c r="AE1716"/>
      <c r="AF1716"/>
      <c r="AG1716"/>
      <c r="AH1716"/>
      <c r="AI1716"/>
      <c r="AJ1716"/>
      <c r="AK1716"/>
      <c r="AL1716"/>
      <c r="AM1716"/>
      <c r="AN1716"/>
      <c r="AO1716"/>
      <c r="AP1716"/>
      <c r="AQ1716"/>
      <c r="AR1716"/>
      <c r="AS1716"/>
      <c r="AT1716"/>
      <c r="AU1716"/>
      <c r="AV1716"/>
      <c r="AW1716"/>
      <c r="AX1716"/>
      <c r="AY1716"/>
      <c r="AZ1716"/>
      <c r="BA1716"/>
      <c r="BB1716"/>
      <c r="BC1716"/>
      <c r="BD1716"/>
      <c r="BE1716"/>
      <c r="BF1716"/>
      <c r="BG1716"/>
      <c r="BH1716"/>
      <c r="BI1716"/>
      <c r="BJ1716"/>
      <c r="BK1716"/>
      <c r="BL1716"/>
      <c r="BM1716"/>
      <c r="BN1716"/>
      <c r="BO1716"/>
      <c r="BP1716"/>
      <c r="BQ1716"/>
      <c r="BR1716"/>
      <c r="BS1716"/>
      <c r="BT1716"/>
    </row>
    <row r="1717" spans="1:72" s="8" customFormat="1" x14ac:dyDescent="0.25">
      <c r="A1717" s="92"/>
      <c r="B1717" s="92"/>
      <c r="C1717" s="92"/>
      <c r="D1717" s="92"/>
      <c r="E1717" s="104"/>
      <c r="F1717" s="104"/>
      <c r="G1717" s="104"/>
      <c r="H1717" s="104"/>
      <c r="I1717" s="104"/>
      <c r="J1717" s="104"/>
      <c r="K1717" s="104"/>
      <c r="L1717" s="104"/>
      <c r="M1717"/>
      <c r="N1717"/>
      <c r="O1717"/>
      <c r="P1717"/>
      <c r="Q1717"/>
      <c r="R1717"/>
      <c r="S1717"/>
      <c r="T1717"/>
      <c r="U1717"/>
      <c r="V1717"/>
      <c r="W1717"/>
      <c r="X1717"/>
      <c r="Y1717"/>
      <c r="Z1717"/>
      <c r="AA1717"/>
      <c r="AB1717"/>
      <c r="AC1717"/>
      <c r="AD1717"/>
      <c r="AE1717"/>
      <c r="AF1717"/>
      <c r="AG1717"/>
      <c r="AH1717"/>
      <c r="AI1717"/>
      <c r="AJ1717"/>
      <c r="AK1717"/>
      <c r="AL1717"/>
      <c r="AM1717"/>
      <c r="AN1717"/>
      <c r="AO1717"/>
      <c r="AP1717"/>
      <c r="AQ1717"/>
      <c r="AR1717"/>
      <c r="AS1717"/>
      <c r="AT1717"/>
      <c r="AU1717"/>
      <c r="AV1717"/>
      <c r="AW1717"/>
      <c r="AX1717"/>
      <c r="AY1717"/>
      <c r="AZ1717"/>
      <c r="BA1717"/>
      <c r="BB1717"/>
      <c r="BC1717"/>
      <c r="BD1717"/>
      <c r="BE1717"/>
      <c r="BF1717"/>
      <c r="BG1717"/>
      <c r="BH1717"/>
      <c r="BI1717"/>
      <c r="BJ1717"/>
      <c r="BK1717"/>
      <c r="BL1717"/>
      <c r="BM1717"/>
      <c r="BN1717"/>
      <c r="BO1717"/>
      <c r="BP1717"/>
      <c r="BQ1717"/>
      <c r="BR1717"/>
      <c r="BS1717"/>
      <c r="BT1717"/>
    </row>
    <row r="1718" spans="1:72" s="8" customFormat="1" x14ac:dyDescent="0.25">
      <c r="A1718" s="92"/>
      <c r="B1718" s="92"/>
      <c r="C1718" s="92"/>
      <c r="D1718" s="92"/>
      <c r="E1718" s="104"/>
      <c r="F1718" s="104"/>
      <c r="G1718" s="104"/>
      <c r="H1718" s="104"/>
      <c r="I1718" s="104"/>
      <c r="J1718" s="104"/>
      <c r="K1718" s="104"/>
      <c r="L1718" s="104"/>
      <c r="M1718"/>
      <c r="N1718"/>
      <c r="O1718"/>
      <c r="P1718"/>
      <c r="Q1718"/>
      <c r="R1718"/>
      <c r="S1718"/>
      <c r="T1718"/>
      <c r="U1718"/>
      <c r="V1718"/>
      <c r="W1718"/>
      <c r="X1718"/>
      <c r="Y1718"/>
      <c r="Z1718"/>
      <c r="AA1718"/>
      <c r="AB1718"/>
      <c r="AC1718"/>
      <c r="AD1718"/>
      <c r="AE1718"/>
      <c r="AF1718"/>
      <c r="AG1718"/>
      <c r="AH1718"/>
      <c r="AI1718"/>
      <c r="AJ1718"/>
      <c r="AK1718"/>
      <c r="AL1718"/>
      <c r="AM1718"/>
      <c r="AN1718"/>
      <c r="AO1718"/>
      <c r="AP1718"/>
      <c r="AQ1718"/>
      <c r="AR1718"/>
      <c r="AS1718"/>
      <c r="AT1718"/>
      <c r="AU1718"/>
      <c r="AV1718"/>
      <c r="AW1718"/>
      <c r="AX1718"/>
      <c r="AY1718"/>
      <c r="AZ1718"/>
      <c r="BA1718"/>
      <c r="BB1718"/>
      <c r="BC1718"/>
      <c r="BD1718"/>
      <c r="BE1718"/>
      <c r="BF1718"/>
      <c r="BG1718"/>
      <c r="BH1718"/>
      <c r="BI1718"/>
      <c r="BJ1718"/>
      <c r="BK1718"/>
      <c r="BL1718"/>
      <c r="BM1718"/>
      <c r="BN1718"/>
      <c r="BO1718"/>
      <c r="BP1718"/>
      <c r="BQ1718"/>
      <c r="BR1718"/>
      <c r="BS1718"/>
      <c r="BT1718"/>
    </row>
    <row r="1719" spans="1:72" s="8" customFormat="1" x14ac:dyDescent="0.25">
      <c r="A1719" s="92"/>
      <c r="B1719" s="92"/>
      <c r="C1719" s="92"/>
      <c r="D1719" s="92"/>
      <c r="E1719" s="104"/>
      <c r="F1719" s="104"/>
      <c r="G1719" s="104"/>
      <c r="H1719" s="104"/>
      <c r="I1719" s="104"/>
      <c r="J1719" s="104"/>
      <c r="K1719" s="104"/>
      <c r="L1719" s="104"/>
      <c r="M1719"/>
      <c r="N1719"/>
      <c r="O1719"/>
      <c r="P1719"/>
      <c r="Q1719"/>
      <c r="R1719"/>
      <c r="S1719"/>
      <c r="T1719"/>
      <c r="U1719"/>
      <c r="V1719"/>
      <c r="W1719"/>
      <c r="X1719"/>
      <c r="Y1719"/>
      <c r="Z1719"/>
      <c r="AA1719"/>
      <c r="AB1719"/>
      <c r="AC1719"/>
      <c r="AD1719"/>
      <c r="AE1719"/>
      <c r="AF1719"/>
      <c r="AG1719"/>
      <c r="AH1719"/>
      <c r="AI1719"/>
      <c r="AJ1719"/>
      <c r="AK1719"/>
      <c r="AL1719"/>
      <c r="AM1719"/>
      <c r="AN1719"/>
      <c r="AO1719"/>
      <c r="AP1719"/>
      <c r="AQ1719"/>
      <c r="AR1719"/>
      <c r="AS1719"/>
      <c r="AT1719"/>
      <c r="AU1719"/>
      <c r="AV1719"/>
      <c r="AW1719"/>
      <c r="AX1719"/>
      <c r="AY1719"/>
      <c r="AZ1719"/>
      <c r="BA1719"/>
      <c r="BB1719"/>
      <c r="BC1719"/>
      <c r="BD1719"/>
      <c r="BE1719"/>
      <c r="BF1719"/>
      <c r="BG1719"/>
      <c r="BH1719"/>
      <c r="BI1719"/>
      <c r="BJ1719"/>
      <c r="BK1719"/>
      <c r="BL1719"/>
      <c r="BM1719"/>
      <c r="BN1719"/>
      <c r="BO1719"/>
      <c r="BP1719"/>
      <c r="BQ1719"/>
      <c r="BR1719"/>
      <c r="BS1719"/>
      <c r="BT1719"/>
    </row>
    <row r="1720" spans="1:72" s="8" customFormat="1" x14ac:dyDescent="0.25">
      <c r="A1720" s="92"/>
      <c r="B1720" s="92"/>
      <c r="C1720" s="92"/>
      <c r="D1720" s="92"/>
      <c r="E1720" s="104"/>
      <c r="F1720" s="104"/>
      <c r="G1720" s="104"/>
      <c r="H1720" s="104"/>
      <c r="I1720" s="104"/>
      <c r="J1720" s="104"/>
      <c r="K1720" s="104"/>
      <c r="L1720" s="104"/>
      <c r="M1720"/>
      <c r="N1720"/>
      <c r="O1720"/>
      <c r="P1720"/>
      <c r="Q1720"/>
      <c r="R1720"/>
      <c r="S1720"/>
      <c r="T1720"/>
      <c r="U1720"/>
      <c r="V1720"/>
      <c r="W1720"/>
      <c r="X1720"/>
      <c r="Y1720"/>
      <c r="Z1720"/>
      <c r="AA1720"/>
      <c r="AB1720"/>
      <c r="AC1720"/>
      <c r="AD1720"/>
      <c r="AE1720"/>
      <c r="AF1720"/>
      <c r="AG1720"/>
      <c r="AH1720"/>
      <c r="AI1720"/>
      <c r="AJ1720"/>
      <c r="AK1720"/>
      <c r="AL1720"/>
      <c r="AM1720"/>
      <c r="AN1720"/>
      <c r="AO1720"/>
      <c r="AP1720"/>
      <c r="AQ1720"/>
      <c r="AR1720"/>
      <c r="AS1720"/>
      <c r="AT1720"/>
      <c r="AU1720"/>
      <c r="AV1720"/>
      <c r="AW1720"/>
      <c r="AX1720"/>
      <c r="AY1720"/>
      <c r="AZ1720"/>
      <c r="BA1720"/>
      <c r="BB1720"/>
      <c r="BC1720"/>
      <c r="BD1720"/>
      <c r="BE1720"/>
      <c r="BF1720"/>
      <c r="BG1720"/>
      <c r="BH1720"/>
      <c r="BI1720"/>
      <c r="BJ1720"/>
      <c r="BK1720"/>
      <c r="BL1720"/>
      <c r="BM1720"/>
      <c r="BN1720"/>
      <c r="BO1720"/>
      <c r="BP1720"/>
      <c r="BQ1720"/>
      <c r="BR1720"/>
      <c r="BS1720"/>
      <c r="BT1720"/>
    </row>
    <row r="1721" spans="1:72" s="8" customFormat="1" x14ac:dyDescent="0.25">
      <c r="A1721" s="92"/>
      <c r="B1721" s="92"/>
      <c r="C1721" s="92"/>
      <c r="D1721" s="92"/>
      <c r="E1721" s="104"/>
      <c r="F1721" s="104"/>
      <c r="G1721" s="104"/>
      <c r="H1721" s="104"/>
      <c r="I1721" s="104"/>
      <c r="J1721" s="104"/>
      <c r="K1721" s="104"/>
      <c r="L1721" s="104"/>
      <c r="M1721"/>
      <c r="N1721"/>
      <c r="O1721"/>
      <c r="P1721"/>
      <c r="Q1721"/>
      <c r="R1721"/>
      <c r="S1721"/>
      <c r="T1721"/>
      <c r="U1721"/>
      <c r="V1721"/>
      <c r="W1721"/>
      <c r="X1721"/>
      <c r="Y1721"/>
      <c r="Z1721"/>
      <c r="AA1721"/>
      <c r="AB1721"/>
      <c r="AC1721"/>
      <c r="AD1721"/>
      <c r="AE1721"/>
      <c r="AF1721"/>
      <c r="AG1721"/>
      <c r="AH1721"/>
      <c r="AI1721"/>
      <c r="AJ1721"/>
      <c r="AK1721"/>
      <c r="AL1721"/>
      <c r="AM1721"/>
      <c r="AN1721"/>
      <c r="AO1721"/>
      <c r="AP1721"/>
      <c r="AQ1721"/>
      <c r="AR1721"/>
      <c r="AS1721"/>
      <c r="AT1721"/>
      <c r="AU1721"/>
      <c r="AV1721"/>
      <c r="AW1721"/>
      <c r="AX1721"/>
      <c r="AY1721"/>
      <c r="AZ1721"/>
      <c r="BA1721"/>
      <c r="BB1721"/>
      <c r="BC1721"/>
      <c r="BD1721"/>
      <c r="BE1721"/>
      <c r="BF1721"/>
      <c r="BG1721"/>
      <c r="BH1721"/>
      <c r="BI1721"/>
      <c r="BJ1721"/>
      <c r="BK1721"/>
      <c r="BL1721"/>
      <c r="BM1721"/>
      <c r="BN1721"/>
      <c r="BO1721"/>
      <c r="BP1721"/>
      <c r="BQ1721"/>
      <c r="BR1721"/>
      <c r="BS1721"/>
      <c r="BT1721"/>
    </row>
    <row r="1722" spans="1:72" s="8" customFormat="1" x14ac:dyDescent="0.25">
      <c r="A1722" s="92"/>
      <c r="B1722" s="92"/>
      <c r="C1722" s="92"/>
      <c r="D1722" s="92"/>
      <c r="E1722" s="104"/>
      <c r="F1722" s="104"/>
      <c r="G1722" s="104"/>
      <c r="H1722" s="104"/>
      <c r="I1722" s="104"/>
      <c r="J1722" s="104"/>
      <c r="K1722" s="104"/>
      <c r="L1722" s="104"/>
      <c r="M1722"/>
      <c r="N1722"/>
      <c r="O1722"/>
      <c r="P1722"/>
      <c r="Q1722"/>
      <c r="R1722"/>
      <c r="S1722"/>
      <c r="T1722"/>
      <c r="U1722"/>
      <c r="V1722"/>
      <c r="W1722"/>
      <c r="X1722"/>
      <c r="Y1722"/>
      <c r="Z1722"/>
      <c r="AA1722"/>
      <c r="AB1722"/>
      <c r="AC1722"/>
      <c r="AD1722"/>
      <c r="AE1722"/>
      <c r="AF1722"/>
      <c r="AG1722"/>
      <c r="AH1722"/>
      <c r="AI1722"/>
      <c r="AJ1722"/>
      <c r="AK1722"/>
      <c r="AL1722"/>
      <c r="AM1722"/>
      <c r="AN1722"/>
      <c r="AO1722"/>
      <c r="AP1722"/>
      <c r="AQ1722"/>
      <c r="AR1722"/>
      <c r="AS1722"/>
      <c r="AT1722"/>
      <c r="AU1722"/>
      <c r="AV1722"/>
      <c r="AW1722"/>
      <c r="AX1722"/>
      <c r="AY1722"/>
      <c r="AZ1722"/>
      <c r="BA1722"/>
      <c r="BB1722"/>
      <c r="BC1722"/>
      <c r="BD1722"/>
      <c r="BE1722"/>
      <c r="BF1722"/>
      <c r="BG1722"/>
      <c r="BH1722"/>
      <c r="BI1722"/>
      <c r="BJ1722"/>
      <c r="BK1722"/>
      <c r="BL1722"/>
      <c r="BM1722"/>
      <c r="BN1722"/>
      <c r="BO1722"/>
      <c r="BP1722"/>
      <c r="BQ1722"/>
      <c r="BR1722"/>
      <c r="BS1722"/>
      <c r="BT1722"/>
    </row>
    <row r="1723" spans="1:72" s="8" customFormat="1" x14ac:dyDescent="0.25">
      <c r="A1723" s="92"/>
      <c r="B1723" s="92"/>
      <c r="C1723" s="92"/>
      <c r="D1723" s="92"/>
      <c r="E1723" s="104"/>
      <c r="F1723" s="104"/>
      <c r="G1723" s="104"/>
      <c r="H1723" s="104"/>
      <c r="I1723" s="104"/>
      <c r="J1723" s="104"/>
      <c r="K1723" s="104"/>
      <c r="L1723" s="104"/>
      <c r="M1723"/>
      <c r="N1723"/>
      <c r="O1723"/>
      <c r="P1723"/>
      <c r="Q1723"/>
      <c r="R1723"/>
      <c r="S1723"/>
      <c r="T1723"/>
      <c r="U1723"/>
      <c r="V1723"/>
      <c r="W1723"/>
      <c r="X1723"/>
      <c r="Y1723"/>
      <c r="Z1723"/>
      <c r="AA1723"/>
      <c r="AB1723"/>
      <c r="AC1723"/>
      <c r="AD1723"/>
      <c r="AE1723"/>
      <c r="AF1723"/>
      <c r="AG1723"/>
      <c r="AH1723"/>
      <c r="AI1723"/>
      <c r="AJ1723"/>
      <c r="AK1723"/>
      <c r="AL1723"/>
      <c r="AM1723"/>
      <c r="AN1723"/>
      <c r="AO1723"/>
      <c r="AP1723"/>
      <c r="AQ1723"/>
      <c r="AR1723"/>
      <c r="AS1723"/>
      <c r="AT1723"/>
      <c r="AU1723"/>
      <c r="AV1723"/>
      <c r="AW1723"/>
      <c r="AX1723"/>
      <c r="AY1723"/>
      <c r="AZ1723"/>
      <c r="BA1723"/>
      <c r="BB1723"/>
      <c r="BC1723"/>
      <c r="BD1723"/>
      <c r="BE1723"/>
      <c r="BF1723"/>
      <c r="BG1723"/>
      <c r="BH1723"/>
      <c r="BI1723"/>
      <c r="BJ1723"/>
      <c r="BK1723"/>
      <c r="BL1723"/>
      <c r="BM1723"/>
      <c r="BN1723"/>
      <c r="BO1723"/>
      <c r="BP1723"/>
      <c r="BQ1723"/>
      <c r="BR1723"/>
      <c r="BS1723"/>
      <c r="BT1723"/>
    </row>
    <row r="1724" spans="1:72" s="8" customFormat="1" x14ac:dyDescent="0.25">
      <c r="A1724" s="92"/>
      <c r="B1724" s="92"/>
      <c r="C1724" s="92"/>
      <c r="D1724" s="92"/>
      <c r="E1724" s="104"/>
      <c r="F1724" s="104"/>
      <c r="G1724" s="104"/>
      <c r="H1724" s="104"/>
      <c r="I1724" s="104"/>
      <c r="J1724" s="104"/>
      <c r="K1724" s="104"/>
      <c r="L1724" s="104"/>
      <c r="M1724"/>
      <c r="N1724"/>
      <c r="O1724"/>
      <c r="P1724"/>
      <c r="Q1724"/>
      <c r="R1724"/>
      <c r="S1724"/>
      <c r="T1724"/>
      <c r="U1724"/>
      <c r="V1724"/>
      <c r="W1724"/>
      <c r="X1724"/>
      <c r="Y1724"/>
      <c r="Z1724"/>
      <c r="AA1724"/>
      <c r="AB1724"/>
      <c r="AC1724"/>
      <c r="AD1724"/>
      <c r="AE1724"/>
      <c r="AF1724"/>
      <c r="AG1724"/>
      <c r="AH1724"/>
      <c r="AI1724"/>
      <c r="AJ1724"/>
      <c r="AK1724"/>
      <c r="AL1724"/>
      <c r="AM1724"/>
      <c r="AN1724"/>
      <c r="AO1724"/>
      <c r="AP1724"/>
      <c r="AQ1724"/>
      <c r="AR1724"/>
      <c r="AS1724"/>
      <c r="AT1724"/>
      <c r="AU1724"/>
      <c r="AV1724"/>
      <c r="AW1724"/>
      <c r="AX1724"/>
      <c r="AY1724"/>
      <c r="AZ1724"/>
      <c r="BA1724"/>
      <c r="BB1724"/>
      <c r="BC1724"/>
      <c r="BD1724"/>
      <c r="BE1724"/>
      <c r="BF1724"/>
      <c r="BG1724"/>
      <c r="BH1724"/>
      <c r="BI1724"/>
      <c r="BJ1724"/>
      <c r="BK1724"/>
      <c r="BL1724"/>
      <c r="BM1724"/>
      <c r="BN1724"/>
      <c r="BO1724"/>
      <c r="BP1724"/>
      <c r="BQ1724"/>
      <c r="BR1724"/>
      <c r="BS1724"/>
      <c r="BT1724"/>
    </row>
    <row r="1725" spans="1:72" s="8" customFormat="1" x14ac:dyDescent="0.25">
      <c r="A1725" s="92"/>
      <c r="B1725" s="92"/>
      <c r="C1725" s="92"/>
      <c r="D1725" s="92"/>
      <c r="E1725" s="104"/>
      <c r="F1725" s="104"/>
      <c r="G1725" s="104"/>
      <c r="H1725" s="104"/>
      <c r="I1725" s="104"/>
      <c r="J1725" s="104"/>
      <c r="K1725" s="104"/>
      <c r="L1725" s="104"/>
      <c r="M1725"/>
      <c r="N1725"/>
      <c r="O1725"/>
      <c r="P1725"/>
      <c r="Q1725"/>
      <c r="R1725"/>
      <c r="S1725"/>
      <c r="T1725"/>
      <c r="U1725"/>
      <c r="V1725"/>
      <c r="W1725"/>
      <c r="X1725"/>
      <c r="Y1725"/>
      <c r="Z1725"/>
      <c r="AA1725"/>
      <c r="AB1725"/>
      <c r="AC1725"/>
      <c r="AD1725"/>
      <c r="AE1725"/>
      <c r="AF1725"/>
      <c r="AG1725"/>
      <c r="AH1725"/>
      <c r="AI1725"/>
      <c r="AJ1725"/>
      <c r="AK1725"/>
      <c r="AL1725"/>
      <c r="AM1725"/>
      <c r="AN1725"/>
      <c r="AO1725"/>
      <c r="AP1725"/>
      <c r="AQ1725"/>
      <c r="AR1725"/>
      <c r="AS1725"/>
      <c r="AT1725"/>
      <c r="AU1725"/>
      <c r="AV1725"/>
      <c r="AW1725"/>
      <c r="AX1725"/>
      <c r="AY1725"/>
      <c r="AZ1725"/>
      <c r="BA1725"/>
      <c r="BB1725"/>
      <c r="BC1725"/>
      <c r="BD1725"/>
      <c r="BE1725"/>
      <c r="BF1725"/>
      <c r="BG1725"/>
      <c r="BH1725"/>
      <c r="BI1725"/>
      <c r="BJ1725"/>
      <c r="BK1725"/>
      <c r="BL1725"/>
      <c r="BM1725"/>
      <c r="BN1725"/>
      <c r="BO1725"/>
      <c r="BP1725"/>
      <c r="BQ1725"/>
      <c r="BR1725"/>
      <c r="BS1725"/>
      <c r="BT1725"/>
    </row>
    <row r="1726" spans="1:72" s="8" customFormat="1" x14ac:dyDescent="0.25">
      <c r="A1726" s="92"/>
      <c r="B1726" s="92"/>
      <c r="C1726" s="92"/>
      <c r="D1726" s="92"/>
      <c r="E1726" s="104"/>
      <c r="F1726" s="104"/>
      <c r="G1726" s="104"/>
      <c r="H1726" s="104"/>
      <c r="I1726" s="104"/>
      <c r="J1726" s="104"/>
      <c r="K1726" s="104"/>
      <c r="L1726" s="104"/>
      <c r="M1726"/>
      <c r="N1726"/>
      <c r="O1726"/>
      <c r="P1726"/>
      <c r="Q1726"/>
      <c r="R1726"/>
      <c r="S1726"/>
      <c r="T1726"/>
      <c r="U1726"/>
      <c r="V1726"/>
      <c r="W1726"/>
      <c r="X1726"/>
      <c r="Y1726"/>
      <c r="Z1726"/>
      <c r="AA1726"/>
      <c r="AB1726"/>
      <c r="AC1726"/>
      <c r="AD1726"/>
      <c r="AE1726"/>
      <c r="AF1726"/>
      <c r="AG1726"/>
      <c r="AH1726"/>
      <c r="AI1726"/>
      <c r="AJ1726"/>
      <c r="AK1726"/>
      <c r="AL1726"/>
      <c r="AM1726"/>
      <c r="AN1726"/>
      <c r="AO1726"/>
      <c r="AP1726"/>
      <c r="AQ1726"/>
      <c r="AR1726"/>
      <c r="AS1726"/>
      <c r="AT1726"/>
      <c r="AU1726"/>
      <c r="AV1726"/>
      <c r="AW1726"/>
      <c r="AX1726"/>
      <c r="AY1726"/>
      <c r="AZ1726"/>
      <c r="BA1726"/>
      <c r="BB1726"/>
      <c r="BC1726"/>
      <c r="BD1726"/>
      <c r="BE1726"/>
      <c r="BF1726"/>
      <c r="BG1726"/>
      <c r="BH1726"/>
      <c r="BI1726"/>
      <c r="BJ1726"/>
      <c r="BK1726"/>
      <c r="BL1726"/>
      <c r="BM1726"/>
      <c r="BN1726"/>
      <c r="BO1726"/>
      <c r="BP1726"/>
      <c r="BQ1726"/>
      <c r="BR1726"/>
      <c r="BS1726"/>
      <c r="BT1726"/>
    </row>
    <row r="1727" spans="1:72" s="8" customFormat="1" x14ac:dyDescent="0.25">
      <c r="A1727" s="92"/>
      <c r="B1727" s="92"/>
      <c r="C1727" s="92"/>
      <c r="D1727" s="92"/>
      <c r="E1727" s="104"/>
      <c r="F1727" s="104"/>
      <c r="G1727" s="104"/>
      <c r="H1727" s="104"/>
      <c r="I1727" s="104"/>
      <c r="J1727" s="104"/>
      <c r="K1727" s="104"/>
      <c r="L1727" s="104"/>
      <c r="M1727"/>
      <c r="N1727"/>
      <c r="O1727"/>
      <c r="P1727"/>
      <c r="Q1727"/>
      <c r="R1727"/>
      <c r="S1727"/>
      <c r="T1727"/>
      <c r="U1727"/>
      <c r="V1727"/>
      <c r="W1727"/>
      <c r="X1727"/>
      <c r="Y1727"/>
      <c r="Z1727"/>
      <c r="AA1727"/>
      <c r="AB1727"/>
      <c r="AC1727"/>
      <c r="AD1727"/>
      <c r="AE1727"/>
      <c r="AF1727"/>
      <c r="AG1727"/>
      <c r="AH1727"/>
      <c r="AI1727"/>
      <c r="AJ1727"/>
      <c r="AK1727"/>
      <c r="AL1727"/>
      <c r="AM1727"/>
      <c r="AN1727"/>
      <c r="AO1727"/>
      <c r="AP1727"/>
      <c r="AQ1727"/>
      <c r="AR1727"/>
      <c r="AS1727"/>
      <c r="AT1727"/>
      <c r="AU1727"/>
      <c r="AV1727"/>
      <c r="AW1727"/>
      <c r="AX1727"/>
      <c r="AY1727"/>
      <c r="AZ1727"/>
      <c r="BA1727"/>
      <c r="BB1727"/>
      <c r="BC1727"/>
      <c r="BD1727"/>
      <c r="BE1727"/>
      <c r="BF1727"/>
      <c r="BG1727"/>
      <c r="BH1727"/>
      <c r="BI1727"/>
      <c r="BJ1727"/>
      <c r="BK1727"/>
      <c r="BL1727"/>
      <c r="BM1727"/>
      <c r="BN1727"/>
      <c r="BO1727"/>
      <c r="BP1727"/>
      <c r="BQ1727"/>
      <c r="BR1727"/>
      <c r="BS1727"/>
      <c r="BT1727"/>
    </row>
    <row r="1728" spans="1:72" s="8" customFormat="1" x14ac:dyDescent="0.25">
      <c r="A1728" s="92"/>
      <c r="B1728" s="92"/>
      <c r="C1728" s="92"/>
      <c r="D1728" s="92"/>
      <c r="E1728" s="104"/>
      <c r="F1728" s="104"/>
      <c r="G1728" s="104"/>
      <c r="H1728" s="104"/>
      <c r="I1728" s="104"/>
      <c r="J1728" s="104"/>
      <c r="K1728" s="104"/>
      <c r="L1728" s="104"/>
      <c r="M1728"/>
      <c r="N1728"/>
      <c r="O1728"/>
      <c r="P1728"/>
      <c r="Q1728"/>
      <c r="R1728"/>
      <c r="S1728"/>
      <c r="T1728"/>
      <c r="U1728"/>
      <c r="V1728"/>
      <c r="W1728"/>
      <c r="X1728"/>
      <c r="Y1728"/>
      <c r="Z1728"/>
      <c r="AA1728"/>
      <c r="AB1728"/>
      <c r="AC1728"/>
      <c r="AD1728"/>
      <c r="AE1728"/>
      <c r="AF1728"/>
      <c r="AG1728"/>
      <c r="AH1728"/>
      <c r="AI1728"/>
      <c r="AJ1728"/>
      <c r="AK1728"/>
      <c r="AL1728"/>
      <c r="AM1728"/>
      <c r="AN1728"/>
      <c r="AO1728"/>
      <c r="AP1728"/>
      <c r="AQ1728"/>
      <c r="AR1728"/>
      <c r="AS1728"/>
      <c r="AT1728"/>
      <c r="AU1728"/>
      <c r="AV1728"/>
      <c r="AW1728"/>
      <c r="AX1728"/>
      <c r="AY1728"/>
      <c r="AZ1728"/>
      <c r="BA1728"/>
      <c r="BB1728"/>
      <c r="BC1728"/>
      <c r="BD1728"/>
      <c r="BE1728"/>
      <c r="BF1728"/>
      <c r="BG1728"/>
      <c r="BH1728"/>
      <c r="BI1728"/>
      <c r="BJ1728"/>
      <c r="BK1728"/>
      <c r="BL1728"/>
      <c r="BM1728"/>
      <c r="BN1728"/>
      <c r="BO1728"/>
      <c r="BP1728"/>
      <c r="BQ1728"/>
      <c r="BR1728"/>
      <c r="BS1728"/>
      <c r="BT1728"/>
    </row>
    <row r="1729" spans="1:72" s="8" customFormat="1" x14ac:dyDescent="0.25">
      <c r="A1729" s="92"/>
      <c r="B1729" s="92"/>
      <c r="C1729" s="92"/>
      <c r="D1729" s="92"/>
      <c r="E1729" s="104"/>
      <c r="F1729" s="104"/>
      <c r="G1729" s="104"/>
      <c r="H1729" s="104"/>
      <c r="I1729" s="104"/>
      <c r="J1729" s="104"/>
      <c r="K1729" s="104"/>
      <c r="L1729" s="104"/>
      <c r="M1729"/>
      <c r="N1729"/>
      <c r="O1729"/>
      <c r="P1729"/>
      <c r="Q1729"/>
      <c r="R1729"/>
      <c r="S1729"/>
      <c r="T1729"/>
      <c r="U1729"/>
      <c r="V1729"/>
      <c r="W1729"/>
      <c r="X1729"/>
      <c r="Y1729"/>
      <c r="Z1729"/>
      <c r="AA1729"/>
      <c r="AB1729"/>
      <c r="AC1729"/>
      <c r="AD1729"/>
      <c r="AE1729"/>
      <c r="AF1729"/>
      <c r="AG1729"/>
      <c r="AH1729"/>
      <c r="AI1729"/>
      <c r="AJ1729"/>
      <c r="AK1729"/>
      <c r="AL1729"/>
      <c r="AM1729"/>
      <c r="AN1729"/>
      <c r="AO1729"/>
      <c r="AP1729"/>
      <c r="AQ1729"/>
      <c r="AR1729"/>
      <c r="AS1729"/>
      <c r="AT1729"/>
      <c r="AU1729"/>
      <c r="AV1729"/>
      <c r="AW1729"/>
      <c r="AX1729"/>
      <c r="AY1729"/>
      <c r="AZ1729"/>
      <c r="BA1729"/>
      <c r="BB1729"/>
      <c r="BC1729"/>
      <c r="BD1729"/>
      <c r="BE1729"/>
      <c r="BF1729"/>
      <c r="BG1729"/>
      <c r="BH1729"/>
      <c r="BI1729"/>
      <c r="BJ1729"/>
      <c r="BK1729"/>
      <c r="BL1729"/>
      <c r="BM1729"/>
      <c r="BN1729"/>
      <c r="BO1729"/>
      <c r="BP1729"/>
      <c r="BQ1729"/>
      <c r="BR1729"/>
      <c r="BS1729"/>
      <c r="BT1729"/>
    </row>
    <row r="1730" spans="1:72" s="8" customFormat="1" x14ac:dyDescent="0.25">
      <c r="A1730" s="92"/>
      <c r="B1730" s="92"/>
      <c r="C1730" s="92"/>
      <c r="D1730" s="92"/>
      <c r="E1730" s="104"/>
      <c r="F1730" s="104"/>
      <c r="G1730" s="104"/>
      <c r="H1730" s="104"/>
      <c r="I1730" s="104"/>
      <c r="J1730" s="104"/>
      <c r="K1730" s="104"/>
      <c r="L1730" s="104"/>
      <c r="M1730"/>
      <c r="N1730"/>
      <c r="O1730"/>
      <c r="P1730"/>
      <c r="Q1730"/>
      <c r="R1730"/>
      <c r="S1730"/>
      <c r="T1730"/>
      <c r="U1730"/>
      <c r="V1730"/>
      <c r="W1730"/>
      <c r="X1730"/>
      <c r="Y1730"/>
      <c r="Z1730"/>
      <c r="AA1730"/>
      <c r="AB1730"/>
      <c r="AC1730"/>
      <c r="AD1730"/>
      <c r="AE1730"/>
      <c r="AF1730"/>
      <c r="AG1730"/>
      <c r="AH1730"/>
      <c r="AI1730"/>
      <c r="AJ1730"/>
      <c r="AK1730"/>
      <c r="AL1730"/>
      <c r="AM1730"/>
      <c r="AN1730"/>
      <c r="AO1730"/>
      <c r="AP1730"/>
      <c r="AQ1730"/>
      <c r="AR1730"/>
      <c r="AS1730"/>
      <c r="AT1730"/>
      <c r="AU1730"/>
      <c r="AV1730"/>
      <c r="AW1730"/>
      <c r="AX1730"/>
      <c r="AY1730"/>
      <c r="AZ1730"/>
      <c r="BA1730"/>
      <c r="BB1730"/>
      <c r="BC1730"/>
      <c r="BD1730"/>
      <c r="BE1730"/>
      <c r="BF1730"/>
      <c r="BG1730"/>
      <c r="BH1730"/>
      <c r="BI1730"/>
      <c r="BJ1730"/>
      <c r="BK1730"/>
      <c r="BL1730"/>
      <c r="BM1730"/>
      <c r="BN1730"/>
      <c r="BO1730"/>
      <c r="BP1730"/>
      <c r="BQ1730"/>
      <c r="BR1730"/>
      <c r="BS1730"/>
      <c r="BT1730"/>
    </row>
    <row r="1731" spans="1:72" s="8" customFormat="1" x14ac:dyDescent="0.25">
      <c r="A1731" s="92"/>
      <c r="B1731" s="92"/>
      <c r="C1731" s="92"/>
      <c r="D1731" s="92"/>
      <c r="E1731" s="104"/>
      <c r="F1731" s="104"/>
      <c r="G1731" s="104"/>
      <c r="H1731" s="104"/>
      <c r="I1731" s="104"/>
      <c r="J1731" s="104"/>
      <c r="K1731" s="104"/>
      <c r="L1731" s="104"/>
      <c r="M1731"/>
      <c r="N1731"/>
      <c r="O1731"/>
      <c r="P1731"/>
      <c r="Q1731"/>
      <c r="R1731"/>
      <c r="S1731"/>
      <c r="T1731"/>
      <c r="U1731"/>
      <c r="V1731"/>
      <c r="W1731"/>
      <c r="X1731"/>
      <c r="Y1731"/>
      <c r="Z1731"/>
      <c r="AA1731"/>
      <c r="AB1731"/>
      <c r="AC1731"/>
      <c r="AD1731"/>
      <c r="AE1731"/>
      <c r="AF1731"/>
      <c r="AG1731"/>
      <c r="AH1731"/>
      <c r="AI1731"/>
      <c r="AJ1731"/>
      <c r="AK1731"/>
      <c r="AL1731"/>
      <c r="AM1731"/>
      <c r="AN1731"/>
      <c r="AO1731"/>
      <c r="AP1731"/>
      <c r="AQ1731"/>
      <c r="AR1731"/>
      <c r="AS1731"/>
      <c r="AT1731"/>
      <c r="AU1731"/>
      <c r="AV1731"/>
      <c r="AW1731"/>
      <c r="AX1731"/>
      <c r="AY1731"/>
      <c r="AZ1731"/>
      <c r="BA1731"/>
      <c r="BB1731"/>
      <c r="BC1731"/>
      <c r="BD1731"/>
      <c r="BE1731"/>
      <c r="BF1731"/>
      <c r="BG1731"/>
      <c r="BH1731"/>
      <c r="BI1731"/>
      <c r="BJ1731"/>
      <c r="BK1731"/>
      <c r="BL1731"/>
      <c r="BM1731"/>
      <c r="BN1731"/>
      <c r="BO1731"/>
      <c r="BP1731"/>
      <c r="BQ1731"/>
      <c r="BR1731"/>
      <c r="BS1731"/>
      <c r="BT1731"/>
    </row>
    <row r="1732" spans="1:72" s="8" customFormat="1" x14ac:dyDescent="0.25">
      <c r="A1732" s="92"/>
      <c r="B1732" s="92"/>
      <c r="C1732" s="92"/>
      <c r="D1732" s="92"/>
      <c r="E1732" s="104"/>
      <c r="F1732" s="104"/>
      <c r="G1732" s="104"/>
      <c r="H1732" s="104"/>
      <c r="I1732" s="104"/>
      <c r="J1732" s="104"/>
      <c r="K1732" s="104"/>
      <c r="L1732" s="104"/>
      <c r="M1732"/>
      <c r="N1732"/>
      <c r="O1732"/>
      <c r="P1732"/>
      <c r="Q1732"/>
      <c r="R1732"/>
      <c r="S1732"/>
      <c r="T1732"/>
      <c r="U1732"/>
      <c r="V1732"/>
      <c r="W1732"/>
      <c r="X1732"/>
      <c r="Y1732"/>
      <c r="Z1732"/>
      <c r="AA1732"/>
      <c r="AB1732"/>
      <c r="AC1732"/>
      <c r="AD1732"/>
      <c r="AE1732"/>
      <c r="AF1732"/>
      <c r="AG1732"/>
      <c r="AH1732"/>
      <c r="AI1732"/>
      <c r="AJ1732"/>
      <c r="AK1732"/>
      <c r="AL1732"/>
      <c r="AM1732"/>
      <c r="AN1732"/>
      <c r="AO1732"/>
      <c r="AP1732"/>
      <c r="AQ1732"/>
      <c r="AR1732"/>
      <c r="AS1732"/>
      <c r="AT1732"/>
      <c r="AU1732"/>
      <c r="AV1732"/>
      <c r="AW1732"/>
      <c r="AX1732"/>
      <c r="AY1732"/>
      <c r="AZ1732"/>
      <c r="BA1732"/>
      <c r="BB1732"/>
      <c r="BC1732"/>
      <c r="BD1732"/>
      <c r="BE1732"/>
      <c r="BF1732"/>
      <c r="BG1732"/>
      <c r="BH1732"/>
      <c r="BI1732"/>
      <c r="BJ1732"/>
      <c r="BK1732"/>
      <c r="BL1732"/>
      <c r="BM1732"/>
      <c r="BN1732"/>
      <c r="BO1732"/>
      <c r="BP1732"/>
      <c r="BQ1732"/>
      <c r="BR1732"/>
      <c r="BS1732"/>
      <c r="BT1732"/>
    </row>
    <row r="1733" spans="1:72" s="8" customFormat="1" x14ac:dyDescent="0.25">
      <c r="A1733" s="92"/>
      <c r="B1733" s="92"/>
      <c r="C1733" s="92"/>
      <c r="D1733" s="92"/>
      <c r="E1733" s="104"/>
      <c r="F1733" s="104"/>
      <c r="G1733" s="104"/>
      <c r="H1733" s="104"/>
      <c r="I1733" s="104"/>
      <c r="J1733" s="104"/>
      <c r="K1733" s="104"/>
      <c r="L1733" s="104"/>
      <c r="M1733"/>
      <c r="N1733"/>
      <c r="O1733"/>
      <c r="P1733"/>
      <c r="Q1733"/>
      <c r="R1733"/>
      <c r="S1733"/>
      <c r="T1733"/>
      <c r="U1733"/>
      <c r="V1733"/>
      <c r="W1733"/>
      <c r="X1733"/>
      <c r="Y1733"/>
      <c r="Z1733"/>
      <c r="AA1733"/>
      <c r="AB1733"/>
      <c r="AC1733"/>
      <c r="AD1733"/>
      <c r="AE1733"/>
      <c r="AF1733"/>
      <c r="AG1733"/>
      <c r="AH1733"/>
      <c r="AI1733"/>
      <c r="AJ1733"/>
      <c r="AK1733"/>
      <c r="AL1733"/>
      <c r="AM1733"/>
      <c r="AN1733"/>
      <c r="AO1733"/>
      <c r="AP1733"/>
      <c r="AQ1733"/>
      <c r="AR1733"/>
      <c r="AS1733"/>
      <c r="AT1733"/>
      <c r="AU1733"/>
      <c r="AV1733"/>
      <c r="AW1733"/>
      <c r="AX1733"/>
      <c r="AY1733"/>
      <c r="AZ1733"/>
      <c r="BA1733"/>
      <c r="BB1733"/>
      <c r="BC1733"/>
      <c r="BD1733"/>
      <c r="BE1733"/>
      <c r="BF1733"/>
      <c r="BG1733"/>
      <c r="BH1733"/>
      <c r="BI1733"/>
      <c r="BJ1733"/>
      <c r="BK1733"/>
      <c r="BL1733"/>
      <c r="BM1733"/>
      <c r="BN1733"/>
      <c r="BO1733"/>
      <c r="BP1733"/>
      <c r="BQ1733"/>
      <c r="BR1733"/>
      <c r="BS1733"/>
      <c r="BT1733"/>
    </row>
    <row r="1734" spans="1:72" s="8" customFormat="1" x14ac:dyDescent="0.25">
      <c r="A1734" s="92"/>
      <c r="B1734" s="92"/>
      <c r="C1734" s="92"/>
      <c r="D1734" s="92"/>
      <c r="E1734" s="104"/>
      <c r="F1734" s="104"/>
      <c r="G1734" s="104"/>
      <c r="H1734" s="104"/>
      <c r="I1734" s="104"/>
      <c r="J1734" s="104"/>
      <c r="K1734" s="104"/>
      <c r="L1734" s="104"/>
      <c r="M1734"/>
      <c r="N1734"/>
      <c r="O1734"/>
      <c r="P1734"/>
      <c r="Q1734"/>
      <c r="R1734"/>
      <c r="S1734"/>
      <c r="T1734"/>
      <c r="U1734"/>
      <c r="V1734"/>
      <c r="W1734"/>
      <c r="X1734"/>
      <c r="Y1734"/>
      <c r="Z1734"/>
      <c r="AA1734"/>
      <c r="AB1734"/>
      <c r="AC1734"/>
      <c r="AD1734"/>
      <c r="AE1734"/>
      <c r="AF1734"/>
      <c r="AG1734"/>
      <c r="AH1734"/>
      <c r="AI1734"/>
      <c r="AJ1734"/>
      <c r="AK1734"/>
      <c r="AL1734"/>
      <c r="AM1734"/>
      <c r="AN1734"/>
      <c r="AO1734"/>
      <c r="AP1734"/>
      <c r="AQ1734"/>
      <c r="AR1734"/>
      <c r="AS1734"/>
      <c r="AT1734"/>
      <c r="AU1734"/>
      <c r="AV1734"/>
      <c r="AW1734"/>
      <c r="AX1734"/>
      <c r="AY1734"/>
      <c r="AZ1734"/>
      <c r="BA1734"/>
      <c r="BB1734"/>
      <c r="BC1734"/>
      <c r="BD1734"/>
      <c r="BE1734"/>
      <c r="BF1734"/>
      <c r="BG1734"/>
      <c r="BH1734"/>
      <c r="BI1734"/>
      <c r="BJ1734"/>
      <c r="BK1734"/>
      <c r="BL1734"/>
      <c r="BM1734"/>
      <c r="BN1734"/>
      <c r="BO1734"/>
      <c r="BP1734"/>
      <c r="BQ1734"/>
      <c r="BR1734"/>
      <c r="BS1734"/>
      <c r="BT1734"/>
    </row>
    <row r="1735" spans="1:72" s="8" customFormat="1" x14ac:dyDescent="0.25">
      <c r="A1735" s="92"/>
      <c r="B1735" s="92"/>
      <c r="C1735" s="92"/>
      <c r="D1735" s="92"/>
      <c r="E1735" s="104"/>
      <c r="F1735" s="104"/>
      <c r="G1735" s="104"/>
      <c r="H1735" s="104"/>
      <c r="I1735" s="104"/>
      <c r="J1735" s="104"/>
      <c r="K1735" s="104"/>
      <c r="L1735" s="104"/>
      <c r="M1735"/>
      <c r="N1735"/>
      <c r="O1735"/>
      <c r="P1735"/>
      <c r="Q1735"/>
      <c r="R1735"/>
      <c r="S1735"/>
      <c r="T1735"/>
      <c r="U1735"/>
      <c r="V1735"/>
      <c r="W1735"/>
      <c r="X1735"/>
      <c r="Y1735"/>
      <c r="Z1735"/>
      <c r="AA1735"/>
      <c r="AB1735"/>
      <c r="AC1735"/>
      <c r="AD1735"/>
      <c r="AE1735"/>
      <c r="AF1735"/>
      <c r="AG1735"/>
      <c r="AH1735"/>
      <c r="AI1735"/>
      <c r="AJ1735"/>
      <c r="AK1735"/>
      <c r="AL1735"/>
      <c r="AM1735"/>
      <c r="AN1735"/>
      <c r="AO1735"/>
      <c r="AP1735"/>
      <c r="AQ1735"/>
      <c r="AR1735"/>
      <c r="AS1735"/>
      <c r="AT1735"/>
      <c r="AU1735"/>
      <c r="AV1735"/>
      <c r="AW1735"/>
      <c r="AX1735"/>
      <c r="AY1735"/>
      <c r="AZ1735"/>
      <c r="BA1735"/>
      <c r="BB1735"/>
      <c r="BC1735"/>
      <c r="BD1735"/>
      <c r="BE1735"/>
      <c r="BF1735"/>
      <c r="BG1735"/>
      <c r="BH1735"/>
      <c r="BI1735"/>
      <c r="BJ1735"/>
      <c r="BK1735"/>
      <c r="BL1735"/>
      <c r="BM1735"/>
      <c r="BN1735"/>
      <c r="BO1735"/>
      <c r="BP1735"/>
      <c r="BQ1735"/>
      <c r="BR1735"/>
      <c r="BS1735"/>
      <c r="BT1735"/>
    </row>
    <row r="1736" spans="1:72" s="8" customFormat="1" x14ac:dyDescent="0.25">
      <c r="A1736" s="92"/>
      <c r="B1736" s="92"/>
      <c r="C1736" s="92"/>
      <c r="D1736" s="92"/>
      <c r="E1736" s="104"/>
      <c r="F1736" s="104"/>
      <c r="G1736" s="104"/>
      <c r="H1736" s="104"/>
      <c r="I1736" s="104"/>
      <c r="J1736" s="104"/>
      <c r="K1736" s="104"/>
      <c r="L1736" s="104"/>
      <c r="M1736"/>
      <c r="N1736"/>
      <c r="O1736"/>
      <c r="P1736"/>
      <c r="Q1736"/>
      <c r="R1736"/>
      <c r="S1736"/>
      <c r="T1736"/>
      <c r="U1736"/>
      <c r="V1736"/>
      <c r="W1736"/>
      <c r="X1736"/>
      <c r="Y1736"/>
      <c r="Z1736"/>
      <c r="AA1736"/>
      <c r="AB1736"/>
      <c r="AC1736"/>
      <c r="AD1736"/>
      <c r="AE1736"/>
      <c r="AF1736"/>
      <c r="AG1736"/>
      <c r="AH1736"/>
      <c r="AI1736"/>
      <c r="AJ1736"/>
      <c r="AK1736"/>
      <c r="AL1736"/>
      <c r="AM1736"/>
      <c r="AN1736"/>
      <c r="AO1736"/>
      <c r="AP1736"/>
      <c r="AQ1736"/>
      <c r="AR1736"/>
      <c r="AS1736"/>
      <c r="AT1736"/>
      <c r="AU1736"/>
      <c r="AV1736"/>
      <c r="AW1736"/>
      <c r="AX1736"/>
      <c r="AY1736"/>
      <c r="AZ1736"/>
      <c r="BA1736"/>
      <c r="BB1736"/>
      <c r="BC1736"/>
      <c r="BD1736"/>
      <c r="BE1736"/>
      <c r="BF1736"/>
      <c r="BG1736"/>
      <c r="BH1736"/>
      <c r="BI1736"/>
      <c r="BJ1736"/>
      <c r="BK1736"/>
      <c r="BL1736"/>
      <c r="BM1736"/>
      <c r="BN1736"/>
      <c r="BO1736"/>
      <c r="BP1736"/>
      <c r="BQ1736"/>
      <c r="BR1736"/>
      <c r="BS1736"/>
      <c r="BT1736"/>
    </row>
    <row r="1737" spans="1:72" s="8" customFormat="1" x14ac:dyDescent="0.25">
      <c r="A1737" s="92"/>
      <c r="B1737" s="92"/>
      <c r="C1737" s="92"/>
      <c r="D1737" s="92"/>
      <c r="E1737" s="104"/>
      <c r="F1737" s="104"/>
      <c r="G1737" s="104"/>
      <c r="H1737" s="104"/>
      <c r="I1737" s="104"/>
      <c r="J1737" s="104"/>
      <c r="K1737" s="104"/>
      <c r="L1737" s="104"/>
      <c r="M1737"/>
      <c r="N1737"/>
      <c r="O1737"/>
      <c r="P1737"/>
      <c r="Q1737"/>
      <c r="R1737"/>
      <c r="S1737"/>
      <c r="T1737"/>
      <c r="U1737"/>
      <c r="V1737"/>
      <c r="W1737"/>
      <c r="X1737"/>
      <c r="Y1737"/>
      <c r="Z1737"/>
      <c r="AA1737"/>
      <c r="AB1737"/>
      <c r="AC1737"/>
      <c r="AD1737"/>
      <c r="AE1737"/>
      <c r="AF1737"/>
      <c r="AG1737"/>
      <c r="AH1737"/>
      <c r="AI1737"/>
      <c r="AJ1737"/>
      <c r="AK1737"/>
      <c r="AL1737"/>
      <c r="AM1737"/>
      <c r="AN1737"/>
      <c r="AO1737"/>
      <c r="AP1737"/>
      <c r="AQ1737"/>
      <c r="AR1737"/>
      <c r="AS1737"/>
      <c r="AT1737"/>
      <c r="AU1737"/>
      <c r="AV1737"/>
      <c r="AW1737"/>
      <c r="AX1737"/>
      <c r="AY1737"/>
      <c r="AZ1737"/>
      <c r="BA1737"/>
      <c r="BB1737"/>
      <c r="BC1737"/>
      <c r="BD1737"/>
      <c r="BE1737"/>
      <c r="BF1737"/>
      <c r="BG1737"/>
      <c r="BH1737"/>
      <c r="BI1737"/>
      <c r="BJ1737"/>
      <c r="BK1737"/>
      <c r="BL1737"/>
      <c r="BM1737"/>
      <c r="BN1737"/>
      <c r="BO1737"/>
      <c r="BP1737"/>
      <c r="BQ1737"/>
      <c r="BR1737"/>
      <c r="BS1737"/>
      <c r="BT1737"/>
    </row>
    <row r="1738" spans="1:72" s="8" customFormat="1" x14ac:dyDescent="0.25">
      <c r="A1738" s="92"/>
      <c r="B1738" s="92"/>
      <c r="C1738" s="92"/>
      <c r="D1738" s="92"/>
      <c r="E1738" s="104"/>
      <c r="F1738" s="104"/>
      <c r="G1738" s="104"/>
      <c r="H1738" s="104"/>
      <c r="I1738" s="104"/>
      <c r="J1738" s="104"/>
      <c r="K1738" s="104"/>
      <c r="L1738" s="104"/>
      <c r="M1738"/>
      <c r="N1738"/>
      <c r="O1738"/>
      <c r="P1738"/>
      <c r="Q1738"/>
      <c r="R1738"/>
      <c r="S1738"/>
      <c r="T1738"/>
      <c r="U1738"/>
      <c r="V1738"/>
      <c r="W1738"/>
      <c r="X1738"/>
      <c r="Y1738"/>
      <c r="Z1738"/>
      <c r="AA1738"/>
      <c r="AB1738"/>
      <c r="AC1738"/>
      <c r="AD1738"/>
      <c r="AE1738"/>
      <c r="AF1738"/>
      <c r="AG1738"/>
      <c r="AH1738"/>
      <c r="AI1738"/>
      <c r="AJ1738"/>
      <c r="AK1738"/>
      <c r="AL1738"/>
      <c r="AM1738"/>
      <c r="AN1738"/>
      <c r="AO1738"/>
      <c r="AP1738"/>
      <c r="AQ1738"/>
      <c r="AR1738"/>
      <c r="AS1738"/>
      <c r="AT1738"/>
      <c r="AU1738"/>
      <c r="AV1738"/>
      <c r="AW1738"/>
      <c r="AX1738"/>
      <c r="AY1738"/>
      <c r="AZ1738"/>
      <c r="BA1738"/>
      <c r="BB1738"/>
      <c r="BC1738"/>
      <c r="BD1738"/>
      <c r="BE1738"/>
      <c r="BF1738"/>
      <c r="BG1738"/>
      <c r="BH1738"/>
      <c r="BI1738"/>
      <c r="BJ1738"/>
      <c r="BK1738"/>
      <c r="BL1738"/>
      <c r="BM1738"/>
      <c r="BN1738"/>
      <c r="BO1738"/>
      <c r="BP1738"/>
      <c r="BQ1738"/>
      <c r="BR1738"/>
      <c r="BS1738"/>
      <c r="BT1738"/>
    </row>
    <row r="1739" spans="1:72" s="8" customFormat="1" x14ac:dyDescent="0.25">
      <c r="A1739" s="92"/>
      <c r="B1739" s="92"/>
      <c r="C1739" s="92"/>
      <c r="D1739" s="92"/>
      <c r="E1739" s="104"/>
      <c r="F1739" s="104"/>
      <c r="G1739" s="104"/>
      <c r="H1739" s="104"/>
      <c r="I1739" s="104"/>
      <c r="J1739" s="104"/>
      <c r="K1739" s="104"/>
      <c r="L1739" s="104"/>
      <c r="M1739"/>
      <c r="N1739"/>
      <c r="O1739"/>
      <c r="P1739"/>
      <c r="Q1739"/>
      <c r="R1739"/>
      <c r="S1739"/>
      <c r="T1739"/>
      <c r="U1739"/>
      <c r="V1739"/>
      <c r="W1739"/>
      <c r="X1739"/>
      <c r="Y1739"/>
      <c r="Z1739"/>
      <c r="AA1739"/>
      <c r="AB1739"/>
      <c r="AC1739"/>
      <c r="AD1739"/>
      <c r="AE1739"/>
      <c r="AF1739"/>
      <c r="AG1739"/>
      <c r="AH1739"/>
      <c r="AI1739"/>
      <c r="AJ1739"/>
      <c r="AK1739"/>
      <c r="AL1739"/>
      <c r="AM1739"/>
      <c r="AN1739"/>
      <c r="AO1739"/>
      <c r="AP1739"/>
      <c r="AQ1739"/>
      <c r="AR1739"/>
      <c r="AS1739"/>
      <c r="AT1739"/>
      <c r="AU1739"/>
      <c r="AV1739"/>
      <c r="AW1739"/>
      <c r="AX1739"/>
      <c r="AY1739"/>
      <c r="AZ1739"/>
      <c r="BA1739"/>
      <c r="BB1739"/>
      <c r="BC1739"/>
      <c r="BD1739"/>
      <c r="BE1739"/>
      <c r="BF1739"/>
      <c r="BG1739"/>
      <c r="BH1739"/>
      <c r="BI1739"/>
      <c r="BJ1739"/>
      <c r="BK1739"/>
      <c r="BL1739"/>
      <c r="BM1739"/>
      <c r="BN1739"/>
      <c r="BO1739"/>
      <c r="BP1739"/>
      <c r="BQ1739"/>
      <c r="BR1739"/>
      <c r="BS1739"/>
      <c r="BT1739"/>
    </row>
    <row r="1740" spans="1:72" s="8" customFormat="1" x14ac:dyDescent="0.25">
      <c r="A1740" s="92"/>
      <c r="B1740" s="92"/>
      <c r="C1740" s="92"/>
      <c r="D1740" s="92"/>
      <c r="E1740" s="104"/>
      <c r="F1740" s="104"/>
      <c r="G1740" s="104"/>
      <c r="H1740" s="104"/>
      <c r="I1740" s="104"/>
      <c r="J1740" s="104"/>
      <c r="K1740" s="104"/>
      <c r="L1740" s="104"/>
      <c r="M1740"/>
      <c r="N1740"/>
      <c r="O1740"/>
      <c r="P1740"/>
      <c r="Q1740"/>
      <c r="R1740"/>
      <c r="S1740"/>
      <c r="T1740"/>
      <c r="U1740"/>
      <c r="V1740"/>
      <c r="W1740"/>
      <c r="X1740"/>
      <c r="Y1740"/>
      <c r="Z1740"/>
      <c r="AA1740"/>
      <c r="AB1740"/>
      <c r="AC1740"/>
      <c r="AD1740"/>
      <c r="AE1740"/>
      <c r="AF1740"/>
      <c r="AG1740"/>
      <c r="AH1740"/>
      <c r="AI1740"/>
      <c r="AJ1740"/>
      <c r="AK1740"/>
      <c r="AL1740"/>
      <c r="AM1740"/>
      <c r="AN1740"/>
      <c r="AO1740"/>
      <c r="AP1740"/>
      <c r="AQ1740"/>
      <c r="AR1740"/>
      <c r="AS1740"/>
      <c r="AT1740"/>
      <c r="AU1740"/>
      <c r="AV1740"/>
      <c r="AW1740"/>
      <c r="AX1740"/>
      <c r="AY1740"/>
      <c r="AZ1740"/>
      <c r="BA1740"/>
      <c r="BB1740"/>
      <c r="BC1740"/>
      <c r="BD1740"/>
      <c r="BE1740"/>
      <c r="BF1740"/>
      <c r="BG1740"/>
      <c r="BH1740"/>
      <c r="BI1740"/>
      <c r="BJ1740"/>
      <c r="BK1740"/>
      <c r="BL1740"/>
      <c r="BM1740"/>
      <c r="BN1740"/>
      <c r="BO1740"/>
      <c r="BP1740"/>
      <c r="BQ1740"/>
      <c r="BR1740"/>
      <c r="BS1740"/>
      <c r="BT1740"/>
    </row>
    <row r="1741" spans="1:72" s="8" customFormat="1" x14ac:dyDescent="0.25">
      <c r="A1741" s="92"/>
      <c r="B1741" s="92"/>
      <c r="C1741" s="92"/>
      <c r="D1741" s="92"/>
      <c r="E1741" s="104"/>
      <c r="F1741" s="104"/>
      <c r="G1741" s="104"/>
      <c r="H1741" s="104"/>
      <c r="I1741" s="104"/>
      <c r="J1741" s="104"/>
      <c r="K1741" s="104"/>
      <c r="L1741" s="104"/>
      <c r="M1741"/>
      <c r="N1741"/>
      <c r="O1741"/>
      <c r="P1741"/>
      <c r="Q1741"/>
      <c r="R1741"/>
      <c r="S1741"/>
      <c r="T1741"/>
      <c r="U1741"/>
      <c r="V1741"/>
      <c r="W1741"/>
      <c r="X1741"/>
      <c r="Y1741"/>
      <c r="Z1741"/>
      <c r="AA1741"/>
      <c r="AB1741"/>
      <c r="AC1741"/>
      <c r="AD1741"/>
      <c r="AE1741"/>
      <c r="AF1741"/>
      <c r="AG1741"/>
      <c r="AH1741"/>
      <c r="AI1741"/>
      <c r="AJ1741"/>
      <c r="AK1741"/>
      <c r="AL1741"/>
      <c r="AM1741"/>
      <c r="AN1741"/>
      <c r="AO1741"/>
      <c r="AP1741"/>
      <c r="AQ1741"/>
      <c r="AR1741"/>
      <c r="AS1741"/>
      <c r="AT1741"/>
      <c r="AU1741"/>
      <c r="AV1741"/>
      <c r="AW1741"/>
      <c r="AX1741"/>
      <c r="AY1741"/>
      <c r="AZ1741"/>
      <c r="BA1741"/>
      <c r="BB1741"/>
      <c r="BC1741"/>
      <c r="BD1741"/>
      <c r="BE1741"/>
      <c r="BF1741"/>
      <c r="BG1741"/>
      <c r="BH1741"/>
      <c r="BI1741"/>
      <c r="BJ1741"/>
      <c r="BK1741"/>
      <c r="BL1741"/>
      <c r="BM1741"/>
      <c r="BN1741"/>
      <c r="BO1741"/>
      <c r="BP1741"/>
      <c r="BQ1741"/>
      <c r="BR1741"/>
      <c r="BS1741"/>
      <c r="BT1741"/>
    </row>
    <row r="1742" spans="1:72" s="8" customFormat="1" x14ac:dyDescent="0.25">
      <c r="A1742" s="92"/>
      <c r="B1742" s="92"/>
      <c r="C1742" s="92"/>
      <c r="D1742" s="92"/>
      <c r="E1742" s="104"/>
      <c r="F1742" s="104"/>
      <c r="G1742" s="104"/>
      <c r="H1742" s="104"/>
      <c r="I1742" s="104"/>
      <c r="J1742" s="104"/>
      <c r="K1742" s="104"/>
      <c r="L1742" s="104"/>
      <c r="M1742"/>
      <c r="N1742"/>
      <c r="O1742"/>
      <c r="P1742"/>
      <c r="Q1742"/>
      <c r="R1742"/>
      <c r="S1742"/>
      <c r="T1742"/>
      <c r="U1742"/>
      <c r="V1742"/>
      <c r="W1742"/>
      <c r="X1742"/>
      <c r="Y1742"/>
      <c r="Z1742"/>
      <c r="AA1742"/>
      <c r="AB1742"/>
      <c r="AC1742"/>
      <c r="AD1742"/>
      <c r="AE1742"/>
      <c r="AF1742"/>
      <c r="AG1742"/>
      <c r="AH1742"/>
      <c r="AI1742"/>
      <c r="AJ1742"/>
      <c r="AK1742"/>
      <c r="AL1742"/>
      <c r="AM1742"/>
      <c r="AN1742"/>
      <c r="AO1742"/>
      <c r="AP1742"/>
      <c r="AQ1742"/>
      <c r="AR1742"/>
      <c r="AS1742"/>
      <c r="AT1742"/>
      <c r="AU1742"/>
      <c r="AV1742"/>
      <c r="AW1742"/>
      <c r="AX1742"/>
      <c r="AY1742"/>
      <c r="AZ1742"/>
      <c r="BA1742"/>
      <c r="BB1742"/>
      <c r="BC1742"/>
      <c r="BD1742"/>
      <c r="BE1742"/>
      <c r="BF1742"/>
      <c r="BG1742"/>
      <c r="BH1742"/>
      <c r="BI1742"/>
      <c r="BJ1742"/>
      <c r="BK1742"/>
      <c r="BL1742"/>
      <c r="BM1742"/>
      <c r="BN1742"/>
      <c r="BO1742"/>
      <c r="BP1742"/>
      <c r="BQ1742"/>
      <c r="BR1742"/>
      <c r="BS1742"/>
      <c r="BT1742"/>
    </row>
    <row r="1743" spans="1:72" s="8" customFormat="1" x14ac:dyDescent="0.25">
      <c r="A1743" s="92"/>
      <c r="B1743" s="92"/>
      <c r="C1743" s="92"/>
      <c r="D1743" s="92"/>
      <c r="E1743" s="104"/>
      <c r="F1743" s="104"/>
      <c r="G1743" s="104"/>
      <c r="H1743" s="104"/>
      <c r="I1743" s="104"/>
      <c r="J1743" s="104"/>
      <c r="K1743" s="104"/>
      <c r="L1743" s="104"/>
      <c r="M1743"/>
      <c r="N1743"/>
      <c r="O1743"/>
      <c r="P1743"/>
      <c r="Q1743"/>
      <c r="R1743"/>
      <c r="S1743"/>
      <c r="T1743"/>
      <c r="U1743"/>
      <c r="V1743"/>
      <c r="W1743"/>
      <c r="X1743"/>
      <c r="Y1743"/>
      <c r="Z1743"/>
      <c r="AA1743"/>
      <c r="AB1743"/>
      <c r="AC1743"/>
      <c r="AD1743"/>
      <c r="AE1743"/>
      <c r="AF1743"/>
      <c r="AG1743"/>
      <c r="AH1743"/>
      <c r="AI1743"/>
      <c r="AJ1743"/>
      <c r="AK1743"/>
      <c r="AL1743"/>
      <c r="AM1743"/>
      <c r="AN1743"/>
      <c r="AO1743"/>
      <c r="AP1743"/>
      <c r="AQ1743"/>
      <c r="AR1743"/>
      <c r="AS1743"/>
      <c r="AT1743"/>
      <c r="AU1743"/>
      <c r="AV1743"/>
      <c r="AW1743"/>
      <c r="AX1743"/>
      <c r="AY1743"/>
      <c r="AZ1743"/>
      <c r="BA1743"/>
      <c r="BB1743"/>
      <c r="BC1743"/>
      <c r="BD1743"/>
      <c r="BE1743"/>
      <c r="BF1743"/>
      <c r="BG1743"/>
      <c r="BH1743"/>
      <c r="BI1743"/>
      <c r="BJ1743"/>
      <c r="BK1743"/>
      <c r="BL1743"/>
      <c r="BM1743"/>
      <c r="BN1743"/>
      <c r="BO1743"/>
      <c r="BP1743"/>
      <c r="BQ1743"/>
      <c r="BR1743"/>
      <c r="BS1743"/>
      <c r="BT1743"/>
    </row>
    <row r="1744" spans="1:72" s="8" customFormat="1" x14ac:dyDescent="0.25">
      <c r="A1744" s="92"/>
      <c r="B1744" s="92"/>
      <c r="C1744" s="92"/>
      <c r="D1744" s="92"/>
      <c r="E1744" s="104"/>
      <c r="F1744" s="104"/>
      <c r="G1744" s="104"/>
      <c r="H1744" s="104"/>
      <c r="I1744" s="104"/>
      <c r="J1744" s="104"/>
      <c r="K1744" s="104"/>
      <c r="L1744" s="104"/>
      <c r="M1744"/>
      <c r="N1744"/>
      <c r="O1744"/>
      <c r="P1744"/>
      <c r="Q1744"/>
      <c r="R1744"/>
      <c r="S1744"/>
      <c r="T1744"/>
      <c r="U1744"/>
      <c r="V1744"/>
      <c r="W1744"/>
      <c r="X1744"/>
      <c r="Y1744"/>
      <c r="Z1744"/>
      <c r="AA1744"/>
      <c r="AB1744"/>
      <c r="AC1744"/>
      <c r="AD1744"/>
      <c r="AE1744"/>
      <c r="AF1744"/>
      <c r="AG1744"/>
      <c r="AH1744"/>
      <c r="AI1744"/>
      <c r="AJ1744"/>
      <c r="AK1744"/>
      <c r="AL1744"/>
      <c r="AM1744"/>
      <c r="AN1744"/>
      <c r="AO1744"/>
      <c r="AP1744"/>
      <c r="AQ1744"/>
      <c r="AR1744"/>
      <c r="AS1744"/>
      <c r="AT1744"/>
      <c r="AU1744"/>
      <c r="AV1744"/>
      <c r="AW1744"/>
      <c r="AX1744"/>
      <c r="AY1744"/>
      <c r="AZ1744"/>
      <c r="BA1744"/>
      <c r="BB1744"/>
      <c r="BC1744"/>
      <c r="BD1744"/>
      <c r="BE1744"/>
      <c r="BF1744"/>
      <c r="BG1744"/>
      <c r="BH1744"/>
      <c r="BI1744"/>
      <c r="BJ1744"/>
      <c r="BK1744"/>
      <c r="BL1744"/>
      <c r="BM1744"/>
      <c r="BN1744"/>
      <c r="BO1744"/>
      <c r="BP1744"/>
      <c r="BQ1744"/>
      <c r="BR1744"/>
      <c r="BS1744"/>
      <c r="BT1744"/>
    </row>
    <row r="1745" spans="1:72" s="8" customFormat="1" x14ac:dyDescent="0.25">
      <c r="A1745" s="92"/>
      <c r="B1745" s="92"/>
      <c r="C1745" s="92"/>
      <c r="D1745" s="92"/>
      <c r="E1745" s="104"/>
      <c r="F1745" s="104"/>
      <c r="G1745" s="104"/>
      <c r="H1745" s="104"/>
      <c r="I1745" s="104"/>
      <c r="J1745" s="104"/>
      <c r="K1745" s="104"/>
      <c r="L1745" s="104"/>
      <c r="M1745"/>
      <c r="N1745"/>
      <c r="O1745"/>
      <c r="P1745"/>
      <c r="Q1745"/>
      <c r="R1745"/>
      <c r="S1745"/>
      <c r="T1745"/>
      <c r="U1745"/>
      <c r="V1745"/>
      <c r="W1745"/>
      <c r="X1745"/>
      <c r="Y1745"/>
      <c r="Z1745"/>
      <c r="AA1745"/>
      <c r="AB1745"/>
      <c r="AC1745"/>
      <c r="AD1745"/>
      <c r="AE1745"/>
      <c r="AF1745"/>
      <c r="AG1745"/>
      <c r="AH1745"/>
      <c r="AI1745"/>
      <c r="AJ1745"/>
      <c r="AK1745"/>
      <c r="AL1745"/>
      <c r="AM1745"/>
      <c r="AN1745"/>
      <c r="AO1745"/>
      <c r="AP1745"/>
      <c r="AQ1745"/>
      <c r="AR1745"/>
      <c r="AS1745"/>
      <c r="AT1745"/>
      <c r="AU1745"/>
      <c r="AV1745"/>
      <c r="AW1745"/>
      <c r="AX1745"/>
      <c r="AY1745"/>
      <c r="AZ1745"/>
      <c r="BA1745"/>
      <c r="BB1745"/>
      <c r="BC1745"/>
      <c r="BD1745"/>
      <c r="BE1745"/>
      <c r="BF1745"/>
      <c r="BG1745"/>
      <c r="BH1745"/>
      <c r="BI1745"/>
      <c r="BJ1745"/>
      <c r="BK1745"/>
      <c r="BL1745"/>
      <c r="BM1745"/>
      <c r="BN1745"/>
      <c r="BO1745"/>
      <c r="BP1745"/>
      <c r="BQ1745"/>
      <c r="BR1745"/>
      <c r="BS1745"/>
      <c r="BT1745"/>
    </row>
    <row r="1746" spans="1:72" s="8" customFormat="1" x14ac:dyDescent="0.25">
      <c r="A1746" s="92"/>
      <c r="B1746" s="92"/>
      <c r="C1746" s="92"/>
      <c r="D1746" s="92"/>
      <c r="E1746" s="104"/>
      <c r="F1746" s="104"/>
      <c r="G1746" s="104"/>
      <c r="H1746" s="104"/>
      <c r="I1746" s="104"/>
      <c r="J1746" s="104"/>
      <c r="K1746" s="104"/>
      <c r="L1746" s="104"/>
      <c r="M1746"/>
      <c r="N1746"/>
      <c r="O1746"/>
      <c r="P1746"/>
      <c r="Q1746"/>
      <c r="R1746"/>
      <c r="S1746"/>
      <c r="T1746"/>
      <c r="U1746"/>
      <c r="V1746"/>
      <c r="W1746"/>
      <c r="X1746"/>
      <c r="Y1746"/>
      <c r="Z1746"/>
      <c r="AA1746"/>
      <c r="AB1746"/>
      <c r="AC1746"/>
      <c r="AD1746"/>
      <c r="AE1746"/>
      <c r="AF1746"/>
      <c r="AG1746"/>
      <c r="AH1746"/>
      <c r="AI1746"/>
      <c r="AJ1746"/>
      <c r="AK1746"/>
      <c r="AL1746"/>
      <c r="AM1746"/>
      <c r="AN1746"/>
      <c r="AO1746"/>
      <c r="AP1746"/>
      <c r="AQ1746"/>
      <c r="AR1746"/>
      <c r="AS1746"/>
      <c r="AT1746"/>
      <c r="AU1746"/>
      <c r="AV1746"/>
      <c r="AW1746"/>
      <c r="AX1746"/>
      <c r="AY1746"/>
      <c r="AZ1746"/>
      <c r="BA1746"/>
      <c r="BB1746"/>
      <c r="BC1746"/>
      <c r="BD1746"/>
      <c r="BE1746"/>
      <c r="BF1746"/>
      <c r="BG1746"/>
      <c r="BH1746"/>
      <c r="BI1746"/>
      <c r="BJ1746"/>
      <c r="BK1746"/>
      <c r="BL1746"/>
      <c r="BM1746"/>
      <c r="BN1746"/>
      <c r="BO1746"/>
      <c r="BP1746"/>
      <c r="BQ1746"/>
      <c r="BR1746"/>
      <c r="BS1746"/>
      <c r="BT1746"/>
    </row>
    <row r="1747" spans="1:72" s="8" customFormat="1" x14ac:dyDescent="0.25">
      <c r="A1747" s="92"/>
      <c r="B1747" s="92"/>
      <c r="C1747" s="92"/>
      <c r="D1747" s="92"/>
      <c r="E1747" s="104"/>
      <c r="F1747" s="104"/>
      <c r="G1747" s="104"/>
      <c r="H1747" s="104"/>
      <c r="I1747" s="104"/>
      <c r="J1747" s="104"/>
      <c r="K1747" s="104"/>
      <c r="L1747" s="104"/>
      <c r="M1747"/>
      <c r="N1747"/>
      <c r="O1747"/>
      <c r="P1747"/>
      <c r="Q1747"/>
      <c r="R1747"/>
      <c r="S1747"/>
      <c r="T1747"/>
      <c r="U1747"/>
      <c r="V1747"/>
      <c r="W1747"/>
      <c r="X1747"/>
      <c r="Y1747"/>
      <c r="Z1747"/>
      <c r="AA1747"/>
      <c r="AB1747"/>
      <c r="AC1747"/>
      <c r="AD1747"/>
      <c r="AE1747"/>
      <c r="AF1747"/>
      <c r="AG1747"/>
      <c r="AH1747"/>
      <c r="AI1747"/>
      <c r="AJ1747"/>
      <c r="AK1747"/>
      <c r="AL1747"/>
      <c r="AM1747"/>
      <c r="AN1747"/>
      <c r="AO1747"/>
      <c r="AP1747"/>
      <c r="AQ1747"/>
      <c r="AR1747"/>
      <c r="AS1747"/>
      <c r="AT1747"/>
      <c r="AU1747"/>
      <c r="AV1747"/>
      <c r="AW1747"/>
      <c r="AX1747"/>
      <c r="AY1747"/>
      <c r="AZ1747"/>
      <c r="BA1747"/>
      <c r="BB1747"/>
      <c r="BC1747"/>
      <c r="BD1747"/>
      <c r="BE1747"/>
      <c r="BF1747"/>
      <c r="BG1747"/>
      <c r="BH1747"/>
      <c r="BI1747"/>
      <c r="BJ1747"/>
      <c r="BK1747"/>
      <c r="BL1747"/>
      <c r="BM1747"/>
      <c r="BN1747"/>
      <c r="BO1747"/>
      <c r="BP1747"/>
      <c r="BQ1747"/>
      <c r="BR1747"/>
      <c r="BS1747"/>
      <c r="BT1747"/>
    </row>
    <row r="1748" spans="1:72" s="8" customFormat="1" x14ac:dyDescent="0.25">
      <c r="A1748" s="92"/>
      <c r="B1748" s="92"/>
      <c r="C1748" s="92"/>
      <c r="D1748" s="92"/>
      <c r="E1748" s="104"/>
      <c r="F1748" s="104"/>
      <c r="G1748" s="104"/>
      <c r="H1748" s="104"/>
      <c r="I1748" s="104"/>
      <c r="J1748" s="104"/>
      <c r="K1748" s="104"/>
      <c r="L1748" s="104"/>
      <c r="M1748"/>
      <c r="N1748"/>
      <c r="O1748"/>
      <c r="P1748"/>
      <c r="Q1748"/>
      <c r="R1748"/>
      <c r="S1748"/>
      <c r="T1748"/>
      <c r="U1748"/>
      <c r="V1748"/>
      <c r="W1748"/>
      <c r="X1748"/>
      <c r="Y1748"/>
      <c r="Z1748"/>
      <c r="AA1748"/>
      <c r="AB1748"/>
      <c r="AC1748"/>
      <c r="AD1748"/>
      <c r="AE1748"/>
      <c r="AF1748"/>
      <c r="AG1748"/>
      <c r="AH1748"/>
      <c r="AI1748"/>
      <c r="AJ1748"/>
      <c r="AK1748"/>
      <c r="AL1748"/>
      <c r="AM1748"/>
      <c r="AN1748"/>
      <c r="AO1748"/>
      <c r="AP1748"/>
      <c r="AQ1748"/>
      <c r="AR1748"/>
      <c r="AS1748"/>
      <c r="AT1748"/>
      <c r="AU1748"/>
      <c r="AV1748"/>
      <c r="AW1748"/>
      <c r="AX1748"/>
      <c r="AY1748"/>
      <c r="AZ1748"/>
      <c r="BA1748"/>
      <c r="BB1748"/>
      <c r="BC1748"/>
      <c r="BD1748"/>
      <c r="BE1748"/>
      <c r="BF1748"/>
      <c r="BG1748"/>
      <c r="BH1748"/>
      <c r="BI1748"/>
      <c r="BJ1748"/>
      <c r="BK1748"/>
      <c r="BL1748"/>
      <c r="BM1748"/>
      <c r="BN1748"/>
      <c r="BO1748"/>
      <c r="BP1748"/>
      <c r="BQ1748"/>
      <c r="BR1748"/>
      <c r="BS1748"/>
      <c r="BT1748"/>
    </row>
    <row r="1749" spans="1:72" s="8" customFormat="1" x14ac:dyDescent="0.25">
      <c r="A1749" s="92"/>
      <c r="B1749" s="92"/>
      <c r="C1749" s="92"/>
      <c r="D1749" s="92"/>
      <c r="E1749" s="104"/>
      <c r="F1749" s="104"/>
      <c r="G1749" s="104"/>
      <c r="H1749" s="104"/>
      <c r="I1749" s="104"/>
      <c r="J1749" s="104"/>
      <c r="K1749" s="104"/>
      <c r="L1749" s="104"/>
      <c r="M1749"/>
      <c r="N1749"/>
      <c r="O1749"/>
      <c r="P1749"/>
      <c r="Q1749"/>
      <c r="R1749"/>
      <c r="S1749"/>
      <c r="T1749"/>
      <c r="U1749"/>
      <c r="V1749"/>
      <c r="W1749"/>
      <c r="X1749"/>
      <c r="Y1749"/>
      <c r="Z1749"/>
      <c r="AA1749"/>
      <c r="AB1749"/>
      <c r="AC1749"/>
      <c r="AD1749"/>
      <c r="AE1749"/>
      <c r="AF1749"/>
      <c r="AG1749"/>
      <c r="AH1749"/>
      <c r="AI1749"/>
      <c r="AJ1749"/>
      <c r="AK1749"/>
      <c r="AL1749"/>
      <c r="AM1749"/>
      <c r="AN1749"/>
      <c r="AO1749"/>
      <c r="AP1749"/>
      <c r="AQ1749"/>
      <c r="AR1749"/>
      <c r="AS1749"/>
      <c r="AT1749"/>
      <c r="AU1749"/>
      <c r="AV1749"/>
      <c r="AW1749"/>
      <c r="AX1749"/>
      <c r="AY1749"/>
      <c r="AZ1749"/>
      <c r="BA1749"/>
      <c r="BB1749"/>
      <c r="BC1749"/>
      <c r="BD1749"/>
      <c r="BE1749"/>
      <c r="BF1749"/>
      <c r="BG1749"/>
      <c r="BH1749"/>
      <c r="BI1749"/>
      <c r="BJ1749"/>
      <c r="BK1749"/>
      <c r="BL1749"/>
      <c r="BM1749"/>
      <c r="BN1749"/>
      <c r="BO1749"/>
      <c r="BP1749"/>
      <c r="BQ1749"/>
      <c r="BR1749"/>
      <c r="BS1749"/>
      <c r="BT1749"/>
    </row>
    <row r="1750" spans="1:72" s="8" customFormat="1" x14ac:dyDescent="0.25">
      <c r="A1750" s="92"/>
      <c r="B1750" s="92"/>
      <c r="C1750" s="92"/>
      <c r="D1750" s="92"/>
      <c r="E1750" s="104"/>
      <c r="F1750" s="104"/>
      <c r="G1750" s="104"/>
      <c r="H1750" s="104"/>
      <c r="I1750" s="104"/>
      <c r="J1750" s="104"/>
      <c r="K1750" s="104"/>
      <c r="L1750" s="104"/>
      <c r="M1750"/>
      <c r="N1750"/>
      <c r="O1750"/>
      <c r="P1750"/>
      <c r="Q1750"/>
      <c r="R1750"/>
      <c r="S1750"/>
      <c r="T1750"/>
      <c r="U1750"/>
      <c r="V1750"/>
      <c r="W1750"/>
      <c r="X1750"/>
      <c r="Y1750"/>
      <c r="Z1750"/>
      <c r="AA1750"/>
      <c r="AB1750"/>
      <c r="AC1750"/>
      <c r="AD1750"/>
      <c r="AE1750"/>
      <c r="AF1750"/>
      <c r="AG1750"/>
      <c r="AH1750"/>
      <c r="AI1750"/>
      <c r="AJ1750"/>
      <c r="AK1750"/>
      <c r="AL1750"/>
      <c r="AM1750"/>
      <c r="AN1750"/>
      <c r="AO1750"/>
      <c r="AP1750"/>
      <c r="AQ1750"/>
      <c r="AR1750"/>
      <c r="AS1750"/>
      <c r="AT1750"/>
      <c r="AU1750"/>
      <c r="AV1750"/>
      <c r="AW1750"/>
      <c r="AX1750"/>
      <c r="AY1750"/>
      <c r="AZ1750"/>
      <c r="BA1750"/>
      <c r="BB1750"/>
      <c r="BC1750"/>
      <c r="BD1750"/>
      <c r="BE1750"/>
      <c r="BF1750"/>
      <c r="BG1750"/>
      <c r="BH1750"/>
      <c r="BI1750"/>
      <c r="BJ1750"/>
      <c r="BK1750"/>
      <c r="BL1750"/>
      <c r="BM1750"/>
      <c r="BN1750"/>
      <c r="BO1750"/>
      <c r="BP1750"/>
      <c r="BQ1750"/>
      <c r="BR1750"/>
      <c r="BS1750"/>
      <c r="BT1750"/>
    </row>
    <row r="1751" spans="1:72" s="8" customFormat="1" x14ac:dyDescent="0.25">
      <c r="A1751" s="92"/>
      <c r="B1751" s="92"/>
      <c r="C1751" s="92"/>
      <c r="D1751" s="92"/>
      <c r="E1751" s="104"/>
      <c r="F1751" s="104"/>
      <c r="G1751" s="104"/>
      <c r="H1751" s="104"/>
      <c r="I1751" s="104"/>
      <c r="J1751" s="104"/>
      <c r="K1751" s="104"/>
      <c r="L1751" s="104"/>
      <c r="M1751"/>
      <c r="N1751"/>
      <c r="O1751"/>
      <c r="P1751"/>
      <c r="Q1751"/>
      <c r="R1751"/>
      <c r="S1751"/>
      <c r="T1751"/>
      <c r="U1751"/>
      <c r="V1751"/>
      <c r="W1751"/>
      <c r="X1751"/>
      <c r="Y1751"/>
      <c r="Z1751"/>
      <c r="AA1751"/>
      <c r="AB1751"/>
      <c r="AC1751"/>
      <c r="AD1751"/>
      <c r="AE1751"/>
      <c r="AF1751"/>
      <c r="AG1751"/>
      <c r="AH1751"/>
      <c r="AI1751"/>
      <c r="AJ1751"/>
      <c r="AK1751"/>
      <c r="AL1751"/>
      <c r="AM1751"/>
      <c r="AN1751"/>
      <c r="AO1751"/>
      <c r="AP1751"/>
      <c r="AQ1751"/>
      <c r="AR1751"/>
      <c r="AS1751"/>
      <c r="AT1751"/>
      <c r="AU1751"/>
      <c r="AV1751"/>
      <c r="AW1751"/>
      <c r="AX1751"/>
      <c r="AY1751"/>
      <c r="AZ1751"/>
      <c r="BA1751"/>
      <c r="BB1751"/>
      <c r="BC1751"/>
      <c r="BD1751"/>
      <c r="BE1751"/>
      <c r="BF1751"/>
      <c r="BG1751"/>
      <c r="BH1751"/>
      <c r="BI1751"/>
      <c r="BJ1751"/>
      <c r="BK1751"/>
      <c r="BL1751"/>
      <c r="BM1751"/>
      <c r="BN1751"/>
      <c r="BO1751"/>
      <c r="BP1751"/>
      <c r="BQ1751"/>
      <c r="BR1751"/>
      <c r="BS1751"/>
      <c r="BT1751"/>
    </row>
    <row r="1752" spans="1:72" s="8" customFormat="1" x14ac:dyDescent="0.25">
      <c r="A1752" s="92"/>
      <c r="B1752" s="92"/>
      <c r="C1752" s="92"/>
      <c r="D1752" s="92"/>
      <c r="E1752" s="104"/>
      <c r="F1752" s="104"/>
      <c r="G1752" s="104"/>
      <c r="H1752" s="104"/>
      <c r="I1752" s="104"/>
      <c r="J1752" s="104"/>
      <c r="K1752" s="104"/>
      <c r="L1752" s="104"/>
      <c r="M1752"/>
      <c r="N1752"/>
      <c r="O1752"/>
      <c r="P1752"/>
      <c r="Q1752"/>
      <c r="R1752"/>
      <c r="S1752"/>
      <c r="T1752"/>
      <c r="U1752"/>
      <c r="V1752"/>
      <c r="W1752"/>
      <c r="X1752"/>
      <c r="Y1752"/>
      <c r="Z1752"/>
      <c r="AA1752"/>
      <c r="AB1752"/>
      <c r="AC1752"/>
      <c r="AD1752"/>
      <c r="AE1752"/>
      <c r="AF1752"/>
      <c r="AG1752"/>
      <c r="AH1752"/>
      <c r="AI1752"/>
      <c r="AJ1752"/>
      <c r="AK1752"/>
      <c r="AL1752"/>
      <c r="AM1752"/>
      <c r="AN1752"/>
      <c r="AO1752"/>
      <c r="AP1752"/>
      <c r="AQ1752"/>
      <c r="AR1752"/>
      <c r="AS1752"/>
      <c r="AT1752"/>
      <c r="AU1752"/>
      <c r="AV1752"/>
      <c r="AW1752"/>
      <c r="AX1752"/>
      <c r="AY1752"/>
      <c r="AZ1752"/>
      <c r="BA1752"/>
      <c r="BB1752"/>
      <c r="BC1752"/>
      <c r="BD1752"/>
      <c r="BE1752"/>
      <c r="BF1752"/>
      <c r="BG1752"/>
      <c r="BH1752"/>
      <c r="BI1752"/>
      <c r="BJ1752"/>
      <c r="BK1752"/>
      <c r="BL1752"/>
      <c r="BM1752"/>
      <c r="BN1752"/>
      <c r="BO1752"/>
      <c r="BP1752"/>
      <c r="BQ1752"/>
      <c r="BR1752"/>
      <c r="BS1752"/>
      <c r="BT1752"/>
    </row>
    <row r="1753" spans="1:72" s="8" customFormat="1" x14ac:dyDescent="0.25">
      <c r="A1753" s="92"/>
      <c r="B1753" s="92"/>
      <c r="C1753" s="92"/>
      <c r="D1753" s="92"/>
      <c r="E1753" s="104"/>
      <c r="F1753" s="104"/>
      <c r="G1753" s="104"/>
      <c r="H1753" s="104"/>
      <c r="I1753" s="104"/>
      <c r="J1753" s="104"/>
      <c r="K1753" s="104"/>
      <c r="L1753" s="104"/>
      <c r="M1753"/>
      <c r="N1753"/>
      <c r="O1753"/>
      <c r="P1753"/>
      <c r="Q1753"/>
      <c r="R1753"/>
      <c r="S1753"/>
      <c r="T1753"/>
      <c r="U1753"/>
      <c r="V1753"/>
      <c r="W1753"/>
      <c r="X1753"/>
      <c r="Y1753"/>
      <c r="Z1753"/>
      <c r="AA1753"/>
      <c r="AB1753"/>
      <c r="AC1753"/>
      <c r="AD1753"/>
      <c r="AE1753"/>
      <c r="AF1753"/>
      <c r="AG1753"/>
      <c r="AH1753"/>
      <c r="AI1753"/>
      <c r="AJ1753"/>
      <c r="AK1753"/>
      <c r="AL1753"/>
      <c r="AM1753"/>
      <c r="AN1753"/>
      <c r="AO1753"/>
      <c r="AP1753"/>
      <c r="AQ1753"/>
      <c r="AR1753"/>
      <c r="AS1753"/>
      <c r="AT1753"/>
      <c r="AU1753"/>
      <c r="AV1753"/>
      <c r="AW1753"/>
      <c r="AX1753"/>
      <c r="AY1753"/>
      <c r="AZ1753"/>
      <c r="BA1753"/>
      <c r="BB1753"/>
      <c r="BC1753"/>
      <c r="BD1753"/>
      <c r="BE1753"/>
      <c r="BF1753"/>
      <c r="BG1753"/>
      <c r="BH1753"/>
      <c r="BI1753"/>
      <c r="BJ1753"/>
      <c r="BK1753"/>
      <c r="BL1753"/>
      <c r="BM1753"/>
      <c r="BN1753"/>
      <c r="BO1753"/>
      <c r="BP1753"/>
      <c r="BQ1753"/>
      <c r="BR1753"/>
      <c r="BS1753"/>
      <c r="BT1753"/>
    </row>
    <row r="1754" spans="1:72" s="8" customFormat="1" x14ac:dyDescent="0.25">
      <c r="A1754" s="92"/>
      <c r="B1754" s="92"/>
      <c r="C1754" s="92"/>
      <c r="D1754" s="92"/>
      <c r="E1754" s="104"/>
      <c r="F1754" s="104"/>
      <c r="G1754" s="104"/>
      <c r="H1754" s="104"/>
      <c r="I1754" s="104"/>
      <c r="J1754" s="104"/>
      <c r="K1754" s="104"/>
      <c r="L1754" s="104"/>
      <c r="M1754"/>
      <c r="N1754"/>
      <c r="O1754"/>
      <c r="P1754"/>
      <c r="Q1754"/>
      <c r="R1754"/>
      <c r="S1754"/>
      <c r="T1754"/>
      <c r="U1754"/>
      <c r="V1754"/>
      <c r="W1754"/>
      <c r="X1754"/>
      <c r="Y1754"/>
      <c r="Z1754"/>
      <c r="AA1754"/>
      <c r="AB1754"/>
      <c r="AC1754"/>
      <c r="AD1754"/>
      <c r="AE1754"/>
      <c r="AF1754"/>
      <c r="AG1754"/>
      <c r="AH1754"/>
      <c r="AI1754"/>
      <c r="AJ1754"/>
      <c r="AK1754"/>
      <c r="AL1754"/>
      <c r="AM1754"/>
      <c r="AN1754"/>
      <c r="AO1754"/>
      <c r="AP1754"/>
      <c r="AQ1754"/>
      <c r="AR1754"/>
      <c r="AS1754"/>
      <c r="AT1754"/>
      <c r="AU1754"/>
      <c r="AV1754"/>
      <c r="AW1754"/>
      <c r="AX1754"/>
      <c r="AY1754"/>
      <c r="AZ1754"/>
      <c r="BA1754"/>
      <c r="BB1754"/>
      <c r="BC1754"/>
      <c r="BD1754"/>
      <c r="BE1754"/>
      <c r="BF1754"/>
      <c r="BG1754"/>
      <c r="BH1754"/>
      <c r="BI1754"/>
      <c r="BJ1754"/>
      <c r="BK1754"/>
      <c r="BL1754"/>
      <c r="BM1754"/>
      <c r="BN1754"/>
      <c r="BO1754"/>
      <c r="BP1754"/>
      <c r="BQ1754"/>
      <c r="BR1754"/>
      <c r="BS1754"/>
      <c r="BT1754"/>
    </row>
    <row r="1755" spans="1:72" s="8" customFormat="1" x14ac:dyDescent="0.25">
      <c r="A1755" s="92"/>
      <c r="B1755" s="92"/>
      <c r="C1755" s="92"/>
      <c r="D1755" s="92"/>
      <c r="E1755" s="104"/>
      <c r="F1755" s="104"/>
      <c r="G1755" s="104"/>
      <c r="H1755" s="104"/>
      <c r="I1755" s="104"/>
      <c r="J1755" s="104"/>
      <c r="K1755" s="104"/>
      <c r="L1755" s="104"/>
      <c r="M1755"/>
      <c r="N1755"/>
      <c r="O1755"/>
      <c r="P1755"/>
      <c r="Q1755"/>
      <c r="R1755"/>
      <c r="S1755"/>
      <c r="T1755"/>
      <c r="U1755"/>
      <c r="V1755"/>
      <c r="W1755"/>
      <c r="X1755"/>
      <c r="Y1755"/>
      <c r="Z1755"/>
      <c r="AA1755"/>
      <c r="AB1755"/>
      <c r="AC1755"/>
      <c r="AD1755"/>
      <c r="AE1755"/>
      <c r="AF1755"/>
      <c r="AG1755"/>
      <c r="AH1755"/>
      <c r="AI1755"/>
      <c r="AJ1755"/>
      <c r="AK1755"/>
      <c r="AL1755"/>
      <c r="AM1755"/>
      <c r="AN1755"/>
      <c r="AO1755"/>
      <c r="AP1755"/>
      <c r="AQ1755"/>
      <c r="AR1755"/>
      <c r="AS1755"/>
      <c r="AT1755"/>
      <c r="AU1755"/>
      <c r="AV1755"/>
      <c r="AW1755"/>
      <c r="AX1755"/>
      <c r="AY1755"/>
      <c r="AZ1755"/>
      <c r="BA1755"/>
      <c r="BB1755"/>
      <c r="BC1755"/>
      <c r="BD1755"/>
      <c r="BE1755"/>
      <c r="BF1755"/>
      <c r="BG1755"/>
      <c r="BH1755"/>
      <c r="BI1755"/>
      <c r="BJ1755"/>
      <c r="BK1755"/>
      <c r="BL1755"/>
      <c r="BM1755"/>
      <c r="BN1755"/>
      <c r="BO1755"/>
      <c r="BP1755"/>
      <c r="BQ1755"/>
      <c r="BR1755"/>
      <c r="BS1755"/>
      <c r="BT1755"/>
    </row>
    <row r="1756" spans="1:72" s="8" customFormat="1" x14ac:dyDescent="0.25">
      <c r="A1756" s="92"/>
      <c r="B1756" s="92"/>
      <c r="C1756" s="92"/>
      <c r="D1756" s="92"/>
      <c r="E1756" s="104"/>
      <c r="F1756" s="104"/>
      <c r="G1756" s="104"/>
      <c r="H1756" s="104"/>
      <c r="I1756" s="104"/>
      <c r="J1756" s="104"/>
      <c r="K1756" s="104"/>
      <c r="L1756" s="104"/>
      <c r="M1756"/>
      <c r="N1756"/>
      <c r="O1756"/>
      <c r="P1756"/>
      <c r="Q1756"/>
      <c r="R1756"/>
      <c r="S1756"/>
      <c r="T1756"/>
      <c r="U1756"/>
      <c r="V1756"/>
      <c r="W1756"/>
      <c r="X1756"/>
      <c r="Y1756"/>
      <c r="Z1756"/>
      <c r="AA1756"/>
      <c r="AB1756"/>
      <c r="AC1756"/>
      <c r="AD1756"/>
      <c r="AE1756"/>
      <c r="AF1756"/>
      <c r="AG1756"/>
      <c r="AH1756"/>
      <c r="AI1756"/>
      <c r="AJ1756"/>
      <c r="AK1756"/>
      <c r="AL1756"/>
      <c r="AM1756"/>
      <c r="AN1756"/>
      <c r="AO1756"/>
      <c r="AP1756"/>
      <c r="AQ1756"/>
      <c r="AR1756"/>
      <c r="AS1756"/>
      <c r="AT1756"/>
      <c r="AU1756"/>
      <c r="AV1756"/>
      <c r="AW1756"/>
      <c r="AX1756"/>
      <c r="AY1756"/>
      <c r="AZ1756"/>
      <c r="BA1756"/>
      <c r="BB1756"/>
      <c r="BC1756"/>
      <c r="BD1756"/>
      <c r="BE1756"/>
      <c r="BF1756"/>
      <c r="BG1756"/>
      <c r="BH1756"/>
      <c r="BI1756"/>
      <c r="BJ1756"/>
      <c r="BK1756"/>
      <c r="BL1756"/>
      <c r="BM1756"/>
      <c r="BN1756"/>
      <c r="BO1756"/>
      <c r="BP1756"/>
      <c r="BQ1756"/>
      <c r="BR1756"/>
      <c r="BS1756"/>
      <c r="BT1756"/>
    </row>
    <row r="1757" spans="1:72" s="8" customFormat="1" x14ac:dyDescent="0.25">
      <c r="A1757" s="92"/>
      <c r="B1757" s="92"/>
      <c r="C1757" s="92"/>
      <c r="D1757" s="92"/>
      <c r="E1757" s="104"/>
      <c r="F1757" s="104"/>
      <c r="G1757" s="104"/>
      <c r="H1757" s="104"/>
      <c r="I1757" s="104"/>
      <c r="J1757" s="104"/>
      <c r="K1757" s="104"/>
      <c r="L1757" s="104"/>
      <c r="M1757"/>
      <c r="N1757"/>
      <c r="O1757"/>
      <c r="P1757"/>
      <c r="Q1757"/>
      <c r="R1757"/>
      <c r="S1757"/>
      <c r="T1757"/>
      <c r="U1757"/>
      <c r="V1757"/>
      <c r="W1757"/>
      <c r="X1757"/>
      <c r="Y1757"/>
      <c r="Z1757"/>
      <c r="AA1757"/>
      <c r="AB1757"/>
      <c r="AC1757"/>
      <c r="AD1757"/>
      <c r="AE1757"/>
      <c r="AF1757"/>
      <c r="AG1757"/>
      <c r="AH1757"/>
      <c r="AI1757"/>
      <c r="AJ1757"/>
      <c r="AK1757"/>
      <c r="AL1757"/>
      <c r="AM1757"/>
      <c r="AN1757"/>
      <c r="AO1757"/>
      <c r="AP1757"/>
      <c r="AQ1757"/>
      <c r="AR1757"/>
      <c r="AS1757"/>
      <c r="AT1757"/>
      <c r="AU1757"/>
      <c r="AV1757"/>
      <c r="AW1757"/>
      <c r="AX1757"/>
      <c r="AY1757"/>
      <c r="AZ1757"/>
      <c r="BA1757"/>
      <c r="BB1757"/>
      <c r="BC1757"/>
      <c r="BD1757"/>
      <c r="BE1757"/>
      <c r="BF1757"/>
      <c r="BG1757"/>
      <c r="BH1757"/>
      <c r="BI1757"/>
      <c r="BJ1757"/>
      <c r="BK1757"/>
      <c r="BL1757"/>
      <c r="BM1757"/>
      <c r="BN1757"/>
      <c r="BO1757"/>
      <c r="BP1757"/>
      <c r="BQ1757"/>
      <c r="BR1757"/>
      <c r="BS1757"/>
      <c r="BT1757"/>
    </row>
    <row r="1758" spans="1:72" s="8" customFormat="1" x14ac:dyDescent="0.25">
      <c r="A1758" s="92"/>
      <c r="B1758" s="92"/>
      <c r="C1758" s="92"/>
      <c r="D1758" s="92"/>
      <c r="E1758" s="104"/>
      <c r="F1758" s="104"/>
      <c r="G1758" s="104"/>
      <c r="H1758" s="104"/>
      <c r="I1758" s="104"/>
      <c r="J1758" s="104"/>
      <c r="K1758" s="104"/>
      <c r="L1758" s="104"/>
      <c r="M1758"/>
      <c r="N1758"/>
      <c r="O1758"/>
      <c r="P1758"/>
      <c r="Q1758"/>
      <c r="R1758"/>
      <c r="S1758"/>
      <c r="T1758"/>
      <c r="U1758"/>
      <c r="V1758"/>
      <c r="W1758"/>
      <c r="X1758"/>
      <c r="Y1758"/>
      <c r="Z1758"/>
      <c r="AA1758"/>
      <c r="AB1758"/>
      <c r="AC1758"/>
      <c r="AD1758"/>
      <c r="AE1758"/>
      <c r="AF1758"/>
      <c r="AG1758"/>
      <c r="AH1758"/>
      <c r="AI1758"/>
      <c r="AJ1758"/>
      <c r="AK1758"/>
      <c r="AL1758"/>
      <c r="AM1758"/>
      <c r="AN1758"/>
      <c r="AO1758"/>
      <c r="AP1758"/>
      <c r="AQ1758"/>
      <c r="AR1758"/>
      <c r="AS1758"/>
      <c r="AT1758"/>
      <c r="AU1758"/>
      <c r="AV1758"/>
      <c r="AW1758"/>
      <c r="AX1758"/>
      <c r="AY1758"/>
      <c r="AZ1758"/>
      <c r="BA1758"/>
      <c r="BB1758"/>
      <c r="BC1758"/>
      <c r="BD1758"/>
      <c r="BE1758"/>
      <c r="BF1758"/>
      <c r="BG1758"/>
      <c r="BH1758"/>
      <c r="BI1758"/>
      <c r="BJ1758"/>
      <c r="BK1758"/>
      <c r="BL1758"/>
      <c r="BM1758"/>
      <c r="BN1758"/>
      <c r="BO1758"/>
      <c r="BP1758"/>
      <c r="BQ1758"/>
      <c r="BR1758"/>
      <c r="BS1758"/>
      <c r="BT1758"/>
    </row>
    <row r="1759" spans="1:72" s="8" customFormat="1" x14ac:dyDescent="0.25">
      <c r="A1759" s="92"/>
      <c r="B1759" s="92"/>
      <c r="C1759" s="92"/>
      <c r="D1759" s="92"/>
      <c r="E1759" s="104"/>
      <c r="F1759" s="104"/>
      <c r="G1759" s="104"/>
      <c r="H1759" s="104"/>
      <c r="I1759" s="104"/>
      <c r="J1759" s="104"/>
      <c r="K1759" s="104"/>
      <c r="L1759" s="104"/>
      <c r="M1759"/>
      <c r="N1759"/>
      <c r="O1759"/>
      <c r="P1759"/>
      <c r="Q1759"/>
      <c r="R1759"/>
      <c r="S1759"/>
      <c r="T1759"/>
      <c r="U1759"/>
      <c r="V1759"/>
      <c r="W1759"/>
      <c r="X1759"/>
      <c r="Y1759"/>
      <c r="Z1759"/>
      <c r="AA1759"/>
      <c r="AB1759"/>
      <c r="AC1759"/>
      <c r="AD1759"/>
      <c r="AE1759"/>
      <c r="AF1759"/>
      <c r="AG1759"/>
      <c r="AH1759"/>
      <c r="AI1759"/>
      <c r="AJ1759"/>
      <c r="AK1759"/>
      <c r="AL1759"/>
      <c r="AM1759"/>
      <c r="AN1759"/>
      <c r="AO1759"/>
      <c r="AP1759"/>
      <c r="AQ1759"/>
      <c r="AR1759"/>
      <c r="AS1759"/>
      <c r="AT1759"/>
      <c r="AU1759"/>
      <c r="AV1759"/>
      <c r="AW1759"/>
      <c r="AX1759"/>
      <c r="AY1759"/>
      <c r="AZ1759"/>
      <c r="BA1759"/>
      <c r="BB1759"/>
      <c r="BC1759"/>
      <c r="BD1759"/>
      <c r="BE1759"/>
      <c r="BF1759"/>
      <c r="BG1759"/>
      <c r="BH1759"/>
      <c r="BI1759"/>
      <c r="BJ1759"/>
      <c r="BK1759"/>
      <c r="BL1759"/>
      <c r="BM1759"/>
      <c r="BN1759"/>
      <c r="BO1759"/>
      <c r="BP1759"/>
      <c r="BQ1759"/>
      <c r="BR1759"/>
      <c r="BS1759"/>
      <c r="BT1759"/>
    </row>
    <row r="1760" spans="1:72" s="8" customFormat="1" x14ac:dyDescent="0.25">
      <c r="A1760" s="92"/>
      <c r="B1760" s="92"/>
      <c r="C1760" s="92"/>
      <c r="D1760" s="92"/>
      <c r="E1760" s="104"/>
      <c r="F1760" s="104"/>
      <c r="G1760" s="104"/>
      <c r="H1760" s="104"/>
      <c r="I1760" s="104"/>
      <c r="J1760" s="104"/>
      <c r="K1760" s="104"/>
      <c r="L1760" s="104"/>
      <c r="M1760"/>
      <c r="N1760"/>
      <c r="O1760"/>
      <c r="P1760"/>
      <c r="Q1760"/>
      <c r="R1760"/>
      <c r="S1760"/>
      <c r="T1760"/>
      <c r="U1760"/>
      <c r="V1760"/>
      <c r="W1760"/>
      <c r="X1760"/>
      <c r="Y1760"/>
      <c r="Z1760"/>
      <c r="AA1760"/>
      <c r="AB1760"/>
      <c r="AC1760"/>
      <c r="AD1760"/>
      <c r="AE1760"/>
      <c r="AF1760"/>
      <c r="AG1760"/>
      <c r="AH1760"/>
      <c r="AI1760"/>
      <c r="AJ1760"/>
      <c r="AK1760"/>
      <c r="AL1760"/>
      <c r="AM1760"/>
      <c r="AN1760"/>
      <c r="AO1760"/>
      <c r="AP1760"/>
      <c r="AQ1760"/>
      <c r="AR1760"/>
      <c r="AS1760"/>
      <c r="AT1760"/>
      <c r="AU1760"/>
      <c r="AV1760"/>
      <c r="AW1760"/>
      <c r="AX1760"/>
      <c r="AY1760"/>
      <c r="AZ1760"/>
      <c r="BA1760"/>
      <c r="BB1760"/>
      <c r="BC1760"/>
      <c r="BD1760"/>
      <c r="BE1760"/>
      <c r="BF1760"/>
      <c r="BG1760"/>
      <c r="BH1760"/>
      <c r="BI1760"/>
      <c r="BJ1760"/>
      <c r="BK1760"/>
      <c r="BL1760"/>
      <c r="BM1760"/>
      <c r="BN1760"/>
      <c r="BO1760"/>
      <c r="BP1760"/>
      <c r="BQ1760"/>
      <c r="BR1760"/>
      <c r="BS1760"/>
      <c r="BT1760"/>
    </row>
    <row r="1761" spans="1:72" s="8" customFormat="1" x14ac:dyDescent="0.25">
      <c r="A1761" s="92"/>
      <c r="B1761" s="92"/>
      <c r="C1761" s="92"/>
      <c r="D1761" s="92"/>
      <c r="E1761" s="104"/>
      <c r="F1761" s="104"/>
      <c r="G1761" s="104"/>
      <c r="H1761" s="104"/>
      <c r="I1761" s="104"/>
      <c r="J1761" s="104"/>
      <c r="K1761" s="104"/>
      <c r="L1761" s="104"/>
      <c r="M1761"/>
      <c r="N1761"/>
      <c r="O1761"/>
      <c r="P1761"/>
      <c r="Q1761"/>
      <c r="R1761"/>
      <c r="S1761"/>
      <c r="T1761"/>
      <c r="U1761"/>
      <c r="V1761"/>
      <c r="W1761"/>
      <c r="X1761"/>
      <c r="Y1761"/>
      <c r="Z1761"/>
      <c r="AA1761"/>
      <c r="AB1761"/>
      <c r="AC1761"/>
      <c r="AD1761"/>
      <c r="AE1761"/>
      <c r="AF1761"/>
      <c r="AG1761"/>
      <c r="AH1761"/>
      <c r="AI1761"/>
      <c r="AJ1761"/>
      <c r="AK1761"/>
      <c r="AL1761"/>
      <c r="AM1761"/>
      <c r="AN1761"/>
      <c r="AO1761"/>
      <c r="AP1761"/>
      <c r="AQ1761"/>
      <c r="AR1761"/>
      <c r="AS1761"/>
      <c r="AT1761"/>
      <c r="AU1761"/>
      <c r="AV1761"/>
      <c r="AW1761"/>
      <c r="AX1761"/>
      <c r="AY1761"/>
      <c r="AZ1761"/>
      <c r="BA1761"/>
      <c r="BB1761"/>
      <c r="BC1761"/>
      <c r="BD1761"/>
      <c r="BE1761"/>
      <c r="BF1761"/>
      <c r="BG1761"/>
      <c r="BH1761"/>
      <c r="BI1761"/>
      <c r="BJ1761"/>
      <c r="BK1761"/>
      <c r="BL1761"/>
      <c r="BM1761"/>
      <c r="BN1761"/>
      <c r="BO1761"/>
      <c r="BP1761"/>
      <c r="BQ1761"/>
      <c r="BR1761"/>
      <c r="BS1761"/>
      <c r="BT1761"/>
    </row>
    <row r="1762" spans="1:72" s="8" customFormat="1" x14ac:dyDescent="0.25">
      <c r="A1762" s="92"/>
      <c r="B1762" s="92"/>
      <c r="C1762" s="92"/>
      <c r="D1762" s="92"/>
      <c r="E1762" s="104"/>
      <c r="F1762" s="104"/>
      <c r="G1762" s="104"/>
      <c r="H1762" s="104"/>
      <c r="I1762" s="104"/>
      <c r="J1762" s="104"/>
      <c r="K1762" s="104"/>
      <c r="L1762" s="104"/>
      <c r="M1762"/>
      <c r="N1762"/>
      <c r="O1762"/>
      <c r="P1762"/>
      <c r="Q1762"/>
      <c r="R1762"/>
      <c r="S1762"/>
      <c r="T1762"/>
      <c r="U1762"/>
      <c r="V1762"/>
      <c r="W1762"/>
      <c r="X1762"/>
      <c r="Y1762"/>
      <c r="Z1762"/>
      <c r="AA1762"/>
      <c r="AB1762"/>
      <c r="AC1762"/>
      <c r="AD1762"/>
      <c r="AE1762"/>
      <c r="AF1762"/>
      <c r="AG1762"/>
      <c r="AH1762"/>
      <c r="AI1762"/>
      <c r="AJ1762"/>
      <c r="AK1762"/>
      <c r="AL1762"/>
      <c r="AM1762"/>
      <c r="AN1762"/>
      <c r="AO1762"/>
      <c r="AP1762"/>
      <c r="AQ1762"/>
      <c r="AR1762"/>
      <c r="AS1762"/>
      <c r="AT1762"/>
      <c r="AU1762"/>
      <c r="AV1762"/>
      <c r="AW1762"/>
      <c r="AX1762"/>
      <c r="AY1762"/>
      <c r="AZ1762"/>
      <c r="BA1762"/>
      <c r="BB1762"/>
      <c r="BC1762"/>
      <c r="BD1762"/>
      <c r="BE1762"/>
      <c r="BF1762"/>
      <c r="BG1762"/>
      <c r="BH1762"/>
      <c r="BI1762"/>
      <c r="BJ1762"/>
      <c r="BK1762"/>
      <c r="BL1762"/>
      <c r="BM1762"/>
      <c r="BN1762"/>
      <c r="BO1762"/>
      <c r="BP1762"/>
      <c r="BQ1762"/>
      <c r="BR1762"/>
      <c r="BS1762"/>
      <c r="BT1762"/>
    </row>
    <row r="1763" spans="1:72" s="8" customFormat="1" x14ac:dyDescent="0.25">
      <c r="A1763" s="92"/>
      <c r="B1763" s="92"/>
      <c r="C1763" s="92"/>
      <c r="D1763" s="92"/>
      <c r="E1763" s="104"/>
      <c r="F1763" s="104"/>
      <c r="G1763" s="104"/>
      <c r="H1763" s="104"/>
      <c r="I1763" s="104"/>
      <c r="J1763" s="104"/>
      <c r="K1763" s="104"/>
      <c r="L1763" s="104"/>
      <c r="M1763"/>
      <c r="N1763"/>
      <c r="O1763"/>
      <c r="P1763"/>
      <c r="Q1763"/>
      <c r="R1763"/>
      <c r="S1763"/>
      <c r="T1763"/>
      <c r="U1763"/>
      <c r="V1763"/>
      <c r="W1763"/>
      <c r="X1763"/>
      <c r="Y1763"/>
      <c r="Z1763"/>
      <c r="AA1763"/>
      <c r="AB1763"/>
      <c r="AC1763"/>
      <c r="AD1763"/>
      <c r="AE1763"/>
      <c r="AF1763"/>
      <c r="AG1763"/>
      <c r="AH1763"/>
      <c r="AI1763"/>
      <c r="AJ1763"/>
      <c r="AK1763"/>
      <c r="AL1763"/>
      <c r="AM1763"/>
      <c r="AN1763"/>
      <c r="AO1763"/>
      <c r="AP1763"/>
      <c r="AQ1763"/>
      <c r="AR1763"/>
      <c r="AS1763"/>
      <c r="AT1763"/>
      <c r="AU1763"/>
      <c r="AV1763"/>
      <c r="AW1763"/>
      <c r="AX1763"/>
      <c r="AY1763"/>
      <c r="AZ1763"/>
      <c r="BA1763"/>
      <c r="BB1763"/>
      <c r="BC1763"/>
      <c r="BD1763"/>
      <c r="BE1763"/>
      <c r="BF1763"/>
      <c r="BG1763"/>
      <c r="BH1763"/>
      <c r="BI1763"/>
      <c r="BJ1763"/>
      <c r="BK1763"/>
      <c r="BL1763"/>
      <c r="BM1763"/>
      <c r="BN1763"/>
      <c r="BO1763"/>
      <c r="BP1763"/>
      <c r="BQ1763"/>
      <c r="BR1763"/>
      <c r="BS1763"/>
      <c r="BT1763"/>
    </row>
    <row r="1764" spans="1:72" s="8" customFormat="1" x14ac:dyDescent="0.25">
      <c r="A1764" s="92"/>
      <c r="B1764" s="92"/>
      <c r="C1764" s="92"/>
      <c r="D1764" s="92"/>
      <c r="E1764" s="104"/>
      <c r="F1764" s="104"/>
      <c r="G1764" s="104"/>
      <c r="H1764" s="104"/>
      <c r="I1764" s="104"/>
      <c r="J1764" s="104"/>
      <c r="K1764" s="104"/>
      <c r="L1764" s="104"/>
      <c r="M1764"/>
      <c r="N1764"/>
      <c r="O1764"/>
      <c r="P1764"/>
      <c r="Q1764"/>
      <c r="R1764"/>
      <c r="S1764"/>
      <c r="T1764"/>
      <c r="U1764"/>
      <c r="V1764"/>
      <c r="W1764"/>
      <c r="X1764"/>
      <c r="Y1764"/>
      <c r="Z1764"/>
      <c r="AA1764"/>
      <c r="AB1764"/>
      <c r="AC1764"/>
      <c r="AD1764"/>
      <c r="AE1764"/>
      <c r="AF1764"/>
      <c r="AG1764"/>
      <c r="AH1764"/>
      <c r="AI1764"/>
      <c r="AJ1764"/>
      <c r="AK1764"/>
      <c r="AL1764"/>
      <c r="AM1764"/>
      <c r="AN1764"/>
      <c r="AO1764"/>
      <c r="AP1764"/>
      <c r="AQ1764"/>
      <c r="AR1764"/>
      <c r="AS1764"/>
      <c r="AT1764"/>
      <c r="AU1764"/>
      <c r="AV1764"/>
      <c r="AW1764"/>
      <c r="AX1764"/>
      <c r="AY1764"/>
      <c r="AZ1764"/>
      <c r="BA1764"/>
      <c r="BB1764"/>
      <c r="BC1764"/>
      <c r="BD1764"/>
      <c r="BE1764"/>
      <c r="BF1764"/>
      <c r="BG1764"/>
      <c r="BH1764"/>
      <c r="BI1764"/>
      <c r="BJ1764"/>
      <c r="BK1764"/>
      <c r="BL1764"/>
      <c r="BM1764"/>
      <c r="BN1764"/>
      <c r="BO1764"/>
      <c r="BP1764"/>
      <c r="BQ1764"/>
      <c r="BR1764"/>
      <c r="BS1764"/>
      <c r="BT1764"/>
    </row>
    <row r="1765" spans="1:72" s="8" customFormat="1" x14ac:dyDescent="0.25">
      <c r="A1765" s="92"/>
      <c r="B1765" s="92"/>
      <c r="C1765" s="92"/>
      <c r="D1765" s="92"/>
      <c r="E1765" s="104"/>
      <c r="F1765" s="104"/>
      <c r="G1765" s="104"/>
      <c r="H1765" s="104"/>
      <c r="I1765" s="104"/>
      <c r="J1765" s="104"/>
      <c r="K1765" s="104"/>
      <c r="L1765" s="104"/>
      <c r="M1765"/>
      <c r="N1765"/>
      <c r="O1765"/>
      <c r="P1765"/>
      <c r="Q1765"/>
      <c r="R1765"/>
      <c r="S1765"/>
      <c r="T1765"/>
      <c r="U1765"/>
      <c r="V1765"/>
      <c r="W1765"/>
      <c r="X1765"/>
      <c r="Y1765"/>
      <c r="Z1765"/>
      <c r="AA1765"/>
      <c r="AB1765"/>
      <c r="AC1765"/>
      <c r="AD1765"/>
      <c r="AE1765"/>
      <c r="AF1765"/>
      <c r="AG1765"/>
      <c r="AH1765"/>
      <c r="AI1765"/>
      <c r="AJ1765"/>
      <c r="AK1765"/>
      <c r="AL1765"/>
      <c r="AM1765"/>
      <c r="AN1765"/>
      <c r="AO1765"/>
      <c r="AP1765"/>
      <c r="AQ1765"/>
      <c r="AR1765"/>
      <c r="AS1765"/>
      <c r="AT1765"/>
      <c r="AU1765"/>
      <c r="AV1765"/>
      <c r="AW1765"/>
      <c r="AX1765"/>
      <c r="AY1765"/>
      <c r="AZ1765"/>
      <c r="BA1765"/>
      <c r="BB1765"/>
      <c r="BC1765"/>
      <c r="BD1765"/>
      <c r="BE1765"/>
      <c r="BF1765"/>
      <c r="BG1765"/>
      <c r="BH1765"/>
      <c r="BI1765"/>
      <c r="BJ1765"/>
      <c r="BK1765"/>
      <c r="BL1765"/>
      <c r="BM1765"/>
      <c r="BN1765"/>
      <c r="BO1765"/>
      <c r="BP1765"/>
      <c r="BQ1765"/>
      <c r="BR1765"/>
      <c r="BS1765"/>
      <c r="BT1765"/>
    </row>
    <row r="1766" spans="1:72" s="8" customFormat="1" x14ac:dyDescent="0.25">
      <c r="A1766" s="92"/>
      <c r="B1766" s="92"/>
      <c r="C1766" s="92"/>
      <c r="D1766" s="92"/>
      <c r="E1766" s="104"/>
      <c r="F1766" s="104"/>
      <c r="G1766" s="104"/>
      <c r="H1766" s="104"/>
      <c r="I1766" s="104"/>
      <c r="J1766" s="104"/>
      <c r="K1766" s="104"/>
      <c r="L1766" s="104"/>
      <c r="M1766"/>
      <c r="N1766"/>
      <c r="O1766"/>
      <c r="P1766"/>
      <c r="Q1766"/>
      <c r="R1766"/>
      <c r="S1766"/>
      <c r="T1766"/>
      <c r="U1766"/>
      <c r="V1766"/>
      <c r="W1766"/>
      <c r="X1766"/>
      <c r="Y1766"/>
      <c r="Z1766"/>
      <c r="AA1766"/>
      <c r="AB1766"/>
      <c r="AC1766"/>
      <c r="AD1766"/>
      <c r="AE1766"/>
      <c r="AF1766"/>
      <c r="AG1766"/>
      <c r="AH1766"/>
      <c r="AI1766"/>
      <c r="AJ1766"/>
      <c r="AK1766"/>
      <c r="AL1766"/>
      <c r="AM1766"/>
      <c r="AN1766"/>
      <c r="AO1766"/>
      <c r="AP1766"/>
      <c r="AQ1766"/>
      <c r="AR1766"/>
      <c r="AS1766"/>
      <c r="AT1766"/>
      <c r="AU1766"/>
      <c r="AV1766"/>
      <c r="AW1766"/>
      <c r="AX1766"/>
      <c r="AY1766"/>
      <c r="AZ1766"/>
      <c r="BA1766"/>
      <c r="BB1766"/>
      <c r="BC1766"/>
      <c r="BD1766"/>
      <c r="BE1766"/>
      <c r="BF1766"/>
      <c r="BG1766"/>
      <c r="BH1766"/>
      <c r="BI1766"/>
      <c r="BJ1766"/>
      <c r="BK1766"/>
      <c r="BL1766"/>
      <c r="BM1766"/>
      <c r="BN1766"/>
      <c r="BO1766"/>
      <c r="BP1766"/>
      <c r="BQ1766"/>
      <c r="BR1766"/>
      <c r="BS1766"/>
      <c r="BT1766"/>
    </row>
    <row r="1767" spans="1:72" s="8" customFormat="1" x14ac:dyDescent="0.25">
      <c r="A1767" s="92"/>
      <c r="B1767" s="92"/>
      <c r="C1767" s="92"/>
      <c r="D1767" s="92"/>
      <c r="E1767" s="104"/>
      <c r="F1767" s="104"/>
      <c r="G1767" s="104"/>
      <c r="H1767" s="104"/>
      <c r="I1767" s="104"/>
      <c r="J1767" s="104"/>
      <c r="K1767" s="104"/>
      <c r="L1767" s="104"/>
      <c r="M1767"/>
      <c r="N1767"/>
      <c r="O1767"/>
      <c r="P1767"/>
      <c r="Q1767"/>
      <c r="R1767"/>
      <c r="S1767"/>
      <c r="T1767"/>
      <c r="U1767"/>
      <c r="V1767"/>
      <c r="W1767"/>
      <c r="X1767"/>
      <c r="Y1767"/>
      <c r="Z1767"/>
      <c r="AA1767"/>
      <c r="AB1767"/>
      <c r="AC1767"/>
      <c r="AD1767"/>
      <c r="AE1767"/>
      <c r="AF1767"/>
      <c r="AG1767"/>
      <c r="AH1767"/>
      <c r="AI1767"/>
      <c r="AJ1767"/>
      <c r="AK1767"/>
      <c r="AL1767"/>
      <c r="AM1767"/>
      <c r="AN1767"/>
      <c r="AO1767"/>
      <c r="AP1767"/>
      <c r="AQ1767"/>
      <c r="AR1767"/>
      <c r="AS1767"/>
      <c r="AT1767"/>
      <c r="AU1767"/>
      <c r="AV1767"/>
      <c r="AW1767"/>
      <c r="AX1767"/>
      <c r="AY1767"/>
      <c r="AZ1767"/>
      <c r="BA1767"/>
      <c r="BB1767"/>
      <c r="BC1767"/>
      <c r="BD1767"/>
      <c r="BE1767"/>
      <c r="BF1767"/>
      <c r="BG1767"/>
      <c r="BH1767"/>
      <c r="BI1767"/>
      <c r="BJ1767"/>
      <c r="BK1767"/>
      <c r="BL1767"/>
      <c r="BM1767"/>
      <c r="BN1767"/>
      <c r="BO1767"/>
      <c r="BP1767"/>
      <c r="BQ1767"/>
      <c r="BR1767"/>
      <c r="BS1767"/>
      <c r="BT1767"/>
    </row>
    <row r="1768" spans="1:72" s="8" customFormat="1" x14ac:dyDescent="0.25">
      <c r="A1768" s="92"/>
      <c r="B1768" s="92"/>
      <c r="C1768" s="92"/>
      <c r="D1768" s="92"/>
      <c r="E1768" s="104"/>
      <c r="F1768" s="104"/>
      <c r="G1768" s="104"/>
      <c r="H1768" s="104"/>
      <c r="I1768" s="104"/>
      <c r="J1768" s="104"/>
      <c r="K1768" s="104"/>
      <c r="L1768" s="104"/>
      <c r="M1768"/>
      <c r="N1768"/>
      <c r="O1768"/>
      <c r="P1768"/>
      <c r="Q1768"/>
      <c r="R1768"/>
      <c r="S1768"/>
      <c r="T1768"/>
      <c r="U1768"/>
      <c r="V1768"/>
      <c r="W1768"/>
      <c r="X1768"/>
      <c r="Y1768"/>
      <c r="Z1768"/>
      <c r="AA1768"/>
      <c r="AB1768"/>
      <c r="AC1768"/>
      <c r="AD1768"/>
      <c r="AE1768"/>
      <c r="AF1768"/>
      <c r="AG1768"/>
      <c r="AH1768"/>
      <c r="AI1768"/>
      <c r="AJ1768"/>
      <c r="AK1768"/>
      <c r="AL1768"/>
      <c r="AM1768"/>
      <c r="AN1768"/>
      <c r="AO1768"/>
      <c r="AP1768"/>
      <c r="AQ1768"/>
      <c r="AR1768"/>
      <c r="AS1768"/>
      <c r="AT1768"/>
      <c r="AU1768"/>
      <c r="AV1768"/>
      <c r="AW1768"/>
      <c r="AX1768"/>
      <c r="AY1768"/>
      <c r="AZ1768"/>
      <c r="BA1768"/>
      <c r="BB1768"/>
      <c r="BC1768"/>
      <c r="BD1768"/>
      <c r="BE1768"/>
      <c r="BF1768"/>
      <c r="BG1768"/>
      <c r="BH1768"/>
      <c r="BI1768"/>
      <c r="BJ1768"/>
      <c r="BK1768"/>
      <c r="BL1768"/>
      <c r="BM1768"/>
      <c r="BN1768"/>
      <c r="BO1768"/>
      <c r="BP1768"/>
      <c r="BQ1768"/>
      <c r="BR1768"/>
      <c r="BS1768"/>
      <c r="BT1768"/>
    </row>
    <row r="1769" spans="1:72" s="8" customFormat="1" x14ac:dyDescent="0.25">
      <c r="A1769" s="92"/>
      <c r="B1769" s="92"/>
      <c r="C1769" s="92"/>
      <c r="D1769" s="92"/>
      <c r="E1769" s="104"/>
      <c r="F1769" s="104"/>
      <c r="G1769" s="104"/>
      <c r="H1769" s="104"/>
      <c r="I1769" s="104"/>
      <c r="J1769" s="104"/>
      <c r="K1769" s="104"/>
      <c r="L1769" s="104"/>
      <c r="M1769"/>
      <c r="N1769"/>
      <c r="O1769"/>
      <c r="P1769"/>
      <c r="Q1769"/>
      <c r="R1769"/>
      <c r="S1769"/>
      <c r="T1769"/>
      <c r="U1769"/>
      <c r="V1769"/>
      <c r="W1769"/>
      <c r="X1769"/>
      <c r="Y1769"/>
      <c r="Z1769"/>
      <c r="AA1769"/>
      <c r="AB1769"/>
      <c r="AC1769"/>
      <c r="AD1769"/>
      <c r="AE1769"/>
      <c r="AF1769"/>
      <c r="AG1769"/>
      <c r="AH1769"/>
      <c r="AI1769"/>
      <c r="AJ1769"/>
      <c r="AK1769"/>
      <c r="AL1769"/>
      <c r="AM1769"/>
      <c r="AN1769"/>
      <c r="AO1769"/>
      <c r="AP1769"/>
      <c r="AQ1769"/>
      <c r="AR1769"/>
      <c r="AS1769"/>
      <c r="AT1769"/>
      <c r="AU1769"/>
      <c r="AV1769"/>
      <c r="AW1769"/>
      <c r="AX1769"/>
      <c r="AY1769"/>
      <c r="AZ1769"/>
      <c r="BA1769"/>
      <c r="BB1769"/>
      <c r="BC1769"/>
      <c r="BD1769"/>
      <c r="BE1769"/>
      <c r="BF1769"/>
      <c r="BG1769"/>
      <c r="BH1769"/>
      <c r="BI1769"/>
      <c r="BJ1769"/>
      <c r="BK1769"/>
      <c r="BL1769"/>
      <c r="BM1769"/>
      <c r="BN1769"/>
      <c r="BO1769"/>
      <c r="BP1769"/>
      <c r="BQ1769"/>
      <c r="BR1769"/>
      <c r="BS1769"/>
      <c r="BT1769"/>
    </row>
    <row r="1770" spans="1:72" s="8" customFormat="1" x14ac:dyDescent="0.25">
      <c r="A1770" s="92"/>
      <c r="B1770" s="92"/>
      <c r="C1770" s="92"/>
      <c r="D1770" s="92"/>
      <c r="E1770" s="104"/>
      <c r="F1770" s="104"/>
      <c r="G1770" s="104"/>
      <c r="H1770" s="104"/>
      <c r="I1770" s="104"/>
      <c r="J1770" s="104"/>
      <c r="K1770" s="104"/>
      <c r="L1770" s="104"/>
      <c r="M1770"/>
      <c r="N1770"/>
      <c r="O1770"/>
      <c r="P1770"/>
      <c r="Q1770"/>
      <c r="R1770"/>
      <c r="S1770"/>
      <c r="T1770"/>
      <c r="U1770"/>
      <c r="V1770"/>
      <c r="W1770"/>
      <c r="X1770"/>
      <c r="Y1770"/>
      <c r="Z1770"/>
      <c r="AA1770"/>
      <c r="AB1770"/>
      <c r="AC1770"/>
      <c r="AD1770"/>
      <c r="AE1770"/>
      <c r="AF1770"/>
      <c r="AG1770"/>
      <c r="AH1770"/>
      <c r="AI1770"/>
      <c r="AJ1770"/>
      <c r="AK1770"/>
      <c r="AL1770"/>
      <c r="AM1770"/>
      <c r="AN1770"/>
      <c r="AO1770"/>
      <c r="AP1770"/>
      <c r="AQ1770"/>
      <c r="AR1770"/>
      <c r="AS1770"/>
      <c r="AT1770"/>
      <c r="AU1770"/>
      <c r="AV1770"/>
      <c r="AW1770"/>
      <c r="AX1770"/>
      <c r="AY1770"/>
      <c r="AZ1770"/>
      <c r="BA1770"/>
      <c r="BB1770"/>
      <c r="BC1770"/>
      <c r="BD1770"/>
      <c r="BE1770"/>
      <c r="BF1770"/>
      <c r="BG1770"/>
      <c r="BH1770"/>
      <c r="BI1770"/>
      <c r="BJ1770"/>
      <c r="BK1770"/>
      <c r="BL1770"/>
      <c r="BM1770"/>
      <c r="BN1770"/>
      <c r="BO1770"/>
      <c r="BP1770"/>
      <c r="BQ1770"/>
      <c r="BR1770"/>
      <c r="BS1770"/>
      <c r="BT1770"/>
    </row>
    <row r="1771" spans="1:72" s="8" customFormat="1" x14ac:dyDescent="0.25">
      <c r="A1771" s="92"/>
      <c r="B1771" s="92"/>
      <c r="C1771" s="92"/>
      <c r="D1771" s="92"/>
      <c r="E1771" s="104"/>
      <c r="F1771" s="104"/>
      <c r="G1771" s="104"/>
      <c r="H1771" s="104"/>
      <c r="I1771" s="104"/>
      <c r="J1771" s="104"/>
      <c r="K1771" s="104"/>
      <c r="L1771" s="104"/>
      <c r="M1771"/>
      <c r="N1771"/>
      <c r="O1771"/>
      <c r="P1771"/>
      <c r="Q1771"/>
      <c r="R1771"/>
      <c r="S1771"/>
      <c r="T1771"/>
      <c r="U1771"/>
      <c r="V1771"/>
      <c r="W1771"/>
      <c r="X1771"/>
      <c r="Y1771"/>
      <c r="Z1771"/>
      <c r="AA1771"/>
      <c r="AB1771"/>
      <c r="AC1771"/>
      <c r="AD1771"/>
      <c r="AE1771"/>
      <c r="AF1771"/>
      <c r="AG1771"/>
      <c r="AH1771"/>
      <c r="AI1771"/>
      <c r="AJ1771"/>
      <c r="AK1771"/>
      <c r="AL1771"/>
      <c r="AM1771"/>
      <c r="AN1771"/>
      <c r="AO1771"/>
      <c r="AP1771"/>
      <c r="AQ1771"/>
      <c r="AR1771"/>
      <c r="AS1771"/>
      <c r="AT1771"/>
      <c r="AU1771"/>
      <c r="AV1771"/>
      <c r="AW1771"/>
      <c r="AX1771"/>
      <c r="AY1771"/>
      <c r="AZ1771"/>
      <c r="BA1771"/>
      <c r="BB1771"/>
      <c r="BC1771"/>
      <c r="BD1771"/>
      <c r="BE1771"/>
      <c r="BF1771"/>
      <c r="BG1771"/>
      <c r="BH1771"/>
      <c r="BI1771"/>
      <c r="BJ1771"/>
      <c r="BK1771"/>
      <c r="BL1771"/>
      <c r="BM1771"/>
      <c r="BN1771"/>
      <c r="BO1771"/>
      <c r="BP1771"/>
      <c r="BQ1771"/>
      <c r="BR1771"/>
      <c r="BS1771"/>
      <c r="BT1771"/>
    </row>
    <row r="1772" spans="1:72" s="8" customFormat="1" x14ac:dyDescent="0.25">
      <c r="A1772" s="92"/>
      <c r="B1772" s="92"/>
      <c r="C1772" s="92"/>
      <c r="D1772" s="92"/>
      <c r="E1772" s="104"/>
      <c r="F1772" s="104"/>
      <c r="G1772" s="104"/>
      <c r="H1772" s="104"/>
      <c r="I1772" s="104"/>
      <c r="J1772" s="104"/>
      <c r="K1772" s="104"/>
      <c r="L1772" s="104"/>
      <c r="M1772"/>
      <c r="N1772"/>
      <c r="O1772"/>
      <c r="P1772"/>
      <c r="Q1772"/>
      <c r="R1772"/>
      <c r="S1772"/>
      <c r="T1772"/>
      <c r="U1772"/>
      <c r="V1772"/>
      <c r="W1772"/>
      <c r="X1772"/>
      <c r="Y1772"/>
      <c r="Z1772"/>
      <c r="AA1772"/>
      <c r="AB1772"/>
      <c r="AC1772"/>
      <c r="AD1772"/>
      <c r="AE1772"/>
      <c r="AF1772"/>
      <c r="AG1772"/>
      <c r="AH1772"/>
      <c r="AI1772"/>
      <c r="AJ1772"/>
      <c r="AK1772"/>
      <c r="AL1772"/>
      <c r="AM1772"/>
      <c r="AN1772"/>
      <c r="AO1772"/>
      <c r="AP1772"/>
      <c r="AQ1772"/>
      <c r="AR1772"/>
      <c r="AS1772"/>
      <c r="AT1772"/>
      <c r="AU1772"/>
      <c r="AV1772"/>
      <c r="AW1772"/>
      <c r="AX1772"/>
      <c r="AY1772"/>
      <c r="AZ1772"/>
      <c r="BA1772"/>
      <c r="BB1772"/>
      <c r="BC1772"/>
      <c r="BD1772"/>
      <c r="BE1772"/>
      <c r="BF1772"/>
      <c r="BG1772"/>
      <c r="BH1772"/>
      <c r="BI1772"/>
      <c r="BJ1772"/>
      <c r="BK1772"/>
      <c r="BL1772"/>
      <c r="BM1772"/>
      <c r="BN1772"/>
      <c r="BO1772"/>
      <c r="BP1772"/>
      <c r="BQ1772"/>
      <c r="BR1772"/>
      <c r="BS1772"/>
      <c r="BT1772"/>
    </row>
    <row r="1773" spans="1:72" s="8" customFormat="1" x14ac:dyDescent="0.25">
      <c r="A1773" s="92"/>
      <c r="B1773" s="92"/>
      <c r="C1773" s="92"/>
      <c r="D1773" s="92"/>
      <c r="E1773" s="104"/>
      <c r="F1773" s="104"/>
      <c r="G1773" s="104"/>
      <c r="H1773" s="104"/>
      <c r="I1773" s="104"/>
      <c r="J1773" s="104"/>
      <c r="K1773" s="104"/>
      <c r="L1773" s="104"/>
      <c r="M1773"/>
      <c r="N1773"/>
      <c r="O1773"/>
      <c r="P1773"/>
      <c r="Q1773"/>
      <c r="R1773"/>
      <c r="S1773"/>
      <c r="T1773"/>
      <c r="U1773"/>
      <c r="V1773"/>
      <c r="W1773"/>
      <c r="X1773"/>
      <c r="Y1773"/>
      <c r="Z1773"/>
      <c r="AA1773"/>
      <c r="AB1773"/>
      <c r="AC1773"/>
      <c r="AD1773"/>
      <c r="AE1773"/>
      <c r="AF1773"/>
      <c r="AG1773"/>
      <c r="AH1773"/>
      <c r="AI1773"/>
      <c r="AJ1773"/>
      <c r="AK1773"/>
      <c r="AL1773"/>
      <c r="AM1773"/>
      <c r="AN1773"/>
      <c r="AO1773"/>
      <c r="AP1773"/>
      <c r="AQ1773"/>
      <c r="AR1773"/>
      <c r="AS1773"/>
      <c r="AT1773"/>
      <c r="AU1773"/>
      <c r="AV1773"/>
      <c r="AW1773"/>
      <c r="AX1773"/>
      <c r="AY1773"/>
      <c r="AZ1773"/>
      <c r="BA1773"/>
      <c r="BB1773"/>
      <c r="BC1773"/>
      <c r="BD1773"/>
      <c r="BE1773"/>
      <c r="BF1773"/>
      <c r="BG1773"/>
      <c r="BH1773"/>
      <c r="BI1773"/>
      <c r="BJ1773"/>
      <c r="BK1773"/>
      <c r="BL1773"/>
      <c r="BM1773"/>
      <c r="BN1773"/>
      <c r="BO1773"/>
      <c r="BP1773"/>
      <c r="BQ1773"/>
      <c r="BR1773"/>
      <c r="BS1773"/>
      <c r="BT1773"/>
    </row>
    <row r="1774" spans="1:72" s="8" customFormat="1" x14ac:dyDescent="0.25">
      <c r="A1774" s="92"/>
      <c r="B1774" s="92"/>
      <c r="C1774" s="92"/>
      <c r="D1774" s="92"/>
      <c r="E1774" s="104"/>
      <c r="F1774" s="104"/>
      <c r="G1774" s="104"/>
      <c r="H1774" s="104"/>
      <c r="I1774" s="104"/>
      <c r="J1774" s="104"/>
      <c r="K1774" s="104"/>
      <c r="L1774" s="104"/>
      <c r="M1774"/>
      <c r="N1774"/>
      <c r="O1774"/>
      <c r="P1774"/>
      <c r="Q1774"/>
      <c r="R1774"/>
      <c r="S1774"/>
      <c r="T1774"/>
      <c r="U1774"/>
      <c r="V1774"/>
      <c r="W1774"/>
      <c r="X1774"/>
      <c r="Y1774"/>
      <c r="Z1774"/>
      <c r="AA1774"/>
      <c r="AB1774"/>
      <c r="AC1774"/>
      <c r="AD1774"/>
      <c r="AE1774"/>
      <c r="AF1774"/>
      <c r="AG1774"/>
      <c r="AH1774"/>
      <c r="AI1774"/>
      <c r="AJ1774"/>
      <c r="AK1774"/>
      <c r="AL1774"/>
      <c r="AM1774"/>
      <c r="AN1774"/>
      <c r="AO1774"/>
      <c r="AP1774"/>
      <c r="AQ1774"/>
      <c r="AR1774"/>
      <c r="AS1774"/>
      <c r="AT1774"/>
      <c r="AU1774"/>
      <c r="AV1774"/>
      <c r="AW1774"/>
      <c r="AX1774"/>
      <c r="AY1774"/>
      <c r="AZ1774"/>
      <c r="BA1774"/>
      <c r="BB1774"/>
      <c r="BC1774"/>
      <c r="BD1774"/>
      <c r="BE1774"/>
      <c r="BF1774"/>
      <c r="BG1774"/>
      <c r="BH1774"/>
      <c r="BI1774"/>
      <c r="BJ1774"/>
      <c r="BK1774"/>
      <c r="BL1774"/>
      <c r="BM1774"/>
      <c r="BN1774"/>
      <c r="BO1774"/>
      <c r="BP1774"/>
      <c r="BQ1774"/>
      <c r="BR1774"/>
      <c r="BS1774"/>
      <c r="BT1774"/>
    </row>
    <row r="1775" spans="1:72" s="8" customFormat="1" x14ac:dyDescent="0.25">
      <c r="A1775" s="92"/>
      <c r="B1775" s="92"/>
      <c r="C1775" s="92"/>
      <c r="D1775" s="92"/>
      <c r="E1775" s="104"/>
      <c r="F1775" s="104"/>
      <c r="G1775" s="104"/>
      <c r="H1775" s="104"/>
      <c r="I1775" s="104"/>
      <c r="J1775" s="104"/>
      <c r="K1775" s="104"/>
      <c r="L1775" s="104"/>
      <c r="M1775"/>
      <c r="N1775"/>
      <c r="O1775"/>
      <c r="P1775"/>
      <c r="Q1775"/>
      <c r="R1775"/>
      <c r="S1775"/>
      <c r="T1775"/>
      <c r="U1775"/>
      <c r="V1775"/>
      <c r="W1775"/>
      <c r="X1775"/>
      <c r="Y1775"/>
      <c r="Z1775"/>
      <c r="AA1775"/>
      <c r="AB1775"/>
      <c r="AC1775"/>
      <c r="AD1775"/>
      <c r="AE1775"/>
      <c r="AF1775"/>
      <c r="AG1775"/>
      <c r="AH1775"/>
      <c r="AI1775"/>
      <c r="AJ1775"/>
      <c r="AK1775"/>
      <c r="AL1775"/>
      <c r="AM1775"/>
      <c r="AN1775"/>
      <c r="AO1775"/>
      <c r="AP1775"/>
      <c r="AQ1775"/>
      <c r="AR1775"/>
      <c r="AS1775"/>
      <c r="AT1775"/>
      <c r="AU1775"/>
      <c r="AV1775"/>
      <c r="AW1775"/>
      <c r="AX1775"/>
      <c r="AY1775"/>
      <c r="AZ1775"/>
      <c r="BA1775"/>
      <c r="BB1775"/>
      <c r="BC1775"/>
      <c r="BD1775"/>
      <c r="BE1775"/>
      <c r="BF1775"/>
      <c r="BG1775"/>
      <c r="BH1775"/>
      <c r="BI1775"/>
      <c r="BJ1775"/>
      <c r="BK1775"/>
      <c r="BL1775"/>
      <c r="BM1775"/>
      <c r="BN1775"/>
      <c r="BO1775"/>
      <c r="BP1775"/>
      <c r="BQ1775"/>
      <c r="BR1775"/>
      <c r="BS1775"/>
      <c r="BT1775"/>
    </row>
    <row r="1776" spans="1:72" s="8" customFormat="1" x14ac:dyDescent="0.25">
      <c r="A1776" s="92"/>
      <c r="B1776" s="92"/>
      <c r="C1776" s="92"/>
      <c r="D1776" s="92"/>
      <c r="E1776" s="104"/>
      <c r="F1776" s="104"/>
      <c r="G1776" s="104"/>
      <c r="H1776" s="104"/>
      <c r="I1776" s="104"/>
      <c r="J1776" s="104"/>
      <c r="K1776" s="104"/>
      <c r="L1776" s="104"/>
      <c r="M1776"/>
      <c r="N1776"/>
      <c r="O1776"/>
      <c r="P1776"/>
      <c r="Q1776"/>
      <c r="R1776"/>
      <c r="S1776"/>
      <c r="T1776"/>
      <c r="U1776"/>
      <c r="V1776"/>
      <c r="W1776"/>
      <c r="X1776"/>
      <c r="Y1776"/>
      <c r="Z1776"/>
      <c r="AA1776"/>
      <c r="AB1776"/>
      <c r="AC1776"/>
      <c r="AD1776"/>
      <c r="AE1776"/>
      <c r="AF1776"/>
      <c r="AG1776"/>
      <c r="AH1776"/>
      <c r="AI1776"/>
      <c r="AJ1776"/>
      <c r="AK1776"/>
      <c r="AL1776"/>
      <c r="AM1776"/>
      <c r="AN1776"/>
      <c r="AO1776"/>
      <c r="AP1776"/>
      <c r="AQ1776"/>
      <c r="AR1776"/>
      <c r="AS1776"/>
      <c r="AT1776"/>
      <c r="AU1776"/>
      <c r="AV1776"/>
      <c r="AW1776"/>
      <c r="AX1776"/>
      <c r="AY1776"/>
      <c r="AZ1776"/>
      <c r="BA1776"/>
      <c r="BB1776"/>
      <c r="BC1776"/>
      <c r="BD1776"/>
      <c r="BE1776"/>
      <c r="BF1776"/>
      <c r="BG1776"/>
      <c r="BH1776"/>
      <c r="BI1776"/>
      <c r="BJ1776"/>
      <c r="BK1776"/>
      <c r="BL1776"/>
      <c r="BM1776"/>
      <c r="BN1776"/>
      <c r="BO1776"/>
      <c r="BP1776"/>
      <c r="BQ1776"/>
      <c r="BR1776"/>
      <c r="BS1776"/>
      <c r="BT1776"/>
    </row>
    <row r="1777" spans="1:72" s="8" customFormat="1" x14ac:dyDescent="0.25">
      <c r="A1777" s="92"/>
      <c r="B1777" s="92"/>
      <c r="C1777" s="92"/>
      <c r="D1777" s="92"/>
      <c r="E1777" s="104"/>
      <c r="F1777" s="104"/>
      <c r="G1777" s="104"/>
      <c r="H1777" s="104"/>
      <c r="I1777" s="104"/>
      <c r="J1777" s="104"/>
      <c r="K1777" s="104"/>
      <c r="L1777" s="104"/>
      <c r="M1777"/>
      <c r="N1777"/>
      <c r="O1777"/>
      <c r="P1777"/>
      <c r="Q1777"/>
      <c r="R1777"/>
      <c r="S1777"/>
      <c r="T1777"/>
      <c r="U1777"/>
      <c r="V1777"/>
      <c r="W1777"/>
      <c r="X1777"/>
      <c r="Y1777"/>
      <c r="Z1777"/>
      <c r="AA1777"/>
      <c r="AB1777"/>
      <c r="AC1777"/>
      <c r="AD1777"/>
      <c r="AE1777"/>
      <c r="AF1777"/>
      <c r="AG1777"/>
      <c r="AH1777"/>
      <c r="AI1777"/>
      <c r="AJ1777"/>
      <c r="AK1777"/>
      <c r="AL1777"/>
      <c r="AM1777"/>
      <c r="AN1777"/>
      <c r="AO1777"/>
      <c r="AP1777"/>
      <c r="AQ1777"/>
      <c r="AR1777"/>
      <c r="AS1777"/>
      <c r="AT1777"/>
      <c r="AU1777"/>
      <c r="AV1777"/>
      <c r="AW1777"/>
      <c r="AX1777"/>
      <c r="AY1777"/>
      <c r="AZ1777"/>
      <c r="BA1777"/>
      <c r="BB1777"/>
      <c r="BC1777"/>
      <c r="BD1777"/>
      <c r="BE1777"/>
      <c r="BF1777"/>
      <c r="BG1777"/>
      <c r="BH1777"/>
      <c r="BI1777"/>
      <c r="BJ1777"/>
      <c r="BK1777"/>
      <c r="BL1777"/>
      <c r="BM1777"/>
      <c r="BN1777"/>
      <c r="BO1777"/>
      <c r="BP1777"/>
      <c r="BQ1777"/>
      <c r="BR1777"/>
      <c r="BS1777"/>
      <c r="BT1777"/>
    </row>
    <row r="1778" spans="1:72" s="8" customFormat="1" x14ac:dyDescent="0.25">
      <c r="A1778" s="92"/>
      <c r="B1778" s="92"/>
      <c r="C1778" s="92"/>
      <c r="D1778" s="92"/>
      <c r="E1778" s="104"/>
      <c r="F1778" s="104"/>
      <c r="G1778" s="104"/>
      <c r="H1778" s="104"/>
      <c r="I1778" s="104"/>
      <c r="J1778" s="104"/>
      <c r="K1778" s="104"/>
      <c r="L1778" s="104"/>
      <c r="M1778"/>
      <c r="N1778"/>
      <c r="O1778"/>
      <c r="P1778"/>
      <c r="Q1778"/>
      <c r="R1778"/>
      <c r="S1778"/>
      <c r="T1778"/>
      <c r="U1778"/>
      <c r="V1778"/>
      <c r="W1778"/>
      <c r="X1778"/>
      <c r="Y1778"/>
      <c r="Z1778"/>
      <c r="AA1778"/>
      <c r="AB1778"/>
      <c r="AC1778"/>
      <c r="AD1778"/>
      <c r="AE1778"/>
      <c r="AF1778"/>
      <c r="AG1778"/>
      <c r="AH1778"/>
      <c r="AI1778"/>
      <c r="AJ1778"/>
      <c r="AK1778"/>
      <c r="AL1778"/>
      <c r="AM1778"/>
      <c r="AN1778"/>
      <c r="AO1778"/>
      <c r="AP1778"/>
      <c r="AQ1778"/>
      <c r="AR1778"/>
      <c r="AS1778"/>
      <c r="AT1778"/>
      <c r="AU1778"/>
      <c r="AV1778"/>
      <c r="AW1778"/>
      <c r="AX1778"/>
      <c r="AY1778"/>
      <c r="AZ1778"/>
      <c r="BA1778"/>
      <c r="BB1778"/>
      <c r="BC1778"/>
      <c r="BD1778"/>
      <c r="BE1778"/>
      <c r="BF1778"/>
      <c r="BG1778"/>
      <c r="BH1778"/>
      <c r="BI1778"/>
      <c r="BJ1778"/>
      <c r="BK1778"/>
      <c r="BL1778"/>
      <c r="BM1778"/>
      <c r="BN1778"/>
      <c r="BO1778"/>
      <c r="BP1778"/>
      <c r="BQ1778"/>
      <c r="BR1778"/>
      <c r="BS1778"/>
      <c r="BT1778"/>
    </row>
    <row r="1779" spans="1:72" s="8" customFormat="1" x14ac:dyDescent="0.25">
      <c r="A1779" s="92"/>
      <c r="B1779" s="92"/>
      <c r="C1779" s="92"/>
      <c r="D1779" s="92"/>
      <c r="E1779" s="104"/>
      <c r="F1779" s="104"/>
      <c r="G1779" s="104"/>
      <c r="H1779" s="104"/>
      <c r="I1779" s="104"/>
      <c r="J1779" s="104"/>
      <c r="K1779" s="104"/>
      <c r="L1779" s="104"/>
      <c r="M1779"/>
      <c r="N1779"/>
      <c r="O1779"/>
      <c r="P1779"/>
      <c r="Q1779"/>
      <c r="R1779"/>
      <c r="S1779"/>
      <c r="T1779"/>
      <c r="U1779"/>
      <c r="V1779"/>
      <c r="W1779"/>
      <c r="X1779"/>
      <c r="Y1779"/>
      <c r="Z1779"/>
      <c r="AA1779"/>
      <c r="AB1779"/>
      <c r="AC1779"/>
      <c r="AD1779"/>
      <c r="AE1779"/>
      <c r="AF1779"/>
      <c r="AG1779"/>
      <c r="AH1779"/>
      <c r="AI1779"/>
      <c r="AJ1779"/>
      <c r="AK1779"/>
      <c r="AL1779"/>
      <c r="AM1779"/>
      <c r="AN1779"/>
      <c r="AO1779"/>
      <c r="AP1779"/>
      <c r="AQ1779"/>
      <c r="AR1779"/>
      <c r="AS1779"/>
      <c r="AT1779"/>
      <c r="AU1779"/>
      <c r="AV1779"/>
      <c r="AW1779"/>
      <c r="AX1779"/>
      <c r="AY1779"/>
      <c r="AZ1779"/>
      <c r="BA1779"/>
      <c r="BB1779"/>
      <c r="BC1779"/>
      <c r="BD1779"/>
      <c r="BE1779"/>
      <c r="BF1779"/>
      <c r="BG1779"/>
      <c r="BH1779"/>
      <c r="BI1779"/>
      <c r="BJ1779"/>
      <c r="BK1779"/>
      <c r="BL1779"/>
      <c r="BM1779"/>
      <c r="BN1779"/>
      <c r="BO1779"/>
      <c r="BP1779"/>
      <c r="BQ1779"/>
      <c r="BR1779"/>
      <c r="BS1779"/>
      <c r="BT1779"/>
    </row>
    <row r="1780" spans="1:72" s="8" customFormat="1" x14ac:dyDescent="0.25">
      <c r="A1780" s="92"/>
      <c r="B1780" s="92"/>
      <c r="C1780" s="92"/>
      <c r="D1780" s="92"/>
      <c r="E1780" s="104"/>
      <c r="F1780" s="104"/>
      <c r="G1780" s="104"/>
      <c r="H1780" s="104"/>
      <c r="I1780" s="104"/>
      <c r="J1780" s="104"/>
      <c r="K1780" s="104"/>
      <c r="L1780" s="104"/>
      <c r="M1780"/>
      <c r="N1780"/>
      <c r="O1780"/>
      <c r="P1780"/>
      <c r="Q1780"/>
      <c r="R1780"/>
      <c r="S1780"/>
      <c r="T1780"/>
      <c r="U1780"/>
      <c r="V1780"/>
      <c r="W1780"/>
      <c r="X1780"/>
      <c r="Y1780"/>
      <c r="Z1780"/>
      <c r="AA1780"/>
      <c r="AB1780"/>
      <c r="AC1780"/>
      <c r="AD1780"/>
      <c r="AE1780"/>
      <c r="AF1780"/>
      <c r="AG1780"/>
      <c r="AH1780"/>
      <c r="AI1780"/>
      <c r="AJ1780"/>
      <c r="AK1780"/>
      <c r="AL1780"/>
      <c r="AM1780"/>
      <c r="AN1780"/>
      <c r="AO1780"/>
      <c r="AP1780"/>
      <c r="AQ1780"/>
      <c r="AR1780"/>
      <c r="AS1780"/>
      <c r="AT1780"/>
      <c r="AU1780"/>
      <c r="AV1780"/>
      <c r="AW1780"/>
      <c r="AX1780"/>
      <c r="AY1780"/>
      <c r="AZ1780"/>
      <c r="BA1780"/>
      <c r="BB1780"/>
      <c r="BC1780"/>
      <c r="BD1780"/>
      <c r="BE1780"/>
      <c r="BF1780"/>
      <c r="BG1780"/>
      <c r="BH1780"/>
      <c r="BI1780"/>
      <c r="BJ1780"/>
      <c r="BK1780"/>
      <c r="BL1780"/>
      <c r="BM1780"/>
      <c r="BN1780"/>
      <c r="BO1780"/>
      <c r="BP1780"/>
      <c r="BQ1780"/>
      <c r="BR1780"/>
      <c r="BS1780"/>
      <c r="BT1780"/>
    </row>
    <row r="1781" spans="1:72" s="8" customFormat="1" x14ac:dyDescent="0.25">
      <c r="A1781" s="92"/>
      <c r="B1781" s="92"/>
      <c r="C1781" s="92"/>
      <c r="D1781" s="92"/>
      <c r="E1781" s="104"/>
      <c r="F1781" s="104"/>
      <c r="G1781" s="104"/>
      <c r="H1781" s="104"/>
      <c r="I1781" s="104"/>
      <c r="J1781" s="104"/>
      <c r="K1781" s="104"/>
      <c r="L1781" s="104"/>
      <c r="M1781"/>
      <c r="N1781"/>
      <c r="O1781"/>
      <c r="P1781"/>
      <c r="Q1781"/>
      <c r="R1781"/>
      <c r="S1781"/>
      <c r="T1781"/>
      <c r="U1781"/>
      <c r="V1781"/>
      <c r="W1781"/>
      <c r="X1781"/>
      <c r="Y1781"/>
      <c r="Z1781"/>
      <c r="AA1781"/>
      <c r="AB1781"/>
      <c r="AC1781"/>
      <c r="AD1781"/>
      <c r="AE1781"/>
      <c r="AF1781"/>
      <c r="AG1781"/>
      <c r="AH1781"/>
      <c r="AI1781"/>
      <c r="AJ1781"/>
      <c r="AK1781"/>
      <c r="AL1781"/>
      <c r="AM1781"/>
      <c r="AN1781"/>
      <c r="AO1781"/>
      <c r="AP1781"/>
      <c r="AQ1781"/>
      <c r="AR1781"/>
      <c r="AS1781"/>
      <c r="AT1781"/>
      <c r="AU1781"/>
      <c r="AV1781"/>
      <c r="AW1781"/>
      <c r="AX1781"/>
      <c r="AY1781"/>
      <c r="AZ1781"/>
      <c r="BA1781"/>
      <c r="BB1781"/>
      <c r="BC1781"/>
      <c r="BD1781"/>
      <c r="BE1781"/>
      <c r="BF1781"/>
      <c r="BG1781"/>
      <c r="BH1781"/>
      <c r="BI1781"/>
      <c r="BJ1781"/>
      <c r="BK1781"/>
      <c r="BL1781"/>
      <c r="BM1781"/>
      <c r="BN1781"/>
      <c r="BO1781"/>
      <c r="BP1781"/>
      <c r="BQ1781"/>
      <c r="BR1781"/>
      <c r="BS1781"/>
      <c r="BT1781"/>
    </row>
    <row r="1782" spans="1:72" s="8" customFormat="1" x14ac:dyDescent="0.25">
      <c r="A1782" s="92"/>
      <c r="B1782" s="92"/>
      <c r="C1782" s="92"/>
      <c r="D1782" s="92"/>
      <c r="E1782" s="104"/>
      <c r="F1782" s="104"/>
      <c r="G1782" s="104"/>
      <c r="H1782" s="104"/>
      <c r="I1782" s="104"/>
      <c r="J1782" s="104"/>
      <c r="K1782" s="104"/>
      <c r="L1782" s="104"/>
      <c r="M1782"/>
      <c r="N1782"/>
      <c r="O1782"/>
      <c r="P1782"/>
      <c r="Q1782"/>
      <c r="R1782"/>
      <c r="S1782"/>
      <c r="T1782"/>
      <c r="U1782"/>
      <c r="V1782"/>
      <c r="W1782"/>
      <c r="X1782"/>
      <c r="Y1782"/>
      <c r="Z1782"/>
      <c r="AA1782"/>
      <c r="AB1782"/>
      <c r="AC1782"/>
      <c r="AD1782"/>
      <c r="AE1782"/>
      <c r="AF1782"/>
      <c r="AG1782"/>
      <c r="AH1782"/>
      <c r="AI1782"/>
      <c r="AJ1782"/>
      <c r="AK1782"/>
      <c r="AL1782"/>
      <c r="AM1782"/>
      <c r="AN1782"/>
      <c r="AO1782"/>
      <c r="AP1782"/>
      <c r="AQ1782"/>
      <c r="AR1782"/>
      <c r="AS1782"/>
      <c r="AT1782"/>
      <c r="AU1782"/>
      <c r="AV1782"/>
      <c r="AW1782"/>
      <c r="AX1782"/>
      <c r="AY1782"/>
      <c r="AZ1782"/>
      <c r="BA1782"/>
      <c r="BB1782"/>
      <c r="BC1782"/>
      <c r="BD1782"/>
      <c r="BE1782"/>
      <c r="BF1782"/>
      <c r="BG1782"/>
      <c r="BH1782"/>
      <c r="BI1782"/>
      <c r="BJ1782"/>
      <c r="BK1782"/>
      <c r="BL1782"/>
      <c r="BM1782"/>
      <c r="BN1782"/>
      <c r="BO1782"/>
      <c r="BP1782"/>
      <c r="BQ1782"/>
      <c r="BR1782"/>
      <c r="BS1782"/>
      <c r="BT1782"/>
    </row>
    <row r="1783" spans="1:72" s="8" customFormat="1" x14ac:dyDescent="0.25">
      <c r="A1783" s="92"/>
      <c r="B1783" s="92"/>
      <c r="C1783" s="92"/>
      <c r="D1783" s="92"/>
      <c r="E1783" s="104"/>
      <c r="F1783" s="104"/>
      <c r="G1783" s="104"/>
      <c r="H1783" s="104"/>
      <c r="I1783" s="104"/>
      <c r="J1783" s="104"/>
      <c r="K1783" s="104"/>
      <c r="L1783" s="104"/>
      <c r="M1783"/>
      <c r="N1783"/>
      <c r="O1783"/>
      <c r="P1783"/>
      <c r="Q1783"/>
      <c r="R1783"/>
      <c r="S1783"/>
      <c r="T1783"/>
      <c r="U1783"/>
      <c r="V1783"/>
      <c r="W1783"/>
      <c r="X1783"/>
      <c r="Y1783"/>
      <c r="Z1783"/>
      <c r="AA1783"/>
      <c r="AB1783"/>
      <c r="AC1783"/>
      <c r="AD1783"/>
      <c r="AE1783"/>
      <c r="AF1783"/>
      <c r="AG1783"/>
      <c r="AH1783"/>
      <c r="AI1783"/>
      <c r="AJ1783"/>
      <c r="AK1783"/>
      <c r="AL1783"/>
      <c r="AM1783"/>
      <c r="AN1783"/>
      <c r="AO1783"/>
      <c r="AP1783"/>
      <c r="AQ1783"/>
      <c r="AR1783"/>
      <c r="AS1783"/>
      <c r="AT1783"/>
      <c r="AU1783"/>
      <c r="AV1783"/>
      <c r="AW1783"/>
      <c r="AX1783"/>
      <c r="AY1783"/>
      <c r="AZ1783"/>
      <c r="BA1783"/>
      <c r="BB1783"/>
      <c r="BC1783"/>
      <c r="BD1783"/>
      <c r="BE1783"/>
      <c r="BF1783"/>
      <c r="BG1783"/>
      <c r="BH1783"/>
      <c r="BI1783"/>
      <c r="BJ1783"/>
      <c r="BK1783"/>
      <c r="BL1783"/>
      <c r="BM1783"/>
      <c r="BN1783"/>
      <c r="BO1783"/>
      <c r="BP1783"/>
      <c r="BQ1783"/>
      <c r="BR1783"/>
      <c r="BS1783"/>
      <c r="BT1783"/>
    </row>
    <row r="1784" spans="1:72" s="8" customFormat="1" x14ac:dyDescent="0.25">
      <c r="A1784" s="92"/>
      <c r="B1784" s="92"/>
      <c r="C1784" s="92"/>
      <c r="D1784" s="92"/>
      <c r="E1784" s="104"/>
      <c r="F1784" s="104"/>
      <c r="G1784" s="104"/>
      <c r="H1784" s="104"/>
      <c r="I1784" s="104"/>
      <c r="J1784" s="104"/>
      <c r="K1784" s="104"/>
      <c r="L1784" s="104"/>
      <c r="M1784"/>
      <c r="N1784"/>
      <c r="O1784"/>
      <c r="P1784"/>
      <c r="Q1784"/>
      <c r="R1784"/>
      <c r="S1784"/>
      <c r="T1784"/>
      <c r="U1784"/>
      <c r="V1784"/>
      <c r="W1784"/>
      <c r="X1784"/>
      <c r="Y1784"/>
      <c r="Z1784"/>
      <c r="AA1784"/>
      <c r="AB1784"/>
      <c r="AC1784"/>
      <c r="AD1784"/>
      <c r="AE1784"/>
      <c r="AF1784"/>
      <c r="AG1784"/>
      <c r="AH1784"/>
      <c r="AI1784"/>
      <c r="AJ1784"/>
      <c r="AK1784"/>
      <c r="AL1784"/>
      <c r="AM1784"/>
      <c r="AN1784"/>
      <c r="AO1784"/>
      <c r="AP1784"/>
      <c r="AQ1784"/>
      <c r="AR1784"/>
      <c r="AS1784"/>
      <c r="AT1784"/>
      <c r="AU1784"/>
      <c r="AV1784"/>
      <c r="AW1784"/>
      <c r="AX1784"/>
      <c r="AY1784"/>
      <c r="AZ1784"/>
      <c r="BA1784"/>
      <c r="BB1784"/>
      <c r="BC1784"/>
      <c r="BD1784"/>
      <c r="BE1784"/>
      <c r="BF1784"/>
      <c r="BG1784"/>
      <c r="BH1784"/>
      <c r="BI1784"/>
      <c r="BJ1784"/>
      <c r="BK1784"/>
      <c r="BL1784"/>
      <c r="BM1784"/>
      <c r="BN1784"/>
      <c r="BO1784"/>
      <c r="BP1784"/>
      <c r="BQ1784"/>
      <c r="BR1784"/>
      <c r="BS1784"/>
      <c r="BT1784"/>
    </row>
    <row r="1785" spans="1:72" s="8" customFormat="1" x14ac:dyDescent="0.25">
      <c r="A1785" s="92"/>
      <c r="B1785" s="92"/>
      <c r="C1785" s="92"/>
      <c r="D1785" s="92"/>
      <c r="E1785" s="104"/>
      <c r="F1785" s="104"/>
      <c r="G1785" s="104"/>
      <c r="H1785" s="104"/>
      <c r="I1785" s="104"/>
      <c r="J1785" s="104"/>
      <c r="K1785" s="104"/>
      <c r="L1785" s="104"/>
      <c r="M1785"/>
      <c r="N1785"/>
      <c r="O1785"/>
      <c r="P1785"/>
      <c r="Q1785"/>
      <c r="R1785"/>
      <c r="S1785"/>
      <c r="T1785"/>
      <c r="U1785"/>
      <c r="V1785"/>
      <c r="W1785"/>
      <c r="X1785"/>
      <c r="Y1785"/>
      <c r="Z1785"/>
      <c r="AA1785"/>
      <c r="AB1785"/>
      <c r="AC1785"/>
      <c r="AD1785"/>
      <c r="AE1785"/>
      <c r="AF1785"/>
      <c r="AG1785"/>
      <c r="AH1785"/>
      <c r="AI1785"/>
      <c r="AJ1785"/>
      <c r="AK1785"/>
      <c r="AL1785"/>
      <c r="AM1785"/>
      <c r="AN1785"/>
      <c r="AO1785"/>
      <c r="AP1785"/>
      <c r="AQ1785"/>
      <c r="AR1785"/>
      <c r="AS1785"/>
      <c r="AT1785"/>
      <c r="AU1785"/>
      <c r="AV1785"/>
      <c r="AW1785"/>
      <c r="AX1785"/>
      <c r="AY1785"/>
      <c r="AZ1785"/>
      <c r="BA1785"/>
      <c r="BB1785"/>
      <c r="BC1785"/>
      <c r="BD1785"/>
      <c r="BE1785"/>
      <c r="BF1785"/>
      <c r="BG1785"/>
      <c r="BH1785"/>
      <c r="BI1785"/>
      <c r="BJ1785"/>
      <c r="BK1785"/>
      <c r="BL1785"/>
      <c r="BM1785"/>
      <c r="BN1785"/>
      <c r="BO1785"/>
      <c r="BP1785"/>
      <c r="BQ1785"/>
      <c r="BR1785"/>
      <c r="BS1785"/>
      <c r="BT1785"/>
    </row>
    <row r="1786" spans="1:72" s="8" customFormat="1" x14ac:dyDescent="0.25">
      <c r="A1786" s="92"/>
      <c r="B1786" s="92"/>
      <c r="C1786" s="92"/>
      <c r="D1786" s="92"/>
      <c r="E1786" s="104"/>
      <c r="F1786" s="104"/>
      <c r="G1786" s="104"/>
      <c r="H1786" s="104"/>
      <c r="I1786" s="104"/>
      <c r="J1786" s="104"/>
      <c r="K1786" s="104"/>
      <c r="L1786" s="104"/>
      <c r="M1786"/>
      <c r="N1786"/>
      <c r="O1786"/>
      <c r="P1786"/>
      <c r="Q1786"/>
      <c r="R1786"/>
      <c r="S1786"/>
      <c r="T1786"/>
      <c r="U1786"/>
      <c r="V1786"/>
      <c r="W1786"/>
      <c r="X1786"/>
      <c r="Y1786"/>
      <c r="Z1786"/>
      <c r="AA1786"/>
      <c r="AB1786"/>
      <c r="AC1786"/>
      <c r="AD1786"/>
      <c r="AE1786"/>
      <c r="AF1786"/>
      <c r="AG1786"/>
      <c r="AH1786"/>
      <c r="AI1786"/>
      <c r="AJ1786"/>
      <c r="AK1786"/>
      <c r="AL1786"/>
      <c r="AM1786"/>
      <c r="AN1786"/>
      <c r="AO1786"/>
      <c r="AP1786"/>
      <c r="AQ1786"/>
      <c r="AR1786"/>
      <c r="AS1786"/>
      <c r="AT1786"/>
      <c r="AU1786"/>
      <c r="AV1786"/>
      <c r="AW1786"/>
      <c r="AX1786"/>
      <c r="AY1786"/>
      <c r="AZ1786"/>
      <c r="BA1786"/>
      <c r="BB1786"/>
      <c r="BC1786"/>
      <c r="BD1786"/>
      <c r="BE1786"/>
      <c r="BF1786"/>
      <c r="BG1786"/>
      <c r="BH1786"/>
      <c r="BI1786"/>
      <c r="BJ1786"/>
      <c r="BK1786"/>
      <c r="BL1786"/>
      <c r="BM1786"/>
      <c r="BN1786"/>
      <c r="BO1786"/>
      <c r="BP1786"/>
      <c r="BQ1786"/>
      <c r="BR1786"/>
      <c r="BS1786"/>
      <c r="BT1786"/>
    </row>
    <row r="1787" spans="1:72" s="8" customFormat="1" x14ac:dyDescent="0.25">
      <c r="A1787" s="92"/>
      <c r="B1787" s="92"/>
      <c r="C1787" s="92"/>
      <c r="D1787" s="92"/>
      <c r="E1787" s="104"/>
      <c r="F1787" s="104"/>
      <c r="G1787" s="104"/>
      <c r="H1787" s="104"/>
      <c r="I1787" s="104"/>
      <c r="J1787" s="104"/>
      <c r="K1787" s="104"/>
      <c r="L1787" s="104"/>
      <c r="M1787"/>
      <c r="N1787"/>
      <c r="O1787"/>
      <c r="P1787"/>
      <c r="Q1787"/>
      <c r="R1787"/>
      <c r="S1787"/>
      <c r="T1787"/>
      <c r="U1787"/>
      <c r="V1787"/>
      <c r="W1787"/>
      <c r="X1787"/>
      <c r="Y1787"/>
      <c r="Z1787"/>
      <c r="AA1787"/>
      <c r="AB1787"/>
      <c r="AC1787"/>
      <c r="AD1787"/>
      <c r="AE1787"/>
      <c r="AF1787"/>
      <c r="AG1787"/>
      <c r="AH1787"/>
      <c r="AI1787"/>
      <c r="AJ1787"/>
      <c r="AK1787"/>
      <c r="AL1787"/>
      <c r="AM1787"/>
      <c r="AN1787"/>
      <c r="AO1787"/>
      <c r="AP1787"/>
      <c r="AQ1787"/>
      <c r="AR1787"/>
      <c r="AS1787"/>
      <c r="AT1787"/>
      <c r="AU1787"/>
      <c r="AV1787"/>
      <c r="AW1787"/>
      <c r="AX1787"/>
      <c r="AY1787"/>
      <c r="AZ1787"/>
      <c r="BA1787"/>
      <c r="BB1787"/>
      <c r="BC1787"/>
      <c r="BD1787"/>
      <c r="BE1787"/>
      <c r="BF1787"/>
      <c r="BG1787"/>
      <c r="BH1787"/>
      <c r="BI1787"/>
      <c r="BJ1787"/>
      <c r="BK1787"/>
      <c r="BL1787"/>
      <c r="BM1787"/>
      <c r="BN1787"/>
      <c r="BO1787"/>
      <c r="BP1787"/>
      <c r="BQ1787"/>
      <c r="BR1787"/>
      <c r="BS1787"/>
      <c r="BT1787"/>
    </row>
    <row r="1788" spans="1:72" s="8" customFormat="1" x14ac:dyDescent="0.25">
      <c r="A1788" s="92"/>
      <c r="B1788" s="92"/>
      <c r="C1788" s="92"/>
      <c r="D1788" s="92"/>
      <c r="E1788" s="104"/>
      <c r="F1788" s="104"/>
      <c r="G1788" s="104"/>
      <c r="H1788" s="104"/>
      <c r="I1788" s="104"/>
      <c r="J1788" s="104"/>
      <c r="K1788" s="104"/>
      <c r="L1788" s="104"/>
      <c r="M1788"/>
      <c r="N1788"/>
      <c r="O1788"/>
      <c r="P1788"/>
      <c r="Q1788"/>
      <c r="R1788"/>
      <c r="S1788"/>
      <c r="T1788"/>
      <c r="U1788"/>
      <c r="V1788"/>
      <c r="W1788"/>
      <c r="X1788"/>
      <c r="Y1788"/>
      <c r="Z1788"/>
      <c r="AA1788"/>
      <c r="AB1788"/>
      <c r="AC1788"/>
      <c r="AD1788"/>
      <c r="AE1788"/>
      <c r="AF1788"/>
      <c r="AG1788"/>
      <c r="AH1788"/>
      <c r="AI1788"/>
      <c r="AJ1788"/>
      <c r="AK1788"/>
      <c r="AL1788"/>
      <c r="AM1788"/>
      <c r="AN1788"/>
      <c r="AO1788"/>
      <c r="AP1788"/>
      <c r="AQ1788"/>
      <c r="AR1788"/>
      <c r="AS1788"/>
      <c r="AT1788"/>
      <c r="AU1788"/>
      <c r="AV1788"/>
      <c r="AW1788"/>
      <c r="AX1788"/>
      <c r="AY1788"/>
      <c r="AZ1788"/>
      <c r="BA1788"/>
      <c r="BB1788"/>
      <c r="BC1788"/>
      <c r="BD1788"/>
      <c r="BE1788"/>
      <c r="BF1788"/>
      <c r="BG1788"/>
      <c r="BH1788"/>
      <c r="BI1788"/>
      <c r="BJ1788"/>
      <c r="BK1788"/>
      <c r="BL1788"/>
      <c r="BM1788"/>
      <c r="BN1788"/>
      <c r="BO1788"/>
      <c r="BP1788"/>
      <c r="BQ1788"/>
      <c r="BR1788"/>
      <c r="BS1788"/>
      <c r="BT1788"/>
    </row>
    <row r="1789" spans="1:72" s="8" customFormat="1" x14ac:dyDescent="0.25">
      <c r="A1789" s="92"/>
      <c r="B1789" s="92"/>
      <c r="C1789" s="92"/>
      <c r="D1789" s="92"/>
      <c r="E1789" s="104"/>
      <c r="F1789" s="104"/>
      <c r="G1789" s="104"/>
      <c r="H1789" s="104"/>
      <c r="I1789" s="104"/>
      <c r="J1789" s="104"/>
      <c r="K1789" s="104"/>
      <c r="L1789" s="104"/>
      <c r="M1789"/>
      <c r="N1789"/>
      <c r="O1789"/>
      <c r="P1789"/>
      <c r="Q1789"/>
      <c r="R1789"/>
      <c r="S1789"/>
      <c r="T1789"/>
      <c r="U1789"/>
      <c r="V1789"/>
      <c r="W1789"/>
      <c r="X1789"/>
      <c r="Y1789"/>
      <c r="Z1789"/>
      <c r="AA1789"/>
      <c r="AB1789"/>
      <c r="AC1789"/>
      <c r="AD1789"/>
      <c r="AE1789"/>
      <c r="AF1789"/>
      <c r="AG1789"/>
      <c r="AH1789"/>
      <c r="AI1789"/>
      <c r="AJ1789"/>
      <c r="AK1789"/>
      <c r="AL1789"/>
      <c r="AM1789"/>
      <c r="AN1789"/>
      <c r="AO1789"/>
      <c r="AP1789"/>
      <c r="AQ1789"/>
      <c r="AR1789"/>
      <c r="AS1789"/>
      <c r="AT1789"/>
      <c r="AU1789"/>
      <c r="AV1789"/>
      <c r="AW1789"/>
      <c r="AX1789"/>
      <c r="AY1789"/>
      <c r="AZ1789"/>
      <c r="BA1789"/>
      <c r="BB1789"/>
      <c r="BC1789"/>
      <c r="BD1789"/>
      <c r="BE1789"/>
      <c r="BF1789"/>
      <c r="BG1789"/>
      <c r="BH1789"/>
      <c r="BI1789"/>
      <c r="BJ1789"/>
      <c r="BK1789"/>
      <c r="BL1789"/>
      <c r="BM1789"/>
      <c r="BN1789"/>
      <c r="BO1789"/>
      <c r="BP1789"/>
      <c r="BQ1789"/>
      <c r="BR1789"/>
      <c r="BS1789"/>
      <c r="BT1789"/>
    </row>
    <row r="1790" spans="1:72" s="8" customFormat="1" x14ac:dyDescent="0.25">
      <c r="A1790" s="92"/>
      <c r="B1790" s="92"/>
      <c r="C1790" s="92"/>
      <c r="D1790" s="92"/>
      <c r="E1790" s="104"/>
      <c r="F1790" s="104"/>
      <c r="G1790" s="104"/>
      <c r="H1790" s="104"/>
      <c r="I1790" s="104"/>
      <c r="J1790" s="104"/>
      <c r="K1790" s="104"/>
      <c r="L1790" s="104"/>
      <c r="M1790"/>
      <c r="N1790"/>
      <c r="O1790"/>
      <c r="P1790"/>
      <c r="Q1790"/>
      <c r="R1790"/>
      <c r="S1790"/>
      <c r="T1790"/>
      <c r="U1790"/>
      <c r="V1790"/>
      <c r="W1790"/>
      <c r="X1790"/>
      <c r="Y1790"/>
      <c r="Z1790"/>
      <c r="AA1790"/>
      <c r="AB1790"/>
      <c r="AC1790"/>
      <c r="AD1790"/>
      <c r="AE1790"/>
      <c r="AF1790"/>
      <c r="AG1790"/>
      <c r="AH1790"/>
      <c r="AI1790"/>
      <c r="AJ1790"/>
      <c r="AK1790"/>
      <c r="AL1790"/>
      <c r="AM1790"/>
      <c r="AN1790"/>
      <c r="AO1790"/>
      <c r="AP1790"/>
      <c r="AQ1790"/>
      <c r="AR1790"/>
      <c r="AS1790"/>
      <c r="AT1790"/>
      <c r="AU1790"/>
      <c r="AV1790"/>
      <c r="AW1790"/>
      <c r="AX1790"/>
      <c r="AY1790"/>
      <c r="AZ1790"/>
      <c r="BA1790"/>
      <c r="BB1790"/>
      <c r="BC1790"/>
      <c r="BD1790"/>
      <c r="BE1790"/>
      <c r="BF1790"/>
      <c r="BG1790"/>
      <c r="BH1790"/>
      <c r="BI1790"/>
      <c r="BJ1790"/>
      <c r="BK1790"/>
      <c r="BL1790"/>
      <c r="BM1790"/>
      <c r="BN1790"/>
      <c r="BO1790"/>
      <c r="BP1790"/>
      <c r="BQ1790"/>
      <c r="BR1790"/>
      <c r="BS1790"/>
      <c r="BT1790"/>
    </row>
    <row r="1791" spans="1:72" s="8" customFormat="1" x14ac:dyDescent="0.25">
      <c r="A1791" s="92"/>
      <c r="B1791" s="92"/>
      <c r="C1791" s="92"/>
      <c r="D1791" s="92"/>
      <c r="E1791" s="104"/>
      <c r="F1791" s="104"/>
      <c r="G1791" s="104"/>
      <c r="H1791" s="104"/>
      <c r="I1791" s="104"/>
      <c r="J1791" s="104"/>
      <c r="K1791" s="104"/>
      <c r="L1791" s="104"/>
      <c r="M1791"/>
      <c r="N1791"/>
      <c r="O1791"/>
      <c r="P1791"/>
      <c r="Q1791"/>
      <c r="R1791"/>
      <c r="S1791"/>
      <c r="T1791"/>
      <c r="U1791"/>
      <c r="V1791"/>
      <c r="W1791"/>
      <c r="X1791"/>
      <c r="Y1791"/>
      <c r="Z1791"/>
      <c r="AA1791"/>
      <c r="AB1791"/>
      <c r="AC1791"/>
      <c r="AD1791"/>
      <c r="AE1791"/>
      <c r="AF1791"/>
      <c r="AG1791"/>
      <c r="AH1791"/>
      <c r="AI1791"/>
      <c r="AJ1791"/>
      <c r="AK1791"/>
      <c r="AL1791"/>
      <c r="AM1791"/>
      <c r="AN1791"/>
      <c r="AO1791"/>
      <c r="AP1791"/>
      <c r="AQ1791"/>
      <c r="AR1791"/>
      <c r="AS1791"/>
      <c r="AT1791"/>
      <c r="AU1791"/>
      <c r="AV1791"/>
      <c r="AW1791"/>
      <c r="AX1791"/>
      <c r="AY1791"/>
      <c r="AZ1791"/>
      <c r="BA1791"/>
      <c r="BB1791"/>
      <c r="BC1791"/>
      <c r="BD1791"/>
      <c r="BE1791"/>
      <c r="BF1791"/>
      <c r="BG1791"/>
      <c r="BH1791"/>
      <c r="BI1791"/>
      <c r="BJ1791"/>
      <c r="BK1791"/>
      <c r="BL1791"/>
      <c r="BM1791"/>
      <c r="BN1791"/>
      <c r="BO1791"/>
      <c r="BP1791"/>
      <c r="BQ1791"/>
      <c r="BR1791"/>
      <c r="BS1791"/>
      <c r="BT1791"/>
    </row>
    <row r="1792" spans="1:72" s="8" customFormat="1" x14ac:dyDescent="0.25">
      <c r="A1792" s="92"/>
      <c r="B1792" s="92"/>
      <c r="C1792" s="92"/>
      <c r="D1792" s="92"/>
      <c r="E1792" s="104"/>
      <c r="F1792" s="104"/>
      <c r="G1792" s="104"/>
      <c r="H1792" s="104"/>
      <c r="I1792" s="104"/>
      <c r="J1792" s="104"/>
      <c r="K1792" s="104"/>
      <c r="L1792" s="104"/>
      <c r="M1792"/>
      <c r="N1792"/>
      <c r="O1792"/>
      <c r="P1792"/>
      <c r="Q1792"/>
      <c r="R1792"/>
      <c r="S1792"/>
      <c r="T1792"/>
      <c r="U1792"/>
      <c r="V1792"/>
      <c r="W1792"/>
      <c r="X1792"/>
      <c r="Y1792"/>
      <c r="Z1792"/>
      <c r="AA1792"/>
      <c r="AB1792"/>
      <c r="AC1792"/>
      <c r="AD1792"/>
      <c r="AE1792"/>
      <c r="AF1792"/>
      <c r="AG1792"/>
      <c r="AH1792"/>
      <c r="AI1792"/>
      <c r="AJ1792"/>
      <c r="AK1792"/>
      <c r="AL1792"/>
      <c r="AM1792"/>
      <c r="AN1792"/>
      <c r="AO1792"/>
      <c r="AP1792"/>
      <c r="AQ1792"/>
      <c r="AR1792"/>
      <c r="AS1792"/>
      <c r="AT1792"/>
      <c r="AU1792"/>
      <c r="AV1792"/>
      <c r="AW1792"/>
      <c r="AX1792"/>
      <c r="AY1792"/>
      <c r="AZ1792"/>
      <c r="BA1792"/>
      <c r="BB1792"/>
      <c r="BC1792"/>
      <c r="BD1792"/>
      <c r="BE1792"/>
      <c r="BF1792"/>
      <c r="BG1792"/>
      <c r="BH1792"/>
      <c r="BI1792"/>
      <c r="BJ1792"/>
      <c r="BK1792"/>
      <c r="BL1792"/>
      <c r="BM1792"/>
      <c r="BN1792"/>
      <c r="BO1792"/>
      <c r="BP1792"/>
      <c r="BQ1792"/>
      <c r="BR1792"/>
      <c r="BS1792"/>
      <c r="BT1792"/>
    </row>
    <row r="1793" spans="1:72" s="8" customFormat="1" x14ac:dyDescent="0.25">
      <c r="A1793" s="92"/>
      <c r="B1793" s="92"/>
      <c r="C1793" s="92"/>
      <c r="D1793" s="92"/>
      <c r="E1793" s="104"/>
      <c r="F1793" s="104"/>
      <c r="G1793" s="104"/>
      <c r="H1793" s="104"/>
      <c r="I1793" s="104"/>
      <c r="J1793" s="104"/>
      <c r="K1793" s="104"/>
      <c r="L1793" s="104"/>
      <c r="M1793"/>
      <c r="N1793"/>
      <c r="O1793"/>
      <c r="P1793"/>
      <c r="Q1793"/>
      <c r="R1793"/>
      <c r="S1793"/>
      <c r="T1793"/>
      <c r="U1793"/>
      <c r="V1793"/>
      <c r="W1793"/>
      <c r="X1793"/>
      <c r="Y1793"/>
      <c r="Z1793"/>
      <c r="AA1793"/>
      <c r="AB1793"/>
      <c r="AC1793"/>
      <c r="AD1793"/>
      <c r="AE1793"/>
      <c r="AF1793"/>
      <c r="AG1793"/>
      <c r="AH1793"/>
      <c r="AI1793"/>
      <c r="AJ1793"/>
      <c r="AK1793"/>
      <c r="AL1793"/>
      <c r="AM1793"/>
      <c r="AN1793"/>
      <c r="AO1793"/>
      <c r="AP1793"/>
      <c r="AQ1793"/>
      <c r="AR1793"/>
      <c r="AS1793"/>
      <c r="AT1793"/>
      <c r="AU1793"/>
      <c r="AV1793"/>
      <c r="AW1793"/>
      <c r="AX1793"/>
      <c r="AY1793"/>
      <c r="AZ1793"/>
      <c r="BA1793"/>
      <c r="BB1793"/>
      <c r="BC1793"/>
      <c r="BD1793"/>
      <c r="BE1793"/>
      <c r="BF1793"/>
      <c r="BG1793"/>
      <c r="BH1793"/>
      <c r="BI1793"/>
      <c r="BJ1793"/>
      <c r="BK1793"/>
      <c r="BL1793"/>
      <c r="BM1793"/>
      <c r="BN1793"/>
      <c r="BO1793"/>
      <c r="BP1793"/>
      <c r="BQ1793"/>
      <c r="BR1793"/>
      <c r="BS1793"/>
      <c r="BT1793"/>
    </row>
    <row r="1794" spans="1:72" s="8" customFormat="1" x14ac:dyDescent="0.25">
      <c r="A1794" s="92"/>
      <c r="B1794" s="92"/>
      <c r="C1794" s="92"/>
      <c r="D1794" s="92"/>
      <c r="E1794" s="104"/>
      <c r="F1794" s="104"/>
      <c r="G1794" s="104"/>
      <c r="H1794" s="104"/>
      <c r="I1794" s="104"/>
      <c r="J1794" s="104"/>
      <c r="K1794" s="104"/>
      <c r="L1794" s="104"/>
      <c r="M1794"/>
      <c r="N1794"/>
      <c r="O1794"/>
      <c r="P1794"/>
      <c r="Q1794"/>
      <c r="R1794"/>
      <c r="S1794"/>
      <c r="T1794"/>
      <c r="U1794"/>
      <c r="V1794"/>
      <c r="W1794"/>
      <c r="X1794"/>
      <c r="Y1794"/>
      <c r="Z1794"/>
      <c r="AA1794"/>
      <c r="AB1794"/>
      <c r="AC1794"/>
      <c r="AD1794"/>
      <c r="AE1794"/>
      <c r="AF1794"/>
      <c r="AG1794"/>
      <c r="AH1794"/>
      <c r="AI1794"/>
      <c r="AJ1794"/>
      <c r="AK1794"/>
      <c r="AL1794"/>
      <c r="AM1794"/>
      <c r="AN1794"/>
      <c r="AO1794"/>
      <c r="AP1794"/>
      <c r="AQ1794"/>
      <c r="AR1794"/>
      <c r="AS1794"/>
      <c r="AT1794"/>
      <c r="AU1794"/>
      <c r="AV1794"/>
      <c r="AW1794"/>
      <c r="AX1794"/>
      <c r="AY1794"/>
      <c r="AZ1794"/>
      <c r="BA1794"/>
      <c r="BB1794"/>
      <c r="BC1794"/>
      <c r="BD1794"/>
      <c r="BE1794"/>
      <c r="BF1794"/>
      <c r="BG1794"/>
      <c r="BH1794"/>
      <c r="BI1794"/>
      <c r="BJ1794"/>
      <c r="BK1794"/>
      <c r="BL1794"/>
      <c r="BM1794"/>
      <c r="BN1794"/>
      <c r="BO1794"/>
      <c r="BP1794"/>
      <c r="BQ1794"/>
      <c r="BR1794"/>
      <c r="BS1794"/>
      <c r="BT1794"/>
    </row>
    <row r="1795" spans="1:72" s="8" customFormat="1" x14ac:dyDescent="0.25">
      <c r="A1795" s="92"/>
      <c r="B1795" s="92"/>
      <c r="C1795" s="92"/>
      <c r="D1795" s="92"/>
      <c r="E1795" s="104"/>
      <c r="F1795" s="104"/>
      <c r="G1795" s="104"/>
      <c r="H1795" s="104"/>
      <c r="I1795" s="104"/>
      <c r="J1795" s="104"/>
      <c r="K1795" s="104"/>
      <c r="L1795" s="104"/>
      <c r="M1795"/>
      <c r="N1795"/>
      <c r="O1795"/>
      <c r="P1795"/>
      <c r="Q1795"/>
      <c r="R1795"/>
      <c r="S1795"/>
      <c r="T1795"/>
      <c r="U1795"/>
      <c r="V1795"/>
      <c r="W1795"/>
      <c r="X1795"/>
      <c r="Y1795"/>
      <c r="Z1795"/>
      <c r="AA1795"/>
      <c r="AB1795"/>
      <c r="AC1795"/>
      <c r="AD1795"/>
      <c r="AE1795"/>
      <c r="AF1795"/>
      <c r="AG1795"/>
      <c r="AH1795"/>
      <c r="AI1795"/>
      <c r="AJ1795"/>
      <c r="AK1795"/>
      <c r="AL1795"/>
      <c r="AM1795"/>
      <c r="AN1795"/>
      <c r="AO1795"/>
      <c r="AP1795"/>
      <c r="AQ1795"/>
      <c r="AR1795"/>
      <c r="AS1795"/>
      <c r="AT1795"/>
      <c r="AU1795"/>
      <c r="AV1795"/>
      <c r="AW1795"/>
      <c r="AX1795"/>
      <c r="AY1795"/>
      <c r="AZ1795"/>
      <c r="BA1795"/>
      <c r="BB1795"/>
      <c r="BC1795"/>
      <c r="BD1795"/>
      <c r="BE1795"/>
      <c r="BF1795"/>
      <c r="BG1795"/>
      <c r="BH1795"/>
      <c r="BI1795"/>
      <c r="BJ1795"/>
      <c r="BK1795"/>
      <c r="BL1795"/>
      <c r="BM1795"/>
      <c r="BN1795"/>
      <c r="BO1795"/>
      <c r="BP1795"/>
      <c r="BQ1795"/>
      <c r="BR1795"/>
      <c r="BS1795"/>
      <c r="BT1795"/>
    </row>
    <row r="1796" spans="1:72" s="8" customFormat="1" x14ac:dyDescent="0.25">
      <c r="A1796" s="92"/>
      <c r="B1796" s="92"/>
      <c r="C1796" s="92"/>
      <c r="D1796" s="92"/>
      <c r="E1796" s="104"/>
      <c r="F1796" s="104"/>
      <c r="G1796" s="104"/>
      <c r="H1796" s="104"/>
      <c r="I1796" s="104"/>
      <c r="J1796" s="104"/>
      <c r="K1796" s="104"/>
      <c r="L1796" s="104"/>
      <c r="M1796"/>
      <c r="N1796"/>
      <c r="O1796"/>
      <c r="P1796"/>
      <c r="Q1796"/>
      <c r="R1796"/>
      <c r="S1796"/>
      <c r="T1796"/>
      <c r="U1796"/>
      <c r="V1796"/>
      <c r="W1796"/>
      <c r="X1796"/>
      <c r="Y1796"/>
      <c r="Z1796"/>
      <c r="AA1796"/>
      <c r="AB1796"/>
      <c r="AC1796"/>
      <c r="AD1796"/>
      <c r="AE1796"/>
      <c r="AF1796"/>
      <c r="AG1796"/>
      <c r="AH1796"/>
      <c r="AI1796"/>
      <c r="AJ1796"/>
      <c r="AK1796"/>
      <c r="AL1796"/>
      <c r="AM1796"/>
      <c r="AN1796"/>
      <c r="AO1796"/>
      <c r="AP1796"/>
      <c r="AQ1796"/>
      <c r="AR1796"/>
      <c r="AS1796"/>
      <c r="AT1796"/>
      <c r="AU1796"/>
      <c r="AV1796"/>
      <c r="AW1796"/>
      <c r="AX1796"/>
      <c r="AY1796"/>
      <c r="AZ1796"/>
      <c r="BA1796"/>
      <c r="BB1796"/>
      <c r="BC1796"/>
      <c r="BD1796"/>
      <c r="BE1796"/>
      <c r="BF1796"/>
      <c r="BG1796"/>
      <c r="BH1796"/>
      <c r="BI1796"/>
      <c r="BJ1796"/>
      <c r="BK1796"/>
      <c r="BL1796"/>
      <c r="BM1796"/>
      <c r="BN1796"/>
      <c r="BO1796"/>
      <c r="BP1796"/>
      <c r="BQ1796"/>
      <c r="BR1796"/>
      <c r="BS1796"/>
      <c r="BT1796"/>
    </row>
    <row r="1797" spans="1:72" s="8" customFormat="1" x14ac:dyDescent="0.25">
      <c r="A1797" s="92"/>
      <c r="B1797" s="92"/>
      <c r="C1797" s="92"/>
      <c r="D1797" s="92"/>
      <c r="E1797" s="104"/>
      <c r="F1797" s="104"/>
      <c r="G1797" s="104"/>
      <c r="H1797" s="104"/>
      <c r="I1797" s="104"/>
      <c r="J1797" s="104"/>
      <c r="K1797" s="104"/>
      <c r="L1797" s="104"/>
      <c r="M1797"/>
      <c r="N1797"/>
      <c r="O1797"/>
      <c r="P1797"/>
      <c r="Q1797"/>
      <c r="R1797"/>
      <c r="S1797"/>
      <c r="T1797"/>
      <c r="U1797"/>
      <c r="V1797"/>
      <c r="W1797"/>
      <c r="X1797"/>
      <c r="Y1797"/>
      <c r="Z1797"/>
      <c r="AA1797"/>
      <c r="AB1797"/>
      <c r="AC1797"/>
      <c r="AD1797"/>
      <c r="AE1797"/>
      <c r="AF1797"/>
      <c r="AG1797"/>
      <c r="AH1797"/>
      <c r="AI1797"/>
      <c r="AJ1797"/>
      <c r="AK1797"/>
      <c r="AL1797"/>
      <c r="AM1797"/>
      <c r="AN1797"/>
      <c r="AO1797"/>
      <c r="AP1797"/>
      <c r="AQ1797"/>
      <c r="AR1797"/>
      <c r="AS1797"/>
      <c r="AT1797"/>
      <c r="AU1797"/>
      <c r="AV1797"/>
      <c r="AW1797"/>
      <c r="AX1797"/>
      <c r="AY1797"/>
      <c r="AZ1797"/>
      <c r="BA1797"/>
      <c r="BB1797"/>
      <c r="BC1797"/>
      <c r="BD1797"/>
      <c r="BE1797"/>
      <c r="BF1797"/>
      <c r="BG1797"/>
      <c r="BH1797"/>
      <c r="BI1797"/>
      <c r="BJ1797"/>
      <c r="BK1797"/>
      <c r="BL1797"/>
      <c r="BM1797"/>
      <c r="BN1797"/>
      <c r="BO1797"/>
      <c r="BP1797"/>
      <c r="BQ1797"/>
      <c r="BR1797"/>
      <c r="BS1797"/>
      <c r="BT1797"/>
    </row>
    <row r="1798" spans="1:72" s="8" customFormat="1" x14ac:dyDescent="0.25">
      <c r="A1798" s="92"/>
      <c r="B1798" s="92"/>
      <c r="C1798" s="92"/>
      <c r="D1798" s="92"/>
      <c r="E1798" s="104"/>
      <c r="F1798" s="104"/>
      <c r="G1798" s="104"/>
      <c r="H1798" s="104"/>
      <c r="I1798" s="104"/>
      <c r="J1798" s="104"/>
      <c r="K1798" s="104"/>
      <c r="L1798" s="104"/>
      <c r="M1798"/>
      <c r="N1798"/>
      <c r="O1798"/>
      <c r="P1798"/>
      <c r="Q1798"/>
      <c r="R1798"/>
      <c r="S1798"/>
      <c r="T1798"/>
      <c r="U1798"/>
      <c r="V1798"/>
      <c r="W1798"/>
      <c r="X1798"/>
      <c r="Y1798"/>
      <c r="Z1798"/>
      <c r="AA1798"/>
      <c r="AB1798"/>
      <c r="AC1798"/>
      <c r="AD1798"/>
      <c r="AE1798"/>
      <c r="AF1798"/>
      <c r="AG1798"/>
      <c r="AH1798"/>
      <c r="AI1798"/>
      <c r="AJ1798"/>
      <c r="AK1798"/>
      <c r="AL1798"/>
      <c r="AM1798"/>
      <c r="AN1798"/>
      <c r="AO1798"/>
      <c r="AP1798"/>
      <c r="AQ1798"/>
      <c r="AR1798"/>
      <c r="AS1798"/>
      <c r="AT1798"/>
      <c r="AU1798"/>
      <c r="AV1798"/>
      <c r="AW1798"/>
      <c r="AX1798"/>
      <c r="AY1798"/>
      <c r="AZ1798"/>
      <c r="BA1798"/>
      <c r="BB1798"/>
      <c r="BC1798"/>
      <c r="BD1798"/>
      <c r="BE1798"/>
      <c r="BF1798"/>
      <c r="BG1798"/>
      <c r="BH1798"/>
      <c r="BI1798"/>
      <c r="BJ1798"/>
      <c r="BK1798"/>
      <c r="BL1798"/>
      <c r="BM1798"/>
      <c r="BN1798"/>
      <c r="BO1798"/>
      <c r="BP1798"/>
      <c r="BQ1798"/>
      <c r="BR1798"/>
      <c r="BS1798"/>
      <c r="BT1798"/>
    </row>
    <row r="1799" spans="1:72" s="8" customFormat="1" x14ac:dyDescent="0.25">
      <c r="A1799" s="92"/>
      <c r="B1799" s="92"/>
      <c r="C1799" s="92"/>
      <c r="D1799" s="92"/>
      <c r="E1799" s="104"/>
      <c r="F1799" s="104"/>
      <c r="G1799" s="104"/>
      <c r="H1799" s="104"/>
      <c r="I1799" s="104"/>
      <c r="J1799" s="104"/>
      <c r="K1799" s="104"/>
      <c r="L1799" s="104"/>
      <c r="M1799"/>
      <c r="N1799"/>
      <c r="O1799"/>
      <c r="P1799"/>
      <c r="Q1799"/>
      <c r="R1799"/>
      <c r="S1799"/>
      <c r="T1799"/>
      <c r="U1799"/>
      <c r="V1799"/>
      <c r="W1799"/>
      <c r="X1799"/>
      <c r="Y1799"/>
      <c r="Z1799"/>
      <c r="AA1799"/>
      <c r="AB1799"/>
      <c r="AC1799"/>
      <c r="AD1799"/>
      <c r="AE1799"/>
      <c r="AF1799"/>
      <c r="AG1799"/>
      <c r="AH1799"/>
      <c r="AI1799"/>
      <c r="AJ1799"/>
      <c r="AK1799"/>
      <c r="AL1799"/>
      <c r="AM1799"/>
      <c r="AN1799"/>
      <c r="AO1799"/>
      <c r="AP1799"/>
      <c r="AQ1799"/>
      <c r="AR1799"/>
      <c r="AS1799"/>
      <c r="AT1799"/>
      <c r="AU1799"/>
      <c r="AV1799"/>
      <c r="AW1799"/>
      <c r="AX1799"/>
      <c r="AY1799"/>
      <c r="AZ1799"/>
      <c r="BA1799"/>
      <c r="BB1799"/>
      <c r="BC1799"/>
      <c r="BD1799"/>
      <c r="BE1799"/>
      <c r="BF1799"/>
      <c r="BG1799"/>
      <c r="BH1799"/>
      <c r="BI1799"/>
      <c r="BJ1799"/>
      <c r="BK1799"/>
      <c r="BL1799"/>
      <c r="BM1799"/>
      <c r="BN1799"/>
      <c r="BO1799"/>
      <c r="BP1799"/>
      <c r="BQ1799"/>
      <c r="BR1799"/>
      <c r="BS1799"/>
      <c r="BT1799"/>
    </row>
    <row r="1800" spans="1:72" s="8" customFormat="1" x14ac:dyDescent="0.25">
      <c r="A1800" s="92"/>
      <c r="B1800" s="92"/>
      <c r="C1800" s="92"/>
      <c r="D1800" s="92"/>
      <c r="E1800" s="104"/>
      <c r="F1800" s="104"/>
      <c r="G1800" s="104"/>
      <c r="H1800" s="104"/>
      <c r="I1800" s="104"/>
      <c r="J1800" s="104"/>
      <c r="K1800" s="104"/>
      <c r="L1800" s="104"/>
      <c r="M1800"/>
      <c r="N1800"/>
      <c r="O1800"/>
      <c r="P1800"/>
      <c r="Q1800"/>
      <c r="R1800"/>
      <c r="S1800"/>
      <c r="T1800"/>
      <c r="U1800"/>
      <c r="V1800"/>
      <c r="W1800"/>
      <c r="X1800"/>
      <c r="Y1800"/>
      <c r="Z1800"/>
      <c r="AA1800"/>
      <c r="AB1800"/>
      <c r="AC1800"/>
      <c r="AD1800"/>
      <c r="AE1800"/>
      <c r="AF1800"/>
      <c r="AG1800"/>
      <c r="AH1800"/>
      <c r="AI1800"/>
      <c r="AJ1800"/>
      <c r="AK1800"/>
      <c r="AL1800"/>
      <c r="AM1800"/>
      <c r="AN1800"/>
      <c r="AO1800"/>
      <c r="AP1800"/>
      <c r="AQ1800"/>
      <c r="AR1800"/>
      <c r="AS1800"/>
      <c r="AT1800"/>
      <c r="AU1800"/>
      <c r="AV1800"/>
      <c r="AW1800"/>
      <c r="AX1800"/>
      <c r="AY1800"/>
      <c r="AZ1800"/>
      <c r="BA1800"/>
      <c r="BB1800"/>
      <c r="BC1800"/>
      <c r="BD1800"/>
      <c r="BE1800"/>
      <c r="BF1800"/>
      <c r="BG1800"/>
      <c r="BH1800"/>
      <c r="BI1800"/>
      <c r="BJ1800"/>
      <c r="BK1800"/>
      <c r="BL1800"/>
      <c r="BM1800"/>
      <c r="BN1800"/>
      <c r="BO1800"/>
      <c r="BP1800"/>
      <c r="BQ1800"/>
      <c r="BR1800"/>
      <c r="BS1800"/>
      <c r="BT1800"/>
    </row>
    <row r="1801" spans="1:72" s="8" customFormat="1" x14ac:dyDescent="0.25">
      <c r="A1801" s="92"/>
      <c r="B1801" s="92"/>
      <c r="C1801" s="92"/>
      <c r="D1801" s="92"/>
      <c r="E1801" s="104"/>
      <c r="F1801" s="104"/>
      <c r="G1801" s="104"/>
      <c r="H1801" s="104"/>
      <c r="I1801" s="104"/>
      <c r="J1801" s="104"/>
      <c r="K1801" s="104"/>
      <c r="L1801" s="104"/>
      <c r="M1801"/>
      <c r="N1801"/>
      <c r="O1801"/>
      <c r="P1801"/>
      <c r="Q1801"/>
      <c r="R1801"/>
      <c r="S1801"/>
      <c r="T1801"/>
      <c r="U1801"/>
      <c r="V1801"/>
      <c r="W1801"/>
      <c r="X1801"/>
      <c r="Y1801"/>
      <c r="Z1801"/>
      <c r="AA1801"/>
      <c r="AB1801"/>
      <c r="AC1801"/>
      <c r="AD1801"/>
      <c r="AE1801"/>
      <c r="AF1801"/>
      <c r="AG1801"/>
      <c r="AH1801"/>
      <c r="AI1801"/>
      <c r="AJ1801"/>
      <c r="AK1801"/>
      <c r="AL1801"/>
      <c r="AM1801"/>
      <c r="AN1801"/>
      <c r="AO1801"/>
      <c r="AP1801"/>
      <c r="AQ1801"/>
      <c r="AR1801"/>
      <c r="AS1801"/>
      <c r="AT1801"/>
      <c r="AU1801"/>
      <c r="AV1801"/>
      <c r="AW1801"/>
      <c r="AX1801"/>
      <c r="AY1801"/>
      <c r="AZ1801"/>
      <c r="BA1801"/>
      <c r="BB1801"/>
      <c r="BC1801"/>
      <c r="BD1801"/>
      <c r="BE1801"/>
      <c r="BF1801"/>
      <c r="BG1801"/>
      <c r="BH1801"/>
      <c r="BI1801"/>
      <c r="BJ1801"/>
      <c r="BK1801"/>
      <c r="BL1801"/>
      <c r="BM1801"/>
      <c r="BN1801"/>
      <c r="BO1801"/>
      <c r="BP1801"/>
      <c r="BQ1801"/>
      <c r="BR1801"/>
      <c r="BS1801"/>
      <c r="BT1801"/>
    </row>
    <row r="1802" spans="1:72" s="8" customFormat="1" x14ac:dyDescent="0.25">
      <c r="A1802" s="92"/>
      <c r="B1802" s="92"/>
      <c r="C1802" s="92"/>
      <c r="D1802" s="92"/>
      <c r="E1802" s="104"/>
      <c r="F1802" s="104"/>
      <c r="G1802" s="104"/>
      <c r="H1802" s="104"/>
      <c r="I1802" s="104"/>
      <c r="J1802" s="104"/>
      <c r="K1802" s="104"/>
      <c r="L1802" s="104"/>
      <c r="M1802"/>
      <c r="N1802"/>
      <c r="O1802"/>
      <c r="P1802"/>
      <c r="Q1802"/>
      <c r="R1802"/>
      <c r="S1802"/>
      <c r="T1802"/>
      <c r="U1802"/>
      <c r="V1802"/>
      <c r="W1802"/>
      <c r="X1802"/>
      <c r="Y1802"/>
      <c r="Z1802"/>
      <c r="AA1802"/>
      <c r="AB1802"/>
      <c r="AC1802"/>
      <c r="AD1802"/>
      <c r="AE1802"/>
      <c r="AF1802"/>
      <c r="AG1802"/>
      <c r="AH1802"/>
      <c r="AI1802"/>
      <c r="AJ1802"/>
      <c r="AK1802"/>
      <c r="AL1802"/>
      <c r="AM1802"/>
      <c r="AN1802"/>
      <c r="AO1802"/>
      <c r="AP1802"/>
      <c r="AQ1802"/>
      <c r="AR1802"/>
      <c r="AS1802"/>
      <c r="AT1802"/>
      <c r="AU1802"/>
      <c r="AV1802"/>
      <c r="AW1802"/>
      <c r="AX1802"/>
      <c r="AY1802"/>
      <c r="AZ1802"/>
      <c r="BA1802"/>
      <c r="BB1802"/>
      <c r="BC1802"/>
      <c r="BD1802"/>
      <c r="BE1802"/>
      <c r="BF1802"/>
      <c r="BG1802"/>
      <c r="BH1802"/>
      <c r="BI1802"/>
      <c r="BJ1802"/>
      <c r="BK1802"/>
      <c r="BL1802"/>
      <c r="BM1802"/>
      <c r="BN1802"/>
      <c r="BO1802"/>
      <c r="BP1802"/>
      <c r="BQ1802"/>
      <c r="BR1802"/>
      <c r="BS1802"/>
      <c r="BT1802"/>
    </row>
    <row r="1803" spans="1:72" s="8" customFormat="1" x14ac:dyDescent="0.25">
      <c r="A1803" s="92"/>
      <c r="B1803" s="92"/>
      <c r="C1803" s="92"/>
      <c r="D1803" s="92"/>
      <c r="E1803" s="104"/>
      <c r="F1803" s="104"/>
      <c r="G1803" s="104"/>
      <c r="H1803" s="104"/>
      <c r="I1803" s="104"/>
      <c r="J1803" s="104"/>
      <c r="K1803" s="104"/>
      <c r="L1803" s="104"/>
      <c r="M1803"/>
      <c r="N1803"/>
      <c r="O1803"/>
      <c r="P1803"/>
      <c r="Q1803"/>
      <c r="R1803"/>
      <c r="S1803"/>
      <c r="T1803"/>
      <c r="U1803"/>
      <c r="V1803"/>
      <c r="W1803"/>
      <c r="X1803"/>
      <c r="Y1803"/>
      <c r="Z1803"/>
      <c r="AA1803"/>
      <c r="AB1803"/>
      <c r="AC1803"/>
      <c r="AD1803"/>
      <c r="AE1803"/>
      <c r="AF1803"/>
      <c r="AG1803"/>
      <c r="AH1803"/>
      <c r="AI1803"/>
      <c r="AJ1803"/>
      <c r="AK1803"/>
      <c r="AL1803"/>
      <c r="AM1803"/>
      <c r="AN1803"/>
      <c r="AO1803"/>
      <c r="AP1803"/>
      <c r="AQ1803"/>
      <c r="AR1803"/>
      <c r="AS1803"/>
      <c r="AT1803"/>
      <c r="AU1803"/>
      <c r="AV1803"/>
      <c r="AW1803"/>
      <c r="AX1803"/>
      <c r="AY1803"/>
      <c r="AZ1803"/>
      <c r="BA1803"/>
      <c r="BB1803"/>
      <c r="BC1803"/>
      <c r="BD1803"/>
      <c r="BE1803"/>
      <c r="BF1803"/>
      <c r="BG1803"/>
      <c r="BH1803"/>
      <c r="BI1803"/>
      <c r="BJ1803"/>
      <c r="BK1803"/>
      <c r="BL1803"/>
      <c r="BM1803"/>
      <c r="BN1803"/>
      <c r="BO1803"/>
      <c r="BP1803"/>
      <c r="BQ1803"/>
      <c r="BR1803"/>
      <c r="BS1803"/>
      <c r="BT1803"/>
    </row>
    <row r="1804" spans="1:72" s="8" customFormat="1" x14ac:dyDescent="0.25">
      <c r="A1804" s="92"/>
      <c r="B1804" s="92"/>
      <c r="C1804" s="92"/>
      <c r="D1804" s="92"/>
      <c r="E1804" s="104"/>
      <c r="F1804" s="104"/>
      <c r="G1804" s="104"/>
      <c r="H1804" s="104"/>
      <c r="I1804" s="104"/>
      <c r="J1804" s="104"/>
      <c r="K1804" s="104"/>
      <c r="L1804" s="104"/>
      <c r="M1804"/>
      <c r="N1804"/>
      <c r="O1804"/>
      <c r="P1804"/>
      <c r="Q1804"/>
      <c r="R1804"/>
      <c r="S1804"/>
      <c r="T1804"/>
      <c r="U1804"/>
      <c r="V1804"/>
      <c r="W1804"/>
      <c r="X1804"/>
      <c r="Y1804"/>
      <c r="Z1804"/>
      <c r="AA1804"/>
      <c r="AB1804"/>
      <c r="AC1804"/>
      <c r="AD1804"/>
      <c r="AE1804"/>
      <c r="AF1804"/>
      <c r="AG1804"/>
      <c r="AH1804"/>
      <c r="AI1804"/>
      <c r="AJ1804"/>
      <c r="AK1804"/>
      <c r="AL1804"/>
      <c r="AM1804"/>
      <c r="AN1804"/>
      <c r="AO1804"/>
      <c r="AP1804"/>
      <c r="AQ1804"/>
      <c r="AR1804"/>
      <c r="AS1804"/>
      <c r="AT1804"/>
      <c r="AU1804"/>
      <c r="AV1804"/>
      <c r="AW1804"/>
      <c r="AX1804"/>
      <c r="AY1804"/>
      <c r="AZ1804"/>
      <c r="BA1804"/>
      <c r="BB1804"/>
      <c r="BC1804"/>
      <c r="BD1804"/>
      <c r="BE1804"/>
      <c r="BF1804"/>
      <c r="BG1804"/>
      <c r="BH1804"/>
      <c r="BI1804"/>
      <c r="BJ1804"/>
      <c r="BK1804"/>
      <c r="BL1804"/>
      <c r="BM1804"/>
      <c r="BN1804"/>
      <c r="BO1804"/>
      <c r="BP1804"/>
      <c r="BQ1804"/>
      <c r="BR1804"/>
      <c r="BS1804"/>
      <c r="BT1804"/>
    </row>
    <row r="1805" spans="1:72" s="8" customFormat="1" x14ac:dyDescent="0.25">
      <c r="A1805" s="92"/>
      <c r="B1805" s="92"/>
      <c r="C1805" s="92"/>
      <c r="D1805" s="92"/>
      <c r="E1805" s="104"/>
      <c r="F1805" s="104"/>
      <c r="G1805" s="104"/>
      <c r="H1805" s="104"/>
      <c r="I1805" s="104"/>
      <c r="J1805" s="104"/>
      <c r="K1805" s="104"/>
      <c r="L1805" s="104"/>
      <c r="M1805"/>
      <c r="N1805"/>
      <c r="O1805"/>
      <c r="P1805"/>
      <c r="Q1805"/>
      <c r="R1805"/>
      <c r="S1805"/>
      <c r="T1805"/>
      <c r="U1805"/>
      <c r="V1805"/>
      <c r="W1805"/>
      <c r="X1805"/>
      <c r="Y1805"/>
      <c r="Z1805"/>
      <c r="AA1805"/>
      <c r="AB1805"/>
      <c r="AC1805"/>
      <c r="AD1805"/>
      <c r="AE1805"/>
      <c r="AF1805"/>
      <c r="AG1805"/>
      <c r="AH1805"/>
      <c r="AI1805"/>
      <c r="AJ1805"/>
      <c r="AK1805"/>
      <c r="AL1805"/>
      <c r="AM1805"/>
      <c r="AN1805"/>
      <c r="AO1805"/>
      <c r="AP1805"/>
      <c r="AQ1805"/>
      <c r="AR1805"/>
      <c r="AS1805"/>
      <c r="AT1805"/>
      <c r="AU1805"/>
      <c r="AV1805"/>
      <c r="AW1805"/>
      <c r="AX1805"/>
      <c r="AY1805"/>
      <c r="AZ1805"/>
      <c r="BA1805"/>
      <c r="BB1805"/>
      <c r="BC1805"/>
      <c r="BD1805"/>
      <c r="BE1805"/>
      <c r="BF1805"/>
      <c r="BG1805"/>
      <c r="BH1805"/>
      <c r="BI1805"/>
      <c r="BJ1805"/>
      <c r="BK1805"/>
      <c r="BL1805"/>
      <c r="BM1805"/>
      <c r="BN1805"/>
      <c r="BO1805"/>
      <c r="BP1805"/>
      <c r="BQ1805"/>
      <c r="BR1805"/>
      <c r="BS1805"/>
      <c r="BT1805"/>
    </row>
    <row r="1806" spans="1:72" s="8" customFormat="1" x14ac:dyDescent="0.25">
      <c r="A1806" s="92"/>
      <c r="B1806" s="92"/>
      <c r="C1806" s="92"/>
      <c r="D1806" s="92"/>
      <c r="E1806" s="104"/>
      <c r="F1806" s="104"/>
      <c r="G1806" s="104"/>
      <c r="H1806" s="104"/>
      <c r="I1806" s="104"/>
      <c r="J1806" s="104"/>
      <c r="K1806" s="104"/>
      <c r="L1806" s="104"/>
      <c r="M1806"/>
      <c r="N1806"/>
      <c r="O1806"/>
      <c r="P1806"/>
      <c r="Q1806"/>
      <c r="R1806"/>
      <c r="S1806"/>
      <c r="T1806"/>
      <c r="U1806"/>
      <c r="V1806"/>
      <c r="W1806"/>
      <c r="X1806"/>
      <c r="Y1806"/>
      <c r="Z1806"/>
      <c r="AA1806"/>
      <c r="AB1806"/>
      <c r="AC1806"/>
      <c r="AD1806"/>
      <c r="AE1806"/>
      <c r="AF1806"/>
      <c r="AG1806"/>
      <c r="AH1806"/>
      <c r="AI1806"/>
      <c r="AJ1806"/>
      <c r="AK1806"/>
      <c r="AL1806"/>
      <c r="AM1806"/>
      <c r="AN1806"/>
      <c r="AO1806"/>
      <c r="AP1806"/>
      <c r="AQ1806"/>
      <c r="AR1806"/>
      <c r="AS1806"/>
      <c r="AT1806"/>
      <c r="AU1806"/>
      <c r="AV1806"/>
      <c r="AW1806"/>
      <c r="AX1806"/>
      <c r="AY1806"/>
      <c r="AZ1806"/>
      <c r="BA1806"/>
      <c r="BB1806"/>
      <c r="BC1806"/>
      <c r="BD1806"/>
      <c r="BE1806"/>
      <c r="BF1806"/>
      <c r="BG1806"/>
      <c r="BH1806"/>
      <c r="BI1806"/>
      <c r="BJ1806"/>
      <c r="BK1806"/>
      <c r="BL1806"/>
      <c r="BM1806"/>
      <c r="BN1806"/>
      <c r="BO1806"/>
      <c r="BP1806"/>
      <c r="BQ1806"/>
      <c r="BR1806"/>
      <c r="BS1806"/>
      <c r="BT1806"/>
    </row>
    <row r="1807" spans="1:72" s="8" customFormat="1" x14ac:dyDescent="0.25">
      <c r="A1807" s="92"/>
      <c r="B1807" s="92"/>
      <c r="C1807" s="92"/>
      <c r="D1807" s="92"/>
      <c r="E1807" s="104"/>
      <c r="F1807" s="104"/>
      <c r="G1807" s="104"/>
      <c r="H1807" s="104"/>
      <c r="I1807" s="104"/>
      <c r="J1807" s="104"/>
      <c r="K1807" s="104"/>
      <c r="L1807" s="104"/>
      <c r="M1807"/>
      <c r="N1807"/>
      <c r="O1807"/>
      <c r="P1807"/>
      <c r="Q1807"/>
      <c r="R1807"/>
      <c r="S1807"/>
      <c r="T1807"/>
      <c r="U1807"/>
      <c r="V1807"/>
      <c r="W1807"/>
      <c r="X1807"/>
      <c r="Y1807"/>
      <c r="Z1807"/>
      <c r="AA1807"/>
      <c r="AB1807"/>
      <c r="AC1807"/>
      <c r="AD1807"/>
      <c r="AE1807"/>
      <c r="AF1807"/>
      <c r="AG1807"/>
      <c r="AH1807"/>
      <c r="AI1807"/>
      <c r="AJ1807"/>
      <c r="AK1807"/>
      <c r="AL1807"/>
      <c r="AM1807"/>
      <c r="AN1807"/>
      <c r="AO1807"/>
      <c r="AP1807"/>
      <c r="AQ1807"/>
      <c r="AR1807"/>
      <c r="AS1807"/>
      <c r="AT1807"/>
      <c r="AU1807"/>
      <c r="AV1807"/>
      <c r="AW1807"/>
      <c r="AX1807"/>
      <c r="AY1807"/>
      <c r="AZ1807"/>
      <c r="BA1807"/>
      <c r="BB1807"/>
      <c r="BC1807"/>
      <c r="BD1807"/>
      <c r="BE1807"/>
      <c r="BF1807"/>
      <c r="BG1807"/>
      <c r="BH1807"/>
      <c r="BI1807"/>
      <c r="BJ1807"/>
      <c r="BK1807"/>
      <c r="BL1807"/>
      <c r="BM1807"/>
      <c r="BN1807"/>
      <c r="BO1807"/>
      <c r="BP1807"/>
      <c r="BQ1807"/>
      <c r="BR1807"/>
      <c r="BS1807"/>
      <c r="BT1807"/>
    </row>
    <row r="1808" spans="1:72" s="8" customFormat="1" x14ac:dyDescent="0.25">
      <c r="A1808" s="92"/>
      <c r="B1808" s="92"/>
      <c r="C1808" s="92"/>
      <c r="D1808" s="92"/>
      <c r="E1808" s="104"/>
      <c r="F1808" s="104"/>
      <c r="G1808" s="104"/>
      <c r="H1808" s="104"/>
      <c r="I1808" s="104"/>
      <c r="J1808" s="104"/>
      <c r="K1808" s="104"/>
      <c r="L1808" s="104"/>
      <c r="M1808"/>
      <c r="N1808"/>
      <c r="O1808"/>
      <c r="P1808"/>
      <c r="Q1808"/>
      <c r="R1808"/>
      <c r="S1808"/>
      <c r="T1808"/>
      <c r="U1808"/>
      <c r="V1808"/>
      <c r="W1808"/>
      <c r="X1808"/>
      <c r="Y1808"/>
      <c r="Z1808"/>
      <c r="AA1808"/>
      <c r="AB1808"/>
      <c r="AC1808"/>
      <c r="AD1808"/>
      <c r="AE1808"/>
      <c r="AF1808"/>
      <c r="AG1808"/>
      <c r="AH1808"/>
      <c r="AI1808"/>
      <c r="AJ1808"/>
      <c r="AK1808"/>
      <c r="AL1808"/>
      <c r="AM1808"/>
      <c r="AN1808"/>
      <c r="AO1808"/>
      <c r="AP1808"/>
      <c r="AQ1808"/>
      <c r="AR1808"/>
      <c r="AS1808"/>
      <c r="AT1808"/>
      <c r="AU1808"/>
      <c r="AV1808"/>
      <c r="AW1808"/>
      <c r="AX1808"/>
      <c r="AY1808"/>
      <c r="AZ1808"/>
      <c r="BA1808"/>
      <c r="BB1808"/>
      <c r="BC1808"/>
      <c r="BD1808"/>
      <c r="BE1808"/>
      <c r="BF1808"/>
      <c r="BG1808"/>
      <c r="BH1808"/>
      <c r="BI1808"/>
      <c r="BJ1808"/>
      <c r="BK1808"/>
      <c r="BL1808"/>
      <c r="BM1808"/>
      <c r="BN1808"/>
      <c r="BO1808"/>
      <c r="BP1808"/>
      <c r="BQ1808"/>
      <c r="BR1808"/>
      <c r="BS1808"/>
      <c r="BT1808"/>
    </row>
    <row r="1809" spans="1:72" s="8" customFormat="1" x14ac:dyDescent="0.25">
      <c r="A1809" s="92"/>
      <c r="B1809" s="92"/>
      <c r="C1809" s="92"/>
      <c r="D1809" s="92"/>
      <c r="E1809" s="104"/>
      <c r="F1809" s="104"/>
      <c r="G1809" s="104"/>
      <c r="H1809" s="104"/>
      <c r="I1809" s="104"/>
      <c r="J1809" s="104"/>
      <c r="K1809" s="104"/>
      <c r="L1809" s="104"/>
      <c r="M1809"/>
      <c r="N1809"/>
      <c r="O1809"/>
      <c r="P1809"/>
      <c r="Q1809"/>
      <c r="R1809"/>
      <c r="S1809"/>
      <c r="T1809"/>
      <c r="U1809"/>
      <c r="V1809"/>
      <c r="W1809"/>
      <c r="X1809"/>
      <c r="Y1809"/>
      <c r="Z1809"/>
      <c r="AA1809"/>
      <c r="AB1809"/>
      <c r="AC1809"/>
      <c r="AD1809"/>
      <c r="AE1809"/>
      <c r="AF1809"/>
      <c r="AG1809"/>
      <c r="AH1809"/>
      <c r="AI1809"/>
      <c r="AJ1809"/>
      <c r="AK1809"/>
      <c r="AL1809"/>
      <c r="AM1809"/>
      <c r="AN1809"/>
      <c r="AO1809"/>
      <c r="AP1809"/>
      <c r="AQ1809"/>
      <c r="AR1809"/>
      <c r="AS1809"/>
      <c r="AT1809"/>
      <c r="AU1809"/>
      <c r="AV1809"/>
      <c r="AW1809"/>
      <c r="AX1809"/>
      <c r="AY1809"/>
      <c r="AZ1809"/>
      <c r="BA1809"/>
      <c r="BB1809"/>
      <c r="BC1809"/>
      <c r="BD1809"/>
      <c r="BE1809"/>
      <c r="BF1809"/>
      <c r="BG1809"/>
      <c r="BH1809"/>
      <c r="BI1809"/>
      <c r="BJ1809"/>
      <c r="BK1809"/>
      <c r="BL1809"/>
      <c r="BM1809"/>
      <c r="BN1809"/>
      <c r="BO1809"/>
      <c r="BP1809"/>
      <c r="BQ1809"/>
      <c r="BR1809"/>
      <c r="BS1809"/>
      <c r="BT1809"/>
    </row>
    <row r="1810" spans="1:72" s="8" customFormat="1" x14ac:dyDescent="0.25">
      <c r="A1810" s="92"/>
      <c r="B1810" s="92"/>
      <c r="C1810" s="92"/>
      <c r="D1810" s="92"/>
      <c r="E1810" s="104"/>
      <c r="F1810" s="104"/>
      <c r="G1810" s="104"/>
      <c r="H1810" s="104"/>
      <c r="I1810" s="104"/>
      <c r="J1810" s="104"/>
      <c r="K1810" s="104"/>
      <c r="L1810" s="104"/>
      <c r="M1810"/>
      <c r="N1810"/>
      <c r="O1810"/>
      <c r="P1810"/>
      <c r="Q1810"/>
      <c r="R1810"/>
      <c r="S1810"/>
      <c r="T1810"/>
      <c r="U1810"/>
      <c r="V1810"/>
      <c r="W1810"/>
      <c r="X1810"/>
      <c r="Y1810"/>
      <c r="Z1810"/>
      <c r="AA1810"/>
      <c r="AB1810"/>
      <c r="AC1810"/>
      <c r="AD1810"/>
      <c r="AE1810"/>
      <c r="AF1810"/>
      <c r="AG1810"/>
      <c r="AH1810"/>
      <c r="AI1810"/>
      <c r="AJ1810"/>
      <c r="AK1810"/>
      <c r="AL1810"/>
      <c r="AM1810"/>
      <c r="AN1810"/>
      <c r="AO1810"/>
      <c r="AP1810"/>
      <c r="AQ1810"/>
      <c r="AR1810"/>
      <c r="AS1810"/>
      <c r="AT1810"/>
      <c r="AU1810"/>
      <c r="AV1810"/>
      <c r="AW1810"/>
      <c r="AX1810"/>
      <c r="AY1810"/>
      <c r="AZ1810"/>
      <c r="BA1810"/>
      <c r="BB1810"/>
      <c r="BC1810"/>
      <c r="BD1810"/>
      <c r="BE1810"/>
      <c r="BF1810"/>
      <c r="BG1810"/>
      <c r="BH1810"/>
      <c r="BI1810"/>
      <c r="BJ1810"/>
      <c r="BK1810"/>
      <c r="BL1810"/>
      <c r="BM1810"/>
      <c r="BN1810"/>
      <c r="BO1810"/>
      <c r="BP1810"/>
      <c r="BQ1810"/>
      <c r="BR1810"/>
      <c r="BS1810"/>
      <c r="BT1810"/>
    </row>
    <row r="1811" spans="1:72" s="8" customFormat="1" x14ac:dyDescent="0.25">
      <c r="A1811" s="92"/>
      <c r="B1811" s="92"/>
      <c r="C1811" s="92"/>
      <c r="D1811" s="92"/>
      <c r="E1811" s="104"/>
      <c r="F1811" s="104"/>
      <c r="G1811" s="104"/>
      <c r="H1811" s="104"/>
      <c r="I1811" s="104"/>
      <c r="J1811" s="104"/>
      <c r="K1811" s="104"/>
      <c r="L1811" s="104"/>
      <c r="M1811"/>
      <c r="N1811"/>
      <c r="O1811"/>
      <c r="P1811"/>
      <c r="Q1811"/>
      <c r="R1811"/>
      <c r="S1811"/>
      <c r="T1811"/>
      <c r="U1811"/>
      <c r="V1811"/>
      <c r="W1811"/>
      <c r="X1811"/>
      <c r="Y1811"/>
      <c r="Z1811"/>
      <c r="AA1811"/>
      <c r="AB1811"/>
      <c r="AC1811"/>
      <c r="AD1811"/>
      <c r="AE1811"/>
      <c r="AF1811"/>
      <c r="AG1811"/>
      <c r="AH1811"/>
      <c r="AI1811"/>
      <c r="AJ1811"/>
      <c r="AK1811"/>
      <c r="AL1811"/>
      <c r="AM1811"/>
      <c r="AN1811"/>
      <c r="AO1811"/>
      <c r="AP1811"/>
      <c r="AQ1811"/>
      <c r="AR1811"/>
      <c r="AS1811"/>
      <c r="AT1811"/>
      <c r="AU1811"/>
      <c r="AV1811"/>
      <c r="AW1811"/>
      <c r="AX1811"/>
      <c r="AY1811"/>
      <c r="AZ1811"/>
      <c r="BA1811"/>
      <c r="BB1811"/>
      <c r="BC1811"/>
      <c r="BD1811"/>
      <c r="BE1811"/>
      <c r="BF1811"/>
      <c r="BG1811"/>
      <c r="BH1811"/>
      <c r="BI1811"/>
      <c r="BJ1811"/>
      <c r="BK1811"/>
      <c r="BL1811"/>
      <c r="BM1811"/>
      <c r="BN1811"/>
      <c r="BO1811"/>
      <c r="BP1811"/>
      <c r="BQ1811"/>
      <c r="BR1811"/>
      <c r="BS1811"/>
      <c r="BT1811"/>
    </row>
    <row r="1812" spans="1:72" s="8" customFormat="1" x14ac:dyDescent="0.25">
      <c r="A1812" s="92"/>
      <c r="B1812" s="92"/>
      <c r="C1812" s="92"/>
      <c r="D1812" s="92"/>
      <c r="E1812" s="104"/>
      <c r="F1812" s="104"/>
      <c r="G1812" s="104"/>
      <c r="H1812" s="104"/>
      <c r="I1812" s="104"/>
      <c r="J1812" s="104"/>
      <c r="K1812" s="104"/>
      <c r="L1812" s="104"/>
      <c r="M1812"/>
      <c r="N1812"/>
      <c r="O1812"/>
      <c r="P1812"/>
      <c r="Q1812"/>
      <c r="R1812"/>
      <c r="S1812"/>
      <c r="T1812"/>
      <c r="U1812"/>
      <c r="V1812"/>
      <c r="W1812"/>
      <c r="X1812"/>
      <c r="Y1812"/>
      <c r="Z1812"/>
      <c r="AA1812"/>
      <c r="AB1812"/>
      <c r="AC1812"/>
      <c r="AD1812"/>
      <c r="AE1812"/>
      <c r="AF1812"/>
      <c r="AG1812"/>
      <c r="AH1812"/>
      <c r="AI1812"/>
      <c r="AJ1812"/>
      <c r="AK1812"/>
      <c r="AL1812"/>
      <c r="AM1812"/>
      <c r="AN1812"/>
      <c r="AO1812"/>
      <c r="AP1812"/>
      <c r="AQ1812"/>
      <c r="AR1812"/>
      <c r="AS1812"/>
      <c r="AT1812"/>
      <c r="AU1812"/>
      <c r="AV1812"/>
      <c r="AW1812"/>
      <c r="AX1812"/>
      <c r="AY1812"/>
      <c r="AZ1812"/>
      <c r="BA1812"/>
      <c r="BB1812"/>
      <c r="BC1812"/>
      <c r="BD1812"/>
      <c r="BE1812"/>
      <c r="BF1812"/>
      <c r="BG1812"/>
      <c r="BH1812"/>
      <c r="BI1812"/>
      <c r="BJ1812"/>
      <c r="BK1812"/>
      <c r="BL1812"/>
      <c r="BM1812"/>
      <c r="BN1812"/>
      <c r="BO1812"/>
      <c r="BP1812"/>
      <c r="BQ1812"/>
      <c r="BR1812"/>
      <c r="BS1812"/>
      <c r="BT1812"/>
    </row>
    <row r="1813" spans="1:72" s="8" customFormat="1" x14ac:dyDescent="0.25">
      <c r="A1813" s="92"/>
      <c r="B1813" s="92"/>
      <c r="C1813" s="92"/>
      <c r="D1813" s="92"/>
      <c r="E1813" s="104"/>
      <c r="F1813" s="104"/>
      <c r="G1813" s="104"/>
      <c r="H1813" s="104"/>
      <c r="I1813" s="104"/>
      <c r="J1813" s="104"/>
      <c r="K1813" s="104"/>
      <c r="L1813" s="104"/>
      <c r="M1813"/>
      <c r="N1813"/>
      <c r="O1813"/>
      <c r="P1813"/>
      <c r="Q1813"/>
      <c r="R1813"/>
      <c r="S1813"/>
      <c r="T1813"/>
      <c r="U1813"/>
      <c r="V1813"/>
      <c r="W1813"/>
      <c r="X1813"/>
      <c r="Y1813"/>
      <c r="Z1813"/>
      <c r="AA1813"/>
      <c r="AB1813"/>
      <c r="AC1813"/>
      <c r="AD1813"/>
      <c r="AE1813"/>
      <c r="AF1813"/>
      <c r="AG1813"/>
      <c r="AH1813"/>
      <c r="AI1813"/>
      <c r="AJ1813"/>
      <c r="AK1813"/>
      <c r="AL1813"/>
      <c r="AM1813"/>
      <c r="AN1813"/>
      <c r="AO1813"/>
      <c r="AP1813"/>
      <c r="AQ1813"/>
      <c r="AR1813"/>
      <c r="AS1813"/>
      <c r="AT1813"/>
      <c r="AU1813"/>
      <c r="AV1813"/>
      <c r="AW1813"/>
      <c r="AX1813"/>
      <c r="AY1813"/>
      <c r="AZ1813"/>
      <c r="BA1813"/>
      <c r="BB1813"/>
      <c r="BC1813"/>
      <c r="BD1813"/>
      <c r="BE1813"/>
      <c r="BF1813"/>
      <c r="BG1813"/>
      <c r="BH1813"/>
      <c r="BI1813"/>
      <c r="BJ1813"/>
      <c r="BK1813"/>
      <c r="BL1813"/>
      <c r="BM1813"/>
      <c r="BN1813"/>
      <c r="BO1813"/>
      <c r="BP1813"/>
      <c r="BQ1813"/>
      <c r="BR1813"/>
      <c r="BS1813"/>
      <c r="BT1813"/>
    </row>
    <row r="1814" spans="1:72" s="8" customFormat="1" x14ac:dyDescent="0.25">
      <c r="A1814" s="92"/>
      <c r="B1814" s="92"/>
      <c r="C1814" s="92"/>
      <c r="D1814" s="92"/>
      <c r="E1814" s="104"/>
      <c r="F1814" s="104"/>
      <c r="G1814" s="104"/>
      <c r="H1814" s="104"/>
      <c r="I1814" s="104"/>
      <c r="J1814" s="104"/>
      <c r="K1814" s="104"/>
      <c r="L1814" s="104"/>
      <c r="M1814"/>
      <c r="N1814"/>
      <c r="O1814"/>
      <c r="P1814"/>
      <c r="Q1814"/>
      <c r="R1814"/>
      <c r="S1814"/>
      <c r="T1814"/>
      <c r="U1814"/>
      <c r="V1814"/>
      <c r="W1814"/>
      <c r="X1814"/>
      <c r="Y1814"/>
      <c r="Z1814"/>
      <c r="AA1814"/>
      <c r="AB1814"/>
      <c r="AC1814"/>
      <c r="AD1814"/>
      <c r="AE1814"/>
      <c r="AF1814"/>
      <c r="AG1814"/>
      <c r="AH1814"/>
      <c r="AI1814"/>
      <c r="AJ1814"/>
      <c r="AK1814"/>
      <c r="AL1814"/>
      <c r="AM1814"/>
      <c r="AN1814"/>
      <c r="AO1814"/>
      <c r="AP1814"/>
      <c r="AQ1814"/>
      <c r="AR1814"/>
      <c r="AS1814"/>
      <c r="AT1814"/>
      <c r="AU1814"/>
      <c r="AV1814"/>
      <c r="AW1814"/>
      <c r="AX1814"/>
      <c r="AY1814"/>
      <c r="AZ1814"/>
      <c r="BA1814"/>
      <c r="BB1814"/>
      <c r="BC1814"/>
      <c r="BD1814"/>
      <c r="BE1814"/>
      <c r="BF1814"/>
      <c r="BG1814"/>
      <c r="BH1814"/>
      <c r="BI1814"/>
      <c r="BJ1814"/>
      <c r="BK1814"/>
      <c r="BL1814"/>
      <c r="BM1814"/>
      <c r="BN1814"/>
      <c r="BO1814"/>
      <c r="BP1814"/>
      <c r="BQ1814"/>
      <c r="BR1814"/>
      <c r="BS1814"/>
      <c r="BT1814"/>
    </row>
    <row r="1815" spans="1:72" s="8" customFormat="1" x14ac:dyDescent="0.25">
      <c r="A1815" s="92"/>
      <c r="B1815" s="92"/>
      <c r="C1815" s="92"/>
      <c r="D1815" s="92"/>
      <c r="E1815" s="104"/>
      <c r="F1815" s="104"/>
      <c r="G1815" s="104"/>
      <c r="H1815" s="104"/>
      <c r="I1815" s="104"/>
      <c r="J1815" s="104"/>
      <c r="K1815" s="104"/>
      <c r="L1815" s="104"/>
      <c r="M1815"/>
      <c r="N1815"/>
      <c r="O1815"/>
      <c r="P1815"/>
      <c r="Q1815"/>
      <c r="R1815"/>
      <c r="S1815"/>
      <c r="T1815"/>
      <c r="U1815"/>
      <c r="V1815"/>
      <c r="W1815"/>
      <c r="X1815"/>
      <c r="Y1815"/>
      <c r="Z1815"/>
      <c r="AA1815"/>
      <c r="AB1815"/>
      <c r="AC1815"/>
      <c r="AD1815"/>
      <c r="AE1815"/>
      <c r="AF1815"/>
      <c r="AG1815"/>
      <c r="AH1815"/>
      <c r="AI1815"/>
      <c r="AJ1815"/>
      <c r="AK1815"/>
      <c r="AL1815"/>
      <c r="AM1815"/>
      <c r="AN1815"/>
      <c r="AO1815"/>
      <c r="AP1815"/>
      <c r="AQ1815"/>
      <c r="AR1815"/>
      <c r="AS1815"/>
      <c r="AT1815"/>
      <c r="AU1815"/>
      <c r="AV1815"/>
      <c r="AW1815"/>
      <c r="AX1815"/>
      <c r="AY1815"/>
      <c r="AZ1815"/>
      <c r="BA1815"/>
      <c r="BB1815"/>
      <c r="BC1815"/>
      <c r="BD1815"/>
      <c r="BE1815"/>
      <c r="BF1815"/>
      <c r="BG1815"/>
      <c r="BH1815"/>
      <c r="BI1815"/>
      <c r="BJ1815"/>
      <c r="BK1815"/>
      <c r="BL1815"/>
      <c r="BM1815"/>
      <c r="BN1815"/>
      <c r="BO1815"/>
      <c r="BP1815"/>
      <c r="BQ1815"/>
      <c r="BR1815"/>
      <c r="BS1815"/>
      <c r="BT1815"/>
    </row>
    <row r="1816" spans="1:72" s="8" customFormat="1" x14ac:dyDescent="0.25">
      <c r="A1816" s="92"/>
      <c r="B1816" s="92"/>
      <c r="C1816" s="92"/>
      <c r="D1816" s="92"/>
      <c r="E1816" s="104"/>
      <c r="F1816" s="104"/>
      <c r="G1816" s="104"/>
      <c r="H1816" s="104"/>
      <c r="I1816" s="104"/>
      <c r="J1816" s="104"/>
      <c r="K1816" s="104"/>
      <c r="L1816" s="104"/>
      <c r="M1816"/>
      <c r="N1816"/>
      <c r="O1816"/>
      <c r="P1816"/>
      <c r="Q1816"/>
      <c r="R1816"/>
      <c r="S1816"/>
      <c r="T1816"/>
      <c r="U1816"/>
      <c r="V1816"/>
      <c r="W1816"/>
      <c r="X1816"/>
      <c r="Y1816"/>
      <c r="Z1816"/>
      <c r="AA1816"/>
      <c r="AB1816"/>
      <c r="AC1816"/>
      <c r="AD1816"/>
      <c r="AE1816"/>
      <c r="AF1816"/>
      <c r="AG1816"/>
      <c r="AH1816"/>
      <c r="AI1816"/>
      <c r="AJ1816"/>
      <c r="AK1816"/>
      <c r="AL1816"/>
      <c r="AM1816"/>
      <c r="AN1816"/>
      <c r="AO1816"/>
      <c r="AP1816"/>
      <c r="AQ1816"/>
      <c r="AR1816"/>
      <c r="AS1816"/>
      <c r="AT1816"/>
      <c r="AU1816"/>
      <c r="AV1816"/>
      <c r="AW1816"/>
      <c r="AX1816"/>
      <c r="AY1816"/>
      <c r="AZ1816"/>
      <c r="BA1816"/>
      <c r="BB1816"/>
      <c r="BC1816"/>
      <c r="BD1816"/>
      <c r="BE1816"/>
      <c r="BF1816"/>
      <c r="BG1816"/>
      <c r="BH1816"/>
      <c r="BI1816"/>
      <c r="BJ1816"/>
      <c r="BK1816"/>
      <c r="BL1816"/>
      <c r="BM1816"/>
      <c r="BN1816"/>
      <c r="BO1816"/>
      <c r="BP1816"/>
      <c r="BQ1816"/>
      <c r="BR1816"/>
      <c r="BS1816"/>
      <c r="BT1816"/>
    </row>
    <row r="1817" spans="1:72" s="8" customFormat="1" x14ac:dyDescent="0.25">
      <c r="A1817" s="92"/>
      <c r="B1817" s="92"/>
      <c r="C1817" s="92"/>
      <c r="D1817" s="92"/>
      <c r="E1817" s="104"/>
      <c r="F1817" s="104"/>
      <c r="G1817" s="104"/>
      <c r="H1817" s="104"/>
      <c r="I1817" s="104"/>
      <c r="J1817" s="104"/>
      <c r="K1817" s="104"/>
      <c r="L1817" s="104"/>
      <c r="M1817"/>
      <c r="N1817"/>
      <c r="O1817"/>
      <c r="P1817"/>
      <c r="Q1817"/>
      <c r="R1817"/>
      <c r="S1817"/>
      <c r="T1817"/>
      <c r="U1817"/>
      <c r="V1817"/>
      <c r="W1817"/>
      <c r="X1817"/>
      <c r="Y1817"/>
      <c r="Z1817"/>
      <c r="AA1817"/>
      <c r="AB1817"/>
      <c r="AC1817"/>
      <c r="AD1817"/>
      <c r="AE1817"/>
      <c r="AF1817"/>
      <c r="AG1817"/>
      <c r="AH1817"/>
      <c r="AI1817"/>
      <c r="AJ1817"/>
      <c r="AK1817"/>
      <c r="AL1817"/>
      <c r="AM1817"/>
      <c r="AN1817"/>
      <c r="AO1817"/>
      <c r="AP1817"/>
      <c r="AQ1817"/>
      <c r="AR1817"/>
      <c r="AS1817"/>
      <c r="AT1817"/>
      <c r="AU1817"/>
      <c r="AV1817"/>
      <c r="AW1817"/>
      <c r="AX1817"/>
      <c r="AY1817"/>
      <c r="AZ1817"/>
      <c r="BA1817"/>
      <c r="BB1817"/>
      <c r="BC1817"/>
      <c r="BD1817"/>
      <c r="BE1817"/>
      <c r="BF1817"/>
      <c r="BG1817"/>
      <c r="BH1817"/>
      <c r="BI1817"/>
      <c r="BJ1817"/>
      <c r="BK1817"/>
      <c r="BL1817"/>
      <c r="BM1817"/>
      <c r="BN1817"/>
      <c r="BO1817"/>
      <c r="BP1817"/>
      <c r="BQ1817"/>
      <c r="BR1817"/>
      <c r="BS1817"/>
      <c r="BT1817"/>
    </row>
    <row r="1818" spans="1:72" s="8" customFormat="1" x14ac:dyDescent="0.25">
      <c r="A1818" s="92"/>
      <c r="B1818" s="92"/>
      <c r="C1818" s="92"/>
      <c r="D1818" s="92"/>
      <c r="E1818" s="104"/>
      <c r="F1818" s="104"/>
      <c r="G1818" s="104"/>
      <c r="H1818" s="104"/>
      <c r="I1818" s="104"/>
      <c r="J1818" s="104"/>
      <c r="K1818" s="104"/>
      <c r="L1818" s="104"/>
      <c r="M1818"/>
      <c r="N1818"/>
      <c r="O1818"/>
      <c r="P1818"/>
      <c r="Q1818"/>
      <c r="R1818"/>
      <c r="S1818"/>
      <c r="T1818"/>
      <c r="U1818"/>
      <c r="V1818"/>
      <c r="W1818"/>
      <c r="X1818"/>
      <c r="Y1818"/>
      <c r="Z1818"/>
      <c r="AA1818"/>
      <c r="AB1818"/>
      <c r="AC1818"/>
      <c r="AD1818"/>
      <c r="AE1818"/>
      <c r="AF1818"/>
      <c r="AG1818"/>
      <c r="AH1818"/>
      <c r="AI1818"/>
      <c r="AJ1818"/>
      <c r="AK1818"/>
      <c r="AL1818"/>
      <c r="AM1818"/>
      <c r="AN1818"/>
      <c r="AO1818"/>
      <c r="AP1818"/>
      <c r="AQ1818"/>
      <c r="AR1818"/>
      <c r="AS1818"/>
      <c r="AT1818"/>
      <c r="AU1818"/>
      <c r="AV1818"/>
      <c r="AW1818"/>
      <c r="AX1818"/>
      <c r="AY1818"/>
      <c r="AZ1818"/>
      <c r="BA1818"/>
      <c r="BB1818"/>
      <c r="BC1818"/>
      <c r="BD1818"/>
      <c r="BE1818"/>
      <c r="BF1818"/>
      <c r="BG1818"/>
      <c r="BH1818"/>
      <c r="BI1818"/>
      <c r="BJ1818"/>
      <c r="BK1818"/>
      <c r="BL1818"/>
      <c r="BM1818"/>
      <c r="BN1818"/>
      <c r="BO1818"/>
      <c r="BP1818"/>
      <c r="BQ1818"/>
      <c r="BR1818"/>
      <c r="BS1818"/>
      <c r="BT1818"/>
    </row>
    <row r="1819" spans="1:72" s="8" customFormat="1" x14ac:dyDescent="0.25">
      <c r="A1819" s="92"/>
      <c r="B1819" s="92"/>
      <c r="C1819" s="92"/>
      <c r="D1819" s="92"/>
      <c r="E1819" s="104"/>
      <c r="F1819" s="104"/>
      <c r="G1819" s="104"/>
      <c r="H1819" s="104"/>
      <c r="I1819" s="104"/>
      <c r="J1819" s="104"/>
      <c r="K1819" s="104"/>
      <c r="L1819" s="104"/>
      <c r="M1819"/>
      <c r="N1819"/>
      <c r="O1819"/>
      <c r="P1819"/>
      <c r="Q1819"/>
      <c r="R1819"/>
      <c r="S1819"/>
      <c r="T1819"/>
      <c r="U1819"/>
      <c r="V1819"/>
      <c r="W1819"/>
      <c r="X1819"/>
      <c r="Y1819"/>
      <c r="Z1819"/>
      <c r="AA1819"/>
      <c r="AB1819"/>
      <c r="AC1819"/>
      <c r="AD1819"/>
      <c r="AE1819"/>
      <c r="AF1819"/>
      <c r="AG1819"/>
      <c r="AH1819"/>
      <c r="AI1819"/>
      <c r="AJ1819"/>
      <c r="AK1819"/>
      <c r="AL1819"/>
      <c r="AM1819"/>
      <c r="AN1819"/>
      <c r="AO1819"/>
      <c r="AP1819"/>
      <c r="AQ1819"/>
      <c r="AR1819"/>
      <c r="AS1819"/>
      <c r="AT1819"/>
      <c r="AU1819"/>
      <c r="AV1819"/>
      <c r="AW1819"/>
      <c r="AX1819"/>
      <c r="AY1819"/>
      <c r="AZ1819"/>
      <c r="BA1819"/>
      <c r="BB1819"/>
      <c r="BC1819"/>
      <c r="BD1819"/>
      <c r="BE1819"/>
      <c r="BF1819"/>
      <c r="BG1819"/>
      <c r="BH1819"/>
      <c r="BI1819"/>
      <c r="BJ1819"/>
      <c r="BK1819"/>
      <c r="BL1819"/>
      <c r="BM1819"/>
      <c r="BN1819"/>
      <c r="BO1819"/>
      <c r="BP1819"/>
      <c r="BQ1819"/>
      <c r="BR1819"/>
      <c r="BS1819"/>
      <c r="BT1819"/>
    </row>
    <row r="1820" spans="1:72" s="8" customFormat="1" x14ac:dyDescent="0.25">
      <c r="A1820" s="92"/>
      <c r="B1820" s="92"/>
      <c r="C1820" s="92"/>
      <c r="D1820" s="92"/>
      <c r="E1820" s="104"/>
      <c r="F1820" s="104"/>
      <c r="G1820" s="104"/>
      <c r="H1820" s="104"/>
      <c r="I1820" s="104"/>
      <c r="J1820" s="104"/>
      <c r="K1820" s="104"/>
      <c r="L1820" s="104"/>
      <c r="M1820"/>
      <c r="N1820"/>
      <c r="O1820"/>
      <c r="P1820"/>
      <c r="Q1820"/>
      <c r="R1820"/>
      <c r="S1820"/>
      <c r="T1820"/>
      <c r="U1820"/>
      <c r="V1820"/>
      <c r="W1820"/>
      <c r="X1820"/>
      <c r="Y1820"/>
      <c r="Z1820"/>
      <c r="AA1820"/>
      <c r="AB1820"/>
      <c r="AC1820"/>
      <c r="AD1820"/>
      <c r="AE1820"/>
      <c r="AF1820"/>
      <c r="AG1820"/>
      <c r="AH1820"/>
      <c r="AI1820"/>
      <c r="AJ1820"/>
      <c r="AK1820"/>
      <c r="AL1820"/>
      <c r="AM1820"/>
      <c r="AN1820"/>
      <c r="AO1820"/>
      <c r="AP1820"/>
      <c r="AQ1820"/>
      <c r="AR1820"/>
      <c r="AS1820"/>
      <c r="AT1820"/>
      <c r="AU1820"/>
      <c r="AV1820"/>
      <c r="AW1820"/>
      <c r="AX1820"/>
      <c r="AY1820"/>
      <c r="AZ1820"/>
      <c r="BA1820"/>
      <c r="BB1820"/>
      <c r="BC1820"/>
      <c r="BD1820"/>
      <c r="BE1820"/>
      <c r="BF1820"/>
      <c r="BG1820"/>
      <c r="BH1820"/>
      <c r="BI1820"/>
      <c r="BJ1820"/>
      <c r="BK1820"/>
      <c r="BL1820"/>
      <c r="BM1820"/>
      <c r="BN1820"/>
      <c r="BO1820"/>
      <c r="BP1820"/>
      <c r="BQ1820"/>
      <c r="BR1820"/>
      <c r="BS1820"/>
      <c r="BT1820"/>
    </row>
    <row r="1821" spans="1:72" s="8" customFormat="1" x14ac:dyDescent="0.25">
      <c r="A1821" s="92"/>
      <c r="B1821" s="92"/>
      <c r="C1821" s="92"/>
      <c r="D1821" s="92"/>
      <c r="E1821" s="104"/>
      <c r="F1821" s="104"/>
      <c r="G1821" s="104"/>
      <c r="H1821" s="104"/>
      <c r="I1821" s="104"/>
      <c r="J1821" s="104"/>
      <c r="K1821" s="104"/>
      <c r="L1821" s="104"/>
      <c r="M1821"/>
      <c r="N1821"/>
      <c r="O1821"/>
      <c r="P1821"/>
      <c r="Q1821"/>
      <c r="R1821"/>
      <c r="S1821"/>
      <c r="T1821"/>
      <c r="U1821"/>
      <c r="V1821"/>
      <c r="W1821"/>
      <c r="X1821"/>
      <c r="Y1821"/>
      <c r="Z1821"/>
      <c r="AA1821"/>
      <c r="AB1821"/>
      <c r="AC1821"/>
      <c r="AD1821"/>
      <c r="AE1821"/>
      <c r="AF1821"/>
      <c r="AG1821"/>
      <c r="AH1821"/>
      <c r="AI1821"/>
      <c r="AJ1821"/>
      <c r="AK1821"/>
      <c r="AL1821"/>
      <c r="AM1821"/>
      <c r="AN1821"/>
      <c r="AO1821"/>
      <c r="AP1821"/>
      <c r="AQ1821"/>
      <c r="AR1821"/>
      <c r="AS1821"/>
      <c r="AT1821"/>
      <c r="AU1821"/>
      <c r="AV1821"/>
      <c r="AW1821"/>
      <c r="AX1821"/>
      <c r="AY1821"/>
      <c r="AZ1821"/>
      <c r="BA1821"/>
      <c r="BB1821"/>
      <c r="BC1821"/>
      <c r="BD1821"/>
      <c r="BE1821"/>
      <c r="BF1821"/>
      <c r="BG1821"/>
      <c r="BH1821"/>
      <c r="BI1821"/>
      <c r="BJ1821"/>
      <c r="BK1821"/>
      <c r="BL1821"/>
      <c r="BM1821"/>
      <c r="BN1821"/>
      <c r="BO1821"/>
      <c r="BP1821"/>
      <c r="BQ1821"/>
      <c r="BR1821"/>
      <c r="BS1821"/>
      <c r="BT1821"/>
    </row>
    <row r="1822" spans="1:72" s="8" customFormat="1" x14ac:dyDescent="0.25">
      <c r="A1822" s="92"/>
      <c r="B1822" s="92"/>
      <c r="C1822" s="92"/>
      <c r="D1822" s="92"/>
      <c r="E1822" s="104"/>
      <c r="F1822" s="104"/>
      <c r="G1822" s="104"/>
      <c r="H1822" s="104"/>
      <c r="I1822" s="104"/>
      <c r="J1822" s="104"/>
      <c r="K1822" s="104"/>
      <c r="L1822" s="104"/>
      <c r="M1822"/>
      <c r="N1822"/>
      <c r="O1822"/>
      <c r="P1822"/>
      <c r="Q1822"/>
      <c r="R1822"/>
      <c r="S1822"/>
      <c r="T1822"/>
      <c r="U1822"/>
      <c r="V1822"/>
      <c r="W1822"/>
      <c r="X1822"/>
      <c r="Y1822"/>
      <c r="Z1822"/>
      <c r="AA1822"/>
      <c r="AB1822"/>
      <c r="AC1822"/>
      <c r="AD1822"/>
      <c r="AE1822"/>
      <c r="AF1822"/>
      <c r="AG1822"/>
      <c r="AH1822"/>
      <c r="AI1822"/>
      <c r="AJ1822"/>
      <c r="AK1822"/>
      <c r="AL1822"/>
      <c r="AM1822"/>
      <c r="AN1822"/>
      <c r="AO1822"/>
      <c r="AP1822"/>
      <c r="AQ1822"/>
      <c r="AR1822"/>
      <c r="AS1822"/>
      <c r="AT1822"/>
      <c r="AU1822"/>
      <c r="AV1822"/>
      <c r="AW1822"/>
      <c r="AX1822"/>
      <c r="AY1822"/>
      <c r="AZ1822"/>
      <c r="BA1822"/>
      <c r="BB1822"/>
      <c r="BC1822"/>
      <c r="BD1822"/>
      <c r="BE1822"/>
      <c r="BF1822"/>
      <c r="BG1822"/>
      <c r="BH1822"/>
      <c r="BI1822"/>
      <c r="BJ1822"/>
      <c r="BK1822"/>
      <c r="BL1822"/>
      <c r="BM1822"/>
      <c r="BN1822"/>
      <c r="BO1822"/>
      <c r="BP1822"/>
      <c r="BQ1822"/>
      <c r="BR1822"/>
      <c r="BS1822"/>
      <c r="BT1822"/>
    </row>
    <row r="1823" spans="1:72" s="8" customFormat="1" x14ac:dyDescent="0.25">
      <c r="A1823" s="92"/>
      <c r="B1823" s="92"/>
      <c r="C1823" s="92"/>
      <c r="D1823" s="92"/>
      <c r="E1823" s="104"/>
      <c r="F1823" s="104"/>
      <c r="G1823" s="104"/>
      <c r="H1823" s="104"/>
      <c r="I1823" s="104"/>
      <c r="J1823" s="104"/>
      <c r="K1823" s="104"/>
      <c r="L1823" s="104"/>
      <c r="M1823"/>
      <c r="N1823"/>
      <c r="O1823"/>
      <c r="P1823"/>
      <c r="Q1823"/>
      <c r="R1823"/>
      <c r="S1823"/>
      <c r="T1823"/>
      <c r="U1823"/>
      <c r="V1823"/>
      <c r="W1823"/>
      <c r="X1823"/>
      <c r="Y1823"/>
      <c r="Z1823"/>
      <c r="AA1823"/>
      <c r="AB1823"/>
      <c r="AC1823"/>
      <c r="AD1823"/>
      <c r="AE1823"/>
      <c r="AF1823"/>
      <c r="AG1823"/>
      <c r="AH1823"/>
      <c r="AI1823"/>
      <c r="AJ1823"/>
      <c r="AK1823"/>
      <c r="AL1823"/>
      <c r="AM1823"/>
      <c r="AN1823"/>
      <c r="AO1823"/>
      <c r="AP1823"/>
      <c r="AQ1823"/>
      <c r="AR1823"/>
      <c r="AS1823"/>
      <c r="AT1823"/>
      <c r="AU1823"/>
      <c r="AV1823"/>
      <c r="AW1823"/>
      <c r="AX1823"/>
      <c r="AY1823"/>
      <c r="AZ1823"/>
      <c r="BA1823"/>
      <c r="BB1823"/>
      <c r="BC1823"/>
      <c r="BD1823"/>
      <c r="BE1823"/>
      <c r="BF1823"/>
      <c r="BG1823"/>
      <c r="BH1823"/>
      <c r="BI1823"/>
      <c r="BJ1823"/>
      <c r="BK1823"/>
      <c r="BL1823"/>
      <c r="BM1823"/>
      <c r="BN1823"/>
      <c r="BO1823"/>
      <c r="BP1823"/>
      <c r="BQ1823"/>
      <c r="BR1823"/>
      <c r="BS1823"/>
      <c r="BT1823"/>
    </row>
    <row r="1824" spans="1:72" s="8" customFormat="1" x14ac:dyDescent="0.25">
      <c r="A1824" s="92"/>
      <c r="B1824" s="92"/>
      <c r="C1824" s="92"/>
      <c r="D1824" s="92"/>
      <c r="E1824" s="104"/>
      <c r="F1824" s="104"/>
      <c r="G1824" s="104"/>
      <c r="H1824" s="104"/>
      <c r="I1824" s="104"/>
      <c r="J1824" s="104"/>
      <c r="K1824" s="104"/>
      <c r="L1824" s="104"/>
      <c r="M1824"/>
      <c r="N1824"/>
      <c r="O1824"/>
      <c r="P1824"/>
      <c r="Q1824"/>
      <c r="R1824"/>
      <c r="S1824"/>
      <c r="T1824"/>
      <c r="U1824"/>
      <c r="V1824"/>
      <c r="W1824"/>
      <c r="X1824"/>
      <c r="Y1824"/>
      <c r="Z1824"/>
      <c r="AA1824"/>
      <c r="AB1824"/>
      <c r="AC1824"/>
      <c r="AD1824"/>
      <c r="AE1824"/>
      <c r="AF1824"/>
      <c r="AG1824"/>
      <c r="AH1824"/>
      <c r="AI1824"/>
      <c r="AJ1824"/>
      <c r="AK1824"/>
      <c r="AL1824"/>
      <c r="AM1824"/>
      <c r="AN1824"/>
      <c r="AO1824"/>
      <c r="AP1824"/>
      <c r="AQ1824"/>
      <c r="AR1824"/>
      <c r="AS1824"/>
      <c r="AT1824"/>
      <c r="AU1824"/>
      <c r="AV1824"/>
      <c r="AW1824"/>
      <c r="AX1824"/>
      <c r="AY1824"/>
      <c r="AZ1824"/>
      <c r="BA1824"/>
      <c r="BB1824"/>
      <c r="BC1824"/>
      <c r="BD1824"/>
      <c r="BE1824"/>
      <c r="BF1824"/>
      <c r="BG1824"/>
      <c r="BH1824"/>
      <c r="BI1824"/>
      <c r="BJ1824"/>
      <c r="BK1824"/>
      <c r="BL1824"/>
      <c r="BM1824"/>
      <c r="BN1824"/>
      <c r="BO1824"/>
      <c r="BP1824"/>
      <c r="BQ1824"/>
      <c r="BR1824"/>
      <c r="BS1824"/>
      <c r="BT1824"/>
    </row>
    <row r="1825" spans="1:72" s="8" customFormat="1" x14ac:dyDescent="0.25">
      <c r="A1825" s="92"/>
      <c r="B1825" s="92"/>
      <c r="C1825" s="92"/>
      <c r="D1825" s="92"/>
      <c r="E1825" s="104"/>
      <c r="F1825" s="104"/>
      <c r="G1825" s="104"/>
      <c r="H1825" s="104"/>
      <c r="I1825" s="104"/>
      <c r="J1825" s="104"/>
      <c r="K1825" s="104"/>
      <c r="L1825" s="104"/>
      <c r="M1825"/>
      <c r="N1825"/>
      <c r="O1825"/>
      <c r="P1825"/>
      <c r="Q1825"/>
      <c r="R1825"/>
      <c r="S1825"/>
      <c r="T1825"/>
      <c r="U1825"/>
      <c r="V1825"/>
      <c r="W1825"/>
      <c r="X1825"/>
      <c r="Y1825"/>
      <c r="Z1825"/>
      <c r="AA1825"/>
      <c r="AB1825"/>
      <c r="AC1825"/>
      <c r="AD1825"/>
      <c r="AE1825"/>
      <c r="AF1825"/>
      <c r="AG1825"/>
      <c r="AH1825"/>
      <c r="AI1825"/>
      <c r="AJ1825"/>
      <c r="AK1825"/>
      <c r="AL1825"/>
      <c r="AM1825"/>
      <c r="AN1825"/>
      <c r="AO1825"/>
      <c r="AP1825"/>
      <c r="AQ1825"/>
      <c r="AR1825"/>
      <c r="AS1825"/>
      <c r="AT1825"/>
      <c r="AU1825"/>
      <c r="AV1825"/>
      <c r="AW1825"/>
      <c r="AX1825"/>
      <c r="AY1825"/>
      <c r="AZ1825"/>
      <c r="BA1825"/>
      <c r="BB1825"/>
      <c r="BC1825"/>
      <c r="BD1825"/>
      <c r="BE1825"/>
      <c r="BF1825"/>
      <c r="BG1825"/>
      <c r="BH1825"/>
      <c r="BI1825"/>
      <c r="BJ1825"/>
      <c r="BK1825"/>
      <c r="BL1825"/>
      <c r="BM1825"/>
      <c r="BN1825"/>
      <c r="BO1825"/>
      <c r="BP1825"/>
      <c r="BQ1825"/>
      <c r="BR1825"/>
      <c r="BS1825"/>
      <c r="BT1825"/>
    </row>
    <row r="1826" spans="1:72" s="8" customFormat="1" x14ac:dyDescent="0.25">
      <c r="A1826" s="92"/>
      <c r="B1826" s="92"/>
      <c r="C1826" s="92"/>
      <c r="D1826" s="92"/>
      <c r="E1826" s="104"/>
      <c r="F1826" s="104"/>
      <c r="G1826" s="104"/>
      <c r="H1826" s="104"/>
      <c r="I1826" s="104"/>
      <c r="J1826" s="104"/>
      <c r="K1826" s="104"/>
      <c r="L1826" s="104"/>
      <c r="M1826"/>
      <c r="N1826"/>
      <c r="O1826"/>
      <c r="P1826"/>
      <c r="Q1826"/>
      <c r="R1826"/>
      <c r="S1826"/>
      <c r="T1826"/>
      <c r="U1826"/>
      <c r="V1826"/>
      <c r="W1826"/>
      <c r="X1826"/>
      <c r="Y1826"/>
      <c r="Z1826"/>
      <c r="AA1826"/>
      <c r="AB1826"/>
      <c r="AC1826"/>
      <c r="AD1826"/>
      <c r="AE1826"/>
      <c r="AF1826"/>
      <c r="AG1826"/>
      <c r="AH1826"/>
      <c r="AI1826"/>
      <c r="AJ1826"/>
      <c r="AK1826"/>
      <c r="AL1826"/>
      <c r="AM1826"/>
      <c r="AN1826"/>
      <c r="AO1826"/>
      <c r="AP1826"/>
      <c r="AQ1826"/>
      <c r="AR1826"/>
      <c r="AS1826"/>
      <c r="AT1826"/>
      <c r="AU1826"/>
      <c r="AV1826"/>
      <c r="AW1826"/>
      <c r="AX1826"/>
      <c r="AY1826"/>
      <c r="AZ1826"/>
      <c r="BA1826"/>
      <c r="BB1826"/>
      <c r="BC1826"/>
      <c r="BD1826"/>
      <c r="BE1826"/>
      <c r="BF1826"/>
      <c r="BG1826"/>
      <c r="BH1826"/>
      <c r="BI1826"/>
      <c r="BJ1826"/>
      <c r="BK1826"/>
      <c r="BL1826"/>
      <c r="BM1826"/>
      <c r="BN1826"/>
      <c r="BO1826"/>
      <c r="BP1826"/>
      <c r="BQ1826"/>
      <c r="BR1826"/>
      <c r="BS1826"/>
      <c r="BT1826"/>
    </row>
    <row r="1827" spans="1:72" s="8" customFormat="1" x14ac:dyDescent="0.25">
      <c r="A1827" s="92"/>
      <c r="B1827" s="92"/>
      <c r="C1827" s="92"/>
      <c r="D1827" s="92"/>
      <c r="E1827" s="104"/>
      <c r="F1827" s="104"/>
      <c r="G1827" s="104"/>
      <c r="H1827" s="104"/>
      <c r="I1827" s="104"/>
      <c r="J1827" s="104"/>
      <c r="K1827" s="104"/>
      <c r="L1827" s="104"/>
      <c r="M1827"/>
      <c r="N1827"/>
      <c r="O1827"/>
      <c r="P1827"/>
      <c r="Q1827"/>
      <c r="R1827"/>
      <c r="S1827"/>
      <c r="T1827"/>
      <c r="U1827"/>
      <c r="V1827"/>
      <c r="W1827"/>
      <c r="X1827"/>
      <c r="Y1827"/>
      <c r="Z1827"/>
      <c r="AA1827"/>
      <c r="AB1827"/>
      <c r="AC1827"/>
      <c r="AD1827"/>
      <c r="AE1827"/>
      <c r="AF1827"/>
      <c r="AG1827"/>
      <c r="AH1827"/>
      <c r="AI1827"/>
      <c r="AJ1827"/>
      <c r="AK1827"/>
      <c r="AL1827"/>
      <c r="AM1827"/>
      <c r="AN1827"/>
      <c r="AO1827"/>
      <c r="AP1827"/>
      <c r="AQ1827"/>
      <c r="AR1827"/>
      <c r="AS1827"/>
      <c r="AT1827"/>
      <c r="AU1827"/>
      <c r="AV1827"/>
      <c r="AW1827"/>
      <c r="AX1827"/>
      <c r="AY1827"/>
      <c r="AZ1827"/>
      <c r="BA1827"/>
      <c r="BB1827"/>
      <c r="BC1827"/>
      <c r="BD1827"/>
      <c r="BE1827"/>
      <c r="BF1827"/>
      <c r="BG1827"/>
      <c r="BH1827"/>
      <c r="BI1827"/>
      <c r="BJ1827"/>
      <c r="BK1827"/>
      <c r="BL1827"/>
      <c r="BM1827"/>
      <c r="BN1827"/>
      <c r="BO1827"/>
      <c r="BP1827"/>
      <c r="BQ1827"/>
      <c r="BR1827"/>
      <c r="BS1827"/>
      <c r="BT1827"/>
    </row>
    <row r="1828" spans="1:72" s="8" customFormat="1" x14ac:dyDescent="0.25">
      <c r="A1828" s="92"/>
      <c r="B1828" s="92"/>
      <c r="C1828" s="92"/>
      <c r="D1828" s="92"/>
      <c r="E1828" s="104"/>
      <c r="F1828" s="104"/>
      <c r="G1828" s="104"/>
      <c r="H1828" s="104"/>
      <c r="I1828" s="104"/>
      <c r="J1828" s="104"/>
      <c r="K1828" s="104"/>
      <c r="L1828" s="104"/>
      <c r="M1828"/>
      <c r="N1828"/>
      <c r="O1828"/>
      <c r="P1828"/>
      <c r="Q1828"/>
      <c r="R1828"/>
      <c r="S1828"/>
      <c r="T1828"/>
      <c r="U1828"/>
      <c r="V1828"/>
      <c r="W1828"/>
      <c r="X1828"/>
      <c r="Y1828"/>
      <c r="Z1828"/>
      <c r="AA1828"/>
      <c r="AB1828"/>
      <c r="AC1828"/>
      <c r="AD1828"/>
      <c r="AE1828"/>
      <c r="AF1828"/>
      <c r="AG1828"/>
      <c r="AH1828"/>
      <c r="AI1828"/>
      <c r="AJ1828"/>
      <c r="AK1828"/>
      <c r="AL1828"/>
      <c r="AM1828"/>
      <c r="AN1828"/>
      <c r="AO1828"/>
      <c r="AP1828"/>
      <c r="AQ1828"/>
      <c r="AR1828"/>
      <c r="AS1828"/>
      <c r="AT1828"/>
      <c r="AU1828"/>
      <c r="AV1828"/>
      <c r="AW1828"/>
      <c r="AX1828"/>
      <c r="AY1828"/>
      <c r="AZ1828"/>
      <c r="BA1828"/>
      <c r="BB1828"/>
      <c r="BC1828"/>
      <c r="BD1828"/>
      <c r="BE1828"/>
      <c r="BF1828"/>
      <c r="BG1828"/>
      <c r="BH1828"/>
      <c r="BI1828"/>
      <c r="BJ1828"/>
      <c r="BK1828"/>
      <c r="BL1828"/>
      <c r="BM1828"/>
      <c r="BN1828"/>
      <c r="BO1828"/>
      <c r="BP1828"/>
      <c r="BQ1828"/>
      <c r="BR1828"/>
      <c r="BS1828"/>
      <c r="BT1828"/>
    </row>
    <row r="1829" spans="1:72" s="8" customFormat="1" x14ac:dyDescent="0.25">
      <c r="A1829" s="92"/>
      <c r="B1829" s="92"/>
      <c r="C1829" s="92"/>
      <c r="D1829" s="92"/>
      <c r="E1829" s="104"/>
      <c r="F1829" s="104"/>
      <c r="G1829" s="104"/>
      <c r="H1829" s="104"/>
      <c r="I1829" s="104"/>
      <c r="J1829" s="104"/>
      <c r="K1829" s="104"/>
      <c r="L1829" s="104"/>
      <c r="M1829"/>
      <c r="N1829"/>
      <c r="O1829"/>
      <c r="P1829"/>
      <c r="Q1829"/>
      <c r="R1829"/>
      <c r="S1829"/>
      <c r="T1829"/>
      <c r="U1829"/>
      <c r="V1829"/>
      <c r="W1829"/>
      <c r="X1829"/>
      <c r="Y1829"/>
      <c r="Z1829"/>
      <c r="AA1829"/>
      <c r="AB1829"/>
      <c r="AC1829"/>
      <c r="AD1829"/>
      <c r="AE1829"/>
      <c r="AF1829"/>
      <c r="AG1829"/>
      <c r="AH1829"/>
      <c r="AI1829"/>
      <c r="AJ1829"/>
      <c r="AK1829"/>
      <c r="AL1829"/>
      <c r="AM1829"/>
      <c r="AN1829"/>
      <c r="AO1829"/>
      <c r="AP1829"/>
      <c r="AQ1829"/>
      <c r="AR1829"/>
      <c r="AS1829"/>
      <c r="AT1829"/>
      <c r="AU1829"/>
      <c r="AV1829"/>
      <c r="AW1829"/>
      <c r="AX1829"/>
      <c r="AY1829"/>
      <c r="AZ1829"/>
      <c r="BA1829"/>
      <c r="BB1829"/>
      <c r="BC1829"/>
      <c r="BD1829"/>
      <c r="BE1829"/>
      <c r="BF1829"/>
      <c r="BG1829"/>
      <c r="BH1829"/>
      <c r="BI1829"/>
      <c r="BJ1829"/>
      <c r="BK1829"/>
      <c r="BL1829"/>
      <c r="BM1829"/>
      <c r="BN1829"/>
      <c r="BO1829"/>
      <c r="BP1829"/>
      <c r="BQ1829"/>
      <c r="BR1829"/>
      <c r="BS1829"/>
      <c r="BT1829"/>
    </row>
    <row r="1830" spans="1:72" s="8" customFormat="1" x14ac:dyDescent="0.25">
      <c r="A1830" s="92"/>
      <c r="B1830" s="92"/>
      <c r="C1830" s="92"/>
      <c r="D1830" s="92"/>
      <c r="E1830" s="104"/>
      <c r="F1830" s="104"/>
      <c r="G1830" s="104"/>
      <c r="H1830" s="104"/>
      <c r="I1830" s="104"/>
      <c r="J1830" s="104"/>
      <c r="K1830" s="104"/>
      <c r="L1830" s="104"/>
      <c r="M1830"/>
      <c r="N1830"/>
      <c r="O1830"/>
      <c r="P1830"/>
      <c r="Q1830"/>
      <c r="R1830"/>
      <c r="S1830"/>
      <c r="T1830"/>
      <c r="U1830"/>
      <c r="V1830"/>
      <c r="W1830"/>
      <c r="X1830"/>
      <c r="Y1830"/>
      <c r="Z1830"/>
      <c r="AA1830"/>
      <c r="AB1830"/>
      <c r="AC1830"/>
      <c r="AD1830"/>
      <c r="AE1830"/>
      <c r="AF1830"/>
      <c r="AG1830"/>
      <c r="AH1830"/>
      <c r="AI1830"/>
      <c r="AJ1830"/>
      <c r="AK1830"/>
      <c r="AL1830"/>
      <c r="AM1830"/>
      <c r="AN1830"/>
      <c r="AO1830"/>
      <c r="AP1830"/>
      <c r="AQ1830"/>
      <c r="AR1830"/>
      <c r="AS1830"/>
      <c r="AT1830"/>
      <c r="AU1830"/>
      <c r="AV1830"/>
      <c r="AW1830"/>
      <c r="AX1830"/>
      <c r="AY1830"/>
      <c r="AZ1830"/>
      <c r="BA1830"/>
      <c r="BB1830"/>
      <c r="BC1830"/>
      <c r="BD1830"/>
      <c r="BE1830"/>
      <c r="BF1830"/>
      <c r="BG1830"/>
      <c r="BH1830"/>
      <c r="BI1830"/>
      <c r="BJ1830"/>
      <c r="BK1830"/>
      <c r="BL1830"/>
      <c r="BM1830"/>
      <c r="BN1830"/>
      <c r="BO1830"/>
      <c r="BP1830"/>
      <c r="BQ1830"/>
      <c r="BR1830"/>
      <c r="BS1830"/>
      <c r="BT1830"/>
    </row>
    <row r="1831" spans="1:72" s="8" customFormat="1" x14ac:dyDescent="0.25">
      <c r="A1831" s="92"/>
      <c r="B1831" s="92"/>
      <c r="C1831" s="92"/>
      <c r="D1831" s="92"/>
      <c r="E1831" s="104"/>
      <c r="F1831" s="104"/>
      <c r="G1831" s="104"/>
      <c r="H1831" s="104"/>
      <c r="I1831" s="104"/>
      <c r="J1831" s="104"/>
      <c r="K1831" s="104"/>
      <c r="L1831" s="104"/>
      <c r="M1831"/>
      <c r="N1831"/>
      <c r="O1831"/>
      <c r="P1831"/>
      <c r="Q1831"/>
      <c r="R1831"/>
      <c r="S1831"/>
      <c r="T1831"/>
      <c r="U1831"/>
      <c r="V1831"/>
      <c r="W1831"/>
      <c r="X1831"/>
      <c r="Y1831"/>
      <c r="Z1831"/>
      <c r="AA1831"/>
      <c r="AB1831"/>
      <c r="AC1831"/>
      <c r="AD1831"/>
      <c r="AE1831"/>
      <c r="AF1831"/>
      <c r="AG1831"/>
      <c r="AH1831"/>
      <c r="AI1831"/>
      <c r="AJ1831"/>
      <c r="AK1831"/>
      <c r="AL1831"/>
      <c r="AM1831"/>
      <c r="AN1831"/>
      <c r="AO1831"/>
      <c r="AP1831"/>
      <c r="AQ1831"/>
      <c r="AR1831"/>
      <c r="AS1831"/>
      <c r="AT1831"/>
      <c r="AU1831"/>
      <c r="AV1831"/>
      <c r="AW1831"/>
      <c r="AX1831"/>
      <c r="AY1831"/>
      <c r="AZ1831"/>
      <c r="BA1831"/>
      <c r="BB1831"/>
      <c r="BC1831"/>
      <c r="BD1831"/>
      <c r="BE1831"/>
      <c r="BF1831"/>
      <c r="BG1831"/>
      <c r="BH1831"/>
      <c r="BI1831"/>
      <c r="BJ1831"/>
      <c r="BK1831"/>
      <c r="BL1831"/>
      <c r="BM1831"/>
      <c r="BN1831"/>
      <c r="BO1831"/>
      <c r="BP1831"/>
      <c r="BQ1831"/>
      <c r="BR1831"/>
      <c r="BS1831"/>
      <c r="BT1831"/>
    </row>
    <row r="1832" spans="1:72" s="8" customFormat="1" x14ac:dyDescent="0.25">
      <c r="A1832" s="92"/>
      <c r="B1832" s="92"/>
      <c r="C1832" s="92"/>
      <c r="D1832" s="92"/>
      <c r="E1832" s="104"/>
      <c r="F1832" s="104"/>
      <c r="G1832" s="104"/>
      <c r="H1832" s="104"/>
      <c r="I1832" s="104"/>
      <c r="J1832" s="104"/>
      <c r="K1832" s="104"/>
      <c r="L1832" s="104"/>
      <c r="M1832"/>
      <c r="N1832"/>
      <c r="O1832"/>
      <c r="P1832"/>
      <c r="Q1832"/>
      <c r="R1832"/>
      <c r="S1832"/>
      <c r="T1832"/>
      <c r="U1832"/>
      <c r="V1832"/>
      <c r="W1832"/>
      <c r="X1832"/>
      <c r="Y1832"/>
      <c r="Z1832"/>
      <c r="AA1832"/>
      <c r="AB1832"/>
      <c r="AC1832"/>
      <c r="AD1832"/>
      <c r="AE1832"/>
      <c r="AF1832"/>
      <c r="AG1832"/>
      <c r="AH1832"/>
      <c r="AI1832"/>
      <c r="AJ1832"/>
      <c r="AK1832"/>
      <c r="AL1832"/>
      <c r="AM1832"/>
      <c r="AN1832"/>
      <c r="AO1832"/>
      <c r="AP1832"/>
      <c r="AQ1832"/>
      <c r="AR1832"/>
      <c r="AS1832"/>
      <c r="AT1832"/>
      <c r="AU1832"/>
      <c r="AV1832"/>
      <c r="AW1832"/>
      <c r="AX1832"/>
      <c r="AY1832"/>
      <c r="AZ1832"/>
      <c r="BA1832"/>
      <c r="BB1832"/>
      <c r="BC1832"/>
      <c r="BD1832"/>
      <c r="BE1832"/>
      <c r="BF1832"/>
      <c r="BG1832"/>
      <c r="BH1832"/>
      <c r="BI1832"/>
      <c r="BJ1832"/>
      <c r="BK1832"/>
      <c r="BL1832"/>
      <c r="BM1832"/>
      <c r="BN1832"/>
      <c r="BO1832"/>
      <c r="BP1832"/>
      <c r="BQ1832"/>
      <c r="BR1832"/>
      <c r="BS1832"/>
      <c r="BT1832"/>
    </row>
    <row r="1833" spans="1:72" s="8" customFormat="1" x14ac:dyDescent="0.25">
      <c r="A1833" s="92"/>
      <c r="B1833" s="92"/>
      <c r="C1833" s="92"/>
      <c r="D1833" s="92"/>
      <c r="E1833" s="104"/>
      <c r="F1833" s="104"/>
      <c r="G1833" s="104"/>
      <c r="H1833" s="104"/>
      <c r="I1833" s="104"/>
      <c r="J1833" s="104"/>
      <c r="K1833" s="104"/>
      <c r="L1833" s="104"/>
      <c r="M1833"/>
      <c r="N1833"/>
      <c r="O1833"/>
      <c r="P1833"/>
      <c r="Q1833"/>
      <c r="R1833"/>
      <c r="S1833"/>
      <c r="T1833"/>
      <c r="U1833"/>
      <c r="V1833"/>
      <c r="W1833"/>
      <c r="X1833"/>
      <c r="Y1833"/>
      <c r="Z1833"/>
      <c r="AA1833"/>
      <c r="AB1833"/>
      <c r="AC1833"/>
      <c r="AD1833"/>
      <c r="AE1833"/>
      <c r="AF1833"/>
      <c r="AG1833"/>
      <c r="AH1833"/>
      <c r="AI1833"/>
      <c r="AJ1833"/>
      <c r="AK1833"/>
      <c r="AL1833"/>
      <c r="AM1833"/>
      <c r="AN1833"/>
      <c r="AO1833"/>
      <c r="AP1833"/>
      <c r="AQ1833"/>
      <c r="AR1833"/>
      <c r="AS1833"/>
      <c r="AT1833"/>
      <c r="AU1833"/>
      <c r="AV1833"/>
      <c r="AW1833"/>
      <c r="AX1833"/>
      <c r="AY1833"/>
      <c r="AZ1833"/>
      <c r="BA1833"/>
      <c r="BB1833"/>
      <c r="BC1833"/>
      <c r="BD1833"/>
      <c r="BE1833"/>
      <c r="BF1833"/>
      <c r="BG1833"/>
      <c r="BH1833"/>
      <c r="BI1833"/>
      <c r="BJ1833"/>
      <c r="BK1833"/>
      <c r="BL1833"/>
      <c r="BM1833"/>
      <c r="BN1833"/>
      <c r="BO1833"/>
      <c r="BP1833"/>
      <c r="BQ1833"/>
      <c r="BR1833"/>
      <c r="BS1833"/>
      <c r="BT1833"/>
    </row>
    <row r="1834" spans="1:72" s="8" customFormat="1" x14ac:dyDescent="0.25">
      <c r="A1834" s="92"/>
      <c r="B1834" s="92"/>
      <c r="C1834" s="92"/>
      <c r="D1834" s="92"/>
      <c r="E1834" s="104"/>
      <c r="F1834" s="104"/>
      <c r="G1834" s="104"/>
      <c r="H1834" s="104"/>
      <c r="I1834" s="104"/>
      <c r="J1834" s="104"/>
      <c r="K1834" s="104"/>
      <c r="L1834" s="104"/>
      <c r="M1834"/>
      <c r="N1834"/>
      <c r="O1834"/>
      <c r="P1834"/>
      <c r="Q1834"/>
      <c r="R1834"/>
      <c r="S1834"/>
      <c r="T1834"/>
      <c r="U1834"/>
      <c r="V1834"/>
      <c r="W1834"/>
      <c r="X1834"/>
      <c r="Y1834"/>
      <c r="Z1834"/>
      <c r="AA1834"/>
      <c r="AB1834"/>
      <c r="AC1834"/>
      <c r="AD1834"/>
      <c r="AE1834"/>
      <c r="AF1834"/>
      <c r="AG1834"/>
      <c r="AH1834"/>
      <c r="AI1834"/>
      <c r="AJ1834"/>
      <c r="AK1834"/>
      <c r="AL1834"/>
      <c r="AM1834"/>
      <c r="AN1834"/>
      <c r="AO1834"/>
      <c r="AP1834"/>
      <c r="AQ1834"/>
      <c r="AR1834"/>
      <c r="AS1834"/>
      <c r="AT1834"/>
      <c r="AU1834"/>
      <c r="AV1834"/>
      <c r="AW1834"/>
      <c r="AX1834"/>
      <c r="AY1834"/>
      <c r="AZ1834"/>
      <c r="BA1834"/>
      <c r="BB1834"/>
      <c r="BC1834"/>
      <c r="BD1834"/>
      <c r="BE1834"/>
      <c r="BF1834"/>
      <c r="BG1834"/>
      <c r="BH1834"/>
      <c r="BI1834"/>
      <c r="BJ1834"/>
      <c r="BK1834"/>
      <c r="BL1834"/>
      <c r="BM1834"/>
      <c r="BN1834"/>
      <c r="BO1834"/>
      <c r="BP1834"/>
      <c r="BQ1834"/>
      <c r="BR1834"/>
      <c r="BS1834"/>
      <c r="BT1834"/>
    </row>
    <row r="1835" spans="1:72" s="8" customFormat="1" x14ac:dyDescent="0.25">
      <c r="A1835" s="92"/>
      <c r="B1835" s="92"/>
      <c r="C1835" s="92"/>
      <c r="D1835" s="92"/>
      <c r="E1835" s="104"/>
      <c r="F1835" s="104"/>
      <c r="G1835" s="104"/>
      <c r="H1835" s="104"/>
      <c r="I1835" s="104"/>
      <c r="J1835" s="104"/>
      <c r="K1835" s="104"/>
      <c r="L1835" s="104"/>
      <c r="M1835"/>
      <c r="N1835"/>
      <c r="O1835"/>
      <c r="P1835"/>
      <c r="Q1835"/>
      <c r="R1835"/>
      <c r="S1835"/>
      <c r="T1835"/>
      <c r="U1835"/>
      <c r="V1835"/>
      <c r="W1835"/>
      <c r="X1835"/>
      <c r="Y1835"/>
      <c r="Z1835"/>
      <c r="AA1835"/>
      <c r="AB1835"/>
      <c r="AC1835"/>
      <c r="AD1835"/>
      <c r="AE1835"/>
      <c r="AF1835"/>
      <c r="AG1835"/>
      <c r="AH1835"/>
      <c r="AI1835"/>
      <c r="AJ1835"/>
      <c r="AK1835"/>
      <c r="AL1835"/>
      <c r="AM1835"/>
      <c r="AN1835"/>
      <c r="AO1835"/>
      <c r="AP1835"/>
      <c r="AQ1835"/>
      <c r="AR1835"/>
      <c r="AS1835"/>
      <c r="AT1835"/>
      <c r="AU1835"/>
      <c r="AV1835"/>
      <c r="AW1835"/>
      <c r="AX1835"/>
      <c r="AY1835"/>
      <c r="AZ1835"/>
      <c r="BA1835"/>
      <c r="BB1835"/>
      <c r="BC1835"/>
      <c r="BD1835"/>
      <c r="BE1835"/>
      <c r="BF1835"/>
      <c r="BG1835"/>
      <c r="BH1835"/>
      <c r="BI1835"/>
      <c r="BJ1835"/>
      <c r="BK1835"/>
      <c r="BL1835"/>
      <c r="BM1835"/>
      <c r="BN1835"/>
      <c r="BO1835"/>
      <c r="BP1835"/>
      <c r="BQ1835"/>
      <c r="BR1835"/>
      <c r="BS1835"/>
      <c r="BT1835"/>
    </row>
    <row r="1836" spans="1:72" s="8" customFormat="1" x14ac:dyDescent="0.25">
      <c r="A1836" s="92"/>
      <c r="B1836" s="92"/>
      <c r="C1836" s="92"/>
      <c r="D1836" s="92"/>
      <c r="E1836" s="104"/>
      <c r="F1836" s="104"/>
      <c r="G1836" s="104"/>
      <c r="H1836" s="104"/>
      <c r="I1836" s="104"/>
      <c r="J1836" s="104"/>
      <c r="K1836" s="104"/>
      <c r="L1836" s="104"/>
      <c r="M1836"/>
      <c r="N1836"/>
      <c r="O1836"/>
      <c r="P1836"/>
      <c r="Q1836"/>
      <c r="R1836"/>
      <c r="S1836"/>
      <c r="T1836"/>
      <c r="U1836"/>
      <c r="V1836"/>
      <c r="W1836"/>
      <c r="X1836"/>
      <c r="Y1836"/>
      <c r="Z1836"/>
      <c r="AA1836"/>
      <c r="AB1836"/>
      <c r="AC1836"/>
      <c r="AD1836"/>
      <c r="AE1836"/>
      <c r="AF1836"/>
      <c r="AG1836"/>
      <c r="AH1836"/>
      <c r="AI1836"/>
      <c r="AJ1836"/>
      <c r="AK1836"/>
      <c r="AL1836"/>
      <c r="AM1836"/>
      <c r="AN1836"/>
      <c r="AO1836"/>
      <c r="AP1836"/>
      <c r="AQ1836"/>
      <c r="AR1836"/>
      <c r="AS1836"/>
      <c r="AT1836"/>
      <c r="AU1836"/>
      <c r="AV1836"/>
      <c r="AW1836"/>
      <c r="AX1836"/>
      <c r="AY1836"/>
      <c r="AZ1836"/>
      <c r="BA1836"/>
      <c r="BB1836"/>
      <c r="BC1836"/>
      <c r="BD1836"/>
      <c r="BE1836"/>
      <c r="BF1836"/>
      <c r="BG1836"/>
      <c r="BH1836"/>
      <c r="BI1836"/>
      <c r="BJ1836"/>
      <c r="BK1836"/>
      <c r="BL1836"/>
      <c r="BM1836"/>
      <c r="BN1836"/>
      <c r="BO1836"/>
      <c r="BP1836"/>
      <c r="BQ1836"/>
      <c r="BR1836"/>
      <c r="BS1836"/>
      <c r="BT1836"/>
    </row>
    <row r="1837" spans="1:72" s="8" customFormat="1" x14ac:dyDescent="0.25">
      <c r="A1837" s="92"/>
      <c r="B1837" s="92"/>
      <c r="C1837" s="92"/>
      <c r="D1837" s="92"/>
      <c r="E1837" s="104"/>
      <c r="F1837" s="104"/>
      <c r="G1837" s="104"/>
      <c r="H1837" s="104"/>
      <c r="I1837" s="104"/>
      <c r="J1837" s="104"/>
      <c r="K1837" s="104"/>
      <c r="L1837" s="104"/>
      <c r="M1837"/>
      <c r="N1837"/>
      <c r="O1837"/>
      <c r="P1837"/>
      <c r="Q1837"/>
      <c r="R1837"/>
      <c r="S1837"/>
      <c r="T1837"/>
      <c r="U1837"/>
      <c r="V1837"/>
      <c r="W1837"/>
      <c r="X1837"/>
      <c r="Y1837"/>
      <c r="Z1837"/>
      <c r="AA1837"/>
      <c r="AB1837"/>
      <c r="AC1837"/>
      <c r="AD1837"/>
      <c r="AE1837"/>
      <c r="AF1837"/>
      <c r="AG1837"/>
      <c r="AH1837"/>
      <c r="AI1837"/>
      <c r="AJ1837"/>
      <c r="AK1837"/>
      <c r="AL1837"/>
      <c r="AM1837"/>
      <c r="AN1837"/>
      <c r="AO1837"/>
      <c r="AP1837"/>
      <c r="AQ1837"/>
      <c r="AR1837"/>
      <c r="AS1837"/>
      <c r="AT1837"/>
      <c r="AU1837"/>
      <c r="AV1837"/>
      <c r="AW1837"/>
      <c r="AX1837"/>
      <c r="AY1837"/>
      <c r="AZ1837"/>
      <c r="BA1837"/>
      <c r="BB1837"/>
      <c r="BC1837"/>
      <c r="BD1837"/>
      <c r="BE1837"/>
      <c r="BF1837"/>
      <c r="BG1837"/>
      <c r="BH1837"/>
      <c r="BI1837"/>
      <c r="BJ1837"/>
      <c r="BK1837"/>
      <c r="BL1837"/>
      <c r="BM1837"/>
      <c r="BN1837"/>
      <c r="BO1837"/>
      <c r="BP1837"/>
      <c r="BQ1837"/>
      <c r="BR1837"/>
      <c r="BS1837"/>
      <c r="BT1837"/>
    </row>
    <row r="1838" spans="1:72" s="8" customFormat="1" x14ac:dyDescent="0.25">
      <c r="A1838" s="92"/>
      <c r="B1838" s="92"/>
      <c r="C1838" s="92"/>
      <c r="D1838" s="92"/>
      <c r="E1838" s="104"/>
      <c r="F1838" s="104"/>
      <c r="G1838" s="104"/>
      <c r="H1838" s="104"/>
      <c r="I1838" s="104"/>
      <c r="J1838" s="104"/>
      <c r="K1838" s="104"/>
      <c r="L1838" s="104"/>
      <c r="M1838"/>
      <c r="N1838"/>
      <c r="O1838"/>
      <c r="P1838"/>
      <c r="Q1838"/>
      <c r="R1838"/>
      <c r="S1838"/>
      <c r="T1838"/>
      <c r="U1838"/>
      <c r="V1838"/>
      <c r="W1838"/>
      <c r="X1838"/>
      <c r="Y1838"/>
      <c r="Z1838"/>
      <c r="AA1838"/>
      <c r="AB1838"/>
      <c r="AC1838"/>
      <c r="AD1838"/>
      <c r="AE1838"/>
      <c r="AF1838"/>
      <c r="AG1838"/>
      <c r="AH1838"/>
      <c r="AI1838"/>
      <c r="AJ1838"/>
      <c r="AK1838"/>
      <c r="AL1838"/>
      <c r="AM1838"/>
      <c r="AN1838"/>
      <c r="AO1838"/>
      <c r="AP1838"/>
      <c r="AQ1838"/>
      <c r="AR1838"/>
      <c r="AS1838"/>
      <c r="AT1838"/>
      <c r="AU1838"/>
      <c r="AV1838"/>
      <c r="AW1838"/>
      <c r="AX1838"/>
      <c r="AY1838"/>
      <c r="AZ1838"/>
      <c r="BA1838"/>
      <c r="BB1838"/>
      <c r="BC1838"/>
      <c r="BD1838"/>
      <c r="BE1838"/>
      <c r="BF1838"/>
      <c r="BG1838"/>
      <c r="BH1838"/>
      <c r="BI1838"/>
      <c r="BJ1838"/>
      <c r="BK1838"/>
      <c r="BL1838"/>
      <c r="BM1838"/>
      <c r="BN1838"/>
      <c r="BO1838"/>
      <c r="BP1838"/>
      <c r="BQ1838"/>
      <c r="BR1838"/>
      <c r="BS1838"/>
      <c r="BT1838"/>
    </row>
    <row r="1839" spans="1:72" s="8" customFormat="1" x14ac:dyDescent="0.25">
      <c r="A1839" s="92"/>
      <c r="B1839" s="92"/>
      <c r="C1839" s="92"/>
      <c r="D1839" s="92"/>
      <c r="E1839" s="104"/>
      <c r="F1839" s="104"/>
      <c r="G1839" s="104"/>
      <c r="H1839" s="104"/>
      <c r="I1839" s="104"/>
      <c r="J1839" s="104"/>
      <c r="K1839" s="104"/>
      <c r="L1839" s="104"/>
      <c r="M1839"/>
      <c r="N1839"/>
      <c r="O1839"/>
      <c r="P1839"/>
      <c r="Q1839"/>
      <c r="R1839"/>
      <c r="S1839"/>
      <c r="T1839"/>
      <c r="U1839"/>
      <c r="V1839"/>
      <c r="W1839"/>
      <c r="X1839"/>
      <c r="Y1839"/>
      <c r="Z1839"/>
      <c r="AA1839"/>
      <c r="AB1839"/>
      <c r="AC1839"/>
      <c r="AD1839"/>
      <c r="AE1839"/>
      <c r="AF1839"/>
      <c r="AG1839"/>
      <c r="AH1839"/>
      <c r="AI1839"/>
      <c r="AJ1839"/>
      <c r="AK1839"/>
      <c r="AL1839"/>
      <c r="AM1839"/>
      <c r="AN1839"/>
      <c r="AO1839"/>
      <c r="AP1839"/>
      <c r="AQ1839"/>
      <c r="AR1839"/>
      <c r="AS1839"/>
      <c r="AT1839"/>
      <c r="AU1839"/>
      <c r="AV1839"/>
      <c r="AW1839"/>
      <c r="AX1839"/>
      <c r="AY1839"/>
      <c r="AZ1839"/>
      <c r="BA1839"/>
      <c r="BB1839"/>
      <c r="BC1839"/>
      <c r="BD1839"/>
      <c r="BE1839"/>
      <c r="BF1839"/>
      <c r="BG1839"/>
      <c r="BH1839"/>
      <c r="BI1839"/>
      <c r="BJ1839"/>
      <c r="BK1839"/>
      <c r="BL1839"/>
      <c r="BM1839"/>
      <c r="BN1839"/>
      <c r="BO1839"/>
      <c r="BP1839"/>
      <c r="BQ1839"/>
      <c r="BR1839"/>
      <c r="BS1839"/>
      <c r="BT1839"/>
    </row>
    <row r="1840" spans="1:72" s="8" customFormat="1" x14ac:dyDescent="0.25">
      <c r="A1840" s="92"/>
      <c r="B1840" s="92"/>
      <c r="C1840" s="92"/>
      <c r="D1840" s="92"/>
      <c r="E1840" s="104"/>
      <c r="F1840" s="104"/>
      <c r="G1840" s="104"/>
      <c r="H1840" s="104"/>
      <c r="I1840" s="104"/>
      <c r="J1840" s="104"/>
      <c r="K1840" s="104"/>
      <c r="L1840" s="104"/>
      <c r="M1840"/>
      <c r="N1840"/>
      <c r="O1840"/>
      <c r="P1840"/>
      <c r="Q1840"/>
      <c r="R1840"/>
      <c r="S1840"/>
      <c r="T1840"/>
      <c r="U1840"/>
      <c r="V1840"/>
      <c r="W1840"/>
      <c r="X1840"/>
      <c r="Y1840"/>
      <c r="Z1840"/>
      <c r="AA1840"/>
      <c r="AB1840"/>
      <c r="AC1840"/>
      <c r="AD1840"/>
      <c r="AE1840"/>
      <c r="AF1840"/>
      <c r="AG1840"/>
      <c r="AH1840"/>
      <c r="AI1840"/>
      <c r="AJ1840"/>
      <c r="AK1840"/>
      <c r="AL1840"/>
      <c r="AM1840"/>
      <c r="AN1840"/>
      <c r="AO1840"/>
      <c r="AP1840"/>
      <c r="AQ1840"/>
      <c r="AR1840"/>
      <c r="AS1840"/>
      <c r="AT1840"/>
      <c r="AU1840"/>
      <c r="AV1840"/>
      <c r="AW1840"/>
      <c r="AX1840"/>
      <c r="AY1840"/>
      <c r="AZ1840"/>
      <c r="BA1840"/>
      <c r="BB1840"/>
      <c r="BC1840"/>
      <c r="BD1840"/>
      <c r="BE1840"/>
      <c r="BF1840"/>
      <c r="BG1840"/>
      <c r="BH1840"/>
      <c r="BI1840"/>
      <c r="BJ1840"/>
      <c r="BK1840"/>
      <c r="BL1840"/>
      <c r="BM1840"/>
      <c r="BN1840"/>
      <c r="BO1840"/>
      <c r="BP1840"/>
      <c r="BQ1840"/>
      <c r="BR1840"/>
      <c r="BS1840"/>
      <c r="BT1840"/>
    </row>
    <row r="1841" spans="1:72" s="8" customFormat="1" x14ac:dyDescent="0.25">
      <c r="A1841" s="92"/>
      <c r="B1841" s="92"/>
      <c r="C1841" s="92"/>
      <c r="D1841" s="92"/>
      <c r="E1841" s="104"/>
      <c r="F1841" s="104"/>
      <c r="G1841" s="104"/>
      <c r="H1841" s="104"/>
      <c r="I1841" s="104"/>
      <c r="J1841" s="104"/>
      <c r="K1841" s="104"/>
      <c r="L1841" s="104"/>
      <c r="M1841"/>
      <c r="N1841"/>
      <c r="O1841"/>
      <c r="P1841"/>
      <c r="Q1841"/>
      <c r="R1841"/>
      <c r="S1841"/>
      <c r="T1841"/>
      <c r="U1841"/>
      <c r="V1841"/>
      <c r="W1841"/>
      <c r="X1841"/>
      <c r="Y1841"/>
      <c r="Z1841"/>
      <c r="AA1841"/>
      <c r="AB1841"/>
      <c r="AC1841"/>
      <c r="AD1841"/>
      <c r="AE1841"/>
      <c r="AF1841"/>
      <c r="AG1841"/>
      <c r="AH1841"/>
      <c r="AI1841"/>
      <c r="AJ1841"/>
      <c r="AK1841"/>
      <c r="AL1841"/>
      <c r="AM1841"/>
      <c r="AN1841"/>
      <c r="AO1841"/>
      <c r="AP1841"/>
      <c r="AQ1841"/>
      <c r="AR1841"/>
      <c r="AS1841"/>
      <c r="AT1841"/>
      <c r="AU1841"/>
      <c r="AV1841"/>
      <c r="AW1841"/>
      <c r="AX1841"/>
      <c r="AY1841"/>
      <c r="AZ1841"/>
      <c r="BA1841"/>
      <c r="BB1841"/>
      <c r="BC1841"/>
      <c r="BD1841"/>
      <c r="BE1841"/>
      <c r="BF1841"/>
      <c r="BG1841"/>
      <c r="BH1841"/>
      <c r="BI1841"/>
      <c r="BJ1841"/>
      <c r="BK1841"/>
      <c r="BL1841"/>
      <c r="BM1841"/>
      <c r="BN1841"/>
      <c r="BO1841"/>
      <c r="BP1841"/>
      <c r="BQ1841"/>
      <c r="BR1841"/>
      <c r="BS1841"/>
      <c r="BT1841"/>
    </row>
    <row r="1842" spans="1:72" s="8" customFormat="1" x14ac:dyDescent="0.25">
      <c r="A1842" s="92"/>
      <c r="B1842" s="92"/>
      <c r="C1842" s="92"/>
      <c r="D1842" s="92"/>
      <c r="E1842" s="104"/>
      <c r="F1842" s="104"/>
      <c r="G1842" s="104"/>
      <c r="H1842" s="104"/>
      <c r="I1842" s="104"/>
      <c r="J1842" s="104"/>
      <c r="K1842" s="104"/>
      <c r="L1842" s="104"/>
      <c r="M1842"/>
      <c r="N1842"/>
      <c r="O1842"/>
      <c r="P1842"/>
      <c r="Q1842"/>
      <c r="R1842"/>
      <c r="S1842"/>
      <c r="T1842"/>
      <c r="U1842"/>
      <c r="V1842"/>
      <c r="W1842"/>
      <c r="X1842"/>
      <c r="Y1842"/>
      <c r="Z1842"/>
      <c r="AA1842"/>
      <c r="AB1842"/>
      <c r="AC1842"/>
      <c r="AD1842"/>
      <c r="AE1842"/>
      <c r="AF1842"/>
      <c r="AG1842"/>
      <c r="AH1842"/>
      <c r="AI1842"/>
      <c r="AJ1842"/>
      <c r="AK1842"/>
      <c r="AL1842"/>
      <c r="AM1842"/>
      <c r="AN1842"/>
      <c r="AO1842"/>
      <c r="AP1842"/>
      <c r="AQ1842"/>
      <c r="AR1842"/>
      <c r="AS1842"/>
      <c r="AT1842"/>
      <c r="AU1842"/>
      <c r="AV1842"/>
      <c r="AW1842"/>
      <c r="AX1842"/>
      <c r="AY1842"/>
      <c r="AZ1842"/>
      <c r="BA1842"/>
      <c r="BB1842"/>
      <c r="BC1842"/>
      <c r="BD1842"/>
      <c r="BE1842"/>
      <c r="BF1842"/>
      <c r="BG1842"/>
      <c r="BH1842"/>
      <c r="BI1842"/>
      <c r="BJ1842"/>
      <c r="BK1842"/>
      <c r="BL1842"/>
      <c r="BM1842"/>
      <c r="BN1842"/>
      <c r="BO1842"/>
      <c r="BP1842"/>
      <c r="BQ1842"/>
      <c r="BR1842"/>
      <c r="BS1842"/>
      <c r="BT1842"/>
    </row>
    <row r="1843" spans="1:72" s="8" customFormat="1" x14ac:dyDescent="0.25">
      <c r="A1843" s="92"/>
      <c r="B1843" s="92"/>
      <c r="C1843" s="92"/>
      <c r="D1843" s="92"/>
      <c r="E1843" s="104"/>
      <c r="F1843" s="104"/>
      <c r="G1843" s="104"/>
      <c r="H1843" s="104"/>
      <c r="I1843" s="104"/>
      <c r="J1843" s="104"/>
      <c r="K1843" s="104"/>
      <c r="L1843" s="104"/>
      <c r="M1843"/>
      <c r="N1843"/>
      <c r="O1843"/>
      <c r="P1843"/>
      <c r="Q1843"/>
      <c r="R1843"/>
      <c r="S1843"/>
      <c r="T1843"/>
      <c r="U1843"/>
      <c r="V1843"/>
      <c r="W1843"/>
      <c r="X1843"/>
      <c r="Y1843"/>
      <c r="Z1843"/>
      <c r="AA1843"/>
      <c r="AB1843"/>
      <c r="AC1843"/>
      <c r="AD1843"/>
      <c r="AE1843"/>
      <c r="AF1843"/>
      <c r="AG1843"/>
      <c r="AH1843"/>
      <c r="AI1843"/>
      <c r="AJ1843"/>
      <c r="AK1843"/>
      <c r="AL1843"/>
      <c r="AM1843"/>
      <c r="AN1843"/>
      <c r="AO1843"/>
      <c r="AP1843"/>
      <c r="AQ1843"/>
      <c r="AR1843"/>
      <c r="AS1843"/>
      <c r="AT1843"/>
      <c r="AU1843"/>
      <c r="AV1843"/>
      <c r="AW1843"/>
      <c r="AX1843"/>
      <c r="AY1843"/>
      <c r="AZ1843"/>
      <c r="BA1843"/>
      <c r="BB1843"/>
      <c r="BC1843"/>
      <c r="BD1843"/>
      <c r="BE1843"/>
      <c r="BF1843"/>
      <c r="BG1843"/>
      <c r="BH1843"/>
      <c r="BI1843"/>
      <c r="BJ1843"/>
      <c r="BK1843"/>
      <c r="BL1843"/>
      <c r="BM1843"/>
      <c r="BN1843"/>
      <c r="BO1843"/>
      <c r="BP1843"/>
      <c r="BQ1843"/>
      <c r="BR1843"/>
      <c r="BS1843"/>
      <c r="BT1843"/>
    </row>
    <row r="1844" spans="1:72" s="8" customFormat="1" x14ac:dyDescent="0.25">
      <c r="A1844" s="92"/>
      <c r="B1844" s="92"/>
      <c r="C1844" s="92"/>
      <c r="D1844" s="92"/>
      <c r="E1844" s="104"/>
      <c r="F1844" s="104"/>
      <c r="G1844" s="104"/>
      <c r="H1844" s="104"/>
      <c r="I1844" s="104"/>
      <c r="J1844" s="104"/>
      <c r="K1844" s="104"/>
      <c r="L1844" s="104"/>
      <c r="M1844"/>
      <c r="N1844"/>
      <c r="O1844"/>
      <c r="P1844"/>
      <c r="Q1844"/>
      <c r="R1844"/>
      <c r="S1844"/>
      <c r="T1844"/>
      <c r="U1844"/>
      <c r="V1844"/>
      <c r="W1844"/>
      <c r="X1844"/>
      <c r="Y1844"/>
      <c r="Z1844"/>
      <c r="AA1844"/>
      <c r="AB1844"/>
      <c r="AC1844"/>
      <c r="AD1844"/>
      <c r="AE1844"/>
      <c r="AF1844"/>
      <c r="AG1844"/>
      <c r="AH1844"/>
      <c r="AI1844"/>
      <c r="AJ1844"/>
      <c r="AK1844"/>
      <c r="AL1844"/>
      <c r="AM1844"/>
      <c r="AN1844"/>
      <c r="AO1844"/>
      <c r="AP1844"/>
      <c r="AQ1844"/>
      <c r="AR1844"/>
      <c r="AS1844"/>
      <c r="AT1844"/>
      <c r="AU1844"/>
      <c r="AV1844"/>
      <c r="AW1844"/>
      <c r="AX1844"/>
      <c r="AY1844"/>
      <c r="AZ1844"/>
      <c r="BA1844"/>
      <c r="BB1844"/>
      <c r="BC1844"/>
      <c r="BD1844"/>
      <c r="BE1844"/>
      <c r="BF1844"/>
      <c r="BG1844"/>
      <c r="BH1844"/>
      <c r="BI1844"/>
      <c r="BJ1844"/>
      <c r="BK1844"/>
      <c r="BL1844"/>
      <c r="BM1844"/>
      <c r="BN1844"/>
      <c r="BO1844"/>
      <c r="BP1844"/>
      <c r="BQ1844"/>
      <c r="BR1844"/>
      <c r="BS1844"/>
      <c r="BT1844"/>
    </row>
    <row r="1845" spans="1:72" s="8" customFormat="1" x14ac:dyDescent="0.25">
      <c r="A1845" s="92"/>
      <c r="B1845" s="92"/>
      <c r="C1845" s="92"/>
      <c r="D1845" s="92"/>
      <c r="E1845" s="104"/>
      <c r="F1845" s="104"/>
      <c r="G1845" s="104"/>
      <c r="H1845" s="104"/>
      <c r="I1845" s="104"/>
      <c r="J1845" s="104"/>
      <c r="K1845" s="104"/>
      <c r="L1845" s="104"/>
      <c r="M1845"/>
      <c r="N1845"/>
      <c r="O1845"/>
      <c r="P1845"/>
      <c r="Q1845"/>
      <c r="R1845"/>
      <c r="S1845"/>
      <c r="T1845"/>
      <c r="U1845"/>
      <c r="V1845"/>
      <c r="W1845"/>
      <c r="X1845"/>
      <c r="Y1845"/>
      <c r="Z1845"/>
      <c r="AA1845"/>
      <c r="AB1845"/>
      <c r="AC1845"/>
      <c r="AD1845"/>
      <c r="AE1845"/>
      <c r="AF1845"/>
      <c r="AG1845"/>
      <c r="AH1845"/>
      <c r="AI1845"/>
      <c r="AJ1845"/>
      <c r="AK1845"/>
      <c r="AL1845"/>
      <c r="AM1845"/>
      <c r="AN1845"/>
      <c r="AO1845"/>
      <c r="AP1845"/>
      <c r="AQ1845"/>
      <c r="AR1845"/>
      <c r="AS1845"/>
      <c r="AT1845"/>
      <c r="AU1845"/>
      <c r="AV1845"/>
      <c r="AW1845"/>
      <c r="AX1845"/>
      <c r="AY1845"/>
      <c r="AZ1845"/>
      <c r="BA1845"/>
      <c r="BB1845"/>
      <c r="BC1845"/>
      <c r="BD1845"/>
      <c r="BE1845"/>
      <c r="BF1845"/>
      <c r="BG1845"/>
      <c r="BH1845"/>
      <c r="BI1845"/>
      <c r="BJ1845"/>
      <c r="BK1845"/>
      <c r="BL1845"/>
      <c r="BM1845"/>
      <c r="BN1845"/>
      <c r="BO1845"/>
      <c r="BP1845"/>
      <c r="BQ1845"/>
      <c r="BR1845"/>
      <c r="BS1845"/>
      <c r="BT1845"/>
    </row>
    <row r="1846" spans="1:72" s="8" customFormat="1" x14ac:dyDescent="0.25">
      <c r="A1846" s="92"/>
      <c r="B1846" s="92"/>
      <c r="C1846" s="92"/>
      <c r="D1846" s="92"/>
      <c r="E1846" s="104"/>
      <c r="F1846" s="104"/>
      <c r="G1846" s="104"/>
      <c r="H1846" s="104"/>
      <c r="I1846" s="104"/>
      <c r="J1846" s="104"/>
      <c r="K1846" s="104"/>
      <c r="L1846" s="104"/>
      <c r="M1846"/>
      <c r="N1846"/>
      <c r="O1846"/>
      <c r="P1846"/>
      <c r="Q1846"/>
      <c r="R1846"/>
      <c r="S1846"/>
      <c r="T1846"/>
      <c r="U1846"/>
      <c r="V1846"/>
      <c r="W1846"/>
      <c r="X1846"/>
      <c r="Y1846"/>
      <c r="Z1846"/>
      <c r="AA1846"/>
      <c r="AB1846"/>
      <c r="AC1846"/>
      <c r="AD1846"/>
      <c r="AE1846"/>
      <c r="AF1846"/>
      <c r="AG1846"/>
      <c r="AH1846"/>
      <c r="AI1846"/>
      <c r="AJ1846"/>
      <c r="AK1846"/>
      <c r="AL1846"/>
      <c r="AM1846"/>
      <c r="AN1846"/>
      <c r="AO1846"/>
      <c r="AP1846"/>
      <c r="AQ1846"/>
      <c r="AR1846"/>
      <c r="AS1846"/>
      <c r="AT1846"/>
      <c r="AU1846"/>
      <c r="AV1846"/>
      <c r="AW1846"/>
      <c r="AX1846"/>
      <c r="AY1846"/>
      <c r="AZ1846"/>
      <c r="BA1846"/>
      <c r="BB1846"/>
      <c r="BC1846"/>
      <c r="BD1846"/>
      <c r="BE1846"/>
      <c r="BF1846"/>
      <c r="BG1846"/>
      <c r="BH1846"/>
      <c r="BI1846"/>
      <c r="BJ1846"/>
      <c r="BK1846"/>
      <c r="BL1846"/>
      <c r="BM1846"/>
      <c r="BN1846"/>
      <c r="BO1846"/>
      <c r="BP1846"/>
      <c r="BQ1846"/>
      <c r="BR1846"/>
      <c r="BS1846"/>
      <c r="BT1846"/>
    </row>
    <row r="1847" spans="1:72" s="8" customFormat="1" x14ac:dyDescent="0.25">
      <c r="A1847" s="92"/>
      <c r="B1847" s="92"/>
      <c r="C1847" s="92"/>
      <c r="D1847" s="92"/>
      <c r="E1847" s="104"/>
      <c r="F1847" s="104"/>
      <c r="G1847" s="104"/>
      <c r="H1847" s="104"/>
      <c r="I1847" s="104"/>
      <c r="J1847" s="104"/>
      <c r="K1847" s="104"/>
      <c r="L1847" s="104"/>
      <c r="M1847"/>
      <c r="N1847"/>
      <c r="O1847"/>
      <c r="P1847"/>
      <c r="Q1847"/>
      <c r="R1847"/>
      <c r="S1847"/>
      <c r="T1847"/>
      <c r="U1847"/>
      <c r="V1847"/>
      <c r="W1847"/>
      <c r="X1847"/>
      <c r="Y1847"/>
      <c r="Z1847"/>
      <c r="AA1847"/>
      <c r="AB1847"/>
      <c r="AC1847"/>
      <c r="AD1847"/>
      <c r="AE1847"/>
      <c r="AF1847"/>
      <c r="AG1847"/>
      <c r="AH1847"/>
      <c r="AI1847"/>
      <c r="AJ1847"/>
      <c r="AK1847"/>
      <c r="AL1847"/>
      <c r="AM1847"/>
      <c r="AN1847"/>
      <c r="AO1847"/>
      <c r="AP1847"/>
      <c r="AQ1847"/>
      <c r="AR1847"/>
      <c r="AS1847"/>
      <c r="AT1847"/>
      <c r="AU1847"/>
      <c r="AV1847"/>
      <c r="AW1847"/>
      <c r="AX1847"/>
      <c r="AY1847"/>
      <c r="AZ1847"/>
      <c r="BA1847"/>
      <c r="BB1847"/>
      <c r="BC1847"/>
      <c r="BD1847"/>
      <c r="BE1847"/>
      <c r="BF1847"/>
      <c r="BG1847"/>
      <c r="BH1847"/>
      <c r="BI1847"/>
      <c r="BJ1847"/>
      <c r="BK1847"/>
      <c r="BL1847"/>
      <c r="BM1847"/>
      <c r="BN1847"/>
      <c r="BO1847"/>
      <c r="BP1847"/>
      <c r="BQ1847"/>
      <c r="BR1847"/>
      <c r="BS1847"/>
      <c r="BT1847"/>
    </row>
    <row r="1848" spans="1:72" s="8" customFormat="1" x14ac:dyDescent="0.25">
      <c r="A1848" s="92"/>
      <c r="B1848" s="92"/>
      <c r="C1848" s="92"/>
      <c r="D1848" s="92"/>
      <c r="E1848" s="104"/>
      <c r="F1848" s="104"/>
      <c r="G1848" s="104"/>
      <c r="H1848" s="104"/>
      <c r="I1848" s="104"/>
      <c r="J1848" s="104"/>
      <c r="K1848" s="104"/>
      <c r="L1848" s="104"/>
      <c r="M1848"/>
      <c r="N1848"/>
      <c r="O1848"/>
      <c r="P1848"/>
      <c r="Q1848"/>
      <c r="R1848"/>
      <c r="S1848"/>
      <c r="T1848"/>
      <c r="U1848"/>
      <c r="V1848"/>
      <c r="W1848"/>
      <c r="X1848"/>
      <c r="Y1848"/>
      <c r="Z1848"/>
      <c r="AA1848"/>
      <c r="AB1848"/>
      <c r="AC1848"/>
      <c r="AD1848"/>
      <c r="AE1848"/>
      <c r="AF1848"/>
      <c r="AG1848"/>
      <c r="AH1848"/>
      <c r="AI1848"/>
      <c r="AJ1848"/>
      <c r="AK1848"/>
      <c r="AL1848"/>
      <c r="AM1848"/>
      <c r="AN1848"/>
      <c r="AO1848"/>
      <c r="AP1848"/>
      <c r="AQ1848"/>
      <c r="AR1848"/>
      <c r="AS1848"/>
      <c r="AT1848"/>
      <c r="AU1848"/>
      <c r="AV1848"/>
      <c r="AW1848"/>
      <c r="AX1848"/>
      <c r="AY1848"/>
      <c r="AZ1848"/>
      <c r="BA1848"/>
      <c r="BB1848"/>
      <c r="BC1848"/>
      <c r="BD1848"/>
      <c r="BE1848"/>
      <c r="BF1848"/>
      <c r="BG1848"/>
      <c r="BH1848"/>
      <c r="BI1848"/>
      <c r="BJ1848"/>
      <c r="BK1848"/>
      <c r="BL1848"/>
      <c r="BM1848"/>
      <c r="BN1848"/>
      <c r="BO1848"/>
      <c r="BP1848"/>
      <c r="BQ1848"/>
      <c r="BR1848"/>
      <c r="BS1848"/>
      <c r="BT1848"/>
    </row>
    <row r="1849" spans="1:72" s="8" customFormat="1" x14ac:dyDescent="0.25">
      <c r="A1849" s="92"/>
      <c r="B1849" s="92"/>
      <c r="C1849" s="92"/>
      <c r="D1849" s="92"/>
      <c r="E1849" s="104"/>
      <c r="F1849" s="104"/>
      <c r="G1849" s="104"/>
      <c r="H1849" s="104"/>
      <c r="I1849" s="104"/>
      <c r="J1849" s="104"/>
      <c r="K1849" s="104"/>
      <c r="L1849" s="104"/>
      <c r="M1849"/>
      <c r="N1849"/>
      <c r="O1849"/>
      <c r="P1849"/>
      <c r="Q1849"/>
      <c r="R1849"/>
      <c r="S1849"/>
      <c r="T1849"/>
      <c r="U1849"/>
      <c r="V1849"/>
      <c r="W1849"/>
      <c r="X1849"/>
      <c r="Y1849"/>
      <c r="Z1849"/>
      <c r="AA1849"/>
      <c r="AB1849"/>
      <c r="AC1849"/>
      <c r="AD1849"/>
      <c r="AE1849"/>
      <c r="AF1849"/>
      <c r="AG1849"/>
      <c r="AH1849"/>
      <c r="AI1849"/>
      <c r="AJ1849"/>
      <c r="AK1849"/>
      <c r="AL1849"/>
      <c r="AM1849"/>
      <c r="AN1849"/>
      <c r="AO1849"/>
      <c r="AP1849"/>
      <c r="AQ1849"/>
      <c r="AR1849"/>
      <c r="AS1849"/>
      <c r="AT1849"/>
      <c r="AU1849"/>
      <c r="AV1849"/>
      <c r="AW1849"/>
      <c r="AX1849"/>
      <c r="AY1849"/>
      <c r="AZ1849"/>
      <c r="BA1849"/>
      <c r="BB1849"/>
      <c r="BC1849"/>
      <c r="BD1849"/>
      <c r="BE1849"/>
      <c r="BF1849"/>
      <c r="BG1849"/>
      <c r="BH1849"/>
      <c r="BI1849"/>
      <c r="BJ1849"/>
      <c r="BK1849"/>
      <c r="BL1849"/>
      <c r="BM1849"/>
      <c r="BN1849"/>
      <c r="BO1849"/>
      <c r="BP1849"/>
      <c r="BQ1849"/>
      <c r="BR1849"/>
      <c r="BS1849"/>
      <c r="BT1849"/>
    </row>
    <row r="1850" spans="1:72" s="8" customFormat="1" x14ac:dyDescent="0.25">
      <c r="A1850" s="92"/>
      <c r="B1850" s="92"/>
      <c r="C1850" s="92"/>
      <c r="D1850" s="92"/>
      <c r="E1850" s="104"/>
      <c r="F1850" s="104"/>
      <c r="G1850" s="104"/>
      <c r="H1850" s="104"/>
      <c r="I1850" s="104"/>
      <c r="J1850" s="104"/>
      <c r="K1850" s="104"/>
      <c r="L1850" s="104"/>
      <c r="M1850"/>
      <c r="N1850"/>
      <c r="O1850"/>
      <c r="P1850"/>
      <c r="Q1850"/>
      <c r="R1850"/>
      <c r="S1850"/>
      <c r="T1850"/>
      <c r="U1850"/>
      <c r="V1850"/>
      <c r="W1850"/>
      <c r="X1850"/>
      <c r="Y1850"/>
      <c r="Z1850"/>
      <c r="AA1850"/>
      <c r="AB1850"/>
      <c r="AC1850"/>
      <c r="AD1850"/>
      <c r="AE1850"/>
      <c r="AF1850"/>
      <c r="AG1850"/>
      <c r="AH1850"/>
      <c r="AI1850"/>
      <c r="AJ1850"/>
      <c r="AK1850"/>
      <c r="AL1850"/>
      <c r="AM1850"/>
      <c r="AN1850"/>
      <c r="AO1850"/>
      <c r="AP1850"/>
      <c r="AQ1850"/>
      <c r="AR1850"/>
      <c r="AS1850"/>
      <c r="AT1850"/>
      <c r="AU1850"/>
      <c r="AV1850"/>
      <c r="AW1850"/>
      <c r="AX1850"/>
      <c r="AY1850"/>
      <c r="AZ1850"/>
      <c r="BA1850"/>
      <c r="BB1850"/>
      <c r="BC1850"/>
      <c r="BD1850"/>
      <c r="BE1850"/>
      <c r="BF1850"/>
      <c r="BG1850"/>
      <c r="BH1850"/>
      <c r="BI1850"/>
      <c r="BJ1850"/>
      <c r="BK1850"/>
      <c r="BL1850"/>
      <c r="BM1850"/>
      <c r="BN1850"/>
      <c r="BO1850"/>
      <c r="BP1850"/>
      <c r="BQ1850"/>
      <c r="BR1850"/>
      <c r="BS1850"/>
      <c r="BT1850"/>
    </row>
    <row r="1851" spans="1:72" s="8" customFormat="1" x14ac:dyDescent="0.25">
      <c r="A1851" s="92"/>
      <c r="B1851" s="92"/>
      <c r="C1851" s="92"/>
      <c r="D1851" s="92"/>
      <c r="E1851" s="104"/>
      <c r="F1851" s="104"/>
      <c r="G1851" s="104"/>
      <c r="H1851" s="104"/>
      <c r="I1851" s="104"/>
      <c r="J1851" s="104"/>
      <c r="K1851" s="104"/>
      <c r="L1851" s="104"/>
      <c r="M1851"/>
      <c r="N1851"/>
      <c r="O1851"/>
      <c r="P1851"/>
      <c r="Q1851"/>
      <c r="R1851"/>
      <c r="S1851"/>
      <c r="T1851"/>
      <c r="U1851"/>
      <c r="V1851"/>
      <c r="W1851"/>
      <c r="X1851"/>
      <c r="Y1851"/>
      <c r="Z1851"/>
      <c r="AA1851"/>
      <c r="AB1851"/>
      <c r="AC1851"/>
      <c r="AD1851"/>
      <c r="AE1851"/>
      <c r="AF1851"/>
      <c r="AG1851"/>
      <c r="AH1851"/>
      <c r="AI1851"/>
      <c r="AJ1851"/>
      <c r="AK1851"/>
      <c r="AL1851"/>
      <c r="AM1851"/>
      <c r="AN1851"/>
      <c r="AO1851"/>
      <c r="AP1851"/>
      <c r="AQ1851"/>
      <c r="AR1851"/>
      <c r="AS1851"/>
      <c r="AT1851"/>
      <c r="AU1851"/>
      <c r="AV1851"/>
      <c r="AW1851"/>
      <c r="AX1851"/>
      <c r="AY1851"/>
      <c r="AZ1851"/>
      <c r="BA1851"/>
      <c r="BB1851"/>
      <c r="BC1851"/>
      <c r="BD1851"/>
      <c r="BE1851"/>
      <c r="BF1851"/>
      <c r="BG1851"/>
      <c r="BH1851"/>
      <c r="BI1851"/>
      <c r="BJ1851"/>
      <c r="BK1851"/>
      <c r="BL1851"/>
      <c r="BM1851"/>
      <c r="BN1851"/>
      <c r="BO1851"/>
      <c r="BP1851"/>
      <c r="BQ1851"/>
      <c r="BR1851"/>
      <c r="BS1851"/>
      <c r="BT1851"/>
    </row>
    <row r="1852" spans="1:72" s="8" customFormat="1" x14ac:dyDescent="0.25">
      <c r="A1852" s="92"/>
      <c r="B1852" s="92"/>
      <c r="C1852" s="92"/>
      <c r="D1852" s="92"/>
      <c r="E1852" s="104"/>
      <c r="F1852" s="104"/>
      <c r="G1852" s="104"/>
      <c r="H1852" s="104"/>
      <c r="I1852" s="104"/>
      <c r="J1852" s="104"/>
      <c r="K1852" s="104"/>
      <c r="L1852" s="104"/>
      <c r="M1852"/>
      <c r="N1852"/>
      <c r="O1852"/>
      <c r="P1852"/>
      <c r="Q1852"/>
      <c r="R1852"/>
      <c r="S1852"/>
      <c r="T1852"/>
      <c r="U1852"/>
      <c r="V1852"/>
      <c r="W1852"/>
      <c r="X1852"/>
      <c r="Y1852"/>
      <c r="Z1852"/>
      <c r="AA1852"/>
      <c r="AB1852"/>
      <c r="AC1852"/>
      <c r="AD1852"/>
      <c r="AE1852"/>
      <c r="AF1852"/>
      <c r="AG1852"/>
      <c r="AH1852"/>
      <c r="AI1852"/>
      <c r="AJ1852"/>
      <c r="AK1852"/>
      <c r="AL1852"/>
      <c r="AM1852"/>
      <c r="AN1852"/>
      <c r="AO1852"/>
      <c r="AP1852"/>
      <c r="AQ1852"/>
      <c r="AR1852"/>
      <c r="AS1852"/>
      <c r="AT1852"/>
      <c r="AU1852"/>
      <c r="AV1852"/>
      <c r="AW1852"/>
      <c r="AX1852"/>
      <c r="AY1852"/>
      <c r="AZ1852"/>
      <c r="BA1852"/>
      <c r="BB1852"/>
      <c r="BC1852"/>
      <c r="BD1852"/>
      <c r="BE1852"/>
      <c r="BF1852"/>
      <c r="BG1852"/>
      <c r="BH1852"/>
      <c r="BI1852"/>
      <c r="BJ1852"/>
      <c r="BK1852"/>
      <c r="BL1852"/>
      <c r="BM1852"/>
      <c r="BN1852"/>
      <c r="BO1852"/>
      <c r="BP1852"/>
      <c r="BQ1852"/>
      <c r="BR1852"/>
      <c r="BS1852"/>
      <c r="BT1852"/>
    </row>
    <row r="1853" spans="1:72" s="8" customFormat="1" x14ac:dyDescent="0.25">
      <c r="A1853" s="92"/>
      <c r="B1853" s="92"/>
      <c r="C1853" s="92"/>
      <c r="D1853" s="92"/>
      <c r="E1853" s="104"/>
      <c r="F1853" s="104"/>
      <c r="G1853" s="104"/>
      <c r="H1853" s="104"/>
      <c r="I1853" s="104"/>
      <c r="J1853" s="104"/>
      <c r="K1853" s="104"/>
      <c r="L1853" s="104"/>
      <c r="M1853"/>
      <c r="N1853"/>
      <c r="O1853"/>
      <c r="P1853"/>
      <c r="Q1853"/>
      <c r="R1853"/>
      <c r="S1853"/>
      <c r="T1853"/>
      <c r="U1853"/>
      <c r="V1853"/>
      <c r="W1853"/>
      <c r="X1853"/>
      <c r="Y1853"/>
      <c r="Z1853"/>
      <c r="AA1853"/>
      <c r="AB1853"/>
      <c r="AC1853"/>
      <c r="AD1853"/>
      <c r="AE1853"/>
      <c r="AF1853"/>
      <c r="AG1853"/>
      <c r="AH1853"/>
      <c r="AI1853"/>
      <c r="AJ1853"/>
      <c r="AK1853"/>
      <c r="AL1853"/>
      <c r="AM1853"/>
      <c r="AN1853"/>
      <c r="AO1853"/>
      <c r="AP1853"/>
      <c r="AQ1853"/>
      <c r="AR1853"/>
      <c r="AS1853"/>
      <c r="AT1853"/>
      <c r="AU1853"/>
      <c r="AV1853"/>
      <c r="AW1853"/>
      <c r="AX1853"/>
      <c r="AY1853"/>
      <c r="AZ1853"/>
      <c r="BA1853"/>
      <c r="BB1853"/>
      <c r="BC1853"/>
      <c r="BD1853"/>
      <c r="BE1853"/>
      <c r="BF1853"/>
      <c r="BG1853"/>
      <c r="BH1853"/>
      <c r="BI1853"/>
      <c r="BJ1853"/>
      <c r="BK1853"/>
      <c r="BL1853"/>
      <c r="BM1853"/>
      <c r="BN1853"/>
      <c r="BO1853"/>
      <c r="BP1853"/>
      <c r="BQ1853"/>
      <c r="BR1853"/>
      <c r="BS1853"/>
      <c r="BT1853"/>
    </row>
    <row r="1854" spans="1:72" s="8" customFormat="1" x14ac:dyDescent="0.25">
      <c r="A1854" s="92"/>
      <c r="B1854" s="92"/>
      <c r="C1854" s="92"/>
      <c r="D1854" s="92"/>
      <c r="E1854" s="104"/>
      <c r="F1854" s="104"/>
      <c r="G1854" s="104"/>
      <c r="H1854" s="104"/>
      <c r="I1854" s="104"/>
      <c r="J1854" s="104"/>
      <c r="K1854" s="104"/>
      <c r="L1854" s="104"/>
      <c r="M1854"/>
      <c r="N1854"/>
      <c r="O1854"/>
      <c r="P1854"/>
      <c r="Q1854"/>
      <c r="R1854"/>
      <c r="S1854"/>
      <c r="T1854"/>
      <c r="U1854"/>
      <c r="V1854"/>
      <c r="W1854"/>
      <c r="X1854"/>
      <c r="Y1854"/>
      <c r="Z1854"/>
      <c r="AA1854"/>
      <c r="AB1854"/>
      <c r="AC1854"/>
      <c r="AD1854"/>
      <c r="AE1854"/>
      <c r="AF1854"/>
      <c r="AG1854"/>
      <c r="AH1854"/>
      <c r="AI1854"/>
      <c r="AJ1854"/>
      <c r="AK1854"/>
      <c r="AL1854"/>
      <c r="AM1854"/>
      <c r="AN1854"/>
      <c r="AO1854"/>
      <c r="AP1854"/>
      <c r="AQ1854"/>
      <c r="AR1854"/>
      <c r="AS1854"/>
      <c r="AT1854"/>
      <c r="AU1854"/>
      <c r="AV1854"/>
      <c r="AW1854"/>
      <c r="AX1854"/>
      <c r="AY1854"/>
      <c r="AZ1854"/>
      <c r="BA1854"/>
      <c r="BB1854"/>
      <c r="BC1854"/>
      <c r="BD1854"/>
      <c r="BE1854"/>
      <c r="BF1854"/>
      <c r="BG1854"/>
      <c r="BH1854"/>
      <c r="BI1854"/>
      <c r="BJ1854"/>
      <c r="BK1854"/>
      <c r="BL1854"/>
      <c r="BM1854"/>
      <c r="BN1854"/>
      <c r="BO1854"/>
      <c r="BP1854"/>
      <c r="BQ1854"/>
      <c r="BR1854"/>
      <c r="BS1854"/>
      <c r="BT1854"/>
    </row>
    <row r="1855" spans="1:72" s="8" customFormat="1" x14ac:dyDescent="0.25">
      <c r="A1855" s="92"/>
      <c r="B1855" s="92"/>
      <c r="C1855" s="92"/>
      <c r="D1855" s="92"/>
      <c r="E1855" s="104"/>
      <c r="F1855" s="104"/>
      <c r="G1855" s="104"/>
      <c r="H1855" s="104"/>
      <c r="I1855" s="104"/>
      <c r="J1855" s="104"/>
      <c r="K1855" s="104"/>
      <c r="L1855" s="104"/>
      <c r="M1855"/>
      <c r="N1855"/>
      <c r="O1855"/>
      <c r="P1855"/>
      <c r="Q1855"/>
      <c r="R1855"/>
      <c r="S1855"/>
      <c r="T1855"/>
      <c r="U1855"/>
      <c r="V1855"/>
      <c r="W1855"/>
      <c r="X1855"/>
      <c r="Y1855"/>
      <c r="Z1855"/>
      <c r="AA1855"/>
      <c r="AB1855"/>
      <c r="AC1855"/>
      <c r="AD1855"/>
      <c r="AE1855"/>
      <c r="AF1855"/>
      <c r="AG1855"/>
      <c r="AH1855"/>
      <c r="AI1855"/>
      <c r="AJ1855"/>
      <c r="AK1855"/>
      <c r="AL1855"/>
      <c r="AM1855"/>
      <c r="AN1855"/>
      <c r="AO1855"/>
      <c r="AP1855"/>
      <c r="AQ1855"/>
      <c r="AR1855"/>
      <c r="AS1855"/>
      <c r="AT1855"/>
      <c r="AU1855"/>
      <c r="AV1855"/>
      <c r="AW1855"/>
      <c r="AX1855"/>
      <c r="AY1855"/>
      <c r="AZ1855"/>
      <c r="BA1855"/>
      <c r="BB1855"/>
      <c r="BC1855"/>
      <c r="BD1855"/>
      <c r="BE1855"/>
      <c r="BF1855"/>
      <c r="BG1855"/>
      <c r="BH1855"/>
      <c r="BI1855"/>
      <c r="BJ1855"/>
      <c r="BK1855"/>
      <c r="BL1855"/>
      <c r="BM1855"/>
      <c r="BN1855"/>
      <c r="BO1855"/>
      <c r="BP1855"/>
      <c r="BQ1855"/>
      <c r="BR1855"/>
      <c r="BS1855"/>
      <c r="BT1855"/>
    </row>
    <row r="1856" spans="1:72" s="8" customFormat="1" x14ac:dyDescent="0.25">
      <c r="A1856" s="92"/>
      <c r="B1856" s="92"/>
      <c r="C1856" s="92"/>
      <c r="D1856" s="92"/>
      <c r="E1856" s="104"/>
      <c r="F1856" s="104"/>
      <c r="G1856" s="104"/>
      <c r="H1856" s="104"/>
      <c r="I1856" s="104"/>
      <c r="J1856" s="104"/>
      <c r="K1856" s="104"/>
      <c r="L1856" s="104"/>
      <c r="M1856"/>
      <c r="N1856"/>
      <c r="O1856"/>
      <c r="P1856"/>
      <c r="Q1856"/>
      <c r="R1856"/>
      <c r="S1856"/>
      <c r="T1856"/>
      <c r="U1856"/>
      <c r="V1856"/>
      <c r="W1856"/>
      <c r="X1856"/>
      <c r="Y1856"/>
      <c r="Z1856"/>
      <c r="AA1856"/>
      <c r="AB1856"/>
      <c r="AC1856"/>
      <c r="AD1856"/>
      <c r="AE1856"/>
      <c r="AF1856"/>
      <c r="AG1856"/>
      <c r="AH1856"/>
      <c r="AI1856"/>
      <c r="AJ1856"/>
      <c r="AK1856"/>
      <c r="AL1856"/>
      <c r="AM1856"/>
      <c r="AN1856"/>
      <c r="AO1856"/>
      <c r="AP1856"/>
      <c r="AQ1856"/>
      <c r="AR1856"/>
      <c r="AS1856"/>
      <c r="AT1856"/>
      <c r="AU1856"/>
      <c r="AV1856"/>
      <c r="AW1856"/>
      <c r="AX1856"/>
      <c r="AY1856"/>
      <c r="AZ1856"/>
      <c r="BA1856"/>
      <c r="BB1856"/>
      <c r="BC1856"/>
      <c r="BD1856"/>
      <c r="BE1856"/>
      <c r="BF1856"/>
      <c r="BG1856"/>
      <c r="BH1856"/>
      <c r="BI1856"/>
      <c r="BJ1856"/>
      <c r="BK1856"/>
      <c r="BL1856"/>
      <c r="BM1856"/>
      <c r="BN1856"/>
      <c r="BO1856"/>
      <c r="BP1856"/>
      <c r="BQ1856"/>
      <c r="BR1856"/>
      <c r="BS1856"/>
      <c r="BT1856"/>
    </row>
    <row r="1857" spans="1:72" s="8" customFormat="1" x14ac:dyDescent="0.25">
      <c r="A1857" s="92"/>
      <c r="B1857" s="92"/>
      <c r="C1857" s="92"/>
      <c r="D1857" s="92"/>
      <c r="E1857" s="104"/>
      <c r="F1857" s="104"/>
      <c r="G1857" s="104"/>
      <c r="H1857" s="104"/>
      <c r="I1857" s="104"/>
      <c r="J1857" s="104"/>
      <c r="K1857" s="104"/>
      <c r="L1857" s="104"/>
      <c r="M1857"/>
      <c r="N1857"/>
      <c r="O1857"/>
      <c r="P1857"/>
      <c r="Q1857"/>
      <c r="R1857"/>
      <c r="S1857"/>
      <c r="T1857"/>
      <c r="U1857"/>
      <c r="V1857"/>
      <c r="W1857"/>
      <c r="X1857"/>
      <c r="Y1857"/>
      <c r="Z1857"/>
      <c r="AA1857"/>
      <c r="AB1857"/>
      <c r="AC1857"/>
      <c r="AD1857"/>
      <c r="AE1857"/>
      <c r="AF1857"/>
      <c r="AG1857"/>
      <c r="AH1857"/>
      <c r="AI1857"/>
      <c r="AJ1857"/>
      <c r="AK1857"/>
      <c r="AL1857"/>
      <c r="AM1857"/>
      <c r="AN1857"/>
      <c r="AO1857"/>
      <c r="AP1857"/>
      <c r="AQ1857"/>
      <c r="AR1857"/>
      <c r="AS1857"/>
      <c r="AT1857"/>
      <c r="AU1857"/>
      <c r="AV1857"/>
      <c r="AW1857"/>
      <c r="AX1857"/>
      <c r="AY1857"/>
      <c r="AZ1857"/>
      <c r="BA1857"/>
      <c r="BB1857"/>
      <c r="BC1857"/>
      <c r="BD1857"/>
      <c r="BE1857"/>
      <c r="BF1857"/>
      <c r="BG1857"/>
      <c r="BH1857"/>
      <c r="BI1857"/>
      <c r="BJ1857"/>
      <c r="BK1857"/>
      <c r="BL1857"/>
      <c r="BM1857"/>
      <c r="BN1857"/>
      <c r="BO1857"/>
      <c r="BP1857"/>
      <c r="BQ1857"/>
      <c r="BR1857"/>
      <c r="BS1857"/>
      <c r="BT1857"/>
    </row>
    <row r="1858" spans="1:72" s="8" customFormat="1" x14ac:dyDescent="0.25">
      <c r="A1858" s="92"/>
      <c r="B1858" s="92"/>
      <c r="C1858" s="92"/>
      <c r="D1858" s="92"/>
      <c r="E1858" s="104"/>
      <c r="F1858" s="104"/>
      <c r="G1858" s="104"/>
      <c r="H1858" s="104"/>
      <c r="I1858" s="104"/>
      <c r="J1858" s="104"/>
      <c r="K1858" s="104"/>
      <c r="L1858" s="104"/>
      <c r="M1858"/>
      <c r="N1858"/>
      <c r="O1858"/>
      <c r="P1858"/>
      <c r="Q1858"/>
      <c r="R1858"/>
      <c r="S1858"/>
      <c r="T1858"/>
      <c r="U1858"/>
      <c r="V1858"/>
      <c r="W1858"/>
      <c r="X1858"/>
      <c r="Y1858"/>
      <c r="Z1858"/>
      <c r="AA1858"/>
      <c r="AB1858"/>
      <c r="AC1858"/>
      <c r="AD1858"/>
      <c r="AE1858"/>
      <c r="AF1858"/>
      <c r="AG1858"/>
      <c r="AH1858"/>
      <c r="AI1858"/>
      <c r="AJ1858"/>
      <c r="AK1858"/>
      <c r="AL1858"/>
      <c r="AM1858"/>
      <c r="AN1858"/>
      <c r="AO1858"/>
      <c r="AP1858"/>
      <c r="AQ1858"/>
      <c r="AR1858"/>
      <c r="AS1858"/>
      <c r="AT1858"/>
      <c r="AU1858"/>
      <c r="AV1858"/>
      <c r="AW1858"/>
      <c r="AX1858"/>
      <c r="AY1858"/>
      <c r="AZ1858"/>
      <c r="BA1858"/>
      <c r="BB1858"/>
      <c r="BC1858"/>
      <c r="BD1858"/>
      <c r="BE1858"/>
      <c r="BF1858"/>
      <c r="BG1858"/>
      <c r="BH1858"/>
      <c r="BI1858"/>
      <c r="BJ1858"/>
      <c r="BK1858"/>
      <c r="BL1858"/>
      <c r="BM1858"/>
      <c r="BN1858"/>
      <c r="BO1858"/>
      <c r="BP1858"/>
      <c r="BQ1858"/>
      <c r="BR1858"/>
      <c r="BS1858"/>
      <c r="BT1858"/>
    </row>
    <row r="1859" spans="1:72" s="8" customFormat="1" x14ac:dyDescent="0.25">
      <c r="A1859" s="92"/>
      <c r="B1859" s="92"/>
      <c r="C1859" s="92"/>
      <c r="D1859" s="92"/>
      <c r="E1859" s="104"/>
      <c r="F1859" s="104"/>
      <c r="G1859" s="104"/>
      <c r="H1859" s="104"/>
      <c r="I1859" s="104"/>
      <c r="J1859" s="104"/>
      <c r="K1859" s="104"/>
      <c r="L1859" s="104"/>
      <c r="M1859"/>
      <c r="N1859"/>
      <c r="O1859"/>
      <c r="P1859"/>
      <c r="Q1859"/>
      <c r="R1859"/>
      <c r="S1859"/>
      <c r="T1859"/>
      <c r="U1859"/>
      <c r="V1859"/>
      <c r="W1859"/>
      <c r="X1859"/>
      <c r="Y1859"/>
      <c r="Z1859"/>
      <c r="AA1859"/>
      <c r="AB1859"/>
      <c r="AC1859"/>
      <c r="AD1859"/>
      <c r="AE1859"/>
      <c r="AF1859"/>
      <c r="AG1859"/>
      <c r="AH1859"/>
      <c r="AI1859"/>
      <c r="AJ1859"/>
      <c r="AK1859"/>
      <c r="AL1859"/>
      <c r="AM1859"/>
      <c r="AN1859"/>
      <c r="AO1859"/>
      <c r="AP1859"/>
      <c r="AQ1859"/>
      <c r="AR1859"/>
      <c r="AS1859"/>
      <c r="AT1859"/>
      <c r="AU1859"/>
      <c r="AV1859"/>
      <c r="AW1859"/>
      <c r="AX1859"/>
      <c r="AY1859"/>
      <c r="AZ1859"/>
      <c r="BA1859"/>
      <c r="BB1859"/>
      <c r="BC1859"/>
      <c r="BD1859"/>
      <c r="BE1859"/>
      <c r="BF1859"/>
      <c r="BG1859"/>
      <c r="BH1859"/>
      <c r="BI1859"/>
      <c r="BJ1859"/>
      <c r="BK1859"/>
      <c r="BL1859"/>
      <c r="BM1859"/>
      <c r="BN1859"/>
      <c r="BO1859"/>
      <c r="BP1859"/>
      <c r="BQ1859"/>
      <c r="BR1859"/>
      <c r="BS1859"/>
      <c r="BT1859"/>
    </row>
    <row r="1860" spans="1:72" s="8" customFormat="1" x14ac:dyDescent="0.25">
      <c r="A1860" s="92"/>
      <c r="B1860" s="92"/>
      <c r="C1860" s="92"/>
      <c r="D1860" s="92"/>
      <c r="E1860" s="104"/>
      <c r="F1860" s="104"/>
      <c r="G1860" s="104"/>
      <c r="H1860" s="104"/>
      <c r="I1860" s="104"/>
      <c r="J1860" s="104"/>
      <c r="K1860" s="104"/>
      <c r="L1860" s="104"/>
      <c r="M1860"/>
      <c r="N1860"/>
      <c r="O1860"/>
      <c r="P1860"/>
      <c r="Q1860"/>
      <c r="R1860"/>
      <c r="S1860"/>
      <c r="T1860"/>
      <c r="U1860"/>
      <c r="V1860"/>
      <c r="W1860"/>
      <c r="X1860"/>
      <c r="Y1860"/>
      <c r="Z1860"/>
      <c r="AA1860"/>
      <c r="AB1860"/>
      <c r="AC1860"/>
      <c r="AD1860"/>
      <c r="AE1860"/>
      <c r="AF1860"/>
      <c r="AG1860"/>
      <c r="AH1860"/>
      <c r="AI1860"/>
      <c r="AJ1860"/>
      <c r="AK1860"/>
      <c r="AL1860"/>
      <c r="AM1860"/>
      <c r="AN1860"/>
      <c r="AO1860"/>
      <c r="AP1860"/>
      <c r="AQ1860"/>
      <c r="AR1860"/>
      <c r="AS1860"/>
      <c r="AT1860"/>
      <c r="AU1860"/>
      <c r="AV1860"/>
      <c r="AW1860"/>
      <c r="AX1860"/>
      <c r="AY1860"/>
      <c r="AZ1860"/>
      <c r="BA1860"/>
      <c r="BB1860"/>
      <c r="BC1860"/>
      <c r="BD1860"/>
      <c r="BE1860"/>
      <c r="BF1860"/>
      <c r="BG1860"/>
      <c r="BH1860"/>
      <c r="BI1860"/>
      <c r="BJ1860"/>
      <c r="BK1860"/>
      <c r="BL1860"/>
      <c r="BM1860"/>
      <c r="BN1860"/>
      <c r="BO1860"/>
      <c r="BP1860"/>
      <c r="BQ1860"/>
      <c r="BR1860"/>
      <c r="BS1860"/>
      <c r="BT1860"/>
    </row>
    <row r="1861" spans="1:72" s="8" customFormat="1" x14ac:dyDescent="0.25">
      <c r="A1861" s="92"/>
      <c r="B1861" s="92"/>
      <c r="C1861" s="92"/>
      <c r="D1861" s="92"/>
      <c r="E1861" s="104"/>
      <c r="F1861" s="104"/>
      <c r="G1861" s="104"/>
      <c r="H1861" s="104"/>
      <c r="I1861" s="104"/>
      <c r="J1861" s="104"/>
      <c r="K1861" s="104"/>
      <c r="L1861" s="104"/>
      <c r="M1861"/>
      <c r="N1861"/>
      <c r="O1861"/>
      <c r="P1861"/>
      <c r="Q1861"/>
      <c r="R1861"/>
      <c r="S1861"/>
      <c r="T1861"/>
      <c r="U1861"/>
      <c r="V1861"/>
      <c r="W1861"/>
      <c r="X1861"/>
      <c r="Y1861"/>
      <c r="Z1861"/>
      <c r="AA1861"/>
      <c r="AB1861"/>
      <c r="AC1861"/>
      <c r="AD1861"/>
      <c r="AE1861"/>
      <c r="AF1861"/>
      <c r="AG1861"/>
      <c r="AH1861"/>
      <c r="AI1861"/>
      <c r="AJ1861"/>
      <c r="AK1861"/>
      <c r="AL1861"/>
      <c r="AM1861"/>
      <c r="AN1861"/>
      <c r="AO1861"/>
      <c r="AP1861"/>
      <c r="AQ1861"/>
      <c r="AR1861"/>
      <c r="AS1861"/>
      <c r="AT1861"/>
      <c r="AU1861"/>
      <c r="AV1861"/>
      <c r="AW1861"/>
      <c r="AX1861"/>
      <c r="AY1861"/>
      <c r="AZ1861"/>
      <c r="BA1861"/>
      <c r="BB1861"/>
      <c r="BC1861"/>
      <c r="BD1861"/>
      <c r="BE1861"/>
      <c r="BF1861"/>
      <c r="BG1861"/>
      <c r="BH1861"/>
      <c r="BI1861"/>
      <c r="BJ1861"/>
      <c r="BK1861"/>
      <c r="BL1861"/>
      <c r="BM1861"/>
      <c r="BN1861"/>
      <c r="BO1861"/>
      <c r="BP1861"/>
      <c r="BQ1861"/>
      <c r="BR1861"/>
      <c r="BS1861"/>
      <c r="BT1861"/>
    </row>
    <row r="1862" spans="1:72" s="8" customFormat="1" x14ac:dyDescent="0.25">
      <c r="A1862" s="92"/>
      <c r="B1862" s="92"/>
      <c r="C1862" s="92"/>
      <c r="D1862" s="92"/>
      <c r="E1862" s="104"/>
      <c r="F1862" s="104"/>
      <c r="G1862" s="104"/>
      <c r="H1862" s="104"/>
      <c r="I1862" s="104"/>
      <c r="J1862" s="104"/>
      <c r="K1862" s="104"/>
      <c r="L1862" s="104"/>
      <c r="M1862"/>
      <c r="N1862"/>
      <c r="O1862"/>
      <c r="P1862"/>
      <c r="Q1862"/>
      <c r="R1862"/>
      <c r="S1862"/>
      <c r="T1862"/>
      <c r="U1862"/>
      <c r="V1862"/>
      <c r="W1862"/>
      <c r="X1862"/>
      <c r="Y1862"/>
      <c r="Z1862"/>
      <c r="AA1862"/>
      <c r="AB1862"/>
      <c r="AC1862"/>
      <c r="AD1862"/>
      <c r="AE1862"/>
      <c r="AF1862"/>
      <c r="AG1862"/>
      <c r="AH1862"/>
      <c r="AI1862"/>
      <c r="AJ1862"/>
      <c r="AK1862"/>
      <c r="AL1862"/>
      <c r="AM1862"/>
      <c r="AN1862"/>
      <c r="AO1862"/>
      <c r="AP1862"/>
      <c r="AQ1862"/>
      <c r="AR1862"/>
      <c r="AS1862"/>
      <c r="AT1862"/>
      <c r="AU1862"/>
      <c r="AV1862"/>
      <c r="AW1862"/>
      <c r="AX1862"/>
      <c r="AY1862"/>
      <c r="AZ1862"/>
      <c r="BA1862"/>
      <c r="BB1862"/>
      <c r="BC1862"/>
      <c r="BD1862"/>
      <c r="BE1862"/>
      <c r="BF1862"/>
      <c r="BG1862"/>
      <c r="BH1862"/>
      <c r="BI1862"/>
      <c r="BJ1862"/>
      <c r="BK1862"/>
      <c r="BL1862"/>
      <c r="BM1862"/>
      <c r="BN1862"/>
      <c r="BO1862"/>
      <c r="BP1862"/>
      <c r="BQ1862"/>
      <c r="BR1862"/>
      <c r="BS1862"/>
      <c r="BT1862"/>
    </row>
    <row r="1863" spans="1:72" s="8" customFormat="1" x14ac:dyDescent="0.25">
      <c r="A1863" s="92"/>
      <c r="B1863" s="92"/>
      <c r="C1863" s="92"/>
      <c r="D1863" s="92"/>
      <c r="E1863" s="104"/>
      <c r="F1863" s="104"/>
      <c r="G1863" s="104"/>
      <c r="H1863" s="104"/>
      <c r="I1863" s="104"/>
      <c r="J1863" s="104"/>
      <c r="K1863" s="104"/>
      <c r="L1863" s="104"/>
      <c r="M1863"/>
      <c r="N1863"/>
      <c r="O1863"/>
      <c r="P1863"/>
      <c r="Q1863"/>
      <c r="R1863"/>
      <c r="S1863"/>
      <c r="T1863"/>
      <c r="U1863"/>
      <c r="V1863"/>
      <c r="W1863"/>
      <c r="X1863"/>
      <c r="Y1863"/>
      <c r="Z1863"/>
      <c r="AA1863"/>
      <c r="AB1863"/>
      <c r="AC1863"/>
      <c r="AD1863"/>
      <c r="AE1863"/>
      <c r="AF1863"/>
      <c r="AG1863"/>
      <c r="AH1863"/>
      <c r="AI1863"/>
      <c r="AJ1863"/>
      <c r="AK1863"/>
      <c r="AL1863"/>
      <c r="AM1863"/>
      <c r="AN1863"/>
      <c r="AO1863"/>
      <c r="AP1863"/>
      <c r="AQ1863"/>
      <c r="AR1863"/>
      <c r="AS1863"/>
      <c r="AT1863"/>
      <c r="AU1863"/>
      <c r="AV1863"/>
      <c r="AW1863"/>
      <c r="AX1863"/>
      <c r="AY1863"/>
      <c r="AZ1863"/>
      <c r="BA1863"/>
      <c r="BB1863"/>
      <c r="BC1863"/>
      <c r="BD1863"/>
      <c r="BE1863"/>
      <c r="BF1863"/>
      <c r="BG1863"/>
      <c r="BH1863"/>
      <c r="BI1863"/>
      <c r="BJ1863"/>
      <c r="BK1863"/>
      <c r="BL1863"/>
      <c r="BM1863"/>
      <c r="BN1863"/>
      <c r="BO1863"/>
      <c r="BP1863"/>
      <c r="BQ1863"/>
      <c r="BR1863"/>
      <c r="BS1863"/>
      <c r="BT1863"/>
    </row>
    <row r="1864" spans="1:72" s="8" customFormat="1" x14ac:dyDescent="0.25">
      <c r="A1864" s="92"/>
      <c r="B1864" s="92"/>
      <c r="C1864" s="92"/>
      <c r="D1864" s="92"/>
      <c r="E1864" s="104"/>
      <c r="F1864" s="104"/>
      <c r="G1864" s="104"/>
      <c r="H1864" s="104"/>
      <c r="I1864" s="104"/>
      <c r="J1864" s="104"/>
      <c r="K1864" s="104"/>
      <c r="L1864" s="104"/>
      <c r="M1864"/>
      <c r="N1864"/>
      <c r="O1864"/>
      <c r="P1864"/>
      <c r="Q1864"/>
      <c r="R1864"/>
      <c r="S1864"/>
      <c r="T1864"/>
      <c r="U1864"/>
      <c r="V1864"/>
      <c r="W1864"/>
      <c r="X1864"/>
      <c r="Y1864"/>
      <c r="Z1864"/>
      <c r="AA1864"/>
      <c r="AB1864"/>
      <c r="AC1864"/>
      <c r="AD1864"/>
      <c r="AE1864"/>
      <c r="AF1864"/>
      <c r="AG1864"/>
      <c r="AH1864"/>
      <c r="AI1864"/>
      <c r="AJ1864"/>
      <c r="AK1864"/>
      <c r="AL1864"/>
      <c r="AM1864"/>
      <c r="AN1864"/>
      <c r="AO1864"/>
      <c r="AP1864"/>
      <c r="AQ1864"/>
      <c r="AR1864"/>
      <c r="AS1864"/>
      <c r="AT1864"/>
      <c r="AU1864"/>
      <c r="AV1864"/>
      <c r="AW1864"/>
      <c r="AX1864"/>
      <c r="AY1864"/>
      <c r="AZ1864"/>
      <c r="BA1864"/>
      <c r="BB1864"/>
      <c r="BC1864"/>
      <c r="BD1864"/>
      <c r="BE1864"/>
      <c r="BF1864"/>
      <c r="BG1864"/>
      <c r="BH1864"/>
      <c r="BI1864"/>
      <c r="BJ1864"/>
      <c r="BK1864"/>
      <c r="BL1864"/>
      <c r="BM1864"/>
      <c r="BN1864"/>
      <c r="BO1864"/>
      <c r="BP1864"/>
      <c r="BQ1864"/>
      <c r="BR1864"/>
      <c r="BS1864"/>
      <c r="BT1864"/>
    </row>
    <row r="1865" spans="1:72" s="8" customFormat="1" x14ac:dyDescent="0.25">
      <c r="A1865" s="92"/>
      <c r="B1865" s="92"/>
      <c r="C1865" s="92"/>
      <c r="D1865" s="92"/>
      <c r="E1865" s="104"/>
      <c r="F1865" s="104"/>
      <c r="G1865" s="104"/>
      <c r="H1865" s="104"/>
      <c r="I1865" s="104"/>
      <c r="J1865" s="104"/>
      <c r="K1865" s="104"/>
      <c r="L1865" s="104"/>
      <c r="M1865"/>
      <c r="N1865"/>
      <c r="O1865"/>
      <c r="P1865"/>
      <c r="Q1865"/>
      <c r="R1865"/>
      <c r="S1865"/>
      <c r="T1865"/>
      <c r="U1865"/>
      <c r="V1865"/>
      <c r="W1865"/>
      <c r="X1865"/>
      <c r="Y1865"/>
      <c r="Z1865"/>
      <c r="AA1865"/>
      <c r="AB1865"/>
      <c r="AC1865"/>
      <c r="AD1865"/>
      <c r="AE1865"/>
      <c r="AF1865"/>
      <c r="AG1865"/>
      <c r="AH1865"/>
      <c r="AI1865"/>
      <c r="AJ1865"/>
      <c r="AK1865"/>
      <c r="AL1865"/>
      <c r="AM1865"/>
      <c r="AN1865"/>
      <c r="AO1865"/>
      <c r="AP1865"/>
      <c r="AQ1865"/>
      <c r="AR1865"/>
      <c r="AS1865"/>
      <c r="AT1865"/>
      <c r="AU1865"/>
      <c r="AV1865"/>
      <c r="AW1865"/>
      <c r="AX1865"/>
      <c r="AY1865"/>
      <c r="AZ1865"/>
      <c r="BA1865"/>
      <c r="BB1865"/>
      <c r="BC1865"/>
      <c r="BD1865"/>
      <c r="BE1865"/>
      <c r="BF1865"/>
      <c r="BG1865"/>
      <c r="BH1865"/>
      <c r="BI1865"/>
      <c r="BJ1865"/>
      <c r="BK1865"/>
      <c r="BL1865"/>
      <c r="BM1865"/>
      <c r="BN1865"/>
      <c r="BO1865"/>
      <c r="BP1865"/>
      <c r="BQ1865"/>
      <c r="BR1865"/>
      <c r="BS1865"/>
      <c r="BT1865"/>
    </row>
    <row r="1866" spans="1:72" s="8" customFormat="1" x14ac:dyDescent="0.25">
      <c r="A1866" s="92"/>
      <c r="B1866" s="92"/>
      <c r="C1866" s="92"/>
      <c r="D1866" s="92"/>
      <c r="E1866" s="104"/>
      <c r="F1866" s="104"/>
      <c r="G1866" s="104"/>
      <c r="H1866" s="104"/>
      <c r="I1866" s="104"/>
      <c r="J1866" s="104"/>
      <c r="K1866" s="104"/>
      <c r="L1866" s="104"/>
      <c r="M1866"/>
      <c r="N1866"/>
      <c r="O1866"/>
      <c r="P1866"/>
      <c r="Q1866"/>
      <c r="R1866"/>
      <c r="S1866"/>
      <c r="T1866"/>
      <c r="U1866"/>
      <c r="V1866"/>
      <c r="W1866"/>
      <c r="X1866"/>
      <c r="Y1866"/>
      <c r="Z1866"/>
      <c r="AA1866"/>
      <c r="AB1866"/>
      <c r="AC1866"/>
      <c r="AD1866"/>
      <c r="AE1866"/>
      <c r="AF1866"/>
      <c r="AG1866"/>
      <c r="AH1866"/>
      <c r="AI1866"/>
      <c r="AJ1866"/>
      <c r="AK1866"/>
      <c r="AL1866"/>
      <c r="AM1866"/>
      <c r="AN1866"/>
      <c r="AO1866"/>
      <c r="AP1866"/>
      <c r="AQ1866"/>
      <c r="AR1866"/>
      <c r="AS1866"/>
      <c r="AT1866"/>
      <c r="AU1866"/>
      <c r="AV1866"/>
      <c r="AW1866"/>
      <c r="AX1866"/>
      <c r="AY1866"/>
      <c r="AZ1866"/>
      <c r="BA1866"/>
      <c r="BB1866"/>
      <c r="BC1866"/>
      <c r="BD1866"/>
      <c r="BE1866"/>
      <c r="BF1866"/>
      <c r="BG1866"/>
      <c r="BH1866"/>
      <c r="BI1866"/>
      <c r="BJ1866"/>
      <c r="BK1866"/>
      <c r="BL1866"/>
      <c r="BM1866"/>
      <c r="BN1866"/>
      <c r="BO1866"/>
      <c r="BP1866"/>
      <c r="BQ1866"/>
      <c r="BR1866"/>
      <c r="BS1866"/>
      <c r="BT1866"/>
    </row>
    <row r="1867" spans="1:72" s="8" customFormat="1" x14ac:dyDescent="0.25">
      <c r="A1867" s="92"/>
      <c r="B1867" s="92"/>
      <c r="C1867" s="92"/>
      <c r="D1867" s="92"/>
      <c r="E1867" s="104"/>
      <c r="F1867" s="104"/>
      <c r="G1867" s="104"/>
      <c r="H1867" s="104"/>
      <c r="I1867" s="104"/>
      <c r="J1867" s="104"/>
      <c r="K1867" s="104"/>
      <c r="L1867" s="104"/>
      <c r="M1867"/>
      <c r="N1867"/>
      <c r="O1867"/>
      <c r="P1867"/>
      <c r="Q1867"/>
      <c r="R1867"/>
      <c r="S1867"/>
      <c r="T1867"/>
      <c r="U1867"/>
      <c r="V1867"/>
      <c r="W1867"/>
      <c r="X1867"/>
      <c r="Y1867"/>
      <c r="Z1867"/>
      <c r="AA1867"/>
      <c r="AB1867"/>
      <c r="AC1867"/>
      <c r="AD1867"/>
      <c r="AE1867"/>
      <c r="AF1867"/>
      <c r="AG1867"/>
      <c r="AH1867"/>
      <c r="AI1867"/>
      <c r="AJ1867"/>
      <c r="AK1867"/>
      <c r="AL1867"/>
      <c r="AM1867"/>
      <c r="AN1867"/>
      <c r="AO1867"/>
      <c r="AP1867"/>
      <c r="AQ1867"/>
      <c r="AR1867"/>
      <c r="AS1867"/>
      <c r="AT1867"/>
      <c r="AU1867"/>
      <c r="AV1867"/>
      <c r="AW1867"/>
      <c r="AX1867"/>
      <c r="AY1867"/>
      <c r="AZ1867"/>
      <c r="BA1867"/>
      <c r="BB1867"/>
      <c r="BC1867"/>
      <c r="BD1867"/>
      <c r="BE1867"/>
      <c r="BF1867"/>
      <c r="BG1867"/>
      <c r="BH1867"/>
      <c r="BI1867"/>
      <c r="BJ1867"/>
      <c r="BK1867"/>
      <c r="BL1867"/>
      <c r="BM1867"/>
      <c r="BN1867"/>
      <c r="BO1867"/>
      <c r="BP1867"/>
      <c r="BQ1867"/>
      <c r="BR1867"/>
      <c r="BS1867"/>
      <c r="BT1867"/>
    </row>
    <row r="1868" spans="1:72" s="8" customFormat="1" x14ac:dyDescent="0.25">
      <c r="A1868" s="92"/>
      <c r="B1868" s="92"/>
      <c r="C1868" s="92"/>
      <c r="D1868" s="92"/>
      <c r="E1868" s="104"/>
      <c r="F1868" s="104"/>
      <c r="G1868" s="104"/>
      <c r="H1868" s="104"/>
      <c r="I1868" s="104"/>
      <c r="J1868" s="104"/>
      <c r="K1868" s="104"/>
      <c r="L1868" s="104"/>
      <c r="M1868"/>
      <c r="N1868"/>
      <c r="O1868"/>
      <c r="P1868"/>
      <c r="Q1868"/>
      <c r="R1868"/>
      <c r="S1868"/>
      <c r="T1868"/>
      <c r="U1868"/>
      <c r="V1868"/>
      <c r="W1868"/>
      <c r="X1868"/>
      <c r="Y1868"/>
      <c r="Z1868"/>
      <c r="AA1868"/>
      <c r="AB1868"/>
      <c r="AC1868"/>
      <c r="AD1868"/>
      <c r="AE1868"/>
      <c r="AF1868"/>
      <c r="AG1868"/>
      <c r="AH1868"/>
      <c r="AI1868"/>
      <c r="AJ1868"/>
      <c r="AK1868"/>
      <c r="AL1868"/>
      <c r="AM1868"/>
      <c r="AN1868"/>
      <c r="AO1868"/>
      <c r="AP1868"/>
      <c r="AQ1868"/>
      <c r="AR1868"/>
      <c r="AS1868"/>
      <c r="AT1868"/>
      <c r="AU1868"/>
      <c r="AV1868"/>
      <c r="AW1868"/>
      <c r="AX1868"/>
      <c r="AY1868"/>
      <c r="AZ1868"/>
      <c r="BA1868"/>
      <c r="BB1868"/>
      <c r="BC1868"/>
      <c r="BD1868"/>
      <c r="BE1868"/>
      <c r="BF1868"/>
      <c r="BG1868"/>
      <c r="BH1868"/>
      <c r="BI1868"/>
      <c r="BJ1868"/>
      <c r="BK1868"/>
      <c r="BL1868"/>
      <c r="BM1868"/>
      <c r="BN1868"/>
      <c r="BO1868"/>
      <c r="BP1868"/>
      <c r="BQ1868"/>
      <c r="BR1868"/>
      <c r="BS1868"/>
      <c r="BT1868"/>
    </row>
    <row r="1869" spans="1:72" s="8" customFormat="1" x14ac:dyDescent="0.25">
      <c r="A1869" s="92"/>
      <c r="B1869" s="92"/>
      <c r="C1869" s="92"/>
      <c r="D1869" s="92"/>
      <c r="E1869" s="104"/>
      <c r="F1869" s="104"/>
      <c r="G1869" s="104"/>
      <c r="H1869" s="104"/>
      <c r="I1869" s="104"/>
      <c r="J1869" s="104"/>
      <c r="K1869" s="104"/>
      <c r="L1869" s="104"/>
      <c r="M1869"/>
      <c r="N1869"/>
      <c r="O1869"/>
      <c r="P1869"/>
      <c r="Q1869"/>
      <c r="R1869"/>
      <c r="S1869"/>
      <c r="T1869"/>
      <c r="U1869"/>
      <c r="V1869"/>
      <c r="W1869"/>
      <c r="X1869"/>
      <c r="Y1869"/>
      <c r="Z1869"/>
      <c r="AA1869"/>
      <c r="AB1869"/>
      <c r="AC1869"/>
      <c r="AD1869"/>
      <c r="AE1869"/>
      <c r="AF1869"/>
      <c r="AG1869"/>
      <c r="AH1869"/>
      <c r="AI1869"/>
      <c r="AJ1869"/>
      <c r="AK1869"/>
      <c r="AL1869"/>
      <c r="AM1869"/>
      <c r="AN1869"/>
      <c r="AO1869"/>
      <c r="AP1869"/>
      <c r="AQ1869"/>
      <c r="AR1869"/>
      <c r="AS1869"/>
      <c r="AT1869"/>
      <c r="AU1869"/>
      <c r="AV1869"/>
      <c r="AW1869"/>
      <c r="AX1869"/>
      <c r="AY1869"/>
      <c r="AZ1869"/>
      <c r="BA1869"/>
      <c r="BB1869"/>
      <c r="BC1869"/>
      <c r="BD1869"/>
      <c r="BE1869"/>
      <c r="BF1869"/>
      <c r="BG1869"/>
      <c r="BH1869"/>
      <c r="BI1869"/>
      <c r="BJ1869"/>
      <c r="BK1869"/>
      <c r="BL1869"/>
      <c r="BM1869"/>
      <c r="BN1869"/>
      <c r="BO1869"/>
      <c r="BP1869"/>
      <c r="BQ1869"/>
      <c r="BR1869"/>
      <c r="BS1869"/>
      <c r="BT1869"/>
    </row>
    <row r="1870" spans="1:72" s="8" customFormat="1" x14ac:dyDescent="0.25">
      <c r="A1870" s="92"/>
      <c r="B1870" s="92"/>
      <c r="C1870" s="92"/>
      <c r="D1870" s="92"/>
      <c r="E1870" s="104"/>
      <c r="F1870" s="104"/>
      <c r="G1870" s="104"/>
      <c r="H1870" s="104"/>
      <c r="I1870" s="104"/>
      <c r="J1870" s="104"/>
      <c r="K1870" s="104"/>
      <c r="L1870" s="104"/>
      <c r="M1870"/>
      <c r="N1870"/>
      <c r="O1870"/>
      <c r="P1870"/>
      <c r="Q1870"/>
      <c r="R1870"/>
      <c r="S1870"/>
      <c r="T1870"/>
      <c r="U1870"/>
      <c r="V1870"/>
      <c r="W1870"/>
      <c r="X1870"/>
      <c r="Y1870"/>
      <c r="Z1870"/>
      <c r="AA1870"/>
      <c r="AB1870"/>
      <c r="AC1870"/>
      <c r="AD1870"/>
      <c r="AE1870"/>
      <c r="AF1870"/>
      <c r="AG1870"/>
      <c r="AH1870"/>
      <c r="AI1870"/>
      <c r="AJ1870"/>
      <c r="AK1870"/>
      <c r="AL1870"/>
      <c r="AM1870"/>
      <c r="AN1870"/>
      <c r="AO1870"/>
      <c r="AP1870"/>
      <c r="AQ1870"/>
      <c r="AR1870"/>
      <c r="AS1870"/>
      <c r="AT1870"/>
      <c r="AU1870"/>
      <c r="AV1870"/>
      <c r="AW1870"/>
      <c r="AX1870"/>
      <c r="AY1870"/>
      <c r="AZ1870"/>
      <c r="BA1870"/>
      <c r="BB1870"/>
      <c r="BC1870"/>
      <c r="BD1870"/>
      <c r="BE1870"/>
      <c r="BF1870"/>
      <c r="BG1870"/>
      <c r="BH1870"/>
      <c r="BI1870"/>
      <c r="BJ1870"/>
      <c r="BK1870"/>
      <c r="BL1870"/>
      <c r="BM1870"/>
      <c r="BN1870"/>
      <c r="BO1870"/>
      <c r="BP1870"/>
      <c r="BQ1870"/>
      <c r="BR1870"/>
      <c r="BS1870"/>
      <c r="BT1870"/>
    </row>
    <row r="1871" spans="1:72" s="8" customFormat="1" x14ac:dyDescent="0.25">
      <c r="A1871" s="92"/>
      <c r="B1871" s="92"/>
      <c r="C1871" s="92"/>
      <c r="D1871" s="92"/>
      <c r="E1871" s="104"/>
      <c r="F1871" s="104"/>
      <c r="G1871" s="104"/>
      <c r="H1871" s="104"/>
      <c r="I1871" s="104"/>
      <c r="J1871" s="104"/>
      <c r="K1871" s="104"/>
      <c r="L1871" s="104"/>
      <c r="M1871"/>
      <c r="N1871"/>
      <c r="O1871"/>
      <c r="P1871"/>
      <c r="Q1871"/>
      <c r="R1871"/>
      <c r="S1871"/>
      <c r="T1871"/>
      <c r="U1871"/>
      <c r="V1871"/>
      <c r="W1871"/>
      <c r="X1871"/>
      <c r="Y1871"/>
      <c r="Z1871"/>
      <c r="AA1871"/>
      <c r="AB1871"/>
      <c r="AC1871"/>
      <c r="AD1871"/>
      <c r="AE1871"/>
      <c r="AF1871"/>
      <c r="AG1871"/>
      <c r="AH1871"/>
      <c r="AI1871"/>
      <c r="AJ1871"/>
      <c r="AK1871"/>
      <c r="AL1871"/>
      <c r="AM1871"/>
      <c r="AN1871"/>
      <c r="AO1871"/>
      <c r="AP1871"/>
      <c r="AQ1871"/>
      <c r="AR1871"/>
      <c r="AS1871"/>
      <c r="AT1871"/>
      <c r="AU1871"/>
      <c r="AV1871"/>
      <c r="AW1871"/>
      <c r="AX1871"/>
      <c r="AY1871"/>
      <c r="AZ1871"/>
      <c r="BA1871"/>
      <c r="BB1871"/>
      <c r="BC1871"/>
      <c r="BD1871"/>
      <c r="BE1871"/>
      <c r="BF1871"/>
      <c r="BG1871"/>
      <c r="BH1871"/>
      <c r="BI1871"/>
      <c r="BJ1871"/>
      <c r="BK1871"/>
      <c r="BL1871"/>
      <c r="BM1871"/>
      <c r="BN1871"/>
      <c r="BO1871"/>
      <c r="BP1871"/>
      <c r="BQ1871"/>
      <c r="BR1871"/>
      <c r="BS1871"/>
      <c r="BT1871"/>
    </row>
    <row r="1872" spans="1:72" s="8" customFormat="1" x14ac:dyDescent="0.25">
      <c r="A1872" s="92"/>
      <c r="B1872" s="92"/>
      <c r="C1872" s="92"/>
      <c r="D1872" s="92"/>
      <c r="E1872" s="104"/>
      <c r="F1872" s="104"/>
      <c r="G1872" s="104"/>
      <c r="H1872" s="104"/>
      <c r="I1872" s="104"/>
      <c r="J1872" s="104"/>
      <c r="K1872" s="104"/>
      <c r="L1872" s="104"/>
      <c r="M1872"/>
      <c r="N1872"/>
      <c r="O1872"/>
      <c r="P1872"/>
      <c r="Q1872"/>
      <c r="R1872"/>
      <c r="S1872"/>
      <c r="T1872"/>
      <c r="U1872"/>
      <c r="V1872"/>
      <c r="W1872"/>
      <c r="X1872"/>
      <c r="Y1872"/>
      <c r="Z1872"/>
      <c r="AA1872"/>
      <c r="AB1872"/>
      <c r="AC1872"/>
      <c r="AD1872"/>
      <c r="AE1872"/>
      <c r="AF1872"/>
      <c r="AG1872"/>
      <c r="AH1872"/>
      <c r="AI1872"/>
      <c r="AJ1872"/>
      <c r="AK1872"/>
      <c r="AL1872"/>
      <c r="AM1872"/>
      <c r="AN1872"/>
      <c r="AO1872"/>
      <c r="AP1872"/>
      <c r="AQ1872"/>
      <c r="AR1872"/>
      <c r="AS1872"/>
      <c r="AT1872"/>
      <c r="AU1872"/>
      <c r="AV1872"/>
      <c r="AW1872"/>
      <c r="AX1872"/>
      <c r="AY1872"/>
      <c r="AZ1872"/>
      <c r="BA1872"/>
      <c r="BB1872"/>
      <c r="BC1872"/>
      <c r="BD1872"/>
      <c r="BE1872"/>
      <c r="BF1872"/>
      <c r="BG1872"/>
      <c r="BH1872"/>
      <c r="BI1872"/>
      <c r="BJ1872"/>
      <c r="BK1872"/>
      <c r="BL1872"/>
      <c r="BM1872"/>
      <c r="BN1872"/>
      <c r="BO1872"/>
      <c r="BP1872"/>
      <c r="BQ1872"/>
      <c r="BR1872"/>
      <c r="BS1872"/>
      <c r="BT1872"/>
    </row>
    <row r="1873" spans="1:72" s="8" customFormat="1" x14ac:dyDescent="0.25">
      <c r="A1873" s="92"/>
      <c r="B1873" s="92"/>
      <c r="C1873" s="92"/>
      <c r="D1873" s="92"/>
      <c r="E1873" s="104"/>
      <c r="F1873" s="104"/>
      <c r="G1873" s="104"/>
      <c r="H1873" s="104"/>
      <c r="I1873" s="104"/>
      <c r="J1873" s="104"/>
      <c r="K1873" s="104"/>
      <c r="L1873" s="104"/>
      <c r="M1873"/>
      <c r="N1873"/>
      <c r="O1873"/>
      <c r="P1873"/>
      <c r="Q1873"/>
      <c r="R1873"/>
      <c r="S1873"/>
      <c r="T1873"/>
      <c r="U1873"/>
      <c r="V1873"/>
      <c r="W1873"/>
      <c r="X1873"/>
      <c r="Y1873"/>
      <c r="Z1873"/>
      <c r="AA1873"/>
      <c r="AB1873"/>
      <c r="AC1873"/>
      <c r="AD1873"/>
      <c r="AE1873"/>
      <c r="AF1873"/>
      <c r="AG1873"/>
      <c r="AH1873"/>
      <c r="AI1873"/>
      <c r="AJ1873"/>
      <c r="AK1873"/>
      <c r="AL1873"/>
      <c r="AM1873"/>
      <c r="AN1873"/>
      <c r="AO1873"/>
      <c r="AP1873"/>
      <c r="AQ1873"/>
      <c r="AR1873"/>
      <c r="AS1873"/>
      <c r="AT1873"/>
      <c r="AU1873"/>
      <c r="AV1873"/>
      <c r="AW1873"/>
      <c r="AX1873"/>
      <c r="AY1873"/>
      <c r="AZ1873"/>
      <c r="BA1873"/>
      <c r="BB1873"/>
      <c r="BC1873"/>
      <c r="BD1873"/>
      <c r="BE1873"/>
      <c r="BF1873"/>
      <c r="BG1873"/>
      <c r="BH1873"/>
      <c r="BI1873"/>
      <c r="BJ1873"/>
      <c r="BK1873"/>
      <c r="BL1873"/>
      <c r="BM1873"/>
      <c r="BN1873"/>
      <c r="BO1873"/>
      <c r="BP1873"/>
      <c r="BQ1873"/>
      <c r="BR1873"/>
      <c r="BS1873"/>
      <c r="BT1873"/>
    </row>
    <row r="1874" spans="1:72" s="8" customFormat="1" x14ac:dyDescent="0.25">
      <c r="A1874" s="92"/>
      <c r="B1874" s="92"/>
      <c r="C1874" s="92"/>
      <c r="D1874" s="92"/>
      <c r="E1874" s="104"/>
      <c r="F1874" s="104"/>
      <c r="G1874" s="104"/>
      <c r="H1874" s="104"/>
      <c r="I1874" s="104"/>
      <c r="J1874" s="104"/>
      <c r="K1874" s="104"/>
      <c r="L1874" s="104"/>
      <c r="M1874"/>
      <c r="N1874"/>
      <c r="O1874"/>
      <c r="P1874"/>
      <c r="Q1874"/>
      <c r="R1874"/>
      <c r="S1874"/>
      <c r="T1874"/>
      <c r="U1874"/>
      <c r="V1874"/>
      <c r="W1874"/>
      <c r="X1874"/>
      <c r="Y1874"/>
      <c r="Z1874"/>
      <c r="AA1874"/>
      <c r="AB1874"/>
      <c r="AC1874"/>
      <c r="AD1874"/>
      <c r="AE1874"/>
      <c r="AF1874"/>
      <c r="AG1874"/>
      <c r="AH1874"/>
      <c r="AI1874"/>
      <c r="AJ1874"/>
      <c r="AK1874"/>
      <c r="AL1874"/>
      <c r="AM1874"/>
      <c r="AN1874"/>
      <c r="AO1874"/>
      <c r="AP1874"/>
      <c r="AQ1874"/>
      <c r="AR1874"/>
      <c r="AS1874"/>
      <c r="AT1874"/>
      <c r="AU1874"/>
      <c r="AV1874"/>
      <c r="AW1874"/>
      <c r="AX1874"/>
      <c r="AY1874"/>
      <c r="AZ1874"/>
      <c r="BA1874"/>
      <c r="BB1874"/>
      <c r="BC1874"/>
      <c r="BD1874"/>
      <c r="BE1874"/>
      <c r="BF1874"/>
      <c r="BG1874"/>
      <c r="BH1874"/>
      <c r="BI1874"/>
      <c r="BJ1874"/>
      <c r="BK1874"/>
      <c r="BL1874"/>
      <c r="BM1874"/>
      <c r="BN1874"/>
      <c r="BO1874"/>
      <c r="BP1874"/>
      <c r="BQ1874"/>
      <c r="BR1874"/>
      <c r="BS1874"/>
      <c r="BT1874"/>
    </row>
    <row r="1875" spans="1:72" s="8" customFormat="1" x14ac:dyDescent="0.25">
      <c r="A1875" s="92"/>
      <c r="B1875" s="92"/>
      <c r="C1875" s="92"/>
      <c r="D1875" s="92"/>
      <c r="E1875" s="104"/>
      <c r="F1875" s="104"/>
      <c r="G1875" s="104"/>
      <c r="H1875" s="104"/>
      <c r="I1875" s="104"/>
      <c r="J1875" s="104"/>
      <c r="K1875" s="104"/>
      <c r="L1875" s="104"/>
      <c r="M1875"/>
      <c r="N1875"/>
      <c r="O1875"/>
      <c r="P1875"/>
      <c r="Q1875"/>
      <c r="R1875"/>
      <c r="S1875"/>
      <c r="T1875"/>
      <c r="U1875"/>
      <c r="V1875"/>
      <c r="W1875"/>
      <c r="X1875"/>
      <c r="Y1875"/>
      <c r="Z1875"/>
      <c r="AA1875"/>
      <c r="AB1875"/>
      <c r="AC1875"/>
      <c r="AD1875"/>
      <c r="AE1875"/>
      <c r="AF1875"/>
      <c r="AG1875"/>
      <c r="AH1875"/>
      <c r="AI1875"/>
      <c r="AJ1875"/>
      <c r="AK1875"/>
      <c r="AL1875"/>
      <c r="AM1875"/>
      <c r="AN1875"/>
      <c r="AO1875"/>
      <c r="AP1875"/>
      <c r="AQ1875"/>
      <c r="AR1875"/>
      <c r="AS1875"/>
      <c r="AT1875"/>
      <c r="AU1875"/>
      <c r="AV1875"/>
      <c r="AW1875"/>
      <c r="AX1875"/>
      <c r="AY1875"/>
      <c r="AZ1875"/>
      <c r="BA1875"/>
      <c r="BB1875"/>
      <c r="BC1875"/>
      <c r="BD1875"/>
      <c r="BE1875"/>
      <c r="BF1875"/>
      <c r="BG1875"/>
      <c r="BH1875"/>
      <c r="BI1875"/>
      <c r="BJ1875"/>
      <c r="BK1875"/>
      <c r="BL1875"/>
      <c r="BM1875"/>
      <c r="BN1875"/>
      <c r="BO1875"/>
      <c r="BP1875"/>
      <c r="BQ1875"/>
      <c r="BR1875"/>
      <c r="BS1875"/>
      <c r="BT1875"/>
    </row>
    <row r="1876" spans="1:72" s="8" customFormat="1" x14ac:dyDescent="0.25">
      <c r="A1876" s="92"/>
      <c r="B1876" s="92"/>
      <c r="C1876" s="92"/>
      <c r="D1876" s="92"/>
      <c r="E1876" s="104"/>
      <c r="F1876" s="104"/>
      <c r="G1876" s="104"/>
      <c r="H1876" s="104"/>
      <c r="I1876" s="104"/>
      <c r="J1876" s="104"/>
      <c r="K1876" s="104"/>
      <c r="L1876" s="104"/>
      <c r="M1876"/>
      <c r="N1876"/>
      <c r="O1876"/>
      <c r="P1876"/>
      <c r="Q1876"/>
      <c r="R1876"/>
      <c r="S1876"/>
      <c r="T1876"/>
      <c r="U1876"/>
      <c r="V1876"/>
      <c r="W1876"/>
      <c r="X1876"/>
      <c r="Y1876"/>
      <c r="Z1876"/>
      <c r="AA1876"/>
      <c r="AB1876"/>
      <c r="AC1876"/>
      <c r="AD1876"/>
      <c r="AE1876"/>
      <c r="AF1876"/>
      <c r="AG1876"/>
      <c r="AH1876"/>
      <c r="AI1876"/>
      <c r="AJ1876"/>
      <c r="AK1876"/>
      <c r="AL1876"/>
      <c r="AM1876"/>
      <c r="AN1876"/>
      <c r="AO1876"/>
      <c r="AP1876"/>
      <c r="AQ1876"/>
      <c r="AR1876"/>
      <c r="AS1876"/>
      <c r="AT1876"/>
      <c r="AU1876"/>
      <c r="AV1876"/>
      <c r="AW1876"/>
      <c r="AX1876"/>
      <c r="AY1876"/>
      <c r="AZ1876"/>
      <c r="BA1876"/>
      <c r="BB1876"/>
      <c r="BC1876"/>
      <c r="BD1876"/>
      <c r="BE1876"/>
      <c r="BF1876"/>
      <c r="BG1876"/>
      <c r="BH1876"/>
      <c r="BI1876"/>
      <c r="BJ1876"/>
      <c r="BK1876"/>
      <c r="BL1876"/>
      <c r="BM1876"/>
      <c r="BN1876"/>
      <c r="BO1876"/>
      <c r="BP1876"/>
      <c r="BQ1876"/>
      <c r="BR1876"/>
      <c r="BS1876"/>
      <c r="BT1876"/>
    </row>
    <row r="1877" spans="1:72" s="8" customFormat="1" x14ac:dyDescent="0.25">
      <c r="A1877" s="92"/>
      <c r="B1877" s="92"/>
      <c r="C1877" s="92"/>
      <c r="D1877" s="92"/>
      <c r="E1877" s="104"/>
      <c r="F1877" s="104"/>
      <c r="G1877" s="104"/>
      <c r="H1877" s="104"/>
      <c r="I1877" s="104"/>
      <c r="J1877" s="104"/>
      <c r="K1877" s="104"/>
      <c r="L1877" s="104"/>
      <c r="M1877"/>
      <c r="N1877"/>
      <c r="O1877"/>
      <c r="P1877"/>
      <c r="Q1877"/>
      <c r="R1877"/>
      <c r="S1877"/>
      <c r="T1877"/>
      <c r="U1877"/>
      <c r="V1877"/>
      <c r="W1877"/>
      <c r="X1877"/>
      <c r="Y1877"/>
      <c r="Z1877"/>
      <c r="AA1877"/>
      <c r="AB1877"/>
      <c r="AC1877"/>
      <c r="AD1877"/>
      <c r="AE1877"/>
      <c r="AF1877"/>
      <c r="AG1877"/>
      <c r="AH1877"/>
      <c r="AI1877"/>
      <c r="AJ1877"/>
      <c r="AK1877"/>
      <c r="AL1877"/>
      <c r="AM1877"/>
      <c r="AN1877"/>
      <c r="AO1877"/>
      <c r="AP1877"/>
      <c r="AQ1877"/>
      <c r="AR1877"/>
      <c r="AS1877"/>
      <c r="AT1877"/>
      <c r="AU1877"/>
      <c r="AV1877"/>
      <c r="AW1877"/>
      <c r="AX1877"/>
      <c r="AY1877"/>
      <c r="AZ1877"/>
      <c r="BA1877"/>
      <c r="BB1877"/>
      <c r="BC1877"/>
      <c r="BD1877"/>
      <c r="BE1877"/>
      <c r="BF1877"/>
      <c r="BG1877"/>
      <c r="BH1877"/>
      <c r="BI1877"/>
      <c r="BJ1877"/>
      <c r="BK1877"/>
      <c r="BL1877"/>
      <c r="BM1877"/>
      <c r="BN1877"/>
      <c r="BO1877"/>
      <c r="BP1877"/>
      <c r="BQ1877"/>
      <c r="BR1877"/>
      <c r="BS1877"/>
      <c r="BT1877"/>
    </row>
    <row r="1878" spans="1:72" s="8" customFormat="1" x14ac:dyDescent="0.25">
      <c r="A1878" s="92"/>
      <c r="B1878" s="92"/>
      <c r="C1878" s="92"/>
      <c r="D1878" s="92"/>
      <c r="E1878" s="104"/>
      <c r="F1878" s="104"/>
      <c r="G1878" s="104"/>
      <c r="H1878" s="104"/>
      <c r="I1878" s="104"/>
      <c r="J1878" s="104"/>
      <c r="K1878" s="104"/>
      <c r="L1878" s="104"/>
      <c r="M1878"/>
      <c r="N1878"/>
      <c r="O1878"/>
      <c r="P1878"/>
      <c r="Q1878"/>
      <c r="R1878"/>
      <c r="S1878"/>
      <c r="T1878"/>
      <c r="U1878"/>
      <c r="V1878"/>
      <c r="W1878"/>
      <c r="X1878"/>
      <c r="Y1878"/>
      <c r="Z1878"/>
      <c r="AA1878"/>
      <c r="AB1878"/>
      <c r="AC1878"/>
      <c r="AD1878"/>
      <c r="AE1878"/>
      <c r="AF1878"/>
      <c r="AG1878"/>
      <c r="AH1878"/>
      <c r="AI1878"/>
      <c r="AJ1878"/>
      <c r="AK1878"/>
      <c r="AL1878"/>
      <c r="AM1878"/>
      <c r="AN1878"/>
      <c r="AO1878"/>
      <c r="AP1878"/>
      <c r="AQ1878"/>
      <c r="AR1878"/>
      <c r="AS1878"/>
      <c r="AT1878"/>
      <c r="AU1878"/>
      <c r="AV1878"/>
      <c r="AW1878"/>
      <c r="AX1878"/>
      <c r="AY1878"/>
      <c r="AZ1878"/>
      <c r="BA1878"/>
      <c r="BB1878"/>
      <c r="BC1878"/>
      <c r="BD1878"/>
      <c r="BE1878"/>
      <c r="BF1878"/>
      <c r="BG1878"/>
      <c r="BH1878"/>
      <c r="BI1878"/>
      <c r="BJ1878"/>
      <c r="BK1878"/>
      <c r="BL1878"/>
      <c r="BM1878"/>
      <c r="BN1878"/>
      <c r="BO1878"/>
      <c r="BP1878"/>
      <c r="BQ1878"/>
      <c r="BR1878"/>
      <c r="BS1878"/>
      <c r="BT1878"/>
    </row>
    <row r="1879" spans="1:72" s="8" customFormat="1" x14ac:dyDescent="0.25">
      <c r="A1879" s="92"/>
      <c r="B1879" s="92"/>
      <c r="C1879" s="92"/>
      <c r="D1879" s="92"/>
      <c r="E1879" s="104"/>
      <c r="F1879" s="104"/>
      <c r="G1879" s="104"/>
      <c r="H1879" s="104"/>
      <c r="I1879" s="104"/>
      <c r="J1879" s="104"/>
      <c r="K1879" s="104"/>
      <c r="L1879" s="104"/>
      <c r="M1879"/>
      <c r="N1879"/>
      <c r="O1879"/>
      <c r="P1879"/>
      <c r="Q1879"/>
      <c r="R1879"/>
      <c r="S1879"/>
      <c r="T1879"/>
      <c r="U1879"/>
      <c r="V1879"/>
      <c r="W1879"/>
      <c r="X1879"/>
      <c r="Y1879"/>
      <c r="Z1879"/>
      <c r="AA1879"/>
      <c r="AB1879"/>
      <c r="AC1879"/>
      <c r="AD1879"/>
      <c r="AE1879"/>
      <c r="AF1879"/>
      <c r="AG1879"/>
      <c r="AH1879"/>
      <c r="AI1879"/>
      <c r="AJ1879"/>
      <c r="AK1879"/>
      <c r="AL1879"/>
      <c r="AM1879"/>
      <c r="AN1879"/>
      <c r="AO1879"/>
      <c r="AP1879"/>
      <c r="AQ1879"/>
      <c r="AR1879"/>
      <c r="AS1879"/>
      <c r="AT1879"/>
      <c r="AU1879"/>
      <c r="AV1879"/>
      <c r="AW1879"/>
      <c r="AX1879"/>
      <c r="AY1879"/>
      <c r="AZ1879"/>
      <c r="BA1879"/>
      <c r="BB1879"/>
      <c r="BC1879"/>
      <c r="BD1879"/>
      <c r="BE1879"/>
      <c r="BF1879"/>
      <c r="BG1879"/>
      <c r="BH1879"/>
      <c r="BI1879"/>
      <c r="BJ1879"/>
      <c r="BK1879"/>
      <c r="BL1879"/>
      <c r="BM1879"/>
      <c r="BN1879"/>
      <c r="BO1879"/>
      <c r="BP1879"/>
      <c r="BQ1879"/>
      <c r="BR1879"/>
      <c r="BS1879"/>
      <c r="BT1879"/>
    </row>
    <row r="1880" spans="1:72" s="8" customFormat="1" x14ac:dyDescent="0.25">
      <c r="A1880" s="92"/>
      <c r="B1880" s="92"/>
      <c r="C1880" s="92"/>
      <c r="D1880" s="92"/>
      <c r="E1880" s="104"/>
      <c r="F1880" s="104"/>
      <c r="G1880" s="104"/>
      <c r="H1880" s="104"/>
      <c r="I1880" s="104"/>
      <c r="J1880" s="104"/>
      <c r="K1880" s="104"/>
      <c r="L1880" s="104"/>
      <c r="M1880"/>
      <c r="N1880"/>
      <c r="O1880"/>
      <c r="P1880"/>
      <c r="Q1880"/>
      <c r="R1880"/>
      <c r="S1880"/>
      <c r="T1880"/>
      <c r="U1880"/>
      <c r="V1880"/>
      <c r="W1880"/>
      <c r="X1880"/>
      <c r="Y1880"/>
      <c r="Z1880"/>
      <c r="AA1880"/>
      <c r="AB1880"/>
      <c r="AC1880"/>
      <c r="AD1880"/>
      <c r="AE1880"/>
      <c r="AF1880"/>
      <c r="AG1880"/>
      <c r="AH1880"/>
      <c r="AI1880"/>
      <c r="AJ1880"/>
      <c r="AK1880"/>
      <c r="AL1880"/>
      <c r="AM1880"/>
      <c r="AN1880"/>
      <c r="AO1880"/>
      <c r="AP1880"/>
      <c r="AQ1880"/>
      <c r="AR1880"/>
      <c r="AS1880"/>
      <c r="AT1880"/>
      <c r="AU1880"/>
      <c r="AV1880"/>
      <c r="AW1880"/>
      <c r="AX1880"/>
      <c r="AY1880"/>
      <c r="AZ1880"/>
      <c r="BA1880"/>
      <c r="BB1880"/>
      <c r="BC1880"/>
      <c r="BD1880"/>
      <c r="BE1880"/>
      <c r="BF1880"/>
      <c r="BG1880"/>
      <c r="BH1880"/>
      <c r="BI1880"/>
      <c r="BJ1880"/>
      <c r="BK1880"/>
      <c r="BL1880"/>
      <c r="BM1880"/>
      <c r="BN1880"/>
      <c r="BO1880"/>
      <c r="BP1880"/>
      <c r="BQ1880"/>
      <c r="BR1880"/>
      <c r="BS1880"/>
      <c r="BT1880"/>
    </row>
    <row r="1881" spans="1:72" s="8" customFormat="1" x14ac:dyDescent="0.25">
      <c r="A1881" s="92"/>
      <c r="B1881" s="92"/>
      <c r="C1881" s="92"/>
      <c r="D1881" s="92"/>
      <c r="E1881" s="104"/>
      <c r="F1881" s="104"/>
      <c r="G1881" s="104"/>
      <c r="H1881" s="104"/>
      <c r="I1881" s="104"/>
      <c r="J1881" s="104"/>
      <c r="K1881" s="104"/>
      <c r="L1881" s="104"/>
      <c r="M1881"/>
      <c r="N1881"/>
      <c r="O1881"/>
      <c r="P1881"/>
      <c r="Q1881"/>
      <c r="R1881"/>
      <c r="S1881"/>
      <c r="T1881"/>
      <c r="U1881"/>
      <c r="V1881"/>
      <c r="W1881"/>
      <c r="X1881"/>
      <c r="Y1881"/>
      <c r="Z1881"/>
      <c r="AA1881"/>
      <c r="AB1881"/>
      <c r="AC1881"/>
      <c r="AD1881"/>
      <c r="AE1881"/>
      <c r="AF1881"/>
      <c r="AG1881"/>
      <c r="AH1881"/>
      <c r="AI1881"/>
      <c r="AJ1881"/>
      <c r="AK1881"/>
      <c r="AL1881"/>
      <c r="AM1881"/>
      <c r="AN1881"/>
      <c r="AO1881"/>
      <c r="AP1881"/>
      <c r="AQ1881"/>
      <c r="AR1881"/>
      <c r="AS1881"/>
      <c r="AT1881"/>
      <c r="AU1881"/>
      <c r="AV1881"/>
      <c r="AW1881"/>
      <c r="AX1881"/>
      <c r="AY1881"/>
      <c r="AZ1881"/>
      <c r="BA1881"/>
      <c r="BB1881"/>
      <c r="BC1881"/>
      <c r="BD1881"/>
      <c r="BE1881"/>
      <c r="BF1881"/>
      <c r="BG1881"/>
      <c r="BH1881"/>
      <c r="BI1881"/>
      <c r="BJ1881"/>
      <c r="BK1881"/>
      <c r="BL1881"/>
      <c r="BM1881"/>
      <c r="BN1881"/>
      <c r="BO1881"/>
      <c r="BP1881"/>
      <c r="BQ1881"/>
      <c r="BR1881"/>
      <c r="BS1881"/>
      <c r="BT1881"/>
    </row>
    <row r="1882" spans="1:72" s="8" customFormat="1" x14ac:dyDescent="0.25">
      <c r="A1882" s="92"/>
      <c r="B1882" s="92"/>
      <c r="C1882" s="92"/>
      <c r="D1882" s="92"/>
      <c r="E1882" s="104"/>
      <c r="F1882" s="104"/>
      <c r="G1882" s="104"/>
      <c r="H1882" s="104"/>
      <c r="I1882" s="104"/>
      <c r="J1882" s="104"/>
      <c r="K1882" s="104"/>
      <c r="L1882" s="104"/>
      <c r="M1882"/>
      <c r="N1882"/>
      <c r="O1882"/>
      <c r="P1882"/>
      <c r="Q1882"/>
      <c r="R1882"/>
      <c r="S1882"/>
      <c r="T1882"/>
      <c r="U1882"/>
      <c r="V1882"/>
      <c r="W1882"/>
      <c r="X1882"/>
      <c r="Y1882"/>
      <c r="Z1882"/>
      <c r="AA1882"/>
      <c r="AB1882"/>
      <c r="AC1882"/>
      <c r="AD1882"/>
      <c r="AE1882"/>
      <c r="AF1882"/>
      <c r="AG1882"/>
      <c r="AH1882"/>
      <c r="AI1882"/>
      <c r="AJ1882"/>
      <c r="AK1882"/>
      <c r="AL1882"/>
      <c r="AM1882"/>
      <c r="AN1882"/>
      <c r="AO1882"/>
      <c r="AP1882"/>
      <c r="AQ1882"/>
      <c r="AR1882"/>
      <c r="AS1882"/>
      <c r="AT1882"/>
      <c r="AU1882"/>
      <c r="AV1882"/>
      <c r="AW1882"/>
      <c r="AX1882"/>
      <c r="AY1882"/>
      <c r="AZ1882"/>
      <c r="BA1882"/>
      <c r="BB1882"/>
      <c r="BC1882"/>
      <c r="BD1882"/>
      <c r="BE1882"/>
      <c r="BF1882"/>
      <c r="BG1882"/>
      <c r="BH1882"/>
      <c r="BI1882"/>
      <c r="BJ1882"/>
      <c r="BK1882"/>
      <c r="BL1882"/>
      <c r="BM1882"/>
      <c r="BN1882"/>
      <c r="BO1882"/>
      <c r="BP1882"/>
      <c r="BQ1882"/>
      <c r="BR1882"/>
      <c r="BS1882"/>
      <c r="BT1882"/>
    </row>
    <row r="1883" spans="1:72" s="8" customFormat="1" x14ac:dyDescent="0.25">
      <c r="A1883" s="92"/>
      <c r="B1883" s="92"/>
      <c r="C1883" s="92"/>
      <c r="D1883" s="92"/>
      <c r="E1883" s="104"/>
      <c r="F1883" s="104"/>
      <c r="G1883" s="104"/>
      <c r="H1883" s="104"/>
      <c r="I1883" s="104"/>
      <c r="J1883" s="104"/>
      <c r="K1883" s="104"/>
      <c r="L1883" s="104"/>
      <c r="M1883"/>
      <c r="N1883"/>
      <c r="O1883"/>
      <c r="P1883"/>
      <c r="Q1883"/>
      <c r="R1883"/>
      <c r="S1883"/>
      <c r="T1883"/>
      <c r="U1883"/>
      <c r="V1883"/>
      <c r="W1883"/>
      <c r="X1883"/>
      <c r="Y1883"/>
      <c r="Z1883"/>
      <c r="AA1883"/>
      <c r="AB1883"/>
      <c r="AC1883"/>
      <c r="AD1883"/>
      <c r="AE1883"/>
      <c r="AF1883"/>
      <c r="AG1883"/>
      <c r="AH1883"/>
      <c r="AI1883"/>
      <c r="AJ1883"/>
      <c r="AK1883"/>
      <c r="AL1883"/>
      <c r="AM1883"/>
      <c r="AN1883"/>
      <c r="AO1883"/>
      <c r="AP1883"/>
      <c r="AQ1883"/>
      <c r="AR1883"/>
      <c r="AS1883"/>
      <c r="AT1883"/>
      <c r="AU1883"/>
      <c r="AV1883"/>
      <c r="AW1883"/>
      <c r="AX1883"/>
      <c r="AY1883"/>
      <c r="AZ1883"/>
      <c r="BA1883"/>
      <c r="BB1883"/>
      <c r="BC1883"/>
      <c r="BD1883"/>
      <c r="BE1883"/>
      <c r="BF1883"/>
      <c r="BG1883"/>
      <c r="BH1883"/>
      <c r="BI1883"/>
      <c r="BJ1883"/>
      <c r="BK1883"/>
      <c r="BL1883"/>
      <c r="BM1883"/>
      <c r="BN1883"/>
      <c r="BO1883"/>
      <c r="BP1883"/>
      <c r="BQ1883"/>
      <c r="BR1883"/>
      <c r="BS1883"/>
      <c r="BT1883"/>
    </row>
    <row r="1884" spans="1:72" s="8" customFormat="1" x14ac:dyDescent="0.25">
      <c r="A1884" s="92"/>
      <c r="B1884" s="92"/>
      <c r="C1884" s="92"/>
      <c r="D1884" s="92"/>
      <c r="E1884" s="104"/>
      <c r="F1884" s="104"/>
      <c r="G1884" s="104"/>
      <c r="H1884" s="104"/>
      <c r="I1884" s="104"/>
      <c r="J1884" s="104"/>
      <c r="K1884" s="104"/>
      <c r="L1884" s="104"/>
      <c r="M1884"/>
      <c r="N1884"/>
      <c r="O1884"/>
      <c r="P1884"/>
      <c r="Q1884"/>
      <c r="R1884"/>
      <c r="S1884"/>
      <c r="T1884"/>
      <c r="U1884"/>
      <c r="V1884"/>
      <c r="W1884"/>
      <c r="X1884"/>
      <c r="Y1884"/>
      <c r="Z1884"/>
      <c r="AA1884"/>
      <c r="AB1884"/>
      <c r="AC1884"/>
      <c r="AD1884"/>
      <c r="AE1884"/>
      <c r="AF1884"/>
      <c r="AG1884"/>
      <c r="AH1884"/>
      <c r="AI1884"/>
      <c r="AJ1884"/>
      <c r="AK1884"/>
      <c r="AL1884"/>
      <c r="AM1884"/>
      <c r="AN1884"/>
      <c r="AO1884"/>
      <c r="AP1884"/>
      <c r="AQ1884"/>
      <c r="AR1884"/>
      <c r="AS1884"/>
      <c r="AT1884"/>
      <c r="AU1884"/>
      <c r="AV1884"/>
      <c r="AW1884"/>
      <c r="AX1884"/>
      <c r="AY1884"/>
      <c r="AZ1884"/>
      <c r="BA1884"/>
      <c r="BB1884"/>
      <c r="BC1884"/>
      <c r="BD1884"/>
      <c r="BE1884"/>
      <c r="BF1884"/>
      <c r="BG1884"/>
      <c r="BH1884"/>
      <c r="BI1884"/>
      <c r="BJ1884"/>
      <c r="BK1884"/>
      <c r="BL1884"/>
      <c r="BM1884"/>
      <c r="BN1884"/>
      <c r="BO1884"/>
      <c r="BP1884"/>
      <c r="BQ1884"/>
      <c r="BR1884"/>
      <c r="BS1884"/>
      <c r="BT1884"/>
    </row>
    <row r="1885" spans="1:72" s="8" customFormat="1" x14ac:dyDescent="0.25">
      <c r="A1885" s="92"/>
      <c r="B1885" s="92"/>
      <c r="C1885" s="92"/>
      <c r="D1885" s="92"/>
      <c r="E1885" s="104"/>
      <c r="F1885" s="104"/>
      <c r="G1885" s="104"/>
      <c r="H1885" s="104"/>
      <c r="I1885" s="104"/>
      <c r="J1885" s="104"/>
      <c r="K1885" s="104"/>
      <c r="L1885" s="104"/>
      <c r="M1885"/>
      <c r="N1885"/>
      <c r="O1885"/>
      <c r="P1885"/>
      <c r="Q1885"/>
      <c r="R1885"/>
      <c r="S1885"/>
      <c r="T1885"/>
      <c r="U1885"/>
      <c r="V1885"/>
      <c r="W1885"/>
      <c r="X1885"/>
      <c r="Y1885"/>
      <c r="Z1885"/>
      <c r="AA1885"/>
      <c r="AB1885"/>
      <c r="AC1885"/>
      <c r="AD1885"/>
      <c r="AE1885"/>
      <c r="AF1885"/>
      <c r="AG1885"/>
      <c r="AH1885"/>
      <c r="AI1885"/>
      <c r="AJ1885"/>
      <c r="AK1885"/>
      <c r="AL1885"/>
      <c r="AM1885"/>
      <c r="AN1885"/>
      <c r="AO1885"/>
      <c r="AP1885"/>
      <c r="AQ1885"/>
      <c r="AR1885"/>
      <c r="AS1885"/>
      <c r="AT1885"/>
      <c r="AU1885"/>
      <c r="AV1885"/>
      <c r="AW1885"/>
      <c r="AX1885"/>
      <c r="AY1885"/>
      <c r="AZ1885"/>
      <c r="BA1885"/>
      <c r="BB1885"/>
      <c r="BC1885"/>
      <c r="BD1885"/>
      <c r="BE1885"/>
      <c r="BF1885"/>
      <c r="BG1885"/>
      <c r="BH1885"/>
      <c r="BI1885"/>
      <c r="BJ1885"/>
      <c r="BK1885"/>
      <c r="BL1885"/>
      <c r="BM1885"/>
      <c r="BN1885"/>
      <c r="BO1885"/>
      <c r="BP1885"/>
      <c r="BQ1885"/>
      <c r="BR1885"/>
      <c r="BS1885"/>
      <c r="BT1885"/>
    </row>
    <row r="1886" spans="1:72" s="8" customFormat="1" x14ac:dyDescent="0.25">
      <c r="A1886" s="92"/>
      <c r="B1886" s="92"/>
      <c r="C1886" s="92"/>
      <c r="D1886" s="92"/>
      <c r="E1886" s="104"/>
      <c r="F1886" s="104"/>
      <c r="G1886" s="104"/>
      <c r="H1886" s="104"/>
      <c r="I1886" s="104"/>
      <c r="J1886" s="104"/>
      <c r="K1886" s="104"/>
      <c r="L1886" s="104"/>
      <c r="M1886"/>
      <c r="N1886"/>
      <c r="O1886"/>
      <c r="P1886"/>
      <c r="Q1886"/>
      <c r="R1886"/>
      <c r="S1886"/>
      <c r="T1886"/>
      <c r="U1886"/>
      <c r="V1886"/>
      <c r="W1886"/>
      <c r="X1886"/>
      <c r="Y1886"/>
      <c r="Z1886"/>
      <c r="AA1886"/>
      <c r="AB1886"/>
      <c r="AC1886"/>
      <c r="AD1886"/>
      <c r="AE1886"/>
      <c r="AF1886"/>
      <c r="AG1886"/>
      <c r="AH1886"/>
      <c r="AI1886"/>
      <c r="AJ1886"/>
      <c r="AK1886"/>
      <c r="AL1886"/>
      <c r="AM1886"/>
      <c r="AN1886"/>
      <c r="AO1886"/>
      <c r="AP1886"/>
      <c r="AQ1886"/>
      <c r="AR1886"/>
      <c r="AS1886"/>
      <c r="AT1886"/>
      <c r="AU1886"/>
      <c r="AV1886"/>
      <c r="AW1886"/>
      <c r="AX1886"/>
      <c r="AY1886"/>
      <c r="AZ1886"/>
      <c r="BA1886"/>
      <c r="BB1886"/>
      <c r="BC1886"/>
      <c r="BD1886"/>
      <c r="BE1886"/>
      <c r="BF1886"/>
      <c r="BG1886"/>
      <c r="BH1886"/>
      <c r="BI1886"/>
      <c r="BJ1886"/>
      <c r="BK1886"/>
      <c r="BL1886"/>
      <c r="BM1886"/>
      <c r="BN1886"/>
      <c r="BO1886"/>
      <c r="BP1886"/>
      <c r="BQ1886"/>
      <c r="BR1886"/>
      <c r="BS1886"/>
      <c r="BT1886"/>
    </row>
    <row r="1887" spans="1:72" s="8" customFormat="1" x14ac:dyDescent="0.25">
      <c r="A1887" s="92"/>
      <c r="B1887" s="92"/>
      <c r="C1887" s="92"/>
      <c r="D1887" s="92"/>
      <c r="E1887" s="104"/>
      <c r="F1887" s="104"/>
      <c r="G1887" s="104"/>
      <c r="H1887" s="104"/>
      <c r="I1887" s="104"/>
      <c r="J1887" s="104"/>
      <c r="K1887" s="104"/>
      <c r="L1887" s="104"/>
      <c r="M1887"/>
      <c r="N1887"/>
      <c r="O1887"/>
      <c r="P1887"/>
      <c r="Q1887"/>
      <c r="R1887"/>
      <c r="S1887"/>
      <c r="T1887"/>
      <c r="U1887"/>
      <c r="V1887"/>
      <c r="W1887"/>
      <c r="X1887"/>
      <c r="Y1887"/>
      <c r="Z1887"/>
      <c r="AA1887"/>
      <c r="AB1887"/>
      <c r="AC1887"/>
      <c r="AD1887"/>
      <c r="AE1887"/>
      <c r="AF1887"/>
      <c r="AG1887"/>
      <c r="AH1887"/>
      <c r="AI1887"/>
      <c r="AJ1887"/>
      <c r="AK1887"/>
      <c r="AL1887"/>
      <c r="AM1887"/>
      <c r="AN1887"/>
      <c r="AO1887"/>
      <c r="AP1887"/>
      <c r="AQ1887"/>
      <c r="AR1887"/>
      <c r="AS1887"/>
      <c r="AT1887"/>
      <c r="AU1887"/>
      <c r="AV1887"/>
      <c r="AW1887"/>
      <c r="AX1887"/>
      <c r="AY1887"/>
      <c r="AZ1887"/>
      <c r="BA1887"/>
      <c r="BB1887"/>
      <c r="BC1887"/>
      <c r="BD1887"/>
      <c r="BE1887"/>
      <c r="BF1887"/>
      <c r="BG1887"/>
      <c r="BH1887"/>
      <c r="BI1887"/>
      <c r="BJ1887"/>
      <c r="BK1887"/>
      <c r="BL1887"/>
      <c r="BM1887"/>
      <c r="BN1887"/>
      <c r="BO1887"/>
      <c r="BP1887"/>
      <c r="BQ1887"/>
      <c r="BR1887"/>
      <c r="BS1887"/>
      <c r="BT1887"/>
    </row>
    <row r="1888" spans="1:72" s="8" customFormat="1" x14ac:dyDescent="0.25">
      <c r="A1888" s="92"/>
      <c r="B1888" s="92"/>
      <c r="C1888" s="92"/>
      <c r="D1888" s="92"/>
      <c r="E1888" s="104"/>
      <c r="F1888" s="104"/>
      <c r="G1888" s="104"/>
      <c r="H1888" s="104"/>
      <c r="I1888" s="104"/>
      <c r="J1888" s="104"/>
      <c r="K1888" s="104"/>
      <c r="L1888" s="104"/>
      <c r="M1888"/>
      <c r="N1888"/>
      <c r="O1888"/>
      <c r="P1888"/>
      <c r="Q1888"/>
      <c r="R1888"/>
      <c r="S1888"/>
      <c r="T1888"/>
      <c r="U1888"/>
      <c r="V1888"/>
      <c r="W1888"/>
      <c r="X1888"/>
      <c r="Y1888"/>
      <c r="Z1888"/>
      <c r="AA1888"/>
      <c r="AB1888"/>
      <c r="AC1888"/>
      <c r="AD1888"/>
      <c r="AE1888"/>
      <c r="AF1888"/>
      <c r="AG1888"/>
      <c r="AH1888"/>
      <c r="AI1888"/>
      <c r="AJ1888"/>
      <c r="AK1888"/>
      <c r="AL1888"/>
      <c r="AM1888"/>
      <c r="AN1888"/>
      <c r="AO1888"/>
      <c r="AP1888"/>
      <c r="AQ1888"/>
      <c r="AR1888"/>
      <c r="AS1888"/>
      <c r="AT1888"/>
      <c r="AU1888"/>
      <c r="AV1888"/>
      <c r="AW1888"/>
      <c r="AX1888"/>
      <c r="AY1888"/>
      <c r="AZ1888"/>
      <c r="BA1888"/>
      <c r="BB1888"/>
      <c r="BC1888"/>
      <c r="BD1888"/>
      <c r="BE1888"/>
      <c r="BF1888"/>
      <c r="BG1888"/>
      <c r="BH1888"/>
      <c r="BI1888"/>
      <c r="BJ1888"/>
      <c r="BK1888"/>
      <c r="BL1888"/>
      <c r="BM1888"/>
      <c r="BN1888"/>
      <c r="BO1888"/>
      <c r="BP1888"/>
      <c r="BQ1888"/>
      <c r="BR1888"/>
      <c r="BS1888"/>
      <c r="BT1888"/>
    </row>
    <row r="1889" spans="1:72" s="8" customFormat="1" x14ac:dyDescent="0.25">
      <c r="A1889" s="92"/>
      <c r="B1889" s="92"/>
      <c r="C1889" s="92"/>
      <c r="D1889" s="92"/>
      <c r="E1889" s="104"/>
      <c r="F1889" s="104"/>
      <c r="G1889" s="104"/>
      <c r="H1889" s="104"/>
      <c r="I1889" s="104"/>
      <c r="J1889" s="104"/>
      <c r="K1889" s="104"/>
      <c r="L1889" s="104"/>
      <c r="M1889"/>
      <c r="N1889"/>
      <c r="O1889"/>
      <c r="P1889"/>
      <c r="Q1889"/>
      <c r="R1889"/>
      <c r="S1889"/>
      <c r="T1889"/>
      <c r="U1889"/>
      <c r="V1889"/>
      <c r="W1889"/>
      <c r="X1889"/>
      <c r="Y1889"/>
      <c r="Z1889"/>
      <c r="AA1889"/>
      <c r="AB1889"/>
      <c r="AC1889"/>
      <c r="AD1889"/>
      <c r="AE1889"/>
      <c r="AF1889"/>
      <c r="AG1889"/>
      <c r="AH1889"/>
      <c r="AI1889"/>
      <c r="AJ1889"/>
      <c r="AK1889"/>
      <c r="AL1889"/>
      <c r="AM1889"/>
      <c r="AN1889"/>
      <c r="AO1889"/>
      <c r="AP1889"/>
      <c r="AQ1889"/>
      <c r="AR1889"/>
      <c r="AS1889"/>
      <c r="AT1889"/>
      <c r="AU1889"/>
      <c r="AV1889"/>
      <c r="AW1889"/>
      <c r="AX1889"/>
      <c r="AY1889"/>
      <c r="AZ1889"/>
      <c r="BA1889"/>
      <c r="BB1889"/>
      <c r="BC1889"/>
      <c r="BD1889"/>
      <c r="BE1889"/>
      <c r="BF1889"/>
      <c r="BG1889"/>
      <c r="BH1889"/>
      <c r="BI1889"/>
      <c r="BJ1889"/>
      <c r="BK1889"/>
      <c r="BL1889"/>
      <c r="BM1889"/>
      <c r="BN1889"/>
      <c r="BO1889"/>
      <c r="BP1889"/>
      <c r="BQ1889"/>
      <c r="BR1889"/>
      <c r="BS1889"/>
      <c r="BT1889"/>
    </row>
    <row r="1890" spans="1:72" s="8" customFormat="1" x14ac:dyDescent="0.25">
      <c r="A1890" s="92"/>
      <c r="B1890" s="92"/>
      <c r="C1890" s="92"/>
      <c r="D1890" s="92"/>
      <c r="E1890" s="104"/>
      <c r="F1890" s="104"/>
      <c r="G1890" s="104"/>
      <c r="H1890" s="104"/>
      <c r="I1890" s="104"/>
      <c r="J1890" s="104"/>
      <c r="K1890" s="104"/>
      <c r="L1890" s="104"/>
      <c r="M1890"/>
      <c r="N1890"/>
      <c r="O1890"/>
      <c r="P1890"/>
      <c r="Q1890"/>
      <c r="R1890"/>
      <c r="S1890"/>
      <c r="T1890"/>
      <c r="U1890"/>
      <c r="V1890"/>
      <c r="W1890"/>
      <c r="X1890"/>
      <c r="Y1890"/>
      <c r="Z1890"/>
      <c r="AA1890"/>
      <c r="AB1890"/>
      <c r="AC1890"/>
      <c r="AD1890"/>
      <c r="AE1890"/>
      <c r="AF1890"/>
      <c r="AG1890"/>
      <c r="AH1890"/>
      <c r="AI1890"/>
      <c r="AJ1890"/>
      <c r="AK1890"/>
      <c r="AL1890"/>
      <c r="AM1890"/>
      <c r="AN1890"/>
      <c r="AO1890"/>
      <c r="AP1890"/>
      <c r="AQ1890"/>
      <c r="AR1890"/>
      <c r="AS1890"/>
      <c r="AT1890"/>
      <c r="AU1890"/>
      <c r="AV1890"/>
      <c r="AW1890"/>
      <c r="AX1890"/>
      <c r="AY1890"/>
      <c r="AZ1890"/>
      <c r="BA1890"/>
      <c r="BB1890"/>
      <c r="BC1890"/>
      <c r="BD1890"/>
      <c r="BE1890"/>
      <c r="BF1890"/>
      <c r="BG1890"/>
      <c r="BH1890"/>
      <c r="BI1890"/>
      <c r="BJ1890"/>
      <c r="BK1890"/>
      <c r="BL1890"/>
      <c r="BM1890"/>
      <c r="BN1890"/>
      <c r="BO1890"/>
      <c r="BP1890"/>
      <c r="BQ1890"/>
      <c r="BR1890"/>
      <c r="BS1890"/>
      <c r="BT1890"/>
    </row>
    <row r="1891" spans="1:72" s="8" customFormat="1" x14ac:dyDescent="0.25">
      <c r="A1891" s="92"/>
      <c r="B1891" s="92"/>
      <c r="C1891" s="92"/>
      <c r="D1891" s="92"/>
      <c r="E1891" s="104"/>
      <c r="F1891" s="104"/>
      <c r="G1891" s="104"/>
      <c r="H1891" s="104"/>
      <c r="I1891" s="104"/>
      <c r="J1891" s="104"/>
      <c r="K1891" s="104"/>
      <c r="L1891" s="104"/>
      <c r="M1891"/>
      <c r="N1891"/>
      <c r="O1891"/>
      <c r="P1891"/>
      <c r="Q1891"/>
      <c r="R1891"/>
      <c r="S1891"/>
      <c r="T1891"/>
      <c r="U1891"/>
      <c r="V1891"/>
      <c r="W1891"/>
      <c r="X1891"/>
      <c r="Y1891"/>
      <c r="Z1891"/>
      <c r="AA1891"/>
      <c r="AB1891"/>
      <c r="AC1891"/>
      <c r="AD1891"/>
      <c r="AE1891"/>
      <c r="AF1891"/>
      <c r="AG1891"/>
      <c r="AH1891"/>
      <c r="AI1891"/>
      <c r="AJ1891"/>
      <c r="AK1891"/>
      <c r="AL1891"/>
      <c r="AM1891"/>
      <c r="AN1891"/>
      <c r="AO1891"/>
      <c r="AP1891"/>
      <c r="AQ1891"/>
      <c r="AR1891"/>
      <c r="AS1891"/>
      <c r="AT1891"/>
      <c r="AU1891"/>
      <c r="AV1891"/>
      <c r="AW1891"/>
      <c r="AX1891"/>
      <c r="AY1891"/>
      <c r="AZ1891"/>
      <c r="BA1891"/>
      <c r="BB1891"/>
      <c r="BC1891"/>
      <c r="BD1891"/>
      <c r="BE1891"/>
      <c r="BF1891"/>
      <c r="BG1891"/>
      <c r="BH1891"/>
      <c r="BI1891"/>
      <c r="BJ1891"/>
      <c r="BK1891"/>
      <c r="BL1891"/>
      <c r="BM1891"/>
      <c r="BN1891"/>
      <c r="BO1891"/>
      <c r="BP1891"/>
      <c r="BQ1891"/>
      <c r="BR1891"/>
      <c r="BS1891"/>
      <c r="BT1891"/>
    </row>
    <row r="1892" spans="1:72" s="8" customFormat="1" x14ac:dyDescent="0.25">
      <c r="A1892" s="92"/>
      <c r="B1892" s="92"/>
      <c r="C1892" s="92"/>
      <c r="D1892" s="92"/>
      <c r="E1892" s="104"/>
      <c r="F1892" s="104"/>
      <c r="G1892" s="104"/>
      <c r="H1892" s="104"/>
      <c r="I1892" s="104"/>
      <c r="J1892" s="104"/>
      <c r="K1892" s="104"/>
      <c r="L1892" s="104"/>
      <c r="M1892"/>
      <c r="N1892"/>
      <c r="O1892"/>
      <c r="P1892"/>
      <c r="Q1892"/>
      <c r="R1892"/>
      <c r="S1892"/>
      <c r="T1892"/>
      <c r="U1892"/>
      <c r="V1892"/>
      <c r="W1892"/>
      <c r="X1892"/>
      <c r="Y1892"/>
      <c r="Z1892"/>
      <c r="AA1892"/>
      <c r="AB1892"/>
      <c r="AC1892"/>
      <c r="AD1892"/>
      <c r="AE1892"/>
      <c r="AF1892"/>
      <c r="AG1892"/>
      <c r="AH1892"/>
      <c r="AI1892"/>
      <c r="AJ1892"/>
      <c r="AK1892"/>
      <c r="AL1892"/>
      <c r="AM1892"/>
      <c r="AN1892"/>
      <c r="AO1892"/>
      <c r="AP1892"/>
      <c r="AQ1892"/>
      <c r="AR1892"/>
      <c r="AS1892"/>
      <c r="AT1892"/>
      <c r="AU1892"/>
      <c r="AV1892"/>
      <c r="AW1892"/>
      <c r="AX1892"/>
      <c r="AY1892"/>
      <c r="AZ1892"/>
      <c r="BA1892"/>
      <c r="BB1892"/>
      <c r="BC1892"/>
      <c r="BD1892"/>
      <c r="BE1892"/>
      <c r="BF1892"/>
      <c r="BG1892"/>
      <c r="BH1892"/>
      <c r="BI1892"/>
      <c r="BJ1892"/>
      <c r="BK1892"/>
      <c r="BL1892"/>
      <c r="BM1892"/>
      <c r="BN1892"/>
      <c r="BO1892"/>
      <c r="BP1892"/>
      <c r="BQ1892"/>
      <c r="BR1892"/>
      <c r="BS1892"/>
      <c r="BT1892"/>
    </row>
    <row r="1893" spans="1:72" s="8" customFormat="1" x14ac:dyDescent="0.25">
      <c r="A1893" s="92"/>
      <c r="B1893" s="92"/>
      <c r="C1893" s="92"/>
      <c r="D1893" s="92"/>
      <c r="E1893" s="104"/>
      <c r="F1893" s="104"/>
      <c r="G1893" s="104"/>
      <c r="H1893" s="104"/>
      <c r="I1893" s="104"/>
      <c r="J1893" s="104"/>
      <c r="K1893" s="104"/>
      <c r="L1893" s="104"/>
      <c r="M1893"/>
      <c r="N1893"/>
      <c r="O1893"/>
      <c r="P1893"/>
      <c r="Q1893"/>
      <c r="R1893"/>
      <c r="S1893"/>
      <c r="T1893"/>
      <c r="U1893"/>
      <c r="V1893"/>
      <c r="W1893"/>
      <c r="X1893"/>
      <c r="Y1893"/>
      <c r="Z1893"/>
      <c r="AA1893"/>
      <c r="AB1893"/>
      <c r="AC1893"/>
      <c r="AD1893"/>
      <c r="AE1893"/>
      <c r="AF1893"/>
      <c r="AG1893"/>
      <c r="AH1893"/>
      <c r="AI1893"/>
      <c r="AJ1893"/>
      <c r="AK1893"/>
      <c r="AL1893"/>
      <c r="AM1893"/>
      <c r="AN1893"/>
      <c r="AO1893"/>
      <c r="AP1893"/>
      <c r="AQ1893"/>
      <c r="AR1893"/>
      <c r="AS1893"/>
      <c r="AT1893"/>
      <c r="AU1893"/>
      <c r="AV1893"/>
      <c r="AW1893"/>
      <c r="AX1893"/>
      <c r="AY1893"/>
      <c r="AZ1893"/>
      <c r="BA1893"/>
      <c r="BB1893"/>
      <c r="BC1893"/>
      <c r="BD1893"/>
      <c r="BE1893"/>
      <c r="BF1893"/>
      <c r="BG1893"/>
      <c r="BH1893"/>
      <c r="BI1893"/>
      <c r="BJ1893"/>
      <c r="BK1893"/>
      <c r="BL1893"/>
      <c r="BM1893"/>
      <c r="BN1893"/>
      <c r="BO1893"/>
      <c r="BP1893"/>
      <c r="BQ1893"/>
      <c r="BR1893"/>
      <c r="BS1893"/>
      <c r="BT1893"/>
    </row>
    <row r="1894" spans="1:72" s="8" customFormat="1" x14ac:dyDescent="0.25">
      <c r="A1894" s="92"/>
      <c r="B1894" s="92"/>
      <c r="C1894" s="92"/>
      <c r="D1894" s="92"/>
      <c r="E1894" s="104"/>
      <c r="F1894" s="104"/>
      <c r="G1894" s="104"/>
      <c r="H1894" s="104"/>
      <c r="I1894" s="104"/>
      <c r="J1894" s="104"/>
      <c r="K1894" s="104"/>
      <c r="L1894" s="104"/>
      <c r="M1894"/>
      <c r="N1894"/>
      <c r="O1894"/>
      <c r="P1894"/>
      <c r="Q1894"/>
      <c r="R1894"/>
      <c r="S1894"/>
      <c r="T1894"/>
      <c r="U1894"/>
      <c r="V1894"/>
      <c r="W1894"/>
      <c r="X1894"/>
      <c r="Y1894"/>
      <c r="Z1894"/>
      <c r="AA1894"/>
      <c r="AB1894"/>
      <c r="AC1894"/>
      <c r="AD1894"/>
      <c r="AE1894"/>
      <c r="AF1894"/>
      <c r="AG1894"/>
      <c r="AH1894"/>
      <c r="AI1894"/>
      <c r="AJ1894"/>
      <c r="AK1894"/>
      <c r="AL1894"/>
      <c r="AM1894"/>
      <c r="AN1894"/>
      <c r="AO1894"/>
      <c r="AP1894"/>
      <c r="AQ1894"/>
      <c r="AR1894"/>
      <c r="AS1894"/>
      <c r="AT1894"/>
      <c r="AU1894"/>
      <c r="AV1894"/>
      <c r="AW1894"/>
      <c r="AX1894"/>
      <c r="AY1894"/>
      <c r="AZ1894"/>
      <c r="BA1894"/>
      <c r="BB1894"/>
      <c r="BC1894"/>
      <c r="BD1894"/>
      <c r="BE1894"/>
      <c r="BF1894"/>
      <c r="BG1894"/>
      <c r="BH1894"/>
      <c r="BI1894"/>
      <c r="BJ1894"/>
      <c r="BK1894"/>
      <c r="BL1894"/>
      <c r="BM1894"/>
      <c r="BN1894"/>
      <c r="BO1894"/>
      <c r="BP1894"/>
      <c r="BQ1894"/>
      <c r="BR1894"/>
      <c r="BS1894"/>
      <c r="BT1894"/>
    </row>
    <row r="1895" spans="1:72" s="8" customFormat="1" x14ac:dyDescent="0.25">
      <c r="A1895" s="92"/>
      <c r="B1895" s="92"/>
      <c r="C1895" s="92"/>
      <c r="D1895" s="92"/>
      <c r="E1895" s="104"/>
      <c r="F1895" s="104"/>
      <c r="G1895" s="104"/>
      <c r="H1895" s="104"/>
      <c r="I1895" s="104"/>
      <c r="J1895" s="104"/>
      <c r="K1895" s="104"/>
      <c r="L1895" s="104"/>
      <c r="M1895"/>
      <c r="N1895"/>
      <c r="O1895"/>
      <c r="P1895"/>
      <c r="Q1895"/>
      <c r="R1895"/>
      <c r="S1895"/>
      <c r="T1895"/>
      <c r="U1895"/>
      <c r="V1895"/>
      <c r="W1895"/>
      <c r="X1895"/>
      <c r="Y1895"/>
      <c r="Z1895"/>
      <c r="AA1895"/>
      <c r="AB1895"/>
      <c r="AC1895"/>
      <c r="AD1895"/>
      <c r="AE1895"/>
      <c r="AF1895"/>
      <c r="AG1895"/>
      <c r="AH1895"/>
      <c r="AI1895"/>
      <c r="AJ1895"/>
      <c r="AK1895"/>
      <c r="AL1895"/>
      <c r="AM1895"/>
      <c r="AN1895"/>
      <c r="AO1895"/>
      <c r="AP1895"/>
      <c r="AQ1895"/>
      <c r="AR1895"/>
      <c r="AS1895"/>
      <c r="AT1895"/>
      <c r="AU1895"/>
      <c r="AV1895"/>
      <c r="AW1895"/>
      <c r="AX1895"/>
      <c r="AY1895"/>
      <c r="AZ1895"/>
      <c r="BA1895"/>
      <c r="BB1895"/>
      <c r="BC1895"/>
      <c r="BD1895"/>
      <c r="BE1895"/>
      <c r="BF1895"/>
      <c r="BG1895"/>
      <c r="BH1895"/>
      <c r="BI1895"/>
      <c r="BJ1895"/>
      <c r="BK1895"/>
      <c r="BL1895"/>
      <c r="BM1895"/>
      <c r="BN1895"/>
      <c r="BO1895"/>
      <c r="BP1895"/>
      <c r="BQ1895"/>
      <c r="BR1895"/>
      <c r="BS1895"/>
      <c r="BT1895"/>
    </row>
    <row r="1896" spans="1:72" s="8" customFormat="1" x14ac:dyDescent="0.25">
      <c r="A1896" s="92"/>
      <c r="B1896" s="92"/>
      <c r="C1896" s="92"/>
      <c r="D1896" s="92"/>
      <c r="E1896" s="104"/>
      <c r="F1896" s="104"/>
      <c r="G1896" s="104"/>
      <c r="H1896" s="104"/>
      <c r="I1896" s="104"/>
      <c r="J1896" s="104"/>
      <c r="K1896" s="104"/>
      <c r="L1896" s="104"/>
      <c r="M1896"/>
      <c r="N1896"/>
      <c r="O1896"/>
      <c r="P1896"/>
      <c r="Q1896"/>
      <c r="R1896"/>
      <c r="S1896"/>
      <c r="T1896"/>
      <c r="U1896"/>
      <c r="V1896"/>
      <c r="W1896"/>
      <c r="X1896"/>
      <c r="Y1896"/>
      <c r="Z1896"/>
      <c r="AA1896"/>
      <c r="AB1896"/>
      <c r="AC1896"/>
      <c r="AD1896"/>
      <c r="AE1896"/>
      <c r="AF1896"/>
      <c r="AG1896"/>
      <c r="AH1896"/>
      <c r="AI1896"/>
      <c r="AJ1896"/>
      <c r="AK1896"/>
      <c r="AL1896"/>
      <c r="AM1896"/>
      <c r="AN1896"/>
      <c r="AO1896"/>
      <c r="AP1896"/>
      <c r="AQ1896"/>
      <c r="AR1896"/>
      <c r="AS1896"/>
      <c r="AT1896"/>
      <c r="AU1896"/>
      <c r="AV1896"/>
      <c r="AW1896"/>
      <c r="AX1896"/>
      <c r="AY1896"/>
      <c r="AZ1896"/>
      <c r="BA1896"/>
      <c r="BB1896"/>
      <c r="BC1896"/>
      <c r="BD1896"/>
      <c r="BE1896"/>
      <c r="BF1896"/>
      <c r="BG1896"/>
      <c r="BH1896"/>
      <c r="BI1896"/>
      <c r="BJ1896"/>
      <c r="BK1896"/>
      <c r="BL1896"/>
      <c r="BM1896"/>
      <c r="BN1896"/>
      <c r="BO1896"/>
      <c r="BP1896"/>
      <c r="BQ1896"/>
      <c r="BR1896"/>
      <c r="BS1896"/>
      <c r="BT1896"/>
    </row>
    <row r="1897" spans="1:72" s="8" customFormat="1" x14ac:dyDescent="0.25">
      <c r="A1897" s="92"/>
      <c r="B1897" s="92"/>
      <c r="C1897" s="92"/>
      <c r="D1897" s="92"/>
      <c r="E1897" s="104"/>
      <c r="F1897" s="104"/>
      <c r="G1897" s="104"/>
      <c r="H1897" s="104"/>
      <c r="I1897" s="104"/>
      <c r="J1897" s="104"/>
      <c r="K1897" s="104"/>
      <c r="L1897" s="104"/>
      <c r="M1897"/>
      <c r="N1897"/>
      <c r="O1897"/>
      <c r="P1897"/>
      <c r="Q1897"/>
      <c r="R1897"/>
      <c r="S1897"/>
      <c r="T1897"/>
      <c r="U1897"/>
      <c r="V1897"/>
      <c r="W1897"/>
      <c r="X1897"/>
      <c r="Y1897"/>
      <c r="Z1897"/>
      <c r="AA1897"/>
      <c r="AB1897"/>
      <c r="AC1897"/>
      <c r="AD1897"/>
      <c r="AE1897"/>
      <c r="AF1897"/>
      <c r="AG1897"/>
      <c r="AH1897"/>
      <c r="AI1897"/>
      <c r="AJ1897"/>
      <c r="AK1897"/>
      <c r="AL1897"/>
      <c r="AM1897"/>
      <c r="AN1897"/>
      <c r="AO1897"/>
      <c r="AP1897"/>
      <c r="AQ1897"/>
      <c r="AR1897"/>
      <c r="AS1897"/>
      <c r="AT1897"/>
      <c r="AU1897"/>
      <c r="AV1897"/>
      <c r="AW1897"/>
      <c r="AX1897"/>
      <c r="AY1897"/>
      <c r="AZ1897"/>
      <c r="BA1897"/>
      <c r="BB1897"/>
      <c r="BC1897"/>
      <c r="BD1897"/>
      <c r="BE1897"/>
      <c r="BF1897"/>
      <c r="BG1897"/>
      <c r="BH1897"/>
      <c r="BI1897"/>
      <c r="BJ1897"/>
      <c r="BK1897"/>
      <c r="BL1897"/>
      <c r="BM1897"/>
      <c r="BN1897"/>
      <c r="BO1897"/>
      <c r="BP1897"/>
      <c r="BQ1897"/>
      <c r="BR1897"/>
      <c r="BS1897"/>
      <c r="BT1897"/>
    </row>
    <row r="1898" spans="1:72" s="8" customFormat="1" x14ac:dyDescent="0.25">
      <c r="A1898" s="92"/>
      <c r="B1898" s="92"/>
      <c r="C1898" s="92"/>
      <c r="D1898" s="92"/>
      <c r="E1898" s="104"/>
      <c r="F1898" s="104"/>
      <c r="G1898" s="104"/>
      <c r="H1898" s="104"/>
      <c r="I1898" s="104"/>
      <c r="J1898" s="104"/>
      <c r="K1898" s="104"/>
      <c r="L1898" s="104"/>
      <c r="M1898"/>
      <c r="N1898"/>
      <c r="O1898"/>
      <c r="P1898"/>
      <c r="Q1898"/>
      <c r="R1898"/>
      <c r="S1898"/>
      <c r="T1898"/>
      <c r="U1898"/>
      <c r="V1898"/>
      <c r="W1898"/>
      <c r="X1898"/>
      <c r="Y1898"/>
      <c r="Z1898"/>
      <c r="AA1898"/>
      <c r="AB1898"/>
      <c r="AC1898"/>
      <c r="AD1898"/>
      <c r="AE1898"/>
      <c r="AF1898"/>
      <c r="AG1898"/>
      <c r="AH1898"/>
      <c r="AI1898"/>
      <c r="AJ1898"/>
      <c r="AK1898"/>
      <c r="AL1898"/>
      <c r="AM1898"/>
      <c r="AN1898"/>
      <c r="AO1898"/>
      <c r="AP1898"/>
      <c r="AQ1898"/>
      <c r="AR1898"/>
      <c r="AS1898"/>
      <c r="AT1898"/>
      <c r="AU1898"/>
      <c r="AV1898"/>
      <c r="AW1898"/>
      <c r="AX1898"/>
      <c r="AY1898"/>
      <c r="AZ1898"/>
      <c r="BA1898"/>
      <c r="BB1898"/>
      <c r="BC1898"/>
      <c r="BD1898"/>
      <c r="BE1898"/>
      <c r="BF1898"/>
      <c r="BG1898"/>
      <c r="BH1898"/>
      <c r="BI1898"/>
      <c r="BJ1898"/>
      <c r="BK1898"/>
      <c r="BL1898"/>
      <c r="BM1898"/>
      <c r="BN1898"/>
      <c r="BO1898"/>
      <c r="BP1898"/>
      <c r="BQ1898"/>
      <c r="BR1898"/>
      <c r="BS1898"/>
      <c r="BT1898"/>
    </row>
    <row r="1899" spans="1:72" s="8" customFormat="1" x14ac:dyDescent="0.25">
      <c r="A1899" s="92"/>
      <c r="B1899" s="92"/>
      <c r="C1899" s="92"/>
      <c r="D1899" s="92"/>
      <c r="E1899" s="104"/>
      <c r="F1899" s="104"/>
      <c r="G1899" s="104"/>
      <c r="H1899" s="104"/>
      <c r="I1899" s="104"/>
      <c r="J1899" s="104"/>
      <c r="K1899" s="104"/>
      <c r="L1899" s="104"/>
      <c r="M1899"/>
      <c r="N1899"/>
      <c r="O1899"/>
      <c r="P1899"/>
      <c r="Q1899"/>
      <c r="R1899"/>
      <c r="S1899"/>
      <c r="T1899"/>
      <c r="U1899"/>
      <c r="V1899"/>
      <c r="W1899"/>
      <c r="X1899"/>
      <c r="Y1899"/>
      <c r="Z1899"/>
      <c r="AA1899"/>
      <c r="AB1899"/>
      <c r="AC1899"/>
      <c r="AD1899"/>
      <c r="AE1899"/>
      <c r="AF1899"/>
      <c r="AG1899"/>
      <c r="AH1899"/>
      <c r="AI1899"/>
      <c r="AJ1899"/>
      <c r="AK1899"/>
      <c r="AL1899"/>
      <c r="AM1899"/>
      <c r="AN1899"/>
      <c r="AO1899"/>
      <c r="AP1899"/>
      <c r="AQ1899"/>
      <c r="AR1899"/>
      <c r="AS1899"/>
      <c r="AT1899"/>
      <c r="AU1899"/>
      <c r="AV1899"/>
      <c r="AW1899"/>
      <c r="AX1899"/>
      <c r="AY1899"/>
      <c r="AZ1899"/>
      <c r="BA1899"/>
      <c r="BB1899"/>
      <c r="BC1899"/>
      <c r="BD1899"/>
      <c r="BE1899"/>
      <c r="BF1899"/>
      <c r="BG1899"/>
      <c r="BH1899"/>
      <c r="BI1899"/>
      <c r="BJ1899"/>
      <c r="BK1899"/>
      <c r="BL1899"/>
      <c r="BM1899"/>
      <c r="BN1899"/>
      <c r="BO1899"/>
      <c r="BP1899"/>
      <c r="BQ1899"/>
      <c r="BR1899"/>
      <c r="BS1899"/>
      <c r="BT1899"/>
    </row>
    <row r="1900" spans="1:72" s="8" customFormat="1" x14ac:dyDescent="0.25">
      <c r="A1900" s="92"/>
      <c r="B1900" s="92"/>
      <c r="C1900" s="92"/>
      <c r="D1900" s="92"/>
      <c r="E1900" s="104"/>
      <c r="F1900" s="104"/>
      <c r="G1900" s="104"/>
      <c r="H1900" s="104"/>
      <c r="I1900" s="104"/>
      <c r="J1900" s="104"/>
      <c r="K1900" s="104"/>
      <c r="L1900" s="104"/>
      <c r="M1900"/>
      <c r="N1900"/>
      <c r="O1900"/>
      <c r="P1900"/>
      <c r="Q1900"/>
      <c r="R1900"/>
      <c r="S1900"/>
      <c r="T1900"/>
      <c r="U1900"/>
      <c r="V1900"/>
      <c r="W1900"/>
      <c r="X1900"/>
      <c r="Y1900"/>
      <c r="Z1900"/>
      <c r="AA1900"/>
      <c r="AB1900"/>
      <c r="AC1900"/>
      <c r="AD1900"/>
      <c r="AE1900"/>
      <c r="AF1900"/>
      <c r="AG1900"/>
      <c r="AH1900"/>
      <c r="AI1900"/>
      <c r="AJ1900"/>
      <c r="AK1900"/>
      <c r="AL1900"/>
      <c r="AM1900"/>
      <c r="AN1900"/>
      <c r="AO1900"/>
      <c r="AP1900"/>
      <c r="AQ1900"/>
      <c r="AR1900"/>
      <c r="AS1900"/>
      <c r="AT1900"/>
      <c r="AU1900"/>
      <c r="AV1900"/>
      <c r="AW1900"/>
      <c r="AX1900"/>
      <c r="AY1900"/>
      <c r="AZ1900"/>
      <c r="BA1900"/>
      <c r="BB1900"/>
      <c r="BC1900"/>
      <c r="BD1900"/>
      <c r="BE1900"/>
      <c r="BF1900"/>
      <c r="BG1900"/>
      <c r="BH1900"/>
      <c r="BI1900"/>
      <c r="BJ1900"/>
      <c r="BK1900"/>
      <c r="BL1900"/>
      <c r="BM1900"/>
      <c r="BN1900"/>
      <c r="BO1900"/>
      <c r="BP1900"/>
      <c r="BQ1900"/>
      <c r="BR1900"/>
      <c r="BS1900"/>
      <c r="BT1900"/>
    </row>
    <row r="1901" spans="1:72" s="8" customFormat="1" x14ac:dyDescent="0.25">
      <c r="A1901" s="92"/>
      <c r="B1901" s="92"/>
      <c r="C1901" s="92"/>
      <c r="D1901" s="92"/>
      <c r="E1901" s="104"/>
      <c r="F1901" s="104"/>
      <c r="G1901" s="104"/>
      <c r="H1901" s="104"/>
      <c r="I1901" s="104"/>
      <c r="J1901" s="104"/>
      <c r="K1901" s="104"/>
      <c r="L1901" s="104"/>
      <c r="M1901"/>
      <c r="N1901"/>
      <c r="O1901"/>
      <c r="P1901"/>
      <c r="Q1901"/>
      <c r="R1901"/>
      <c r="S1901"/>
      <c r="T1901"/>
      <c r="U1901"/>
      <c r="V1901"/>
      <c r="W1901"/>
      <c r="X1901"/>
      <c r="Y1901"/>
      <c r="Z1901"/>
      <c r="AA1901"/>
      <c r="AB1901"/>
      <c r="AC1901"/>
      <c r="AD1901"/>
      <c r="AE1901"/>
      <c r="AF1901"/>
      <c r="AG1901"/>
      <c r="AH1901"/>
      <c r="AI1901"/>
      <c r="AJ1901"/>
      <c r="AK1901"/>
      <c r="AL1901"/>
      <c r="AM1901"/>
      <c r="AN1901"/>
      <c r="AO1901"/>
      <c r="AP1901"/>
      <c r="AQ1901"/>
      <c r="AR1901"/>
      <c r="AS1901"/>
      <c r="AT1901"/>
      <c r="AU1901"/>
      <c r="AV1901"/>
      <c r="AW1901"/>
      <c r="AX1901"/>
      <c r="AY1901"/>
      <c r="AZ1901"/>
      <c r="BA1901"/>
      <c r="BB1901"/>
      <c r="BC1901"/>
      <c r="BD1901"/>
      <c r="BE1901"/>
      <c r="BF1901"/>
      <c r="BG1901"/>
      <c r="BH1901"/>
      <c r="BI1901"/>
      <c r="BJ1901"/>
      <c r="BK1901"/>
      <c r="BL1901"/>
      <c r="BM1901"/>
      <c r="BN1901"/>
      <c r="BO1901"/>
      <c r="BP1901"/>
      <c r="BQ1901"/>
      <c r="BR1901"/>
      <c r="BS1901"/>
      <c r="BT1901"/>
    </row>
    <row r="1902" spans="1:72" s="8" customFormat="1" x14ac:dyDescent="0.25">
      <c r="A1902" s="92"/>
      <c r="B1902" s="92"/>
      <c r="C1902" s="92"/>
      <c r="D1902" s="92"/>
      <c r="E1902" s="104"/>
      <c r="F1902" s="104"/>
      <c r="G1902" s="104"/>
      <c r="H1902" s="104"/>
      <c r="I1902" s="104"/>
      <c r="J1902" s="104"/>
      <c r="K1902" s="104"/>
      <c r="L1902" s="104"/>
      <c r="M1902"/>
      <c r="N1902"/>
      <c r="O1902"/>
      <c r="P1902"/>
      <c r="Q1902"/>
      <c r="R1902"/>
      <c r="S1902"/>
      <c r="T1902"/>
      <c r="U1902"/>
      <c r="V1902"/>
      <c r="W1902"/>
      <c r="X1902"/>
      <c r="Y1902"/>
      <c r="Z1902"/>
      <c r="AA1902"/>
      <c r="AB1902"/>
      <c r="AC1902"/>
      <c r="AD1902"/>
      <c r="AE1902"/>
      <c r="AF1902"/>
      <c r="AG1902"/>
      <c r="AH1902"/>
      <c r="AI1902"/>
      <c r="AJ1902"/>
      <c r="AK1902"/>
      <c r="AL1902"/>
      <c r="AM1902"/>
      <c r="AN1902"/>
      <c r="AO1902"/>
      <c r="AP1902"/>
      <c r="AQ1902"/>
      <c r="AR1902"/>
      <c r="AS1902"/>
      <c r="AT1902"/>
      <c r="AU1902"/>
      <c r="AV1902"/>
      <c r="AW1902"/>
      <c r="AX1902"/>
      <c r="AY1902"/>
      <c r="AZ1902"/>
      <c r="BA1902"/>
      <c r="BB1902"/>
      <c r="BC1902"/>
      <c r="BD1902"/>
      <c r="BE1902"/>
      <c r="BF1902"/>
      <c r="BG1902"/>
      <c r="BH1902"/>
      <c r="BI1902"/>
      <c r="BJ1902"/>
      <c r="BK1902"/>
      <c r="BL1902"/>
      <c r="BM1902"/>
      <c r="BN1902"/>
      <c r="BO1902"/>
      <c r="BP1902"/>
      <c r="BQ1902"/>
      <c r="BR1902"/>
      <c r="BS1902"/>
      <c r="BT1902"/>
    </row>
    <row r="1903" spans="1:72" s="8" customFormat="1" x14ac:dyDescent="0.25">
      <c r="A1903" s="92"/>
      <c r="B1903" s="92"/>
      <c r="C1903" s="92"/>
      <c r="D1903" s="92"/>
      <c r="E1903" s="104"/>
      <c r="F1903" s="104"/>
      <c r="G1903" s="104"/>
      <c r="H1903" s="104"/>
      <c r="I1903" s="104"/>
      <c r="J1903" s="104"/>
      <c r="K1903" s="104"/>
      <c r="L1903" s="104"/>
      <c r="M1903"/>
      <c r="N1903"/>
      <c r="O1903"/>
      <c r="P1903"/>
      <c r="Q1903"/>
      <c r="R1903"/>
      <c r="S1903"/>
      <c r="T1903"/>
      <c r="U1903"/>
      <c r="V1903"/>
      <c r="W1903"/>
      <c r="X1903"/>
      <c r="Y1903"/>
      <c r="Z1903"/>
      <c r="AA1903"/>
      <c r="AB1903"/>
      <c r="AC1903"/>
      <c r="AD1903"/>
      <c r="AE1903"/>
      <c r="AF1903"/>
      <c r="AG1903"/>
      <c r="AH1903"/>
      <c r="AI1903"/>
      <c r="AJ1903"/>
      <c r="AK1903"/>
      <c r="AL1903"/>
      <c r="AM1903"/>
      <c r="AN1903"/>
      <c r="AO1903"/>
      <c r="AP1903"/>
      <c r="AQ1903"/>
      <c r="AR1903"/>
      <c r="AS1903"/>
      <c r="AT1903"/>
      <c r="AU1903"/>
      <c r="AV1903"/>
      <c r="AW1903"/>
      <c r="AX1903"/>
      <c r="AY1903"/>
      <c r="AZ1903"/>
      <c r="BA1903"/>
      <c r="BB1903"/>
      <c r="BC1903"/>
      <c r="BD1903"/>
      <c r="BE1903"/>
      <c r="BF1903"/>
      <c r="BG1903"/>
      <c r="BH1903"/>
      <c r="BI1903"/>
      <c r="BJ1903"/>
      <c r="BK1903"/>
      <c r="BL1903"/>
      <c r="BM1903"/>
      <c r="BN1903"/>
      <c r="BO1903"/>
      <c r="BP1903"/>
      <c r="BQ1903"/>
      <c r="BR1903"/>
      <c r="BS1903"/>
      <c r="BT1903"/>
    </row>
    <row r="1904" spans="1:72" s="8" customFormat="1" x14ac:dyDescent="0.25">
      <c r="A1904" s="92"/>
      <c r="B1904" s="92"/>
      <c r="C1904" s="92"/>
      <c r="D1904" s="92"/>
      <c r="E1904" s="104"/>
      <c r="F1904" s="104"/>
      <c r="G1904" s="104"/>
      <c r="H1904" s="104"/>
      <c r="I1904" s="104"/>
      <c r="J1904" s="104"/>
      <c r="K1904" s="104"/>
      <c r="L1904" s="104"/>
      <c r="M1904"/>
      <c r="N1904"/>
      <c r="O1904"/>
      <c r="P1904"/>
      <c r="Q1904"/>
      <c r="R1904"/>
      <c r="S1904"/>
      <c r="T1904"/>
      <c r="U1904"/>
      <c r="V1904"/>
      <c r="W1904"/>
      <c r="X1904"/>
      <c r="Y1904"/>
      <c r="Z1904"/>
      <c r="AA1904"/>
      <c r="AB1904"/>
      <c r="AC1904"/>
      <c r="AD1904"/>
      <c r="AE1904"/>
      <c r="AF1904"/>
      <c r="AG1904"/>
      <c r="AH1904"/>
      <c r="AI1904"/>
      <c r="AJ1904"/>
      <c r="AK1904"/>
      <c r="AL1904"/>
      <c r="AM1904"/>
      <c r="AN1904"/>
      <c r="AO1904"/>
      <c r="AP1904"/>
      <c r="AQ1904"/>
      <c r="AR1904"/>
      <c r="AS1904"/>
      <c r="AT1904"/>
      <c r="AU1904"/>
      <c r="AV1904"/>
      <c r="AW1904"/>
      <c r="AX1904"/>
      <c r="AY1904"/>
      <c r="AZ1904"/>
      <c r="BA1904"/>
      <c r="BB1904"/>
      <c r="BC1904"/>
      <c r="BD1904"/>
      <c r="BE1904"/>
      <c r="BF1904"/>
      <c r="BG1904"/>
      <c r="BH1904"/>
      <c r="BI1904"/>
      <c r="BJ1904"/>
      <c r="BK1904"/>
      <c r="BL1904"/>
      <c r="BM1904"/>
      <c r="BN1904"/>
      <c r="BO1904"/>
      <c r="BP1904"/>
      <c r="BQ1904"/>
      <c r="BR1904"/>
      <c r="BS1904"/>
      <c r="BT1904"/>
    </row>
    <row r="1905" spans="1:72" s="8" customFormat="1" x14ac:dyDescent="0.25">
      <c r="A1905" s="92"/>
      <c r="B1905" s="92"/>
      <c r="C1905" s="92"/>
      <c r="D1905" s="92"/>
      <c r="E1905" s="104"/>
      <c r="F1905" s="104"/>
      <c r="G1905" s="104"/>
      <c r="H1905" s="104"/>
      <c r="I1905" s="104"/>
      <c r="J1905" s="104"/>
      <c r="K1905" s="104"/>
      <c r="L1905" s="104"/>
      <c r="M1905"/>
      <c r="N1905"/>
      <c r="O1905"/>
      <c r="P1905"/>
      <c r="Q1905"/>
      <c r="R1905"/>
      <c r="S1905"/>
      <c r="T1905"/>
      <c r="U1905"/>
      <c r="V1905"/>
      <c r="W1905"/>
      <c r="X1905"/>
      <c r="Y1905"/>
      <c r="Z1905"/>
      <c r="AA1905"/>
      <c r="AB1905"/>
      <c r="AC1905"/>
      <c r="AD1905"/>
      <c r="AE1905"/>
      <c r="AF1905"/>
      <c r="AG1905"/>
      <c r="AH1905"/>
      <c r="AI1905"/>
      <c r="AJ1905"/>
      <c r="AK1905"/>
      <c r="AL1905"/>
      <c r="AM1905"/>
      <c r="AN1905"/>
      <c r="AO1905"/>
      <c r="AP1905"/>
      <c r="AQ1905"/>
      <c r="AR1905"/>
      <c r="AS1905"/>
      <c r="AT1905"/>
      <c r="AU1905"/>
      <c r="AV1905"/>
      <c r="AW1905"/>
      <c r="AX1905"/>
      <c r="AY1905"/>
      <c r="AZ1905"/>
      <c r="BA1905"/>
      <c r="BB1905"/>
      <c r="BC1905"/>
      <c r="BD1905"/>
      <c r="BE1905"/>
      <c r="BF1905"/>
      <c r="BG1905"/>
      <c r="BH1905"/>
      <c r="BI1905"/>
      <c r="BJ1905"/>
      <c r="BK1905"/>
      <c r="BL1905"/>
      <c r="BM1905"/>
      <c r="BN1905"/>
      <c r="BO1905"/>
      <c r="BP1905"/>
      <c r="BQ1905"/>
      <c r="BR1905"/>
      <c r="BS1905"/>
      <c r="BT1905"/>
    </row>
    <row r="1906" spans="1:72" s="8" customFormat="1" x14ac:dyDescent="0.25">
      <c r="A1906" s="92"/>
      <c r="B1906" s="92"/>
      <c r="C1906" s="92"/>
      <c r="D1906" s="92"/>
      <c r="E1906" s="104"/>
      <c r="F1906" s="104"/>
      <c r="G1906" s="104"/>
      <c r="H1906" s="104"/>
      <c r="I1906" s="104"/>
      <c r="J1906" s="104"/>
      <c r="K1906" s="104"/>
      <c r="L1906" s="104"/>
      <c r="M1906"/>
      <c r="N1906"/>
      <c r="O1906"/>
      <c r="P1906"/>
      <c r="Q1906"/>
      <c r="R1906"/>
      <c r="S1906"/>
      <c r="T1906"/>
      <c r="U1906"/>
      <c r="V1906"/>
      <c r="W1906"/>
      <c r="X1906"/>
      <c r="Y1906"/>
      <c r="Z1906"/>
      <c r="AA1906"/>
      <c r="AB1906"/>
      <c r="AC1906"/>
      <c r="AD1906"/>
      <c r="AE1906"/>
      <c r="AF1906"/>
      <c r="AG1906"/>
      <c r="AH1906"/>
      <c r="AI1906"/>
      <c r="AJ1906"/>
      <c r="AK1906"/>
      <c r="AL1906"/>
      <c r="AM1906"/>
      <c r="AN1906"/>
      <c r="AO1906"/>
      <c r="AP1906"/>
      <c r="AQ1906"/>
      <c r="AR1906"/>
      <c r="AS1906"/>
      <c r="AT1906"/>
      <c r="AU1906"/>
      <c r="AV1906"/>
      <c r="AW1906"/>
      <c r="AX1906"/>
      <c r="AY1906"/>
      <c r="AZ1906"/>
      <c r="BA1906"/>
      <c r="BB1906"/>
      <c r="BC1906"/>
      <c r="BD1906"/>
      <c r="BE1906"/>
      <c r="BF1906"/>
      <c r="BG1906"/>
      <c r="BH1906"/>
      <c r="BI1906"/>
      <c r="BJ1906"/>
      <c r="BK1906"/>
      <c r="BL1906"/>
      <c r="BM1906"/>
      <c r="BN1906"/>
      <c r="BO1906"/>
      <c r="BP1906"/>
      <c r="BQ1906"/>
      <c r="BR1906"/>
      <c r="BS1906"/>
      <c r="BT1906"/>
    </row>
    <row r="1907" spans="1:72" s="8" customFormat="1" x14ac:dyDescent="0.25">
      <c r="A1907" s="92"/>
      <c r="B1907" s="92"/>
      <c r="C1907" s="92"/>
      <c r="D1907" s="92"/>
      <c r="E1907" s="104"/>
      <c r="F1907" s="104"/>
      <c r="G1907" s="104"/>
      <c r="H1907" s="104"/>
      <c r="I1907" s="104"/>
      <c r="J1907" s="104"/>
      <c r="K1907" s="104"/>
      <c r="L1907" s="104"/>
      <c r="M1907"/>
      <c r="N1907"/>
      <c r="O1907"/>
      <c r="P1907"/>
      <c r="Q1907"/>
      <c r="R1907"/>
      <c r="S1907"/>
      <c r="T1907"/>
      <c r="U1907"/>
      <c r="V1907"/>
      <c r="W1907"/>
      <c r="X1907"/>
      <c r="Y1907"/>
      <c r="Z1907"/>
      <c r="AA1907"/>
      <c r="AB1907"/>
      <c r="AC1907"/>
      <c r="AD1907"/>
      <c r="AE1907"/>
      <c r="AF1907"/>
      <c r="AG1907"/>
      <c r="AH1907"/>
      <c r="AI1907"/>
      <c r="AJ1907"/>
      <c r="AK1907"/>
      <c r="AL1907"/>
      <c r="AM1907"/>
      <c r="AN1907"/>
      <c r="AO1907"/>
      <c r="AP1907"/>
      <c r="AQ1907"/>
      <c r="AR1907"/>
      <c r="AS1907"/>
      <c r="AT1907"/>
      <c r="AU1907"/>
      <c r="AV1907"/>
      <c r="AW1907"/>
      <c r="AX1907"/>
      <c r="AY1907"/>
      <c r="AZ1907"/>
      <c r="BA1907"/>
      <c r="BB1907"/>
      <c r="BC1907"/>
      <c r="BD1907"/>
      <c r="BE1907"/>
      <c r="BF1907"/>
      <c r="BG1907"/>
      <c r="BH1907"/>
      <c r="BI1907"/>
      <c r="BJ1907"/>
      <c r="BK1907"/>
      <c r="BL1907"/>
      <c r="BM1907"/>
      <c r="BN1907"/>
      <c r="BO1907"/>
      <c r="BP1907"/>
      <c r="BQ1907"/>
      <c r="BR1907"/>
      <c r="BS1907"/>
      <c r="BT1907"/>
    </row>
    <row r="1908" spans="1:72" s="8" customFormat="1" x14ac:dyDescent="0.25">
      <c r="A1908" s="92"/>
      <c r="B1908" s="92"/>
      <c r="C1908" s="92"/>
      <c r="D1908" s="92"/>
      <c r="E1908" s="104"/>
      <c r="F1908" s="104"/>
      <c r="G1908" s="104"/>
      <c r="H1908" s="104"/>
      <c r="I1908" s="104"/>
      <c r="J1908" s="104"/>
      <c r="K1908" s="104"/>
      <c r="L1908" s="104"/>
      <c r="M1908"/>
      <c r="N1908"/>
      <c r="O1908"/>
      <c r="P1908"/>
      <c r="Q1908"/>
      <c r="R1908"/>
      <c r="S1908"/>
      <c r="T1908"/>
      <c r="U1908"/>
      <c r="V1908"/>
      <c r="W1908"/>
      <c r="X1908"/>
      <c r="Y1908"/>
      <c r="Z1908"/>
      <c r="AA1908"/>
      <c r="AB1908"/>
      <c r="AC1908"/>
      <c r="AD1908"/>
      <c r="AE1908"/>
      <c r="AF1908"/>
      <c r="AG1908"/>
      <c r="AH1908"/>
      <c r="AI1908"/>
      <c r="AJ1908"/>
      <c r="AK1908"/>
      <c r="AL1908"/>
      <c r="AM1908"/>
      <c r="AN1908"/>
      <c r="AO1908"/>
      <c r="AP1908"/>
      <c r="AQ1908"/>
      <c r="AR1908"/>
      <c r="AS1908"/>
      <c r="AT1908"/>
      <c r="AU1908"/>
      <c r="AV1908"/>
      <c r="AW1908"/>
      <c r="AX1908"/>
      <c r="AY1908"/>
      <c r="AZ1908"/>
      <c r="BA1908"/>
      <c r="BB1908"/>
      <c r="BC1908"/>
      <c r="BD1908"/>
      <c r="BE1908"/>
      <c r="BF1908"/>
      <c r="BG1908"/>
      <c r="BH1908"/>
      <c r="BI1908"/>
      <c r="BJ1908"/>
      <c r="BK1908"/>
      <c r="BL1908"/>
      <c r="BM1908"/>
      <c r="BN1908"/>
      <c r="BO1908"/>
      <c r="BP1908"/>
      <c r="BQ1908"/>
      <c r="BR1908"/>
      <c r="BS1908"/>
      <c r="BT1908"/>
    </row>
    <row r="1909" spans="1:72" s="8" customFormat="1" x14ac:dyDescent="0.25">
      <c r="A1909" s="92"/>
      <c r="B1909" s="92"/>
      <c r="C1909" s="92"/>
      <c r="D1909" s="92"/>
      <c r="E1909" s="104"/>
      <c r="F1909" s="104"/>
      <c r="G1909" s="104"/>
      <c r="H1909" s="104"/>
      <c r="I1909" s="104"/>
      <c r="J1909" s="104"/>
      <c r="K1909" s="104"/>
      <c r="L1909" s="104"/>
      <c r="M1909"/>
      <c r="N1909"/>
      <c r="O1909"/>
      <c r="P1909"/>
      <c r="Q1909"/>
      <c r="R1909"/>
      <c r="S1909"/>
      <c r="T1909"/>
      <c r="U1909"/>
      <c r="V1909"/>
      <c r="W1909"/>
      <c r="X1909"/>
      <c r="Y1909"/>
      <c r="Z1909"/>
      <c r="AA1909"/>
      <c r="AB1909"/>
      <c r="AC1909"/>
      <c r="AD1909"/>
      <c r="AE1909"/>
      <c r="AF1909"/>
      <c r="AG1909"/>
      <c r="AH1909"/>
      <c r="AI1909"/>
      <c r="AJ1909"/>
      <c r="AK1909"/>
      <c r="AL1909"/>
      <c r="AM1909"/>
      <c r="AN1909"/>
      <c r="AO1909"/>
      <c r="AP1909"/>
      <c r="AQ1909"/>
      <c r="AR1909"/>
      <c r="AS1909"/>
      <c r="AT1909"/>
      <c r="AU1909"/>
      <c r="AV1909"/>
      <c r="AW1909"/>
      <c r="AX1909"/>
      <c r="AY1909"/>
      <c r="AZ1909"/>
      <c r="BA1909"/>
      <c r="BB1909"/>
      <c r="BC1909"/>
      <c r="BD1909"/>
      <c r="BE1909"/>
      <c r="BF1909"/>
      <c r="BG1909"/>
      <c r="BH1909"/>
      <c r="BI1909"/>
      <c r="BJ1909"/>
      <c r="BK1909"/>
      <c r="BL1909"/>
      <c r="BM1909"/>
      <c r="BN1909"/>
      <c r="BO1909"/>
      <c r="BP1909"/>
      <c r="BQ1909"/>
      <c r="BR1909"/>
      <c r="BS1909"/>
      <c r="BT1909"/>
    </row>
    <row r="1910" spans="1:72" s="8" customFormat="1" x14ac:dyDescent="0.25">
      <c r="A1910" s="92"/>
      <c r="B1910" s="92"/>
      <c r="C1910" s="92"/>
      <c r="D1910" s="92"/>
      <c r="E1910" s="104"/>
      <c r="F1910" s="104"/>
      <c r="G1910" s="104"/>
      <c r="H1910" s="104"/>
      <c r="I1910" s="104"/>
      <c r="J1910" s="104"/>
      <c r="K1910" s="104"/>
      <c r="L1910" s="104"/>
      <c r="M1910"/>
      <c r="N1910"/>
      <c r="O1910"/>
      <c r="P1910"/>
      <c r="Q1910"/>
      <c r="R1910"/>
      <c r="S1910"/>
      <c r="T1910"/>
      <c r="U1910"/>
      <c r="V1910"/>
      <c r="W1910"/>
      <c r="X1910"/>
      <c r="Y1910"/>
      <c r="Z1910"/>
      <c r="AA1910"/>
      <c r="AB1910"/>
      <c r="AC1910"/>
      <c r="AD1910"/>
      <c r="AE1910"/>
      <c r="AF1910"/>
      <c r="AG1910"/>
      <c r="AH1910"/>
      <c r="AI1910"/>
      <c r="AJ1910"/>
      <c r="AK1910"/>
      <c r="AL1910"/>
      <c r="AM1910"/>
      <c r="AN1910"/>
      <c r="AO1910"/>
      <c r="AP1910"/>
      <c r="AQ1910"/>
      <c r="AR1910"/>
      <c r="AS1910"/>
      <c r="AT1910"/>
      <c r="AU1910"/>
      <c r="AV1910"/>
      <c r="AW1910"/>
      <c r="AX1910"/>
      <c r="AY1910"/>
      <c r="AZ1910"/>
      <c r="BA1910"/>
      <c r="BB1910"/>
      <c r="BC1910"/>
      <c r="BD1910"/>
      <c r="BE1910"/>
      <c r="BF1910"/>
      <c r="BG1910"/>
      <c r="BH1910"/>
      <c r="BI1910"/>
      <c r="BJ1910"/>
      <c r="BK1910"/>
      <c r="BL1910"/>
      <c r="BM1910"/>
      <c r="BN1910"/>
      <c r="BO1910"/>
      <c r="BP1910"/>
      <c r="BQ1910"/>
      <c r="BR1910"/>
      <c r="BS1910"/>
      <c r="BT1910"/>
    </row>
    <row r="1911" spans="1:72" s="8" customFormat="1" x14ac:dyDescent="0.25">
      <c r="A1911" s="92"/>
      <c r="B1911" s="92"/>
      <c r="C1911" s="92"/>
      <c r="D1911" s="92"/>
      <c r="E1911" s="104"/>
      <c r="F1911" s="104"/>
      <c r="G1911" s="104"/>
      <c r="H1911" s="104"/>
      <c r="I1911" s="104"/>
      <c r="J1911" s="104"/>
      <c r="K1911" s="104"/>
      <c r="L1911" s="104"/>
      <c r="M1911"/>
      <c r="N1911"/>
      <c r="O1911"/>
      <c r="P1911"/>
      <c r="Q1911"/>
      <c r="R1911"/>
      <c r="S1911"/>
      <c r="T1911"/>
      <c r="U1911"/>
      <c r="V1911"/>
      <c r="W1911"/>
      <c r="X1911"/>
      <c r="Y1911"/>
      <c r="Z1911"/>
      <c r="AA1911"/>
      <c r="AB1911"/>
      <c r="AC1911"/>
      <c r="AD1911"/>
      <c r="AE1911"/>
      <c r="AF1911"/>
      <c r="AG1911"/>
      <c r="AH1911"/>
      <c r="AI1911"/>
      <c r="AJ1911"/>
      <c r="AK1911"/>
      <c r="AL1911"/>
      <c r="AM1911"/>
      <c r="AN1911"/>
      <c r="AO1911"/>
      <c r="AP1911"/>
      <c r="AQ1911"/>
      <c r="AR1911"/>
      <c r="AS1911"/>
      <c r="AT1911"/>
      <c r="AU1911"/>
      <c r="AV1911"/>
      <c r="AW1911"/>
      <c r="AX1911"/>
      <c r="AY1911"/>
      <c r="AZ1911"/>
      <c r="BA1911"/>
      <c r="BB1911"/>
      <c r="BC1911"/>
      <c r="BD1911"/>
      <c r="BE1911"/>
      <c r="BF1911"/>
      <c r="BG1911"/>
      <c r="BH1911"/>
      <c r="BI1911"/>
      <c r="BJ1911"/>
      <c r="BK1911"/>
      <c r="BL1911"/>
      <c r="BM1911"/>
      <c r="BN1911"/>
      <c r="BO1911"/>
      <c r="BP1911"/>
      <c r="BQ1911"/>
      <c r="BR1911"/>
      <c r="BS1911"/>
      <c r="BT1911"/>
    </row>
    <row r="1912" spans="1:72" s="8" customFormat="1" x14ac:dyDescent="0.25">
      <c r="A1912" s="92"/>
      <c r="B1912" s="92"/>
      <c r="C1912" s="92"/>
      <c r="D1912" s="92"/>
      <c r="E1912" s="104"/>
      <c r="F1912" s="104"/>
      <c r="G1912" s="104"/>
      <c r="H1912" s="104"/>
      <c r="I1912" s="104"/>
      <c r="J1912" s="104"/>
      <c r="K1912" s="104"/>
      <c r="L1912" s="104"/>
      <c r="M1912"/>
      <c r="N1912"/>
      <c r="O1912"/>
      <c r="P1912"/>
      <c r="Q1912"/>
      <c r="R1912"/>
      <c r="S1912"/>
      <c r="T1912"/>
      <c r="U1912"/>
      <c r="V1912"/>
      <c r="W1912"/>
      <c r="X1912"/>
      <c r="Y1912"/>
      <c r="Z1912"/>
      <c r="AA1912"/>
      <c r="AB1912"/>
      <c r="AC1912"/>
      <c r="AD1912"/>
      <c r="AE1912"/>
      <c r="AF1912"/>
      <c r="AG1912"/>
      <c r="AH1912"/>
      <c r="AI1912"/>
      <c r="AJ1912"/>
      <c r="AK1912"/>
      <c r="AL1912"/>
      <c r="AM1912"/>
      <c r="AN1912"/>
      <c r="AO1912"/>
      <c r="AP1912"/>
      <c r="AQ1912"/>
      <c r="AR1912"/>
      <c r="AS1912"/>
      <c r="AT1912"/>
      <c r="AU1912"/>
      <c r="AV1912"/>
      <c r="AW1912"/>
      <c r="AX1912"/>
      <c r="AY1912"/>
      <c r="AZ1912"/>
      <c r="BA1912"/>
      <c r="BB1912"/>
      <c r="BC1912"/>
      <c r="BD1912"/>
      <c r="BE1912"/>
      <c r="BF1912"/>
      <c r="BG1912"/>
      <c r="BH1912"/>
      <c r="BI1912"/>
      <c r="BJ1912"/>
      <c r="BK1912"/>
      <c r="BL1912"/>
      <c r="BM1912"/>
      <c r="BN1912"/>
      <c r="BO1912"/>
      <c r="BP1912"/>
      <c r="BQ1912"/>
      <c r="BR1912"/>
      <c r="BS1912"/>
      <c r="BT1912"/>
    </row>
    <row r="1913" spans="1:72" s="8" customFormat="1" x14ac:dyDescent="0.25">
      <c r="A1913" s="92"/>
      <c r="B1913" s="92"/>
      <c r="C1913" s="92"/>
      <c r="D1913" s="92"/>
      <c r="E1913" s="104"/>
      <c r="F1913" s="104"/>
      <c r="G1913" s="104"/>
      <c r="H1913" s="104"/>
      <c r="I1913" s="104"/>
      <c r="J1913" s="104"/>
      <c r="K1913" s="104"/>
      <c r="L1913" s="104"/>
      <c r="M1913"/>
      <c r="N1913"/>
      <c r="O1913"/>
      <c r="P1913"/>
      <c r="Q1913"/>
      <c r="R1913"/>
      <c r="S1913"/>
      <c r="T1913"/>
      <c r="U1913"/>
      <c r="V1913"/>
      <c r="W1913"/>
      <c r="X1913"/>
      <c r="Y1913"/>
      <c r="Z1913"/>
      <c r="AA1913"/>
      <c r="AB1913"/>
      <c r="AC1913"/>
      <c r="AD1913"/>
      <c r="AE1913"/>
      <c r="AF1913"/>
      <c r="AG1913"/>
      <c r="AH1913"/>
      <c r="AI1913"/>
      <c r="AJ1913"/>
      <c r="AK1913"/>
      <c r="AL1913"/>
      <c r="AM1913"/>
      <c r="AN1913"/>
      <c r="AO1913"/>
      <c r="AP1913"/>
      <c r="AQ1913"/>
      <c r="AR1913"/>
      <c r="AS1913"/>
      <c r="AT1913"/>
      <c r="AU1913"/>
      <c r="AV1913"/>
      <c r="AW1913"/>
      <c r="AX1913"/>
      <c r="AY1913"/>
      <c r="AZ1913"/>
      <c r="BA1913"/>
      <c r="BB1913"/>
      <c r="BC1913"/>
      <c r="BD1913"/>
      <c r="BE1913"/>
      <c r="BF1913"/>
      <c r="BG1913"/>
      <c r="BH1913"/>
      <c r="BI1913"/>
      <c r="BJ1913"/>
      <c r="BK1913"/>
      <c r="BL1913"/>
      <c r="BM1913"/>
      <c r="BN1913"/>
      <c r="BO1913"/>
      <c r="BP1913"/>
      <c r="BQ1913"/>
      <c r="BR1913"/>
      <c r="BS1913"/>
      <c r="BT1913"/>
    </row>
    <row r="1914" spans="1:72" s="8" customFormat="1" x14ac:dyDescent="0.25">
      <c r="A1914" s="92"/>
      <c r="B1914" s="92"/>
      <c r="C1914" s="92"/>
      <c r="D1914" s="92"/>
      <c r="E1914" s="104"/>
      <c r="F1914" s="104"/>
      <c r="G1914" s="104"/>
      <c r="H1914" s="104"/>
      <c r="I1914" s="104"/>
      <c r="J1914" s="104"/>
      <c r="K1914" s="104"/>
      <c r="L1914" s="104"/>
      <c r="M1914"/>
      <c r="N1914"/>
      <c r="O1914"/>
      <c r="P1914"/>
      <c r="Q1914"/>
      <c r="R1914"/>
      <c r="S1914"/>
      <c r="T1914"/>
      <c r="U1914"/>
      <c r="V1914"/>
      <c r="W1914"/>
      <c r="X1914"/>
      <c r="Y1914"/>
      <c r="Z1914"/>
      <c r="AA1914"/>
      <c r="AB1914"/>
      <c r="AC1914"/>
      <c r="AD1914"/>
      <c r="AE1914"/>
      <c r="AF1914"/>
      <c r="AG1914"/>
      <c r="AH1914"/>
      <c r="AI1914"/>
      <c r="AJ1914"/>
      <c r="AK1914"/>
      <c r="AL1914"/>
      <c r="AM1914"/>
      <c r="AN1914"/>
      <c r="AO1914"/>
      <c r="AP1914"/>
      <c r="AQ1914"/>
      <c r="AR1914"/>
      <c r="AS1914"/>
      <c r="AT1914"/>
      <c r="AU1914"/>
      <c r="AV1914"/>
      <c r="AW1914"/>
      <c r="AX1914"/>
      <c r="AY1914"/>
      <c r="AZ1914"/>
      <c r="BA1914"/>
      <c r="BB1914"/>
      <c r="BC1914"/>
      <c r="BD1914"/>
      <c r="BE1914"/>
      <c r="BF1914"/>
      <c r="BG1914"/>
      <c r="BH1914"/>
      <c r="BI1914"/>
      <c r="BJ1914"/>
      <c r="BK1914"/>
      <c r="BL1914"/>
      <c r="BM1914"/>
      <c r="BN1914"/>
      <c r="BO1914"/>
      <c r="BP1914"/>
      <c r="BQ1914"/>
      <c r="BR1914"/>
      <c r="BS1914"/>
      <c r="BT1914"/>
    </row>
    <row r="1915" spans="1:72" s="8" customFormat="1" x14ac:dyDescent="0.25">
      <c r="A1915" s="92"/>
      <c r="B1915" s="92"/>
      <c r="C1915" s="92"/>
      <c r="D1915" s="92"/>
      <c r="E1915" s="104"/>
      <c r="F1915" s="104"/>
      <c r="G1915" s="104"/>
      <c r="H1915" s="104"/>
      <c r="I1915" s="104"/>
      <c r="J1915" s="104"/>
      <c r="K1915" s="104"/>
      <c r="L1915" s="104"/>
      <c r="M1915"/>
      <c r="N1915"/>
      <c r="O1915"/>
      <c r="P1915"/>
      <c r="Q1915"/>
      <c r="R1915"/>
      <c r="S1915"/>
      <c r="T1915"/>
      <c r="U1915"/>
      <c r="V1915"/>
      <c r="W1915"/>
      <c r="X1915"/>
      <c r="Y1915"/>
      <c r="Z1915"/>
      <c r="AA1915"/>
      <c r="AB1915"/>
      <c r="AC1915"/>
      <c r="AD1915"/>
      <c r="AE1915"/>
      <c r="AF1915"/>
      <c r="AG1915"/>
      <c r="AH1915"/>
      <c r="AI1915"/>
      <c r="AJ1915"/>
      <c r="AK1915"/>
      <c r="AL1915"/>
      <c r="AM1915"/>
      <c r="AN1915"/>
      <c r="AO1915"/>
      <c r="AP1915"/>
      <c r="AQ1915"/>
      <c r="AR1915"/>
      <c r="AS1915"/>
      <c r="AT1915"/>
      <c r="AU1915"/>
      <c r="AV1915"/>
      <c r="AW1915"/>
      <c r="AX1915"/>
      <c r="AY1915"/>
      <c r="AZ1915"/>
      <c r="BA1915"/>
      <c r="BB1915"/>
      <c r="BC1915"/>
      <c r="BD1915"/>
      <c r="BE1915"/>
      <c r="BF1915"/>
      <c r="BG1915"/>
      <c r="BH1915"/>
      <c r="BI1915"/>
      <c r="BJ1915"/>
      <c r="BK1915"/>
      <c r="BL1915"/>
      <c r="BM1915"/>
      <c r="BN1915"/>
      <c r="BO1915"/>
      <c r="BP1915"/>
      <c r="BQ1915"/>
      <c r="BR1915"/>
      <c r="BS1915"/>
      <c r="BT1915"/>
    </row>
    <row r="1916" spans="1:72" s="8" customFormat="1" x14ac:dyDescent="0.25">
      <c r="A1916" s="92"/>
      <c r="B1916" s="92"/>
      <c r="C1916" s="92"/>
      <c r="D1916" s="92"/>
      <c r="E1916" s="104"/>
      <c r="F1916" s="104"/>
      <c r="G1916" s="104"/>
      <c r="H1916" s="104"/>
      <c r="I1916" s="104"/>
      <c r="J1916" s="104"/>
      <c r="K1916" s="104"/>
      <c r="L1916" s="104"/>
      <c r="M1916"/>
      <c r="N1916"/>
      <c r="O1916"/>
      <c r="P1916"/>
      <c r="Q1916"/>
      <c r="R1916"/>
      <c r="S1916"/>
      <c r="T1916"/>
      <c r="U1916"/>
      <c r="V1916"/>
      <c r="W1916"/>
      <c r="X1916"/>
      <c r="Y1916"/>
      <c r="Z1916"/>
      <c r="AA1916"/>
      <c r="AB1916"/>
      <c r="AC1916"/>
      <c r="AD1916"/>
      <c r="AE1916"/>
      <c r="AF1916"/>
      <c r="AG1916"/>
      <c r="AH1916"/>
      <c r="AI1916"/>
      <c r="AJ1916"/>
      <c r="AK1916"/>
      <c r="AL1916"/>
      <c r="AM1916"/>
      <c r="AN1916"/>
      <c r="AO1916"/>
      <c r="AP1916"/>
      <c r="AQ1916"/>
      <c r="AR1916"/>
      <c r="AS1916"/>
      <c r="AT1916"/>
      <c r="AU1916"/>
      <c r="AV1916"/>
      <c r="AW1916"/>
      <c r="AX1916"/>
      <c r="AY1916"/>
      <c r="AZ1916"/>
      <c r="BA1916"/>
      <c r="BB1916"/>
      <c r="BC1916"/>
      <c r="BD1916"/>
      <c r="BE1916"/>
      <c r="BF1916"/>
      <c r="BG1916"/>
      <c r="BH1916"/>
      <c r="BI1916"/>
      <c r="BJ1916"/>
      <c r="BK1916"/>
      <c r="BL1916"/>
      <c r="BM1916"/>
      <c r="BN1916"/>
      <c r="BO1916"/>
      <c r="BP1916"/>
      <c r="BQ1916"/>
      <c r="BR1916"/>
      <c r="BS1916"/>
      <c r="BT1916"/>
    </row>
    <row r="1917" spans="1:72" s="8" customFormat="1" x14ac:dyDescent="0.25">
      <c r="A1917" s="92"/>
      <c r="B1917" s="92"/>
      <c r="C1917" s="92"/>
      <c r="D1917" s="92"/>
      <c r="E1917" s="104"/>
      <c r="F1917" s="104"/>
      <c r="G1917" s="104"/>
      <c r="H1917" s="104"/>
      <c r="I1917" s="104"/>
      <c r="J1917" s="104"/>
      <c r="K1917" s="104"/>
      <c r="L1917" s="104"/>
      <c r="M1917"/>
      <c r="N1917"/>
      <c r="O1917"/>
      <c r="P1917"/>
      <c r="Q1917"/>
      <c r="R1917"/>
      <c r="S1917"/>
      <c r="T1917"/>
      <c r="U1917"/>
      <c r="V1917"/>
      <c r="W1917"/>
      <c r="X1917"/>
      <c r="Y1917"/>
      <c r="Z1917"/>
      <c r="AA1917"/>
      <c r="AB1917"/>
      <c r="AC1917"/>
      <c r="AD1917"/>
      <c r="AE1917"/>
      <c r="AF1917"/>
      <c r="AG1917"/>
      <c r="AH1917"/>
      <c r="AI1917"/>
      <c r="AJ1917"/>
      <c r="AK1917"/>
      <c r="AL1917"/>
      <c r="AM1917"/>
      <c r="AN1917"/>
      <c r="AO1917"/>
      <c r="AP1917"/>
      <c r="AQ1917"/>
      <c r="AR1917"/>
      <c r="AS1917"/>
      <c r="AT1917"/>
      <c r="AU1917"/>
      <c r="AV1917"/>
      <c r="AW1917"/>
      <c r="AX1917"/>
      <c r="AY1917"/>
      <c r="AZ1917"/>
      <c r="BA1917"/>
      <c r="BB1917"/>
      <c r="BC1917"/>
      <c r="BD1917"/>
      <c r="BE1917"/>
      <c r="BF1917"/>
      <c r="BG1917"/>
      <c r="BH1917"/>
      <c r="BI1917"/>
      <c r="BJ1917"/>
      <c r="BK1917"/>
      <c r="BL1917"/>
      <c r="BM1917"/>
      <c r="BN1917"/>
      <c r="BO1917"/>
      <c r="BP1917"/>
      <c r="BQ1917"/>
      <c r="BR1917"/>
      <c r="BS1917"/>
      <c r="BT1917"/>
    </row>
    <row r="1918" spans="1:72" s="8" customFormat="1" x14ac:dyDescent="0.25">
      <c r="A1918" s="92"/>
      <c r="B1918" s="92"/>
      <c r="C1918" s="92"/>
      <c r="D1918" s="92"/>
      <c r="E1918" s="104"/>
      <c r="F1918" s="104"/>
      <c r="G1918" s="104"/>
      <c r="H1918" s="104"/>
      <c r="I1918" s="104"/>
      <c r="J1918" s="104"/>
      <c r="K1918" s="104"/>
      <c r="L1918" s="104"/>
      <c r="M1918"/>
      <c r="N1918"/>
      <c r="O1918"/>
      <c r="P1918"/>
      <c r="Q1918"/>
      <c r="R1918"/>
      <c r="S1918"/>
      <c r="T1918"/>
      <c r="U1918"/>
      <c r="V1918"/>
      <c r="W1918"/>
      <c r="X1918"/>
      <c r="Y1918"/>
      <c r="Z1918"/>
      <c r="AA1918"/>
      <c r="AB1918"/>
      <c r="AC1918"/>
      <c r="AD1918"/>
      <c r="AE1918"/>
      <c r="AF1918"/>
      <c r="AG1918"/>
      <c r="AH1918"/>
      <c r="AI1918"/>
      <c r="AJ1918"/>
      <c r="AK1918"/>
      <c r="AL1918"/>
      <c r="AM1918"/>
      <c r="AN1918"/>
      <c r="AO1918"/>
      <c r="AP1918"/>
      <c r="AQ1918"/>
      <c r="AR1918"/>
      <c r="AS1918"/>
      <c r="AT1918"/>
      <c r="AU1918"/>
      <c r="AV1918"/>
      <c r="AW1918"/>
      <c r="AX1918"/>
      <c r="AY1918"/>
      <c r="AZ1918"/>
      <c r="BA1918"/>
      <c r="BB1918"/>
      <c r="BC1918"/>
      <c r="BD1918"/>
      <c r="BE1918"/>
      <c r="BF1918"/>
      <c r="BG1918"/>
      <c r="BH1918"/>
      <c r="BI1918"/>
      <c r="BJ1918"/>
      <c r="BK1918"/>
      <c r="BL1918"/>
      <c r="BM1918"/>
      <c r="BN1918"/>
      <c r="BO1918"/>
      <c r="BP1918"/>
      <c r="BQ1918"/>
      <c r="BR1918"/>
      <c r="BS1918"/>
      <c r="BT1918"/>
    </row>
    <row r="1919" spans="1:72" s="8" customFormat="1" x14ac:dyDescent="0.25">
      <c r="A1919" s="92"/>
      <c r="B1919" s="92"/>
      <c r="C1919" s="92"/>
      <c r="D1919" s="92"/>
      <c r="E1919" s="104"/>
      <c r="F1919" s="104"/>
      <c r="G1919" s="104"/>
      <c r="H1919" s="104"/>
      <c r="I1919" s="104"/>
      <c r="J1919" s="104"/>
      <c r="K1919" s="104"/>
      <c r="L1919" s="104"/>
      <c r="M1919"/>
      <c r="N1919"/>
      <c r="O1919"/>
      <c r="P1919"/>
      <c r="Q1919"/>
      <c r="R1919"/>
      <c r="S1919"/>
      <c r="T1919"/>
      <c r="U1919"/>
      <c r="V1919"/>
      <c r="W1919"/>
      <c r="X1919"/>
      <c r="Y1919"/>
      <c r="Z1919"/>
      <c r="AA1919"/>
      <c r="AB1919"/>
      <c r="AC1919"/>
      <c r="AD1919"/>
      <c r="AE1919"/>
      <c r="AF1919"/>
      <c r="AG1919"/>
      <c r="AH1919"/>
      <c r="AI1919"/>
      <c r="AJ1919"/>
      <c r="AK1919"/>
      <c r="AL1919"/>
      <c r="AM1919"/>
      <c r="AN1919"/>
      <c r="AO1919"/>
      <c r="AP1919"/>
      <c r="AQ1919"/>
      <c r="AR1919"/>
      <c r="AS1919"/>
      <c r="AT1919"/>
      <c r="AU1919"/>
      <c r="AV1919"/>
      <c r="AW1919"/>
      <c r="AX1919"/>
      <c r="AY1919"/>
      <c r="AZ1919"/>
      <c r="BA1919"/>
      <c r="BB1919"/>
      <c r="BC1919"/>
      <c r="BD1919"/>
      <c r="BE1919"/>
      <c r="BF1919"/>
      <c r="BG1919"/>
      <c r="BH1919"/>
      <c r="BI1919"/>
      <c r="BJ1919"/>
      <c r="BK1919"/>
      <c r="BL1919"/>
      <c r="BM1919"/>
      <c r="BN1919"/>
      <c r="BO1919"/>
      <c r="BP1919"/>
      <c r="BQ1919"/>
      <c r="BR1919"/>
      <c r="BS1919"/>
      <c r="BT1919"/>
    </row>
    <row r="1920" spans="1:72" s="8" customFormat="1" x14ac:dyDescent="0.25">
      <c r="A1920" s="92"/>
      <c r="B1920" s="92"/>
      <c r="C1920" s="92"/>
      <c r="D1920" s="92"/>
      <c r="E1920" s="104"/>
      <c r="F1920" s="104"/>
      <c r="G1920" s="104"/>
      <c r="H1920" s="104"/>
      <c r="I1920" s="104"/>
      <c r="J1920" s="104"/>
      <c r="K1920" s="104"/>
      <c r="L1920" s="104"/>
      <c r="M1920"/>
      <c r="N1920"/>
      <c r="O1920"/>
      <c r="P1920"/>
      <c r="Q1920"/>
      <c r="R1920"/>
      <c r="S1920"/>
      <c r="T1920"/>
      <c r="U1920"/>
      <c r="V1920"/>
      <c r="W1920"/>
      <c r="X1920"/>
      <c r="Y1920"/>
      <c r="Z1920"/>
      <c r="AA1920"/>
      <c r="AB1920"/>
      <c r="AC1920"/>
      <c r="AD1920"/>
      <c r="AE1920"/>
      <c r="AF1920"/>
      <c r="AG1920"/>
      <c r="AH1920"/>
      <c r="AI1920"/>
      <c r="AJ1920"/>
      <c r="AK1920"/>
      <c r="AL1920"/>
      <c r="AM1920"/>
      <c r="AN1920"/>
      <c r="AO1920"/>
      <c r="AP1920"/>
      <c r="AQ1920"/>
      <c r="AR1920"/>
      <c r="AS1920"/>
      <c r="AT1920"/>
      <c r="AU1920"/>
      <c r="AV1920"/>
      <c r="AW1920"/>
      <c r="AX1920"/>
      <c r="AY1920"/>
      <c r="AZ1920"/>
      <c r="BA1920"/>
      <c r="BB1920"/>
      <c r="BC1920"/>
      <c r="BD1920"/>
      <c r="BE1920"/>
      <c r="BF1920"/>
      <c r="BG1920"/>
      <c r="BH1920"/>
      <c r="BI1920"/>
      <c r="BJ1920"/>
      <c r="BK1920"/>
      <c r="BL1920"/>
      <c r="BM1920"/>
      <c r="BN1920"/>
      <c r="BO1920"/>
      <c r="BP1920"/>
      <c r="BQ1920"/>
      <c r="BR1920"/>
      <c r="BS1920"/>
      <c r="BT1920"/>
    </row>
    <row r="1921" spans="1:72" s="8" customFormat="1" x14ac:dyDescent="0.25">
      <c r="A1921" s="92"/>
      <c r="B1921" s="92"/>
      <c r="C1921" s="92"/>
      <c r="D1921" s="92"/>
      <c r="E1921" s="104"/>
      <c r="F1921" s="104"/>
      <c r="G1921" s="104"/>
      <c r="H1921" s="104"/>
      <c r="I1921" s="104"/>
      <c r="J1921" s="104"/>
      <c r="K1921" s="104"/>
      <c r="L1921" s="104"/>
      <c r="M1921"/>
      <c r="N1921"/>
      <c r="O1921"/>
      <c r="P1921"/>
      <c r="Q1921"/>
      <c r="R1921"/>
      <c r="S1921"/>
      <c r="T1921"/>
      <c r="U1921"/>
      <c r="V1921"/>
      <c r="W1921"/>
      <c r="X1921"/>
      <c r="Y1921"/>
      <c r="Z1921"/>
      <c r="AA1921"/>
      <c r="AB1921"/>
      <c r="AC1921"/>
      <c r="AD1921"/>
      <c r="AE1921"/>
      <c r="AF1921"/>
      <c r="AG1921"/>
      <c r="AH1921"/>
      <c r="AI1921"/>
      <c r="AJ1921"/>
      <c r="AK1921"/>
      <c r="AL1921"/>
      <c r="AM1921"/>
      <c r="AN1921"/>
      <c r="AO1921"/>
      <c r="AP1921"/>
      <c r="AQ1921"/>
      <c r="AR1921"/>
      <c r="AS1921"/>
      <c r="AT1921"/>
      <c r="AU1921"/>
      <c r="AV1921"/>
      <c r="AW1921"/>
      <c r="AX1921"/>
      <c r="AY1921"/>
      <c r="AZ1921"/>
      <c r="BA1921"/>
      <c r="BB1921"/>
      <c r="BC1921"/>
      <c r="BD1921"/>
      <c r="BE1921"/>
      <c r="BF1921"/>
      <c r="BG1921"/>
      <c r="BH1921"/>
      <c r="BI1921"/>
      <c r="BJ1921"/>
      <c r="BK1921"/>
      <c r="BL1921"/>
      <c r="BM1921"/>
      <c r="BN1921"/>
      <c r="BO1921"/>
      <c r="BP1921"/>
      <c r="BQ1921"/>
      <c r="BR1921"/>
      <c r="BS1921"/>
      <c r="BT1921"/>
    </row>
    <row r="1922" spans="1:72" s="8" customFormat="1" x14ac:dyDescent="0.25">
      <c r="A1922" s="92"/>
      <c r="B1922" s="92"/>
      <c r="C1922" s="92"/>
      <c r="D1922" s="92"/>
      <c r="E1922" s="104"/>
      <c r="F1922" s="104"/>
      <c r="G1922" s="104"/>
      <c r="H1922" s="104"/>
      <c r="I1922" s="104"/>
      <c r="J1922" s="104"/>
      <c r="K1922" s="104"/>
      <c r="L1922" s="104"/>
      <c r="M1922"/>
      <c r="N1922"/>
      <c r="O1922"/>
      <c r="P1922"/>
      <c r="Q1922"/>
      <c r="R1922"/>
      <c r="S1922"/>
      <c r="T1922"/>
      <c r="U1922"/>
      <c r="V1922"/>
      <c r="W1922"/>
      <c r="X1922"/>
      <c r="Y1922"/>
      <c r="Z1922"/>
      <c r="AA1922"/>
      <c r="AB1922"/>
      <c r="AC1922"/>
      <c r="AD1922"/>
      <c r="AE1922"/>
      <c r="AF1922"/>
      <c r="AG1922"/>
      <c r="AH1922"/>
      <c r="AI1922"/>
      <c r="AJ1922"/>
      <c r="AK1922"/>
      <c r="AL1922"/>
      <c r="AM1922"/>
      <c r="AN1922"/>
      <c r="AO1922"/>
      <c r="AP1922"/>
      <c r="AQ1922"/>
      <c r="AR1922"/>
      <c r="AS1922"/>
      <c r="AT1922"/>
      <c r="AU1922"/>
      <c r="AV1922"/>
      <c r="AW1922"/>
      <c r="AX1922"/>
      <c r="AY1922"/>
      <c r="AZ1922"/>
      <c r="BA1922"/>
      <c r="BB1922"/>
      <c r="BC1922"/>
      <c r="BD1922"/>
      <c r="BE1922"/>
      <c r="BF1922"/>
      <c r="BG1922"/>
      <c r="BH1922"/>
      <c r="BI1922"/>
      <c r="BJ1922"/>
      <c r="BK1922"/>
      <c r="BL1922"/>
      <c r="BM1922"/>
      <c r="BN1922"/>
      <c r="BO1922"/>
      <c r="BP1922"/>
      <c r="BQ1922"/>
      <c r="BR1922"/>
      <c r="BS1922"/>
      <c r="BT1922"/>
    </row>
    <row r="1923" spans="1:72" s="8" customFormat="1" x14ac:dyDescent="0.25">
      <c r="A1923" s="92"/>
      <c r="B1923" s="92"/>
      <c r="C1923" s="92"/>
      <c r="D1923" s="92"/>
      <c r="E1923" s="104"/>
      <c r="F1923" s="104"/>
      <c r="G1923" s="104"/>
      <c r="H1923" s="104"/>
      <c r="I1923" s="104"/>
      <c r="J1923" s="104"/>
      <c r="K1923" s="104"/>
      <c r="L1923" s="104"/>
      <c r="M1923"/>
      <c r="N1923"/>
      <c r="O1923"/>
      <c r="P1923"/>
      <c r="Q1923"/>
      <c r="R1923"/>
      <c r="S1923"/>
      <c r="T1923"/>
      <c r="U1923"/>
      <c r="V1923"/>
      <c r="W1923"/>
      <c r="X1923"/>
      <c r="Y1923"/>
      <c r="Z1923"/>
      <c r="AA1923"/>
      <c r="AB1923"/>
      <c r="AC1923"/>
      <c r="AD1923"/>
      <c r="AE1923"/>
      <c r="AF1923"/>
      <c r="AG1923"/>
      <c r="AH1923"/>
      <c r="AI1923"/>
      <c r="AJ1923"/>
      <c r="AK1923"/>
      <c r="AL1923"/>
      <c r="AM1923"/>
      <c r="AN1923"/>
      <c r="AO1923"/>
      <c r="AP1923"/>
      <c r="AQ1923"/>
      <c r="AR1923"/>
      <c r="AS1923"/>
      <c r="AT1923"/>
      <c r="AU1923"/>
      <c r="AV1923"/>
      <c r="AW1923"/>
      <c r="AX1923"/>
      <c r="AY1923"/>
      <c r="AZ1923"/>
      <c r="BA1923"/>
      <c r="BB1923"/>
      <c r="BC1923"/>
      <c r="BD1923"/>
      <c r="BE1923"/>
      <c r="BF1923"/>
      <c r="BG1923"/>
      <c r="BH1923"/>
      <c r="BI1923"/>
      <c r="BJ1923"/>
      <c r="BK1923"/>
      <c r="BL1923"/>
      <c r="BM1923"/>
      <c r="BN1923"/>
      <c r="BO1923"/>
      <c r="BP1923"/>
      <c r="BQ1923"/>
      <c r="BR1923"/>
      <c r="BS1923"/>
      <c r="BT1923"/>
    </row>
    <row r="1924" spans="1:72" s="8" customFormat="1" x14ac:dyDescent="0.25">
      <c r="A1924" s="92"/>
      <c r="B1924" s="92"/>
      <c r="C1924" s="92"/>
      <c r="D1924" s="92"/>
      <c r="E1924" s="104"/>
      <c r="F1924" s="104"/>
      <c r="G1924" s="104"/>
      <c r="H1924" s="104"/>
      <c r="I1924" s="104"/>
      <c r="J1924" s="104"/>
      <c r="K1924" s="104"/>
      <c r="L1924" s="104"/>
      <c r="M1924"/>
      <c r="N1924"/>
      <c r="O1924"/>
      <c r="P1924"/>
      <c r="Q1924"/>
      <c r="R1924"/>
      <c r="S1924"/>
      <c r="T1924"/>
      <c r="U1924"/>
      <c r="V1924"/>
      <c r="W1924"/>
      <c r="X1924"/>
      <c r="Y1924"/>
      <c r="Z1924"/>
      <c r="AA1924"/>
      <c r="AB1924"/>
      <c r="AC1924"/>
      <c r="AD1924"/>
      <c r="AE1924"/>
      <c r="AF1924"/>
      <c r="AG1924"/>
      <c r="AH1924"/>
      <c r="AI1924"/>
      <c r="AJ1924"/>
      <c r="AK1924"/>
      <c r="AL1924"/>
      <c r="AM1924"/>
      <c r="AN1924"/>
      <c r="AO1924"/>
      <c r="AP1924"/>
      <c r="AQ1924"/>
      <c r="AR1924"/>
      <c r="AS1924"/>
      <c r="AT1924"/>
      <c r="AU1924"/>
      <c r="AV1924"/>
      <c r="AW1924"/>
      <c r="AX1924"/>
      <c r="AY1924"/>
      <c r="AZ1924"/>
      <c r="BA1924"/>
      <c r="BB1924"/>
      <c r="BC1924"/>
      <c r="BD1924"/>
      <c r="BE1924"/>
      <c r="BF1924"/>
      <c r="BG1924"/>
      <c r="BH1924"/>
      <c r="BI1924"/>
      <c r="BJ1924"/>
      <c r="BK1924"/>
      <c r="BL1924"/>
      <c r="BM1924"/>
      <c r="BN1924"/>
      <c r="BO1924"/>
      <c r="BP1924"/>
      <c r="BQ1924"/>
      <c r="BR1924"/>
      <c r="BS1924"/>
      <c r="BT1924"/>
    </row>
    <row r="1925" spans="1:72" s="8" customFormat="1" x14ac:dyDescent="0.25">
      <c r="A1925" s="92"/>
      <c r="B1925" s="92"/>
      <c r="C1925" s="92"/>
      <c r="D1925" s="92"/>
      <c r="E1925" s="104"/>
      <c r="F1925" s="104"/>
      <c r="G1925" s="104"/>
      <c r="H1925" s="104"/>
      <c r="I1925" s="104"/>
      <c r="J1925" s="104"/>
      <c r="K1925" s="104"/>
      <c r="L1925" s="104"/>
      <c r="M1925"/>
      <c r="N1925"/>
      <c r="O1925"/>
      <c r="P1925"/>
      <c r="Q1925"/>
      <c r="R1925"/>
      <c r="S1925"/>
      <c r="T1925"/>
      <c r="U1925"/>
      <c r="V1925"/>
      <c r="W1925"/>
      <c r="X1925"/>
      <c r="Y1925"/>
      <c r="Z1925"/>
      <c r="AA1925"/>
      <c r="AB1925"/>
      <c r="AC1925"/>
      <c r="AD1925"/>
      <c r="AE1925"/>
      <c r="AF1925"/>
      <c r="AG1925"/>
      <c r="AH1925"/>
      <c r="AI1925"/>
      <c r="AJ1925"/>
      <c r="AK1925"/>
      <c r="AL1925"/>
      <c r="AM1925"/>
      <c r="AN1925"/>
      <c r="AO1925"/>
      <c r="AP1925"/>
      <c r="AQ1925"/>
      <c r="AR1925"/>
      <c r="AS1925"/>
      <c r="AT1925"/>
      <c r="AU1925"/>
      <c r="AV1925"/>
      <c r="AW1925"/>
      <c r="AX1925"/>
      <c r="AY1925"/>
      <c r="AZ1925"/>
      <c r="BA1925"/>
      <c r="BB1925"/>
      <c r="BC1925"/>
      <c r="BD1925"/>
      <c r="BE1925"/>
      <c r="BF1925"/>
      <c r="BG1925"/>
      <c r="BH1925"/>
      <c r="BI1925"/>
      <c r="BJ1925"/>
      <c r="BK1925"/>
      <c r="BL1925"/>
      <c r="BM1925"/>
      <c r="BN1925"/>
      <c r="BO1925"/>
      <c r="BP1925"/>
      <c r="BQ1925"/>
      <c r="BR1925"/>
      <c r="BS1925"/>
      <c r="BT1925"/>
    </row>
    <row r="1926" spans="1:72" s="8" customFormat="1" x14ac:dyDescent="0.25">
      <c r="A1926" s="92"/>
      <c r="B1926" s="92"/>
      <c r="C1926" s="92"/>
      <c r="D1926" s="92"/>
      <c r="E1926" s="104"/>
      <c r="F1926" s="104"/>
      <c r="G1926" s="104"/>
      <c r="H1926" s="104"/>
      <c r="I1926" s="104"/>
      <c r="J1926" s="104"/>
      <c r="K1926" s="104"/>
      <c r="L1926" s="104"/>
      <c r="M1926"/>
      <c r="N1926"/>
      <c r="O1926"/>
      <c r="P1926"/>
      <c r="Q1926"/>
      <c r="R1926"/>
      <c r="S1926"/>
      <c r="T1926"/>
      <c r="U1926"/>
      <c r="V1926"/>
      <c r="W1926"/>
      <c r="X1926"/>
      <c r="Y1926"/>
      <c r="Z1926"/>
      <c r="AA1926"/>
      <c r="AB1926"/>
      <c r="AC1926"/>
      <c r="AD1926"/>
      <c r="AE1926"/>
      <c r="AF1926"/>
      <c r="AG1926"/>
      <c r="AH1926"/>
      <c r="AI1926"/>
      <c r="AJ1926"/>
      <c r="AK1926"/>
      <c r="AL1926"/>
      <c r="AM1926"/>
      <c r="AN1926"/>
      <c r="AO1926"/>
      <c r="AP1926"/>
      <c r="AQ1926"/>
      <c r="AR1926"/>
      <c r="AS1926"/>
      <c r="AT1926"/>
      <c r="AU1926"/>
      <c r="AV1926"/>
      <c r="AW1926"/>
      <c r="AX1926"/>
      <c r="AY1926"/>
      <c r="AZ1926"/>
      <c r="BA1926"/>
      <c r="BB1926"/>
      <c r="BC1926"/>
      <c r="BD1926"/>
      <c r="BE1926"/>
      <c r="BF1926"/>
      <c r="BG1926"/>
      <c r="BH1926"/>
      <c r="BI1926"/>
      <c r="BJ1926"/>
      <c r="BK1926"/>
      <c r="BL1926"/>
      <c r="BM1926"/>
      <c r="BN1926"/>
      <c r="BO1926"/>
      <c r="BP1926"/>
      <c r="BQ1926"/>
      <c r="BR1926"/>
      <c r="BS1926"/>
      <c r="BT1926"/>
    </row>
    <row r="1927" spans="1:72" s="8" customFormat="1" x14ac:dyDescent="0.25">
      <c r="A1927" s="92"/>
      <c r="B1927" s="92"/>
      <c r="C1927" s="92"/>
      <c r="D1927" s="92"/>
      <c r="E1927" s="104"/>
      <c r="F1927" s="104"/>
      <c r="G1927" s="104"/>
      <c r="H1927" s="104"/>
      <c r="I1927" s="104"/>
      <c r="J1927" s="104"/>
      <c r="K1927" s="104"/>
      <c r="L1927" s="104"/>
      <c r="M1927"/>
      <c r="N1927"/>
      <c r="O1927"/>
      <c r="P1927"/>
      <c r="Q1927"/>
      <c r="R1927"/>
      <c r="S1927"/>
      <c r="T1927"/>
      <c r="U1927"/>
      <c r="V1927"/>
      <c r="W1927"/>
      <c r="X1927"/>
      <c r="Y1927"/>
      <c r="Z1927"/>
      <c r="AA1927"/>
      <c r="AB1927"/>
      <c r="AC1927"/>
      <c r="AD1927"/>
      <c r="AE1927"/>
      <c r="AF1927"/>
      <c r="AG1927"/>
      <c r="AH1927"/>
      <c r="AI1927"/>
      <c r="AJ1927"/>
      <c r="AK1927"/>
      <c r="AL1927"/>
      <c r="AM1927"/>
      <c r="AN1927"/>
      <c r="AO1927"/>
      <c r="AP1927"/>
      <c r="AQ1927"/>
      <c r="AR1927"/>
      <c r="AS1927"/>
      <c r="AT1927"/>
      <c r="AU1927"/>
      <c r="AV1927"/>
      <c r="AW1927"/>
      <c r="AX1927"/>
      <c r="AY1927"/>
      <c r="AZ1927"/>
      <c r="BA1927"/>
      <c r="BB1927"/>
      <c r="BC1927"/>
      <c r="BD1927"/>
      <c r="BE1927"/>
      <c r="BF1927"/>
      <c r="BG1927"/>
      <c r="BH1927"/>
      <c r="BI1927"/>
      <c r="BJ1927"/>
      <c r="BK1927"/>
      <c r="BL1927"/>
      <c r="BM1927"/>
      <c r="BN1927"/>
      <c r="BO1927"/>
      <c r="BP1927"/>
      <c r="BQ1927"/>
      <c r="BR1927"/>
      <c r="BS1927"/>
      <c r="BT1927"/>
    </row>
    <row r="1928" spans="1:72" s="8" customFormat="1" x14ac:dyDescent="0.25">
      <c r="A1928" s="92"/>
      <c r="B1928" s="92"/>
      <c r="C1928" s="92"/>
      <c r="D1928" s="92"/>
      <c r="E1928" s="104"/>
      <c r="F1928" s="104"/>
      <c r="G1928" s="104"/>
      <c r="H1928" s="104"/>
      <c r="I1928" s="104"/>
      <c r="J1928" s="104"/>
      <c r="K1928" s="104"/>
      <c r="L1928" s="104"/>
      <c r="M1928"/>
      <c r="N1928"/>
      <c r="O1928"/>
      <c r="P1928"/>
      <c r="Q1928"/>
      <c r="R1928"/>
      <c r="S1928"/>
      <c r="T1928"/>
      <c r="U1928"/>
      <c r="V1928"/>
      <c r="W1928"/>
      <c r="X1928"/>
      <c r="Y1928"/>
      <c r="Z1928"/>
      <c r="AA1928"/>
      <c r="AB1928"/>
      <c r="AC1928"/>
      <c r="AD1928"/>
      <c r="AE1928"/>
      <c r="AF1928"/>
      <c r="AG1928"/>
      <c r="AH1928"/>
      <c r="AI1928"/>
      <c r="AJ1928"/>
      <c r="AK1928"/>
      <c r="AL1928"/>
      <c r="AM1928"/>
      <c r="AN1928"/>
      <c r="AO1928"/>
      <c r="AP1928"/>
      <c r="AQ1928"/>
      <c r="AR1928"/>
      <c r="AS1928"/>
      <c r="AT1928"/>
      <c r="AU1928"/>
      <c r="AV1928"/>
      <c r="AW1928"/>
      <c r="AX1928"/>
      <c r="AY1928"/>
      <c r="AZ1928"/>
      <c r="BA1928"/>
      <c r="BB1928"/>
      <c r="BC1928"/>
      <c r="BD1928"/>
      <c r="BE1928"/>
      <c r="BF1928"/>
      <c r="BG1928"/>
      <c r="BH1928"/>
      <c r="BI1928"/>
      <c r="BJ1928"/>
      <c r="BK1928"/>
      <c r="BL1928"/>
      <c r="BM1928"/>
      <c r="BN1928"/>
      <c r="BO1928"/>
      <c r="BP1928"/>
      <c r="BQ1928"/>
      <c r="BR1928"/>
      <c r="BS1928"/>
      <c r="BT1928"/>
    </row>
    <row r="1929" spans="1:72" s="8" customFormat="1" x14ac:dyDescent="0.25">
      <c r="A1929" s="92"/>
      <c r="B1929" s="92"/>
      <c r="C1929" s="92"/>
      <c r="D1929" s="92"/>
      <c r="E1929" s="104"/>
      <c r="F1929" s="104"/>
      <c r="G1929" s="104"/>
      <c r="H1929" s="104"/>
      <c r="I1929" s="104"/>
      <c r="J1929" s="104"/>
      <c r="K1929" s="104"/>
      <c r="L1929" s="104"/>
      <c r="M1929"/>
      <c r="N1929"/>
      <c r="O1929"/>
      <c r="P1929"/>
      <c r="Q1929"/>
      <c r="R1929"/>
      <c r="S1929"/>
      <c r="T1929"/>
      <c r="U1929"/>
      <c r="V1929"/>
      <c r="W1929"/>
      <c r="X1929"/>
      <c r="Y1929"/>
      <c r="Z1929"/>
      <c r="AA1929"/>
      <c r="AB1929"/>
      <c r="AC1929"/>
      <c r="AD1929"/>
      <c r="AE1929"/>
      <c r="AF1929"/>
      <c r="AG1929"/>
      <c r="AH1929"/>
      <c r="AI1929"/>
      <c r="AJ1929"/>
      <c r="AK1929"/>
      <c r="AL1929"/>
      <c r="AM1929"/>
      <c r="AN1929"/>
      <c r="AO1929"/>
      <c r="AP1929"/>
      <c r="AQ1929"/>
      <c r="AR1929"/>
      <c r="AS1929"/>
      <c r="AT1929"/>
      <c r="AU1929"/>
      <c r="AV1929"/>
      <c r="AW1929"/>
      <c r="AX1929"/>
      <c r="AY1929"/>
      <c r="AZ1929"/>
      <c r="BA1929"/>
      <c r="BB1929"/>
      <c r="BC1929"/>
      <c r="BD1929"/>
      <c r="BE1929"/>
      <c r="BF1929"/>
      <c r="BG1929"/>
      <c r="BH1929"/>
      <c r="BI1929"/>
      <c r="BJ1929"/>
      <c r="BK1929"/>
      <c r="BL1929"/>
      <c r="BM1929"/>
      <c r="BN1929"/>
      <c r="BO1929"/>
      <c r="BP1929"/>
      <c r="BQ1929"/>
      <c r="BR1929"/>
      <c r="BS1929"/>
      <c r="BT1929"/>
    </row>
    <row r="1930" spans="1:72" s="8" customFormat="1" x14ac:dyDescent="0.25">
      <c r="A1930" s="92"/>
      <c r="B1930" s="92"/>
      <c r="C1930" s="92"/>
      <c r="D1930" s="92"/>
      <c r="E1930" s="104"/>
      <c r="F1930" s="104"/>
      <c r="G1930" s="104"/>
      <c r="H1930" s="104"/>
      <c r="I1930" s="104"/>
      <c r="J1930" s="104"/>
      <c r="K1930" s="104"/>
      <c r="L1930" s="104"/>
      <c r="M1930"/>
      <c r="N1930"/>
      <c r="O1930"/>
      <c r="P1930"/>
      <c r="Q1930"/>
      <c r="R1930"/>
      <c r="S1930"/>
      <c r="T1930"/>
      <c r="U1930"/>
      <c r="V1930"/>
      <c r="W1930"/>
      <c r="X1930"/>
      <c r="Y1930"/>
      <c r="Z1930"/>
      <c r="AA1930"/>
      <c r="AB1930"/>
      <c r="AC1930"/>
      <c r="AD1930"/>
      <c r="AE1930"/>
      <c r="AF1930"/>
      <c r="AG1930"/>
      <c r="AH1930"/>
      <c r="AI1930"/>
      <c r="AJ1930"/>
      <c r="AK1930"/>
      <c r="AL1930"/>
      <c r="AM1930"/>
      <c r="AN1930"/>
      <c r="AO1930"/>
      <c r="AP1930"/>
      <c r="AQ1930"/>
      <c r="AR1930"/>
      <c r="AS1930"/>
      <c r="AT1930"/>
      <c r="AU1930"/>
      <c r="AV1930"/>
      <c r="AW1930"/>
      <c r="AX1930"/>
      <c r="AY1930"/>
      <c r="AZ1930"/>
      <c r="BA1930"/>
      <c r="BB1930"/>
      <c r="BC1930"/>
      <c r="BD1930"/>
      <c r="BE1930"/>
      <c r="BF1930"/>
      <c r="BG1930"/>
      <c r="BH1930"/>
      <c r="BI1930"/>
      <c r="BJ1930"/>
      <c r="BK1930"/>
      <c r="BL1930"/>
      <c r="BM1930"/>
      <c r="BN1930"/>
      <c r="BO1930"/>
      <c r="BP1930"/>
      <c r="BQ1930"/>
      <c r="BR1930"/>
      <c r="BS1930"/>
      <c r="BT1930"/>
    </row>
    <row r="1931" spans="1:72" s="8" customFormat="1" x14ac:dyDescent="0.25">
      <c r="A1931" s="92"/>
      <c r="B1931" s="92"/>
      <c r="C1931" s="92"/>
      <c r="D1931" s="92"/>
      <c r="E1931" s="104"/>
      <c r="F1931" s="104"/>
      <c r="G1931" s="104"/>
      <c r="H1931" s="104"/>
      <c r="I1931" s="104"/>
      <c r="J1931" s="104"/>
      <c r="K1931" s="104"/>
      <c r="L1931" s="104"/>
      <c r="M1931"/>
      <c r="N1931"/>
      <c r="O1931"/>
      <c r="P1931"/>
      <c r="Q1931"/>
      <c r="R1931"/>
      <c r="S1931"/>
      <c r="T1931"/>
      <c r="U1931"/>
      <c r="V1931"/>
      <c r="W1931"/>
      <c r="X1931"/>
      <c r="Y1931"/>
      <c r="Z1931"/>
      <c r="AA1931"/>
      <c r="AB1931"/>
      <c r="AC1931"/>
      <c r="AD1931"/>
      <c r="AE1931"/>
      <c r="AF1931"/>
      <c r="AG1931"/>
      <c r="AH1931"/>
      <c r="AI1931"/>
      <c r="AJ1931"/>
      <c r="AK1931"/>
      <c r="AL1931"/>
      <c r="AM1931"/>
      <c r="AN1931"/>
      <c r="AO1931"/>
      <c r="AP1931"/>
      <c r="AQ1931"/>
      <c r="AR1931"/>
      <c r="AS1931"/>
      <c r="AT1931"/>
      <c r="AU1931"/>
      <c r="AV1931"/>
      <c r="AW1931"/>
      <c r="AX1931"/>
      <c r="AY1931"/>
      <c r="AZ1931"/>
      <c r="BA1931"/>
      <c r="BB1931"/>
      <c r="BC1931"/>
      <c r="BD1931"/>
      <c r="BE1931"/>
      <c r="BF1931"/>
      <c r="BG1931"/>
      <c r="BH1931"/>
      <c r="BI1931"/>
      <c r="BJ1931"/>
      <c r="BK1931"/>
      <c r="BL1931"/>
      <c r="BM1931"/>
      <c r="BN1931"/>
      <c r="BO1931"/>
      <c r="BP1931"/>
      <c r="BQ1931"/>
      <c r="BR1931"/>
      <c r="BS1931"/>
      <c r="BT1931"/>
    </row>
    <row r="1932" spans="1:72" s="8" customFormat="1" x14ac:dyDescent="0.25">
      <c r="A1932" s="92"/>
      <c r="B1932" s="92"/>
      <c r="C1932" s="92"/>
      <c r="D1932" s="92"/>
      <c r="E1932" s="104"/>
      <c r="F1932" s="104"/>
      <c r="G1932" s="104"/>
      <c r="H1932" s="104"/>
      <c r="I1932" s="104"/>
      <c r="J1932" s="104"/>
      <c r="K1932" s="104"/>
      <c r="L1932" s="104"/>
      <c r="M1932"/>
      <c r="N1932"/>
      <c r="O1932"/>
      <c r="P1932"/>
      <c r="Q1932"/>
      <c r="R1932"/>
      <c r="S1932"/>
      <c r="T1932"/>
      <c r="U1932"/>
      <c r="V1932"/>
      <c r="W1932"/>
      <c r="X1932"/>
      <c r="Y1932"/>
      <c r="Z1932"/>
      <c r="AA1932"/>
      <c r="AB1932"/>
      <c r="AC1932"/>
      <c r="AD1932"/>
      <c r="AE1932"/>
      <c r="AF1932"/>
      <c r="AG1932"/>
      <c r="AH1932"/>
      <c r="AI1932"/>
      <c r="AJ1932"/>
      <c r="AK1932"/>
      <c r="AL1932"/>
      <c r="AM1932"/>
      <c r="AN1932"/>
      <c r="AO1932"/>
      <c r="AP1932"/>
      <c r="AQ1932"/>
      <c r="AR1932"/>
      <c r="AS1932"/>
      <c r="AT1932"/>
      <c r="AU1932"/>
      <c r="AV1932"/>
      <c r="AW1932"/>
      <c r="AX1932"/>
      <c r="AY1932"/>
      <c r="AZ1932"/>
      <c r="BA1932"/>
      <c r="BB1932"/>
      <c r="BC1932"/>
      <c r="BD1932"/>
      <c r="BE1932"/>
      <c r="BF1932"/>
      <c r="BG1932"/>
      <c r="BH1932"/>
      <c r="BI1932"/>
      <c r="BJ1932"/>
      <c r="BK1932"/>
      <c r="BL1932"/>
      <c r="BM1932"/>
      <c r="BN1932"/>
      <c r="BO1932"/>
      <c r="BP1932"/>
      <c r="BQ1932"/>
      <c r="BR1932"/>
      <c r="BS1932"/>
      <c r="BT1932"/>
    </row>
    <row r="1933" spans="1:72" s="8" customFormat="1" x14ac:dyDescent="0.25">
      <c r="A1933" s="92"/>
      <c r="B1933" s="92"/>
      <c r="C1933" s="92"/>
      <c r="D1933" s="92"/>
      <c r="E1933" s="104"/>
      <c r="F1933" s="104"/>
      <c r="G1933" s="104"/>
      <c r="H1933" s="104"/>
      <c r="I1933" s="104"/>
      <c r="J1933" s="104"/>
      <c r="K1933" s="104"/>
      <c r="L1933" s="104"/>
      <c r="M1933"/>
      <c r="N1933"/>
      <c r="O1933"/>
      <c r="P1933"/>
      <c r="Q1933"/>
      <c r="R1933"/>
      <c r="S1933"/>
      <c r="T1933"/>
      <c r="U1933"/>
      <c r="V1933"/>
      <c r="W1933"/>
      <c r="X1933"/>
      <c r="Y1933"/>
      <c r="Z1933"/>
      <c r="AA1933"/>
      <c r="AB1933"/>
      <c r="AC1933"/>
      <c r="AD1933"/>
      <c r="AE1933"/>
      <c r="AF1933"/>
      <c r="AG1933"/>
      <c r="AH1933"/>
      <c r="AI1933"/>
      <c r="AJ1933"/>
      <c r="AK1933"/>
      <c r="AL1933"/>
      <c r="AM1933"/>
      <c r="AN1933"/>
      <c r="AO1933"/>
      <c r="AP1933"/>
      <c r="AQ1933"/>
      <c r="AR1933"/>
      <c r="AS1933"/>
      <c r="AT1933"/>
      <c r="AU1933"/>
      <c r="AV1933"/>
      <c r="AW1933"/>
      <c r="AX1933"/>
      <c r="AY1933"/>
      <c r="AZ1933"/>
      <c r="BA1933"/>
      <c r="BB1933"/>
      <c r="BC1933"/>
      <c r="BD1933"/>
      <c r="BE1933"/>
      <c r="BF1933"/>
      <c r="BG1933"/>
      <c r="BH1933"/>
      <c r="BI1933"/>
      <c r="BJ1933"/>
      <c r="BK1933"/>
      <c r="BL1933"/>
      <c r="BM1933"/>
      <c r="BN1933"/>
      <c r="BO1933"/>
      <c r="BP1933"/>
      <c r="BQ1933"/>
      <c r="BR1933"/>
      <c r="BS1933"/>
      <c r="BT1933"/>
    </row>
    <row r="1934" spans="1:72" s="8" customFormat="1" x14ac:dyDescent="0.25">
      <c r="A1934" s="92"/>
      <c r="B1934" s="92"/>
      <c r="C1934" s="92"/>
      <c r="D1934" s="92"/>
      <c r="E1934" s="104"/>
      <c r="F1934" s="104"/>
      <c r="G1934" s="104"/>
      <c r="H1934" s="104"/>
      <c r="I1934" s="104"/>
      <c r="J1934" s="104"/>
      <c r="K1934" s="104"/>
      <c r="L1934" s="104"/>
      <c r="M1934"/>
      <c r="N1934"/>
      <c r="O1934"/>
      <c r="P1934"/>
      <c r="Q1934"/>
      <c r="R1934"/>
      <c r="S1934"/>
      <c r="T1934"/>
      <c r="U1934"/>
      <c r="V1934"/>
      <c r="W1934"/>
      <c r="X1934"/>
      <c r="Y1934"/>
      <c r="Z1934"/>
      <c r="AA1934"/>
      <c r="AB1934"/>
      <c r="AC1934"/>
      <c r="AD1934"/>
      <c r="AE1934"/>
      <c r="AF1934"/>
      <c r="AG1934"/>
      <c r="AH1934"/>
      <c r="AI1934"/>
      <c r="AJ1934"/>
      <c r="AK1934"/>
      <c r="AL1934"/>
      <c r="AM1934"/>
      <c r="AN1934"/>
      <c r="AO1934"/>
      <c r="AP1934"/>
      <c r="AQ1934"/>
      <c r="AR1934"/>
      <c r="AS1934"/>
      <c r="AT1934"/>
      <c r="AU1934"/>
      <c r="AV1934"/>
      <c r="AW1934"/>
      <c r="AX1934"/>
      <c r="AY1934"/>
      <c r="AZ1934"/>
      <c r="BA1934"/>
      <c r="BB1934"/>
      <c r="BC1934"/>
      <c r="BD1934"/>
      <c r="BE1934"/>
      <c r="BF1934"/>
      <c r="BG1934"/>
      <c r="BH1934"/>
      <c r="BI1934"/>
      <c r="BJ1934"/>
      <c r="BK1934"/>
      <c r="BL1934"/>
      <c r="BM1934"/>
      <c r="BN1934"/>
      <c r="BO1934"/>
      <c r="BP1934"/>
      <c r="BQ1934"/>
      <c r="BR1934"/>
      <c r="BS1934"/>
      <c r="BT1934"/>
    </row>
    <row r="1935" spans="1:72" s="8" customFormat="1" x14ac:dyDescent="0.25">
      <c r="A1935" s="92"/>
      <c r="B1935" s="92"/>
      <c r="C1935" s="92"/>
      <c r="D1935" s="92"/>
      <c r="E1935" s="104"/>
      <c r="F1935" s="104"/>
      <c r="G1935" s="104"/>
      <c r="H1935" s="104"/>
      <c r="I1935" s="104"/>
      <c r="J1935" s="104"/>
      <c r="K1935" s="104"/>
      <c r="L1935" s="104"/>
      <c r="M1935"/>
      <c r="N1935"/>
      <c r="O1935"/>
      <c r="P1935"/>
      <c r="Q1935"/>
      <c r="R1935"/>
      <c r="S1935"/>
      <c r="T1935"/>
      <c r="U1935"/>
      <c r="V1935"/>
      <c r="W1935"/>
      <c r="X1935"/>
      <c r="Y1935"/>
      <c r="Z1935"/>
      <c r="AA1935"/>
      <c r="AB1935"/>
      <c r="AC1935"/>
      <c r="AD1935"/>
      <c r="AE1935"/>
      <c r="AF1935"/>
      <c r="AG1935"/>
      <c r="AH1935"/>
      <c r="AI1935"/>
      <c r="AJ1935"/>
      <c r="AK1935"/>
      <c r="AL1935"/>
      <c r="AM1935"/>
      <c r="AN1935"/>
      <c r="AO1935"/>
      <c r="AP1935"/>
      <c r="AQ1935"/>
      <c r="AR1935"/>
      <c r="AS1935"/>
      <c r="AT1935"/>
      <c r="AU1935"/>
      <c r="AV1935"/>
      <c r="AW1935"/>
      <c r="AX1935"/>
      <c r="AY1935"/>
      <c r="AZ1935"/>
      <c r="BA1935"/>
      <c r="BB1935"/>
      <c r="BC1935"/>
      <c r="BD1935"/>
      <c r="BE1935"/>
      <c r="BF1935"/>
      <c r="BG1935"/>
      <c r="BH1935"/>
      <c r="BI1935"/>
      <c r="BJ1935"/>
      <c r="BK1935"/>
      <c r="BL1935"/>
      <c r="BM1935"/>
      <c r="BN1935"/>
      <c r="BO1935"/>
      <c r="BP1935"/>
      <c r="BQ1935"/>
      <c r="BR1935"/>
      <c r="BS1935"/>
      <c r="BT1935"/>
    </row>
    <row r="1936" spans="1:72" s="8" customFormat="1" x14ac:dyDescent="0.25">
      <c r="A1936" s="92"/>
      <c r="B1936" s="92"/>
      <c r="C1936" s="92"/>
      <c r="D1936" s="92"/>
      <c r="E1936" s="104"/>
      <c r="F1936" s="104"/>
      <c r="G1936" s="104"/>
      <c r="H1936" s="104"/>
      <c r="I1936" s="104"/>
      <c r="J1936" s="104"/>
      <c r="K1936" s="104"/>
      <c r="L1936" s="104"/>
      <c r="M1936"/>
      <c r="N1936"/>
      <c r="O1936"/>
      <c r="P1936"/>
      <c r="Q1936"/>
      <c r="R1936"/>
      <c r="S1936"/>
      <c r="T1936"/>
      <c r="U1936"/>
      <c r="V1936"/>
      <c r="W1936"/>
      <c r="X1936"/>
      <c r="Y1936"/>
      <c r="Z1936"/>
      <c r="AA1936"/>
      <c r="AB1936"/>
      <c r="AC1936"/>
      <c r="AD1936"/>
      <c r="AE1936"/>
      <c r="AF1936"/>
      <c r="AG1936"/>
      <c r="AH1936"/>
      <c r="AI1936"/>
      <c r="AJ1936"/>
      <c r="AK1936"/>
      <c r="AL1936"/>
      <c r="AM1936"/>
      <c r="AN1936"/>
      <c r="AO1936"/>
      <c r="AP1936"/>
      <c r="AQ1936"/>
      <c r="AR1936"/>
      <c r="AS1936"/>
      <c r="AT1936"/>
      <c r="AU1936"/>
      <c r="AV1936"/>
      <c r="AW1936"/>
      <c r="AX1936"/>
      <c r="AY1936"/>
      <c r="AZ1936"/>
      <c r="BA1936"/>
      <c r="BB1936"/>
      <c r="BC1936"/>
      <c r="BD1936"/>
      <c r="BE1936"/>
      <c r="BF1936"/>
      <c r="BG1936"/>
      <c r="BH1936"/>
      <c r="BI1936"/>
      <c r="BJ1936"/>
      <c r="BK1936"/>
      <c r="BL1936"/>
      <c r="BM1936"/>
      <c r="BN1936"/>
      <c r="BO1936"/>
      <c r="BP1936"/>
      <c r="BQ1936"/>
      <c r="BR1936"/>
      <c r="BS1936"/>
      <c r="BT1936"/>
    </row>
    <row r="1937" spans="1:72" s="8" customFormat="1" x14ac:dyDescent="0.25">
      <c r="A1937" s="92"/>
      <c r="B1937" s="92"/>
      <c r="C1937" s="92"/>
      <c r="D1937" s="92"/>
      <c r="E1937" s="104"/>
      <c r="F1937" s="104"/>
      <c r="G1937" s="104"/>
      <c r="H1937" s="104"/>
      <c r="I1937" s="104"/>
      <c r="J1937" s="104"/>
      <c r="K1937" s="104"/>
      <c r="L1937" s="104"/>
      <c r="M1937"/>
      <c r="N1937"/>
      <c r="O1937"/>
      <c r="P1937"/>
      <c r="Q1937"/>
      <c r="R1937"/>
      <c r="S1937"/>
      <c r="T1937"/>
      <c r="U1937"/>
      <c r="V1937"/>
      <c r="W1937"/>
      <c r="X1937"/>
      <c r="Y1937"/>
      <c r="Z1937"/>
      <c r="AA1937"/>
      <c r="AB1937"/>
      <c r="AC1937"/>
      <c r="AD1937"/>
      <c r="AE1937"/>
      <c r="AF1937"/>
      <c r="AG1937"/>
      <c r="AH1937"/>
      <c r="AI1937"/>
      <c r="AJ1937"/>
      <c r="AK1937"/>
      <c r="AL1937"/>
      <c r="AM1937"/>
      <c r="AN1937"/>
      <c r="AO1937"/>
      <c r="AP1937"/>
      <c r="AQ1937"/>
      <c r="AR1937"/>
      <c r="AS1937"/>
      <c r="AT1937"/>
      <c r="AU1937"/>
      <c r="AV1937"/>
      <c r="AW1937"/>
      <c r="AX1937"/>
      <c r="AY1937"/>
      <c r="AZ1937"/>
      <c r="BA1937"/>
      <c r="BB1937"/>
      <c r="BC1937"/>
      <c r="BD1937"/>
      <c r="BE1937"/>
      <c r="BF1937"/>
      <c r="BG1937"/>
      <c r="BH1937"/>
      <c r="BI1937"/>
      <c r="BJ1937"/>
      <c r="BK1937"/>
      <c r="BL1937"/>
      <c r="BM1937"/>
      <c r="BN1937"/>
      <c r="BO1937"/>
      <c r="BP1937"/>
      <c r="BQ1937"/>
      <c r="BR1937"/>
      <c r="BS1937"/>
      <c r="BT1937"/>
    </row>
    <row r="1938" spans="1:72" s="8" customFormat="1" x14ac:dyDescent="0.25">
      <c r="A1938" s="92"/>
      <c r="B1938" s="92"/>
      <c r="C1938" s="92"/>
      <c r="D1938" s="92"/>
      <c r="E1938" s="104"/>
      <c r="F1938" s="104"/>
      <c r="G1938" s="104"/>
      <c r="H1938" s="104"/>
      <c r="I1938" s="104"/>
      <c r="J1938" s="104"/>
      <c r="K1938" s="104"/>
      <c r="L1938" s="104"/>
      <c r="M1938"/>
      <c r="N1938"/>
      <c r="O1938"/>
      <c r="P1938"/>
      <c r="Q1938"/>
      <c r="R1938"/>
      <c r="S1938"/>
      <c r="T1938"/>
      <c r="U1938"/>
      <c r="V1938"/>
      <c r="W1938"/>
      <c r="X1938"/>
      <c r="Y1938"/>
      <c r="Z1938"/>
      <c r="AA1938"/>
      <c r="AB1938"/>
      <c r="AC1938"/>
      <c r="AD1938"/>
      <c r="AE1938"/>
      <c r="AF1938"/>
      <c r="AG1938"/>
      <c r="AH1938"/>
      <c r="AI1938"/>
      <c r="AJ1938"/>
      <c r="AK1938"/>
      <c r="AL1938"/>
      <c r="AM1938"/>
      <c r="AN1938"/>
      <c r="AO1938"/>
      <c r="AP1938"/>
      <c r="AQ1938"/>
      <c r="AR1938"/>
      <c r="AS1938"/>
      <c r="AT1938"/>
      <c r="AU1938"/>
      <c r="AV1938"/>
      <c r="AW1938"/>
      <c r="AX1938"/>
      <c r="AY1938"/>
      <c r="AZ1938"/>
      <c r="BA1938"/>
      <c r="BB1938"/>
      <c r="BC1938"/>
      <c r="BD1938"/>
      <c r="BE1938"/>
      <c r="BF1938"/>
      <c r="BG1938"/>
      <c r="BH1938"/>
      <c r="BI1938"/>
      <c r="BJ1938"/>
      <c r="BK1938"/>
      <c r="BL1938"/>
      <c r="BM1938"/>
      <c r="BN1938"/>
      <c r="BO1938"/>
      <c r="BP1938"/>
      <c r="BQ1938"/>
      <c r="BR1938"/>
      <c r="BS1938"/>
      <c r="BT1938"/>
    </row>
    <row r="1939" spans="1:72" s="8" customFormat="1" x14ac:dyDescent="0.25">
      <c r="A1939" s="92"/>
      <c r="B1939" s="92"/>
      <c r="C1939" s="92"/>
      <c r="D1939" s="92"/>
      <c r="E1939" s="104"/>
      <c r="F1939" s="104"/>
      <c r="G1939" s="104"/>
      <c r="H1939" s="104"/>
      <c r="I1939" s="104"/>
      <c r="J1939" s="104"/>
      <c r="K1939" s="104"/>
      <c r="L1939" s="104"/>
      <c r="M1939"/>
      <c r="N1939"/>
      <c r="O1939"/>
      <c r="P1939"/>
      <c r="Q1939"/>
      <c r="R1939"/>
      <c r="S1939"/>
      <c r="T1939"/>
      <c r="U1939"/>
      <c r="V1939"/>
      <c r="W1939"/>
      <c r="X1939"/>
      <c r="Y1939"/>
      <c r="Z1939"/>
      <c r="AA1939"/>
      <c r="AB1939"/>
      <c r="AC1939"/>
      <c r="AD1939"/>
      <c r="AE1939"/>
      <c r="AF1939"/>
      <c r="AG1939"/>
      <c r="AH1939"/>
      <c r="AI1939"/>
      <c r="AJ1939"/>
      <c r="AK1939"/>
      <c r="AL1939"/>
      <c r="AM1939"/>
      <c r="AN1939"/>
      <c r="AO1939"/>
      <c r="AP1939"/>
      <c r="AQ1939"/>
      <c r="AR1939"/>
      <c r="AS1939"/>
      <c r="AT1939"/>
      <c r="AU1939"/>
      <c r="AV1939"/>
      <c r="AW1939"/>
      <c r="AX1939"/>
      <c r="AY1939"/>
      <c r="AZ1939"/>
      <c r="BA1939"/>
      <c r="BB1939"/>
      <c r="BC1939"/>
      <c r="BD1939"/>
      <c r="BE1939"/>
      <c r="BF1939"/>
      <c r="BG1939"/>
      <c r="BH1939"/>
      <c r="BI1939"/>
      <c r="BJ1939"/>
      <c r="BK1939"/>
      <c r="BL1939"/>
      <c r="BM1939"/>
      <c r="BN1939"/>
      <c r="BO1939"/>
      <c r="BP1939"/>
      <c r="BQ1939"/>
      <c r="BR1939"/>
      <c r="BS1939"/>
      <c r="BT1939"/>
    </row>
    <row r="1940" spans="1:72" s="8" customFormat="1" x14ac:dyDescent="0.25">
      <c r="A1940" s="92"/>
      <c r="B1940" s="92"/>
      <c r="C1940" s="92"/>
      <c r="D1940" s="92"/>
      <c r="E1940" s="104"/>
      <c r="F1940" s="104"/>
      <c r="G1940" s="104"/>
      <c r="H1940" s="104"/>
      <c r="I1940" s="104"/>
      <c r="J1940" s="104"/>
      <c r="K1940" s="104"/>
      <c r="L1940" s="104"/>
      <c r="M1940"/>
      <c r="N1940"/>
      <c r="O1940"/>
      <c r="P1940"/>
      <c r="Q1940"/>
      <c r="R1940"/>
      <c r="S1940"/>
      <c r="T1940"/>
      <c r="U1940"/>
      <c r="V1940"/>
      <c r="W1940"/>
      <c r="X1940"/>
      <c r="Y1940"/>
      <c r="Z1940"/>
      <c r="AA1940"/>
      <c r="AB1940"/>
      <c r="AC1940"/>
      <c r="AD1940"/>
      <c r="AE1940"/>
      <c r="AF1940"/>
      <c r="AG1940"/>
      <c r="AH1940"/>
      <c r="AI1940"/>
      <c r="AJ1940"/>
      <c r="AK1940"/>
      <c r="AL1940"/>
      <c r="AM1940"/>
      <c r="AN1940"/>
      <c r="AO1940"/>
      <c r="AP1940"/>
      <c r="AQ1940"/>
      <c r="AR1940"/>
      <c r="AS1940"/>
      <c r="AT1940"/>
      <c r="AU1940"/>
      <c r="AV1940"/>
      <c r="AW1940"/>
      <c r="AX1940"/>
      <c r="AY1940"/>
      <c r="AZ1940"/>
      <c r="BA1940"/>
      <c r="BB1940"/>
      <c r="BC1940"/>
      <c r="BD1940"/>
      <c r="BE1940"/>
      <c r="BF1940"/>
      <c r="BG1940"/>
      <c r="BH1940"/>
      <c r="BI1940"/>
      <c r="BJ1940"/>
      <c r="BK1940"/>
      <c r="BL1940"/>
      <c r="BM1940"/>
      <c r="BN1940"/>
      <c r="BO1940"/>
      <c r="BP1940"/>
      <c r="BQ1940"/>
      <c r="BR1940"/>
      <c r="BS1940"/>
      <c r="BT1940"/>
    </row>
    <row r="1941" spans="1:72" s="8" customFormat="1" x14ac:dyDescent="0.25">
      <c r="A1941" s="92"/>
      <c r="B1941" s="92"/>
      <c r="C1941" s="92"/>
      <c r="D1941" s="92"/>
      <c r="E1941" s="104"/>
      <c r="F1941" s="104"/>
      <c r="G1941" s="104"/>
      <c r="H1941" s="104"/>
      <c r="I1941" s="104"/>
      <c r="J1941" s="104"/>
      <c r="K1941" s="104"/>
      <c r="L1941" s="104"/>
      <c r="M1941"/>
      <c r="N1941"/>
      <c r="O1941"/>
      <c r="P1941"/>
      <c r="Q1941"/>
      <c r="R1941"/>
      <c r="S1941"/>
      <c r="T1941"/>
      <c r="U1941"/>
      <c r="V1941"/>
      <c r="W1941"/>
      <c r="X1941"/>
      <c r="Y1941"/>
      <c r="Z1941"/>
      <c r="AA1941"/>
      <c r="AB1941"/>
      <c r="AC1941"/>
      <c r="AD1941"/>
      <c r="AE1941"/>
      <c r="AF1941"/>
      <c r="AG1941"/>
      <c r="AH1941"/>
      <c r="AI1941"/>
      <c r="AJ1941"/>
      <c r="AK1941"/>
      <c r="AL1941"/>
      <c r="AM1941"/>
      <c r="AN1941"/>
      <c r="AO1941"/>
      <c r="AP1941"/>
      <c r="AQ1941"/>
      <c r="AR1941"/>
      <c r="AS1941"/>
      <c r="AT1941"/>
      <c r="AU1941"/>
      <c r="AV1941"/>
      <c r="AW1941"/>
      <c r="AX1941"/>
      <c r="AY1941"/>
      <c r="AZ1941"/>
      <c r="BA1941"/>
      <c r="BB1941"/>
      <c r="BC1941"/>
      <c r="BD1941"/>
      <c r="BE1941"/>
      <c r="BF1941"/>
      <c r="BG1941"/>
      <c r="BH1941"/>
      <c r="BI1941"/>
      <c r="BJ1941"/>
      <c r="BK1941"/>
      <c r="BL1941"/>
      <c r="BM1941"/>
      <c r="BN1941"/>
      <c r="BO1941"/>
      <c r="BP1941"/>
      <c r="BQ1941"/>
      <c r="BR1941"/>
      <c r="BS1941"/>
      <c r="BT1941"/>
    </row>
    <row r="1942" spans="1:72" s="8" customFormat="1" x14ac:dyDescent="0.25">
      <c r="A1942" s="92"/>
      <c r="B1942" s="92"/>
      <c r="C1942" s="92"/>
      <c r="D1942" s="92"/>
      <c r="E1942" s="104"/>
      <c r="F1942" s="104"/>
      <c r="G1942" s="104"/>
      <c r="H1942" s="104"/>
      <c r="I1942" s="104"/>
      <c r="J1942" s="104"/>
      <c r="K1942" s="104"/>
      <c r="L1942" s="104"/>
      <c r="M1942"/>
      <c r="N1942"/>
      <c r="O1942"/>
      <c r="P1942"/>
      <c r="Q1942"/>
      <c r="R1942"/>
      <c r="S1942"/>
      <c r="T1942"/>
      <c r="U1942"/>
      <c r="V1942"/>
      <c r="W1942"/>
      <c r="X1942"/>
      <c r="Y1942"/>
      <c r="Z1942"/>
      <c r="AA1942"/>
      <c r="AB1942"/>
      <c r="AC1942"/>
      <c r="AD1942"/>
      <c r="AE1942"/>
      <c r="AF1942"/>
      <c r="AG1942"/>
      <c r="AH1942"/>
      <c r="AI1942"/>
      <c r="AJ1942"/>
      <c r="AK1942"/>
      <c r="AL1942"/>
      <c r="AM1942"/>
      <c r="AN1942"/>
      <c r="AO1942"/>
      <c r="AP1942"/>
      <c r="AQ1942"/>
      <c r="AR1942"/>
      <c r="AS1942"/>
      <c r="AT1942"/>
      <c r="AU1942"/>
      <c r="AV1942"/>
      <c r="AW1942"/>
      <c r="AX1942"/>
      <c r="AY1942"/>
      <c r="AZ1942"/>
      <c r="BA1942"/>
      <c r="BB1942"/>
      <c r="BC1942"/>
      <c r="BD1942"/>
      <c r="BE1942"/>
      <c r="BF1942"/>
      <c r="BG1942"/>
      <c r="BH1942"/>
      <c r="BI1942"/>
      <c r="BJ1942"/>
      <c r="BK1942"/>
      <c r="BL1942"/>
      <c r="BM1942"/>
      <c r="BN1942"/>
      <c r="BO1942"/>
      <c r="BP1942"/>
      <c r="BQ1942"/>
      <c r="BR1942"/>
      <c r="BS1942"/>
      <c r="BT1942"/>
    </row>
    <row r="1943" spans="1:72" s="8" customFormat="1" x14ac:dyDescent="0.25">
      <c r="A1943" s="92"/>
      <c r="B1943" s="92"/>
      <c r="C1943" s="92"/>
      <c r="D1943" s="92"/>
      <c r="E1943" s="104"/>
      <c r="F1943" s="104"/>
      <c r="G1943" s="104"/>
      <c r="H1943" s="104"/>
      <c r="I1943" s="104"/>
      <c r="J1943" s="104"/>
      <c r="K1943" s="104"/>
      <c r="L1943" s="104"/>
      <c r="M1943"/>
      <c r="N1943"/>
      <c r="O1943"/>
      <c r="P1943"/>
      <c r="Q1943"/>
      <c r="R1943"/>
      <c r="S1943"/>
      <c r="T1943"/>
      <c r="U1943"/>
      <c r="V1943"/>
      <c r="W1943"/>
      <c r="X1943"/>
      <c r="Y1943"/>
      <c r="Z1943"/>
      <c r="AA1943"/>
      <c r="AB1943"/>
      <c r="AC1943"/>
      <c r="AD1943"/>
      <c r="AE1943"/>
      <c r="AF1943"/>
      <c r="AG1943"/>
      <c r="AH1943"/>
      <c r="AI1943"/>
      <c r="AJ1943"/>
      <c r="AK1943"/>
      <c r="AL1943"/>
      <c r="AM1943"/>
      <c r="AN1943"/>
      <c r="AO1943"/>
      <c r="AP1943"/>
      <c r="AQ1943"/>
      <c r="AR1943"/>
      <c r="AS1943"/>
      <c r="AT1943"/>
      <c r="AU1943"/>
      <c r="AV1943"/>
      <c r="AW1943"/>
      <c r="AX1943"/>
      <c r="AY1943"/>
      <c r="AZ1943"/>
      <c r="BA1943"/>
      <c r="BB1943"/>
      <c r="BC1943"/>
      <c r="BD1943"/>
      <c r="BE1943"/>
      <c r="BF1943"/>
      <c r="BG1943"/>
      <c r="BH1943"/>
      <c r="BI1943"/>
      <c r="BJ1943"/>
      <c r="BK1943"/>
      <c r="BL1943"/>
      <c r="BM1943"/>
      <c r="BN1943"/>
      <c r="BO1943"/>
      <c r="BP1943"/>
      <c r="BQ1943"/>
      <c r="BR1943"/>
      <c r="BS1943"/>
      <c r="BT1943"/>
    </row>
    <row r="1944" spans="1:72" s="8" customFormat="1" x14ac:dyDescent="0.25">
      <c r="A1944" s="92"/>
      <c r="B1944" s="92"/>
      <c r="C1944" s="92"/>
      <c r="D1944" s="92"/>
      <c r="E1944" s="104"/>
      <c r="F1944" s="104"/>
      <c r="G1944" s="104"/>
      <c r="H1944" s="104"/>
      <c r="I1944" s="104"/>
      <c r="J1944" s="104"/>
      <c r="K1944" s="104"/>
      <c r="L1944" s="104"/>
      <c r="M1944"/>
      <c r="N1944"/>
      <c r="O1944"/>
      <c r="P1944"/>
      <c r="Q1944"/>
      <c r="R1944"/>
      <c r="S1944"/>
      <c r="T1944"/>
      <c r="U1944"/>
      <c r="V1944"/>
      <c r="W1944"/>
      <c r="X1944"/>
      <c r="Y1944"/>
      <c r="Z1944"/>
      <c r="AA1944"/>
      <c r="AB1944"/>
      <c r="AC1944"/>
      <c r="AD1944"/>
      <c r="AE1944"/>
      <c r="AF1944"/>
      <c r="AG1944"/>
      <c r="AH1944"/>
      <c r="AI1944"/>
      <c r="AJ1944"/>
      <c r="AK1944"/>
      <c r="AL1944"/>
      <c r="AM1944"/>
      <c r="AN1944"/>
      <c r="AO1944"/>
      <c r="AP1944"/>
      <c r="AQ1944"/>
      <c r="AR1944"/>
      <c r="AS1944"/>
      <c r="AT1944"/>
      <c r="AU1944"/>
      <c r="AV1944"/>
      <c r="AW1944"/>
      <c r="AX1944"/>
      <c r="AY1944"/>
      <c r="AZ1944"/>
      <c r="BA1944"/>
      <c r="BB1944"/>
      <c r="BC1944"/>
      <c r="BD1944"/>
      <c r="BE1944"/>
      <c r="BF1944"/>
      <c r="BG1944"/>
      <c r="BH1944"/>
      <c r="BI1944"/>
      <c r="BJ1944"/>
      <c r="BK1944"/>
      <c r="BL1944"/>
      <c r="BM1944"/>
      <c r="BN1944"/>
      <c r="BO1944"/>
      <c r="BP1944"/>
      <c r="BQ1944"/>
      <c r="BR1944"/>
      <c r="BS1944"/>
      <c r="BT1944"/>
    </row>
    <row r="1945" spans="1:72" s="8" customFormat="1" x14ac:dyDescent="0.25">
      <c r="A1945" s="92"/>
      <c r="B1945" s="92"/>
      <c r="C1945" s="92"/>
      <c r="D1945" s="92"/>
      <c r="E1945" s="104"/>
      <c r="F1945" s="104"/>
      <c r="G1945" s="104"/>
      <c r="H1945" s="104"/>
      <c r="I1945" s="104"/>
      <c r="J1945" s="104"/>
      <c r="K1945" s="104"/>
      <c r="L1945" s="104"/>
      <c r="M1945"/>
      <c r="N1945"/>
      <c r="O1945"/>
      <c r="P1945"/>
      <c r="Q1945"/>
      <c r="R1945"/>
      <c r="S1945"/>
      <c r="T1945"/>
      <c r="U1945"/>
      <c r="V1945"/>
      <c r="W1945"/>
      <c r="X1945"/>
      <c r="Y1945"/>
      <c r="Z1945"/>
      <c r="AA1945"/>
      <c r="AB1945"/>
      <c r="AC1945"/>
      <c r="AD1945"/>
      <c r="AE1945"/>
      <c r="AF1945"/>
      <c r="AG1945"/>
      <c r="AH1945"/>
      <c r="AI1945"/>
      <c r="AJ1945"/>
      <c r="AK1945"/>
      <c r="AL1945"/>
      <c r="AM1945"/>
      <c r="AN1945"/>
      <c r="AO1945"/>
      <c r="AP1945"/>
      <c r="AQ1945"/>
      <c r="AR1945"/>
      <c r="AS1945"/>
      <c r="AT1945"/>
      <c r="AU1945"/>
      <c r="AV1945"/>
      <c r="AW1945"/>
      <c r="AX1945"/>
      <c r="AY1945"/>
      <c r="AZ1945"/>
      <c r="BA1945"/>
      <c r="BB1945"/>
      <c r="BC1945"/>
      <c r="BD1945"/>
      <c r="BE1945"/>
      <c r="BF1945"/>
      <c r="BG1945"/>
      <c r="BH1945"/>
      <c r="BI1945"/>
      <c r="BJ1945"/>
      <c r="BK1945"/>
      <c r="BL1945"/>
      <c r="BM1945"/>
      <c r="BN1945"/>
      <c r="BO1945"/>
      <c r="BP1945"/>
      <c r="BQ1945"/>
      <c r="BR1945"/>
      <c r="BS1945"/>
      <c r="BT1945"/>
    </row>
    <row r="1946" spans="1:72" s="8" customFormat="1" x14ac:dyDescent="0.25">
      <c r="A1946" s="92"/>
      <c r="B1946" s="92"/>
      <c r="C1946" s="92"/>
      <c r="D1946" s="92"/>
      <c r="E1946" s="104"/>
      <c r="F1946" s="104"/>
      <c r="G1946" s="104"/>
      <c r="H1946" s="104"/>
      <c r="I1946" s="104"/>
      <c r="J1946" s="104"/>
      <c r="K1946" s="104"/>
      <c r="L1946" s="104"/>
      <c r="M1946"/>
      <c r="N1946"/>
      <c r="O1946"/>
      <c r="P1946"/>
      <c r="Q1946"/>
      <c r="R1946"/>
      <c r="S1946"/>
      <c r="T1946"/>
      <c r="U1946"/>
      <c r="V1946"/>
      <c r="W1946"/>
      <c r="X1946"/>
      <c r="Y1946"/>
      <c r="Z1946"/>
      <c r="AA1946"/>
      <c r="AB1946"/>
      <c r="AC1946"/>
      <c r="AD1946"/>
      <c r="AE1946"/>
      <c r="AF1946"/>
      <c r="AG1946"/>
      <c r="AH1946"/>
      <c r="AI1946"/>
      <c r="AJ1946"/>
      <c r="AK1946"/>
      <c r="AL1946"/>
      <c r="AM1946"/>
      <c r="AN1946"/>
      <c r="AO1946"/>
      <c r="AP1946"/>
      <c r="AQ1946"/>
      <c r="AR1946"/>
      <c r="AS1946"/>
      <c r="AT1946"/>
      <c r="AU1946"/>
      <c r="AV1946"/>
      <c r="AW1946"/>
      <c r="AX1946"/>
      <c r="AY1946"/>
      <c r="AZ1946"/>
      <c r="BA1946"/>
      <c r="BB1946"/>
      <c r="BC1946"/>
      <c r="BD1946"/>
      <c r="BE1946"/>
      <c r="BF1946"/>
      <c r="BG1946"/>
      <c r="BH1946"/>
      <c r="BI1946"/>
      <c r="BJ1946"/>
      <c r="BK1946"/>
      <c r="BL1946"/>
      <c r="BM1946"/>
      <c r="BN1946"/>
      <c r="BO1946"/>
      <c r="BP1946"/>
      <c r="BQ1946"/>
      <c r="BR1946"/>
      <c r="BS1946"/>
      <c r="BT1946"/>
    </row>
    <row r="1947" spans="1:72" s="8" customFormat="1" x14ac:dyDescent="0.25">
      <c r="A1947" s="92"/>
      <c r="B1947" s="92"/>
      <c r="C1947" s="92"/>
      <c r="D1947" s="92"/>
      <c r="E1947" s="104"/>
      <c r="F1947" s="104"/>
      <c r="G1947" s="104"/>
      <c r="H1947" s="104"/>
      <c r="I1947" s="104"/>
      <c r="J1947" s="104"/>
      <c r="K1947" s="104"/>
      <c r="L1947" s="104"/>
      <c r="M1947"/>
      <c r="N1947"/>
      <c r="O1947"/>
      <c r="P1947"/>
      <c r="Q1947"/>
      <c r="R1947"/>
      <c r="S1947"/>
      <c r="T1947"/>
      <c r="U1947"/>
      <c r="V1947"/>
      <c r="W1947"/>
      <c r="X1947"/>
      <c r="Y1947"/>
      <c r="Z1947"/>
      <c r="AA1947"/>
      <c r="AB1947"/>
      <c r="AC1947"/>
      <c r="AD1947"/>
      <c r="AE1947"/>
      <c r="AF1947"/>
      <c r="AG1947"/>
      <c r="AH1947"/>
      <c r="AI1947"/>
      <c r="AJ1947"/>
      <c r="AK1947"/>
      <c r="AL1947"/>
      <c r="AM1947"/>
      <c r="AN1947"/>
      <c r="AO1947"/>
      <c r="AP1947"/>
      <c r="AQ1947"/>
      <c r="AR1947"/>
      <c r="AS1947"/>
      <c r="AT1947"/>
      <c r="AU1947"/>
      <c r="AV1947"/>
      <c r="AW1947"/>
      <c r="AX1947"/>
      <c r="AY1947"/>
      <c r="AZ1947"/>
      <c r="BA1947"/>
      <c r="BB1947"/>
      <c r="BC1947"/>
      <c r="BD1947"/>
      <c r="BE1947"/>
      <c r="BF1947"/>
      <c r="BG1947"/>
      <c r="BH1947"/>
      <c r="BI1947"/>
      <c r="BJ1947"/>
      <c r="BK1947"/>
      <c r="BL1947"/>
      <c r="BM1947"/>
      <c r="BN1947"/>
      <c r="BO1947"/>
      <c r="BP1947"/>
      <c r="BQ1947"/>
      <c r="BR1947"/>
      <c r="BS1947"/>
      <c r="BT1947"/>
    </row>
    <row r="1948" spans="1:72" s="8" customFormat="1" x14ac:dyDescent="0.25">
      <c r="A1948" s="92"/>
      <c r="B1948" s="92"/>
      <c r="C1948" s="92"/>
      <c r="D1948" s="92"/>
      <c r="E1948" s="104"/>
      <c r="F1948" s="104"/>
      <c r="G1948" s="104"/>
      <c r="H1948" s="104"/>
      <c r="I1948" s="104"/>
      <c r="J1948" s="104"/>
      <c r="K1948" s="104"/>
      <c r="L1948" s="104"/>
      <c r="M1948"/>
      <c r="N1948"/>
      <c r="O1948"/>
      <c r="P1948"/>
      <c r="Q1948"/>
      <c r="R1948"/>
      <c r="S1948"/>
      <c r="T1948"/>
      <c r="U1948"/>
      <c r="V1948"/>
      <c r="W1948"/>
      <c r="X1948"/>
      <c r="Y1948"/>
      <c r="Z1948"/>
      <c r="AA1948"/>
      <c r="AB1948"/>
      <c r="AC1948"/>
      <c r="AD1948"/>
      <c r="AE1948"/>
      <c r="AF1948"/>
      <c r="AG1948"/>
      <c r="AH1948"/>
      <c r="AI1948"/>
      <c r="AJ1948"/>
      <c r="AK1948"/>
      <c r="AL1948"/>
      <c r="AM1948"/>
      <c r="AN1948"/>
      <c r="AO1948"/>
      <c r="AP1948"/>
      <c r="AQ1948"/>
      <c r="AR1948"/>
      <c r="AS1948"/>
      <c r="AT1948"/>
      <c r="AU1948"/>
      <c r="AV1948"/>
      <c r="AW1948"/>
      <c r="AX1948"/>
      <c r="AY1948"/>
      <c r="AZ1948"/>
      <c r="BA1948"/>
      <c r="BB1948"/>
      <c r="BC1948"/>
      <c r="BD1948"/>
      <c r="BE1948"/>
      <c r="BF1948"/>
      <c r="BG1948"/>
      <c r="BH1948"/>
      <c r="BI1948"/>
      <c r="BJ1948"/>
      <c r="BK1948"/>
      <c r="BL1948"/>
      <c r="BM1948"/>
      <c r="BN1948"/>
      <c r="BO1948"/>
      <c r="BP1948"/>
      <c r="BQ1948"/>
      <c r="BR1948"/>
      <c r="BS1948"/>
      <c r="BT1948"/>
    </row>
    <row r="1949" spans="1:72" s="8" customFormat="1" x14ac:dyDescent="0.25">
      <c r="A1949" s="92"/>
      <c r="B1949" s="92"/>
      <c r="C1949" s="92"/>
      <c r="D1949" s="92"/>
      <c r="E1949" s="104"/>
      <c r="F1949" s="104"/>
      <c r="G1949" s="104"/>
      <c r="H1949" s="104"/>
      <c r="I1949" s="104"/>
      <c r="J1949" s="104"/>
      <c r="K1949" s="104"/>
      <c r="L1949" s="104"/>
      <c r="M1949"/>
      <c r="N1949"/>
      <c r="O1949"/>
      <c r="P1949"/>
      <c r="Q1949"/>
      <c r="R1949"/>
      <c r="S1949"/>
      <c r="T1949"/>
      <c r="U1949"/>
      <c r="V1949"/>
      <c r="W1949"/>
      <c r="X1949"/>
      <c r="Y1949"/>
      <c r="Z1949"/>
      <c r="AA1949"/>
      <c r="AB1949"/>
      <c r="AC1949"/>
      <c r="AD1949"/>
      <c r="AE1949"/>
      <c r="AF1949"/>
      <c r="AG1949"/>
      <c r="AH1949"/>
      <c r="AI1949"/>
      <c r="AJ1949"/>
      <c r="AK1949"/>
      <c r="AL1949"/>
      <c r="AM1949"/>
      <c r="AN1949"/>
      <c r="AO1949"/>
      <c r="AP1949"/>
      <c r="AQ1949"/>
      <c r="AR1949"/>
      <c r="AS1949"/>
      <c r="AT1949"/>
      <c r="AU1949"/>
      <c r="AV1949"/>
      <c r="AW1949"/>
      <c r="AX1949"/>
      <c r="AY1949"/>
      <c r="AZ1949"/>
      <c r="BA1949"/>
      <c r="BB1949"/>
      <c r="BC1949"/>
      <c r="BD1949"/>
      <c r="BE1949"/>
      <c r="BF1949"/>
      <c r="BG1949"/>
      <c r="BH1949"/>
      <c r="BI1949"/>
      <c r="BJ1949"/>
      <c r="BK1949"/>
      <c r="BL1949"/>
      <c r="BM1949"/>
      <c r="BN1949"/>
      <c r="BO1949"/>
      <c r="BP1949"/>
      <c r="BQ1949"/>
      <c r="BR1949"/>
      <c r="BS1949"/>
      <c r="BT1949"/>
    </row>
    <row r="1950" spans="1:72" s="8" customFormat="1" x14ac:dyDescent="0.25">
      <c r="A1950" s="92"/>
      <c r="B1950" s="92"/>
      <c r="C1950" s="92"/>
      <c r="D1950" s="92"/>
      <c r="E1950" s="104"/>
      <c r="F1950" s="104"/>
      <c r="G1950" s="104"/>
      <c r="H1950" s="104"/>
      <c r="I1950" s="104"/>
      <c r="J1950" s="104"/>
      <c r="K1950" s="104"/>
      <c r="L1950" s="104"/>
      <c r="M1950"/>
      <c r="N1950"/>
      <c r="O1950"/>
      <c r="P1950"/>
      <c r="Q1950"/>
      <c r="R1950"/>
      <c r="S1950"/>
      <c r="T1950"/>
      <c r="U1950"/>
      <c r="V1950"/>
      <c r="W1950"/>
      <c r="X1950"/>
      <c r="Y1950"/>
      <c r="Z1950"/>
      <c r="AA1950"/>
      <c r="AB1950"/>
      <c r="AC1950"/>
      <c r="AD1950"/>
      <c r="AE1950"/>
      <c r="AF1950"/>
      <c r="AG1950"/>
      <c r="AH1950"/>
      <c r="AI1950"/>
      <c r="AJ1950"/>
      <c r="AK1950"/>
      <c r="AL1950"/>
      <c r="AM1950"/>
      <c r="AN1950"/>
      <c r="AO1950"/>
      <c r="AP1950"/>
      <c r="AQ1950"/>
      <c r="AR1950"/>
      <c r="AS1950"/>
      <c r="AT1950"/>
      <c r="AU1950"/>
      <c r="AV1950"/>
      <c r="AW1950"/>
      <c r="AX1950"/>
      <c r="AY1950"/>
      <c r="AZ1950"/>
      <c r="BA1950"/>
      <c r="BB1950"/>
      <c r="BC1950"/>
      <c r="BD1950"/>
      <c r="BE1950"/>
      <c r="BF1950"/>
      <c r="BG1950"/>
      <c r="BH1950"/>
      <c r="BI1950"/>
      <c r="BJ1950"/>
      <c r="BK1950"/>
      <c r="BL1950"/>
      <c r="BM1950"/>
      <c r="BN1950"/>
      <c r="BO1950"/>
      <c r="BP1950"/>
      <c r="BQ1950"/>
      <c r="BR1950"/>
      <c r="BS1950"/>
      <c r="BT1950"/>
    </row>
    <row r="1951" spans="1:72" s="8" customFormat="1" x14ac:dyDescent="0.25">
      <c r="A1951" s="92"/>
      <c r="B1951" s="92"/>
      <c r="C1951" s="92"/>
      <c r="D1951" s="92"/>
      <c r="E1951" s="104"/>
      <c r="F1951" s="104"/>
      <c r="G1951" s="104"/>
      <c r="H1951" s="104"/>
      <c r="I1951" s="104"/>
      <c r="J1951" s="104"/>
      <c r="K1951" s="104"/>
      <c r="L1951" s="104"/>
      <c r="M1951"/>
      <c r="N1951"/>
      <c r="O1951"/>
      <c r="P1951"/>
      <c r="Q1951"/>
      <c r="R1951"/>
      <c r="S1951"/>
      <c r="T1951"/>
      <c r="U1951"/>
      <c r="V1951"/>
      <c r="W1951"/>
      <c r="X1951"/>
      <c r="Y1951"/>
      <c r="Z1951"/>
      <c r="AA1951"/>
      <c r="AB1951"/>
      <c r="AC1951"/>
      <c r="AD1951"/>
      <c r="AE1951"/>
      <c r="AF1951"/>
      <c r="AG1951"/>
      <c r="AH1951"/>
      <c r="AI1951"/>
      <c r="AJ1951"/>
      <c r="AK1951"/>
      <c r="AL1951"/>
      <c r="AM1951"/>
      <c r="AN1951"/>
      <c r="AO1951"/>
      <c r="AP1951"/>
      <c r="AQ1951"/>
      <c r="AR1951"/>
      <c r="AS1951"/>
      <c r="AT1951"/>
      <c r="AU1951"/>
      <c r="AV1951"/>
      <c r="AW1951"/>
      <c r="AX1951"/>
      <c r="AY1951"/>
      <c r="AZ1951"/>
      <c r="BA1951"/>
      <c r="BB1951"/>
      <c r="BC1951"/>
      <c r="BD1951"/>
      <c r="BE1951"/>
      <c r="BF1951"/>
      <c r="BG1951"/>
      <c r="BH1951"/>
      <c r="BI1951"/>
      <c r="BJ1951"/>
      <c r="BK1951"/>
      <c r="BL1951"/>
      <c r="BM1951"/>
      <c r="BN1951"/>
      <c r="BO1951"/>
      <c r="BP1951"/>
      <c r="BQ1951"/>
      <c r="BR1951"/>
      <c r="BS1951"/>
      <c r="BT1951"/>
    </row>
    <row r="1952" spans="1:72" s="8" customFormat="1" x14ac:dyDescent="0.25">
      <c r="A1952" s="92"/>
      <c r="B1952" s="92"/>
      <c r="C1952" s="92"/>
      <c r="D1952" s="92"/>
      <c r="E1952" s="104"/>
      <c r="F1952" s="104"/>
      <c r="G1952" s="104"/>
      <c r="H1952" s="104"/>
      <c r="I1952" s="104"/>
      <c r="J1952" s="104"/>
      <c r="K1952" s="104"/>
      <c r="L1952" s="104"/>
      <c r="M1952"/>
      <c r="N1952"/>
      <c r="O1952"/>
      <c r="P1952"/>
      <c r="Q1952"/>
      <c r="R1952"/>
      <c r="S1952"/>
      <c r="T1952"/>
      <c r="U1952"/>
      <c r="V1952"/>
      <c r="W1952"/>
      <c r="X1952"/>
      <c r="Y1952"/>
      <c r="Z1952"/>
      <c r="AA1952"/>
      <c r="AB1952"/>
      <c r="AC1952"/>
      <c r="AD1952"/>
      <c r="AE1952"/>
      <c r="AF1952"/>
      <c r="AG1952"/>
      <c r="AH1952"/>
      <c r="AI1952"/>
      <c r="AJ1952"/>
      <c r="AK1952"/>
      <c r="AL1952"/>
      <c r="AM1952"/>
      <c r="AN1952"/>
      <c r="AO1952"/>
      <c r="AP1952"/>
      <c r="AQ1952"/>
      <c r="AR1952"/>
      <c r="AS1952"/>
      <c r="AT1952"/>
      <c r="AU1952"/>
      <c r="AV1952"/>
      <c r="AW1952"/>
      <c r="AX1952"/>
      <c r="AY1952"/>
      <c r="AZ1952"/>
      <c r="BA1952"/>
      <c r="BB1952"/>
      <c r="BC1952"/>
      <c r="BD1952"/>
      <c r="BE1952"/>
      <c r="BF1952"/>
      <c r="BG1952"/>
      <c r="BH1952"/>
      <c r="BI1952"/>
      <c r="BJ1952"/>
      <c r="BK1952"/>
      <c r="BL1952"/>
      <c r="BM1952"/>
      <c r="BN1952"/>
      <c r="BO1952"/>
      <c r="BP1952"/>
      <c r="BQ1952"/>
      <c r="BR1952"/>
      <c r="BS1952"/>
      <c r="BT1952"/>
    </row>
    <row r="1953" spans="1:72" s="8" customFormat="1" x14ac:dyDescent="0.25">
      <c r="A1953" s="92"/>
      <c r="B1953" s="92"/>
      <c r="C1953" s="92"/>
      <c r="D1953" s="92"/>
      <c r="E1953" s="104"/>
      <c r="F1953" s="104"/>
      <c r="G1953" s="104"/>
      <c r="H1953" s="104"/>
      <c r="I1953" s="104"/>
      <c r="J1953" s="104"/>
      <c r="K1953" s="104"/>
      <c r="L1953" s="104"/>
      <c r="M1953"/>
      <c r="N1953"/>
      <c r="O1953"/>
      <c r="P1953"/>
      <c r="Q1953"/>
      <c r="R1953"/>
      <c r="S1953"/>
      <c r="T1953"/>
      <c r="U1953"/>
      <c r="V1953"/>
      <c r="W1953"/>
      <c r="X1953"/>
      <c r="Y1953"/>
      <c r="Z1953"/>
      <c r="AA1953"/>
      <c r="AB1953"/>
      <c r="AC1953"/>
      <c r="AD1953"/>
      <c r="AE1953"/>
      <c r="AF1953"/>
      <c r="AG1953"/>
      <c r="AH1953"/>
      <c r="AI1953"/>
      <c r="AJ1953"/>
      <c r="AK1953"/>
      <c r="AL1953"/>
      <c r="AM1953"/>
      <c r="AN1953"/>
      <c r="AO1953"/>
      <c r="AP1953"/>
      <c r="AQ1953"/>
      <c r="AR1953"/>
      <c r="AS1953"/>
      <c r="AT1953"/>
      <c r="AU1953"/>
      <c r="AV1953"/>
      <c r="AW1953"/>
      <c r="AX1953"/>
      <c r="AY1953"/>
      <c r="AZ1953"/>
      <c r="BA1953"/>
      <c r="BB1953"/>
      <c r="BC1953"/>
      <c r="BD1953"/>
      <c r="BE1953"/>
      <c r="BF1953"/>
      <c r="BG1953"/>
      <c r="BH1953"/>
      <c r="BI1953"/>
      <c r="BJ1953"/>
      <c r="BK1953"/>
      <c r="BL1953"/>
      <c r="BM1953"/>
      <c r="BN1953"/>
      <c r="BO1953"/>
      <c r="BP1953"/>
      <c r="BQ1953"/>
      <c r="BR1953"/>
      <c r="BS1953"/>
      <c r="BT1953"/>
    </row>
    <row r="1954" spans="1:72" s="8" customFormat="1" x14ac:dyDescent="0.25">
      <c r="A1954" s="92"/>
      <c r="B1954" s="92"/>
      <c r="C1954" s="92"/>
      <c r="D1954" s="92"/>
      <c r="E1954" s="104"/>
      <c r="F1954" s="104"/>
      <c r="G1954" s="104"/>
      <c r="H1954" s="104"/>
      <c r="I1954" s="104"/>
      <c r="J1954" s="104"/>
      <c r="K1954" s="104"/>
      <c r="L1954" s="104"/>
      <c r="M1954"/>
      <c r="N1954"/>
      <c r="O1954"/>
      <c r="P1954"/>
      <c r="Q1954"/>
      <c r="R1954"/>
      <c r="S1954"/>
      <c r="T1954"/>
      <c r="U1954"/>
      <c r="V1954"/>
      <c r="W1954"/>
      <c r="X1954"/>
      <c r="Y1954"/>
      <c r="Z1954"/>
      <c r="AA1954"/>
      <c r="AB1954"/>
      <c r="AC1954"/>
      <c r="AD1954"/>
      <c r="AE1954"/>
      <c r="AF1954"/>
      <c r="AG1954"/>
      <c r="AH1954"/>
      <c r="AI1954"/>
      <c r="AJ1954"/>
      <c r="AK1954"/>
      <c r="AL1954"/>
      <c r="AM1954"/>
      <c r="AN1954"/>
      <c r="AO1954"/>
      <c r="AP1954"/>
      <c r="AQ1954"/>
      <c r="AR1954"/>
      <c r="AS1954"/>
      <c r="AT1954"/>
      <c r="AU1954"/>
      <c r="AV1954"/>
      <c r="AW1954"/>
      <c r="AX1954"/>
      <c r="AY1954"/>
      <c r="AZ1954"/>
      <c r="BA1954"/>
      <c r="BB1954"/>
      <c r="BC1954"/>
      <c r="BD1954"/>
      <c r="BE1954"/>
      <c r="BF1954"/>
      <c r="BG1954"/>
      <c r="BH1954"/>
      <c r="BI1954"/>
      <c r="BJ1954"/>
      <c r="BK1954"/>
      <c r="BL1954"/>
      <c r="BM1954"/>
      <c r="BN1954"/>
      <c r="BO1954"/>
      <c r="BP1954"/>
      <c r="BQ1954"/>
      <c r="BR1954"/>
      <c r="BS1954"/>
      <c r="BT1954"/>
    </row>
    <row r="1955" spans="1:72" s="8" customFormat="1" x14ac:dyDescent="0.25">
      <c r="A1955" s="92"/>
      <c r="B1955" s="92"/>
      <c r="C1955" s="92"/>
      <c r="D1955" s="92"/>
      <c r="E1955" s="104"/>
      <c r="F1955" s="104"/>
      <c r="G1955" s="104"/>
      <c r="H1955" s="104"/>
      <c r="I1955" s="104"/>
      <c r="J1955" s="104"/>
      <c r="K1955" s="104"/>
      <c r="L1955" s="104"/>
      <c r="M1955"/>
      <c r="N1955"/>
      <c r="O1955"/>
      <c r="P1955"/>
      <c r="Q1955"/>
      <c r="R1955"/>
      <c r="S1955"/>
      <c r="T1955"/>
      <c r="U1955"/>
      <c r="V1955"/>
      <c r="W1955"/>
      <c r="X1955"/>
      <c r="Y1955"/>
      <c r="Z1955"/>
      <c r="AA1955"/>
      <c r="AB1955"/>
      <c r="AC1955"/>
      <c r="AD1955"/>
      <c r="AE1955"/>
      <c r="AF1955"/>
      <c r="AG1955"/>
      <c r="AH1955"/>
      <c r="AI1955"/>
      <c r="AJ1955"/>
      <c r="AK1955"/>
      <c r="AL1955"/>
      <c r="AM1955"/>
      <c r="AN1955"/>
      <c r="AO1955"/>
      <c r="AP1955"/>
      <c r="AQ1955"/>
      <c r="AR1955"/>
      <c r="AS1955"/>
      <c r="AT1955"/>
      <c r="AU1955"/>
      <c r="AV1955"/>
      <c r="AW1955"/>
      <c r="AX1955"/>
      <c r="AY1955"/>
      <c r="AZ1955"/>
      <c r="BA1955"/>
      <c r="BB1955"/>
      <c r="BC1955"/>
      <c r="BD1955"/>
      <c r="BE1955"/>
      <c r="BF1955"/>
      <c r="BG1955"/>
      <c r="BH1955"/>
      <c r="BI1955"/>
      <c r="BJ1955"/>
      <c r="BK1955"/>
      <c r="BL1955"/>
      <c r="BM1955"/>
      <c r="BN1955"/>
      <c r="BO1955"/>
      <c r="BP1955"/>
      <c r="BQ1955"/>
      <c r="BR1955"/>
      <c r="BS1955"/>
      <c r="BT1955"/>
    </row>
    <row r="1956" spans="1:72" s="8" customFormat="1" x14ac:dyDescent="0.25">
      <c r="A1956" s="92"/>
      <c r="B1956" s="92"/>
      <c r="C1956" s="92"/>
      <c r="D1956" s="92"/>
      <c r="E1956" s="104"/>
      <c r="F1956" s="104"/>
      <c r="G1956" s="104"/>
      <c r="H1956" s="104"/>
      <c r="I1956" s="104"/>
      <c r="J1956" s="104"/>
      <c r="K1956" s="104"/>
      <c r="L1956" s="104"/>
      <c r="M1956"/>
      <c r="N1956"/>
      <c r="O1956"/>
      <c r="P1956"/>
      <c r="Q1956"/>
      <c r="R1956"/>
      <c r="S1956"/>
      <c r="T1956"/>
      <c r="U1956"/>
      <c r="V1956"/>
      <c r="W1956"/>
      <c r="X1956"/>
      <c r="Y1956"/>
      <c r="Z1956"/>
      <c r="AA1956"/>
      <c r="AB1956"/>
      <c r="AC1956"/>
      <c r="AD1956"/>
      <c r="AE1956"/>
      <c r="AF1956"/>
      <c r="AG1956"/>
      <c r="AH1956"/>
      <c r="AI1956"/>
      <c r="AJ1956"/>
      <c r="AK1956"/>
      <c r="AL1956"/>
      <c r="AM1956"/>
      <c r="AN1956"/>
      <c r="AO1956"/>
      <c r="AP1956"/>
      <c r="AQ1956"/>
      <c r="AR1956"/>
      <c r="AS1956"/>
      <c r="AT1956"/>
      <c r="AU1956"/>
      <c r="AV1956"/>
      <c r="AW1956"/>
      <c r="AX1956"/>
      <c r="AY1956"/>
      <c r="AZ1956"/>
      <c r="BA1956"/>
      <c r="BB1956"/>
      <c r="BC1956"/>
      <c r="BD1956"/>
      <c r="BE1956"/>
      <c r="BF1956"/>
      <c r="BG1956"/>
      <c r="BH1956"/>
      <c r="BI1956"/>
      <c r="BJ1956"/>
      <c r="BK1956"/>
      <c r="BL1956"/>
      <c r="BM1956"/>
      <c r="BN1956"/>
      <c r="BO1956"/>
      <c r="BP1956"/>
      <c r="BQ1956"/>
      <c r="BR1956"/>
      <c r="BS1956"/>
      <c r="BT1956"/>
    </row>
    <row r="1957" spans="1:72" s="8" customFormat="1" x14ac:dyDescent="0.25">
      <c r="A1957" s="92"/>
      <c r="B1957" s="92"/>
      <c r="C1957" s="92"/>
      <c r="D1957" s="92"/>
      <c r="E1957" s="104"/>
      <c r="F1957" s="104"/>
      <c r="G1957" s="104"/>
      <c r="H1957" s="104"/>
      <c r="I1957" s="104"/>
      <c r="J1957" s="104"/>
      <c r="K1957" s="104"/>
      <c r="L1957" s="104"/>
      <c r="M1957"/>
      <c r="N1957"/>
      <c r="O1957"/>
      <c r="P1957"/>
      <c r="Q1957"/>
      <c r="R1957"/>
      <c r="S1957"/>
      <c r="T1957"/>
      <c r="U1957"/>
      <c r="V1957"/>
      <c r="W1957"/>
      <c r="X1957"/>
      <c r="Y1957"/>
      <c r="Z1957"/>
      <c r="AA1957"/>
      <c r="AB1957"/>
      <c r="AC1957"/>
      <c r="AD1957"/>
      <c r="AE1957"/>
      <c r="AF1957"/>
      <c r="AG1957"/>
      <c r="AH1957"/>
      <c r="AI1957"/>
      <c r="AJ1957"/>
      <c r="AK1957"/>
      <c r="AL1957"/>
      <c r="AM1957"/>
      <c r="AN1957"/>
      <c r="AO1957"/>
      <c r="AP1957"/>
      <c r="AQ1957"/>
      <c r="AR1957"/>
      <c r="AS1957"/>
      <c r="AT1957"/>
      <c r="AU1957"/>
      <c r="AV1957"/>
      <c r="AW1957"/>
      <c r="AX1957"/>
      <c r="AY1957"/>
      <c r="AZ1957"/>
      <c r="BA1957"/>
      <c r="BB1957"/>
      <c r="BC1957"/>
      <c r="BD1957"/>
      <c r="BE1957"/>
      <c r="BF1957"/>
      <c r="BG1957"/>
      <c r="BH1957"/>
      <c r="BI1957"/>
      <c r="BJ1957"/>
      <c r="BK1957"/>
      <c r="BL1957"/>
      <c r="BM1957"/>
      <c r="BN1957"/>
      <c r="BO1957"/>
      <c r="BP1957"/>
      <c r="BQ1957"/>
      <c r="BR1957"/>
      <c r="BS1957"/>
      <c r="BT1957"/>
    </row>
    <row r="1958" spans="1:72" s="8" customFormat="1" x14ac:dyDescent="0.25">
      <c r="A1958" s="92"/>
      <c r="B1958" s="92"/>
      <c r="C1958" s="92"/>
      <c r="D1958" s="92"/>
      <c r="E1958" s="104"/>
      <c r="F1958" s="104"/>
      <c r="G1958" s="104"/>
      <c r="H1958" s="104"/>
      <c r="I1958" s="104"/>
      <c r="J1958" s="104"/>
      <c r="K1958" s="104"/>
      <c r="L1958" s="104"/>
      <c r="M1958"/>
      <c r="N1958"/>
      <c r="O1958"/>
      <c r="P1958"/>
      <c r="Q1958"/>
      <c r="R1958"/>
      <c r="S1958"/>
      <c r="T1958"/>
      <c r="U1958"/>
      <c r="V1958"/>
      <c r="W1958"/>
      <c r="X1958"/>
      <c r="Y1958"/>
      <c r="Z1958"/>
      <c r="AA1958"/>
      <c r="AB1958"/>
      <c r="AC1958"/>
      <c r="AD1958"/>
      <c r="AE1958"/>
      <c r="AF1958"/>
      <c r="AG1958"/>
      <c r="AH1958"/>
      <c r="AI1958"/>
      <c r="AJ1958"/>
      <c r="AK1958"/>
      <c r="AL1958"/>
      <c r="AM1958"/>
      <c r="AN1958"/>
      <c r="AO1958"/>
      <c r="AP1958"/>
      <c r="AQ1958"/>
      <c r="AR1958"/>
      <c r="AS1958"/>
      <c r="AT1958"/>
      <c r="AU1958"/>
      <c r="AV1958"/>
      <c r="AW1958"/>
      <c r="AX1958"/>
      <c r="AY1958"/>
      <c r="AZ1958"/>
      <c r="BA1958"/>
      <c r="BB1958"/>
      <c r="BC1958"/>
      <c r="BD1958"/>
      <c r="BE1958"/>
      <c r="BF1958"/>
      <c r="BG1958"/>
      <c r="BH1958"/>
      <c r="BI1958"/>
      <c r="BJ1958"/>
      <c r="BK1958"/>
      <c r="BL1958"/>
      <c r="BM1958"/>
      <c r="BN1958"/>
      <c r="BO1958"/>
      <c r="BP1958"/>
      <c r="BQ1958"/>
      <c r="BR1958"/>
      <c r="BS1958"/>
      <c r="BT1958"/>
    </row>
    <row r="1959" spans="1:72" s="8" customFormat="1" x14ac:dyDescent="0.25">
      <c r="A1959" s="92"/>
      <c r="B1959" s="92"/>
      <c r="C1959" s="92"/>
      <c r="D1959" s="92"/>
      <c r="E1959" s="104"/>
      <c r="F1959" s="104"/>
      <c r="G1959" s="104"/>
      <c r="H1959" s="104"/>
      <c r="I1959" s="104"/>
      <c r="J1959" s="104"/>
      <c r="K1959" s="104"/>
      <c r="L1959" s="104"/>
      <c r="M1959"/>
      <c r="N1959"/>
      <c r="O1959"/>
      <c r="P1959"/>
      <c r="Q1959"/>
      <c r="R1959"/>
      <c r="S1959"/>
      <c r="T1959"/>
      <c r="U1959"/>
      <c r="V1959"/>
      <c r="W1959"/>
      <c r="X1959"/>
      <c r="Y1959"/>
      <c r="Z1959"/>
      <c r="AA1959"/>
      <c r="AB1959"/>
      <c r="AC1959"/>
      <c r="AD1959"/>
      <c r="AE1959"/>
      <c r="AF1959"/>
      <c r="AG1959"/>
      <c r="AH1959"/>
      <c r="AI1959"/>
      <c r="AJ1959"/>
      <c r="AK1959"/>
      <c r="AL1959"/>
      <c r="AM1959"/>
      <c r="AN1959"/>
      <c r="AO1959"/>
      <c r="AP1959"/>
      <c r="AQ1959"/>
      <c r="AR1959"/>
      <c r="AS1959"/>
      <c r="AT1959"/>
      <c r="AU1959"/>
      <c r="AV1959"/>
      <c r="AW1959"/>
      <c r="AX1959"/>
      <c r="AY1959"/>
      <c r="AZ1959"/>
      <c r="BA1959"/>
      <c r="BB1959"/>
      <c r="BC1959"/>
      <c r="BD1959"/>
      <c r="BE1959"/>
      <c r="BF1959"/>
      <c r="BG1959"/>
      <c r="BH1959"/>
      <c r="BI1959"/>
      <c r="BJ1959"/>
      <c r="BK1959"/>
      <c r="BL1959"/>
      <c r="BM1959"/>
      <c r="BN1959"/>
      <c r="BO1959"/>
      <c r="BP1959"/>
      <c r="BQ1959"/>
      <c r="BR1959"/>
      <c r="BS1959"/>
      <c r="BT1959"/>
    </row>
    <row r="1960" spans="1:72" s="8" customFormat="1" x14ac:dyDescent="0.25">
      <c r="A1960" s="92"/>
      <c r="B1960" s="92"/>
      <c r="C1960" s="92"/>
      <c r="D1960" s="92"/>
      <c r="E1960" s="104"/>
      <c r="F1960" s="104"/>
      <c r="G1960" s="104"/>
      <c r="H1960" s="104"/>
      <c r="I1960" s="104"/>
      <c r="J1960" s="104"/>
      <c r="K1960" s="104"/>
      <c r="L1960" s="104"/>
      <c r="M1960"/>
      <c r="N1960"/>
      <c r="O1960"/>
      <c r="P1960"/>
      <c r="Q1960"/>
      <c r="R1960"/>
      <c r="S1960"/>
      <c r="T1960"/>
      <c r="U1960"/>
      <c r="V1960"/>
      <c r="W1960"/>
      <c r="X1960"/>
      <c r="Y1960"/>
      <c r="Z1960"/>
      <c r="AA1960"/>
      <c r="AB1960"/>
      <c r="AC1960"/>
      <c r="AD1960"/>
      <c r="AE1960"/>
      <c r="AF1960"/>
      <c r="AG1960"/>
      <c r="AH1960"/>
      <c r="AI1960"/>
      <c r="AJ1960"/>
      <c r="AK1960"/>
      <c r="AL1960"/>
      <c r="AM1960"/>
      <c r="AN1960"/>
      <c r="AO1960"/>
      <c r="AP1960"/>
      <c r="AQ1960"/>
      <c r="AR1960"/>
      <c r="AS1960"/>
      <c r="AT1960"/>
      <c r="AU1960"/>
      <c r="AV1960"/>
      <c r="AW1960"/>
      <c r="AX1960"/>
      <c r="AY1960"/>
      <c r="AZ1960"/>
      <c r="BA1960"/>
      <c r="BB1960"/>
      <c r="BC1960"/>
      <c r="BD1960"/>
      <c r="BE1960"/>
      <c r="BF1960"/>
      <c r="BG1960"/>
      <c r="BH1960"/>
      <c r="BI1960"/>
      <c r="BJ1960"/>
      <c r="BK1960"/>
      <c r="BL1960"/>
      <c r="BM1960"/>
      <c r="BN1960"/>
      <c r="BO1960"/>
      <c r="BP1960"/>
      <c r="BQ1960"/>
      <c r="BR1960"/>
      <c r="BS1960"/>
      <c r="BT1960"/>
    </row>
    <row r="1961" spans="1:72" s="8" customFormat="1" x14ac:dyDescent="0.25">
      <c r="A1961" s="92"/>
      <c r="B1961" s="92"/>
      <c r="C1961" s="92"/>
      <c r="D1961" s="92"/>
      <c r="E1961" s="104"/>
      <c r="F1961" s="104"/>
      <c r="G1961" s="104"/>
      <c r="H1961" s="104"/>
      <c r="I1961" s="104"/>
      <c r="J1961" s="104"/>
      <c r="K1961" s="104"/>
      <c r="L1961" s="104"/>
      <c r="M1961"/>
      <c r="N1961"/>
      <c r="O1961"/>
      <c r="P1961"/>
      <c r="Q1961"/>
      <c r="R1961"/>
      <c r="S1961"/>
      <c r="T1961"/>
      <c r="U1961"/>
      <c r="V1961"/>
      <c r="W1961"/>
      <c r="X1961"/>
      <c r="Y1961"/>
      <c r="Z1961"/>
      <c r="AA1961"/>
      <c r="AB1961"/>
      <c r="AC1961"/>
      <c r="AD1961"/>
      <c r="AE1961"/>
      <c r="AF1961"/>
      <c r="AG1961"/>
      <c r="AH1961"/>
      <c r="AI1961"/>
      <c r="AJ1961"/>
      <c r="AK1961"/>
      <c r="AL1961"/>
      <c r="AM1961"/>
      <c r="AN1961"/>
      <c r="AO1961"/>
      <c r="AP1961"/>
      <c r="AQ1961"/>
      <c r="AR1961"/>
      <c r="AS1961"/>
      <c r="AT1961"/>
      <c r="AU1961"/>
      <c r="AV1961"/>
      <c r="AW1961"/>
      <c r="AX1961"/>
      <c r="AY1961"/>
      <c r="AZ1961"/>
      <c r="BA1961"/>
      <c r="BB1961"/>
      <c r="BC1961"/>
      <c r="BD1961"/>
      <c r="BE1961"/>
      <c r="BF1961"/>
      <c r="BG1961"/>
      <c r="BH1961"/>
      <c r="BI1961"/>
      <c r="BJ1961"/>
      <c r="BK1961"/>
      <c r="BL1961"/>
      <c r="BM1961"/>
      <c r="BN1961"/>
      <c r="BO1961"/>
      <c r="BP1961"/>
      <c r="BQ1961"/>
      <c r="BR1961"/>
      <c r="BS1961"/>
      <c r="BT1961"/>
    </row>
    <row r="1962" spans="1:72" s="8" customFormat="1" x14ac:dyDescent="0.25">
      <c r="A1962" s="92"/>
      <c r="B1962" s="92"/>
      <c r="C1962" s="92"/>
      <c r="D1962" s="92"/>
      <c r="E1962" s="104"/>
      <c r="F1962" s="104"/>
      <c r="G1962" s="104"/>
      <c r="H1962" s="104"/>
      <c r="I1962" s="104"/>
      <c r="J1962" s="104"/>
      <c r="K1962" s="104"/>
      <c r="L1962" s="104"/>
      <c r="M1962"/>
      <c r="N1962"/>
      <c r="O1962"/>
      <c r="P1962"/>
      <c r="Q1962"/>
      <c r="R1962"/>
      <c r="S1962"/>
      <c r="T1962"/>
      <c r="U1962"/>
      <c r="V1962"/>
      <c r="W1962"/>
      <c r="X1962"/>
      <c r="Y1962"/>
      <c r="Z1962"/>
      <c r="AA1962"/>
      <c r="AB1962"/>
      <c r="AC1962"/>
      <c r="AD1962"/>
      <c r="AE1962"/>
      <c r="AF1962"/>
      <c r="AG1962"/>
      <c r="AH1962"/>
      <c r="AI1962"/>
      <c r="AJ1962"/>
      <c r="AK1962"/>
      <c r="AL1962"/>
      <c r="AM1962"/>
      <c r="AN1962"/>
      <c r="AO1962"/>
      <c r="AP1962"/>
      <c r="AQ1962"/>
      <c r="AR1962"/>
      <c r="AS1962"/>
      <c r="AT1962"/>
      <c r="AU1962"/>
      <c r="AV1962"/>
      <c r="AW1962"/>
      <c r="AX1962"/>
      <c r="AY1962"/>
      <c r="AZ1962"/>
      <c r="BA1962"/>
      <c r="BB1962"/>
      <c r="BC1962"/>
      <c r="BD1962"/>
      <c r="BE1962"/>
      <c r="BF1962"/>
      <c r="BG1962"/>
      <c r="BH1962"/>
      <c r="BI1962"/>
      <c r="BJ1962"/>
      <c r="BK1962"/>
      <c r="BL1962"/>
      <c r="BM1962"/>
      <c r="BN1962"/>
      <c r="BO1962"/>
      <c r="BP1962"/>
      <c r="BQ1962"/>
      <c r="BR1962"/>
      <c r="BS1962"/>
      <c r="BT1962"/>
    </row>
    <row r="1963" spans="1:72" s="8" customFormat="1" x14ac:dyDescent="0.25">
      <c r="A1963" s="92"/>
      <c r="B1963" s="92"/>
      <c r="C1963" s="92"/>
      <c r="D1963" s="92"/>
      <c r="E1963" s="104"/>
      <c r="F1963" s="104"/>
      <c r="G1963" s="104"/>
      <c r="H1963" s="104"/>
      <c r="I1963" s="104"/>
      <c r="J1963" s="104"/>
      <c r="K1963" s="104"/>
      <c r="L1963" s="104"/>
      <c r="M1963"/>
      <c r="N1963"/>
      <c r="O1963"/>
      <c r="P1963"/>
      <c r="Q1963"/>
      <c r="R1963"/>
      <c r="S1963"/>
      <c r="T1963"/>
      <c r="U1963"/>
      <c r="V1963"/>
      <c r="W1963"/>
      <c r="X1963"/>
      <c r="Y1963"/>
      <c r="Z1963"/>
      <c r="AA1963"/>
      <c r="AB1963"/>
      <c r="AC1963"/>
      <c r="AD1963"/>
      <c r="AE1963"/>
      <c r="AF1963"/>
      <c r="AG1963"/>
      <c r="AH1963"/>
      <c r="AI1963"/>
      <c r="AJ1963"/>
      <c r="AK1963"/>
      <c r="AL1963"/>
      <c r="AM1963"/>
      <c r="AN1963"/>
      <c r="AO1963"/>
      <c r="AP1963"/>
      <c r="AQ1963"/>
      <c r="AR1963"/>
      <c r="AS1963"/>
      <c r="AT1963"/>
      <c r="AU1963"/>
      <c r="AV1963"/>
      <c r="AW1963"/>
      <c r="AX1963"/>
      <c r="AY1963"/>
      <c r="AZ1963"/>
      <c r="BA1963"/>
      <c r="BB1963"/>
      <c r="BC1963"/>
      <c r="BD1963"/>
      <c r="BE1963"/>
      <c r="BF1963"/>
      <c r="BG1963"/>
      <c r="BH1963"/>
      <c r="BI1963"/>
      <c r="BJ1963"/>
      <c r="BK1963"/>
      <c r="BL1963"/>
      <c r="BM1963"/>
      <c r="BN1963"/>
      <c r="BO1963"/>
      <c r="BP1963"/>
      <c r="BQ1963"/>
      <c r="BR1963"/>
      <c r="BS1963"/>
      <c r="BT1963"/>
    </row>
    <row r="1964" spans="1:72" s="8" customFormat="1" x14ac:dyDescent="0.25">
      <c r="A1964" s="92"/>
      <c r="B1964" s="92"/>
      <c r="C1964" s="92"/>
      <c r="D1964" s="92"/>
      <c r="E1964" s="104"/>
      <c r="F1964" s="104"/>
      <c r="G1964" s="104"/>
      <c r="H1964" s="104"/>
      <c r="I1964" s="104"/>
      <c r="J1964" s="104"/>
      <c r="K1964" s="104"/>
      <c r="L1964" s="104"/>
      <c r="M1964"/>
      <c r="N1964"/>
      <c r="O1964"/>
      <c r="P1964"/>
      <c r="Q1964"/>
      <c r="R1964"/>
      <c r="S1964"/>
      <c r="T1964"/>
      <c r="U1964"/>
      <c r="V1964"/>
      <c r="W1964"/>
      <c r="X1964"/>
      <c r="Y1964"/>
      <c r="Z1964"/>
      <c r="AA1964"/>
      <c r="AB1964"/>
      <c r="AC1964"/>
      <c r="AD1964"/>
      <c r="AE1964"/>
      <c r="AF1964"/>
      <c r="AG1964"/>
      <c r="AH1964"/>
      <c r="AI1964"/>
      <c r="AJ1964"/>
      <c r="AK1964"/>
      <c r="AL1964"/>
      <c r="AM1964"/>
      <c r="AN1964"/>
      <c r="AO1964"/>
      <c r="AP1964"/>
      <c r="AQ1964"/>
      <c r="AR1964"/>
      <c r="AS1964"/>
      <c r="AT1964"/>
      <c r="AU1964"/>
      <c r="AV1964"/>
      <c r="AW1964"/>
      <c r="AX1964"/>
      <c r="AY1964"/>
      <c r="AZ1964"/>
      <c r="BA1964"/>
      <c r="BB1964"/>
      <c r="BC1964"/>
      <c r="BD1964"/>
      <c r="BE1964"/>
      <c r="BF1964"/>
      <c r="BG1964"/>
      <c r="BH1964"/>
      <c r="BI1964"/>
      <c r="BJ1964"/>
      <c r="BK1964"/>
      <c r="BL1964"/>
      <c r="BM1964"/>
      <c r="BN1964"/>
      <c r="BO1964"/>
      <c r="BP1964"/>
      <c r="BQ1964"/>
      <c r="BR1964"/>
      <c r="BS1964"/>
      <c r="BT1964"/>
    </row>
    <row r="1965" spans="1:72" s="8" customFormat="1" x14ac:dyDescent="0.25">
      <c r="A1965" s="92"/>
      <c r="B1965" s="92"/>
      <c r="C1965" s="92"/>
      <c r="D1965" s="92"/>
      <c r="E1965" s="104"/>
      <c r="F1965" s="104"/>
      <c r="G1965" s="104"/>
      <c r="H1965" s="104"/>
      <c r="I1965" s="104"/>
      <c r="J1965" s="104"/>
      <c r="K1965" s="104"/>
      <c r="L1965" s="104"/>
      <c r="M1965"/>
      <c r="N1965"/>
      <c r="O1965"/>
      <c r="P1965"/>
      <c r="Q1965"/>
      <c r="R1965"/>
      <c r="S1965"/>
      <c r="T1965"/>
      <c r="U1965"/>
      <c r="V1965"/>
      <c r="W1965"/>
      <c r="X1965"/>
      <c r="Y1965"/>
      <c r="Z1965"/>
      <c r="AA1965"/>
      <c r="AB1965"/>
      <c r="AC1965"/>
      <c r="AD1965"/>
      <c r="AE1965"/>
      <c r="AF1965"/>
      <c r="AG1965"/>
      <c r="AH1965"/>
      <c r="AI1965"/>
      <c r="AJ1965"/>
      <c r="AK1965"/>
      <c r="AL1965"/>
      <c r="AM1965"/>
      <c r="AN1965"/>
      <c r="AO1965"/>
      <c r="AP1965"/>
      <c r="AQ1965"/>
      <c r="AR1965"/>
      <c r="AS1965"/>
      <c r="AT1965"/>
      <c r="AU1965"/>
      <c r="AV1965"/>
      <c r="AW1965"/>
      <c r="AX1965"/>
      <c r="AY1965"/>
      <c r="AZ1965"/>
      <c r="BA1965"/>
      <c r="BB1965"/>
      <c r="BC1965"/>
      <c r="BD1965"/>
      <c r="BE1965"/>
      <c r="BF1965"/>
      <c r="BG1965"/>
      <c r="BH1965"/>
      <c r="BI1965"/>
      <c r="BJ1965"/>
      <c r="BK1965"/>
      <c r="BL1965"/>
      <c r="BM1965"/>
      <c r="BN1965"/>
      <c r="BO1965"/>
      <c r="BP1965"/>
      <c r="BQ1965"/>
      <c r="BR1965"/>
      <c r="BS1965"/>
      <c r="BT1965"/>
    </row>
    <row r="1966" spans="1:72" s="8" customFormat="1" x14ac:dyDescent="0.25">
      <c r="A1966" s="92"/>
      <c r="B1966" s="92"/>
      <c r="C1966" s="92"/>
      <c r="D1966" s="92"/>
      <c r="E1966" s="104"/>
      <c r="F1966" s="104"/>
      <c r="G1966" s="104"/>
      <c r="H1966" s="104"/>
      <c r="I1966" s="104"/>
      <c r="J1966" s="104"/>
      <c r="K1966" s="104"/>
      <c r="L1966" s="104"/>
      <c r="M1966"/>
      <c r="N1966"/>
      <c r="O1966"/>
      <c r="P1966"/>
      <c r="Q1966"/>
      <c r="R1966"/>
      <c r="S1966"/>
      <c r="T1966"/>
      <c r="U1966"/>
      <c r="V1966"/>
      <c r="W1966"/>
      <c r="X1966"/>
      <c r="Y1966"/>
      <c r="Z1966"/>
      <c r="AA1966"/>
      <c r="AB1966"/>
      <c r="AC1966"/>
      <c r="AD1966"/>
      <c r="AE1966"/>
      <c r="AF1966"/>
      <c r="AG1966"/>
      <c r="AH1966"/>
      <c r="AI1966"/>
      <c r="AJ1966"/>
      <c r="AK1966"/>
      <c r="AL1966"/>
      <c r="AM1966"/>
      <c r="AN1966"/>
      <c r="AO1966"/>
      <c r="AP1966"/>
      <c r="AQ1966"/>
      <c r="AR1966"/>
      <c r="AS1966"/>
      <c r="AT1966"/>
      <c r="AU1966"/>
      <c r="AV1966"/>
      <c r="AW1966"/>
      <c r="AX1966"/>
      <c r="AY1966"/>
      <c r="AZ1966"/>
      <c r="BA1966"/>
      <c r="BB1966"/>
      <c r="BC1966"/>
      <c r="BD1966"/>
      <c r="BE1966"/>
      <c r="BF1966"/>
      <c r="BG1966"/>
      <c r="BH1966"/>
      <c r="BI1966"/>
      <c r="BJ1966"/>
      <c r="BK1966"/>
      <c r="BL1966"/>
      <c r="BM1966"/>
      <c r="BN1966"/>
      <c r="BO1966"/>
      <c r="BP1966"/>
      <c r="BQ1966"/>
      <c r="BR1966"/>
      <c r="BS1966"/>
      <c r="BT1966"/>
    </row>
    <row r="1967" spans="1:72" s="8" customFormat="1" x14ac:dyDescent="0.25">
      <c r="A1967" s="92"/>
      <c r="B1967" s="92"/>
      <c r="C1967" s="92"/>
      <c r="D1967" s="92"/>
      <c r="E1967" s="104"/>
      <c r="F1967" s="104"/>
      <c r="G1967" s="104"/>
      <c r="H1967" s="104"/>
      <c r="I1967" s="104"/>
      <c r="J1967" s="104"/>
      <c r="K1967" s="104"/>
      <c r="L1967" s="104"/>
      <c r="M1967"/>
      <c r="N1967"/>
      <c r="O1967"/>
      <c r="P1967"/>
      <c r="Q1967"/>
      <c r="R1967"/>
      <c r="S1967"/>
      <c r="T1967"/>
      <c r="U1967"/>
      <c r="V1967"/>
      <c r="W1967"/>
      <c r="X1967"/>
      <c r="Y1967"/>
      <c r="Z1967"/>
      <c r="AA1967"/>
      <c r="AB1967"/>
      <c r="AC1967"/>
      <c r="AD1967"/>
      <c r="AE1967"/>
      <c r="AF1967"/>
      <c r="AG1967"/>
      <c r="AH1967"/>
      <c r="AI1967"/>
      <c r="AJ1967"/>
      <c r="AK1967"/>
      <c r="AL1967"/>
      <c r="AM1967"/>
      <c r="AN1967"/>
      <c r="AO1967"/>
      <c r="AP1967"/>
      <c r="AQ1967"/>
      <c r="AR1967"/>
      <c r="AS1967"/>
      <c r="AT1967"/>
      <c r="AU1967"/>
      <c r="AV1967"/>
      <c r="AW1967"/>
      <c r="AX1967"/>
      <c r="AY1967"/>
      <c r="AZ1967"/>
      <c r="BA1967"/>
      <c r="BB1967"/>
      <c r="BC1967"/>
      <c r="BD1967"/>
      <c r="BE1967"/>
      <c r="BF1967"/>
      <c r="BG1967"/>
      <c r="BH1967"/>
      <c r="BI1967"/>
      <c r="BJ1967"/>
      <c r="BK1967"/>
      <c r="BL1967"/>
      <c r="BM1967"/>
      <c r="BN1967"/>
      <c r="BO1967"/>
      <c r="BP1967"/>
      <c r="BQ1967"/>
      <c r="BR1967"/>
      <c r="BS1967"/>
      <c r="BT1967"/>
    </row>
    <row r="1968" spans="1:72" s="8" customFormat="1" x14ac:dyDescent="0.25">
      <c r="A1968" s="92"/>
      <c r="B1968" s="92"/>
      <c r="C1968" s="92"/>
      <c r="D1968" s="92"/>
      <c r="E1968" s="104"/>
      <c r="F1968" s="104"/>
      <c r="G1968" s="104"/>
      <c r="H1968" s="104"/>
      <c r="I1968" s="104"/>
      <c r="J1968" s="104"/>
      <c r="K1968" s="104"/>
      <c r="L1968" s="104"/>
      <c r="M1968"/>
      <c r="N1968"/>
      <c r="O1968"/>
      <c r="P1968"/>
      <c r="Q1968"/>
      <c r="R1968"/>
      <c r="S1968"/>
      <c r="T1968"/>
      <c r="U1968"/>
      <c r="V1968"/>
      <c r="W1968"/>
      <c r="X1968"/>
      <c r="Y1968"/>
      <c r="Z1968"/>
      <c r="AA1968"/>
      <c r="AB1968"/>
      <c r="AC1968"/>
      <c r="AD1968"/>
      <c r="AE1968"/>
      <c r="AF1968"/>
      <c r="AG1968"/>
      <c r="AH1968"/>
      <c r="AI1968"/>
      <c r="AJ1968"/>
      <c r="AK1968"/>
      <c r="AL1968"/>
      <c r="AM1968"/>
      <c r="AN1968"/>
      <c r="AO1968"/>
      <c r="AP1968"/>
      <c r="AQ1968"/>
      <c r="AR1968"/>
      <c r="AS1968"/>
      <c r="AT1968"/>
      <c r="AU1968"/>
      <c r="AV1968"/>
      <c r="AW1968"/>
      <c r="AX1968"/>
      <c r="AY1968"/>
      <c r="AZ1968"/>
      <c r="BA1968"/>
      <c r="BB1968"/>
      <c r="BC1968"/>
      <c r="BD1968"/>
      <c r="BE1968"/>
      <c r="BF1968"/>
      <c r="BG1968"/>
      <c r="BH1968"/>
      <c r="BI1968"/>
      <c r="BJ1968"/>
      <c r="BK1968"/>
      <c r="BL1968"/>
      <c r="BM1968"/>
      <c r="BN1968"/>
      <c r="BO1968"/>
      <c r="BP1968"/>
      <c r="BQ1968"/>
      <c r="BR1968"/>
      <c r="BS1968"/>
      <c r="BT1968"/>
    </row>
    <row r="1969" spans="1:72" s="8" customFormat="1" x14ac:dyDescent="0.25">
      <c r="A1969" s="92"/>
      <c r="B1969" s="92"/>
      <c r="C1969" s="92"/>
      <c r="D1969" s="92"/>
      <c r="E1969" s="104"/>
      <c r="F1969" s="104"/>
      <c r="G1969" s="104"/>
      <c r="H1969" s="104"/>
      <c r="I1969" s="104"/>
      <c r="J1969" s="104"/>
      <c r="K1969" s="104"/>
      <c r="L1969" s="104"/>
      <c r="M1969"/>
      <c r="N1969"/>
      <c r="O1969"/>
      <c r="P1969"/>
      <c r="Q1969"/>
      <c r="R1969"/>
      <c r="S1969"/>
      <c r="T1969"/>
      <c r="U1969"/>
      <c r="V1969"/>
      <c r="W1969"/>
      <c r="X1969"/>
      <c r="Y1969"/>
      <c r="Z1969"/>
      <c r="AA1969"/>
      <c r="AB1969"/>
      <c r="AC1969"/>
      <c r="AD1969"/>
      <c r="AE1969"/>
      <c r="AF1969"/>
      <c r="AG1969"/>
      <c r="AH1969"/>
      <c r="AI1969"/>
      <c r="AJ1969"/>
      <c r="AK1969"/>
      <c r="AL1969"/>
      <c r="AM1969"/>
      <c r="AN1969"/>
      <c r="AO1969"/>
      <c r="AP1969"/>
      <c r="AQ1969"/>
      <c r="AR1969"/>
      <c r="AS1969"/>
      <c r="AT1969"/>
      <c r="AU1969"/>
      <c r="AV1969"/>
      <c r="AW1969"/>
      <c r="AX1969"/>
      <c r="AY1969"/>
      <c r="AZ1969"/>
      <c r="BA1969"/>
      <c r="BB1969"/>
      <c r="BC1969"/>
      <c r="BD1969"/>
      <c r="BE1969"/>
      <c r="BF1969"/>
      <c r="BG1969"/>
      <c r="BH1969"/>
      <c r="BI1969"/>
      <c r="BJ1969"/>
      <c r="BK1969"/>
      <c r="BL1969"/>
      <c r="BM1969"/>
      <c r="BN1969"/>
      <c r="BO1969"/>
      <c r="BP1969"/>
      <c r="BQ1969"/>
      <c r="BR1969"/>
      <c r="BS1969"/>
      <c r="BT1969"/>
    </row>
    <row r="1970" spans="1:72" s="8" customFormat="1" x14ac:dyDescent="0.25">
      <c r="A1970" s="92"/>
      <c r="B1970" s="92"/>
      <c r="C1970" s="92"/>
      <c r="D1970" s="92"/>
      <c r="E1970" s="104"/>
      <c r="F1970" s="104"/>
      <c r="G1970" s="104"/>
      <c r="H1970" s="104"/>
      <c r="I1970" s="104"/>
      <c r="J1970" s="104"/>
      <c r="K1970" s="104"/>
      <c r="L1970" s="104"/>
      <c r="M1970"/>
      <c r="N1970"/>
      <c r="O1970"/>
      <c r="P1970"/>
      <c r="Q1970"/>
      <c r="R1970"/>
      <c r="S1970"/>
      <c r="T1970"/>
      <c r="U1970"/>
      <c r="V1970"/>
      <c r="W1970"/>
      <c r="X1970"/>
      <c r="Y1970"/>
      <c r="Z1970"/>
      <c r="AA1970"/>
      <c r="AB1970"/>
      <c r="AC1970"/>
      <c r="AD1970"/>
      <c r="AE1970"/>
      <c r="AF1970"/>
      <c r="AG1970"/>
      <c r="AH1970"/>
      <c r="AI1970"/>
      <c r="AJ1970"/>
      <c r="AK1970"/>
      <c r="AL1970"/>
      <c r="AM1970"/>
      <c r="AN1970"/>
      <c r="AO1970"/>
      <c r="AP1970"/>
      <c r="AQ1970"/>
      <c r="AR1970"/>
      <c r="AS1970"/>
      <c r="AT1970"/>
      <c r="AU1970"/>
      <c r="AV1970"/>
      <c r="AW1970"/>
      <c r="AX1970"/>
      <c r="AY1970"/>
      <c r="AZ1970"/>
      <c r="BA1970"/>
      <c r="BB1970"/>
      <c r="BC1970"/>
      <c r="BD1970"/>
      <c r="BE1970"/>
      <c r="BF1970"/>
      <c r="BG1970"/>
      <c r="BH1970"/>
      <c r="BI1970"/>
      <c r="BJ1970"/>
      <c r="BK1970"/>
      <c r="BL1970"/>
      <c r="BM1970"/>
      <c r="BN1970"/>
      <c r="BO1970"/>
      <c r="BP1970"/>
      <c r="BQ1970"/>
      <c r="BR1970"/>
      <c r="BS1970"/>
      <c r="BT1970"/>
    </row>
    <row r="1971" spans="1:72" s="8" customFormat="1" x14ac:dyDescent="0.25">
      <c r="A1971" s="92"/>
      <c r="B1971" s="92"/>
      <c r="C1971" s="92"/>
      <c r="D1971" s="92"/>
      <c r="E1971" s="104"/>
      <c r="F1971" s="104"/>
      <c r="G1971" s="104"/>
      <c r="H1971" s="104"/>
      <c r="I1971" s="104"/>
      <c r="J1971" s="104"/>
      <c r="K1971" s="104"/>
      <c r="L1971" s="104"/>
      <c r="M1971"/>
      <c r="N1971"/>
      <c r="O1971"/>
      <c r="P1971"/>
      <c r="Q1971"/>
      <c r="R1971"/>
      <c r="S1971"/>
      <c r="T1971"/>
      <c r="U1971"/>
      <c r="V1971"/>
      <c r="W1971"/>
      <c r="X1971"/>
      <c r="Y1971"/>
      <c r="Z1971"/>
      <c r="AA1971"/>
      <c r="AB1971"/>
      <c r="AC1971"/>
      <c r="AD1971"/>
      <c r="AE1971"/>
      <c r="AF1971"/>
      <c r="AG1971"/>
      <c r="AH1971"/>
      <c r="AI1971"/>
      <c r="AJ1971"/>
      <c r="AK1971"/>
      <c r="AL1971"/>
      <c r="AM1971"/>
      <c r="AN1971"/>
      <c r="AO1971"/>
      <c r="AP1971"/>
      <c r="AQ1971"/>
      <c r="AR1971"/>
      <c r="AS1971"/>
      <c r="AT1971"/>
      <c r="AU1971"/>
      <c r="AV1971"/>
      <c r="AW1971"/>
      <c r="AX1971"/>
      <c r="AY1971"/>
      <c r="AZ1971"/>
      <c r="BA1971"/>
      <c r="BB1971"/>
      <c r="BC1971"/>
      <c r="BD1971"/>
      <c r="BE1971"/>
      <c r="BF1971"/>
      <c r="BG1971"/>
      <c r="BH1971"/>
      <c r="BI1971"/>
      <c r="BJ1971"/>
      <c r="BK1971"/>
      <c r="BL1971"/>
      <c r="BM1971"/>
      <c r="BN1971"/>
      <c r="BO1971"/>
      <c r="BP1971"/>
      <c r="BQ1971"/>
      <c r="BR1971"/>
      <c r="BS1971"/>
      <c r="BT1971"/>
    </row>
    <row r="1972" spans="1:72" s="8" customFormat="1" x14ac:dyDescent="0.25">
      <c r="A1972" s="92"/>
      <c r="B1972" s="92"/>
      <c r="C1972" s="92"/>
      <c r="D1972" s="92"/>
      <c r="E1972" s="104"/>
      <c r="F1972" s="104"/>
      <c r="G1972" s="104"/>
      <c r="H1972" s="104"/>
      <c r="I1972" s="104"/>
      <c r="J1972" s="104"/>
      <c r="K1972" s="104"/>
      <c r="L1972" s="104"/>
      <c r="M1972"/>
      <c r="N1972"/>
      <c r="O1972"/>
      <c r="P1972"/>
      <c r="Q1972"/>
      <c r="R1972"/>
      <c r="S1972"/>
      <c r="T1972"/>
      <c r="U1972"/>
      <c r="V1972"/>
      <c r="W1972"/>
      <c r="X1972"/>
      <c r="Y1972"/>
      <c r="Z1972"/>
      <c r="AA1972"/>
      <c r="AB1972"/>
      <c r="AC1972"/>
      <c r="AD1972"/>
      <c r="AE1972"/>
      <c r="AF1972"/>
      <c r="AG1972"/>
      <c r="AH1972"/>
      <c r="AI1972"/>
      <c r="AJ1972"/>
      <c r="AK1972"/>
      <c r="AL1972"/>
      <c r="AM1972"/>
      <c r="AN1972"/>
      <c r="AO1972"/>
      <c r="AP1972"/>
      <c r="AQ1972"/>
      <c r="AR1972"/>
      <c r="AS1972"/>
      <c r="AT1972"/>
      <c r="AU1972"/>
      <c r="AV1972"/>
      <c r="AW1972"/>
      <c r="AX1972"/>
      <c r="AY1972"/>
      <c r="AZ1972"/>
      <c r="BA1972"/>
      <c r="BB1972"/>
      <c r="BC1972"/>
      <c r="BD1972"/>
      <c r="BE1972"/>
      <c r="BF1972"/>
      <c r="BG1972"/>
      <c r="BH1972"/>
      <c r="BI1972"/>
      <c r="BJ1972"/>
      <c r="BK1972"/>
      <c r="BL1972"/>
      <c r="BM1972"/>
      <c r="BN1972"/>
      <c r="BO1972"/>
      <c r="BP1972"/>
      <c r="BQ1972"/>
      <c r="BR1972"/>
      <c r="BS1972"/>
      <c r="BT1972"/>
    </row>
    <row r="1973" spans="1:72" s="8" customFormat="1" x14ac:dyDescent="0.25">
      <c r="A1973" s="92"/>
      <c r="B1973" s="92"/>
      <c r="C1973" s="92"/>
      <c r="D1973" s="92"/>
      <c r="E1973" s="104"/>
      <c r="F1973" s="104"/>
      <c r="G1973" s="104"/>
      <c r="H1973" s="104"/>
      <c r="I1973" s="104"/>
      <c r="J1973" s="104"/>
      <c r="K1973" s="104"/>
      <c r="L1973" s="104"/>
      <c r="M1973"/>
      <c r="N1973"/>
      <c r="O1973"/>
      <c r="P1973"/>
      <c r="Q1973"/>
      <c r="R1973"/>
      <c r="S1973"/>
      <c r="T1973"/>
      <c r="U1973"/>
      <c r="V1973"/>
      <c r="W1973"/>
      <c r="X1973"/>
      <c r="Y1973"/>
      <c r="Z1973"/>
      <c r="AA1973"/>
      <c r="AB1973"/>
      <c r="AC1973"/>
      <c r="AD1973"/>
      <c r="AE1973"/>
      <c r="AF1973"/>
      <c r="AG1973"/>
      <c r="AH1973"/>
      <c r="AI1973"/>
      <c r="AJ1973"/>
      <c r="AK1973"/>
      <c r="AL1973"/>
      <c r="AM1973"/>
      <c r="AN1973"/>
      <c r="AO1973"/>
      <c r="AP1973"/>
      <c r="AQ1973"/>
      <c r="AR1973"/>
      <c r="AS1973"/>
      <c r="AT1973"/>
      <c r="AU1973"/>
      <c r="AV1973"/>
      <c r="AW1973"/>
      <c r="AX1973"/>
      <c r="AY1973"/>
      <c r="AZ1973"/>
      <c r="BA1973"/>
      <c r="BB1973"/>
      <c r="BC1973"/>
      <c r="BD1973"/>
      <c r="BE1973"/>
      <c r="BF1973"/>
      <c r="BG1973"/>
      <c r="BH1973"/>
      <c r="BI1973"/>
      <c r="BJ1973"/>
      <c r="BK1973"/>
      <c r="BL1973"/>
      <c r="BM1973"/>
      <c r="BN1973"/>
      <c r="BO1973"/>
      <c r="BP1973"/>
      <c r="BQ1973"/>
      <c r="BR1973"/>
      <c r="BS1973"/>
      <c r="BT1973"/>
    </row>
    <row r="1974" spans="1:72" s="8" customFormat="1" x14ac:dyDescent="0.25">
      <c r="A1974" s="92"/>
      <c r="B1974" s="92"/>
      <c r="C1974" s="92"/>
      <c r="D1974" s="92"/>
      <c r="E1974" s="104"/>
      <c r="F1974" s="104"/>
      <c r="G1974" s="104"/>
      <c r="H1974" s="104"/>
      <c r="I1974" s="104"/>
      <c r="J1974" s="104"/>
      <c r="K1974" s="104"/>
      <c r="L1974" s="104"/>
      <c r="M1974"/>
      <c r="N1974"/>
      <c r="O1974"/>
      <c r="P1974"/>
      <c r="Q1974"/>
      <c r="R1974"/>
      <c r="S1974"/>
      <c r="T1974"/>
      <c r="U1974"/>
      <c r="V1974"/>
      <c r="W1974"/>
      <c r="X1974"/>
      <c r="Y1974"/>
      <c r="Z1974"/>
      <c r="AA1974"/>
      <c r="AB1974"/>
      <c r="AC1974"/>
      <c r="AD1974"/>
      <c r="AE1974"/>
      <c r="AF1974"/>
      <c r="AG1974"/>
      <c r="AH1974"/>
      <c r="AI1974"/>
      <c r="AJ1974"/>
      <c r="AK1974"/>
      <c r="AL1974"/>
      <c r="AM1974"/>
      <c r="AN1974"/>
      <c r="AO1974"/>
      <c r="AP1974"/>
      <c r="AQ1974"/>
      <c r="AR1974"/>
      <c r="AS1974"/>
      <c r="AT1974"/>
      <c r="AU1974"/>
      <c r="AV1974"/>
      <c r="AW1974"/>
      <c r="AX1974"/>
      <c r="AY1974"/>
      <c r="AZ1974"/>
      <c r="BA1974"/>
      <c r="BB1974"/>
      <c r="BC1974"/>
      <c r="BD1974"/>
      <c r="BE1974"/>
      <c r="BF1974"/>
      <c r="BG1974"/>
      <c r="BH1974"/>
      <c r="BI1974"/>
      <c r="BJ1974"/>
      <c r="BK1974"/>
      <c r="BL1974"/>
      <c r="BM1974"/>
      <c r="BN1974"/>
      <c r="BO1974"/>
      <c r="BP1974"/>
      <c r="BQ1974"/>
      <c r="BR1974"/>
      <c r="BS1974"/>
      <c r="BT1974"/>
    </row>
    <row r="1975" spans="1:72" s="8" customFormat="1" x14ac:dyDescent="0.25">
      <c r="A1975" s="92"/>
      <c r="B1975" s="92"/>
      <c r="C1975" s="92"/>
      <c r="D1975" s="92"/>
      <c r="E1975" s="104"/>
      <c r="F1975" s="104"/>
      <c r="G1975" s="104"/>
      <c r="H1975" s="104"/>
      <c r="I1975" s="104"/>
      <c r="J1975" s="104"/>
      <c r="K1975" s="104"/>
      <c r="L1975" s="104"/>
      <c r="M1975"/>
      <c r="N1975"/>
      <c r="O1975"/>
      <c r="P1975"/>
      <c r="Q1975"/>
      <c r="R1975"/>
      <c r="S1975"/>
      <c r="T1975"/>
      <c r="U1975"/>
      <c r="V1975"/>
      <c r="W1975"/>
      <c r="X1975"/>
      <c r="Y1975"/>
      <c r="Z1975"/>
      <c r="AA1975"/>
      <c r="AB1975"/>
      <c r="AC1975"/>
      <c r="AD1975"/>
      <c r="AE1975"/>
      <c r="AF1975"/>
      <c r="AG1975"/>
      <c r="AH1975"/>
      <c r="AI1975"/>
      <c r="AJ1975"/>
      <c r="AK1975"/>
      <c r="AL1975"/>
      <c r="AM1975"/>
      <c r="AN1975"/>
      <c r="AO1975"/>
      <c r="AP1975"/>
      <c r="AQ1975"/>
      <c r="AR1975"/>
      <c r="AS1975"/>
      <c r="AT1975"/>
      <c r="AU1975"/>
      <c r="AV1975"/>
      <c r="AW1975"/>
      <c r="AX1975"/>
      <c r="AY1975"/>
      <c r="AZ1975"/>
      <c r="BA1975"/>
      <c r="BB1975"/>
      <c r="BC1975"/>
      <c r="BD1975"/>
      <c r="BE1975"/>
      <c r="BF1975"/>
      <c r="BG1975"/>
      <c r="BH1975"/>
      <c r="BI1975"/>
      <c r="BJ1975"/>
      <c r="BK1975"/>
      <c r="BL1975"/>
      <c r="BM1975"/>
      <c r="BN1975"/>
      <c r="BO1975"/>
      <c r="BP1975"/>
      <c r="BQ1975"/>
      <c r="BR1975"/>
      <c r="BS1975"/>
      <c r="BT1975"/>
    </row>
    <row r="1976" spans="1:72" s="8" customFormat="1" x14ac:dyDescent="0.25">
      <c r="A1976" s="92"/>
      <c r="B1976" s="92"/>
      <c r="C1976" s="92"/>
      <c r="D1976" s="92"/>
      <c r="E1976" s="104"/>
      <c r="F1976" s="104"/>
      <c r="G1976" s="104"/>
      <c r="H1976" s="104"/>
      <c r="I1976" s="104"/>
      <c r="J1976" s="104"/>
      <c r="K1976" s="104"/>
      <c r="L1976" s="104"/>
      <c r="M1976"/>
      <c r="N1976"/>
      <c r="O1976"/>
      <c r="P1976"/>
      <c r="Q1976"/>
      <c r="R1976"/>
      <c r="S1976"/>
      <c r="T1976"/>
      <c r="U1976"/>
      <c r="V1976"/>
      <c r="W1976"/>
      <c r="X1976"/>
      <c r="Y1976"/>
      <c r="Z1976"/>
      <c r="AA1976"/>
      <c r="AB1976"/>
      <c r="AC1976"/>
      <c r="AD1976"/>
      <c r="AE1976"/>
      <c r="AF1976"/>
      <c r="AG1976"/>
      <c r="AH1976"/>
      <c r="AI1976"/>
      <c r="AJ1976"/>
      <c r="AK1976"/>
      <c r="AL1976"/>
      <c r="AM1976"/>
      <c r="AN1976"/>
      <c r="AO1976"/>
      <c r="AP1976"/>
      <c r="AQ1976"/>
      <c r="AR1976"/>
      <c r="AS1976"/>
      <c r="AT1976"/>
      <c r="AU1976"/>
      <c r="AV1976"/>
      <c r="AW1976"/>
      <c r="AX1976"/>
      <c r="AY1976"/>
      <c r="AZ1976"/>
      <c r="BA1976"/>
      <c r="BB1976"/>
      <c r="BC1976"/>
      <c r="BD1976"/>
      <c r="BE1976"/>
      <c r="BF1976"/>
      <c r="BG1976"/>
      <c r="BH1976"/>
      <c r="BI1976"/>
      <c r="BJ1976"/>
      <c r="BK1976"/>
      <c r="BL1976"/>
      <c r="BM1976"/>
      <c r="BN1976"/>
      <c r="BO1976"/>
      <c r="BP1976"/>
      <c r="BQ1976"/>
      <c r="BR1976"/>
      <c r="BS1976"/>
      <c r="BT1976"/>
    </row>
    <row r="1977" spans="1:72" s="8" customFormat="1" x14ac:dyDescent="0.25">
      <c r="A1977" s="92"/>
      <c r="B1977" s="92"/>
      <c r="C1977" s="92"/>
      <c r="D1977" s="92"/>
      <c r="E1977" s="104"/>
      <c r="F1977" s="104"/>
      <c r="G1977" s="104"/>
      <c r="H1977" s="104"/>
      <c r="I1977" s="104"/>
      <c r="J1977" s="104"/>
      <c r="K1977" s="104"/>
      <c r="L1977" s="104"/>
      <c r="M1977"/>
      <c r="N1977"/>
      <c r="O1977"/>
      <c r="P1977"/>
      <c r="Q1977"/>
      <c r="R1977"/>
      <c r="S1977"/>
      <c r="T1977"/>
      <c r="U1977"/>
      <c r="V1977"/>
      <c r="W1977"/>
      <c r="X1977"/>
      <c r="Y1977"/>
      <c r="Z1977"/>
      <c r="AA1977"/>
      <c r="AB1977"/>
      <c r="AC1977"/>
      <c r="AD1977"/>
      <c r="AE1977"/>
      <c r="AF1977"/>
      <c r="AG1977"/>
      <c r="AH1977"/>
      <c r="AI1977"/>
      <c r="AJ1977"/>
      <c r="AK1977"/>
      <c r="AL1977"/>
      <c r="AM1977"/>
      <c r="AN1977"/>
      <c r="AO1977"/>
      <c r="AP1977"/>
      <c r="AQ1977"/>
      <c r="AR1977"/>
      <c r="AS1977"/>
      <c r="AT1977"/>
      <c r="AU1977"/>
      <c r="AV1977"/>
      <c r="AW1977"/>
      <c r="AX1977"/>
      <c r="AY1977"/>
      <c r="AZ1977"/>
      <c r="BA1977"/>
      <c r="BB1977"/>
      <c r="BC1977"/>
      <c r="BD1977"/>
      <c r="BE1977"/>
      <c r="BF1977"/>
      <c r="BG1977"/>
      <c r="BH1977"/>
      <c r="BI1977"/>
      <c r="BJ1977"/>
      <c r="BK1977"/>
      <c r="BL1977"/>
      <c r="BM1977"/>
      <c r="BN1977"/>
      <c r="BO1977"/>
      <c r="BP1977"/>
      <c r="BQ1977"/>
      <c r="BR1977"/>
      <c r="BS1977"/>
      <c r="BT1977"/>
    </row>
    <row r="1978" spans="1:72" s="8" customFormat="1" x14ac:dyDescent="0.25">
      <c r="A1978" s="92"/>
      <c r="B1978" s="92"/>
      <c r="C1978" s="92"/>
      <c r="D1978" s="92"/>
      <c r="E1978" s="104"/>
      <c r="F1978" s="104"/>
      <c r="G1978" s="104"/>
      <c r="H1978" s="104"/>
      <c r="I1978" s="104"/>
      <c r="J1978" s="104"/>
      <c r="K1978" s="104"/>
      <c r="L1978" s="104"/>
      <c r="M1978"/>
      <c r="N1978"/>
      <c r="O1978"/>
      <c r="P1978"/>
      <c r="Q1978"/>
      <c r="R1978"/>
      <c r="S1978"/>
      <c r="T1978"/>
      <c r="U1978"/>
      <c r="V1978"/>
      <c r="W1978"/>
      <c r="X1978"/>
      <c r="Y1978"/>
      <c r="Z1978"/>
      <c r="AA1978"/>
      <c r="AB1978"/>
      <c r="AC1978"/>
      <c r="AD1978"/>
      <c r="AE1978"/>
      <c r="AF1978"/>
      <c r="AG1978"/>
      <c r="AH1978"/>
      <c r="AI1978"/>
      <c r="AJ1978"/>
      <c r="AK1978"/>
      <c r="AL1978"/>
      <c r="AM1978"/>
      <c r="AN1978"/>
      <c r="AO1978"/>
      <c r="AP1978"/>
      <c r="AQ1978"/>
      <c r="AR1978"/>
      <c r="AS1978"/>
      <c r="AT1978"/>
      <c r="AU1978"/>
      <c r="AV1978"/>
      <c r="AW1978"/>
      <c r="AX1978"/>
      <c r="AY1978"/>
      <c r="AZ1978"/>
      <c r="BA1978"/>
      <c r="BB1978"/>
      <c r="BC1978"/>
      <c r="BD1978"/>
      <c r="BE1978"/>
      <c r="BF1978"/>
      <c r="BG1978"/>
      <c r="BH1978"/>
      <c r="BI1978"/>
      <c r="BJ1978"/>
      <c r="BK1978"/>
      <c r="BL1978"/>
      <c r="BM1978"/>
      <c r="BN1978"/>
      <c r="BO1978"/>
      <c r="BP1978"/>
      <c r="BQ1978"/>
      <c r="BR1978"/>
      <c r="BS1978"/>
      <c r="BT1978"/>
    </row>
    <row r="1979" spans="1:72" s="8" customFormat="1" x14ac:dyDescent="0.25">
      <c r="A1979" s="92"/>
      <c r="B1979" s="92"/>
      <c r="C1979" s="92"/>
      <c r="D1979" s="92"/>
      <c r="E1979" s="104"/>
      <c r="F1979" s="104"/>
      <c r="G1979" s="104"/>
      <c r="H1979" s="104"/>
      <c r="I1979" s="104"/>
      <c r="J1979" s="104"/>
      <c r="K1979" s="104"/>
      <c r="L1979" s="104"/>
      <c r="M1979"/>
      <c r="N1979"/>
      <c r="O1979"/>
      <c r="P1979"/>
      <c r="Q1979"/>
      <c r="R1979"/>
      <c r="S1979"/>
      <c r="T1979"/>
      <c r="U1979"/>
      <c r="V1979"/>
      <c r="W1979"/>
      <c r="X1979"/>
      <c r="Y1979"/>
      <c r="Z1979"/>
      <c r="AA1979"/>
      <c r="AB1979"/>
      <c r="AC1979"/>
      <c r="AD1979"/>
      <c r="AE1979"/>
      <c r="AF1979"/>
      <c r="AG1979"/>
      <c r="AH1979"/>
      <c r="AI1979"/>
      <c r="AJ1979"/>
      <c r="AK1979"/>
      <c r="AL1979"/>
      <c r="AM1979"/>
      <c r="AN1979"/>
      <c r="AO1979"/>
      <c r="AP1979"/>
      <c r="AQ1979"/>
      <c r="AR1979"/>
      <c r="AS1979"/>
      <c r="AT1979"/>
      <c r="AU1979"/>
      <c r="AV1979"/>
      <c r="AW1979"/>
      <c r="AX1979"/>
      <c r="AY1979"/>
      <c r="AZ1979"/>
      <c r="BA1979"/>
      <c r="BB1979"/>
      <c r="BC1979"/>
      <c r="BD1979"/>
      <c r="BE1979"/>
      <c r="BF1979"/>
      <c r="BG1979"/>
      <c r="BH1979"/>
      <c r="BI1979"/>
      <c r="BJ1979"/>
      <c r="BK1979"/>
      <c r="BL1979"/>
      <c r="BM1979"/>
      <c r="BN1979"/>
      <c r="BO1979"/>
      <c r="BP1979"/>
      <c r="BQ1979"/>
      <c r="BR1979"/>
      <c r="BS1979"/>
      <c r="BT1979"/>
    </row>
    <row r="1980" spans="1:72" s="8" customFormat="1" x14ac:dyDescent="0.25">
      <c r="A1980" s="92"/>
      <c r="B1980" s="92"/>
      <c r="C1980" s="92"/>
      <c r="D1980" s="92"/>
      <c r="E1980" s="104"/>
      <c r="F1980" s="104"/>
      <c r="G1980" s="104"/>
      <c r="H1980" s="104"/>
      <c r="I1980" s="104"/>
      <c r="J1980" s="104"/>
      <c r="K1980" s="104"/>
      <c r="L1980" s="104"/>
      <c r="M1980"/>
      <c r="N1980"/>
      <c r="O1980"/>
      <c r="P1980"/>
      <c r="Q1980"/>
      <c r="R1980"/>
      <c r="S1980"/>
      <c r="T1980"/>
      <c r="U1980"/>
      <c r="V1980"/>
      <c r="W1980"/>
      <c r="X1980"/>
      <c r="Y1980"/>
      <c r="Z1980"/>
      <c r="AA1980"/>
      <c r="AB1980"/>
      <c r="AC1980"/>
      <c r="AD1980"/>
      <c r="AE1980"/>
      <c r="AF1980"/>
      <c r="AG1980"/>
      <c r="AH1980"/>
      <c r="AI1980"/>
      <c r="AJ1980"/>
      <c r="AK1980"/>
      <c r="AL1980"/>
      <c r="AM1980"/>
      <c r="AN1980"/>
      <c r="AO1980"/>
      <c r="AP1980"/>
      <c r="AQ1980"/>
      <c r="AR1980"/>
      <c r="AS1980"/>
      <c r="AT1980"/>
      <c r="AU1980"/>
      <c r="AV1980"/>
      <c r="AW1980"/>
      <c r="AX1980"/>
      <c r="AY1980"/>
      <c r="AZ1980"/>
      <c r="BA1980"/>
      <c r="BB1980"/>
      <c r="BC1980"/>
      <c r="BD1980"/>
      <c r="BE1980"/>
      <c r="BF1980"/>
      <c r="BG1980"/>
      <c r="BH1980"/>
      <c r="BI1980"/>
      <c r="BJ1980"/>
      <c r="BK1980"/>
      <c r="BL1980"/>
      <c r="BM1980"/>
      <c r="BN1980"/>
      <c r="BO1980"/>
      <c r="BP1980"/>
      <c r="BQ1980"/>
      <c r="BR1980"/>
      <c r="BS1980"/>
      <c r="BT1980"/>
    </row>
    <row r="1981" spans="1:72" s="8" customFormat="1" x14ac:dyDescent="0.25">
      <c r="A1981" s="92"/>
      <c r="B1981" s="92"/>
      <c r="C1981" s="92"/>
      <c r="D1981" s="92"/>
      <c r="E1981" s="104"/>
      <c r="F1981" s="104"/>
      <c r="G1981" s="104"/>
      <c r="H1981" s="104"/>
      <c r="I1981" s="104"/>
      <c r="J1981" s="104"/>
      <c r="K1981" s="104"/>
      <c r="L1981" s="104"/>
      <c r="M1981"/>
      <c r="N1981"/>
      <c r="O1981"/>
      <c r="P1981"/>
      <c r="Q1981"/>
      <c r="R1981"/>
      <c r="S1981"/>
      <c r="T1981"/>
      <c r="U1981"/>
      <c r="V1981"/>
      <c r="W1981"/>
      <c r="X1981"/>
      <c r="Y1981"/>
      <c r="Z1981"/>
      <c r="AA1981"/>
      <c r="AB1981"/>
      <c r="AC1981"/>
      <c r="AD1981"/>
      <c r="AE1981"/>
      <c r="AF1981"/>
      <c r="AG1981"/>
      <c r="AH1981"/>
      <c r="AI1981"/>
      <c r="AJ1981"/>
      <c r="AK1981"/>
      <c r="AL1981"/>
      <c r="AM1981"/>
      <c r="AN1981"/>
      <c r="AO1981"/>
      <c r="AP1981"/>
      <c r="AQ1981"/>
      <c r="AR1981"/>
      <c r="AS1981"/>
      <c r="AT1981"/>
      <c r="AU1981"/>
      <c r="AV1981"/>
      <c r="AW1981"/>
      <c r="AX1981"/>
      <c r="AY1981"/>
      <c r="AZ1981"/>
      <c r="BA1981"/>
      <c r="BB1981"/>
      <c r="BC1981"/>
      <c r="BD1981"/>
      <c r="BE1981"/>
      <c r="BF1981"/>
      <c r="BG1981"/>
      <c r="BH1981"/>
      <c r="BI1981"/>
      <c r="BJ1981"/>
      <c r="BK1981"/>
      <c r="BL1981"/>
      <c r="BM1981"/>
      <c r="BN1981"/>
      <c r="BO1981"/>
      <c r="BP1981"/>
      <c r="BQ1981"/>
      <c r="BR1981"/>
      <c r="BS1981"/>
      <c r="BT1981"/>
    </row>
    <row r="1982" spans="1:72" s="8" customFormat="1" x14ac:dyDescent="0.25">
      <c r="A1982" s="92"/>
      <c r="B1982" s="92"/>
      <c r="C1982" s="92"/>
      <c r="D1982" s="92"/>
      <c r="E1982" s="104"/>
      <c r="F1982" s="104"/>
      <c r="G1982" s="104"/>
      <c r="H1982" s="104"/>
      <c r="I1982" s="104"/>
      <c r="J1982" s="104"/>
      <c r="K1982" s="104"/>
      <c r="L1982" s="104"/>
      <c r="M1982"/>
      <c r="N1982"/>
      <c r="O1982"/>
      <c r="P1982"/>
      <c r="Q1982"/>
      <c r="R1982"/>
      <c r="S1982"/>
      <c r="T1982"/>
      <c r="U1982"/>
      <c r="V1982"/>
      <c r="W1982"/>
      <c r="X1982"/>
      <c r="Y1982"/>
      <c r="Z1982"/>
      <c r="AA1982"/>
      <c r="AB1982"/>
      <c r="AC1982"/>
      <c r="AD1982"/>
      <c r="AE1982"/>
      <c r="AF1982"/>
      <c r="AG1982"/>
      <c r="AH1982"/>
      <c r="AI1982"/>
      <c r="AJ1982"/>
      <c r="AK1982"/>
      <c r="AL1982"/>
      <c r="AM1982"/>
      <c r="AN1982"/>
      <c r="AO1982"/>
      <c r="AP1982"/>
      <c r="AQ1982"/>
      <c r="AR1982"/>
      <c r="AS1982"/>
      <c r="AT1982"/>
      <c r="AU1982"/>
      <c r="AV1982"/>
      <c r="AW1982"/>
      <c r="AX1982"/>
      <c r="AY1982"/>
      <c r="AZ1982"/>
      <c r="BA1982"/>
      <c r="BB1982"/>
      <c r="BC1982"/>
      <c r="BD1982"/>
      <c r="BE1982"/>
      <c r="BF1982"/>
      <c r="BG1982"/>
      <c r="BH1982"/>
      <c r="BI1982"/>
      <c r="BJ1982"/>
      <c r="BK1982"/>
      <c r="BL1982"/>
      <c r="BM1982"/>
      <c r="BN1982"/>
      <c r="BO1982"/>
      <c r="BP1982"/>
      <c r="BQ1982"/>
      <c r="BR1982"/>
      <c r="BS1982"/>
      <c r="BT1982"/>
    </row>
    <row r="1983" spans="1:72" s="8" customFormat="1" x14ac:dyDescent="0.25">
      <c r="A1983" s="92"/>
      <c r="B1983" s="92"/>
      <c r="C1983" s="92"/>
      <c r="D1983" s="92"/>
      <c r="E1983" s="104"/>
      <c r="F1983" s="104"/>
      <c r="G1983" s="104"/>
      <c r="H1983" s="104"/>
      <c r="I1983" s="104"/>
      <c r="J1983" s="104"/>
      <c r="K1983" s="104"/>
      <c r="L1983" s="104"/>
      <c r="M1983"/>
      <c r="N1983"/>
      <c r="O1983"/>
      <c r="P1983"/>
      <c r="Q1983"/>
      <c r="R1983"/>
      <c r="S1983"/>
      <c r="T1983"/>
      <c r="U1983"/>
      <c r="V1983"/>
      <c r="W1983"/>
      <c r="X1983"/>
      <c r="Y1983"/>
      <c r="Z1983"/>
      <c r="AA1983"/>
      <c r="AB1983"/>
      <c r="AC1983"/>
      <c r="AD1983"/>
      <c r="AE1983"/>
      <c r="AF1983"/>
      <c r="AG1983"/>
      <c r="AH1983"/>
      <c r="AI1983"/>
      <c r="AJ1983"/>
      <c r="AK1983"/>
      <c r="AL1983"/>
      <c r="AM1983"/>
      <c r="AN1983"/>
      <c r="AO1983"/>
      <c r="AP1983"/>
      <c r="AQ1983"/>
      <c r="AR1983"/>
      <c r="AS1983"/>
      <c r="AT1983"/>
      <c r="AU1983"/>
      <c r="AV1983"/>
      <c r="AW1983"/>
      <c r="AX1983"/>
      <c r="AY1983"/>
      <c r="AZ1983"/>
      <c r="BA1983"/>
      <c r="BB1983"/>
      <c r="BC1983"/>
      <c r="BD1983"/>
      <c r="BE1983"/>
      <c r="BF1983"/>
      <c r="BG1983"/>
      <c r="BH1983"/>
      <c r="BI1983"/>
      <c r="BJ1983"/>
      <c r="BK1983"/>
      <c r="BL1983"/>
      <c r="BM1983"/>
      <c r="BN1983"/>
      <c r="BO1983"/>
      <c r="BP1983"/>
      <c r="BQ1983"/>
      <c r="BR1983"/>
      <c r="BS1983"/>
      <c r="BT1983"/>
    </row>
    <row r="1984" spans="1:72" s="8" customFormat="1" x14ac:dyDescent="0.25">
      <c r="A1984" s="92"/>
      <c r="B1984" s="92"/>
      <c r="C1984" s="92"/>
      <c r="D1984" s="92"/>
      <c r="E1984" s="104"/>
      <c r="F1984" s="104"/>
      <c r="G1984" s="104"/>
      <c r="H1984" s="104"/>
      <c r="I1984" s="104"/>
      <c r="J1984" s="104"/>
      <c r="K1984" s="104"/>
      <c r="L1984" s="104"/>
      <c r="M1984"/>
      <c r="N1984"/>
      <c r="O1984"/>
      <c r="P1984"/>
      <c r="Q1984"/>
      <c r="R1984"/>
      <c r="S1984"/>
      <c r="T1984"/>
      <c r="U1984"/>
      <c r="V1984"/>
      <c r="W1984"/>
      <c r="X1984"/>
      <c r="Y1984"/>
      <c r="Z1984"/>
      <c r="AA1984"/>
      <c r="AB1984"/>
      <c r="AC1984"/>
      <c r="AD1984"/>
      <c r="AE1984"/>
      <c r="AF1984"/>
      <c r="AG1984"/>
      <c r="AH1984"/>
      <c r="AI1984"/>
      <c r="AJ1984"/>
      <c r="AK1984"/>
      <c r="AL1984"/>
      <c r="AM1984"/>
      <c r="AN1984"/>
      <c r="AO1984"/>
      <c r="AP1984"/>
      <c r="AQ1984"/>
      <c r="AR1984"/>
      <c r="AS1984"/>
      <c r="AT1984"/>
      <c r="AU1984"/>
      <c r="AV1984"/>
      <c r="AW1984"/>
      <c r="AX1984"/>
      <c r="AY1984"/>
      <c r="AZ1984"/>
      <c r="BA1984"/>
      <c r="BB1984"/>
      <c r="BC1984"/>
      <c r="BD1984"/>
      <c r="BE1984"/>
      <c r="BF1984"/>
      <c r="BG1984"/>
      <c r="BH1984"/>
      <c r="BI1984"/>
      <c r="BJ1984"/>
      <c r="BK1984"/>
      <c r="BL1984"/>
      <c r="BM1984"/>
      <c r="BN1984"/>
      <c r="BO1984"/>
      <c r="BP1984"/>
      <c r="BQ1984"/>
      <c r="BR1984"/>
      <c r="BS1984"/>
      <c r="BT1984"/>
    </row>
    <row r="1985" spans="1:72" s="8" customFormat="1" x14ac:dyDescent="0.25">
      <c r="A1985" s="92"/>
      <c r="B1985" s="92"/>
      <c r="C1985" s="92"/>
      <c r="D1985" s="92"/>
      <c r="E1985" s="104"/>
      <c r="F1985" s="104"/>
      <c r="G1985" s="104"/>
      <c r="H1985" s="104"/>
      <c r="I1985" s="104"/>
      <c r="J1985" s="104"/>
      <c r="K1985" s="104"/>
      <c r="L1985" s="104"/>
      <c r="M1985"/>
      <c r="N1985"/>
      <c r="O1985"/>
      <c r="P1985"/>
      <c r="Q1985"/>
      <c r="R1985"/>
      <c r="S1985"/>
      <c r="T1985"/>
      <c r="U1985"/>
      <c r="V1985"/>
      <c r="W1985"/>
      <c r="X1985"/>
      <c r="Y1985"/>
      <c r="Z1985"/>
      <c r="AA1985"/>
      <c r="AB1985"/>
      <c r="AC1985"/>
      <c r="AD1985"/>
      <c r="AE1985"/>
      <c r="AF1985"/>
      <c r="AG1985"/>
      <c r="AH1985"/>
      <c r="AI1985"/>
      <c r="AJ1985"/>
      <c r="AK1985"/>
      <c r="AL1985"/>
      <c r="AM1985"/>
      <c r="AN1985"/>
      <c r="AO1985"/>
      <c r="AP1985"/>
      <c r="AQ1985"/>
      <c r="AR1985"/>
      <c r="AS1985"/>
      <c r="AT1985"/>
      <c r="AU1985"/>
      <c r="AV1985"/>
      <c r="AW1985"/>
      <c r="AX1985"/>
      <c r="AY1985"/>
      <c r="AZ1985"/>
      <c r="BA1985"/>
      <c r="BB1985"/>
      <c r="BC1985"/>
      <c r="BD1985"/>
      <c r="BE1985"/>
      <c r="BF1985"/>
      <c r="BG1985"/>
      <c r="BH1985"/>
      <c r="BI1985"/>
      <c r="BJ1985"/>
      <c r="BK1985"/>
      <c r="BL1985"/>
      <c r="BM1985"/>
      <c r="BN1985"/>
      <c r="BO1985"/>
      <c r="BP1985"/>
      <c r="BQ1985"/>
      <c r="BR1985"/>
      <c r="BS1985"/>
      <c r="BT1985"/>
    </row>
    <row r="1986" spans="1:72" s="8" customFormat="1" x14ac:dyDescent="0.25">
      <c r="A1986" s="92"/>
      <c r="B1986" s="92"/>
      <c r="C1986" s="92"/>
      <c r="D1986" s="92"/>
      <c r="E1986" s="104"/>
      <c r="F1986" s="104"/>
      <c r="G1986" s="104"/>
      <c r="H1986" s="104"/>
      <c r="I1986" s="104"/>
      <c r="J1986" s="104"/>
      <c r="K1986" s="104"/>
      <c r="L1986" s="104"/>
      <c r="M1986"/>
      <c r="N1986"/>
      <c r="O1986"/>
      <c r="P1986"/>
      <c r="Q1986"/>
      <c r="R1986"/>
      <c r="S1986"/>
      <c r="T1986"/>
      <c r="U1986"/>
      <c r="V1986"/>
      <c r="W1986"/>
      <c r="X1986"/>
      <c r="Y1986"/>
      <c r="Z1986"/>
      <c r="AA1986"/>
      <c r="AB1986"/>
      <c r="AC1986"/>
      <c r="AD1986"/>
      <c r="AE1986"/>
      <c r="AF1986"/>
      <c r="AG1986"/>
      <c r="AH1986"/>
      <c r="AI1986"/>
      <c r="AJ1986"/>
      <c r="AK1986"/>
      <c r="AL1986"/>
      <c r="AM1986"/>
      <c r="AN1986"/>
      <c r="AO1986"/>
      <c r="AP1986"/>
      <c r="AQ1986"/>
      <c r="AR1986"/>
      <c r="AS1986"/>
      <c r="AT1986"/>
      <c r="AU1986"/>
      <c r="AV1986"/>
      <c r="AW1986"/>
      <c r="AX1986"/>
      <c r="AY1986"/>
      <c r="AZ1986"/>
      <c r="BA1986"/>
      <c r="BB1986"/>
      <c r="BC1986"/>
      <c r="BD1986"/>
      <c r="BE1986"/>
      <c r="BF1986"/>
      <c r="BG1986"/>
      <c r="BH1986"/>
      <c r="BI1986"/>
      <c r="BJ1986"/>
      <c r="BK1986"/>
      <c r="BL1986"/>
      <c r="BM1986"/>
      <c r="BN1986"/>
      <c r="BO1986"/>
      <c r="BP1986"/>
      <c r="BQ1986"/>
      <c r="BR1986"/>
      <c r="BS1986"/>
      <c r="BT1986"/>
    </row>
    <row r="1987" spans="1:72" s="8" customFormat="1" x14ac:dyDescent="0.25">
      <c r="A1987" s="92"/>
      <c r="B1987" s="92"/>
      <c r="C1987" s="92"/>
      <c r="D1987" s="92"/>
      <c r="E1987" s="104"/>
      <c r="F1987" s="104"/>
      <c r="G1987" s="104"/>
      <c r="H1987" s="104"/>
      <c r="I1987" s="104"/>
      <c r="J1987" s="104"/>
      <c r="K1987" s="104"/>
      <c r="L1987" s="104"/>
      <c r="M1987"/>
      <c r="N1987"/>
      <c r="O1987"/>
      <c r="P1987"/>
      <c r="Q1987"/>
      <c r="R1987"/>
      <c r="S1987"/>
      <c r="T1987"/>
      <c r="U1987"/>
      <c r="V1987"/>
      <c r="W1987"/>
      <c r="X1987"/>
      <c r="Y1987"/>
      <c r="Z1987"/>
      <c r="AA1987"/>
      <c r="AB1987"/>
      <c r="AC1987"/>
      <c r="AD1987"/>
      <c r="AE1987"/>
      <c r="AF1987"/>
      <c r="AG1987"/>
      <c r="AH1987"/>
      <c r="AI1987"/>
      <c r="AJ1987"/>
      <c r="AK1987"/>
      <c r="AL1987"/>
      <c r="AM1987"/>
      <c r="AN1987"/>
      <c r="AO1987"/>
      <c r="AP1987"/>
      <c r="AQ1987"/>
      <c r="AR1987"/>
      <c r="AS1987"/>
      <c r="AT1987"/>
      <c r="AU1987"/>
      <c r="AV1987"/>
      <c r="AW1987"/>
      <c r="AX1987"/>
      <c r="AY1987"/>
      <c r="AZ1987"/>
      <c r="BA1987"/>
      <c r="BB1987"/>
      <c r="BC1987"/>
      <c r="BD1987"/>
      <c r="BE1987"/>
      <c r="BF1987"/>
      <c r="BG1987"/>
      <c r="BH1987"/>
      <c r="BI1987"/>
      <c r="BJ1987"/>
      <c r="BK1987"/>
      <c r="BL1987"/>
      <c r="BM1987"/>
      <c r="BN1987"/>
      <c r="BO1987"/>
      <c r="BP1987"/>
      <c r="BQ1987"/>
      <c r="BR1987"/>
      <c r="BS1987"/>
      <c r="BT1987"/>
    </row>
    <row r="1988" spans="1:72" s="8" customFormat="1" x14ac:dyDescent="0.25">
      <c r="A1988" s="92"/>
      <c r="B1988" s="92"/>
      <c r="C1988" s="92"/>
      <c r="D1988" s="92"/>
      <c r="E1988" s="104"/>
      <c r="F1988" s="104"/>
      <c r="G1988" s="104"/>
      <c r="H1988" s="104"/>
      <c r="I1988" s="104"/>
      <c r="J1988" s="104"/>
      <c r="K1988" s="104"/>
      <c r="L1988" s="104"/>
      <c r="M1988"/>
      <c r="N1988"/>
      <c r="O1988"/>
      <c r="P1988"/>
      <c r="Q1988"/>
      <c r="R1988"/>
      <c r="S1988"/>
      <c r="T1988"/>
      <c r="U1988"/>
      <c r="V1988"/>
      <c r="W1988"/>
      <c r="X1988"/>
      <c r="Y1988"/>
      <c r="Z1988"/>
      <c r="AA1988"/>
      <c r="AB1988"/>
      <c r="AC1988"/>
      <c r="AD1988"/>
      <c r="AE1988"/>
      <c r="AF1988"/>
      <c r="AG1988"/>
      <c r="AH1988"/>
      <c r="AI1988"/>
      <c r="AJ1988"/>
      <c r="AK1988"/>
      <c r="AL1988"/>
      <c r="AM1988"/>
      <c r="AN1988"/>
      <c r="AO1988"/>
      <c r="AP1988"/>
      <c r="AQ1988"/>
      <c r="AR1988"/>
      <c r="AS1988"/>
      <c r="AT1988"/>
      <c r="AU1988"/>
      <c r="AV1988"/>
      <c r="AW1988"/>
      <c r="AX1988"/>
      <c r="AY1988"/>
      <c r="AZ1988"/>
      <c r="BA1988"/>
      <c r="BB1988"/>
      <c r="BC1988"/>
      <c r="BD1988"/>
      <c r="BE1988"/>
      <c r="BF1988"/>
      <c r="BG1988"/>
      <c r="BH1988"/>
      <c r="BI1988"/>
      <c r="BJ1988"/>
      <c r="BK1988"/>
      <c r="BL1988"/>
      <c r="BM1988"/>
      <c r="BN1988"/>
      <c r="BO1988"/>
      <c r="BP1988"/>
      <c r="BQ1988"/>
      <c r="BR1988"/>
      <c r="BS1988"/>
      <c r="BT1988"/>
    </row>
    <row r="1989" spans="1:72" s="8" customFormat="1" x14ac:dyDescent="0.25">
      <c r="A1989" s="92"/>
      <c r="B1989" s="92"/>
      <c r="C1989" s="92"/>
      <c r="D1989" s="92"/>
      <c r="E1989" s="104"/>
      <c r="F1989" s="104"/>
      <c r="G1989" s="104"/>
      <c r="H1989" s="104"/>
      <c r="I1989" s="104"/>
      <c r="J1989" s="104"/>
      <c r="K1989" s="104"/>
      <c r="L1989" s="104"/>
      <c r="M1989"/>
      <c r="N1989"/>
      <c r="O1989"/>
      <c r="P1989"/>
      <c r="Q1989"/>
      <c r="R1989"/>
      <c r="S1989"/>
      <c r="T1989"/>
      <c r="U1989"/>
      <c r="V1989"/>
      <c r="W1989"/>
      <c r="X1989"/>
      <c r="Y1989"/>
      <c r="Z1989"/>
      <c r="AA1989"/>
      <c r="AB1989"/>
      <c r="AC1989"/>
      <c r="AD1989"/>
      <c r="AE1989"/>
      <c r="AF1989"/>
      <c r="AG1989"/>
      <c r="AH1989"/>
      <c r="AI1989"/>
      <c r="AJ1989"/>
      <c r="AK1989"/>
      <c r="AL1989"/>
      <c r="AM1989"/>
      <c r="AN1989"/>
      <c r="AO1989"/>
      <c r="AP1989"/>
      <c r="AQ1989"/>
      <c r="AR1989"/>
      <c r="AS1989"/>
      <c r="AT1989"/>
      <c r="AU1989"/>
      <c r="AV1989"/>
      <c r="AW1989"/>
      <c r="AX1989"/>
      <c r="AY1989"/>
      <c r="AZ1989"/>
      <c r="BA1989"/>
      <c r="BB1989"/>
      <c r="BC1989"/>
      <c r="BD1989"/>
      <c r="BE1989"/>
      <c r="BF1989"/>
      <c r="BG1989"/>
      <c r="BH1989"/>
      <c r="BI1989"/>
      <c r="BJ1989"/>
      <c r="BK1989"/>
      <c r="BL1989"/>
      <c r="BM1989"/>
      <c r="BN1989"/>
      <c r="BO1989"/>
      <c r="BP1989"/>
      <c r="BQ1989"/>
      <c r="BR1989"/>
      <c r="BS1989"/>
      <c r="BT1989"/>
    </row>
    <row r="1990" spans="1:72" s="8" customFormat="1" x14ac:dyDescent="0.25">
      <c r="A1990" s="92"/>
      <c r="B1990" s="92"/>
      <c r="C1990" s="92"/>
      <c r="D1990" s="92"/>
      <c r="E1990" s="104"/>
      <c r="F1990" s="104"/>
      <c r="G1990" s="104"/>
      <c r="H1990" s="104"/>
      <c r="I1990" s="104"/>
      <c r="J1990" s="104"/>
      <c r="K1990" s="104"/>
      <c r="L1990" s="104"/>
      <c r="M1990"/>
      <c r="N1990"/>
      <c r="O1990"/>
      <c r="P1990"/>
      <c r="Q1990"/>
      <c r="R1990"/>
      <c r="S1990"/>
      <c r="T1990"/>
      <c r="U1990"/>
      <c r="V1990"/>
      <c r="W1990"/>
      <c r="X1990"/>
      <c r="Y1990"/>
      <c r="Z1990"/>
      <c r="AA1990"/>
      <c r="AB1990"/>
      <c r="AC1990"/>
      <c r="AD1990"/>
      <c r="AE1990"/>
      <c r="AF1990"/>
      <c r="AG1990"/>
      <c r="AH1990"/>
      <c r="AI1990"/>
      <c r="AJ1990"/>
      <c r="AK1990"/>
      <c r="AL1990"/>
      <c r="AM1990"/>
      <c r="AN1990"/>
      <c r="AO1990"/>
      <c r="AP1990"/>
      <c r="AQ1990"/>
      <c r="AR1990"/>
      <c r="AS1990"/>
      <c r="AT1990"/>
      <c r="AU1990"/>
      <c r="AV1990"/>
      <c r="AW1990"/>
      <c r="AX1990"/>
      <c r="AY1990"/>
      <c r="AZ1990"/>
      <c r="BA1990"/>
      <c r="BB1990"/>
      <c r="BC1990"/>
      <c r="BD1990"/>
      <c r="BE1990"/>
      <c r="BF1990"/>
      <c r="BG1990"/>
      <c r="BH1990"/>
      <c r="BI1990"/>
      <c r="BJ1990"/>
      <c r="BK1990"/>
      <c r="BL1990"/>
      <c r="BM1990"/>
      <c r="BN1990"/>
      <c r="BO1990"/>
      <c r="BP1990"/>
      <c r="BQ1990"/>
      <c r="BR1990"/>
      <c r="BS1990"/>
      <c r="BT1990"/>
    </row>
    <row r="1991" spans="1:72" s="8" customFormat="1" x14ac:dyDescent="0.25">
      <c r="A1991" s="92"/>
      <c r="B1991" s="92"/>
      <c r="C1991" s="92"/>
      <c r="D1991" s="92"/>
      <c r="E1991" s="104"/>
      <c r="F1991" s="104"/>
      <c r="G1991" s="104"/>
      <c r="H1991" s="104"/>
      <c r="I1991" s="104"/>
      <c r="J1991" s="104"/>
      <c r="K1991" s="104"/>
      <c r="L1991" s="104"/>
      <c r="M1991"/>
      <c r="N1991"/>
      <c r="O1991"/>
      <c r="P1991"/>
      <c r="Q1991"/>
      <c r="R1991"/>
      <c r="S1991"/>
      <c r="T1991"/>
      <c r="U1991"/>
      <c r="V1991"/>
      <c r="W1991"/>
      <c r="X1991"/>
      <c r="Y1991"/>
      <c r="Z1991"/>
      <c r="AA1991"/>
      <c r="AB1991"/>
      <c r="AC1991"/>
      <c r="AD1991"/>
      <c r="AE1991"/>
      <c r="AF1991"/>
      <c r="AG1991"/>
      <c r="AH1991"/>
      <c r="AI1991"/>
      <c r="AJ1991"/>
      <c r="AK1991"/>
      <c r="AL1991"/>
      <c r="AM1991"/>
      <c r="AN1991"/>
      <c r="AO1991"/>
      <c r="AP1991"/>
      <c r="AQ1991"/>
      <c r="AR1991"/>
      <c r="AS1991"/>
      <c r="AT1991"/>
      <c r="AU1991"/>
      <c r="AV1991"/>
      <c r="AW1991"/>
      <c r="AX1991"/>
      <c r="AY1991"/>
      <c r="AZ1991"/>
      <c r="BA1991"/>
      <c r="BB1991"/>
      <c r="BC1991"/>
      <c r="BD1991"/>
      <c r="BE1991"/>
      <c r="BF1991"/>
      <c r="BG1991"/>
      <c r="BH1991"/>
      <c r="BI1991"/>
      <c r="BJ1991"/>
      <c r="BK1991"/>
      <c r="BL1991"/>
      <c r="BM1991"/>
      <c r="BN1991"/>
      <c r="BO1991"/>
      <c r="BP1991"/>
      <c r="BQ1991"/>
      <c r="BR1991"/>
      <c r="BS1991"/>
      <c r="BT1991"/>
    </row>
    <row r="1992" spans="1:72" s="8" customFormat="1" x14ac:dyDescent="0.25">
      <c r="A1992" s="92"/>
      <c r="B1992" s="92"/>
      <c r="C1992" s="92"/>
      <c r="D1992" s="92"/>
      <c r="E1992" s="104"/>
      <c r="F1992" s="104"/>
      <c r="G1992" s="104"/>
      <c r="H1992" s="104"/>
      <c r="I1992" s="104"/>
      <c r="J1992" s="104"/>
      <c r="K1992" s="104"/>
      <c r="L1992" s="104"/>
      <c r="M1992"/>
      <c r="N1992"/>
      <c r="O1992"/>
      <c r="P1992"/>
      <c r="Q1992"/>
      <c r="R1992"/>
      <c r="S1992"/>
      <c r="T1992"/>
      <c r="U1992"/>
      <c r="V1992"/>
      <c r="W1992"/>
      <c r="X1992"/>
      <c r="Y1992"/>
      <c r="Z1992"/>
      <c r="AA1992"/>
      <c r="AB1992"/>
      <c r="AC1992"/>
      <c r="AD1992"/>
      <c r="AE1992"/>
      <c r="AF1992"/>
      <c r="AG1992"/>
      <c r="AH1992"/>
      <c r="AI1992"/>
      <c r="AJ1992"/>
      <c r="AK1992"/>
      <c r="AL1992"/>
      <c r="AM1992"/>
      <c r="AN1992"/>
      <c r="AO1992"/>
      <c r="AP1992"/>
      <c r="AQ1992"/>
      <c r="AR1992"/>
      <c r="AS1992"/>
      <c r="AT1992"/>
      <c r="AU1992"/>
      <c r="AV1992"/>
      <c r="AW1992"/>
      <c r="AX1992"/>
      <c r="AY1992"/>
      <c r="AZ1992"/>
      <c r="BA1992"/>
      <c r="BB1992"/>
      <c r="BC1992"/>
      <c r="BD1992"/>
      <c r="BE1992"/>
      <c r="BF1992"/>
      <c r="BG1992"/>
      <c r="BH1992"/>
      <c r="BI1992"/>
      <c r="BJ1992"/>
      <c r="BK1992"/>
      <c r="BL1992"/>
      <c r="BM1992"/>
      <c r="BN1992"/>
      <c r="BO1992"/>
      <c r="BP1992"/>
      <c r="BQ1992"/>
      <c r="BR1992"/>
      <c r="BS1992"/>
      <c r="BT1992"/>
    </row>
    <row r="1993" spans="1:72" s="8" customFormat="1" x14ac:dyDescent="0.25">
      <c r="A1993" s="92"/>
      <c r="B1993" s="92"/>
      <c r="C1993" s="92"/>
      <c r="D1993" s="92"/>
      <c r="E1993" s="104"/>
      <c r="F1993" s="104"/>
      <c r="G1993" s="104"/>
      <c r="H1993" s="104"/>
      <c r="I1993" s="104"/>
      <c r="J1993" s="104"/>
      <c r="K1993" s="104"/>
      <c r="L1993" s="104"/>
      <c r="M1993"/>
      <c r="N1993"/>
      <c r="O1993"/>
      <c r="P1993"/>
      <c r="Q1993"/>
      <c r="R1993"/>
      <c r="S1993"/>
      <c r="T1993"/>
      <c r="U1993"/>
      <c r="V1993"/>
      <c r="W1993"/>
      <c r="X1993"/>
      <c r="Y1993"/>
      <c r="Z1993"/>
      <c r="AA1993"/>
      <c r="AB1993"/>
      <c r="AC1993"/>
      <c r="AD1993"/>
      <c r="AE1993"/>
      <c r="AF1993"/>
      <c r="AG1993"/>
      <c r="AH1993"/>
      <c r="AI1993"/>
      <c r="AJ1993"/>
      <c r="AK1993"/>
      <c r="AL1993"/>
      <c r="AM1993"/>
      <c r="AN1993"/>
      <c r="AO1993"/>
      <c r="AP1993"/>
      <c r="AQ1993"/>
      <c r="AR1993"/>
      <c r="AS1993"/>
      <c r="AT1993"/>
      <c r="AU1993"/>
      <c r="AV1993"/>
      <c r="AW1993"/>
      <c r="AX1993"/>
      <c r="AY1993"/>
      <c r="AZ1993"/>
      <c r="BA1993"/>
      <c r="BB1993"/>
      <c r="BC1993"/>
      <c r="BD1993"/>
      <c r="BE1993"/>
      <c r="BF1993"/>
      <c r="BG1993"/>
      <c r="BH1993"/>
      <c r="BI1993"/>
      <c r="BJ1993"/>
      <c r="BK1993"/>
      <c r="BL1993"/>
      <c r="BM1993"/>
      <c r="BN1993"/>
      <c r="BO1993"/>
      <c r="BP1993"/>
      <c r="BQ1993"/>
      <c r="BR1993"/>
      <c r="BS1993"/>
      <c r="BT1993"/>
    </row>
    <row r="1994" spans="1:72" s="8" customFormat="1" x14ac:dyDescent="0.25">
      <c r="A1994" s="92"/>
      <c r="B1994" s="92"/>
      <c r="C1994" s="92"/>
      <c r="D1994" s="92"/>
      <c r="E1994" s="104"/>
      <c r="F1994" s="104"/>
      <c r="G1994" s="104"/>
      <c r="H1994" s="104"/>
      <c r="I1994" s="104"/>
      <c r="J1994" s="104"/>
      <c r="K1994" s="104"/>
      <c r="L1994" s="104"/>
      <c r="M1994"/>
      <c r="N1994"/>
      <c r="O1994"/>
      <c r="P1994"/>
      <c r="Q1994"/>
      <c r="R1994"/>
      <c r="S1994"/>
      <c r="T1994"/>
      <c r="U1994"/>
      <c r="V1994"/>
      <c r="W1994"/>
      <c r="X1994"/>
      <c r="Y1994"/>
      <c r="Z1994"/>
      <c r="AA1994"/>
      <c r="AB1994"/>
      <c r="AC1994"/>
      <c r="AD1994"/>
      <c r="AE1994"/>
      <c r="AF1994"/>
      <c r="AG1994"/>
      <c r="AH1994"/>
      <c r="AI1994"/>
      <c r="AJ1994"/>
      <c r="AK1994"/>
      <c r="AL1994"/>
      <c r="AM1994"/>
      <c r="AN1994"/>
      <c r="AO1994"/>
      <c r="AP1994"/>
      <c r="AQ1994"/>
      <c r="AR1994"/>
      <c r="AS1994"/>
      <c r="AT1994"/>
      <c r="AU1994"/>
      <c r="AV1994"/>
      <c r="AW1994"/>
      <c r="AX1994"/>
      <c r="AY1994"/>
      <c r="AZ1994"/>
      <c r="BA1994"/>
      <c r="BB1994"/>
      <c r="BC1994"/>
      <c r="BD1994"/>
      <c r="BE1994"/>
      <c r="BF1994"/>
      <c r="BG1994"/>
      <c r="BH1994"/>
      <c r="BI1994"/>
      <c r="BJ1994"/>
      <c r="BK1994"/>
      <c r="BL1994"/>
      <c r="BM1994"/>
      <c r="BN1994"/>
      <c r="BO1994"/>
      <c r="BP1994"/>
      <c r="BQ1994"/>
      <c r="BR1994"/>
      <c r="BS1994"/>
      <c r="BT1994"/>
    </row>
    <row r="1995" spans="1:72" s="8" customFormat="1" x14ac:dyDescent="0.25">
      <c r="A1995" s="92"/>
      <c r="B1995" s="92"/>
      <c r="C1995" s="92"/>
      <c r="D1995" s="92"/>
      <c r="E1995" s="104"/>
      <c r="F1995" s="104"/>
      <c r="G1995" s="104"/>
      <c r="H1995" s="104"/>
      <c r="I1995" s="104"/>
      <c r="J1995" s="104"/>
      <c r="K1995" s="104"/>
      <c r="L1995" s="104"/>
      <c r="M1995"/>
      <c r="N1995"/>
      <c r="O1995"/>
      <c r="P1995"/>
      <c r="Q1995"/>
      <c r="R1995"/>
      <c r="S1995"/>
      <c r="T1995"/>
      <c r="U1995"/>
      <c r="V1995"/>
      <c r="W1995"/>
      <c r="X1995"/>
      <c r="Y1995"/>
      <c r="Z1995"/>
      <c r="AA1995"/>
      <c r="AB1995"/>
      <c r="AC1995"/>
      <c r="AD1995"/>
      <c r="AE1995"/>
      <c r="AF1995"/>
      <c r="AG1995"/>
      <c r="AH1995"/>
      <c r="AI1995"/>
      <c r="AJ1995"/>
      <c r="AK1995"/>
      <c r="AL1995"/>
      <c r="AM1995"/>
      <c r="AN1995"/>
      <c r="AO1995"/>
      <c r="AP1995"/>
      <c r="AQ1995"/>
      <c r="AR1995"/>
      <c r="AS1995"/>
      <c r="AT1995"/>
      <c r="AU1995"/>
      <c r="AV1995"/>
      <c r="AW1995"/>
      <c r="AX1995"/>
      <c r="AY1995"/>
      <c r="AZ1995"/>
      <c r="BA1995"/>
      <c r="BB1995"/>
      <c r="BC1995"/>
      <c r="BD1995"/>
      <c r="BE1995"/>
      <c r="BF1995"/>
      <c r="BG1995"/>
      <c r="BH1995"/>
      <c r="BI1995"/>
      <c r="BJ1995"/>
      <c r="BK1995"/>
      <c r="BL1995"/>
      <c r="BM1995"/>
      <c r="BN1995"/>
      <c r="BO1995"/>
      <c r="BP1995"/>
      <c r="BQ1995"/>
      <c r="BR1995"/>
      <c r="BS1995"/>
      <c r="BT1995"/>
    </row>
    <row r="1996" spans="1:72" s="8" customFormat="1" x14ac:dyDescent="0.25">
      <c r="A1996" s="92"/>
      <c r="B1996" s="92"/>
      <c r="C1996" s="92"/>
      <c r="D1996" s="92"/>
      <c r="E1996" s="104"/>
      <c r="F1996" s="104"/>
      <c r="G1996" s="104"/>
      <c r="H1996" s="104"/>
      <c r="I1996" s="104"/>
      <c r="J1996" s="104"/>
      <c r="K1996" s="104"/>
      <c r="L1996" s="104"/>
      <c r="M1996"/>
      <c r="N1996"/>
      <c r="O1996"/>
      <c r="P1996"/>
      <c r="Q1996"/>
      <c r="R1996"/>
      <c r="S1996"/>
      <c r="T1996"/>
      <c r="U1996"/>
      <c r="V1996"/>
      <c r="W1996"/>
      <c r="X1996"/>
      <c r="Y1996"/>
      <c r="Z1996"/>
      <c r="AA1996"/>
      <c r="AB1996"/>
      <c r="AC1996"/>
      <c r="AD1996"/>
      <c r="AE1996"/>
      <c r="AF1996"/>
      <c r="AG1996"/>
      <c r="AH1996"/>
      <c r="AI1996"/>
      <c r="AJ1996"/>
      <c r="AK1996"/>
      <c r="AL1996"/>
      <c r="AM1996"/>
      <c r="AN1996"/>
      <c r="AO1996"/>
      <c r="AP1996"/>
      <c r="AQ1996"/>
      <c r="AR1996"/>
      <c r="AS1996"/>
      <c r="AT1996"/>
      <c r="AU1996"/>
      <c r="AV1996"/>
      <c r="AW1996"/>
      <c r="AX1996"/>
      <c r="AY1996"/>
      <c r="AZ1996"/>
      <c r="BA1996"/>
      <c r="BB1996"/>
      <c r="BC1996"/>
      <c r="BD1996"/>
      <c r="BE1996"/>
      <c r="BF1996"/>
      <c r="BG1996"/>
      <c r="BH1996"/>
      <c r="BI1996"/>
      <c r="BJ1996"/>
      <c r="BK1996"/>
      <c r="BL1996"/>
      <c r="BM1996"/>
      <c r="BN1996"/>
      <c r="BO1996"/>
      <c r="BP1996"/>
      <c r="BQ1996"/>
      <c r="BR1996"/>
      <c r="BS1996"/>
      <c r="BT1996"/>
    </row>
    <row r="1997" spans="1:72" s="8" customFormat="1" x14ac:dyDescent="0.25">
      <c r="A1997" s="92"/>
      <c r="B1997" s="92"/>
      <c r="C1997" s="92"/>
      <c r="D1997" s="92"/>
      <c r="E1997" s="104"/>
      <c r="F1997" s="104"/>
      <c r="G1997" s="104"/>
      <c r="H1997" s="104"/>
      <c r="I1997" s="104"/>
      <c r="J1997" s="104"/>
      <c r="K1997" s="104"/>
      <c r="L1997" s="104"/>
      <c r="M1997"/>
      <c r="N1997"/>
      <c r="O1997"/>
      <c r="P1997"/>
      <c r="Q1997"/>
      <c r="R1997"/>
      <c r="S1997"/>
      <c r="T1997"/>
      <c r="U1997"/>
      <c r="V1997"/>
      <c r="W1997"/>
      <c r="X1997"/>
      <c r="Y1997"/>
      <c r="Z1997"/>
      <c r="AA1997"/>
      <c r="AB1997"/>
      <c r="AC1997"/>
      <c r="AD1997"/>
      <c r="AE1997"/>
      <c r="AF1997"/>
      <c r="AG1997"/>
      <c r="AH1997"/>
      <c r="AI1997"/>
      <c r="AJ1997"/>
      <c r="AK1997"/>
      <c r="AL1997"/>
      <c r="AM1997"/>
      <c r="AN1997"/>
      <c r="AO1997"/>
      <c r="AP1997"/>
      <c r="AQ1997"/>
      <c r="AR1997"/>
      <c r="AS1997"/>
      <c r="AT1997"/>
      <c r="AU1997"/>
      <c r="AV1997"/>
      <c r="AW1997"/>
      <c r="AX1997"/>
      <c r="AY1997"/>
      <c r="AZ1997"/>
      <c r="BA1997"/>
      <c r="BB1997"/>
      <c r="BC1997"/>
      <c r="BD1997"/>
      <c r="BE1997"/>
      <c r="BF1997"/>
      <c r="BG1997"/>
      <c r="BH1997"/>
      <c r="BI1997"/>
      <c r="BJ1997"/>
      <c r="BK1997"/>
      <c r="BL1997"/>
      <c r="BM1997"/>
      <c r="BN1997"/>
      <c r="BO1997"/>
      <c r="BP1997"/>
      <c r="BQ1997"/>
      <c r="BR1997"/>
      <c r="BS1997"/>
      <c r="BT1997"/>
    </row>
    <row r="1998" spans="1:72" s="8" customFormat="1" x14ac:dyDescent="0.25">
      <c r="A1998" s="92"/>
      <c r="B1998" s="92"/>
      <c r="C1998" s="92"/>
      <c r="D1998" s="92"/>
      <c r="E1998" s="104"/>
      <c r="F1998" s="104"/>
      <c r="G1998" s="104"/>
      <c r="H1998" s="104"/>
      <c r="I1998" s="104"/>
      <c r="J1998" s="104"/>
      <c r="K1998" s="104"/>
      <c r="L1998" s="104"/>
      <c r="M1998"/>
      <c r="N1998"/>
      <c r="O1998"/>
      <c r="P1998"/>
      <c r="Q1998"/>
      <c r="R1998"/>
      <c r="S1998"/>
      <c r="T1998"/>
      <c r="U1998"/>
      <c r="V1998"/>
      <c r="W1998"/>
      <c r="X1998"/>
      <c r="Y1998"/>
      <c r="Z1998"/>
      <c r="AA1998"/>
      <c r="AB1998"/>
      <c r="AC1998"/>
      <c r="AD1998"/>
      <c r="AE1998"/>
      <c r="AF1998"/>
      <c r="AG1998"/>
      <c r="AH1998"/>
      <c r="AI1998"/>
      <c r="AJ1998"/>
      <c r="AK1998"/>
      <c r="AL1998"/>
      <c r="AM1998"/>
      <c r="AN1998"/>
      <c r="AO1998"/>
      <c r="AP1998"/>
      <c r="AQ1998"/>
      <c r="AR1998"/>
      <c r="AS1998"/>
      <c r="AT1998"/>
      <c r="AU1998"/>
      <c r="AV1998"/>
      <c r="AW1998"/>
      <c r="AX1998"/>
      <c r="AY1998"/>
      <c r="AZ1998"/>
      <c r="BA1998"/>
      <c r="BB1998"/>
      <c r="BC1998"/>
      <c r="BD1998"/>
      <c r="BE1998"/>
      <c r="BF1998"/>
      <c r="BG1998"/>
      <c r="BH1998"/>
      <c r="BI1998"/>
      <c r="BJ1998"/>
      <c r="BK1998"/>
      <c r="BL1998"/>
      <c r="BM1998"/>
      <c r="BN1998"/>
      <c r="BO1998"/>
      <c r="BP1998"/>
      <c r="BQ1998"/>
      <c r="BR1998"/>
      <c r="BS1998"/>
      <c r="BT1998"/>
    </row>
    <row r="1999" spans="1:72" s="8" customFormat="1" x14ac:dyDescent="0.25">
      <c r="A1999" s="92"/>
      <c r="B1999" s="92"/>
      <c r="C1999" s="92"/>
      <c r="D1999" s="92"/>
      <c r="E1999" s="104"/>
      <c r="F1999" s="104"/>
      <c r="G1999" s="104"/>
      <c r="H1999" s="104"/>
      <c r="I1999" s="104"/>
      <c r="J1999" s="104"/>
      <c r="K1999" s="104"/>
      <c r="L1999" s="104"/>
      <c r="M1999"/>
      <c r="N1999"/>
      <c r="O1999"/>
      <c r="P1999"/>
      <c r="Q1999"/>
      <c r="R1999"/>
      <c r="S1999"/>
      <c r="T1999"/>
      <c r="U1999"/>
      <c r="V1999"/>
      <c r="W1999"/>
      <c r="X1999"/>
      <c r="Y1999"/>
      <c r="Z1999"/>
      <c r="AA1999"/>
      <c r="AB1999"/>
      <c r="AC1999"/>
      <c r="AD1999"/>
      <c r="AE1999"/>
      <c r="AF1999"/>
      <c r="AG1999"/>
      <c r="AH1999"/>
      <c r="AI1999"/>
      <c r="AJ1999"/>
      <c r="AK1999"/>
      <c r="AL1999"/>
      <c r="AM1999"/>
      <c r="AN1999"/>
      <c r="AO1999"/>
      <c r="AP1999"/>
      <c r="AQ1999"/>
      <c r="AR1999"/>
      <c r="AS1999"/>
      <c r="AT1999"/>
      <c r="AU1999"/>
      <c r="AV1999"/>
      <c r="AW1999"/>
      <c r="AX1999"/>
      <c r="AY1999"/>
      <c r="AZ1999"/>
      <c r="BA1999"/>
      <c r="BB1999"/>
      <c r="BC1999"/>
      <c r="BD1999"/>
      <c r="BE1999"/>
      <c r="BF1999"/>
      <c r="BG1999"/>
      <c r="BH1999"/>
      <c r="BI1999"/>
      <c r="BJ1999"/>
      <c r="BK1999"/>
      <c r="BL1999"/>
      <c r="BM1999"/>
      <c r="BN1999"/>
      <c r="BO1999"/>
      <c r="BP1999"/>
      <c r="BQ1999"/>
      <c r="BR1999"/>
      <c r="BS1999"/>
      <c r="BT1999"/>
    </row>
    <row r="2000" spans="1:72" s="8" customFormat="1" x14ac:dyDescent="0.25">
      <c r="A2000" s="92"/>
      <c r="B2000" s="92"/>
      <c r="C2000" s="92"/>
      <c r="D2000" s="92"/>
      <c r="E2000" s="104"/>
      <c r="F2000" s="104"/>
      <c r="G2000" s="104"/>
      <c r="H2000" s="104"/>
      <c r="I2000" s="104"/>
      <c r="J2000" s="104"/>
      <c r="K2000" s="104"/>
      <c r="L2000" s="104"/>
      <c r="M2000"/>
      <c r="N2000"/>
      <c r="O2000"/>
      <c r="P2000"/>
      <c r="Q2000"/>
      <c r="R2000"/>
      <c r="S2000"/>
      <c r="T2000"/>
      <c r="U2000"/>
      <c r="V2000"/>
      <c r="W2000"/>
      <c r="X2000"/>
      <c r="Y2000"/>
      <c r="Z2000"/>
      <c r="AA2000"/>
      <c r="AB2000"/>
      <c r="AC2000"/>
      <c r="AD2000"/>
      <c r="AE2000"/>
      <c r="AF2000"/>
      <c r="AG2000"/>
      <c r="AH2000"/>
      <c r="AI2000"/>
      <c r="AJ2000"/>
      <c r="AK2000"/>
      <c r="AL2000"/>
      <c r="AM2000"/>
      <c r="AN2000"/>
      <c r="AO2000"/>
      <c r="AP2000"/>
      <c r="AQ2000"/>
      <c r="AR2000"/>
      <c r="AS2000"/>
      <c r="AT2000"/>
      <c r="AU2000"/>
      <c r="AV2000"/>
      <c r="AW2000"/>
      <c r="AX2000"/>
      <c r="AY2000"/>
      <c r="AZ2000"/>
      <c r="BA2000"/>
      <c r="BB2000"/>
      <c r="BC2000"/>
      <c r="BD2000"/>
      <c r="BE2000"/>
      <c r="BF2000"/>
      <c r="BG2000"/>
      <c r="BH2000"/>
      <c r="BI2000"/>
      <c r="BJ2000"/>
      <c r="BK2000"/>
      <c r="BL2000"/>
      <c r="BM2000"/>
      <c r="BN2000"/>
      <c r="BO2000"/>
      <c r="BP2000"/>
      <c r="BQ2000"/>
      <c r="BR2000"/>
      <c r="BS2000"/>
      <c r="BT2000"/>
    </row>
    <row r="2001" spans="1:72" s="8" customFormat="1" x14ac:dyDescent="0.25">
      <c r="A2001" s="92"/>
      <c r="B2001" s="92"/>
      <c r="C2001" s="92"/>
      <c r="D2001" s="92"/>
      <c r="E2001" s="104"/>
      <c r="F2001" s="104"/>
      <c r="G2001" s="104"/>
      <c r="H2001" s="104"/>
      <c r="I2001" s="104"/>
      <c r="J2001" s="104"/>
      <c r="K2001" s="104"/>
      <c r="L2001" s="104"/>
      <c r="M2001"/>
      <c r="N2001"/>
      <c r="O2001"/>
      <c r="P2001"/>
      <c r="Q2001"/>
      <c r="R2001"/>
      <c r="S2001"/>
      <c r="T2001"/>
      <c r="U2001"/>
      <c r="V2001"/>
      <c r="W2001"/>
      <c r="X2001"/>
      <c r="Y2001"/>
      <c r="Z2001"/>
      <c r="AA2001"/>
      <c r="AB2001"/>
      <c r="AC2001"/>
      <c r="AD2001"/>
      <c r="AE2001"/>
      <c r="AF2001"/>
      <c r="AG2001"/>
      <c r="AH2001"/>
      <c r="AI2001"/>
      <c r="AJ2001"/>
      <c r="AK2001"/>
      <c r="AL2001"/>
      <c r="AM2001"/>
      <c r="AN2001"/>
      <c r="AO2001"/>
      <c r="AP2001"/>
      <c r="AQ2001"/>
      <c r="AR2001"/>
      <c r="AS2001"/>
      <c r="AT2001"/>
      <c r="AU2001"/>
      <c r="AV2001"/>
      <c r="AW2001"/>
      <c r="AX2001"/>
      <c r="AY2001"/>
      <c r="AZ2001"/>
      <c r="BA2001"/>
      <c r="BB2001"/>
      <c r="BC2001"/>
      <c r="BD2001"/>
      <c r="BE2001"/>
      <c r="BF2001"/>
      <c r="BG2001"/>
      <c r="BH2001"/>
      <c r="BI2001"/>
      <c r="BJ2001"/>
      <c r="BK2001"/>
      <c r="BL2001"/>
      <c r="BM2001"/>
      <c r="BN2001"/>
      <c r="BO2001"/>
      <c r="BP2001"/>
      <c r="BQ2001"/>
      <c r="BR2001"/>
      <c r="BS2001"/>
      <c r="BT2001"/>
    </row>
    <row r="2002" spans="1:72" s="8" customFormat="1" x14ac:dyDescent="0.25">
      <c r="A2002" s="92"/>
      <c r="B2002" s="92"/>
      <c r="C2002" s="92"/>
      <c r="D2002" s="92"/>
      <c r="E2002" s="104"/>
      <c r="F2002" s="104"/>
      <c r="G2002" s="104"/>
      <c r="H2002" s="104"/>
      <c r="I2002" s="104"/>
      <c r="J2002" s="104"/>
      <c r="K2002" s="104"/>
      <c r="L2002" s="104"/>
      <c r="M2002"/>
      <c r="N2002"/>
      <c r="O2002"/>
      <c r="P2002"/>
      <c r="Q2002"/>
      <c r="R2002"/>
      <c r="S2002"/>
      <c r="T2002"/>
      <c r="U2002"/>
      <c r="V2002"/>
      <c r="W2002"/>
      <c r="X2002"/>
      <c r="Y2002"/>
      <c r="Z2002"/>
      <c r="AA2002"/>
      <c r="AB2002"/>
      <c r="AC2002"/>
      <c r="AD2002"/>
      <c r="AE2002"/>
      <c r="AF2002"/>
      <c r="AG2002"/>
      <c r="AH2002"/>
      <c r="AI2002"/>
      <c r="AJ2002"/>
      <c r="AK2002"/>
      <c r="AL2002"/>
      <c r="AM2002"/>
      <c r="AN2002"/>
      <c r="AO2002"/>
      <c r="AP2002"/>
      <c r="AQ2002"/>
      <c r="AR2002"/>
      <c r="AS2002"/>
      <c r="AT2002"/>
      <c r="AU2002"/>
      <c r="AV2002"/>
      <c r="AW2002"/>
      <c r="AX2002"/>
      <c r="AY2002"/>
      <c r="AZ2002"/>
      <c r="BA2002"/>
      <c r="BB2002"/>
      <c r="BC2002"/>
      <c r="BD2002"/>
      <c r="BE2002"/>
      <c r="BF2002"/>
      <c r="BG2002"/>
      <c r="BH2002"/>
      <c r="BI2002"/>
      <c r="BJ2002"/>
      <c r="BK2002"/>
      <c r="BL2002"/>
      <c r="BM2002"/>
      <c r="BN2002"/>
      <c r="BO2002"/>
      <c r="BP2002"/>
      <c r="BQ2002"/>
      <c r="BR2002"/>
      <c r="BS2002"/>
      <c r="BT2002"/>
    </row>
    <row r="2003" spans="1:72" s="8" customFormat="1" x14ac:dyDescent="0.25">
      <c r="A2003" s="92"/>
      <c r="B2003" s="92"/>
      <c r="C2003" s="92"/>
      <c r="D2003" s="92"/>
      <c r="E2003" s="104"/>
      <c r="F2003" s="104"/>
      <c r="G2003" s="104"/>
      <c r="H2003" s="104"/>
      <c r="I2003" s="104"/>
      <c r="J2003" s="104"/>
      <c r="K2003" s="104"/>
      <c r="L2003" s="104"/>
      <c r="M2003"/>
      <c r="N2003"/>
      <c r="O2003"/>
      <c r="P2003"/>
      <c r="Q2003"/>
      <c r="R2003"/>
      <c r="S2003"/>
      <c r="T2003"/>
      <c r="U2003"/>
      <c r="V2003"/>
      <c r="W2003"/>
      <c r="X2003"/>
      <c r="Y2003"/>
      <c r="Z2003"/>
      <c r="AA2003"/>
      <c r="AB2003"/>
      <c r="AC2003"/>
      <c r="AD2003"/>
      <c r="AE2003"/>
      <c r="AF2003"/>
      <c r="AG2003"/>
      <c r="AH2003"/>
      <c r="AI2003"/>
      <c r="AJ2003"/>
      <c r="AK2003"/>
      <c r="AL2003"/>
      <c r="AM2003"/>
      <c r="AN2003"/>
      <c r="AO2003"/>
      <c r="AP2003"/>
      <c r="AQ2003"/>
      <c r="AR2003"/>
      <c r="AS2003"/>
      <c r="AT2003"/>
      <c r="AU2003"/>
      <c r="AV2003"/>
      <c r="AW2003"/>
      <c r="AX2003"/>
      <c r="AY2003"/>
      <c r="AZ2003"/>
      <c r="BA2003"/>
      <c r="BB2003"/>
      <c r="BC2003"/>
      <c r="BD2003"/>
      <c r="BE2003"/>
      <c r="BF2003"/>
      <c r="BG2003"/>
      <c r="BH2003"/>
      <c r="BI2003"/>
      <c r="BJ2003"/>
      <c r="BK2003"/>
      <c r="BL2003"/>
      <c r="BM2003"/>
      <c r="BN2003"/>
      <c r="BO2003"/>
      <c r="BP2003"/>
      <c r="BQ2003"/>
      <c r="BR2003"/>
      <c r="BS2003"/>
      <c r="BT2003"/>
    </row>
    <row r="2004" spans="1:72" s="8" customFormat="1" x14ac:dyDescent="0.25">
      <c r="A2004" s="92"/>
      <c r="B2004" s="92"/>
      <c r="C2004" s="92"/>
      <c r="D2004" s="92"/>
      <c r="E2004" s="104"/>
      <c r="F2004" s="104"/>
      <c r="G2004" s="104"/>
      <c r="H2004" s="104"/>
      <c r="I2004" s="104"/>
      <c r="J2004" s="104"/>
      <c r="K2004" s="104"/>
      <c r="L2004" s="104"/>
      <c r="M2004"/>
      <c r="N2004"/>
      <c r="O2004"/>
      <c r="P2004"/>
      <c r="Q2004"/>
      <c r="R2004"/>
      <c r="S2004"/>
      <c r="T2004"/>
      <c r="U2004"/>
      <c r="V2004"/>
      <c r="W2004"/>
      <c r="X2004"/>
      <c r="Y2004"/>
      <c r="Z2004"/>
      <c r="AA2004"/>
      <c r="AB2004"/>
      <c r="AC2004"/>
      <c r="AD2004"/>
      <c r="AE2004"/>
      <c r="AF2004"/>
      <c r="AG2004"/>
      <c r="AH2004"/>
      <c r="AI2004"/>
      <c r="AJ2004"/>
      <c r="AK2004"/>
      <c r="AL2004"/>
      <c r="AM2004"/>
      <c r="AN2004"/>
      <c r="AO2004"/>
      <c r="AP2004"/>
      <c r="AQ2004"/>
      <c r="AR2004"/>
      <c r="AS2004"/>
      <c r="AT2004"/>
      <c r="AU2004"/>
      <c r="AV2004"/>
      <c r="AW2004"/>
      <c r="AX2004"/>
      <c r="AY2004"/>
      <c r="AZ2004"/>
      <c r="BA2004"/>
      <c r="BB2004"/>
      <c r="BC2004"/>
      <c r="BD2004"/>
      <c r="BE2004"/>
      <c r="BF2004"/>
      <c r="BG2004"/>
      <c r="BH2004"/>
      <c r="BI2004"/>
      <c r="BJ2004"/>
      <c r="BK2004"/>
      <c r="BL2004"/>
      <c r="BM2004"/>
      <c r="BN2004"/>
      <c r="BO2004"/>
      <c r="BP2004"/>
      <c r="BQ2004"/>
      <c r="BR2004"/>
      <c r="BS2004"/>
      <c r="BT2004"/>
    </row>
    <row r="2005" spans="1:72" s="8" customFormat="1" x14ac:dyDescent="0.25">
      <c r="A2005" s="92"/>
      <c r="B2005" s="92"/>
      <c r="C2005" s="92"/>
      <c r="D2005" s="92"/>
      <c r="E2005" s="104"/>
      <c r="F2005" s="104"/>
      <c r="G2005" s="104"/>
      <c r="H2005" s="104"/>
      <c r="I2005" s="104"/>
      <c r="J2005" s="104"/>
      <c r="K2005" s="104"/>
      <c r="L2005" s="104"/>
      <c r="M2005"/>
      <c r="N2005"/>
      <c r="O2005"/>
      <c r="P2005"/>
      <c r="Q2005"/>
      <c r="R2005"/>
      <c r="S2005"/>
      <c r="T2005"/>
      <c r="U2005"/>
      <c r="V2005"/>
      <c r="W2005"/>
      <c r="X2005"/>
      <c r="Y2005"/>
      <c r="Z2005"/>
      <c r="AA2005"/>
      <c r="AB2005"/>
      <c r="AC2005"/>
      <c r="AD2005"/>
      <c r="AE2005"/>
      <c r="AF2005"/>
      <c r="AG2005"/>
      <c r="AH2005"/>
      <c r="AI2005"/>
      <c r="AJ2005"/>
      <c r="AK2005"/>
      <c r="AL2005"/>
      <c r="AM2005"/>
      <c r="AN2005"/>
      <c r="AO2005"/>
      <c r="AP2005"/>
      <c r="AQ2005"/>
      <c r="AR2005"/>
      <c r="AS2005"/>
      <c r="AT2005"/>
      <c r="AU2005"/>
      <c r="AV2005"/>
      <c r="AW2005"/>
      <c r="AX2005"/>
      <c r="AY2005"/>
      <c r="AZ2005"/>
      <c r="BA2005"/>
      <c r="BB2005"/>
      <c r="BC2005"/>
      <c r="BD2005"/>
      <c r="BE2005"/>
      <c r="BF2005"/>
      <c r="BG2005"/>
      <c r="BH2005"/>
      <c r="BI2005"/>
      <c r="BJ2005"/>
      <c r="BK2005"/>
      <c r="BL2005"/>
      <c r="BM2005"/>
      <c r="BN2005"/>
      <c r="BO2005"/>
      <c r="BP2005"/>
      <c r="BQ2005"/>
      <c r="BR2005"/>
      <c r="BS2005"/>
      <c r="BT2005"/>
    </row>
    <row r="2006" spans="1:72" s="8" customFormat="1" x14ac:dyDescent="0.25">
      <c r="A2006" s="92"/>
      <c r="B2006" s="92"/>
      <c r="C2006" s="92"/>
      <c r="D2006" s="92"/>
      <c r="E2006" s="104"/>
      <c r="F2006" s="104"/>
      <c r="G2006" s="104"/>
      <c r="H2006" s="104"/>
      <c r="I2006" s="104"/>
      <c r="J2006" s="104"/>
      <c r="K2006" s="104"/>
      <c r="L2006" s="104"/>
      <c r="M2006"/>
      <c r="N2006"/>
      <c r="O2006"/>
      <c r="P2006"/>
      <c r="Q2006"/>
      <c r="R2006"/>
      <c r="S2006"/>
      <c r="T2006"/>
      <c r="U2006"/>
      <c r="V2006"/>
      <c r="W2006"/>
      <c r="X2006"/>
      <c r="Y2006"/>
      <c r="Z2006"/>
      <c r="AA2006"/>
      <c r="AB2006"/>
      <c r="AC2006"/>
      <c r="AD2006"/>
      <c r="AE2006"/>
      <c r="AF2006"/>
      <c r="AG2006"/>
      <c r="AH2006"/>
      <c r="AI2006"/>
      <c r="AJ2006"/>
      <c r="AK2006"/>
      <c r="AL2006"/>
      <c r="AM2006"/>
      <c r="AN2006"/>
      <c r="AO2006"/>
      <c r="AP2006"/>
      <c r="AQ2006"/>
      <c r="AR2006"/>
      <c r="AS2006"/>
      <c r="AT2006"/>
      <c r="AU2006"/>
      <c r="AV2006"/>
      <c r="AW2006"/>
      <c r="AX2006"/>
      <c r="AY2006"/>
      <c r="AZ2006"/>
      <c r="BA2006"/>
      <c r="BB2006"/>
      <c r="BC2006"/>
      <c r="BD2006"/>
      <c r="BE2006"/>
      <c r="BF2006"/>
      <c r="BG2006"/>
      <c r="BH2006"/>
      <c r="BI2006"/>
      <c r="BJ2006"/>
      <c r="BK2006"/>
      <c r="BL2006"/>
      <c r="BM2006"/>
      <c r="BN2006"/>
      <c r="BO2006"/>
      <c r="BP2006"/>
      <c r="BQ2006"/>
      <c r="BR2006"/>
      <c r="BS2006"/>
      <c r="BT2006"/>
    </row>
    <row r="2007" spans="1:72" s="8" customFormat="1" x14ac:dyDescent="0.25">
      <c r="A2007" s="92"/>
      <c r="B2007" s="92"/>
      <c r="C2007" s="92"/>
      <c r="D2007" s="92"/>
      <c r="E2007" s="104"/>
      <c r="F2007" s="104"/>
      <c r="G2007" s="104"/>
      <c r="H2007" s="104"/>
      <c r="I2007" s="104"/>
      <c r="J2007" s="104"/>
      <c r="K2007" s="104"/>
      <c r="L2007" s="104"/>
      <c r="M2007"/>
      <c r="N2007"/>
      <c r="O2007"/>
      <c r="P2007"/>
      <c r="Q2007"/>
      <c r="R2007"/>
      <c r="S2007"/>
      <c r="T2007"/>
      <c r="U2007"/>
      <c r="V2007"/>
      <c r="W2007"/>
      <c r="X2007"/>
      <c r="Y2007"/>
      <c r="Z2007"/>
      <c r="AA2007"/>
      <c r="AB2007"/>
      <c r="AC2007"/>
      <c r="AD2007"/>
      <c r="AE2007"/>
      <c r="AF2007"/>
      <c r="AG2007"/>
      <c r="AH2007"/>
      <c r="AI2007"/>
      <c r="AJ2007"/>
      <c r="AK2007"/>
      <c r="AL2007"/>
      <c r="AM2007"/>
      <c r="AN2007"/>
      <c r="AO2007"/>
      <c r="AP2007"/>
      <c r="AQ2007"/>
      <c r="AR2007"/>
      <c r="AS2007"/>
      <c r="AT2007"/>
      <c r="AU2007"/>
      <c r="AV2007"/>
      <c r="AW2007"/>
      <c r="AX2007"/>
      <c r="AY2007"/>
      <c r="AZ2007"/>
      <c r="BA2007"/>
      <c r="BB2007"/>
      <c r="BC2007"/>
      <c r="BD2007"/>
      <c r="BE2007"/>
      <c r="BF2007"/>
      <c r="BG2007"/>
      <c r="BH2007"/>
      <c r="BI2007"/>
      <c r="BJ2007"/>
      <c r="BK2007"/>
      <c r="BL2007"/>
      <c r="BM2007"/>
      <c r="BN2007"/>
      <c r="BO2007"/>
      <c r="BP2007"/>
      <c r="BQ2007"/>
      <c r="BR2007"/>
      <c r="BS2007"/>
      <c r="BT2007"/>
    </row>
    <row r="2008" spans="1:72" s="8" customFormat="1" x14ac:dyDescent="0.25">
      <c r="A2008" s="92"/>
      <c r="B2008" s="92"/>
      <c r="C2008" s="92"/>
      <c r="D2008" s="92"/>
      <c r="E2008" s="104"/>
      <c r="F2008" s="104"/>
      <c r="G2008" s="104"/>
      <c r="H2008" s="104"/>
      <c r="I2008" s="104"/>
      <c r="J2008" s="104"/>
      <c r="K2008" s="104"/>
      <c r="L2008" s="104"/>
      <c r="M2008"/>
      <c r="N2008"/>
      <c r="O2008"/>
      <c r="P2008"/>
      <c r="Q2008"/>
      <c r="R2008"/>
      <c r="S2008"/>
      <c r="T2008"/>
      <c r="U2008"/>
      <c r="V2008"/>
      <c r="W2008"/>
      <c r="X2008"/>
      <c r="Y2008"/>
      <c r="Z2008"/>
      <c r="AA2008"/>
      <c r="AB2008"/>
      <c r="AC2008"/>
      <c r="AD2008"/>
      <c r="AE2008"/>
      <c r="AF2008"/>
      <c r="AG2008"/>
      <c r="AH2008"/>
      <c r="AI2008"/>
      <c r="AJ2008"/>
      <c r="AK2008"/>
      <c r="AL2008"/>
      <c r="AM2008"/>
      <c r="AN2008"/>
      <c r="AO2008"/>
      <c r="AP2008"/>
      <c r="AQ2008"/>
      <c r="AR2008"/>
      <c r="AS2008"/>
      <c r="AT2008"/>
      <c r="AU2008"/>
      <c r="AV2008"/>
      <c r="AW2008"/>
      <c r="AX2008"/>
      <c r="AY2008"/>
      <c r="AZ2008"/>
      <c r="BA2008"/>
      <c r="BB2008"/>
      <c r="BC2008"/>
      <c r="BD2008"/>
      <c r="BE2008"/>
      <c r="BF2008"/>
      <c r="BG2008"/>
      <c r="BH2008"/>
      <c r="BI2008"/>
      <c r="BJ2008"/>
      <c r="BK2008"/>
      <c r="BL2008"/>
      <c r="BM2008"/>
      <c r="BN2008"/>
      <c r="BO2008"/>
      <c r="BP2008"/>
      <c r="BQ2008"/>
      <c r="BR2008"/>
      <c r="BS2008"/>
      <c r="BT2008"/>
    </row>
    <row r="2009" spans="1:72" s="8" customFormat="1" x14ac:dyDescent="0.25">
      <c r="A2009" s="92"/>
      <c r="B2009" s="92"/>
      <c r="C2009" s="92"/>
      <c r="D2009" s="92"/>
      <c r="E2009" s="104"/>
      <c r="F2009" s="104"/>
      <c r="G2009" s="104"/>
      <c r="H2009" s="104"/>
      <c r="I2009" s="104"/>
      <c r="J2009" s="104"/>
      <c r="K2009" s="104"/>
      <c r="L2009" s="104"/>
      <c r="M2009"/>
      <c r="N2009"/>
      <c r="O2009"/>
      <c r="P2009"/>
      <c r="Q2009"/>
      <c r="R2009"/>
      <c r="S2009"/>
      <c r="T2009"/>
      <c r="U2009"/>
      <c r="V2009"/>
      <c r="W2009"/>
      <c r="X2009"/>
      <c r="Y2009"/>
      <c r="Z2009"/>
      <c r="AA2009"/>
      <c r="AB2009"/>
      <c r="AC2009"/>
      <c r="AD2009"/>
      <c r="AE2009"/>
      <c r="AF2009"/>
      <c r="AG2009"/>
      <c r="AH2009"/>
      <c r="AI2009"/>
      <c r="AJ2009"/>
      <c r="AK2009"/>
      <c r="AL2009"/>
      <c r="AM2009"/>
      <c r="AN2009"/>
      <c r="AO2009"/>
      <c r="AP2009"/>
      <c r="AQ2009"/>
      <c r="AR2009"/>
      <c r="AS2009"/>
      <c r="AT2009"/>
      <c r="AU2009"/>
      <c r="AV2009"/>
      <c r="AW2009"/>
      <c r="AX2009"/>
      <c r="AY2009"/>
      <c r="AZ2009"/>
      <c r="BA2009"/>
      <c r="BB2009"/>
      <c r="BC2009"/>
      <c r="BD2009"/>
      <c r="BE2009"/>
      <c r="BF2009"/>
      <c r="BG2009"/>
      <c r="BH2009"/>
      <c r="BI2009"/>
      <c r="BJ2009"/>
      <c r="BK2009"/>
      <c r="BL2009"/>
      <c r="BM2009"/>
      <c r="BN2009"/>
      <c r="BO2009"/>
      <c r="BP2009"/>
      <c r="BQ2009"/>
      <c r="BR2009"/>
      <c r="BS2009"/>
      <c r="BT2009"/>
    </row>
    <row r="2010" spans="1:72" s="8" customFormat="1" x14ac:dyDescent="0.25">
      <c r="A2010" s="92"/>
      <c r="B2010" s="92"/>
      <c r="C2010" s="92"/>
      <c r="D2010" s="92"/>
      <c r="E2010" s="104"/>
      <c r="F2010" s="104"/>
      <c r="G2010" s="104"/>
      <c r="H2010" s="104"/>
      <c r="I2010" s="104"/>
      <c r="J2010" s="104"/>
      <c r="K2010" s="104"/>
      <c r="L2010" s="104"/>
      <c r="M2010"/>
      <c r="N2010"/>
      <c r="O2010"/>
      <c r="P2010"/>
      <c r="Q2010"/>
      <c r="R2010"/>
      <c r="S2010"/>
      <c r="T2010"/>
      <c r="U2010"/>
      <c r="V2010"/>
      <c r="W2010"/>
      <c r="X2010"/>
      <c r="Y2010"/>
      <c r="Z2010"/>
      <c r="AA2010"/>
      <c r="AB2010"/>
      <c r="AC2010"/>
      <c r="AD2010"/>
      <c r="AE2010"/>
      <c r="AF2010"/>
      <c r="AG2010"/>
      <c r="AH2010"/>
      <c r="AI2010"/>
      <c r="AJ2010"/>
      <c r="AK2010"/>
      <c r="AL2010"/>
      <c r="AM2010"/>
      <c r="AN2010"/>
      <c r="AO2010"/>
      <c r="AP2010"/>
      <c r="AQ2010"/>
      <c r="AR2010"/>
      <c r="AS2010"/>
      <c r="AT2010"/>
      <c r="AU2010"/>
      <c r="AV2010"/>
      <c r="AW2010"/>
      <c r="AX2010"/>
      <c r="AY2010"/>
      <c r="AZ2010"/>
      <c r="BA2010"/>
      <c r="BB2010"/>
      <c r="BC2010"/>
      <c r="BD2010"/>
      <c r="BE2010"/>
      <c r="BF2010"/>
      <c r="BG2010"/>
      <c r="BH2010"/>
      <c r="BI2010"/>
      <c r="BJ2010"/>
      <c r="BK2010"/>
      <c r="BL2010"/>
      <c r="BM2010"/>
      <c r="BN2010"/>
      <c r="BO2010"/>
      <c r="BP2010"/>
      <c r="BQ2010"/>
      <c r="BR2010"/>
      <c r="BS2010"/>
      <c r="BT2010"/>
    </row>
    <row r="2011" spans="1:72" s="8" customFormat="1" x14ac:dyDescent="0.25">
      <c r="A2011" s="92"/>
      <c r="B2011" s="92"/>
      <c r="C2011" s="92"/>
      <c r="D2011" s="92"/>
      <c r="E2011" s="104"/>
      <c r="F2011" s="104"/>
      <c r="G2011" s="104"/>
      <c r="H2011" s="104"/>
      <c r="I2011" s="104"/>
      <c r="J2011" s="104"/>
      <c r="K2011" s="104"/>
      <c r="L2011" s="104"/>
      <c r="M2011"/>
      <c r="N2011"/>
      <c r="O2011"/>
      <c r="P2011"/>
      <c r="Q2011"/>
      <c r="R2011"/>
      <c r="S2011"/>
      <c r="T2011"/>
      <c r="U2011"/>
      <c r="V2011"/>
      <c r="W2011"/>
      <c r="X2011"/>
      <c r="Y2011"/>
      <c r="Z2011"/>
      <c r="AA2011"/>
      <c r="AB2011"/>
      <c r="AC2011"/>
      <c r="AD2011"/>
      <c r="AE2011"/>
      <c r="AF2011"/>
      <c r="AG2011"/>
      <c r="AH2011"/>
      <c r="AI2011"/>
      <c r="AJ2011"/>
      <c r="AK2011"/>
      <c r="AL2011"/>
      <c r="AM2011"/>
      <c r="AN2011"/>
      <c r="AO2011"/>
      <c r="AP2011"/>
      <c r="AQ2011"/>
      <c r="AR2011"/>
      <c r="AS2011"/>
      <c r="AT2011"/>
      <c r="AU2011"/>
      <c r="AV2011"/>
      <c r="AW2011"/>
      <c r="AX2011"/>
      <c r="AY2011"/>
      <c r="AZ2011"/>
      <c r="BA2011"/>
      <c r="BB2011"/>
      <c r="BC2011"/>
      <c r="BD2011"/>
      <c r="BE2011"/>
      <c r="BF2011"/>
      <c r="BG2011"/>
      <c r="BH2011"/>
      <c r="BI2011"/>
      <c r="BJ2011"/>
      <c r="BK2011"/>
      <c r="BL2011"/>
      <c r="BM2011"/>
      <c r="BN2011"/>
      <c r="BO2011"/>
      <c r="BP2011"/>
      <c r="BQ2011"/>
      <c r="BR2011"/>
      <c r="BS2011"/>
      <c r="BT2011"/>
    </row>
    <row r="2012" spans="1:72" s="8" customFormat="1" x14ac:dyDescent="0.25">
      <c r="A2012" s="92"/>
      <c r="B2012" s="92"/>
      <c r="C2012" s="92"/>
      <c r="D2012" s="92"/>
      <c r="E2012" s="104"/>
      <c r="F2012" s="104"/>
      <c r="G2012" s="104"/>
      <c r="H2012" s="104"/>
      <c r="I2012" s="104"/>
      <c r="J2012" s="104"/>
      <c r="K2012" s="104"/>
      <c r="L2012" s="104"/>
      <c r="M2012"/>
      <c r="N2012"/>
      <c r="O2012"/>
      <c r="P2012"/>
      <c r="Q2012"/>
      <c r="R2012"/>
      <c r="S2012"/>
      <c r="T2012"/>
      <c r="U2012"/>
      <c r="V2012"/>
      <c r="W2012"/>
      <c r="X2012"/>
      <c r="Y2012"/>
      <c r="Z2012"/>
      <c r="AA2012"/>
      <c r="AB2012"/>
      <c r="AC2012"/>
      <c r="AD2012"/>
      <c r="AE2012"/>
      <c r="AF2012"/>
      <c r="AG2012"/>
      <c r="AH2012"/>
      <c r="AI2012"/>
      <c r="AJ2012"/>
      <c r="AK2012"/>
      <c r="AL2012"/>
      <c r="AM2012"/>
      <c r="AN2012"/>
      <c r="AO2012"/>
      <c r="AP2012"/>
      <c r="AQ2012"/>
      <c r="AR2012"/>
      <c r="AS2012"/>
      <c r="AT2012"/>
      <c r="AU2012"/>
      <c r="AV2012"/>
      <c r="AW2012"/>
      <c r="AX2012"/>
      <c r="AY2012"/>
      <c r="AZ2012"/>
      <c r="BA2012"/>
      <c r="BB2012"/>
      <c r="BC2012"/>
      <c r="BD2012"/>
      <c r="BE2012"/>
      <c r="BF2012"/>
      <c r="BG2012"/>
      <c r="BH2012"/>
      <c r="BI2012"/>
      <c r="BJ2012"/>
      <c r="BK2012"/>
      <c r="BL2012"/>
      <c r="BM2012"/>
      <c r="BN2012"/>
      <c r="BO2012"/>
      <c r="BP2012"/>
      <c r="BQ2012"/>
      <c r="BR2012"/>
      <c r="BS2012"/>
      <c r="BT2012"/>
    </row>
    <row r="2013" spans="1:72" s="8" customFormat="1" x14ac:dyDescent="0.25">
      <c r="A2013" s="92"/>
      <c r="B2013" s="92"/>
      <c r="C2013" s="92"/>
      <c r="D2013" s="92"/>
      <c r="E2013" s="104"/>
      <c r="F2013" s="104"/>
      <c r="G2013" s="104"/>
      <c r="H2013" s="104"/>
      <c r="I2013" s="104"/>
      <c r="J2013" s="104"/>
      <c r="K2013" s="104"/>
      <c r="L2013" s="104"/>
      <c r="M2013"/>
      <c r="N2013"/>
      <c r="O2013"/>
      <c r="P2013"/>
      <c r="Q2013"/>
      <c r="R2013"/>
      <c r="S2013"/>
      <c r="T2013"/>
      <c r="U2013"/>
      <c r="V2013"/>
      <c r="W2013"/>
      <c r="X2013"/>
      <c r="Y2013"/>
      <c r="Z2013"/>
      <c r="AA2013"/>
      <c r="AB2013"/>
      <c r="AC2013"/>
      <c r="AD2013"/>
      <c r="AE2013"/>
      <c r="AF2013"/>
      <c r="AG2013"/>
      <c r="AH2013"/>
      <c r="AI2013"/>
      <c r="AJ2013"/>
      <c r="AK2013"/>
      <c r="AL2013"/>
      <c r="AM2013"/>
      <c r="AN2013"/>
      <c r="AO2013"/>
      <c r="AP2013"/>
      <c r="AQ2013"/>
      <c r="AR2013"/>
      <c r="AS2013"/>
      <c r="AT2013"/>
      <c r="AU2013"/>
      <c r="AV2013"/>
      <c r="AW2013"/>
      <c r="AX2013"/>
      <c r="AY2013"/>
      <c r="AZ2013"/>
      <c r="BA2013"/>
      <c r="BB2013"/>
      <c r="BC2013"/>
      <c r="BD2013"/>
      <c r="BE2013"/>
      <c r="BF2013"/>
      <c r="BG2013"/>
      <c r="BH2013"/>
      <c r="BI2013"/>
      <c r="BJ2013"/>
      <c r="BK2013"/>
      <c r="BL2013"/>
      <c r="BM2013"/>
      <c r="BN2013"/>
      <c r="BO2013"/>
      <c r="BP2013"/>
      <c r="BQ2013"/>
      <c r="BR2013"/>
      <c r="BS2013"/>
      <c r="BT2013"/>
    </row>
    <row r="2014" spans="1:72" s="8" customFormat="1" x14ac:dyDescent="0.25">
      <c r="A2014" s="92"/>
      <c r="B2014" s="92"/>
      <c r="C2014" s="92"/>
      <c r="D2014" s="92"/>
      <c r="E2014" s="104"/>
      <c r="F2014" s="104"/>
      <c r="G2014" s="104"/>
      <c r="H2014" s="104"/>
      <c r="I2014" s="104"/>
      <c r="J2014" s="104"/>
      <c r="K2014" s="104"/>
      <c r="L2014" s="104"/>
      <c r="M2014"/>
      <c r="N2014"/>
      <c r="O2014"/>
      <c r="P2014"/>
      <c r="Q2014"/>
      <c r="R2014"/>
      <c r="S2014"/>
      <c r="T2014"/>
      <c r="U2014"/>
      <c r="V2014"/>
      <c r="W2014"/>
      <c r="X2014"/>
      <c r="Y2014"/>
      <c r="Z2014"/>
      <c r="AA2014"/>
      <c r="AB2014"/>
      <c r="AC2014"/>
      <c r="AD2014"/>
      <c r="AE2014"/>
      <c r="AF2014"/>
      <c r="AG2014"/>
      <c r="AH2014"/>
      <c r="AI2014"/>
      <c r="AJ2014"/>
      <c r="AK2014"/>
      <c r="AL2014"/>
      <c r="AM2014"/>
      <c r="AN2014"/>
      <c r="AO2014"/>
      <c r="AP2014"/>
      <c r="AQ2014"/>
      <c r="AR2014"/>
      <c r="AS2014"/>
      <c r="AT2014"/>
      <c r="AU2014"/>
      <c r="AV2014"/>
      <c r="AW2014"/>
      <c r="AX2014"/>
      <c r="AY2014"/>
      <c r="AZ2014"/>
      <c r="BA2014"/>
      <c r="BB2014"/>
      <c r="BC2014"/>
      <c r="BD2014"/>
      <c r="BE2014"/>
      <c r="BF2014"/>
      <c r="BG2014"/>
      <c r="BH2014"/>
      <c r="BI2014"/>
      <c r="BJ2014"/>
      <c r="BK2014"/>
      <c r="BL2014"/>
      <c r="BM2014"/>
      <c r="BN2014"/>
      <c r="BO2014"/>
      <c r="BP2014"/>
      <c r="BQ2014"/>
      <c r="BR2014"/>
      <c r="BS2014"/>
      <c r="BT2014"/>
    </row>
    <row r="2015" spans="1:72" s="8" customFormat="1" x14ac:dyDescent="0.25">
      <c r="A2015" s="92"/>
      <c r="B2015" s="92"/>
      <c r="C2015" s="92"/>
      <c r="D2015" s="92"/>
      <c r="E2015" s="104"/>
      <c r="F2015" s="104"/>
      <c r="G2015" s="104"/>
      <c r="H2015" s="104"/>
      <c r="I2015" s="104"/>
      <c r="J2015" s="104"/>
      <c r="K2015" s="104"/>
      <c r="L2015" s="104"/>
      <c r="M2015"/>
      <c r="N2015"/>
      <c r="O2015"/>
      <c r="P2015"/>
      <c r="Q2015"/>
      <c r="R2015"/>
      <c r="S2015"/>
      <c r="T2015"/>
      <c r="U2015"/>
      <c r="V2015"/>
      <c r="W2015"/>
      <c r="X2015"/>
      <c r="Y2015"/>
      <c r="Z2015"/>
      <c r="AA2015"/>
      <c r="AB2015"/>
      <c r="AC2015"/>
      <c r="AD2015"/>
      <c r="AE2015"/>
      <c r="AF2015"/>
      <c r="AG2015"/>
      <c r="AH2015"/>
      <c r="AI2015"/>
      <c r="AJ2015"/>
      <c r="AK2015"/>
      <c r="AL2015"/>
      <c r="AM2015"/>
      <c r="AN2015"/>
      <c r="AO2015"/>
      <c r="AP2015"/>
      <c r="AQ2015"/>
      <c r="AR2015"/>
      <c r="AS2015"/>
      <c r="AT2015"/>
      <c r="AU2015"/>
      <c r="AV2015"/>
      <c r="AW2015"/>
      <c r="AX2015"/>
      <c r="AY2015"/>
      <c r="AZ2015"/>
      <c r="BA2015"/>
      <c r="BB2015"/>
      <c r="BC2015"/>
      <c r="BD2015"/>
      <c r="BE2015"/>
      <c r="BF2015"/>
      <c r="BG2015"/>
      <c r="BH2015"/>
      <c r="BI2015"/>
      <c r="BJ2015"/>
      <c r="BK2015"/>
      <c r="BL2015"/>
      <c r="BM2015"/>
      <c r="BN2015"/>
      <c r="BO2015"/>
      <c r="BP2015"/>
      <c r="BQ2015"/>
      <c r="BR2015"/>
      <c r="BS2015"/>
      <c r="BT2015"/>
    </row>
    <row r="2016" spans="1:72" s="8" customFormat="1" x14ac:dyDescent="0.25">
      <c r="A2016" s="92"/>
      <c r="B2016" s="92"/>
      <c r="C2016" s="92"/>
      <c r="D2016" s="92"/>
      <c r="E2016" s="104"/>
      <c r="F2016" s="104"/>
      <c r="G2016" s="104"/>
      <c r="H2016" s="104"/>
      <c r="I2016" s="104"/>
      <c r="J2016" s="104"/>
      <c r="K2016" s="104"/>
      <c r="L2016" s="104"/>
      <c r="M2016"/>
      <c r="N2016"/>
      <c r="O2016"/>
      <c r="P2016"/>
      <c r="Q2016"/>
      <c r="R2016"/>
      <c r="S2016"/>
      <c r="T2016"/>
      <c r="U2016"/>
      <c r="V2016"/>
      <c r="W2016"/>
      <c r="X2016"/>
      <c r="Y2016"/>
      <c r="Z2016"/>
      <c r="AA2016"/>
      <c r="AB2016"/>
      <c r="AC2016"/>
      <c r="AD2016"/>
      <c r="AE2016"/>
      <c r="AF2016"/>
      <c r="AG2016"/>
      <c r="AH2016"/>
      <c r="AI2016"/>
      <c r="AJ2016"/>
      <c r="AK2016"/>
      <c r="AL2016"/>
      <c r="AM2016"/>
      <c r="AN2016"/>
      <c r="AO2016"/>
      <c r="AP2016"/>
      <c r="AQ2016"/>
      <c r="AR2016"/>
      <c r="AS2016"/>
      <c r="AT2016"/>
      <c r="AU2016"/>
      <c r="AV2016"/>
      <c r="AW2016"/>
      <c r="AX2016"/>
      <c r="AY2016"/>
      <c r="AZ2016"/>
      <c r="BA2016"/>
      <c r="BB2016"/>
      <c r="BC2016"/>
      <c r="BD2016"/>
      <c r="BE2016"/>
      <c r="BF2016"/>
      <c r="BG2016"/>
      <c r="BH2016"/>
      <c r="BI2016"/>
      <c r="BJ2016"/>
      <c r="BK2016"/>
      <c r="BL2016"/>
      <c r="BM2016"/>
      <c r="BN2016"/>
      <c r="BO2016"/>
      <c r="BP2016"/>
      <c r="BQ2016"/>
      <c r="BR2016"/>
      <c r="BS2016"/>
      <c r="BT2016"/>
    </row>
    <row r="2017" spans="1:72" s="8" customFormat="1" x14ac:dyDescent="0.25">
      <c r="A2017" s="92"/>
      <c r="B2017" s="92"/>
      <c r="C2017" s="92"/>
      <c r="D2017" s="92"/>
      <c r="E2017" s="104"/>
      <c r="F2017" s="104"/>
      <c r="G2017" s="104"/>
      <c r="H2017" s="104"/>
      <c r="I2017" s="104"/>
      <c r="J2017" s="104"/>
      <c r="K2017" s="104"/>
      <c r="L2017" s="104"/>
      <c r="M2017"/>
      <c r="N2017"/>
      <c r="O2017"/>
      <c r="P2017"/>
      <c r="Q2017"/>
      <c r="R2017"/>
      <c r="S2017"/>
      <c r="T2017"/>
      <c r="U2017"/>
      <c r="V2017"/>
      <c r="W2017"/>
      <c r="X2017"/>
      <c r="Y2017"/>
      <c r="Z2017"/>
      <c r="AA2017"/>
      <c r="AB2017"/>
      <c r="AC2017"/>
      <c r="AD2017"/>
      <c r="AE2017"/>
      <c r="AF2017"/>
      <c r="AG2017"/>
      <c r="AH2017"/>
      <c r="AI2017"/>
      <c r="AJ2017"/>
      <c r="AK2017"/>
      <c r="AL2017"/>
      <c r="AM2017"/>
      <c r="AN2017"/>
      <c r="AO2017"/>
      <c r="AP2017"/>
      <c r="AQ2017"/>
      <c r="AR2017"/>
      <c r="AS2017"/>
      <c r="AT2017"/>
      <c r="AU2017"/>
      <c r="AV2017"/>
      <c r="AW2017"/>
      <c r="AX2017"/>
      <c r="AY2017"/>
      <c r="AZ2017"/>
      <c r="BA2017"/>
      <c r="BB2017"/>
      <c r="BC2017"/>
      <c r="BD2017"/>
      <c r="BE2017"/>
      <c r="BF2017"/>
      <c r="BG2017"/>
      <c r="BH2017"/>
      <c r="BI2017"/>
      <c r="BJ2017"/>
      <c r="BK2017"/>
      <c r="BL2017"/>
      <c r="BM2017"/>
      <c r="BN2017"/>
      <c r="BO2017"/>
      <c r="BP2017"/>
      <c r="BQ2017"/>
      <c r="BR2017"/>
      <c r="BS2017"/>
      <c r="BT2017"/>
    </row>
    <row r="2018" spans="1:72" s="8" customFormat="1" x14ac:dyDescent="0.25">
      <c r="A2018" s="92"/>
      <c r="B2018" s="92"/>
      <c r="C2018" s="92"/>
      <c r="D2018" s="92"/>
      <c r="E2018" s="104"/>
      <c r="F2018" s="104"/>
      <c r="G2018" s="104"/>
      <c r="H2018" s="104"/>
      <c r="I2018" s="104"/>
      <c r="J2018" s="104"/>
      <c r="K2018" s="104"/>
      <c r="L2018" s="104"/>
      <c r="M2018"/>
      <c r="N2018"/>
      <c r="O2018"/>
      <c r="P2018"/>
      <c r="Q2018"/>
      <c r="R2018"/>
      <c r="S2018"/>
      <c r="T2018"/>
      <c r="U2018"/>
      <c r="V2018"/>
      <c r="W2018"/>
      <c r="X2018"/>
      <c r="Y2018"/>
      <c r="Z2018"/>
      <c r="AA2018"/>
      <c r="AB2018"/>
      <c r="AC2018"/>
      <c r="AD2018"/>
      <c r="AE2018"/>
      <c r="AF2018"/>
      <c r="AG2018"/>
      <c r="AH2018"/>
      <c r="AI2018"/>
      <c r="AJ2018"/>
      <c r="AK2018"/>
      <c r="AL2018"/>
      <c r="AM2018"/>
      <c r="AN2018"/>
      <c r="AO2018"/>
      <c r="AP2018"/>
      <c r="AQ2018"/>
      <c r="AR2018"/>
      <c r="AS2018"/>
      <c r="AT2018"/>
      <c r="AU2018"/>
      <c r="AV2018"/>
      <c r="AW2018"/>
      <c r="AX2018"/>
      <c r="AY2018"/>
      <c r="AZ2018"/>
      <c r="BA2018"/>
      <c r="BB2018"/>
      <c r="BC2018"/>
      <c r="BD2018"/>
      <c r="BE2018"/>
      <c r="BF2018"/>
      <c r="BG2018"/>
      <c r="BH2018"/>
      <c r="BI2018"/>
      <c r="BJ2018"/>
      <c r="BK2018"/>
      <c r="BL2018"/>
      <c r="BM2018"/>
      <c r="BN2018"/>
      <c r="BO2018"/>
      <c r="BP2018"/>
      <c r="BQ2018"/>
      <c r="BR2018"/>
      <c r="BS2018"/>
      <c r="BT2018"/>
    </row>
    <row r="2019" spans="1:72" s="8" customFormat="1" x14ac:dyDescent="0.25">
      <c r="A2019" s="92"/>
      <c r="B2019" s="92"/>
      <c r="C2019" s="92"/>
      <c r="D2019" s="92"/>
      <c r="E2019" s="104"/>
      <c r="F2019" s="104"/>
      <c r="G2019" s="104"/>
      <c r="H2019" s="104"/>
      <c r="I2019" s="104"/>
      <c r="J2019" s="104"/>
      <c r="K2019" s="104"/>
      <c r="L2019" s="104"/>
      <c r="M2019"/>
      <c r="N2019"/>
      <c r="O2019"/>
      <c r="P2019"/>
      <c r="Q2019"/>
      <c r="R2019"/>
      <c r="S2019"/>
      <c r="T2019"/>
      <c r="U2019"/>
      <c r="V2019"/>
      <c r="W2019"/>
      <c r="X2019"/>
      <c r="Y2019"/>
      <c r="Z2019"/>
      <c r="AA2019"/>
      <c r="AB2019"/>
      <c r="AC2019"/>
      <c r="AD2019"/>
      <c r="AE2019"/>
      <c r="AF2019"/>
      <c r="AG2019"/>
      <c r="AH2019"/>
      <c r="AI2019"/>
      <c r="AJ2019"/>
      <c r="AK2019"/>
      <c r="AL2019"/>
      <c r="AM2019"/>
      <c r="AN2019"/>
      <c r="AO2019"/>
      <c r="AP2019"/>
      <c r="AQ2019"/>
      <c r="AR2019"/>
      <c r="AS2019"/>
      <c r="AT2019"/>
      <c r="AU2019"/>
      <c r="AV2019"/>
      <c r="AW2019"/>
      <c r="AX2019"/>
      <c r="AY2019"/>
      <c r="AZ2019"/>
      <c r="BA2019"/>
      <c r="BB2019"/>
      <c r="BC2019"/>
      <c r="BD2019"/>
      <c r="BE2019"/>
      <c r="BF2019"/>
      <c r="BG2019"/>
      <c r="BH2019"/>
      <c r="BI2019"/>
      <c r="BJ2019"/>
      <c r="BK2019"/>
      <c r="BL2019"/>
      <c r="BM2019"/>
      <c r="BN2019"/>
      <c r="BO2019"/>
      <c r="BP2019"/>
      <c r="BQ2019"/>
      <c r="BR2019"/>
      <c r="BS2019"/>
      <c r="BT2019"/>
    </row>
    <row r="2020" spans="1:72" s="8" customFormat="1" x14ac:dyDescent="0.25">
      <c r="A2020" s="92"/>
      <c r="B2020" s="92"/>
      <c r="C2020" s="92"/>
      <c r="D2020" s="92"/>
      <c r="E2020" s="104"/>
      <c r="F2020" s="104"/>
      <c r="G2020" s="104"/>
      <c r="H2020" s="104"/>
      <c r="I2020" s="104"/>
      <c r="J2020" s="104"/>
      <c r="K2020" s="104"/>
      <c r="L2020" s="104"/>
      <c r="M2020"/>
      <c r="N2020"/>
      <c r="O2020"/>
      <c r="P2020"/>
      <c r="Q2020"/>
      <c r="R2020"/>
      <c r="S2020"/>
      <c r="T2020"/>
      <c r="U2020"/>
      <c r="V2020"/>
      <c r="W2020"/>
      <c r="X2020"/>
      <c r="Y2020"/>
      <c r="Z2020"/>
      <c r="AA2020"/>
      <c r="AB2020"/>
      <c r="AC2020"/>
      <c r="AD2020"/>
      <c r="AE2020"/>
      <c r="AF2020"/>
      <c r="AG2020"/>
      <c r="AH2020"/>
      <c r="AI2020"/>
      <c r="AJ2020"/>
      <c r="AK2020"/>
      <c r="AL2020"/>
      <c r="AM2020"/>
      <c r="AN2020"/>
      <c r="AO2020"/>
      <c r="AP2020"/>
      <c r="AQ2020"/>
      <c r="AR2020"/>
      <c r="AS2020"/>
      <c r="AT2020"/>
      <c r="AU2020"/>
      <c r="AV2020"/>
      <c r="AW2020"/>
      <c r="AX2020"/>
      <c r="AY2020"/>
      <c r="AZ2020"/>
      <c r="BA2020"/>
      <c r="BB2020"/>
      <c r="BC2020"/>
      <c r="BD2020"/>
      <c r="BE2020"/>
      <c r="BF2020"/>
      <c r="BG2020"/>
      <c r="BH2020"/>
      <c r="BI2020"/>
      <c r="BJ2020"/>
      <c r="BK2020"/>
      <c r="BL2020"/>
      <c r="BM2020"/>
      <c r="BN2020"/>
      <c r="BO2020"/>
      <c r="BP2020"/>
      <c r="BQ2020"/>
      <c r="BR2020"/>
      <c r="BS2020"/>
      <c r="BT2020"/>
    </row>
    <row r="2021" spans="1:72" s="8" customFormat="1" x14ac:dyDescent="0.25">
      <c r="A2021" s="92"/>
      <c r="B2021" s="92"/>
      <c r="C2021" s="92"/>
      <c r="D2021" s="92"/>
      <c r="E2021" s="104"/>
      <c r="F2021" s="104"/>
      <c r="G2021" s="104"/>
      <c r="H2021" s="104"/>
      <c r="I2021" s="104"/>
      <c r="J2021" s="104"/>
      <c r="K2021" s="104"/>
      <c r="L2021" s="104"/>
      <c r="M2021"/>
      <c r="N2021"/>
      <c r="O2021"/>
      <c r="P2021"/>
      <c r="Q2021"/>
      <c r="R2021"/>
      <c r="S2021"/>
      <c r="T2021"/>
      <c r="U2021"/>
      <c r="V2021"/>
      <c r="W2021"/>
      <c r="X2021"/>
      <c r="Y2021"/>
      <c r="Z2021"/>
      <c r="AA2021"/>
      <c r="AB2021"/>
      <c r="AC2021"/>
      <c r="AD2021"/>
      <c r="AE2021"/>
      <c r="AF2021"/>
      <c r="AG2021"/>
      <c r="AH2021"/>
      <c r="AI2021"/>
      <c r="AJ2021"/>
      <c r="AK2021"/>
      <c r="AL2021"/>
      <c r="AM2021"/>
      <c r="AN2021"/>
      <c r="AO2021"/>
      <c r="AP2021"/>
      <c r="AQ2021"/>
      <c r="AR2021"/>
      <c r="AS2021"/>
      <c r="AT2021"/>
      <c r="AU2021"/>
      <c r="AV2021"/>
      <c r="AW2021"/>
      <c r="AX2021"/>
      <c r="AY2021"/>
      <c r="AZ2021"/>
      <c r="BA2021"/>
      <c r="BB2021"/>
      <c r="BC2021"/>
      <c r="BD2021"/>
      <c r="BE2021"/>
      <c r="BF2021"/>
      <c r="BG2021"/>
      <c r="BH2021"/>
      <c r="BI2021"/>
      <c r="BJ2021"/>
      <c r="BK2021"/>
      <c r="BL2021"/>
      <c r="BM2021"/>
      <c r="BN2021"/>
      <c r="BO2021"/>
      <c r="BP2021"/>
      <c r="BQ2021"/>
      <c r="BR2021"/>
      <c r="BS2021"/>
      <c r="BT2021"/>
    </row>
    <row r="2022" spans="1:72" s="8" customFormat="1" x14ac:dyDescent="0.25">
      <c r="A2022" s="92"/>
      <c r="B2022" s="92"/>
      <c r="C2022" s="92"/>
      <c r="D2022" s="92"/>
      <c r="E2022" s="104"/>
      <c r="F2022" s="104"/>
      <c r="G2022" s="104"/>
      <c r="H2022" s="104"/>
      <c r="I2022" s="104"/>
      <c r="J2022" s="104"/>
      <c r="K2022" s="104"/>
      <c r="L2022" s="104"/>
      <c r="M2022"/>
      <c r="N2022"/>
      <c r="O2022"/>
      <c r="P2022"/>
      <c r="Q2022"/>
      <c r="R2022"/>
      <c r="S2022"/>
      <c r="T2022"/>
      <c r="U2022"/>
      <c r="V2022"/>
      <c r="W2022"/>
      <c r="X2022"/>
      <c r="Y2022"/>
      <c r="Z2022"/>
      <c r="AA2022"/>
      <c r="AB2022"/>
      <c r="AC2022"/>
      <c r="AD2022"/>
      <c r="AE2022"/>
      <c r="AF2022"/>
      <c r="AG2022"/>
      <c r="AH2022"/>
      <c r="AI2022"/>
      <c r="AJ2022"/>
      <c r="AK2022"/>
      <c r="AL2022"/>
      <c r="AM2022"/>
      <c r="AN2022"/>
      <c r="AO2022"/>
      <c r="AP2022"/>
      <c r="AQ2022"/>
      <c r="AR2022"/>
      <c r="AS2022"/>
      <c r="AT2022"/>
      <c r="AU2022"/>
      <c r="AV2022"/>
      <c r="AW2022"/>
      <c r="AX2022"/>
      <c r="AY2022"/>
      <c r="AZ2022"/>
      <c r="BA2022"/>
      <c r="BB2022"/>
      <c r="BC2022"/>
      <c r="BD2022"/>
      <c r="BE2022"/>
      <c r="BF2022"/>
      <c r="BG2022"/>
      <c r="BH2022"/>
      <c r="BI2022"/>
      <c r="BJ2022"/>
      <c r="BK2022"/>
      <c r="BL2022"/>
      <c r="BM2022"/>
      <c r="BN2022"/>
      <c r="BO2022"/>
      <c r="BP2022"/>
      <c r="BQ2022"/>
      <c r="BR2022"/>
      <c r="BS2022"/>
      <c r="BT2022"/>
    </row>
    <row r="2023" spans="1:72" s="8" customFormat="1" x14ac:dyDescent="0.25">
      <c r="A2023" s="92"/>
      <c r="B2023" s="92"/>
      <c r="C2023" s="92"/>
      <c r="D2023" s="92"/>
      <c r="E2023" s="104"/>
      <c r="F2023" s="104"/>
      <c r="G2023" s="104"/>
      <c r="H2023" s="104"/>
      <c r="I2023" s="104"/>
      <c r="J2023" s="104"/>
      <c r="K2023" s="104"/>
      <c r="L2023" s="104"/>
      <c r="M2023"/>
      <c r="N2023"/>
      <c r="O2023"/>
      <c r="P2023"/>
      <c r="Q2023"/>
      <c r="R2023"/>
      <c r="S2023"/>
      <c r="T2023"/>
      <c r="U2023"/>
      <c r="V2023"/>
      <c r="W2023"/>
      <c r="X2023"/>
      <c r="Y2023"/>
      <c r="Z2023"/>
      <c r="AA2023"/>
      <c r="AB2023"/>
      <c r="AC2023"/>
      <c r="AD2023"/>
      <c r="AE2023"/>
      <c r="AF2023"/>
      <c r="AG2023"/>
      <c r="AH2023"/>
      <c r="AI2023"/>
      <c r="AJ2023"/>
      <c r="AK2023"/>
      <c r="AL2023"/>
      <c r="AM2023"/>
      <c r="AN2023"/>
      <c r="AO2023"/>
      <c r="AP2023"/>
      <c r="AQ2023"/>
      <c r="AR2023"/>
      <c r="AS2023"/>
      <c r="AT2023"/>
      <c r="AU2023"/>
      <c r="AV2023"/>
      <c r="AW2023"/>
      <c r="AX2023"/>
      <c r="AY2023"/>
      <c r="AZ2023"/>
      <c r="BA2023"/>
      <c r="BB2023"/>
      <c r="BC2023"/>
      <c r="BD2023"/>
      <c r="BE2023"/>
      <c r="BF2023"/>
      <c r="BG2023"/>
      <c r="BH2023"/>
      <c r="BI2023"/>
      <c r="BJ2023"/>
      <c r="BK2023"/>
      <c r="BL2023"/>
      <c r="BM2023"/>
      <c r="BN2023"/>
      <c r="BO2023"/>
      <c r="BP2023"/>
      <c r="BQ2023"/>
      <c r="BR2023"/>
      <c r="BS2023"/>
      <c r="BT2023"/>
    </row>
    <row r="2024" spans="1:72" s="8" customFormat="1" x14ac:dyDescent="0.25">
      <c r="A2024" s="92"/>
      <c r="B2024" s="92"/>
      <c r="C2024" s="92"/>
      <c r="D2024" s="92"/>
      <c r="E2024" s="104"/>
      <c r="F2024" s="104"/>
      <c r="G2024" s="104"/>
      <c r="H2024" s="104"/>
      <c r="I2024" s="104"/>
      <c r="J2024" s="104"/>
      <c r="K2024" s="104"/>
      <c r="L2024" s="104"/>
      <c r="M2024"/>
      <c r="N2024"/>
      <c r="O2024"/>
      <c r="P2024"/>
      <c r="Q2024"/>
      <c r="R2024"/>
      <c r="S2024"/>
      <c r="T2024"/>
      <c r="U2024"/>
      <c r="V2024"/>
      <c r="W2024"/>
      <c r="X2024"/>
      <c r="Y2024"/>
      <c r="Z2024"/>
      <c r="AA2024"/>
      <c r="AB2024"/>
      <c r="AC2024"/>
      <c r="AD2024"/>
      <c r="AE2024"/>
      <c r="AF2024"/>
      <c r="AG2024"/>
      <c r="AH2024"/>
      <c r="AI2024"/>
      <c r="AJ2024"/>
      <c r="AK2024"/>
      <c r="AL2024"/>
      <c r="AM2024"/>
      <c r="AN2024"/>
      <c r="AO2024"/>
      <c r="AP2024"/>
      <c r="AQ2024"/>
      <c r="AR2024"/>
      <c r="AS2024"/>
      <c r="AT2024"/>
      <c r="AU2024"/>
      <c r="AV2024"/>
      <c r="AW2024"/>
      <c r="AX2024"/>
      <c r="AY2024"/>
      <c r="AZ2024"/>
      <c r="BA2024"/>
      <c r="BB2024"/>
      <c r="BC2024"/>
      <c r="BD2024"/>
      <c r="BE2024"/>
      <c r="BF2024"/>
      <c r="BG2024"/>
      <c r="BH2024"/>
      <c r="BI2024"/>
      <c r="BJ2024"/>
      <c r="BK2024"/>
      <c r="BL2024"/>
      <c r="BM2024"/>
      <c r="BN2024"/>
      <c r="BO2024"/>
      <c r="BP2024"/>
      <c r="BQ2024"/>
      <c r="BR2024"/>
      <c r="BS2024"/>
      <c r="BT2024"/>
    </row>
    <row r="2025" spans="1:72" s="8" customFormat="1" x14ac:dyDescent="0.25">
      <c r="A2025" s="92"/>
      <c r="B2025" s="92"/>
      <c r="C2025" s="92"/>
      <c r="D2025" s="92"/>
      <c r="E2025" s="104"/>
      <c r="F2025" s="104"/>
      <c r="G2025" s="104"/>
      <c r="H2025" s="104"/>
      <c r="I2025" s="104"/>
      <c r="J2025" s="104"/>
      <c r="K2025" s="104"/>
      <c r="L2025" s="104"/>
      <c r="M2025"/>
      <c r="N2025"/>
      <c r="O2025"/>
      <c r="P2025"/>
      <c r="Q2025"/>
      <c r="R2025"/>
      <c r="S2025"/>
      <c r="T2025"/>
      <c r="U2025"/>
      <c r="V2025"/>
      <c r="W2025"/>
      <c r="X2025"/>
      <c r="Y2025"/>
      <c r="Z2025"/>
      <c r="AA2025"/>
      <c r="AB2025"/>
      <c r="AC2025"/>
      <c r="AD2025"/>
      <c r="AE2025"/>
      <c r="AF2025"/>
      <c r="AG2025"/>
      <c r="AH2025"/>
      <c r="AI2025"/>
      <c r="AJ2025"/>
      <c r="AK2025"/>
      <c r="AL2025"/>
      <c r="AM2025"/>
      <c r="AN2025"/>
      <c r="AO2025"/>
      <c r="AP2025"/>
      <c r="AQ2025"/>
      <c r="AR2025"/>
      <c r="AS2025"/>
      <c r="AT2025"/>
      <c r="AU2025"/>
      <c r="AV2025"/>
      <c r="AW2025"/>
      <c r="AX2025"/>
      <c r="AY2025"/>
      <c r="AZ2025"/>
      <c r="BA2025"/>
      <c r="BB2025"/>
      <c r="BC2025"/>
      <c r="BD2025"/>
      <c r="BE2025"/>
      <c r="BF2025"/>
      <c r="BG2025"/>
      <c r="BH2025"/>
      <c r="BI2025"/>
      <c r="BJ2025"/>
      <c r="BK2025"/>
      <c r="BL2025"/>
      <c r="BM2025"/>
      <c r="BN2025"/>
      <c r="BO2025"/>
      <c r="BP2025"/>
      <c r="BQ2025"/>
      <c r="BR2025"/>
      <c r="BS2025"/>
      <c r="BT2025"/>
    </row>
    <row r="2026" spans="1:72" s="8" customFormat="1" x14ac:dyDescent="0.25">
      <c r="A2026" s="92"/>
      <c r="B2026" s="92"/>
      <c r="C2026" s="92"/>
      <c r="D2026" s="92"/>
      <c r="E2026" s="104"/>
      <c r="F2026" s="104"/>
      <c r="G2026" s="104"/>
      <c r="H2026" s="104"/>
      <c r="I2026" s="104"/>
      <c r="J2026" s="104"/>
      <c r="K2026" s="104"/>
      <c r="L2026" s="104"/>
      <c r="M2026"/>
      <c r="N2026"/>
      <c r="O2026"/>
      <c r="P2026"/>
      <c r="Q2026"/>
      <c r="R2026"/>
      <c r="S2026"/>
      <c r="T2026"/>
      <c r="U2026"/>
      <c r="V2026"/>
      <c r="W2026"/>
      <c r="X2026"/>
      <c r="Y2026"/>
      <c r="Z2026"/>
      <c r="AA2026"/>
      <c r="AB2026"/>
      <c r="AC2026"/>
      <c r="AD2026"/>
      <c r="AE2026"/>
      <c r="AF2026"/>
      <c r="AG2026"/>
      <c r="AH2026"/>
      <c r="AI2026"/>
      <c r="AJ2026"/>
      <c r="AK2026"/>
      <c r="AL2026"/>
      <c r="AM2026"/>
      <c r="AN2026"/>
      <c r="AO2026"/>
      <c r="AP2026"/>
      <c r="AQ2026"/>
      <c r="AR2026"/>
      <c r="AS2026"/>
      <c r="AT2026"/>
      <c r="AU2026"/>
      <c r="AV2026"/>
      <c r="AW2026"/>
      <c r="AX2026"/>
      <c r="AY2026"/>
      <c r="AZ2026"/>
      <c r="BA2026"/>
      <c r="BB2026"/>
      <c r="BC2026"/>
      <c r="BD2026"/>
      <c r="BE2026"/>
      <c r="BF2026"/>
      <c r="BG2026"/>
      <c r="BH2026"/>
      <c r="BI2026"/>
      <c r="BJ2026"/>
      <c r="BK2026"/>
      <c r="BL2026"/>
      <c r="BM2026"/>
      <c r="BN2026"/>
      <c r="BO2026"/>
      <c r="BP2026"/>
      <c r="BQ2026"/>
      <c r="BR2026"/>
      <c r="BS2026"/>
      <c r="BT2026"/>
    </row>
    <row r="2027" spans="1:72" s="8" customFormat="1" x14ac:dyDescent="0.25">
      <c r="A2027" s="92"/>
      <c r="B2027" s="92"/>
      <c r="C2027" s="92"/>
      <c r="D2027" s="92"/>
      <c r="E2027" s="104"/>
      <c r="F2027" s="104"/>
      <c r="G2027" s="104"/>
      <c r="H2027" s="104"/>
      <c r="I2027" s="104"/>
      <c r="J2027" s="104"/>
      <c r="K2027" s="104"/>
      <c r="L2027" s="104"/>
      <c r="M2027"/>
      <c r="N2027"/>
      <c r="O2027"/>
      <c r="P2027"/>
      <c r="Q2027"/>
      <c r="R2027"/>
      <c r="S2027"/>
      <c r="T2027"/>
      <c r="U2027"/>
      <c r="V2027"/>
      <c r="W2027"/>
      <c r="X2027"/>
      <c r="Y2027"/>
      <c r="Z2027"/>
      <c r="AA2027"/>
      <c r="AB2027"/>
      <c r="AC2027"/>
      <c r="AD2027"/>
      <c r="AE2027"/>
      <c r="AF2027"/>
      <c r="AG2027"/>
      <c r="AH2027"/>
      <c r="AI2027"/>
      <c r="AJ2027"/>
      <c r="AK2027"/>
      <c r="AL2027"/>
      <c r="AM2027"/>
      <c r="AN2027"/>
      <c r="AO2027"/>
      <c r="AP2027"/>
      <c r="AQ2027"/>
      <c r="AR2027"/>
      <c r="AS2027"/>
      <c r="AT2027"/>
      <c r="AU2027"/>
      <c r="AV2027"/>
      <c r="AW2027"/>
      <c r="AX2027"/>
      <c r="AY2027"/>
      <c r="AZ2027"/>
      <c r="BA2027"/>
      <c r="BB2027"/>
      <c r="BC2027"/>
      <c r="BD2027"/>
      <c r="BE2027"/>
      <c r="BF2027"/>
      <c r="BG2027"/>
      <c r="BH2027"/>
      <c r="BI2027"/>
      <c r="BJ2027"/>
      <c r="BK2027"/>
      <c r="BL2027"/>
      <c r="BM2027"/>
      <c r="BN2027"/>
      <c r="BO2027"/>
      <c r="BP2027"/>
      <c r="BQ2027"/>
      <c r="BR2027"/>
      <c r="BS2027"/>
      <c r="BT2027"/>
    </row>
    <row r="2028" spans="1:72" s="8" customFormat="1" x14ac:dyDescent="0.25">
      <c r="A2028" s="92"/>
      <c r="B2028" s="92"/>
      <c r="C2028" s="92"/>
      <c r="D2028" s="92"/>
      <c r="E2028" s="104"/>
      <c r="F2028" s="104"/>
      <c r="G2028" s="104"/>
      <c r="H2028" s="104"/>
      <c r="I2028" s="104"/>
      <c r="J2028" s="104"/>
      <c r="K2028" s="104"/>
      <c r="L2028" s="104"/>
      <c r="M2028"/>
      <c r="N2028"/>
      <c r="O2028"/>
      <c r="P2028"/>
      <c r="Q2028"/>
      <c r="R2028"/>
      <c r="S2028"/>
      <c r="T2028"/>
      <c r="U2028"/>
      <c r="V2028"/>
      <c r="W2028"/>
      <c r="X2028"/>
      <c r="Y2028"/>
      <c r="Z2028"/>
      <c r="AA2028"/>
      <c r="AB2028"/>
      <c r="AC2028"/>
      <c r="AD2028"/>
      <c r="AE2028"/>
      <c r="AF2028"/>
      <c r="AG2028"/>
      <c r="AH2028"/>
      <c r="AI2028"/>
      <c r="AJ2028"/>
      <c r="AK2028"/>
      <c r="AL2028"/>
      <c r="AM2028"/>
      <c r="AN2028"/>
      <c r="AO2028"/>
      <c r="AP2028"/>
      <c r="AQ2028"/>
      <c r="AR2028"/>
      <c r="AS2028"/>
      <c r="AT2028"/>
      <c r="AU2028"/>
      <c r="AV2028"/>
      <c r="AW2028"/>
      <c r="AX2028"/>
      <c r="AY2028"/>
      <c r="AZ2028"/>
      <c r="BA2028"/>
      <c r="BB2028"/>
      <c r="BC2028"/>
      <c r="BD2028"/>
      <c r="BE2028"/>
      <c r="BF2028"/>
      <c r="BG2028"/>
      <c r="BH2028"/>
      <c r="BI2028"/>
      <c r="BJ2028"/>
      <c r="BK2028"/>
      <c r="BL2028"/>
      <c r="BM2028"/>
      <c r="BN2028"/>
      <c r="BO2028"/>
      <c r="BP2028"/>
      <c r="BQ2028"/>
      <c r="BR2028"/>
      <c r="BS2028"/>
      <c r="BT2028"/>
    </row>
    <row r="2029" spans="1:72" s="8" customFormat="1" x14ac:dyDescent="0.25">
      <c r="A2029" s="92"/>
      <c r="B2029" s="92"/>
      <c r="C2029" s="92"/>
      <c r="D2029" s="92"/>
      <c r="E2029" s="104"/>
      <c r="F2029" s="104"/>
      <c r="G2029" s="104"/>
      <c r="H2029" s="104"/>
      <c r="I2029" s="104"/>
      <c r="J2029" s="104"/>
      <c r="K2029" s="104"/>
      <c r="L2029" s="104"/>
      <c r="M2029"/>
      <c r="N2029"/>
      <c r="O2029"/>
      <c r="P2029"/>
      <c r="Q2029"/>
      <c r="R2029"/>
      <c r="S2029"/>
      <c r="T2029"/>
      <c r="U2029"/>
      <c r="V2029"/>
      <c r="W2029"/>
      <c r="X2029"/>
      <c r="Y2029"/>
      <c r="Z2029"/>
      <c r="AA2029"/>
      <c r="AB2029"/>
      <c r="AC2029"/>
      <c r="AD2029"/>
      <c r="AE2029"/>
      <c r="AF2029"/>
      <c r="AG2029"/>
      <c r="AH2029"/>
      <c r="AI2029"/>
      <c r="AJ2029"/>
      <c r="AK2029"/>
      <c r="AL2029"/>
      <c r="AM2029"/>
      <c r="AN2029"/>
      <c r="AO2029"/>
      <c r="AP2029"/>
      <c r="AQ2029"/>
      <c r="AR2029"/>
      <c r="AS2029"/>
      <c r="AT2029"/>
      <c r="AU2029"/>
      <c r="AV2029"/>
      <c r="AW2029"/>
      <c r="AX2029"/>
      <c r="AY2029"/>
      <c r="AZ2029"/>
      <c r="BA2029"/>
      <c r="BB2029"/>
      <c r="BC2029"/>
      <c r="BD2029"/>
      <c r="BE2029"/>
      <c r="BF2029"/>
      <c r="BG2029"/>
      <c r="BH2029"/>
      <c r="BI2029"/>
      <c r="BJ2029"/>
      <c r="BK2029"/>
      <c r="BL2029"/>
      <c r="BM2029"/>
      <c r="BN2029"/>
      <c r="BO2029"/>
      <c r="BP2029"/>
      <c r="BQ2029"/>
      <c r="BR2029"/>
      <c r="BS2029"/>
      <c r="BT2029"/>
    </row>
    <row r="2030" spans="1:72" s="8" customFormat="1" x14ac:dyDescent="0.25">
      <c r="A2030" s="92"/>
      <c r="B2030" s="92"/>
      <c r="C2030" s="92"/>
      <c r="D2030" s="92"/>
      <c r="E2030" s="104"/>
      <c r="F2030" s="104"/>
      <c r="G2030" s="104"/>
      <c r="H2030" s="104"/>
      <c r="I2030" s="104"/>
      <c r="J2030" s="104"/>
      <c r="K2030" s="104"/>
      <c r="L2030" s="104"/>
      <c r="M2030"/>
      <c r="N2030"/>
      <c r="O2030"/>
      <c r="P2030"/>
      <c r="Q2030"/>
      <c r="R2030"/>
      <c r="S2030"/>
      <c r="T2030"/>
      <c r="U2030"/>
      <c r="V2030"/>
      <c r="W2030"/>
      <c r="X2030"/>
      <c r="Y2030"/>
      <c r="Z2030"/>
      <c r="AA2030"/>
      <c r="AB2030"/>
      <c r="AC2030"/>
      <c r="AD2030"/>
      <c r="AE2030"/>
      <c r="AF2030"/>
      <c r="AG2030"/>
      <c r="AH2030"/>
      <c r="AI2030"/>
      <c r="AJ2030"/>
      <c r="AK2030"/>
      <c r="AL2030"/>
      <c r="AM2030"/>
      <c r="AN2030"/>
      <c r="AO2030"/>
      <c r="AP2030"/>
      <c r="AQ2030"/>
      <c r="AR2030"/>
      <c r="AS2030"/>
      <c r="AT2030"/>
      <c r="AU2030"/>
      <c r="AV2030"/>
      <c r="AW2030"/>
      <c r="AX2030"/>
      <c r="AY2030"/>
      <c r="AZ2030"/>
      <c r="BA2030"/>
      <c r="BB2030"/>
      <c r="BC2030"/>
      <c r="BD2030"/>
      <c r="BE2030"/>
      <c r="BF2030"/>
      <c r="BG2030"/>
      <c r="BH2030"/>
      <c r="BI2030"/>
      <c r="BJ2030"/>
      <c r="BK2030"/>
      <c r="BL2030"/>
      <c r="BM2030"/>
      <c r="BN2030"/>
      <c r="BO2030"/>
      <c r="BP2030"/>
      <c r="BQ2030"/>
      <c r="BR2030"/>
      <c r="BS2030"/>
      <c r="BT2030"/>
    </row>
    <row r="2031" spans="1:72" s="8" customFormat="1" x14ac:dyDescent="0.25">
      <c r="A2031" s="92"/>
      <c r="B2031" s="92"/>
      <c r="C2031" s="92"/>
      <c r="D2031" s="92"/>
      <c r="E2031" s="104"/>
      <c r="F2031" s="104"/>
      <c r="G2031" s="104"/>
      <c r="H2031" s="104"/>
      <c r="I2031" s="104"/>
      <c r="J2031" s="104"/>
      <c r="K2031" s="104"/>
      <c r="L2031" s="104"/>
      <c r="M2031"/>
      <c r="N2031"/>
      <c r="O2031"/>
      <c r="P2031"/>
      <c r="Q2031"/>
      <c r="R2031"/>
      <c r="S2031"/>
      <c r="T2031"/>
      <c r="U2031"/>
      <c r="V2031"/>
      <c r="W2031"/>
      <c r="X2031"/>
      <c r="Y2031"/>
      <c r="Z2031"/>
      <c r="AA2031"/>
      <c r="AB2031"/>
      <c r="AC2031"/>
      <c r="AD2031"/>
      <c r="AE2031"/>
      <c r="AF2031"/>
      <c r="AG2031"/>
      <c r="AH2031"/>
      <c r="AI2031"/>
      <c r="AJ2031"/>
      <c r="AK2031"/>
      <c r="AL2031"/>
      <c r="AM2031"/>
      <c r="AN2031"/>
      <c r="AO2031"/>
      <c r="AP2031"/>
      <c r="AQ2031"/>
      <c r="AR2031"/>
      <c r="AS2031"/>
      <c r="AT2031"/>
      <c r="AU2031"/>
      <c r="AV2031"/>
      <c r="AW2031"/>
      <c r="AX2031"/>
      <c r="AY2031"/>
      <c r="AZ2031"/>
      <c r="BA2031"/>
      <c r="BB2031"/>
      <c r="BC2031"/>
      <c r="BD2031"/>
      <c r="BE2031"/>
      <c r="BF2031"/>
      <c r="BG2031"/>
      <c r="BH2031"/>
      <c r="BI2031"/>
      <c r="BJ2031"/>
      <c r="BK2031"/>
      <c r="BL2031"/>
      <c r="BM2031"/>
      <c r="BN2031"/>
      <c r="BO2031"/>
      <c r="BP2031"/>
      <c r="BQ2031"/>
      <c r="BR2031"/>
      <c r="BS2031"/>
      <c r="BT2031"/>
    </row>
    <row r="2032" spans="1:72" s="8" customFormat="1" x14ac:dyDescent="0.25">
      <c r="A2032" s="92"/>
      <c r="B2032" s="92"/>
      <c r="C2032" s="92"/>
      <c r="D2032" s="92"/>
      <c r="E2032" s="104"/>
      <c r="F2032" s="104"/>
      <c r="G2032" s="104"/>
      <c r="H2032" s="104"/>
      <c r="I2032" s="104"/>
      <c r="J2032" s="104"/>
      <c r="K2032" s="104"/>
      <c r="L2032" s="104"/>
      <c r="M2032"/>
      <c r="N2032"/>
      <c r="O2032"/>
      <c r="P2032"/>
      <c r="Q2032"/>
      <c r="R2032"/>
      <c r="S2032"/>
      <c r="T2032"/>
      <c r="U2032"/>
      <c r="V2032"/>
      <c r="W2032"/>
      <c r="X2032"/>
      <c r="Y2032"/>
      <c r="Z2032"/>
      <c r="AA2032"/>
      <c r="AB2032"/>
      <c r="AC2032"/>
      <c r="AD2032"/>
      <c r="AE2032"/>
      <c r="AF2032"/>
      <c r="AG2032"/>
      <c r="AH2032"/>
      <c r="AI2032"/>
      <c r="AJ2032"/>
      <c r="AK2032"/>
      <c r="AL2032"/>
      <c r="AM2032"/>
      <c r="AN2032"/>
      <c r="AO2032"/>
      <c r="AP2032"/>
      <c r="AQ2032"/>
      <c r="AR2032"/>
      <c r="AS2032"/>
      <c r="AT2032"/>
      <c r="AU2032"/>
      <c r="AV2032"/>
      <c r="AW2032"/>
      <c r="AX2032"/>
      <c r="AY2032"/>
      <c r="AZ2032"/>
      <c r="BA2032"/>
      <c r="BB2032"/>
      <c r="BC2032"/>
      <c r="BD2032"/>
      <c r="BE2032"/>
      <c r="BF2032"/>
      <c r="BG2032"/>
      <c r="BH2032"/>
      <c r="BI2032"/>
      <c r="BJ2032"/>
      <c r="BK2032"/>
      <c r="BL2032"/>
      <c r="BM2032"/>
      <c r="BN2032"/>
      <c r="BO2032"/>
      <c r="BP2032"/>
      <c r="BQ2032"/>
      <c r="BR2032"/>
      <c r="BS2032"/>
      <c r="BT2032"/>
    </row>
    <row r="2033" spans="1:72" s="8" customFormat="1" x14ac:dyDescent="0.25">
      <c r="A2033" s="92"/>
      <c r="B2033" s="92"/>
      <c r="C2033" s="92"/>
      <c r="D2033" s="92"/>
      <c r="E2033" s="104"/>
      <c r="F2033" s="104"/>
      <c r="G2033" s="104"/>
      <c r="H2033" s="104"/>
      <c r="I2033" s="104"/>
      <c r="J2033" s="104"/>
      <c r="K2033" s="104"/>
      <c r="L2033" s="104"/>
      <c r="M2033"/>
      <c r="N2033"/>
      <c r="O2033"/>
      <c r="P2033"/>
      <c r="Q2033"/>
      <c r="R2033"/>
      <c r="S2033"/>
      <c r="T2033"/>
      <c r="U2033"/>
      <c r="V2033"/>
      <c r="W2033"/>
      <c r="X2033"/>
      <c r="Y2033"/>
      <c r="Z2033"/>
      <c r="AA2033"/>
      <c r="AB2033"/>
      <c r="AC2033"/>
      <c r="AD2033"/>
      <c r="AE2033"/>
      <c r="AF2033"/>
      <c r="AG2033"/>
      <c r="AH2033"/>
      <c r="AI2033"/>
      <c r="AJ2033"/>
      <c r="AK2033"/>
      <c r="AL2033"/>
      <c r="AM2033"/>
      <c r="AN2033"/>
      <c r="AO2033"/>
      <c r="AP2033"/>
      <c r="AQ2033"/>
      <c r="AR2033"/>
      <c r="AS2033"/>
      <c r="AT2033"/>
      <c r="AU2033"/>
      <c r="AV2033"/>
      <c r="AW2033"/>
      <c r="AX2033"/>
      <c r="AY2033"/>
      <c r="AZ2033"/>
      <c r="BA2033"/>
      <c r="BB2033"/>
      <c r="BC2033"/>
      <c r="BD2033"/>
      <c r="BE2033"/>
      <c r="BF2033"/>
      <c r="BG2033"/>
      <c r="BH2033"/>
      <c r="BI2033"/>
      <c r="BJ2033"/>
      <c r="BK2033"/>
      <c r="BL2033"/>
      <c r="BM2033"/>
      <c r="BN2033"/>
      <c r="BO2033"/>
      <c r="BP2033"/>
      <c r="BQ2033"/>
      <c r="BR2033"/>
      <c r="BS2033"/>
      <c r="BT2033"/>
    </row>
    <row r="2034" spans="1:72" s="8" customFormat="1" x14ac:dyDescent="0.25">
      <c r="A2034" s="92"/>
      <c r="B2034" s="92"/>
      <c r="C2034" s="92"/>
      <c r="D2034" s="92"/>
      <c r="E2034" s="104"/>
      <c r="F2034" s="104"/>
      <c r="G2034" s="104"/>
      <c r="H2034" s="104"/>
      <c r="I2034" s="104"/>
      <c r="J2034" s="104"/>
      <c r="K2034" s="104"/>
      <c r="L2034" s="104"/>
      <c r="M2034"/>
      <c r="N2034"/>
      <c r="O2034"/>
      <c r="P2034"/>
      <c r="Q2034"/>
      <c r="R2034"/>
      <c r="S2034"/>
      <c r="T2034"/>
      <c r="U2034"/>
      <c r="V2034"/>
      <c r="W2034"/>
      <c r="X2034"/>
      <c r="Y2034"/>
      <c r="Z2034"/>
      <c r="AA2034"/>
      <c r="AB2034"/>
      <c r="AC2034"/>
      <c r="AD2034"/>
      <c r="AE2034"/>
      <c r="AF2034"/>
      <c r="AG2034"/>
      <c r="AH2034"/>
      <c r="AI2034"/>
      <c r="AJ2034"/>
      <c r="AK2034"/>
      <c r="AL2034"/>
      <c r="AM2034"/>
      <c r="AN2034"/>
      <c r="AO2034"/>
      <c r="AP2034"/>
      <c r="AQ2034"/>
      <c r="AR2034"/>
      <c r="AS2034"/>
      <c r="AT2034"/>
      <c r="AU2034"/>
      <c r="AV2034"/>
      <c r="AW2034"/>
      <c r="AX2034"/>
      <c r="AY2034"/>
      <c r="AZ2034"/>
      <c r="BA2034"/>
      <c r="BB2034"/>
      <c r="BC2034"/>
      <c r="BD2034"/>
      <c r="BE2034"/>
      <c r="BF2034"/>
      <c r="BG2034"/>
      <c r="BH2034"/>
      <c r="BI2034"/>
      <c r="BJ2034"/>
      <c r="BK2034"/>
      <c r="BL2034"/>
      <c r="BM2034"/>
      <c r="BN2034"/>
      <c r="BO2034"/>
      <c r="BP2034"/>
      <c r="BQ2034"/>
      <c r="BR2034"/>
      <c r="BS2034"/>
      <c r="BT2034"/>
    </row>
    <row r="2035" spans="1:72" s="8" customFormat="1" x14ac:dyDescent="0.25">
      <c r="A2035" s="92"/>
      <c r="B2035" s="92"/>
      <c r="C2035" s="92"/>
      <c r="D2035" s="92"/>
      <c r="E2035" s="104"/>
      <c r="F2035" s="104"/>
      <c r="G2035" s="104"/>
      <c r="H2035" s="104"/>
      <c r="I2035" s="104"/>
      <c r="J2035" s="104"/>
      <c r="K2035" s="104"/>
      <c r="L2035" s="104"/>
      <c r="M2035"/>
      <c r="N2035"/>
      <c r="O2035"/>
      <c r="P2035"/>
      <c r="Q2035"/>
      <c r="R2035"/>
      <c r="S2035"/>
      <c r="T2035"/>
      <c r="U2035"/>
      <c r="V2035"/>
      <c r="W2035"/>
      <c r="X2035"/>
      <c r="Y2035"/>
      <c r="Z2035"/>
      <c r="AA2035"/>
      <c r="AB2035"/>
      <c r="AC2035"/>
      <c r="AD2035"/>
      <c r="AE2035"/>
      <c r="AF2035"/>
      <c r="AG2035"/>
      <c r="AH2035"/>
      <c r="AI2035"/>
      <c r="AJ2035"/>
      <c r="AK2035"/>
      <c r="AL2035"/>
      <c r="AM2035"/>
      <c r="AN2035"/>
      <c r="AO2035"/>
      <c r="AP2035"/>
      <c r="AQ2035"/>
      <c r="AR2035"/>
      <c r="AS2035"/>
      <c r="AT2035"/>
      <c r="AU2035"/>
      <c r="AV2035"/>
      <c r="AW2035"/>
      <c r="AX2035"/>
      <c r="AY2035"/>
      <c r="AZ2035"/>
      <c r="BA2035"/>
      <c r="BB2035"/>
      <c r="BC2035"/>
      <c r="BD2035"/>
      <c r="BE2035"/>
      <c r="BF2035"/>
      <c r="BG2035"/>
      <c r="BH2035"/>
      <c r="BI2035"/>
      <c r="BJ2035"/>
      <c r="BK2035"/>
      <c r="BL2035"/>
      <c r="BM2035"/>
      <c r="BN2035"/>
      <c r="BO2035"/>
      <c r="BP2035"/>
      <c r="BQ2035"/>
      <c r="BR2035"/>
      <c r="BS2035"/>
      <c r="BT2035"/>
    </row>
    <row r="2036" spans="1:72" s="8" customFormat="1" x14ac:dyDescent="0.25">
      <c r="A2036" s="92"/>
      <c r="B2036" s="92"/>
      <c r="C2036" s="92"/>
      <c r="D2036" s="92"/>
      <c r="E2036" s="104"/>
      <c r="F2036" s="104"/>
      <c r="G2036" s="104"/>
      <c r="H2036" s="104"/>
      <c r="I2036" s="104"/>
      <c r="J2036" s="104"/>
      <c r="K2036" s="104"/>
      <c r="L2036" s="104"/>
      <c r="M2036"/>
      <c r="N2036"/>
      <c r="O2036"/>
      <c r="P2036"/>
      <c r="Q2036"/>
      <c r="R2036"/>
      <c r="S2036"/>
      <c r="T2036"/>
      <c r="U2036"/>
      <c r="V2036"/>
      <c r="W2036"/>
      <c r="X2036"/>
      <c r="Y2036"/>
      <c r="Z2036"/>
      <c r="AA2036"/>
      <c r="AB2036"/>
      <c r="AC2036"/>
      <c r="AD2036"/>
      <c r="AE2036"/>
      <c r="AF2036"/>
      <c r="AG2036"/>
      <c r="AH2036"/>
      <c r="AI2036"/>
      <c r="AJ2036"/>
      <c r="AK2036"/>
      <c r="AL2036"/>
      <c r="AM2036"/>
      <c r="AN2036"/>
      <c r="AO2036"/>
      <c r="AP2036"/>
      <c r="AQ2036"/>
      <c r="AR2036"/>
      <c r="AS2036"/>
      <c r="AT2036"/>
      <c r="AU2036"/>
      <c r="AV2036"/>
      <c r="AW2036"/>
      <c r="AX2036"/>
      <c r="AY2036"/>
      <c r="AZ2036"/>
      <c r="BA2036"/>
      <c r="BB2036"/>
      <c r="BC2036"/>
      <c r="BD2036"/>
      <c r="BE2036"/>
      <c r="BF2036"/>
      <c r="BG2036"/>
      <c r="BH2036"/>
      <c r="BI2036"/>
      <c r="BJ2036"/>
      <c r="BK2036"/>
      <c r="BL2036"/>
      <c r="BM2036"/>
      <c r="BN2036"/>
      <c r="BO2036"/>
      <c r="BP2036"/>
      <c r="BQ2036"/>
      <c r="BR2036"/>
      <c r="BS2036"/>
      <c r="BT2036"/>
    </row>
    <row r="2037" spans="1:72" s="8" customFormat="1" x14ac:dyDescent="0.25">
      <c r="A2037" s="92"/>
      <c r="B2037" s="92"/>
      <c r="C2037" s="92"/>
      <c r="D2037" s="92"/>
      <c r="E2037" s="104"/>
      <c r="F2037" s="104"/>
      <c r="G2037" s="104"/>
      <c r="H2037" s="104"/>
      <c r="I2037" s="104"/>
      <c r="J2037" s="104"/>
      <c r="K2037" s="104"/>
      <c r="L2037" s="104"/>
      <c r="M2037"/>
      <c r="N2037"/>
      <c r="O2037"/>
      <c r="P2037"/>
      <c r="Q2037"/>
      <c r="R2037"/>
      <c r="S2037"/>
      <c r="T2037"/>
      <c r="U2037"/>
      <c r="V2037"/>
      <c r="W2037"/>
      <c r="X2037"/>
      <c r="Y2037"/>
      <c r="Z2037"/>
      <c r="AA2037"/>
      <c r="AB2037"/>
      <c r="AC2037"/>
      <c r="AD2037"/>
      <c r="AE2037"/>
      <c r="AF2037"/>
      <c r="AG2037"/>
      <c r="AH2037"/>
      <c r="AI2037"/>
      <c r="AJ2037"/>
      <c r="AK2037"/>
      <c r="AL2037"/>
      <c r="AM2037"/>
      <c r="AN2037"/>
      <c r="AO2037"/>
      <c r="AP2037"/>
      <c r="AQ2037"/>
      <c r="AR2037"/>
      <c r="AS2037"/>
      <c r="AT2037"/>
      <c r="AU2037"/>
      <c r="AV2037"/>
      <c r="AW2037"/>
      <c r="AX2037"/>
      <c r="AY2037"/>
      <c r="AZ2037"/>
      <c r="BA2037"/>
      <c r="BB2037"/>
      <c r="BC2037"/>
      <c r="BD2037"/>
      <c r="BE2037"/>
      <c r="BF2037"/>
      <c r="BG2037"/>
      <c r="BH2037"/>
      <c r="BI2037"/>
      <c r="BJ2037"/>
      <c r="BK2037"/>
      <c r="BL2037"/>
      <c r="BM2037"/>
      <c r="BN2037"/>
      <c r="BO2037"/>
      <c r="BP2037"/>
      <c r="BQ2037"/>
      <c r="BR2037"/>
      <c r="BS2037"/>
      <c r="BT2037"/>
    </row>
    <row r="2038" spans="1:72" s="8" customFormat="1" x14ac:dyDescent="0.25">
      <c r="A2038" s="92"/>
      <c r="B2038" s="92"/>
      <c r="C2038" s="92"/>
      <c r="D2038" s="92"/>
      <c r="E2038" s="104"/>
      <c r="F2038" s="104"/>
      <c r="G2038" s="104"/>
      <c r="H2038" s="104"/>
      <c r="I2038" s="104"/>
      <c r="J2038" s="104"/>
      <c r="K2038" s="104"/>
      <c r="L2038" s="104"/>
      <c r="M2038"/>
      <c r="N2038"/>
      <c r="O2038"/>
      <c r="P2038"/>
      <c r="Q2038"/>
      <c r="R2038"/>
      <c r="S2038"/>
      <c r="T2038"/>
      <c r="U2038"/>
      <c r="V2038"/>
      <c r="W2038"/>
      <c r="X2038"/>
      <c r="Y2038"/>
      <c r="Z2038"/>
      <c r="AA2038"/>
      <c r="AB2038"/>
      <c r="AC2038"/>
      <c r="AD2038"/>
      <c r="AE2038"/>
      <c r="AF2038"/>
      <c r="AG2038"/>
      <c r="AH2038"/>
      <c r="AI2038"/>
      <c r="AJ2038"/>
      <c r="AK2038"/>
      <c r="AL2038"/>
      <c r="AM2038"/>
      <c r="AN2038"/>
      <c r="AO2038"/>
      <c r="AP2038"/>
      <c r="AQ2038"/>
      <c r="AR2038"/>
      <c r="AS2038"/>
      <c r="AT2038"/>
      <c r="AU2038"/>
      <c r="AV2038"/>
      <c r="AW2038"/>
      <c r="AX2038"/>
      <c r="AY2038"/>
      <c r="AZ2038"/>
      <c r="BA2038"/>
      <c r="BB2038"/>
      <c r="BC2038"/>
      <c r="BD2038"/>
      <c r="BE2038"/>
      <c r="BF2038"/>
      <c r="BG2038"/>
      <c r="BH2038"/>
      <c r="BI2038"/>
      <c r="BJ2038"/>
      <c r="BK2038"/>
      <c r="BL2038"/>
      <c r="BM2038"/>
      <c r="BN2038"/>
      <c r="BO2038"/>
      <c r="BP2038"/>
      <c r="BQ2038"/>
      <c r="BR2038"/>
      <c r="BS2038"/>
      <c r="BT2038"/>
    </row>
    <row r="2039" spans="1:72" s="8" customFormat="1" x14ac:dyDescent="0.25">
      <c r="A2039" s="92"/>
      <c r="B2039" s="92"/>
      <c r="C2039" s="92"/>
      <c r="D2039" s="92"/>
      <c r="E2039" s="104"/>
      <c r="F2039" s="104"/>
      <c r="G2039" s="104"/>
      <c r="H2039" s="104"/>
      <c r="I2039" s="104"/>
      <c r="J2039" s="104"/>
      <c r="K2039" s="104"/>
      <c r="L2039" s="104"/>
      <c r="M2039"/>
      <c r="N2039"/>
      <c r="O2039"/>
      <c r="P2039"/>
      <c r="Q2039"/>
      <c r="R2039"/>
      <c r="S2039"/>
      <c r="T2039"/>
      <c r="U2039"/>
      <c r="V2039"/>
      <c r="W2039"/>
      <c r="X2039"/>
      <c r="Y2039"/>
      <c r="Z2039"/>
      <c r="AA2039"/>
      <c r="AB2039"/>
      <c r="AC2039"/>
      <c r="AD2039"/>
      <c r="AE2039"/>
      <c r="AF2039"/>
      <c r="AG2039"/>
      <c r="AH2039"/>
      <c r="AI2039"/>
      <c r="AJ2039"/>
      <c r="AK2039"/>
      <c r="AL2039"/>
      <c r="AM2039"/>
      <c r="AN2039"/>
      <c r="AO2039"/>
      <c r="AP2039"/>
      <c r="AQ2039"/>
      <c r="AR2039"/>
      <c r="AS2039"/>
      <c r="AT2039"/>
      <c r="AU2039"/>
      <c r="AV2039"/>
      <c r="AW2039"/>
      <c r="AX2039"/>
      <c r="AY2039"/>
      <c r="AZ2039"/>
      <c r="BA2039"/>
      <c r="BB2039"/>
      <c r="BC2039"/>
      <c r="BD2039"/>
      <c r="BE2039"/>
      <c r="BF2039"/>
      <c r="BG2039"/>
      <c r="BH2039"/>
      <c r="BI2039"/>
      <c r="BJ2039"/>
      <c r="BK2039"/>
      <c r="BL2039"/>
      <c r="BM2039"/>
      <c r="BN2039"/>
      <c r="BO2039"/>
      <c r="BP2039"/>
      <c r="BQ2039"/>
      <c r="BR2039"/>
      <c r="BS2039"/>
      <c r="BT2039"/>
    </row>
    <row r="2040" spans="1:72" s="8" customFormat="1" x14ac:dyDescent="0.25">
      <c r="A2040" s="92"/>
      <c r="B2040" s="92"/>
      <c r="C2040" s="92"/>
      <c r="D2040" s="92"/>
      <c r="E2040" s="104"/>
      <c r="F2040" s="104"/>
      <c r="G2040" s="104"/>
      <c r="H2040" s="104"/>
      <c r="I2040" s="104"/>
      <c r="J2040" s="104"/>
      <c r="K2040" s="104"/>
      <c r="L2040" s="104"/>
      <c r="M2040"/>
      <c r="N2040"/>
      <c r="O2040"/>
      <c r="P2040"/>
      <c r="Q2040"/>
      <c r="R2040"/>
      <c r="S2040"/>
      <c r="T2040"/>
      <c r="U2040"/>
      <c r="V2040"/>
      <c r="W2040"/>
      <c r="X2040"/>
      <c r="Y2040"/>
      <c r="Z2040"/>
      <c r="AA2040"/>
      <c r="AB2040"/>
      <c r="AC2040"/>
      <c r="AD2040"/>
      <c r="AE2040"/>
      <c r="AF2040"/>
      <c r="AG2040"/>
      <c r="AH2040"/>
      <c r="AI2040"/>
      <c r="AJ2040"/>
      <c r="AK2040"/>
      <c r="AL2040"/>
      <c r="AM2040"/>
      <c r="AN2040"/>
      <c r="AO2040"/>
      <c r="AP2040"/>
      <c r="AQ2040"/>
      <c r="AR2040"/>
      <c r="AS2040"/>
      <c r="AT2040"/>
      <c r="AU2040"/>
      <c r="AV2040"/>
      <c r="AW2040"/>
      <c r="AX2040"/>
      <c r="AY2040"/>
      <c r="AZ2040"/>
      <c r="BA2040"/>
      <c r="BB2040"/>
      <c r="BC2040"/>
      <c r="BD2040"/>
      <c r="BE2040"/>
      <c r="BF2040"/>
      <c r="BG2040"/>
      <c r="BH2040"/>
      <c r="BI2040"/>
      <c r="BJ2040"/>
      <c r="BK2040"/>
      <c r="BL2040"/>
      <c r="BM2040"/>
      <c r="BN2040"/>
      <c r="BO2040"/>
      <c r="BP2040"/>
      <c r="BQ2040"/>
      <c r="BR2040"/>
      <c r="BS2040"/>
      <c r="BT2040"/>
    </row>
    <row r="2041" spans="1:72" s="8" customFormat="1" x14ac:dyDescent="0.25">
      <c r="A2041" s="92"/>
      <c r="B2041" s="92"/>
      <c r="C2041" s="92"/>
      <c r="D2041" s="92"/>
      <c r="E2041" s="104"/>
      <c r="F2041" s="104"/>
      <c r="G2041" s="104"/>
      <c r="H2041" s="104"/>
      <c r="I2041" s="104"/>
      <c r="J2041" s="104"/>
      <c r="K2041" s="104"/>
      <c r="L2041" s="104"/>
      <c r="M2041"/>
      <c r="N2041"/>
      <c r="O2041"/>
      <c r="P2041"/>
      <c r="Q2041"/>
      <c r="R2041"/>
      <c r="S2041"/>
      <c r="T2041"/>
      <c r="U2041"/>
      <c r="V2041"/>
      <c r="W2041"/>
      <c r="X2041"/>
      <c r="Y2041"/>
      <c r="Z2041"/>
      <c r="AA2041"/>
      <c r="AB2041"/>
      <c r="AC2041"/>
      <c r="AD2041"/>
      <c r="AE2041"/>
      <c r="AF2041"/>
      <c r="AG2041"/>
      <c r="AH2041"/>
      <c r="AI2041"/>
      <c r="AJ2041"/>
      <c r="AK2041"/>
      <c r="AL2041"/>
      <c r="AM2041"/>
      <c r="AN2041"/>
      <c r="AO2041"/>
      <c r="AP2041"/>
      <c r="AQ2041"/>
      <c r="AR2041"/>
      <c r="AS2041"/>
      <c r="AT2041"/>
      <c r="AU2041"/>
      <c r="AV2041"/>
      <c r="AW2041"/>
      <c r="AX2041"/>
      <c r="AY2041"/>
      <c r="AZ2041"/>
      <c r="BA2041"/>
      <c r="BB2041"/>
      <c r="BC2041"/>
      <c r="BD2041"/>
      <c r="BE2041"/>
      <c r="BF2041"/>
      <c r="BG2041"/>
      <c r="BH2041"/>
      <c r="BI2041"/>
      <c r="BJ2041"/>
      <c r="BK2041"/>
      <c r="BL2041"/>
      <c r="BM2041"/>
      <c r="BN2041"/>
      <c r="BO2041"/>
      <c r="BP2041"/>
      <c r="BQ2041"/>
      <c r="BR2041"/>
      <c r="BS2041"/>
      <c r="BT2041"/>
    </row>
    <row r="2042" spans="1:72" s="8" customFormat="1" x14ac:dyDescent="0.25">
      <c r="A2042" s="92"/>
      <c r="B2042" s="92"/>
      <c r="C2042" s="92"/>
      <c r="D2042" s="92"/>
      <c r="E2042" s="104"/>
      <c r="F2042" s="104"/>
      <c r="G2042" s="104"/>
      <c r="H2042" s="104"/>
      <c r="I2042" s="104"/>
      <c r="J2042" s="104"/>
      <c r="K2042" s="104"/>
      <c r="L2042" s="104"/>
      <c r="M2042"/>
      <c r="N2042"/>
      <c r="O2042"/>
      <c r="P2042"/>
      <c r="Q2042"/>
      <c r="R2042"/>
      <c r="S2042"/>
      <c r="T2042"/>
      <c r="U2042"/>
      <c r="V2042"/>
      <c r="W2042"/>
      <c r="X2042"/>
      <c r="Y2042"/>
      <c r="Z2042"/>
      <c r="AA2042"/>
      <c r="AB2042"/>
      <c r="AC2042"/>
      <c r="AD2042"/>
      <c r="AE2042"/>
      <c r="AF2042"/>
      <c r="AG2042"/>
      <c r="AH2042"/>
      <c r="AI2042"/>
      <c r="AJ2042"/>
      <c r="AK2042"/>
      <c r="AL2042"/>
      <c r="AM2042"/>
      <c r="AN2042"/>
      <c r="AO2042"/>
      <c r="AP2042"/>
      <c r="AQ2042"/>
      <c r="AR2042"/>
      <c r="AS2042"/>
      <c r="AT2042"/>
      <c r="AU2042"/>
      <c r="AV2042"/>
      <c r="AW2042"/>
      <c r="AX2042"/>
      <c r="AY2042"/>
      <c r="AZ2042"/>
      <c r="BA2042"/>
      <c r="BB2042"/>
      <c r="BC2042"/>
      <c r="BD2042"/>
      <c r="BE2042"/>
      <c r="BF2042"/>
      <c r="BG2042"/>
      <c r="BH2042"/>
      <c r="BI2042"/>
      <c r="BJ2042"/>
      <c r="BK2042"/>
      <c r="BL2042"/>
      <c r="BM2042"/>
      <c r="BN2042"/>
      <c r="BO2042"/>
      <c r="BP2042"/>
      <c r="BQ2042"/>
      <c r="BR2042"/>
      <c r="BS2042"/>
      <c r="BT2042"/>
    </row>
    <row r="2043" spans="1:72" s="8" customFormat="1" x14ac:dyDescent="0.25">
      <c r="A2043" s="92"/>
      <c r="B2043" s="92"/>
      <c r="C2043" s="92"/>
      <c r="D2043" s="92"/>
      <c r="E2043" s="104"/>
      <c r="F2043" s="104"/>
      <c r="G2043" s="104"/>
      <c r="H2043" s="104"/>
      <c r="I2043" s="104"/>
      <c r="J2043" s="104"/>
      <c r="K2043" s="104"/>
      <c r="L2043" s="104"/>
      <c r="M2043"/>
      <c r="N2043"/>
      <c r="O2043"/>
      <c r="P2043"/>
      <c r="Q2043"/>
      <c r="R2043"/>
      <c r="S2043"/>
      <c r="T2043"/>
      <c r="U2043"/>
      <c r="V2043"/>
      <c r="W2043"/>
      <c r="X2043"/>
      <c r="Y2043"/>
      <c r="Z2043"/>
      <c r="AA2043"/>
      <c r="AB2043"/>
      <c r="AC2043"/>
      <c r="AD2043"/>
      <c r="AE2043"/>
      <c r="AF2043"/>
      <c r="AG2043"/>
      <c r="AH2043"/>
      <c r="AI2043"/>
      <c r="AJ2043"/>
      <c r="AK2043"/>
      <c r="AL2043"/>
      <c r="AM2043"/>
      <c r="AN2043"/>
      <c r="AO2043"/>
      <c r="AP2043"/>
      <c r="AQ2043"/>
      <c r="AR2043"/>
      <c r="AS2043"/>
      <c r="AT2043"/>
      <c r="AU2043"/>
      <c r="AV2043"/>
      <c r="AW2043"/>
      <c r="AX2043"/>
      <c r="AY2043"/>
      <c r="AZ2043"/>
      <c r="BA2043"/>
      <c r="BB2043"/>
      <c r="BC2043"/>
      <c r="BD2043"/>
      <c r="BE2043"/>
      <c r="BF2043"/>
      <c r="BG2043"/>
      <c r="BH2043"/>
      <c r="BI2043"/>
      <c r="BJ2043"/>
      <c r="BK2043"/>
      <c r="BL2043"/>
      <c r="BM2043"/>
      <c r="BN2043"/>
      <c r="BO2043"/>
      <c r="BP2043"/>
      <c r="BQ2043"/>
      <c r="BR2043"/>
      <c r="BS2043"/>
      <c r="BT2043"/>
    </row>
    <row r="2044" spans="1:72" s="8" customFormat="1" x14ac:dyDescent="0.25">
      <c r="A2044" s="92"/>
      <c r="B2044" s="92"/>
      <c r="C2044" s="92"/>
      <c r="D2044" s="92"/>
      <c r="E2044" s="104"/>
      <c r="F2044" s="104"/>
      <c r="G2044" s="104"/>
      <c r="H2044" s="104"/>
      <c r="I2044" s="104"/>
      <c r="J2044" s="104"/>
      <c r="K2044" s="104"/>
      <c r="L2044" s="104"/>
      <c r="M2044"/>
      <c r="N2044"/>
      <c r="O2044"/>
      <c r="P2044"/>
      <c r="Q2044"/>
      <c r="R2044"/>
      <c r="S2044"/>
      <c r="T2044"/>
      <c r="U2044"/>
      <c r="V2044"/>
      <c r="W2044"/>
      <c r="X2044"/>
      <c r="Y2044"/>
      <c r="Z2044"/>
      <c r="AA2044"/>
      <c r="AB2044"/>
      <c r="AC2044"/>
      <c r="AD2044"/>
      <c r="AE2044"/>
      <c r="AF2044"/>
      <c r="AG2044"/>
      <c r="AH2044"/>
      <c r="AI2044"/>
      <c r="AJ2044"/>
      <c r="AK2044"/>
      <c r="AL2044"/>
      <c r="AM2044"/>
      <c r="AN2044"/>
      <c r="AO2044"/>
      <c r="AP2044"/>
      <c r="AQ2044"/>
      <c r="AR2044"/>
      <c r="AS2044"/>
      <c r="AT2044"/>
      <c r="AU2044"/>
      <c r="AV2044"/>
      <c r="AW2044"/>
      <c r="AX2044"/>
      <c r="AY2044"/>
      <c r="AZ2044"/>
      <c r="BA2044"/>
      <c r="BB2044"/>
      <c r="BC2044"/>
      <c r="BD2044"/>
      <c r="BE2044"/>
      <c r="BF2044"/>
      <c r="BG2044"/>
      <c r="BH2044"/>
      <c r="BI2044"/>
      <c r="BJ2044"/>
      <c r="BK2044"/>
      <c r="BL2044"/>
      <c r="BM2044"/>
      <c r="BN2044"/>
      <c r="BO2044"/>
      <c r="BP2044"/>
      <c r="BQ2044"/>
      <c r="BR2044"/>
      <c r="BS2044"/>
      <c r="BT2044"/>
    </row>
    <row r="2045" spans="1:72" s="8" customFormat="1" x14ac:dyDescent="0.25">
      <c r="A2045" s="92"/>
      <c r="B2045" s="92"/>
      <c r="C2045" s="92"/>
      <c r="D2045" s="92"/>
      <c r="E2045" s="104"/>
      <c r="F2045" s="104"/>
      <c r="G2045" s="104"/>
      <c r="H2045" s="104"/>
      <c r="I2045" s="104"/>
      <c r="J2045" s="104"/>
      <c r="K2045" s="104"/>
      <c r="L2045" s="104"/>
      <c r="M2045"/>
      <c r="N2045"/>
      <c r="O2045"/>
      <c r="P2045"/>
      <c r="Q2045"/>
      <c r="R2045"/>
      <c r="S2045"/>
      <c r="T2045"/>
      <c r="U2045"/>
      <c r="V2045"/>
      <c r="W2045"/>
      <c r="X2045"/>
      <c r="Y2045"/>
      <c r="Z2045"/>
      <c r="AA2045"/>
      <c r="AB2045"/>
      <c r="AC2045"/>
      <c r="AD2045"/>
      <c r="AE2045"/>
      <c r="AF2045"/>
      <c r="AG2045"/>
      <c r="AH2045"/>
      <c r="AI2045"/>
      <c r="AJ2045"/>
      <c r="AK2045"/>
      <c r="AL2045"/>
      <c r="AM2045"/>
      <c r="AN2045"/>
      <c r="AO2045"/>
      <c r="AP2045"/>
      <c r="AQ2045"/>
      <c r="AR2045"/>
      <c r="AS2045"/>
      <c r="AT2045"/>
      <c r="AU2045"/>
      <c r="AV2045"/>
      <c r="AW2045"/>
      <c r="AX2045"/>
      <c r="AY2045"/>
      <c r="AZ2045"/>
      <c r="BA2045"/>
      <c r="BB2045"/>
      <c r="BC2045"/>
      <c r="BD2045"/>
      <c r="BE2045"/>
      <c r="BF2045"/>
      <c r="BG2045"/>
      <c r="BH2045"/>
      <c r="BI2045"/>
      <c r="BJ2045"/>
      <c r="BK2045"/>
      <c r="BL2045"/>
      <c r="BM2045"/>
      <c r="BN2045"/>
      <c r="BO2045"/>
      <c r="BP2045"/>
      <c r="BQ2045"/>
      <c r="BR2045"/>
      <c r="BS2045"/>
      <c r="BT2045"/>
    </row>
    <row r="2046" spans="1:72" s="8" customFormat="1" x14ac:dyDescent="0.25">
      <c r="A2046" s="92"/>
      <c r="B2046" s="92"/>
      <c r="C2046" s="92"/>
      <c r="D2046" s="92"/>
      <c r="E2046" s="104"/>
      <c r="F2046" s="104"/>
      <c r="G2046" s="104"/>
      <c r="H2046" s="104"/>
      <c r="I2046" s="104"/>
      <c r="J2046" s="104"/>
      <c r="K2046" s="104"/>
      <c r="L2046" s="104"/>
      <c r="M2046"/>
      <c r="N2046"/>
      <c r="O2046"/>
      <c r="P2046"/>
      <c r="Q2046"/>
      <c r="R2046"/>
      <c r="S2046"/>
      <c r="T2046"/>
      <c r="U2046"/>
      <c r="V2046"/>
      <c r="W2046"/>
      <c r="X2046"/>
      <c r="Y2046"/>
      <c r="Z2046"/>
      <c r="AA2046"/>
      <c r="AB2046"/>
      <c r="AC2046"/>
      <c r="AD2046"/>
      <c r="AE2046"/>
      <c r="AF2046"/>
      <c r="AG2046"/>
      <c r="AH2046"/>
      <c r="AI2046"/>
      <c r="AJ2046"/>
      <c r="AK2046"/>
      <c r="AL2046"/>
      <c r="AM2046"/>
      <c r="AN2046"/>
      <c r="AO2046"/>
      <c r="AP2046"/>
      <c r="AQ2046"/>
      <c r="AR2046"/>
      <c r="AS2046"/>
      <c r="AT2046"/>
      <c r="AU2046"/>
      <c r="AV2046"/>
      <c r="AW2046"/>
      <c r="AX2046"/>
      <c r="AY2046"/>
      <c r="AZ2046"/>
      <c r="BA2046"/>
      <c r="BB2046"/>
      <c r="BC2046"/>
      <c r="BD2046"/>
      <c r="BE2046"/>
      <c r="BF2046"/>
      <c r="BG2046"/>
      <c r="BH2046"/>
      <c r="BI2046"/>
      <c r="BJ2046"/>
      <c r="BK2046"/>
      <c r="BL2046"/>
      <c r="BM2046"/>
      <c r="BN2046"/>
      <c r="BO2046"/>
      <c r="BP2046"/>
      <c r="BQ2046"/>
      <c r="BR2046"/>
      <c r="BS2046"/>
      <c r="BT2046"/>
    </row>
    <row r="2047" spans="1:72" s="8" customFormat="1" x14ac:dyDescent="0.25">
      <c r="A2047" s="92"/>
      <c r="B2047" s="92"/>
      <c r="C2047" s="92"/>
      <c r="D2047" s="92"/>
      <c r="E2047" s="104"/>
      <c r="F2047" s="104"/>
      <c r="G2047" s="104"/>
      <c r="H2047" s="104"/>
      <c r="I2047" s="104"/>
      <c r="J2047" s="104"/>
      <c r="K2047" s="104"/>
      <c r="L2047" s="104"/>
      <c r="M2047"/>
      <c r="N2047"/>
      <c r="O2047"/>
      <c r="P2047"/>
      <c r="Q2047"/>
      <c r="R2047"/>
      <c r="S2047"/>
      <c r="T2047"/>
      <c r="U2047"/>
      <c r="V2047"/>
      <c r="W2047"/>
      <c r="X2047"/>
      <c r="Y2047"/>
      <c r="Z2047"/>
      <c r="AA2047"/>
      <c r="AB2047"/>
      <c r="AC2047"/>
      <c r="AD2047"/>
      <c r="AE2047"/>
      <c r="AF2047"/>
      <c r="AG2047"/>
      <c r="AH2047"/>
      <c r="AI2047"/>
      <c r="AJ2047"/>
      <c r="AK2047"/>
      <c r="AL2047"/>
      <c r="AM2047"/>
      <c r="AN2047"/>
      <c r="AO2047"/>
      <c r="AP2047"/>
      <c r="AQ2047"/>
      <c r="AR2047"/>
      <c r="AS2047"/>
      <c r="AT2047"/>
      <c r="AU2047"/>
      <c r="AV2047"/>
      <c r="AW2047"/>
      <c r="AX2047"/>
      <c r="AY2047"/>
      <c r="AZ2047"/>
      <c r="BA2047"/>
      <c r="BB2047"/>
      <c r="BC2047"/>
      <c r="BD2047"/>
      <c r="BE2047"/>
      <c r="BF2047"/>
      <c r="BG2047"/>
      <c r="BH2047"/>
      <c r="BI2047"/>
      <c r="BJ2047"/>
      <c r="BK2047"/>
      <c r="BL2047"/>
      <c r="BM2047"/>
      <c r="BN2047"/>
      <c r="BO2047"/>
      <c r="BP2047"/>
      <c r="BQ2047"/>
      <c r="BR2047"/>
      <c r="BS2047"/>
      <c r="BT2047"/>
    </row>
    <row r="2048" spans="1:72" s="8" customFormat="1" x14ac:dyDescent="0.25">
      <c r="A2048" s="92"/>
      <c r="B2048" s="92"/>
      <c r="C2048" s="92"/>
      <c r="D2048" s="92"/>
      <c r="E2048" s="104"/>
      <c r="F2048" s="104"/>
      <c r="G2048" s="104"/>
      <c r="H2048" s="104"/>
      <c r="I2048" s="104"/>
      <c r="J2048" s="104"/>
      <c r="K2048" s="104"/>
      <c r="L2048" s="104"/>
      <c r="M2048"/>
      <c r="N2048"/>
      <c r="O2048"/>
      <c r="P2048"/>
      <c r="Q2048"/>
      <c r="R2048"/>
      <c r="S2048"/>
      <c r="T2048"/>
      <c r="U2048"/>
      <c r="V2048"/>
      <c r="W2048"/>
      <c r="X2048"/>
      <c r="Y2048"/>
      <c r="Z2048"/>
      <c r="AA2048"/>
      <c r="AB2048"/>
      <c r="AC2048"/>
      <c r="AD2048"/>
      <c r="AE2048"/>
      <c r="AF2048"/>
      <c r="AG2048"/>
      <c r="AH2048"/>
      <c r="AI2048"/>
      <c r="AJ2048"/>
      <c r="AK2048"/>
      <c r="AL2048"/>
      <c r="AM2048"/>
      <c r="AN2048"/>
      <c r="AO2048"/>
      <c r="AP2048"/>
      <c r="AQ2048"/>
      <c r="AR2048"/>
      <c r="AS2048"/>
      <c r="AT2048"/>
      <c r="AU2048"/>
      <c r="AV2048"/>
      <c r="AW2048"/>
      <c r="AX2048"/>
      <c r="AY2048"/>
      <c r="AZ2048"/>
      <c r="BA2048"/>
      <c r="BB2048"/>
      <c r="BC2048"/>
      <c r="BD2048"/>
      <c r="BE2048"/>
      <c r="BF2048"/>
      <c r="BG2048"/>
      <c r="BH2048"/>
      <c r="BI2048"/>
      <c r="BJ2048"/>
      <c r="BK2048"/>
      <c r="BL2048"/>
      <c r="BM2048"/>
      <c r="BN2048"/>
      <c r="BO2048"/>
      <c r="BP2048"/>
      <c r="BQ2048"/>
      <c r="BR2048"/>
      <c r="BS2048"/>
      <c r="BT2048"/>
    </row>
    <row r="2049" spans="1:72" s="8" customFormat="1" x14ac:dyDescent="0.25">
      <c r="A2049" s="92"/>
      <c r="B2049" s="92"/>
      <c r="C2049" s="92"/>
      <c r="D2049" s="92"/>
      <c r="E2049" s="104"/>
      <c r="F2049" s="104"/>
      <c r="G2049" s="104"/>
      <c r="H2049" s="104"/>
      <c r="I2049" s="104"/>
      <c r="J2049" s="104"/>
      <c r="K2049" s="104"/>
      <c r="L2049" s="104"/>
      <c r="M2049"/>
      <c r="N2049"/>
      <c r="O2049"/>
      <c r="P2049"/>
      <c r="Q2049"/>
      <c r="R2049"/>
      <c r="S2049"/>
      <c r="T2049"/>
      <c r="U2049"/>
      <c r="V2049"/>
      <c r="W2049"/>
      <c r="X2049"/>
      <c r="Y2049"/>
      <c r="Z2049"/>
      <c r="AA2049"/>
      <c r="AB2049"/>
      <c r="AC2049"/>
      <c r="AD2049"/>
      <c r="AE2049"/>
      <c r="AF2049"/>
      <c r="AG2049"/>
      <c r="AH2049"/>
      <c r="AI2049"/>
      <c r="AJ2049"/>
      <c r="AK2049"/>
      <c r="AL2049"/>
      <c r="AM2049"/>
      <c r="AN2049"/>
      <c r="AO2049"/>
      <c r="AP2049"/>
      <c r="AQ2049"/>
      <c r="AR2049"/>
      <c r="AS2049"/>
      <c r="AT2049"/>
      <c r="AU2049"/>
      <c r="AV2049"/>
      <c r="AW2049"/>
      <c r="AX2049"/>
      <c r="AY2049"/>
      <c r="AZ2049"/>
      <c r="BA2049"/>
      <c r="BB2049"/>
      <c r="BC2049"/>
      <c r="BD2049"/>
      <c r="BE2049"/>
      <c r="BF2049"/>
      <c r="BG2049"/>
      <c r="BH2049"/>
      <c r="BI2049"/>
      <c r="BJ2049"/>
      <c r="BK2049"/>
      <c r="BL2049"/>
      <c r="BM2049"/>
      <c r="BN2049"/>
      <c r="BO2049"/>
      <c r="BP2049"/>
      <c r="BQ2049"/>
      <c r="BR2049"/>
      <c r="BS2049"/>
      <c r="BT2049"/>
    </row>
    <row r="2050" spans="1:72" s="8" customFormat="1" x14ac:dyDescent="0.25">
      <c r="A2050" s="92"/>
      <c r="B2050" s="92"/>
      <c r="C2050" s="92"/>
      <c r="D2050" s="92"/>
      <c r="E2050" s="104"/>
      <c r="F2050" s="104"/>
      <c r="G2050" s="104"/>
      <c r="H2050" s="104"/>
      <c r="I2050" s="104"/>
      <c r="J2050" s="104"/>
      <c r="K2050" s="104"/>
      <c r="L2050" s="104"/>
      <c r="M2050"/>
      <c r="N2050"/>
      <c r="O2050"/>
      <c r="P2050"/>
      <c r="Q2050"/>
      <c r="R2050"/>
      <c r="S2050"/>
      <c r="T2050"/>
      <c r="U2050"/>
      <c r="V2050"/>
      <c r="W2050"/>
      <c r="X2050"/>
      <c r="Y2050"/>
      <c r="Z2050"/>
      <c r="AA2050"/>
      <c r="AB2050"/>
      <c r="AC2050"/>
      <c r="AD2050"/>
      <c r="AE2050"/>
      <c r="AF2050"/>
      <c r="AG2050"/>
      <c r="AH2050"/>
      <c r="AI2050"/>
      <c r="AJ2050"/>
      <c r="AK2050"/>
      <c r="AL2050"/>
      <c r="AM2050"/>
      <c r="AN2050"/>
      <c r="AO2050"/>
      <c r="AP2050"/>
      <c r="AQ2050"/>
      <c r="AR2050"/>
      <c r="AS2050"/>
      <c r="AT2050"/>
      <c r="AU2050"/>
      <c r="AV2050"/>
      <c r="AW2050"/>
      <c r="AX2050"/>
      <c r="AY2050"/>
      <c r="AZ2050"/>
      <c r="BA2050"/>
      <c r="BB2050"/>
      <c r="BC2050"/>
      <c r="BD2050"/>
      <c r="BE2050"/>
      <c r="BF2050"/>
      <c r="BG2050"/>
      <c r="BH2050"/>
      <c r="BI2050"/>
      <c r="BJ2050"/>
      <c r="BK2050"/>
      <c r="BL2050"/>
      <c r="BM2050"/>
      <c r="BN2050"/>
      <c r="BO2050"/>
      <c r="BP2050"/>
      <c r="BQ2050"/>
      <c r="BR2050"/>
      <c r="BS2050"/>
      <c r="BT2050"/>
    </row>
    <row r="2051" spans="1:72" s="8" customFormat="1" x14ac:dyDescent="0.25">
      <c r="A2051" s="92"/>
      <c r="B2051" s="92"/>
      <c r="C2051" s="92"/>
      <c r="D2051" s="92"/>
      <c r="E2051" s="104"/>
      <c r="F2051" s="104"/>
      <c r="G2051" s="104"/>
      <c r="H2051" s="104"/>
      <c r="I2051" s="104"/>
      <c r="J2051" s="104"/>
      <c r="K2051" s="104"/>
      <c r="L2051" s="104"/>
      <c r="M2051"/>
      <c r="N2051"/>
      <c r="O2051"/>
      <c r="P2051"/>
      <c r="Q2051"/>
      <c r="R2051"/>
      <c r="S2051"/>
      <c r="T2051"/>
      <c r="U2051"/>
      <c r="V2051"/>
      <c r="W2051"/>
      <c r="X2051"/>
      <c r="Y2051"/>
      <c r="Z2051"/>
      <c r="AA2051"/>
      <c r="AB2051"/>
      <c r="AC2051"/>
      <c r="AD2051"/>
      <c r="AE2051"/>
      <c r="AF2051"/>
      <c r="AG2051"/>
      <c r="AH2051"/>
      <c r="AI2051"/>
      <c r="AJ2051"/>
      <c r="AK2051"/>
      <c r="AL2051"/>
      <c r="AM2051"/>
      <c r="AN2051"/>
      <c r="AO2051"/>
      <c r="AP2051"/>
      <c r="AQ2051"/>
      <c r="AR2051"/>
      <c r="AS2051"/>
      <c r="AT2051"/>
      <c r="AU2051"/>
      <c r="AV2051"/>
      <c r="AW2051"/>
      <c r="AX2051"/>
      <c r="AY2051"/>
      <c r="AZ2051"/>
      <c r="BA2051"/>
      <c r="BB2051"/>
      <c r="BC2051"/>
      <c r="BD2051"/>
      <c r="BE2051"/>
      <c r="BF2051"/>
      <c r="BG2051"/>
      <c r="BH2051"/>
      <c r="BI2051"/>
      <c r="BJ2051"/>
      <c r="BK2051"/>
      <c r="BL2051"/>
      <c r="BM2051"/>
      <c r="BN2051"/>
      <c r="BO2051"/>
      <c r="BP2051"/>
      <c r="BQ2051"/>
      <c r="BR2051"/>
      <c r="BS2051"/>
      <c r="BT2051"/>
    </row>
    <row r="2052" spans="1:72" s="8" customFormat="1" x14ac:dyDescent="0.25">
      <c r="A2052" s="92"/>
      <c r="B2052" s="92"/>
      <c r="C2052" s="92"/>
      <c r="D2052" s="92"/>
      <c r="E2052" s="104"/>
      <c r="F2052" s="104"/>
      <c r="G2052" s="104"/>
      <c r="H2052" s="104"/>
      <c r="I2052" s="104"/>
      <c r="J2052" s="104"/>
      <c r="K2052" s="104"/>
      <c r="L2052" s="104"/>
      <c r="M2052"/>
      <c r="N2052"/>
      <c r="O2052"/>
      <c r="P2052"/>
      <c r="Q2052"/>
      <c r="R2052"/>
      <c r="S2052"/>
      <c r="T2052"/>
      <c r="U2052"/>
      <c r="V2052"/>
      <c r="W2052"/>
      <c r="X2052"/>
      <c r="Y2052"/>
      <c r="Z2052"/>
      <c r="AA2052"/>
      <c r="AB2052"/>
      <c r="AC2052"/>
      <c r="AD2052"/>
      <c r="AE2052"/>
      <c r="AF2052"/>
      <c r="AG2052"/>
      <c r="AH2052"/>
      <c r="AI2052"/>
      <c r="AJ2052"/>
      <c r="AK2052"/>
      <c r="AL2052"/>
      <c r="AM2052"/>
      <c r="AN2052"/>
      <c r="AO2052"/>
      <c r="AP2052"/>
      <c r="AQ2052"/>
      <c r="AR2052"/>
      <c r="AS2052"/>
      <c r="AT2052"/>
      <c r="AU2052"/>
      <c r="AV2052"/>
      <c r="AW2052"/>
      <c r="AX2052"/>
      <c r="AY2052"/>
      <c r="AZ2052"/>
      <c r="BA2052"/>
      <c r="BB2052"/>
      <c r="BC2052"/>
      <c r="BD2052"/>
      <c r="BE2052"/>
      <c r="BF2052"/>
      <c r="BG2052"/>
      <c r="BH2052"/>
      <c r="BI2052"/>
      <c r="BJ2052"/>
      <c r="BK2052"/>
      <c r="BL2052"/>
      <c r="BM2052"/>
      <c r="BN2052"/>
      <c r="BO2052"/>
      <c r="BP2052"/>
      <c r="BQ2052"/>
      <c r="BR2052"/>
      <c r="BS2052"/>
      <c r="BT2052"/>
    </row>
    <row r="2053" spans="1:72" s="8" customFormat="1" x14ac:dyDescent="0.25">
      <c r="A2053" s="92"/>
      <c r="B2053" s="92"/>
      <c r="C2053" s="92"/>
      <c r="D2053" s="92"/>
      <c r="E2053" s="104"/>
      <c r="F2053" s="104"/>
      <c r="G2053" s="104"/>
      <c r="H2053" s="104"/>
      <c r="I2053" s="104"/>
      <c r="J2053" s="104"/>
      <c r="K2053" s="104"/>
      <c r="L2053" s="104"/>
      <c r="M2053"/>
      <c r="N2053"/>
      <c r="O2053"/>
      <c r="P2053"/>
      <c r="Q2053"/>
      <c r="R2053"/>
      <c r="S2053"/>
      <c r="T2053"/>
      <c r="U2053"/>
      <c r="V2053"/>
      <c r="W2053"/>
      <c r="X2053"/>
      <c r="Y2053"/>
      <c r="Z2053"/>
      <c r="AA2053"/>
      <c r="AB2053"/>
      <c r="AC2053"/>
      <c r="AD2053"/>
      <c r="AE2053"/>
      <c r="AF2053"/>
      <c r="AG2053"/>
      <c r="AH2053"/>
      <c r="AI2053"/>
      <c r="AJ2053"/>
      <c r="AK2053"/>
      <c r="AL2053"/>
      <c r="AM2053"/>
      <c r="AN2053"/>
      <c r="AO2053"/>
      <c r="AP2053"/>
      <c r="AQ2053"/>
      <c r="AR2053"/>
      <c r="AS2053"/>
      <c r="AT2053"/>
      <c r="AU2053"/>
      <c r="AV2053"/>
      <c r="AW2053"/>
      <c r="AX2053"/>
      <c r="AY2053"/>
      <c r="AZ2053"/>
      <c r="BA2053"/>
      <c r="BB2053"/>
      <c r="BC2053"/>
      <c r="BD2053"/>
      <c r="BE2053"/>
      <c r="BF2053"/>
      <c r="BG2053"/>
      <c r="BH2053"/>
      <c r="BI2053"/>
      <c r="BJ2053"/>
      <c r="BK2053"/>
      <c r="BL2053"/>
      <c r="BM2053"/>
      <c r="BN2053"/>
      <c r="BO2053"/>
      <c r="BP2053"/>
      <c r="BQ2053"/>
      <c r="BR2053"/>
      <c r="BS2053"/>
      <c r="BT2053"/>
    </row>
    <row r="2054" spans="1:72" s="8" customFormat="1" x14ac:dyDescent="0.25">
      <c r="A2054" s="92"/>
      <c r="B2054" s="92"/>
      <c r="C2054" s="92"/>
      <c r="D2054" s="92"/>
      <c r="E2054" s="104"/>
      <c r="F2054" s="104"/>
      <c r="G2054" s="104"/>
      <c r="H2054" s="104"/>
      <c r="I2054" s="104"/>
      <c r="J2054" s="104"/>
      <c r="K2054" s="104"/>
      <c r="L2054" s="104"/>
      <c r="M2054"/>
      <c r="N2054"/>
      <c r="O2054"/>
      <c r="P2054"/>
      <c r="Q2054"/>
      <c r="R2054"/>
      <c r="S2054"/>
      <c r="T2054"/>
      <c r="U2054"/>
      <c r="V2054"/>
      <c r="W2054"/>
      <c r="X2054"/>
      <c r="Y2054"/>
      <c r="Z2054"/>
      <c r="AA2054"/>
      <c r="AB2054"/>
      <c r="AC2054"/>
      <c r="AD2054"/>
      <c r="AE2054"/>
      <c r="AF2054"/>
      <c r="AG2054"/>
      <c r="AH2054"/>
      <c r="AI2054"/>
      <c r="AJ2054"/>
      <c r="AK2054"/>
      <c r="AL2054"/>
      <c r="AM2054"/>
      <c r="AN2054"/>
      <c r="AO2054"/>
      <c r="AP2054"/>
      <c r="AQ2054"/>
      <c r="AR2054"/>
      <c r="AS2054"/>
      <c r="AT2054"/>
      <c r="AU2054"/>
      <c r="AV2054"/>
      <c r="AW2054"/>
      <c r="AX2054"/>
      <c r="AY2054"/>
      <c r="AZ2054"/>
      <c r="BA2054"/>
      <c r="BB2054"/>
      <c r="BC2054"/>
      <c r="BD2054"/>
      <c r="BE2054"/>
      <c r="BF2054"/>
      <c r="BG2054"/>
      <c r="BH2054"/>
      <c r="BI2054"/>
      <c r="BJ2054"/>
      <c r="BK2054"/>
      <c r="BL2054"/>
      <c r="BM2054"/>
      <c r="BN2054"/>
      <c r="BO2054"/>
      <c r="BP2054"/>
      <c r="BQ2054"/>
      <c r="BR2054"/>
      <c r="BS2054"/>
      <c r="BT2054"/>
    </row>
    <row r="2055" spans="1:72" s="8" customFormat="1" x14ac:dyDescent="0.25">
      <c r="A2055" s="92"/>
      <c r="B2055" s="92"/>
      <c r="C2055" s="92"/>
      <c r="D2055" s="92"/>
      <c r="E2055" s="104"/>
      <c r="F2055" s="104"/>
      <c r="G2055" s="104"/>
      <c r="H2055" s="104"/>
      <c r="I2055" s="104"/>
      <c r="J2055" s="104"/>
      <c r="K2055" s="104"/>
      <c r="L2055" s="104"/>
      <c r="M2055"/>
      <c r="N2055"/>
      <c r="O2055"/>
      <c r="P2055"/>
      <c r="Q2055"/>
      <c r="R2055"/>
      <c r="S2055"/>
      <c r="T2055"/>
      <c r="U2055"/>
      <c r="V2055"/>
      <c r="W2055"/>
      <c r="X2055"/>
      <c r="Y2055"/>
      <c r="Z2055"/>
      <c r="AA2055"/>
      <c r="AB2055"/>
      <c r="AC2055"/>
      <c r="AD2055"/>
      <c r="AE2055"/>
      <c r="AF2055"/>
      <c r="AG2055"/>
      <c r="AH2055"/>
      <c r="AI2055"/>
      <c r="AJ2055"/>
      <c r="AK2055"/>
      <c r="AL2055"/>
      <c r="AM2055"/>
      <c r="AN2055"/>
      <c r="AO2055"/>
      <c r="AP2055"/>
      <c r="AQ2055"/>
      <c r="AR2055"/>
      <c r="AS2055"/>
      <c r="AT2055"/>
      <c r="AU2055"/>
      <c r="AV2055"/>
      <c r="AW2055"/>
      <c r="AX2055"/>
      <c r="AY2055"/>
      <c r="AZ2055"/>
      <c r="BA2055"/>
      <c r="BB2055"/>
      <c r="BC2055"/>
      <c r="BD2055"/>
      <c r="BE2055"/>
      <c r="BF2055"/>
      <c r="BG2055"/>
      <c r="BH2055"/>
      <c r="BI2055"/>
      <c r="BJ2055"/>
      <c r="BK2055"/>
      <c r="BL2055"/>
      <c r="BM2055"/>
      <c r="BN2055"/>
      <c r="BO2055"/>
      <c r="BP2055"/>
      <c r="BQ2055"/>
      <c r="BR2055"/>
      <c r="BS2055"/>
      <c r="BT2055"/>
    </row>
    <row r="2056" spans="1:72" s="8" customFormat="1" x14ac:dyDescent="0.25">
      <c r="A2056" s="92"/>
      <c r="B2056" s="92"/>
      <c r="C2056" s="92"/>
      <c r="D2056" s="92"/>
      <c r="E2056" s="104"/>
      <c r="F2056" s="104"/>
      <c r="G2056" s="104"/>
      <c r="H2056" s="104"/>
      <c r="I2056" s="104"/>
      <c r="J2056" s="104"/>
      <c r="K2056" s="104"/>
      <c r="L2056" s="104"/>
      <c r="M2056"/>
      <c r="N2056"/>
      <c r="O2056"/>
      <c r="P2056"/>
      <c r="Q2056"/>
      <c r="R2056"/>
      <c r="S2056"/>
      <c r="T2056"/>
      <c r="U2056"/>
      <c r="V2056"/>
      <c r="W2056"/>
      <c r="X2056"/>
      <c r="Y2056"/>
      <c r="Z2056"/>
      <c r="AA2056"/>
      <c r="AB2056"/>
      <c r="AC2056"/>
      <c r="AD2056"/>
      <c r="AE2056"/>
      <c r="AF2056"/>
      <c r="AG2056"/>
      <c r="AH2056"/>
      <c r="AI2056"/>
      <c r="AJ2056"/>
      <c r="AK2056"/>
      <c r="AL2056"/>
      <c r="AM2056"/>
      <c r="AN2056"/>
      <c r="AO2056"/>
      <c r="AP2056"/>
      <c r="AQ2056"/>
      <c r="AR2056"/>
      <c r="AS2056"/>
      <c r="AT2056"/>
      <c r="AU2056"/>
      <c r="AV2056"/>
      <c r="AW2056"/>
      <c r="AX2056"/>
      <c r="AY2056"/>
      <c r="AZ2056"/>
      <c r="BA2056"/>
      <c r="BB2056"/>
      <c r="BC2056"/>
      <c r="BD2056"/>
      <c r="BE2056"/>
      <c r="BF2056"/>
      <c r="BG2056"/>
      <c r="BH2056"/>
      <c r="BI2056"/>
      <c r="BJ2056"/>
      <c r="BK2056"/>
      <c r="BL2056"/>
      <c r="BM2056"/>
      <c r="BN2056"/>
      <c r="BO2056"/>
      <c r="BP2056"/>
      <c r="BQ2056"/>
      <c r="BR2056"/>
      <c r="BS2056"/>
      <c r="BT2056"/>
    </row>
    <row r="2057" spans="1:72" s="8" customFormat="1" x14ac:dyDescent="0.25">
      <c r="A2057" s="92"/>
      <c r="B2057" s="92"/>
      <c r="C2057" s="92"/>
      <c r="D2057" s="92"/>
      <c r="E2057" s="104"/>
      <c r="F2057" s="104"/>
      <c r="G2057" s="104"/>
      <c r="H2057" s="104"/>
      <c r="I2057" s="104"/>
      <c r="J2057" s="104"/>
      <c r="K2057" s="104"/>
      <c r="L2057" s="104"/>
      <c r="M2057"/>
      <c r="N2057"/>
      <c r="O2057"/>
      <c r="P2057"/>
      <c r="Q2057"/>
      <c r="R2057"/>
      <c r="S2057"/>
      <c r="T2057"/>
      <c r="U2057"/>
      <c r="V2057"/>
      <c r="W2057"/>
      <c r="X2057"/>
      <c r="Y2057"/>
      <c r="Z2057"/>
      <c r="AA2057"/>
      <c r="AB2057"/>
      <c r="AC2057"/>
      <c r="AD2057"/>
      <c r="AE2057"/>
      <c r="AF2057"/>
      <c r="AG2057"/>
      <c r="AH2057"/>
      <c r="AI2057"/>
      <c r="AJ2057"/>
      <c r="AK2057"/>
      <c r="AL2057"/>
      <c r="AM2057"/>
      <c r="AN2057"/>
      <c r="AO2057"/>
      <c r="AP2057"/>
      <c r="AQ2057"/>
      <c r="AR2057"/>
      <c r="AS2057"/>
      <c r="AT2057"/>
      <c r="AU2057"/>
      <c r="AV2057"/>
      <c r="AW2057"/>
      <c r="AX2057"/>
      <c r="AY2057"/>
      <c r="AZ2057"/>
      <c r="BA2057"/>
      <c r="BB2057"/>
      <c r="BC2057"/>
      <c r="BD2057"/>
      <c r="BE2057"/>
      <c r="BF2057"/>
      <c r="BG2057"/>
      <c r="BH2057"/>
      <c r="BI2057"/>
      <c r="BJ2057"/>
      <c r="BK2057"/>
      <c r="BL2057"/>
      <c r="BM2057"/>
      <c r="BN2057"/>
      <c r="BO2057"/>
      <c r="BP2057"/>
      <c r="BQ2057"/>
      <c r="BR2057"/>
      <c r="BS2057"/>
      <c r="BT2057"/>
    </row>
    <row r="2058" spans="1:72" s="8" customFormat="1" x14ac:dyDescent="0.25">
      <c r="A2058" s="92"/>
      <c r="B2058" s="92"/>
      <c r="C2058" s="92"/>
      <c r="D2058" s="92"/>
      <c r="E2058" s="104"/>
      <c r="F2058" s="104"/>
      <c r="G2058" s="104"/>
      <c r="H2058" s="104"/>
      <c r="I2058" s="104"/>
      <c r="J2058" s="104"/>
      <c r="K2058" s="104"/>
      <c r="L2058" s="104"/>
      <c r="M2058"/>
      <c r="N2058"/>
      <c r="O2058"/>
      <c r="P2058"/>
      <c r="Q2058"/>
      <c r="R2058"/>
      <c r="S2058"/>
      <c r="T2058"/>
      <c r="U2058"/>
      <c r="V2058"/>
      <c r="W2058"/>
      <c r="X2058"/>
      <c r="Y2058"/>
      <c r="Z2058"/>
      <c r="AA2058"/>
      <c r="AB2058"/>
      <c r="AC2058"/>
      <c r="AD2058"/>
      <c r="AE2058"/>
      <c r="AF2058"/>
      <c r="AG2058"/>
      <c r="AH2058"/>
      <c r="AI2058"/>
      <c r="AJ2058"/>
      <c r="AK2058"/>
      <c r="AL2058"/>
      <c r="AM2058"/>
      <c r="AN2058"/>
      <c r="AO2058"/>
      <c r="AP2058"/>
      <c r="AQ2058"/>
      <c r="AR2058"/>
      <c r="AS2058"/>
      <c r="AT2058"/>
      <c r="AU2058"/>
      <c r="AV2058"/>
      <c r="AW2058"/>
      <c r="AX2058"/>
      <c r="AY2058"/>
      <c r="AZ2058"/>
      <c r="BA2058"/>
      <c r="BB2058"/>
      <c r="BC2058"/>
      <c r="BD2058"/>
      <c r="BE2058"/>
      <c r="BF2058"/>
      <c r="BG2058"/>
      <c r="BH2058"/>
      <c r="BI2058"/>
      <c r="BJ2058"/>
      <c r="BK2058"/>
      <c r="BL2058"/>
      <c r="BM2058"/>
      <c r="BN2058"/>
      <c r="BO2058"/>
      <c r="BP2058"/>
      <c r="BQ2058"/>
      <c r="BR2058"/>
      <c r="BS2058"/>
      <c r="BT2058"/>
    </row>
    <row r="2059" spans="1:72" s="8" customFormat="1" x14ac:dyDescent="0.25">
      <c r="A2059" s="92"/>
      <c r="B2059" s="92"/>
      <c r="C2059" s="92"/>
      <c r="D2059" s="92"/>
      <c r="E2059" s="104"/>
      <c r="F2059" s="104"/>
      <c r="G2059" s="104"/>
      <c r="H2059" s="104"/>
      <c r="I2059" s="104"/>
      <c r="J2059" s="104"/>
      <c r="K2059" s="104"/>
      <c r="L2059" s="104"/>
      <c r="M2059"/>
      <c r="N2059"/>
      <c r="O2059"/>
      <c r="P2059"/>
      <c r="Q2059"/>
      <c r="R2059"/>
      <c r="S2059"/>
      <c r="T2059"/>
      <c r="U2059"/>
      <c r="V2059"/>
      <c r="W2059"/>
      <c r="X2059"/>
      <c r="Y2059"/>
      <c r="Z2059"/>
      <c r="AA2059"/>
      <c r="AB2059"/>
      <c r="AC2059"/>
      <c r="AD2059"/>
      <c r="AE2059"/>
      <c r="AF2059"/>
      <c r="AG2059"/>
      <c r="AH2059"/>
      <c r="AI2059"/>
      <c r="AJ2059"/>
      <c r="AK2059"/>
      <c r="AL2059"/>
      <c r="AM2059"/>
      <c r="AN2059"/>
      <c r="AO2059"/>
      <c r="AP2059"/>
      <c r="AQ2059"/>
      <c r="AR2059"/>
      <c r="AS2059"/>
      <c r="AT2059"/>
      <c r="AU2059"/>
      <c r="AV2059"/>
      <c r="AW2059"/>
      <c r="AX2059"/>
      <c r="AY2059"/>
      <c r="AZ2059"/>
      <c r="BA2059"/>
      <c r="BB2059"/>
      <c r="BC2059"/>
      <c r="BD2059"/>
      <c r="BE2059"/>
      <c r="BF2059"/>
      <c r="BG2059"/>
      <c r="BH2059"/>
      <c r="BI2059"/>
      <c r="BJ2059"/>
      <c r="BK2059"/>
      <c r="BL2059"/>
      <c r="BM2059"/>
      <c r="BN2059"/>
      <c r="BO2059"/>
      <c r="BP2059"/>
      <c r="BQ2059"/>
      <c r="BR2059"/>
      <c r="BS2059"/>
      <c r="BT2059"/>
    </row>
    <row r="2060" spans="1:72" s="8" customFormat="1" x14ac:dyDescent="0.25">
      <c r="A2060" s="92"/>
      <c r="B2060" s="92"/>
      <c r="C2060" s="92"/>
      <c r="D2060" s="92"/>
      <c r="E2060" s="104"/>
      <c r="F2060" s="104"/>
      <c r="G2060" s="104"/>
      <c r="H2060" s="104"/>
      <c r="I2060" s="104"/>
      <c r="J2060" s="104"/>
      <c r="K2060" s="104"/>
      <c r="L2060" s="104"/>
      <c r="M2060"/>
      <c r="N2060"/>
      <c r="O2060"/>
      <c r="P2060"/>
      <c r="Q2060"/>
      <c r="R2060"/>
      <c r="S2060"/>
      <c r="T2060"/>
      <c r="U2060"/>
      <c r="V2060"/>
      <c r="W2060"/>
      <c r="X2060"/>
      <c r="Y2060"/>
      <c r="Z2060"/>
      <c r="AA2060"/>
      <c r="AB2060"/>
      <c r="AC2060"/>
      <c r="AD2060"/>
      <c r="AE2060"/>
      <c r="AF2060"/>
      <c r="AG2060"/>
      <c r="AH2060"/>
      <c r="AI2060"/>
      <c r="AJ2060"/>
      <c r="AK2060"/>
      <c r="AL2060"/>
      <c r="AM2060"/>
      <c r="AN2060"/>
      <c r="AO2060"/>
      <c r="AP2060"/>
      <c r="AQ2060"/>
      <c r="AR2060"/>
      <c r="AS2060"/>
      <c r="AT2060"/>
      <c r="AU2060"/>
      <c r="AV2060"/>
      <c r="AW2060"/>
      <c r="AX2060"/>
      <c r="AY2060"/>
      <c r="AZ2060"/>
      <c r="BA2060"/>
      <c r="BB2060"/>
      <c r="BC2060"/>
      <c r="BD2060"/>
      <c r="BE2060"/>
      <c r="BF2060"/>
      <c r="BG2060"/>
      <c r="BH2060"/>
      <c r="BI2060"/>
      <c r="BJ2060"/>
      <c r="BK2060"/>
      <c r="BL2060"/>
      <c r="BM2060"/>
      <c r="BN2060"/>
      <c r="BO2060"/>
      <c r="BP2060"/>
      <c r="BQ2060"/>
      <c r="BR2060"/>
      <c r="BS2060"/>
      <c r="BT2060"/>
    </row>
    <row r="2061" spans="1:72" s="8" customFormat="1" x14ac:dyDescent="0.25">
      <c r="A2061" s="92"/>
      <c r="B2061" s="92"/>
      <c r="C2061" s="92"/>
      <c r="D2061" s="92"/>
      <c r="E2061" s="104"/>
      <c r="F2061" s="104"/>
      <c r="G2061" s="104"/>
      <c r="H2061" s="104"/>
      <c r="I2061" s="104"/>
      <c r="J2061" s="104"/>
      <c r="K2061" s="104"/>
      <c r="L2061" s="104"/>
      <c r="M2061"/>
      <c r="N2061"/>
      <c r="O2061"/>
      <c r="P2061"/>
      <c r="Q2061"/>
      <c r="R2061"/>
      <c r="S2061"/>
      <c r="T2061"/>
      <c r="U2061"/>
      <c r="V2061"/>
      <c r="W2061"/>
      <c r="X2061"/>
      <c r="Y2061"/>
      <c r="Z2061"/>
      <c r="AA2061"/>
      <c r="AB2061"/>
      <c r="AC2061"/>
      <c r="AD2061"/>
      <c r="AE2061"/>
      <c r="AF2061"/>
      <c r="AG2061"/>
      <c r="AH2061"/>
      <c r="AI2061"/>
      <c r="AJ2061"/>
      <c r="AK2061"/>
      <c r="AL2061"/>
      <c r="AM2061"/>
      <c r="AN2061"/>
      <c r="AO2061"/>
      <c r="AP2061"/>
      <c r="AQ2061"/>
      <c r="AR2061"/>
      <c r="AS2061"/>
      <c r="AT2061"/>
      <c r="AU2061"/>
      <c r="AV2061"/>
      <c r="AW2061"/>
      <c r="AX2061"/>
      <c r="AY2061"/>
      <c r="AZ2061"/>
      <c r="BA2061"/>
      <c r="BB2061"/>
      <c r="BC2061"/>
      <c r="BD2061"/>
      <c r="BE2061"/>
      <c r="BF2061"/>
      <c r="BG2061"/>
      <c r="BH2061"/>
      <c r="BI2061"/>
      <c r="BJ2061"/>
      <c r="BK2061"/>
      <c r="BL2061"/>
      <c r="BM2061"/>
      <c r="BN2061"/>
      <c r="BO2061"/>
      <c r="BP2061"/>
      <c r="BQ2061"/>
      <c r="BR2061"/>
      <c r="BS2061"/>
      <c r="BT2061"/>
    </row>
    <row r="2062" spans="1:72" s="8" customFormat="1" x14ac:dyDescent="0.25">
      <c r="A2062" s="92"/>
      <c r="B2062" s="92"/>
      <c r="C2062" s="92"/>
      <c r="D2062" s="92"/>
      <c r="E2062" s="104"/>
      <c r="F2062" s="104"/>
      <c r="G2062" s="104"/>
      <c r="H2062" s="104"/>
      <c r="I2062" s="104"/>
      <c r="J2062" s="104"/>
      <c r="K2062" s="104"/>
      <c r="L2062" s="104"/>
      <c r="M2062"/>
      <c r="N2062"/>
      <c r="O2062"/>
      <c r="P2062"/>
      <c r="Q2062"/>
      <c r="R2062"/>
      <c r="S2062"/>
      <c r="T2062"/>
      <c r="U2062"/>
      <c r="V2062"/>
      <c r="W2062"/>
      <c r="X2062"/>
      <c r="Y2062"/>
      <c r="Z2062"/>
      <c r="AA2062"/>
      <c r="AB2062"/>
      <c r="AC2062"/>
      <c r="AD2062"/>
      <c r="AE2062"/>
      <c r="AF2062"/>
      <c r="AG2062"/>
      <c r="AH2062"/>
      <c r="AI2062"/>
      <c r="AJ2062"/>
      <c r="AK2062"/>
      <c r="AL2062"/>
      <c r="AM2062"/>
      <c r="AN2062"/>
      <c r="AO2062"/>
      <c r="AP2062"/>
      <c r="AQ2062"/>
      <c r="AR2062"/>
      <c r="AS2062"/>
      <c r="AT2062"/>
      <c r="AU2062"/>
      <c r="AV2062"/>
      <c r="AW2062"/>
      <c r="AX2062"/>
      <c r="AY2062"/>
      <c r="AZ2062"/>
      <c r="BA2062"/>
      <c r="BB2062"/>
      <c r="BC2062"/>
      <c r="BD2062"/>
      <c r="BE2062"/>
      <c r="BF2062"/>
      <c r="BG2062"/>
      <c r="BH2062"/>
      <c r="BI2062"/>
      <c r="BJ2062"/>
      <c r="BK2062"/>
      <c r="BL2062"/>
      <c r="BM2062"/>
      <c r="BN2062"/>
      <c r="BO2062"/>
      <c r="BP2062"/>
      <c r="BQ2062"/>
      <c r="BR2062"/>
      <c r="BS2062"/>
      <c r="BT2062"/>
    </row>
    <row r="2063" spans="1:72" s="8" customFormat="1" x14ac:dyDescent="0.25">
      <c r="A2063" s="92"/>
      <c r="B2063" s="92"/>
      <c r="C2063" s="92"/>
      <c r="D2063" s="92"/>
      <c r="E2063" s="104"/>
      <c r="F2063" s="104"/>
      <c r="G2063" s="104"/>
      <c r="H2063" s="104"/>
      <c r="I2063" s="104"/>
      <c r="J2063" s="104"/>
      <c r="K2063" s="104"/>
      <c r="L2063" s="104"/>
      <c r="M2063"/>
      <c r="N2063"/>
      <c r="O2063"/>
      <c r="P2063"/>
      <c r="Q2063"/>
      <c r="R2063"/>
      <c r="S2063"/>
      <c r="T2063"/>
      <c r="U2063"/>
      <c r="V2063"/>
      <c r="W2063"/>
      <c r="X2063"/>
      <c r="Y2063"/>
      <c r="Z2063"/>
      <c r="AA2063"/>
      <c r="AB2063"/>
      <c r="AC2063"/>
      <c r="AD2063"/>
      <c r="AE2063"/>
      <c r="AF2063"/>
      <c r="AG2063"/>
      <c r="AH2063"/>
      <c r="AI2063"/>
      <c r="AJ2063"/>
      <c r="AK2063"/>
      <c r="AL2063"/>
      <c r="AM2063"/>
      <c r="AN2063"/>
      <c r="AO2063"/>
      <c r="AP2063"/>
      <c r="AQ2063"/>
      <c r="AR2063"/>
      <c r="AS2063"/>
      <c r="AT2063"/>
      <c r="AU2063"/>
      <c r="AV2063"/>
      <c r="AW2063"/>
      <c r="AX2063"/>
      <c r="AY2063"/>
      <c r="AZ2063"/>
      <c r="BA2063"/>
      <c r="BB2063"/>
      <c r="BC2063"/>
      <c r="BD2063"/>
      <c r="BE2063"/>
      <c r="BF2063"/>
      <c r="BG2063"/>
      <c r="BH2063"/>
      <c r="BI2063"/>
      <c r="BJ2063"/>
      <c r="BK2063"/>
      <c r="BL2063"/>
      <c r="BM2063"/>
      <c r="BN2063"/>
      <c r="BO2063"/>
      <c r="BP2063"/>
      <c r="BQ2063"/>
      <c r="BR2063"/>
      <c r="BS2063"/>
      <c r="BT2063"/>
    </row>
    <row r="2064" spans="1:72" s="8" customFormat="1" x14ac:dyDescent="0.25">
      <c r="A2064" s="92"/>
      <c r="B2064" s="92"/>
      <c r="C2064" s="92"/>
      <c r="D2064" s="92"/>
      <c r="E2064" s="104"/>
      <c r="F2064" s="104"/>
      <c r="G2064" s="104"/>
      <c r="H2064" s="104"/>
      <c r="I2064" s="104"/>
      <c r="J2064" s="104"/>
      <c r="K2064" s="104"/>
      <c r="L2064" s="104"/>
      <c r="M2064"/>
      <c r="N2064"/>
      <c r="O2064"/>
      <c r="P2064"/>
      <c r="Q2064"/>
      <c r="R2064"/>
      <c r="S2064"/>
      <c r="T2064"/>
      <c r="U2064"/>
      <c r="V2064"/>
      <c r="W2064"/>
      <c r="X2064"/>
      <c r="Y2064"/>
      <c r="Z2064"/>
      <c r="AA2064"/>
      <c r="AB2064"/>
      <c r="AC2064"/>
      <c r="AD2064"/>
      <c r="AE2064"/>
      <c r="AF2064"/>
      <c r="AG2064"/>
      <c r="AH2064"/>
      <c r="AI2064"/>
      <c r="AJ2064"/>
      <c r="AK2064"/>
      <c r="AL2064"/>
      <c r="AM2064"/>
      <c r="AN2064"/>
      <c r="AO2064"/>
      <c r="AP2064"/>
      <c r="AQ2064"/>
      <c r="AR2064"/>
      <c r="AS2064"/>
      <c r="AT2064"/>
      <c r="AU2064"/>
      <c r="AV2064"/>
      <c r="AW2064"/>
      <c r="AX2064"/>
      <c r="AY2064"/>
      <c r="AZ2064"/>
      <c r="BA2064"/>
      <c r="BB2064"/>
      <c r="BC2064"/>
      <c r="BD2064"/>
      <c r="BE2064"/>
      <c r="BF2064"/>
      <c r="BG2064"/>
      <c r="BH2064"/>
      <c r="BI2064"/>
      <c r="BJ2064"/>
      <c r="BK2064"/>
      <c r="BL2064"/>
      <c r="BM2064"/>
      <c r="BN2064"/>
      <c r="BO2064"/>
      <c r="BP2064"/>
      <c r="BQ2064"/>
      <c r="BR2064"/>
      <c r="BS2064"/>
      <c r="BT2064"/>
    </row>
    <row r="2065" spans="1:72" s="8" customFormat="1" x14ac:dyDescent="0.25">
      <c r="A2065" s="92"/>
      <c r="B2065" s="92"/>
      <c r="C2065" s="92"/>
      <c r="D2065" s="92"/>
      <c r="E2065" s="104"/>
      <c r="F2065" s="104"/>
      <c r="G2065" s="104"/>
      <c r="H2065" s="104"/>
      <c r="I2065" s="104"/>
      <c r="J2065" s="104"/>
      <c r="K2065" s="104"/>
      <c r="L2065" s="104"/>
      <c r="M2065"/>
      <c r="N2065"/>
      <c r="O2065"/>
      <c r="P2065"/>
      <c r="Q2065"/>
      <c r="R2065"/>
      <c r="S2065"/>
      <c r="T2065"/>
      <c r="U2065"/>
      <c r="V2065"/>
      <c r="W2065"/>
      <c r="X2065"/>
      <c r="Y2065"/>
      <c r="Z2065"/>
      <c r="AA2065"/>
      <c r="AB2065"/>
      <c r="AC2065"/>
      <c r="AD2065"/>
      <c r="AE2065"/>
      <c r="AF2065"/>
      <c r="AG2065"/>
      <c r="AH2065"/>
      <c r="AI2065"/>
      <c r="AJ2065"/>
      <c r="AK2065"/>
      <c r="AL2065"/>
      <c r="AM2065"/>
      <c r="AN2065"/>
      <c r="AO2065"/>
      <c r="AP2065"/>
      <c r="AQ2065"/>
      <c r="AR2065"/>
      <c r="AS2065"/>
      <c r="AT2065"/>
      <c r="AU2065"/>
      <c r="AV2065"/>
      <c r="AW2065"/>
      <c r="AX2065"/>
      <c r="AY2065"/>
      <c r="AZ2065"/>
      <c r="BA2065"/>
      <c r="BB2065"/>
      <c r="BC2065"/>
      <c r="BD2065"/>
      <c r="BE2065"/>
      <c r="BF2065"/>
      <c r="BG2065"/>
      <c r="BH2065"/>
      <c r="BI2065"/>
      <c r="BJ2065"/>
      <c r="BK2065"/>
      <c r="BL2065"/>
      <c r="BM2065"/>
      <c r="BN2065"/>
      <c r="BO2065"/>
      <c r="BP2065"/>
      <c r="BQ2065"/>
      <c r="BR2065"/>
      <c r="BS2065"/>
      <c r="BT2065"/>
    </row>
    <row r="2066" spans="1:72" s="8" customFormat="1" x14ac:dyDescent="0.25">
      <c r="A2066" s="92"/>
      <c r="B2066" s="92"/>
      <c r="C2066" s="92"/>
      <c r="D2066" s="92"/>
      <c r="E2066" s="104"/>
      <c r="F2066" s="104"/>
      <c r="G2066" s="104"/>
      <c r="H2066" s="104"/>
      <c r="I2066" s="104"/>
      <c r="J2066" s="104"/>
      <c r="K2066" s="104"/>
      <c r="L2066" s="104"/>
      <c r="M2066"/>
      <c r="N2066"/>
      <c r="O2066"/>
      <c r="P2066"/>
      <c r="Q2066"/>
      <c r="R2066"/>
      <c r="S2066"/>
      <c r="T2066"/>
      <c r="U2066"/>
      <c r="V2066"/>
      <c r="W2066"/>
      <c r="X2066"/>
      <c r="Y2066"/>
      <c r="Z2066"/>
      <c r="AA2066"/>
      <c r="AB2066"/>
      <c r="AC2066"/>
      <c r="AD2066"/>
      <c r="AE2066"/>
      <c r="AF2066"/>
      <c r="AG2066"/>
      <c r="AH2066"/>
      <c r="AI2066"/>
      <c r="AJ2066"/>
      <c r="AK2066"/>
      <c r="AL2066"/>
      <c r="AM2066"/>
      <c r="AN2066"/>
      <c r="AO2066"/>
      <c r="AP2066"/>
      <c r="AQ2066"/>
      <c r="AR2066"/>
      <c r="AS2066"/>
      <c r="AT2066"/>
      <c r="AU2066"/>
      <c r="AV2066"/>
      <c r="AW2066"/>
      <c r="AX2066"/>
      <c r="AY2066"/>
      <c r="AZ2066"/>
      <c r="BA2066"/>
      <c r="BB2066"/>
      <c r="BC2066"/>
      <c r="BD2066"/>
      <c r="BE2066"/>
      <c r="BF2066"/>
      <c r="BG2066"/>
      <c r="BH2066"/>
      <c r="BI2066"/>
      <c r="BJ2066"/>
      <c r="BK2066"/>
      <c r="BL2066"/>
      <c r="BM2066"/>
      <c r="BN2066"/>
      <c r="BO2066"/>
      <c r="BP2066"/>
      <c r="BQ2066"/>
      <c r="BR2066"/>
      <c r="BS2066"/>
      <c r="BT2066"/>
    </row>
    <row r="2067" spans="1:72" s="8" customFormat="1" x14ac:dyDescent="0.25">
      <c r="A2067" s="92"/>
      <c r="B2067" s="92"/>
      <c r="C2067" s="92"/>
      <c r="D2067" s="92"/>
      <c r="E2067" s="104"/>
      <c r="F2067" s="104"/>
      <c r="G2067" s="104"/>
      <c r="H2067" s="104"/>
      <c r="I2067" s="104"/>
      <c r="J2067" s="104"/>
      <c r="K2067" s="104"/>
      <c r="L2067" s="104"/>
      <c r="M2067"/>
      <c r="N2067"/>
      <c r="O2067"/>
      <c r="P2067"/>
      <c r="Q2067"/>
      <c r="R2067"/>
      <c r="S2067"/>
      <c r="T2067"/>
      <c r="U2067"/>
      <c r="V2067"/>
      <c r="W2067"/>
      <c r="X2067"/>
      <c r="Y2067"/>
      <c r="Z2067"/>
      <c r="AA2067"/>
      <c r="AB2067"/>
      <c r="AC2067"/>
      <c r="AD2067"/>
      <c r="AE2067"/>
      <c r="AF2067"/>
      <c r="AG2067"/>
      <c r="AH2067"/>
      <c r="AI2067"/>
      <c r="AJ2067"/>
      <c r="AK2067"/>
      <c r="AL2067"/>
      <c r="AM2067"/>
      <c r="AN2067"/>
      <c r="AO2067"/>
      <c r="AP2067"/>
      <c r="AQ2067"/>
      <c r="AR2067"/>
      <c r="AS2067"/>
      <c r="AT2067"/>
      <c r="AU2067"/>
      <c r="AV2067"/>
      <c r="AW2067"/>
      <c r="AX2067"/>
      <c r="AY2067"/>
      <c r="AZ2067"/>
      <c r="BA2067"/>
      <c r="BB2067"/>
      <c r="BC2067"/>
      <c r="BD2067"/>
      <c r="BE2067"/>
      <c r="BF2067"/>
      <c r="BG2067"/>
      <c r="BH2067"/>
      <c r="BI2067"/>
      <c r="BJ2067"/>
      <c r="BK2067"/>
      <c r="BL2067"/>
      <c r="BM2067"/>
      <c r="BN2067"/>
      <c r="BO2067"/>
      <c r="BP2067"/>
      <c r="BQ2067"/>
      <c r="BR2067"/>
      <c r="BS2067"/>
      <c r="BT2067"/>
    </row>
    <row r="2068" spans="1:72" s="8" customFormat="1" x14ac:dyDescent="0.25">
      <c r="A2068" s="92"/>
      <c r="B2068" s="92"/>
      <c r="C2068" s="92"/>
      <c r="D2068" s="92"/>
      <c r="E2068" s="104"/>
      <c r="F2068" s="104"/>
      <c r="G2068" s="104"/>
      <c r="H2068" s="104"/>
      <c r="I2068" s="104"/>
      <c r="J2068" s="104"/>
      <c r="K2068" s="104"/>
      <c r="L2068" s="104"/>
      <c r="M2068"/>
      <c r="N2068"/>
      <c r="O2068"/>
      <c r="P2068"/>
      <c r="Q2068"/>
      <c r="R2068"/>
      <c r="S2068"/>
      <c r="T2068"/>
      <c r="U2068"/>
      <c r="V2068"/>
      <c r="W2068"/>
      <c r="X2068"/>
      <c r="Y2068"/>
      <c r="Z2068"/>
      <c r="AA2068"/>
      <c r="AB2068"/>
      <c r="AC2068"/>
      <c r="AD2068"/>
      <c r="AE2068"/>
      <c r="AF2068"/>
      <c r="AG2068"/>
      <c r="AH2068"/>
      <c r="AI2068"/>
      <c r="AJ2068"/>
      <c r="AK2068"/>
      <c r="AL2068"/>
      <c r="AM2068"/>
      <c r="AN2068"/>
      <c r="AO2068"/>
      <c r="AP2068"/>
      <c r="AQ2068"/>
      <c r="AR2068"/>
      <c r="AS2068"/>
      <c r="AT2068"/>
      <c r="AU2068"/>
      <c r="AV2068"/>
      <c r="AW2068"/>
      <c r="AX2068"/>
      <c r="AY2068"/>
      <c r="AZ2068"/>
      <c r="BA2068"/>
      <c r="BB2068"/>
      <c r="BC2068"/>
      <c r="BD2068"/>
      <c r="BE2068"/>
      <c r="BF2068"/>
      <c r="BG2068"/>
      <c r="BH2068"/>
      <c r="BI2068"/>
      <c r="BJ2068"/>
      <c r="BK2068"/>
      <c r="BL2068"/>
      <c r="BM2068"/>
      <c r="BN2068"/>
      <c r="BO2068"/>
      <c r="BP2068"/>
      <c r="BQ2068"/>
      <c r="BR2068"/>
      <c r="BS2068"/>
      <c r="BT2068"/>
    </row>
    <row r="2069" spans="1:72" s="8" customFormat="1" x14ac:dyDescent="0.25">
      <c r="A2069" s="92"/>
      <c r="B2069" s="92"/>
      <c r="C2069" s="92"/>
      <c r="D2069" s="92"/>
      <c r="E2069" s="104"/>
      <c r="F2069" s="104"/>
      <c r="G2069" s="104"/>
      <c r="H2069" s="104"/>
      <c r="I2069" s="104"/>
      <c r="J2069" s="104"/>
      <c r="K2069" s="104"/>
      <c r="L2069" s="104"/>
      <c r="M2069"/>
      <c r="N2069"/>
      <c r="O2069"/>
      <c r="P2069"/>
      <c r="Q2069"/>
      <c r="R2069"/>
      <c r="S2069"/>
      <c r="T2069"/>
      <c r="U2069"/>
      <c r="V2069"/>
      <c r="W2069"/>
      <c r="X2069"/>
      <c r="Y2069"/>
      <c r="Z2069"/>
      <c r="AA2069"/>
      <c r="AB2069"/>
      <c r="AC2069"/>
      <c r="AD2069"/>
      <c r="AE2069"/>
      <c r="AF2069"/>
      <c r="AG2069"/>
      <c r="AH2069"/>
      <c r="AI2069"/>
      <c r="AJ2069"/>
      <c r="AK2069"/>
      <c r="AL2069"/>
      <c r="AM2069"/>
      <c r="AN2069"/>
      <c r="AO2069"/>
      <c r="AP2069"/>
      <c r="AQ2069"/>
      <c r="AR2069"/>
      <c r="AS2069"/>
      <c r="AT2069"/>
      <c r="AU2069"/>
      <c r="AV2069"/>
      <c r="AW2069"/>
      <c r="AX2069"/>
      <c r="AY2069"/>
      <c r="AZ2069"/>
      <c r="BA2069"/>
      <c r="BB2069"/>
      <c r="BC2069"/>
      <c r="BD2069"/>
      <c r="BE2069"/>
      <c r="BF2069"/>
      <c r="BG2069"/>
      <c r="BH2069"/>
      <c r="BI2069"/>
      <c r="BJ2069"/>
      <c r="BK2069"/>
      <c r="BL2069"/>
      <c r="BM2069"/>
      <c r="BN2069"/>
      <c r="BO2069"/>
      <c r="BP2069"/>
      <c r="BQ2069"/>
      <c r="BR2069"/>
      <c r="BS2069"/>
      <c r="BT2069"/>
    </row>
    <row r="2070" spans="1:72" s="8" customFormat="1" x14ac:dyDescent="0.25">
      <c r="A2070" s="92"/>
      <c r="B2070" s="92"/>
      <c r="C2070" s="92"/>
      <c r="D2070" s="92"/>
      <c r="E2070" s="104"/>
      <c r="F2070" s="104"/>
      <c r="G2070" s="104"/>
      <c r="H2070" s="104"/>
      <c r="I2070" s="104"/>
      <c r="J2070" s="104"/>
      <c r="K2070" s="104"/>
      <c r="L2070" s="104"/>
      <c r="M2070"/>
      <c r="N2070"/>
      <c r="O2070"/>
      <c r="P2070"/>
      <c r="Q2070"/>
      <c r="R2070"/>
      <c r="S2070"/>
      <c r="T2070"/>
      <c r="U2070"/>
      <c r="V2070"/>
      <c r="W2070"/>
      <c r="X2070"/>
      <c r="Y2070"/>
      <c r="Z2070"/>
      <c r="AA2070"/>
      <c r="AB2070"/>
      <c r="AC2070"/>
      <c r="AD2070"/>
      <c r="AE2070"/>
      <c r="AF2070"/>
      <c r="AG2070"/>
      <c r="AH2070"/>
      <c r="AI2070"/>
      <c r="AJ2070"/>
      <c r="AK2070"/>
      <c r="AL2070"/>
      <c r="AM2070"/>
      <c r="AN2070"/>
      <c r="AO2070"/>
      <c r="AP2070"/>
      <c r="AQ2070"/>
      <c r="AR2070"/>
      <c r="AS2070"/>
      <c r="AT2070"/>
      <c r="AU2070"/>
      <c r="AV2070"/>
      <c r="AW2070"/>
      <c r="AX2070"/>
      <c r="AY2070"/>
      <c r="AZ2070"/>
      <c r="BA2070"/>
      <c r="BB2070"/>
      <c r="BC2070"/>
      <c r="BD2070"/>
      <c r="BE2070"/>
      <c r="BF2070"/>
      <c r="BG2070"/>
      <c r="BH2070"/>
      <c r="BI2070"/>
      <c r="BJ2070"/>
      <c r="BK2070"/>
      <c r="BL2070"/>
      <c r="BM2070"/>
      <c r="BN2070"/>
      <c r="BO2070"/>
      <c r="BP2070"/>
      <c r="BQ2070"/>
      <c r="BR2070"/>
      <c r="BS2070"/>
      <c r="BT2070"/>
    </row>
    <row r="2071" spans="1:72" s="8" customFormat="1" x14ac:dyDescent="0.25">
      <c r="A2071" s="92"/>
      <c r="B2071" s="92"/>
      <c r="C2071" s="92"/>
      <c r="D2071" s="92"/>
      <c r="E2071" s="104"/>
      <c r="F2071" s="104"/>
      <c r="G2071" s="104"/>
      <c r="H2071" s="104"/>
      <c r="I2071" s="104"/>
      <c r="J2071" s="104"/>
      <c r="K2071" s="104"/>
      <c r="L2071" s="104"/>
      <c r="M2071"/>
      <c r="N2071"/>
      <c r="O2071"/>
      <c r="P2071"/>
      <c r="Q2071"/>
      <c r="R2071"/>
      <c r="S2071"/>
      <c r="T2071"/>
      <c r="U2071"/>
      <c r="V2071"/>
      <c r="W2071"/>
      <c r="X2071"/>
      <c r="Y2071"/>
      <c r="Z2071"/>
      <c r="AA2071"/>
      <c r="AB2071"/>
      <c r="AC2071"/>
      <c r="AD2071"/>
      <c r="AE2071"/>
      <c r="AF2071"/>
      <c r="AG2071"/>
      <c r="AH2071"/>
      <c r="AI2071"/>
      <c r="AJ2071"/>
      <c r="AK2071"/>
      <c r="AL2071"/>
      <c r="AM2071"/>
      <c r="AN2071"/>
      <c r="AO2071"/>
      <c r="AP2071"/>
      <c r="AQ2071"/>
      <c r="AR2071"/>
      <c r="AS2071"/>
      <c r="AT2071"/>
      <c r="AU2071"/>
      <c r="AV2071"/>
      <c r="AW2071"/>
      <c r="AX2071"/>
      <c r="AY2071"/>
      <c r="AZ2071"/>
      <c r="BA2071"/>
      <c r="BB2071"/>
      <c r="BC2071"/>
      <c r="BD2071"/>
      <c r="BE2071"/>
      <c r="BF2071"/>
      <c r="BG2071"/>
      <c r="BH2071"/>
      <c r="BI2071"/>
      <c r="BJ2071"/>
      <c r="BK2071"/>
      <c r="BL2071"/>
      <c r="BM2071"/>
      <c r="BN2071"/>
      <c r="BO2071"/>
      <c r="BP2071"/>
      <c r="BQ2071"/>
      <c r="BR2071"/>
      <c r="BS2071"/>
      <c r="BT2071"/>
    </row>
    <row r="2072" spans="1:72" s="8" customFormat="1" x14ac:dyDescent="0.25">
      <c r="A2072" s="92"/>
      <c r="B2072" s="92"/>
      <c r="C2072" s="92"/>
      <c r="D2072" s="92"/>
      <c r="E2072" s="104"/>
      <c r="F2072" s="104"/>
      <c r="G2072" s="104"/>
      <c r="H2072" s="104"/>
      <c r="I2072" s="104"/>
      <c r="J2072" s="104"/>
      <c r="K2072" s="104"/>
      <c r="L2072" s="104"/>
      <c r="M2072"/>
      <c r="N2072"/>
      <c r="O2072"/>
      <c r="P2072"/>
      <c r="Q2072"/>
      <c r="R2072"/>
      <c r="S2072"/>
      <c r="T2072"/>
      <c r="U2072"/>
      <c r="V2072"/>
      <c r="W2072"/>
      <c r="X2072"/>
      <c r="Y2072"/>
      <c r="Z2072"/>
      <c r="AA2072"/>
      <c r="AB2072"/>
      <c r="AC2072"/>
      <c r="AD2072"/>
      <c r="AE2072"/>
      <c r="AF2072"/>
      <c r="AG2072"/>
      <c r="AH2072"/>
      <c r="AI2072"/>
      <c r="AJ2072"/>
      <c r="AK2072"/>
      <c r="AL2072"/>
      <c r="AM2072"/>
      <c r="AN2072"/>
      <c r="AO2072"/>
      <c r="AP2072"/>
      <c r="AQ2072"/>
      <c r="AR2072"/>
      <c r="AS2072"/>
      <c r="AT2072"/>
      <c r="AU2072"/>
      <c r="AV2072"/>
      <c r="AW2072"/>
      <c r="AX2072"/>
      <c r="AY2072"/>
      <c r="AZ2072"/>
      <c r="BA2072"/>
      <c r="BB2072"/>
      <c r="BC2072"/>
      <c r="BD2072"/>
      <c r="BE2072"/>
      <c r="BF2072"/>
      <c r="BG2072"/>
      <c r="BH2072"/>
      <c r="BI2072"/>
      <c r="BJ2072"/>
      <c r="BK2072"/>
      <c r="BL2072"/>
      <c r="BM2072"/>
      <c r="BN2072"/>
      <c r="BO2072"/>
      <c r="BP2072"/>
      <c r="BQ2072"/>
      <c r="BR2072"/>
      <c r="BS2072"/>
      <c r="BT2072"/>
    </row>
    <row r="2073" spans="1:72" s="8" customFormat="1" x14ac:dyDescent="0.25">
      <c r="A2073" s="92"/>
      <c r="B2073" s="92"/>
      <c r="C2073" s="92"/>
      <c r="D2073" s="92"/>
      <c r="E2073" s="104"/>
      <c r="F2073" s="104"/>
      <c r="G2073" s="104"/>
      <c r="H2073" s="104"/>
      <c r="I2073" s="104"/>
      <c r="J2073" s="104"/>
      <c r="K2073" s="104"/>
      <c r="L2073" s="104"/>
      <c r="M2073"/>
      <c r="N2073"/>
      <c r="O2073"/>
      <c r="P2073"/>
      <c r="Q2073"/>
      <c r="R2073"/>
      <c r="S2073"/>
      <c r="T2073"/>
      <c r="U2073"/>
      <c r="V2073"/>
      <c r="W2073"/>
      <c r="X2073"/>
      <c r="Y2073"/>
      <c r="Z2073"/>
      <c r="AA2073"/>
      <c r="AB2073"/>
      <c r="AC2073"/>
      <c r="AD2073"/>
      <c r="AE2073"/>
      <c r="AF2073"/>
      <c r="AG2073"/>
      <c r="AH2073"/>
      <c r="AI2073"/>
      <c r="AJ2073"/>
      <c r="AK2073"/>
      <c r="AL2073"/>
      <c r="AM2073"/>
      <c r="AN2073"/>
      <c r="AO2073"/>
      <c r="AP2073"/>
      <c r="AQ2073"/>
      <c r="AR2073"/>
      <c r="AS2073"/>
      <c r="AT2073"/>
      <c r="AU2073"/>
      <c r="AV2073"/>
      <c r="AW2073"/>
      <c r="AX2073"/>
      <c r="AY2073"/>
      <c r="AZ2073"/>
      <c r="BA2073"/>
      <c r="BB2073"/>
      <c r="BC2073"/>
      <c r="BD2073"/>
      <c r="BE2073"/>
      <c r="BF2073"/>
      <c r="BG2073"/>
      <c r="BH2073"/>
      <c r="BI2073"/>
      <c r="BJ2073"/>
      <c r="BK2073"/>
      <c r="BL2073"/>
      <c r="BM2073"/>
      <c r="BN2073"/>
      <c r="BO2073"/>
      <c r="BP2073"/>
      <c r="BQ2073"/>
      <c r="BR2073"/>
      <c r="BS2073"/>
      <c r="BT2073"/>
    </row>
    <row r="2074" spans="1:72" s="8" customFormat="1" x14ac:dyDescent="0.25">
      <c r="A2074" s="92"/>
      <c r="B2074" s="92"/>
      <c r="C2074" s="92"/>
      <c r="D2074" s="92"/>
      <c r="E2074" s="104"/>
      <c r="F2074" s="104"/>
      <c r="G2074" s="104"/>
      <c r="H2074" s="104"/>
      <c r="I2074" s="104"/>
      <c r="J2074" s="104"/>
      <c r="K2074" s="104"/>
      <c r="L2074" s="104"/>
      <c r="M2074"/>
      <c r="N2074"/>
      <c r="O2074"/>
      <c r="P2074"/>
      <c r="Q2074"/>
      <c r="R2074"/>
      <c r="S2074"/>
      <c r="T2074"/>
      <c r="U2074"/>
      <c r="V2074"/>
      <c r="W2074"/>
      <c r="X2074"/>
      <c r="Y2074"/>
      <c r="Z2074"/>
      <c r="AA2074"/>
      <c r="AB2074"/>
      <c r="AC2074"/>
      <c r="AD2074"/>
      <c r="AE2074"/>
      <c r="AF2074"/>
      <c r="AG2074"/>
      <c r="AH2074"/>
      <c r="AI2074"/>
      <c r="AJ2074"/>
      <c r="AK2074"/>
      <c r="AL2074"/>
      <c r="AM2074"/>
      <c r="AN2074"/>
      <c r="AO2074"/>
      <c r="AP2074"/>
      <c r="AQ2074"/>
      <c r="AR2074"/>
      <c r="AS2074"/>
      <c r="AT2074"/>
      <c r="AU2074"/>
      <c r="AV2074"/>
      <c r="AW2074"/>
      <c r="AX2074"/>
      <c r="AY2074"/>
      <c r="AZ2074"/>
      <c r="BA2074"/>
      <c r="BB2074"/>
      <c r="BC2074"/>
      <c r="BD2074"/>
      <c r="BE2074"/>
      <c r="BF2074"/>
      <c r="BG2074"/>
      <c r="BH2074"/>
      <c r="BI2074"/>
      <c r="BJ2074"/>
      <c r="BK2074"/>
      <c r="BL2074"/>
      <c r="BM2074"/>
      <c r="BN2074"/>
      <c r="BO2074"/>
      <c r="BP2074"/>
      <c r="BQ2074"/>
      <c r="BR2074"/>
      <c r="BS2074"/>
      <c r="BT2074"/>
    </row>
    <row r="2075" spans="1:72" s="8" customFormat="1" x14ac:dyDescent="0.25">
      <c r="A2075" s="92"/>
      <c r="B2075" s="92"/>
      <c r="C2075" s="92"/>
      <c r="D2075" s="92"/>
      <c r="E2075" s="104"/>
      <c r="F2075" s="104"/>
      <c r="G2075" s="104"/>
      <c r="H2075" s="104"/>
      <c r="I2075" s="104"/>
      <c r="J2075" s="104"/>
      <c r="K2075" s="104"/>
      <c r="L2075" s="104"/>
      <c r="M2075"/>
      <c r="N2075"/>
      <c r="O2075"/>
      <c r="P2075"/>
      <c r="Q2075"/>
      <c r="R2075"/>
      <c r="S2075"/>
      <c r="T2075"/>
      <c r="U2075"/>
      <c r="V2075"/>
      <c r="W2075"/>
      <c r="X2075"/>
      <c r="Y2075"/>
      <c r="Z2075"/>
      <c r="AA2075"/>
      <c r="AB2075"/>
      <c r="AC2075"/>
      <c r="AD2075"/>
      <c r="AE2075"/>
      <c r="AF2075"/>
      <c r="AG2075"/>
      <c r="AH2075"/>
      <c r="AI2075"/>
      <c r="AJ2075"/>
      <c r="AK2075"/>
      <c r="AL2075"/>
      <c r="AM2075"/>
      <c r="AN2075"/>
      <c r="AO2075"/>
      <c r="AP2075"/>
      <c r="AQ2075"/>
      <c r="AR2075"/>
      <c r="AS2075"/>
      <c r="AT2075"/>
      <c r="AU2075"/>
      <c r="AV2075"/>
      <c r="AW2075"/>
      <c r="AX2075"/>
      <c r="AY2075"/>
      <c r="AZ2075"/>
      <c r="BA2075"/>
      <c r="BB2075"/>
      <c r="BC2075"/>
      <c r="BD2075"/>
      <c r="BE2075"/>
      <c r="BF2075"/>
      <c r="BG2075"/>
      <c r="BH2075"/>
      <c r="BI2075"/>
      <c r="BJ2075"/>
      <c r="BK2075"/>
      <c r="BL2075"/>
      <c r="BM2075"/>
      <c r="BN2075"/>
      <c r="BO2075"/>
      <c r="BP2075"/>
      <c r="BQ2075"/>
      <c r="BR2075"/>
      <c r="BS2075"/>
      <c r="BT2075"/>
    </row>
    <row r="2076" spans="1:72" s="8" customFormat="1" x14ac:dyDescent="0.25">
      <c r="A2076" s="92"/>
      <c r="B2076" s="92"/>
      <c r="C2076" s="92"/>
      <c r="D2076" s="92"/>
      <c r="E2076" s="104"/>
      <c r="F2076" s="104"/>
      <c r="G2076" s="104"/>
      <c r="H2076" s="104"/>
      <c r="I2076" s="104"/>
      <c r="J2076" s="104"/>
      <c r="K2076" s="104"/>
      <c r="L2076" s="104"/>
      <c r="M2076"/>
      <c r="N2076"/>
      <c r="O2076"/>
      <c r="P2076"/>
      <c r="Q2076"/>
      <c r="R2076"/>
      <c r="S2076"/>
      <c r="T2076"/>
      <c r="U2076"/>
      <c r="V2076"/>
      <c r="W2076"/>
      <c r="X2076"/>
      <c r="Y2076"/>
      <c r="Z2076"/>
      <c r="AA2076"/>
      <c r="AB2076"/>
      <c r="AC2076"/>
      <c r="AD2076"/>
      <c r="AE2076"/>
      <c r="AF2076"/>
      <c r="AG2076"/>
      <c r="AH2076"/>
      <c r="AI2076"/>
      <c r="AJ2076"/>
      <c r="AK2076"/>
      <c r="AL2076"/>
      <c r="AM2076"/>
      <c r="AN2076"/>
      <c r="AO2076"/>
      <c r="AP2076"/>
      <c r="AQ2076"/>
      <c r="AR2076"/>
      <c r="AS2076"/>
      <c r="AT2076"/>
      <c r="AU2076"/>
      <c r="AV2076"/>
      <c r="AW2076"/>
      <c r="AX2076"/>
      <c r="AY2076"/>
      <c r="AZ2076"/>
      <c r="BA2076"/>
      <c r="BB2076"/>
      <c r="BC2076"/>
      <c r="BD2076"/>
      <c r="BE2076"/>
      <c r="BF2076"/>
      <c r="BG2076"/>
      <c r="BH2076"/>
      <c r="BI2076"/>
      <c r="BJ2076"/>
      <c r="BK2076"/>
      <c r="BL2076"/>
      <c r="BM2076"/>
      <c r="BN2076"/>
      <c r="BO2076"/>
      <c r="BP2076"/>
      <c r="BQ2076"/>
      <c r="BR2076"/>
      <c r="BS2076"/>
      <c r="BT2076"/>
    </row>
    <row r="2077" spans="1:72" s="8" customFormat="1" x14ac:dyDescent="0.25">
      <c r="A2077" s="92"/>
      <c r="B2077" s="92"/>
      <c r="C2077" s="92"/>
      <c r="D2077" s="92"/>
      <c r="E2077" s="104"/>
      <c r="F2077" s="104"/>
      <c r="G2077" s="104"/>
      <c r="H2077" s="104"/>
      <c r="I2077" s="104"/>
      <c r="J2077" s="104"/>
      <c r="K2077" s="104"/>
      <c r="L2077" s="104"/>
      <c r="M2077"/>
      <c r="N2077"/>
      <c r="O2077"/>
      <c r="P2077"/>
      <c r="Q2077"/>
      <c r="R2077"/>
      <c r="S2077"/>
      <c r="T2077"/>
      <c r="U2077"/>
      <c r="V2077"/>
      <c r="W2077"/>
      <c r="X2077"/>
      <c r="Y2077"/>
      <c r="Z2077"/>
      <c r="AA2077"/>
      <c r="AB2077"/>
      <c r="AC2077"/>
      <c r="AD2077"/>
      <c r="AE2077"/>
      <c r="AF2077"/>
      <c r="AG2077"/>
      <c r="AH2077"/>
      <c r="AI2077"/>
      <c r="AJ2077"/>
      <c r="AK2077"/>
      <c r="AL2077"/>
      <c r="AM2077"/>
      <c r="AN2077"/>
      <c r="AO2077"/>
      <c r="AP2077"/>
      <c r="AQ2077"/>
      <c r="AR2077"/>
      <c r="AS2077"/>
      <c r="AT2077"/>
      <c r="AU2077"/>
      <c r="AV2077"/>
      <c r="AW2077"/>
      <c r="AX2077"/>
      <c r="AY2077"/>
      <c r="AZ2077"/>
      <c r="BA2077"/>
      <c r="BB2077"/>
      <c r="BC2077"/>
      <c r="BD2077"/>
      <c r="BE2077"/>
      <c r="BF2077"/>
      <c r="BG2077"/>
      <c r="BH2077"/>
      <c r="BI2077"/>
      <c r="BJ2077"/>
      <c r="BK2077"/>
      <c r="BL2077"/>
      <c r="BM2077"/>
      <c r="BN2077"/>
      <c r="BO2077"/>
      <c r="BP2077"/>
      <c r="BQ2077"/>
      <c r="BR2077"/>
      <c r="BS2077"/>
      <c r="BT2077"/>
    </row>
    <row r="2078" spans="1:72" s="8" customFormat="1" x14ac:dyDescent="0.25">
      <c r="A2078" s="92"/>
      <c r="B2078" s="92"/>
      <c r="C2078" s="92"/>
      <c r="D2078" s="92"/>
      <c r="E2078" s="104"/>
      <c r="F2078" s="104"/>
      <c r="G2078" s="104"/>
      <c r="H2078" s="104"/>
      <c r="I2078" s="104"/>
      <c r="J2078" s="104"/>
      <c r="K2078" s="104"/>
      <c r="L2078" s="104"/>
      <c r="M2078"/>
      <c r="N2078"/>
      <c r="O2078"/>
      <c r="P2078"/>
      <c r="Q2078"/>
      <c r="R2078"/>
      <c r="S2078"/>
      <c r="T2078"/>
      <c r="U2078"/>
      <c r="V2078"/>
      <c r="W2078"/>
      <c r="X2078"/>
      <c r="Y2078"/>
      <c r="Z2078"/>
      <c r="AA2078"/>
      <c r="AB2078"/>
      <c r="AC2078"/>
      <c r="AD2078"/>
      <c r="AE2078"/>
      <c r="AF2078"/>
      <c r="AG2078"/>
      <c r="AH2078"/>
      <c r="AI2078"/>
      <c r="AJ2078"/>
      <c r="AK2078"/>
      <c r="AL2078"/>
      <c r="AM2078"/>
      <c r="AN2078"/>
      <c r="AO2078"/>
      <c r="AP2078"/>
      <c r="AQ2078"/>
      <c r="AR2078"/>
      <c r="AS2078"/>
      <c r="AT2078"/>
      <c r="AU2078"/>
      <c r="AV2078"/>
      <c r="AW2078"/>
      <c r="AX2078"/>
      <c r="AY2078"/>
      <c r="AZ2078"/>
      <c r="BA2078"/>
      <c r="BB2078"/>
      <c r="BC2078"/>
      <c r="BD2078"/>
      <c r="BE2078"/>
      <c r="BF2078"/>
      <c r="BG2078"/>
      <c r="BH2078"/>
      <c r="BI2078"/>
      <c r="BJ2078"/>
      <c r="BK2078"/>
      <c r="BL2078"/>
      <c r="BM2078"/>
      <c r="BN2078"/>
      <c r="BO2078"/>
      <c r="BP2078"/>
      <c r="BQ2078"/>
      <c r="BR2078"/>
      <c r="BS2078"/>
      <c r="BT2078"/>
    </row>
    <row r="2079" spans="1:72" s="8" customFormat="1" x14ac:dyDescent="0.25">
      <c r="A2079" s="92"/>
      <c r="B2079" s="92"/>
      <c r="C2079" s="92"/>
      <c r="D2079" s="92"/>
      <c r="E2079" s="104"/>
      <c r="F2079" s="104"/>
      <c r="G2079" s="104"/>
      <c r="H2079" s="104"/>
      <c r="I2079" s="104"/>
      <c r="J2079" s="104"/>
      <c r="K2079" s="104"/>
      <c r="L2079" s="104"/>
      <c r="M2079"/>
      <c r="N2079"/>
      <c r="O2079"/>
      <c r="P2079"/>
      <c r="Q2079"/>
      <c r="R2079"/>
      <c r="S2079"/>
      <c r="T2079"/>
      <c r="U2079"/>
      <c r="V2079"/>
      <c r="W2079"/>
      <c r="X2079"/>
      <c r="Y2079"/>
      <c r="Z2079"/>
      <c r="AA2079"/>
      <c r="AB2079"/>
      <c r="AC2079"/>
      <c r="AD2079"/>
      <c r="AE2079"/>
      <c r="AF2079"/>
      <c r="AG2079"/>
      <c r="AH2079"/>
      <c r="AI2079"/>
      <c r="AJ2079"/>
      <c r="AK2079"/>
      <c r="AL2079"/>
      <c r="AM2079"/>
      <c r="AN2079"/>
      <c r="AO2079"/>
      <c r="AP2079"/>
      <c r="AQ2079"/>
      <c r="AR2079"/>
      <c r="AS2079"/>
      <c r="AT2079"/>
      <c r="AU2079"/>
      <c r="AV2079"/>
      <c r="AW2079"/>
      <c r="AX2079"/>
      <c r="AY2079"/>
      <c r="AZ2079"/>
      <c r="BA2079"/>
      <c r="BB2079"/>
      <c r="BC2079"/>
      <c r="BD2079"/>
      <c r="BE2079"/>
      <c r="BF2079"/>
      <c r="BG2079"/>
      <c r="BH2079"/>
      <c r="BI2079"/>
      <c r="BJ2079"/>
      <c r="BK2079"/>
      <c r="BL2079"/>
      <c r="BM2079"/>
      <c r="BN2079"/>
      <c r="BO2079"/>
      <c r="BP2079"/>
      <c r="BQ2079"/>
      <c r="BR2079"/>
      <c r="BS2079"/>
      <c r="BT2079"/>
    </row>
    <row r="2080" spans="1:72" s="8" customFormat="1" x14ac:dyDescent="0.25">
      <c r="A2080" s="92"/>
      <c r="B2080" s="92"/>
      <c r="C2080" s="92"/>
      <c r="D2080" s="92"/>
      <c r="E2080" s="104"/>
      <c r="F2080" s="104"/>
      <c r="G2080" s="104"/>
      <c r="H2080" s="104"/>
      <c r="I2080" s="104"/>
      <c r="J2080" s="104"/>
      <c r="K2080" s="104"/>
      <c r="L2080" s="104"/>
      <c r="M2080"/>
      <c r="N2080"/>
      <c r="O2080"/>
      <c r="P2080"/>
      <c r="Q2080"/>
      <c r="R2080"/>
      <c r="S2080"/>
      <c r="T2080"/>
      <c r="U2080"/>
      <c r="V2080"/>
      <c r="W2080"/>
      <c r="X2080"/>
      <c r="Y2080"/>
      <c r="Z2080"/>
      <c r="AA2080"/>
      <c r="AB2080"/>
      <c r="AC2080"/>
      <c r="AD2080"/>
      <c r="AE2080"/>
      <c r="AF2080"/>
      <c r="AG2080"/>
      <c r="AH2080"/>
      <c r="AI2080"/>
      <c r="AJ2080"/>
      <c r="AK2080"/>
      <c r="AL2080"/>
      <c r="AM2080"/>
      <c r="AN2080"/>
      <c r="AO2080"/>
      <c r="AP2080"/>
      <c r="AQ2080"/>
      <c r="AR2080"/>
      <c r="AS2080"/>
      <c r="AT2080"/>
      <c r="AU2080"/>
      <c r="AV2080"/>
      <c r="AW2080"/>
      <c r="AX2080"/>
      <c r="AY2080"/>
      <c r="AZ2080"/>
      <c r="BA2080"/>
      <c r="BB2080"/>
      <c r="BC2080"/>
      <c r="BD2080"/>
      <c r="BE2080"/>
      <c r="BF2080"/>
      <c r="BG2080"/>
      <c r="BH2080"/>
      <c r="BI2080"/>
      <c r="BJ2080"/>
      <c r="BK2080"/>
      <c r="BL2080"/>
      <c r="BM2080"/>
      <c r="BN2080"/>
      <c r="BO2080"/>
      <c r="BP2080"/>
      <c r="BQ2080"/>
      <c r="BR2080"/>
      <c r="BS2080"/>
      <c r="BT2080"/>
    </row>
    <row r="2081" spans="1:72" s="8" customFormat="1" x14ac:dyDescent="0.25">
      <c r="A2081" s="92"/>
      <c r="B2081" s="92"/>
      <c r="C2081" s="92"/>
      <c r="D2081" s="92"/>
      <c r="E2081" s="104"/>
      <c r="F2081" s="104"/>
      <c r="G2081" s="104"/>
      <c r="H2081" s="104"/>
      <c r="I2081" s="104"/>
      <c r="J2081" s="104"/>
      <c r="K2081" s="104"/>
      <c r="L2081" s="104"/>
      <c r="M2081"/>
      <c r="N2081"/>
      <c r="O2081"/>
      <c r="P2081"/>
      <c r="Q2081"/>
      <c r="R2081"/>
      <c r="S2081"/>
      <c r="T2081"/>
      <c r="U2081"/>
      <c r="V2081"/>
      <c r="W2081"/>
      <c r="X2081"/>
      <c r="Y2081"/>
      <c r="Z2081"/>
      <c r="AA2081"/>
      <c r="AB2081"/>
      <c r="AC2081"/>
      <c r="AD2081"/>
      <c r="AE2081"/>
      <c r="AF2081"/>
      <c r="AG2081"/>
      <c r="AH2081"/>
      <c r="AI2081"/>
      <c r="AJ2081"/>
      <c r="AK2081"/>
      <c r="AL2081"/>
      <c r="AM2081"/>
      <c r="AN2081"/>
      <c r="AO2081"/>
      <c r="AP2081"/>
      <c r="AQ2081"/>
      <c r="AR2081"/>
      <c r="AS2081"/>
      <c r="AT2081"/>
      <c r="AU2081"/>
      <c r="AV2081"/>
      <c r="AW2081"/>
      <c r="AX2081"/>
      <c r="AY2081"/>
      <c r="AZ2081"/>
      <c r="BA2081"/>
      <c r="BB2081"/>
      <c r="BC2081"/>
      <c r="BD2081"/>
      <c r="BE2081"/>
      <c r="BF2081"/>
      <c r="BG2081"/>
      <c r="BH2081"/>
      <c r="BI2081"/>
      <c r="BJ2081"/>
      <c r="BK2081"/>
      <c r="BL2081"/>
      <c r="BM2081"/>
      <c r="BN2081"/>
      <c r="BO2081"/>
      <c r="BP2081"/>
      <c r="BQ2081"/>
      <c r="BR2081"/>
      <c r="BS2081"/>
      <c r="BT2081"/>
    </row>
    <row r="2082" spans="1:72" s="8" customFormat="1" x14ac:dyDescent="0.25">
      <c r="A2082" s="92"/>
      <c r="B2082" s="92"/>
      <c r="C2082" s="92"/>
      <c r="D2082" s="92"/>
      <c r="E2082" s="104"/>
      <c r="F2082" s="104"/>
      <c r="G2082" s="104"/>
      <c r="H2082" s="104"/>
      <c r="I2082" s="104"/>
      <c r="J2082" s="104"/>
      <c r="K2082" s="104"/>
      <c r="L2082" s="104"/>
      <c r="M2082"/>
      <c r="N2082"/>
      <c r="O2082"/>
      <c r="P2082"/>
      <c r="Q2082"/>
      <c r="R2082"/>
      <c r="S2082"/>
      <c r="T2082"/>
      <c r="U2082"/>
      <c r="V2082"/>
      <c r="W2082"/>
      <c r="X2082"/>
      <c r="Y2082"/>
      <c r="Z2082"/>
      <c r="AA2082"/>
      <c r="AB2082"/>
      <c r="AC2082"/>
      <c r="AD2082"/>
      <c r="AE2082"/>
      <c r="AF2082"/>
      <c r="AG2082"/>
      <c r="AH2082"/>
      <c r="AI2082"/>
      <c r="AJ2082"/>
      <c r="AK2082"/>
      <c r="AL2082"/>
      <c r="AM2082"/>
      <c r="AN2082"/>
      <c r="AO2082"/>
      <c r="AP2082"/>
      <c r="AQ2082"/>
      <c r="AR2082"/>
      <c r="AS2082"/>
      <c r="AT2082"/>
      <c r="AU2082"/>
      <c r="AV2082"/>
      <c r="AW2082"/>
      <c r="AX2082"/>
      <c r="AY2082"/>
      <c r="AZ2082"/>
      <c r="BA2082"/>
      <c r="BB2082"/>
      <c r="BC2082"/>
      <c r="BD2082"/>
      <c r="BE2082"/>
      <c r="BF2082"/>
      <c r="BG2082"/>
      <c r="BH2082"/>
      <c r="BI2082"/>
      <c r="BJ2082"/>
      <c r="BK2082"/>
      <c r="BL2082"/>
      <c r="BM2082"/>
      <c r="BN2082"/>
      <c r="BO2082"/>
      <c r="BP2082"/>
      <c r="BQ2082"/>
      <c r="BR2082"/>
      <c r="BS2082"/>
      <c r="BT2082"/>
    </row>
    <row r="2083" spans="1:72" s="8" customFormat="1" x14ac:dyDescent="0.25">
      <c r="A2083" s="92"/>
      <c r="B2083" s="92"/>
      <c r="C2083" s="92"/>
      <c r="D2083" s="92"/>
      <c r="E2083" s="104"/>
      <c r="F2083" s="104"/>
      <c r="G2083" s="104"/>
      <c r="H2083" s="104"/>
      <c r="I2083" s="104"/>
      <c r="J2083" s="104"/>
      <c r="K2083" s="104"/>
      <c r="L2083" s="104"/>
      <c r="M2083"/>
      <c r="N2083"/>
      <c r="O2083"/>
      <c r="P2083"/>
      <c r="Q2083"/>
      <c r="R2083"/>
      <c r="S2083"/>
      <c r="T2083"/>
      <c r="U2083"/>
      <c r="V2083"/>
      <c r="W2083"/>
      <c r="X2083"/>
      <c r="Y2083"/>
      <c r="Z2083"/>
      <c r="AA2083"/>
      <c r="AB2083"/>
      <c r="AC2083"/>
      <c r="AD2083"/>
      <c r="AE2083"/>
      <c r="AF2083"/>
      <c r="AG2083"/>
      <c r="AH2083"/>
      <c r="AI2083"/>
      <c r="AJ2083"/>
      <c r="AK2083"/>
      <c r="AL2083"/>
      <c r="AM2083"/>
      <c r="AN2083"/>
      <c r="AO2083"/>
      <c r="AP2083"/>
      <c r="AQ2083"/>
      <c r="AR2083"/>
      <c r="AS2083"/>
      <c r="AT2083"/>
      <c r="AU2083"/>
      <c r="AV2083"/>
      <c r="AW2083"/>
      <c r="AX2083"/>
      <c r="AY2083"/>
      <c r="AZ2083"/>
      <c r="BA2083"/>
      <c r="BB2083"/>
      <c r="BC2083"/>
      <c r="BD2083"/>
      <c r="BE2083"/>
      <c r="BF2083"/>
      <c r="BG2083"/>
      <c r="BH2083"/>
      <c r="BI2083"/>
      <c r="BJ2083"/>
      <c r="BK2083"/>
      <c r="BL2083"/>
      <c r="BM2083"/>
      <c r="BN2083"/>
      <c r="BO2083"/>
      <c r="BP2083"/>
      <c r="BQ2083"/>
      <c r="BR2083"/>
      <c r="BS2083"/>
      <c r="BT2083"/>
    </row>
    <row r="2084" spans="1:72" s="8" customFormat="1" x14ac:dyDescent="0.25">
      <c r="A2084" s="92"/>
      <c r="B2084" s="92"/>
      <c r="C2084" s="92"/>
      <c r="D2084" s="92"/>
      <c r="E2084" s="104"/>
      <c r="F2084" s="104"/>
      <c r="G2084" s="104"/>
      <c r="H2084" s="104"/>
      <c r="I2084" s="104"/>
      <c r="J2084" s="104"/>
      <c r="K2084" s="104"/>
      <c r="L2084" s="104"/>
      <c r="M2084"/>
      <c r="N2084"/>
      <c r="O2084"/>
      <c r="P2084"/>
      <c r="Q2084"/>
      <c r="R2084"/>
      <c r="S2084"/>
      <c r="T2084"/>
      <c r="U2084"/>
      <c r="V2084"/>
      <c r="W2084"/>
      <c r="X2084"/>
      <c r="Y2084"/>
      <c r="Z2084"/>
      <c r="AA2084"/>
      <c r="AB2084"/>
      <c r="AC2084"/>
      <c r="AD2084"/>
      <c r="AE2084"/>
      <c r="AF2084"/>
      <c r="AG2084"/>
      <c r="AH2084"/>
      <c r="AI2084"/>
      <c r="AJ2084"/>
      <c r="AK2084"/>
      <c r="AL2084"/>
      <c r="AM2084"/>
      <c r="AN2084"/>
      <c r="AO2084"/>
      <c r="AP2084"/>
      <c r="AQ2084"/>
      <c r="AR2084"/>
      <c r="AS2084"/>
      <c r="AT2084"/>
      <c r="AU2084"/>
      <c r="AV2084"/>
      <c r="AW2084"/>
      <c r="AX2084"/>
      <c r="AY2084"/>
      <c r="AZ2084"/>
      <c r="BA2084"/>
      <c r="BB2084"/>
      <c r="BC2084"/>
      <c r="BD2084"/>
      <c r="BE2084"/>
      <c r="BF2084"/>
      <c r="BG2084"/>
      <c r="BH2084"/>
      <c r="BI2084"/>
      <c r="BJ2084"/>
      <c r="BK2084"/>
      <c r="BL2084"/>
      <c r="BM2084"/>
      <c r="BN2084"/>
      <c r="BO2084"/>
      <c r="BP2084"/>
      <c r="BQ2084"/>
      <c r="BR2084"/>
      <c r="BS2084"/>
      <c r="BT2084"/>
    </row>
    <row r="2085" spans="1:72" s="8" customFormat="1" x14ac:dyDescent="0.25">
      <c r="A2085" s="92"/>
      <c r="B2085" s="92"/>
      <c r="C2085" s="92"/>
      <c r="D2085" s="92"/>
      <c r="E2085" s="104"/>
      <c r="F2085" s="104"/>
      <c r="G2085" s="104"/>
      <c r="H2085" s="104"/>
      <c r="I2085" s="104"/>
      <c r="J2085" s="104"/>
      <c r="K2085" s="104"/>
      <c r="L2085" s="104"/>
      <c r="M2085"/>
      <c r="N2085"/>
      <c r="O2085"/>
      <c r="P2085"/>
      <c r="Q2085"/>
      <c r="R2085"/>
      <c r="S2085"/>
      <c r="T2085"/>
      <c r="U2085"/>
      <c r="V2085"/>
      <c r="W2085"/>
      <c r="X2085"/>
      <c r="Y2085"/>
      <c r="Z2085"/>
      <c r="AA2085"/>
      <c r="AB2085"/>
      <c r="AC2085"/>
      <c r="AD2085"/>
      <c r="AE2085"/>
      <c r="AF2085"/>
      <c r="AG2085"/>
      <c r="AH2085"/>
      <c r="AI2085"/>
      <c r="AJ2085"/>
      <c r="AK2085"/>
      <c r="AL2085"/>
      <c r="AM2085"/>
      <c r="AN2085"/>
      <c r="AO2085"/>
      <c r="AP2085"/>
      <c r="AQ2085"/>
      <c r="AR2085"/>
      <c r="AS2085"/>
      <c r="AT2085"/>
      <c r="AU2085"/>
      <c r="AV2085"/>
      <c r="AW2085"/>
      <c r="AX2085"/>
      <c r="AY2085"/>
      <c r="AZ2085"/>
      <c r="BA2085"/>
      <c r="BB2085"/>
      <c r="BC2085"/>
      <c r="BD2085"/>
      <c r="BE2085"/>
      <c r="BF2085"/>
      <c r="BG2085"/>
      <c r="BH2085"/>
      <c r="BI2085"/>
      <c r="BJ2085"/>
      <c r="BK2085"/>
      <c r="BL2085"/>
      <c r="BM2085"/>
      <c r="BN2085"/>
      <c r="BO2085"/>
      <c r="BP2085"/>
      <c r="BQ2085"/>
      <c r="BR2085"/>
      <c r="BS2085"/>
      <c r="BT2085"/>
    </row>
    <row r="2086" spans="1:72" s="8" customFormat="1" x14ac:dyDescent="0.25">
      <c r="A2086" s="92"/>
      <c r="B2086" s="92"/>
      <c r="C2086" s="92"/>
      <c r="D2086" s="92"/>
      <c r="E2086" s="104"/>
      <c r="F2086" s="104"/>
      <c r="G2086" s="104"/>
      <c r="H2086" s="104"/>
      <c r="I2086" s="104"/>
      <c r="J2086" s="104"/>
      <c r="K2086" s="104"/>
      <c r="L2086" s="104"/>
      <c r="M2086"/>
      <c r="N2086"/>
      <c r="O2086"/>
      <c r="P2086"/>
      <c r="Q2086"/>
      <c r="R2086"/>
      <c r="S2086"/>
      <c r="T2086"/>
      <c r="U2086"/>
      <c r="V2086"/>
      <c r="W2086"/>
      <c r="X2086"/>
      <c r="Y2086"/>
      <c r="Z2086"/>
      <c r="AA2086"/>
      <c r="AB2086"/>
      <c r="AC2086"/>
      <c r="AD2086"/>
      <c r="AE2086"/>
      <c r="AF2086"/>
      <c r="AG2086"/>
      <c r="AH2086"/>
      <c r="AI2086"/>
      <c r="AJ2086"/>
      <c r="AK2086"/>
      <c r="AL2086"/>
      <c r="AM2086"/>
      <c r="AN2086"/>
      <c r="AO2086"/>
      <c r="AP2086"/>
      <c r="AQ2086"/>
      <c r="AR2086"/>
      <c r="AS2086"/>
      <c r="AT2086"/>
      <c r="AU2086"/>
      <c r="AV2086"/>
      <c r="AW2086"/>
      <c r="AX2086"/>
      <c r="AY2086"/>
      <c r="AZ2086"/>
      <c r="BA2086"/>
      <c r="BB2086"/>
      <c r="BC2086"/>
      <c r="BD2086"/>
      <c r="BE2086"/>
      <c r="BF2086"/>
      <c r="BG2086"/>
      <c r="BH2086"/>
      <c r="BI2086"/>
      <c r="BJ2086"/>
      <c r="BK2086"/>
      <c r="BL2086"/>
      <c r="BM2086"/>
      <c r="BN2086"/>
      <c r="BO2086"/>
      <c r="BP2086"/>
      <c r="BQ2086"/>
      <c r="BR2086"/>
      <c r="BS2086"/>
      <c r="BT2086"/>
    </row>
    <row r="2087" spans="1:72" s="8" customFormat="1" x14ac:dyDescent="0.25">
      <c r="A2087" s="92"/>
      <c r="B2087" s="92"/>
      <c r="C2087" s="92"/>
      <c r="D2087" s="92"/>
      <c r="E2087" s="104"/>
      <c r="F2087" s="104"/>
      <c r="G2087" s="104"/>
      <c r="H2087" s="104"/>
      <c r="I2087" s="104"/>
      <c r="J2087" s="104"/>
      <c r="K2087" s="104"/>
      <c r="L2087" s="104"/>
      <c r="M2087"/>
      <c r="N2087"/>
      <c r="O2087"/>
      <c r="P2087"/>
      <c r="Q2087"/>
      <c r="R2087"/>
      <c r="S2087"/>
      <c r="T2087"/>
      <c r="U2087"/>
      <c r="V2087"/>
      <c r="W2087"/>
      <c r="X2087"/>
      <c r="Y2087"/>
      <c r="Z2087"/>
      <c r="AA2087"/>
      <c r="AB2087"/>
      <c r="AC2087"/>
      <c r="AD2087"/>
      <c r="AE2087"/>
      <c r="AF2087"/>
      <c r="AG2087"/>
      <c r="AH2087"/>
      <c r="AI2087"/>
      <c r="AJ2087"/>
      <c r="AK2087"/>
      <c r="AL2087"/>
      <c r="AM2087"/>
      <c r="AN2087"/>
      <c r="AO2087"/>
      <c r="AP2087"/>
      <c r="AQ2087"/>
      <c r="AR2087"/>
      <c r="AS2087"/>
      <c r="AT2087"/>
      <c r="AU2087"/>
      <c r="AV2087"/>
      <c r="AW2087"/>
      <c r="AX2087"/>
      <c r="AY2087"/>
      <c r="AZ2087"/>
      <c r="BA2087"/>
      <c r="BB2087"/>
      <c r="BC2087"/>
      <c r="BD2087"/>
      <c r="BE2087"/>
      <c r="BF2087"/>
      <c r="BG2087"/>
      <c r="BH2087"/>
      <c r="BI2087"/>
      <c r="BJ2087"/>
      <c r="BK2087"/>
      <c r="BL2087"/>
      <c r="BM2087"/>
      <c r="BN2087"/>
      <c r="BO2087"/>
      <c r="BP2087"/>
      <c r="BQ2087"/>
      <c r="BR2087"/>
      <c r="BS2087"/>
      <c r="BT2087"/>
    </row>
    <row r="2088" spans="1:72" s="8" customFormat="1" x14ac:dyDescent="0.25">
      <c r="A2088" s="92"/>
      <c r="B2088" s="92"/>
      <c r="C2088" s="92"/>
      <c r="D2088" s="92"/>
      <c r="E2088" s="104"/>
      <c r="F2088" s="104"/>
      <c r="G2088" s="104"/>
      <c r="H2088" s="104"/>
      <c r="I2088" s="104"/>
      <c r="J2088" s="104"/>
      <c r="K2088" s="104"/>
      <c r="L2088" s="104"/>
      <c r="M2088"/>
      <c r="N2088"/>
      <c r="O2088"/>
      <c r="P2088"/>
      <c r="Q2088"/>
      <c r="R2088"/>
      <c r="S2088"/>
      <c r="T2088"/>
      <c r="U2088"/>
      <c r="V2088"/>
      <c r="W2088"/>
      <c r="X2088"/>
      <c r="Y2088"/>
      <c r="Z2088"/>
      <c r="AA2088"/>
      <c r="AB2088"/>
      <c r="AC2088"/>
      <c r="AD2088"/>
      <c r="AE2088"/>
      <c r="AF2088"/>
      <c r="AG2088"/>
      <c r="AH2088"/>
      <c r="AI2088"/>
      <c r="AJ2088"/>
      <c r="AK2088"/>
      <c r="AL2088"/>
      <c r="AM2088"/>
      <c r="AN2088"/>
      <c r="AO2088"/>
      <c r="AP2088"/>
      <c r="AQ2088"/>
      <c r="AR2088"/>
      <c r="AS2088"/>
      <c r="AT2088"/>
      <c r="AU2088"/>
      <c r="AV2088"/>
      <c r="AW2088"/>
      <c r="AX2088"/>
      <c r="AY2088"/>
      <c r="AZ2088"/>
      <c r="BA2088"/>
      <c r="BB2088"/>
      <c r="BC2088"/>
      <c r="BD2088"/>
      <c r="BE2088"/>
      <c r="BF2088"/>
      <c r="BG2088"/>
      <c r="BH2088"/>
      <c r="BI2088"/>
      <c r="BJ2088"/>
      <c r="BK2088"/>
      <c r="BL2088"/>
      <c r="BM2088"/>
      <c r="BN2088"/>
      <c r="BO2088"/>
      <c r="BP2088"/>
      <c r="BQ2088"/>
      <c r="BR2088"/>
      <c r="BS2088"/>
      <c r="BT2088"/>
    </row>
    <row r="2089" spans="1:72" s="8" customFormat="1" x14ac:dyDescent="0.25">
      <c r="A2089" s="92"/>
      <c r="B2089" s="92"/>
      <c r="C2089" s="92"/>
      <c r="D2089" s="92"/>
      <c r="E2089" s="104"/>
      <c r="F2089" s="104"/>
      <c r="G2089" s="104"/>
      <c r="H2089" s="104"/>
      <c r="I2089" s="104"/>
      <c r="J2089" s="104"/>
      <c r="K2089" s="104"/>
      <c r="L2089" s="104"/>
      <c r="M2089"/>
      <c r="N2089"/>
      <c r="O2089"/>
      <c r="P2089"/>
      <c r="Q2089"/>
      <c r="R2089"/>
      <c r="S2089"/>
      <c r="T2089"/>
      <c r="U2089"/>
      <c r="V2089"/>
      <c r="W2089"/>
      <c r="X2089"/>
      <c r="Y2089"/>
      <c r="Z2089"/>
      <c r="AA2089"/>
      <c r="AB2089"/>
      <c r="AC2089"/>
      <c r="AD2089"/>
      <c r="AE2089"/>
      <c r="AF2089"/>
      <c r="AG2089"/>
      <c r="AH2089"/>
      <c r="AI2089"/>
      <c r="AJ2089"/>
      <c r="AK2089"/>
      <c r="AL2089"/>
      <c r="AM2089"/>
      <c r="AN2089"/>
      <c r="AO2089"/>
      <c r="AP2089"/>
      <c r="AQ2089"/>
      <c r="AR2089"/>
      <c r="AS2089"/>
      <c r="AT2089"/>
      <c r="AU2089"/>
      <c r="AV2089"/>
      <c r="AW2089"/>
      <c r="AX2089"/>
      <c r="AY2089"/>
      <c r="AZ2089"/>
      <c r="BA2089"/>
      <c r="BB2089"/>
      <c r="BC2089"/>
      <c r="BD2089"/>
      <c r="BE2089"/>
      <c r="BF2089"/>
      <c r="BG2089"/>
      <c r="BH2089"/>
      <c r="BI2089"/>
      <c r="BJ2089"/>
      <c r="BK2089"/>
      <c r="BL2089"/>
      <c r="BM2089"/>
      <c r="BN2089"/>
      <c r="BO2089"/>
      <c r="BP2089"/>
      <c r="BQ2089"/>
      <c r="BR2089"/>
      <c r="BS2089"/>
      <c r="BT2089"/>
    </row>
    <row r="2090" spans="1:72" s="8" customFormat="1" x14ac:dyDescent="0.25">
      <c r="A2090" s="92"/>
      <c r="B2090" s="92"/>
      <c r="C2090" s="92"/>
      <c r="D2090" s="92"/>
      <c r="E2090" s="104"/>
      <c r="F2090" s="104"/>
      <c r="G2090" s="104"/>
      <c r="H2090" s="104"/>
      <c r="I2090" s="104"/>
      <c r="J2090" s="104"/>
      <c r="K2090" s="104"/>
      <c r="L2090" s="104"/>
      <c r="M2090"/>
      <c r="N2090"/>
      <c r="O2090"/>
      <c r="P2090"/>
      <c r="Q2090"/>
      <c r="R2090"/>
      <c r="S2090"/>
      <c r="T2090"/>
      <c r="U2090"/>
      <c r="V2090"/>
      <c r="W2090"/>
      <c r="X2090"/>
      <c r="Y2090"/>
      <c r="Z2090"/>
      <c r="AA2090"/>
      <c r="AB2090"/>
      <c r="AC2090"/>
      <c r="AD2090"/>
      <c r="AE2090"/>
      <c r="AF2090"/>
      <c r="AG2090"/>
      <c r="AH2090"/>
      <c r="AI2090"/>
      <c r="AJ2090"/>
      <c r="AK2090"/>
      <c r="AL2090"/>
      <c r="AM2090"/>
      <c r="AN2090"/>
      <c r="AO2090"/>
      <c r="AP2090"/>
      <c r="AQ2090"/>
      <c r="AR2090"/>
      <c r="AS2090"/>
      <c r="AT2090"/>
      <c r="AU2090"/>
      <c r="AV2090"/>
      <c r="AW2090"/>
      <c r="AX2090"/>
      <c r="AY2090"/>
      <c r="AZ2090"/>
      <c r="BA2090"/>
      <c r="BB2090"/>
      <c r="BC2090"/>
      <c r="BD2090"/>
      <c r="BE2090"/>
      <c r="BF2090"/>
      <c r="BG2090"/>
      <c r="BH2090"/>
      <c r="BI2090"/>
      <c r="BJ2090"/>
      <c r="BK2090"/>
      <c r="BL2090"/>
      <c r="BM2090"/>
      <c r="BN2090"/>
      <c r="BO2090"/>
      <c r="BP2090"/>
      <c r="BQ2090"/>
      <c r="BR2090"/>
      <c r="BS2090"/>
      <c r="BT2090"/>
    </row>
    <row r="2091" spans="1:72" s="8" customFormat="1" x14ac:dyDescent="0.25">
      <c r="A2091" s="92"/>
      <c r="B2091" s="92"/>
      <c r="C2091" s="92"/>
      <c r="D2091" s="92"/>
      <c r="E2091" s="104"/>
      <c r="F2091" s="104"/>
      <c r="G2091" s="104"/>
      <c r="H2091" s="104"/>
      <c r="I2091" s="104"/>
      <c r="J2091" s="104"/>
      <c r="K2091" s="104"/>
      <c r="L2091" s="104"/>
      <c r="M2091"/>
      <c r="N2091"/>
      <c r="O2091"/>
      <c r="P2091"/>
      <c r="Q2091"/>
      <c r="R2091"/>
      <c r="S2091"/>
      <c r="T2091"/>
      <c r="U2091"/>
      <c r="V2091"/>
      <c r="W2091"/>
      <c r="X2091"/>
      <c r="Y2091"/>
      <c r="Z2091"/>
      <c r="AA2091"/>
      <c r="AB2091"/>
      <c r="AC2091"/>
      <c r="AD2091"/>
      <c r="AE2091"/>
      <c r="AF2091"/>
      <c r="AG2091"/>
      <c r="AH2091"/>
      <c r="AI2091"/>
      <c r="AJ2091"/>
      <c r="AK2091"/>
      <c r="AL2091"/>
      <c r="AM2091"/>
      <c r="AN2091"/>
      <c r="AO2091"/>
      <c r="AP2091"/>
      <c r="AQ2091"/>
      <c r="AR2091"/>
      <c r="AS2091"/>
      <c r="AT2091"/>
      <c r="AU2091"/>
      <c r="AV2091"/>
      <c r="AW2091"/>
      <c r="AX2091"/>
      <c r="AY2091"/>
      <c r="AZ2091"/>
      <c r="BA2091"/>
      <c r="BB2091"/>
      <c r="BC2091"/>
      <c r="BD2091"/>
      <c r="BE2091"/>
      <c r="BF2091"/>
      <c r="BG2091"/>
      <c r="BH2091"/>
      <c r="BI2091"/>
      <c r="BJ2091"/>
      <c r="BK2091"/>
      <c r="BL2091"/>
      <c r="BM2091"/>
      <c r="BN2091"/>
      <c r="BO2091"/>
      <c r="BP2091"/>
      <c r="BQ2091"/>
      <c r="BR2091"/>
      <c r="BS2091"/>
      <c r="BT2091"/>
    </row>
    <row r="2092" spans="1:72" s="8" customFormat="1" x14ac:dyDescent="0.25">
      <c r="A2092" s="92"/>
      <c r="B2092" s="92"/>
      <c r="C2092" s="92"/>
      <c r="D2092" s="92"/>
      <c r="E2092" s="104"/>
      <c r="F2092" s="104"/>
      <c r="G2092" s="104"/>
      <c r="H2092" s="104"/>
      <c r="I2092" s="104"/>
      <c r="J2092" s="104"/>
      <c r="K2092" s="104"/>
      <c r="L2092" s="104"/>
      <c r="M2092"/>
      <c r="N2092"/>
      <c r="O2092"/>
      <c r="P2092"/>
      <c r="Q2092"/>
      <c r="R2092"/>
      <c r="S2092"/>
      <c r="T2092"/>
      <c r="U2092"/>
      <c r="V2092"/>
      <c r="W2092"/>
      <c r="X2092"/>
      <c r="Y2092"/>
      <c r="Z2092"/>
      <c r="AA2092"/>
      <c r="AB2092"/>
      <c r="AC2092"/>
      <c r="AD2092"/>
      <c r="AE2092"/>
      <c r="AF2092"/>
      <c r="AG2092"/>
      <c r="AH2092"/>
      <c r="AI2092"/>
      <c r="AJ2092"/>
      <c r="AK2092"/>
      <c r="AL2092"/>
      <c r="AM2092"/>
      <c r="AN2092"/>
      <c r="AO2092"/>
      <c r="AP2092"/>
      <c r="AQ2092"/>
      <c r="AR2092"/>
      <c r="AS2092"/>
      <c r="AT2092"/>
      <c r="AU2092"/>
      <c r="AV2092"/>
      <c r="AW2092"/>
      <c r="AX2092"/>
      <c r="AY2092"/>
      <c r="AZ2092"/>
      <c r="BA2092"/>
      <c r="BB2092"/>
      <c r="BC2092"/>
      <c r="BD2092"/>
      <c r="BE2092"/>
      <c r="BF2092"/>
      <c r="BG2092"/>
      <c r="BH2092"/>
      <c r="BI2092"/>
      <c r="BJ2092"/>
      <c r="BK2092"/>
      <c r="BL2092"/>
      <c r="BM2092"/>
      <c r="BN2092"/>
      <c r="BO2092"/>
      <c r="BP2092"/>
      <c r="BQ2092"/>
      <c r="BR2092"/>
      <c r="BS2092"/>
      <c r="BT2092"/>
    </row>
    <row r="2093" spans="1:72" s="8" customFormat="1" x14ac:dyDescent="0.25">
      <c r="A2093" s="92"/>
      <c r="B2093" s="92"/>
      <c r="C2093" s="92"/>
      <c r="D2093" s="92"/>
      <c r="E2093" s="104"/>
      <c r="F2093" s="104"/>
      <c r="G2093" s="104"/>
      <c r="H2093" s="104"/>
      <c r="I2093" s="104"/>
      <c r="J2093" s="104"/>
      <c r="K2093" s="104"/>
      <c r="L2093" s="104"/>
      <c r="M2093"/>
      <c r="N2093"/>
      <c r="O2093"/>
      <c r="P2093"/>
      <c r="Q2093"/>
      <c r="R2093"/>
      <c r="S2093"/>
      <c r="T2093"/>
      <c r="U2093"/>
      <c r="V2093"/>
      <c r="W2093"/>
      <c r="X2093"/>
      <c r="Y2093"/>
      <c r="Z2093"/>
      <c r="AA2093"/>
      <c r="AB2093"/>
      <c r="AC2093"/>
      <c r="AD2093"/>
      <c r="AE2093"/>
      <c r="AF2093"/>
      <c r="AG2093"/>
      <c r="AH2093"/>
      <c r="AI2093"/>
      <c r="AJ2093"/>
      <c r="AK2093"/>
      <c r="AL2093"/>
      <c r="AM2093"/>
      <c r="AN2093"/>
      <c r="AO2093"/>
      <c r="AP2093"/>
      <c r="AQ2093"/>
      <c r="AR2093"/>
      <c r="AS2093"/>
      <c r="AT2093"/>
      <c r="AU2093"/>
      <c r="AV2093"/>
      <c r="AW2093"/>
      <c r="AX2093"/>
      <c r="AY2093"/>
      <c r="AZ2093"/>
      <c r="BA2093"/>
      <c r="BB2093"/>
      <c r="BC2093"/>
      <c r="BD2093"/>
      <c r="BE2093"/>
      <c r="BF2093"/>
      <c r="BG2093"/>
      <c r="BH2093"/>
      <c r="BI2093"/>
      <c r="BJ2093"/>
      <c r="BK2093"/>
      <c r="BL2093"/>
      <c r="BM2093"/>
      <c r="BN2093"/>
      <c r="BO2093"/>
      <c r="BP2093"/>
      <c r="BQ2093"/>
      <c r="BR2093"/>
      <c r="BS2093"/>
      <c r="BT2093"/>
    </row>
    <row r="2094" spans="1:72" s="8" customFormat="1" x14ac:dyDescent="0.25">
      <c r="A2094" s="92"/>
      <c r="B2094" s="92"/>
      <c r="C2094" s="92"/>
      <c r="D2094" s="92"/>
      <c r="E2094" s="104"/>
      <c r="F2094" s="104"/>
      <c r="G2094" s="104"/>
      <c r="H2094" s="104"/>
      <c r="I2094" s="104"/>
      <c r="J2094" s="104"/>
      <c r="K2094" s="104"/>
      <c r="L2094" s="104"/>
      <c r="M2094"/>
      <c r="N2094"/>
      <c r="O2094"/>
      <c r="P2094"/>
      <c r="Q2094"/>
      <c r="R2094"/>
      <c r="S2094"/>
      <c r="T2094"/>
      <c r="U2094"/>
      <c r="V2094"/>
      <c r="W2094"/>
      <c r="X2094"/>
      <c r="Y2094"/>
      <c r="Z2094"/>
      <c r="AA2094"/>
      <c r="AB2094"/>
      <c r="AC2094"/>
      <c r="AD2094"/>
      <c r="AE2094"/>
      <c r="AF2094"/>
      <c r="AG2094"/>
      <c r="AH2094"/>
      <c r="AI2094"/>
      <c r="AJ2094"/>
      <c r="AK2094"/>
      <c r="AL2094"/>
      <c r="AM2094"/>
      <c r="AN2094"/>
      <c r="AO2094"/>
      <c r="AP2094"/>
      <c r="AQ2094"/>
      <c r="AR2094"/>
      <c r="AS2094"/>
      <c r="AT2094"/>
      <c r="AU2094"/>
      <c r="AV2094"/>
      <c r="AW2094"/>
      <c r="AX2094"/>
      <c r="AY2094"/>
      <c r="AZ2094"/>
      <c r="BA2094"/>
      <c r="BB2094"/>
      <c r="BC2094"/>
      <c r="BD2094"/>
      <c r="BE2094"/>
      <c r="BF2094"/>
      <c r="BG2094"/>
      <c r="BH2094"/>
      <c r="BI2094"/>
      <c r="BJ2094"/>
      <c r="BK2094"/>
      <c r="BL2094"/>
      <c r="BM2094"/>
      <c r="BN2094"/>
      <c r="BO2094"/>
      <c r="BP2094"/>
      <c r="BQ2094"/>
      <c r="BR2094"/>
      <c r="BS2094"/>
      <c r="BT2094"/>
    </row>
    <row r="2095" spans="1:72" s="8" customFormat="1" x14ac:dyDescent="0.25">
      <c r="A2095" s="92"/>
      <c r="B2095" s="92"/>
      <c r="C2095" s="92"/>
      <c r="D2095" s="92"/>
      <c r="E2095" s="104"/>
      <c r="F2095" s="104"/>
      <c r="G2095" s="104"/>
      <c r="H2095" s="104"/>
      <c r="I2095" s="104"/>
      <c r="J2095" s="104"/>
      <c r="K2095" s="104"/>
      <c r="L2095" s="104"/>
      <c r="M2095"/>
      <c r="N2095"/>
      <c r="O2095"/>
      <c r="P2095"/>
      <c r="Q2095"/>
      <c r="R2095"/>
      <c r="S2095"/>
      <c r="T2095"/>
      <c r="U2095"/>
      <c r="V2095"/>
      <c r="W2095"/>
      <c r="X2095"/>
      <c r="Y2095"/>
      <c r="Z2095"/>
      <c r="AA2095"/>
      <c r="AB2095"/>
      <c r="AC2095"/>
      <c r="AD2095"/>
      <c r="AE2095"/>
      <c r="AF2095"/>
      <c r="AG2095"/>
      <c r="AH2095"/>
      <c r="AI2095"/>
      <c r="AJ2095"/>
      <c r="AK2095"/>
      <c r="AL2095"/>
      <c r="AM2095"/>
      <c r="AN2095"/>
      <c r="AO2095"/>
      <c r="AP2095"/>
      <c r="AQ2095"/>
      <c r="AR2095"/>
      <c r="AS2095"/>
      <c r="AT2095"/>
      <c r="AU2095"/>
      <c r="AV2095"/>
      <c r="AW2095"/>
      <c r="AX2095"/>
      <c r="AY2095"/>
      <c r="AZ2095"/>
      <c r="BA2095"/>
      <c r="BB2095"/>
      <c r="BC2095"/>
      <c r="BD2095"/>
      <c r="BE2095"/>
      <c r="BF2095"/>
      <c r="BG2095"/>
      <c r="BH2095"/>
      <c r="BI2095"/>
      <c r="BJ2095"/>
      <c r="BK2095"/>
      <c r="BL2095"/>
      <c r="BM2095"/>
      <c r="BN2095"/>
      <c r="BO2095"/>
      <c r="BP2095"/>
      <c r="BQ2095"/>
      <c r="BR2095"/>
      <c r="BS2095"/>
      <c r="BT2095"/>
    </row>
    <row r="2096" spans="1:72" s="8" customFormat="1" x14ac:dyDescent="0.25">
      <c r="A2096" s="92"/>
      <c r="B2096" s="92"/>
      <c r="C2096" s="92"/>
      <c r="D2096" s="92"/>
      <c r="E2096" s="104"/>
      <c r="F2096" s="104"/>
      <c r="G2096" s="104"/>
      <c r="H2096" s="104"/>
      <c r="I2096" s="104"/>
      <c r="J2096" s="104"/>
      <c r="K2096" s="104"/>
      <c r="L2096" s="104"/>
      <c r="M2096"/>
      <c r="N2096"/>
      <c r="O2096"/>
      <c r="P2096"/>
      <c r="Q2096"/>
      <c r="R2096"/>
      <c r="S2096"/>
      <c r="T2096"/>
      <c r="U2096"/>
      <c r="V2096"/>
      <c r="W2096"/>
      <c r="X2096"/>
      <c r="Y2096"/>
      <c r="Z2096"/>
      <c r="AA2096"/>
      <c r="AB2096"/>
      <c r="AC2096"/>
      <c r="AD2096"/>
      <c r="AE2096"/>
      <c r="AF2096"/>
      <c r="AG2096"/>
      <c r="AH2096"/>
      <c r="AI2096"/>
      <c r="AJ2096"/>
      <c r="AK2096"/>
      <c r="AL2096"/>
      <c r="AM2096"/>
      <c r="AN2096"/>
      <c r="AO2096"/>
      <c r="AP2096"/>
      <c r="AQ2096"/>
      <c r="AR2096"/>
      <c r="AS2096"/>
      <c r="AT2096"/>
      <c r="AU2096"/>
      <c r="AV2096"/>
      <c r="AW2096"/>
      <c r="AX2096"/>
      <c r="AY2096"/>
      <c r="AZ2096"/>
      <c r="BA2096"/>
      <c r="BB2096"/>
      <c r="BC2096"/>
      <c r="BD2096"/>
      <c r="BE2096"/>
      <c r="BF2096"/>
      <c r="BG2096"/>
      <c r="BH2096"/>
      <c r="BI2096"/>
      <c r="BJ2096"/>
      <c r="BK2096"/>
      <c r="BL2096"/>
      <c r="BM2096"/>
      <c r="BN2096"/>
      <c r="BO2096"/>
      <c r="BP2096"/>
      <c r="BQ2096"/>
      <c r="BR2096"/>
      <c r="BS2096"/>
      <c r="BT2096"/>
    </row>
    <row r="2097" spans="1:72" s="8" customFormat="1" x14ac:dyDescent="0.25">
      <c r="A2097" s="92"/>
      <c r="B2097" s="92"/>
      <c r="C2097" s="92"/>
      <c r="D2097" s="92"/>
      <c r="E2097" s="104"/>
      <c r="F2097" s="104"/>
      <c r="G2097" s="104"/>
      <c r="H2097" s="104"/>
      <c r="I2097" s="104"/>
      <c r="J2097" s="104"/>
      <c r="K2097" s="104"/>
      <c r="L2097" s="104"/>
      <c r="M2097"/>
      <c r="N2097"/>
      <c r="O2097"/>
      <c r="P2097"/>
      <c r="Q2097"/>
      <c r="R2097"/>
      <c r="S2097"/>
      <c r="T2097"/>
      <c r="U2097"/>
      <c r="V2097"/>
      <c r="W2097"/>
      <c r="X2097"/>
      <c r="Y2097"/>
      <c r="Z2097"/>
      <c r="AA2097"/>
      <c r="AB2097"/>
      <c r="AC2097"/>
      <c r="AD2097"/>
      <c r="AE2097"/>
      <c r="AF2097"/>
      <c r="AG2097"/>
      <c r="AH2097"/>
      <c r="AI2097"/>
      <c r="AJ2097"/>
      <c r="AK2097"/>
      <c r="AL2097"/>
      <c r="AM2097"/>
      <c r="AN2097"/>
      <c r="AO2097"/>
      <c r="AP2097"/>
      <c r="AQ2097"/>
      <c r="AR2097"/>
      <c r="AS2097"/>
      <c r="AT2097"/>
      <c r="AU2097"/>
      <c r="AV2097"/>
      <c r="AW2097"/>
      <c r="AX2097"/>
      <c r="AY2097"/>
      <c r="AZ2097"/>
      <c r="BA2097"/>
      <c r="BB2097"/>
      <c r="BC2097"/>
      <c r="BD2097"/>
      <c r="BE2097"/>
      <c r="BF2097"/>
      <c r="BG2097"/>
      <c r="BH2097"/>
      <c r="BI2097"/>
      <c r="BJ2097"/>
      <c r="BK2097"/>
      <c r="BL2097"/>
      <c r="BM2097"/>
      <c r="BN2097"/>
      <c r="BO2097"/>
      <c r="BP2097"/>
      <c r="BQ2097"/>
      <c r="BR2097"/>
      <c r="BS2097"/>
      <c r="BT2097"/>
    </row>
    <row r="2098" spans="1:72" s="8" customFormat="1" x14ac:dyDescent="0.25">
      <c r="A2098" s="92"/>
      <c r="B2098" s="92"/>
      <c r="C2098" s="92"/>
      <c r="D2098" s="92"/>
      <c r="E2098" s="104"/>
      <c r="F2098" s="104"/>
      <c r="G2098" s="104"/>
      <c r="H2098" s="104"/>
      <c r="I2098" s="104"/>
      <c r="J2098" s="104"/>
      <c r="K2098" s="104"/>
      <c r="L2098" s="104"/>
      <c r="M2098"/>
      <c r="N2098"/>
      <c r="O2098"/>
      <c r="P2098"/>
      <c r="Q2098"/>
      <c r="R2098"/>
      <c r="S2098"/>
      <c r="T2098"/>
      <c r="U2098"/>
      <c r="V2098"/>
      <c r="W2098"/>
      <c r="X2098"/>
      <c r="Y2098"/>
      <c r="Z2098"/>
      <c r="AA2098"/>
      <c r="AB2098"/>
      <c r="AC2098"/>
      <c r="AD2098"/>
      <c r="AE2098"/>
      <c r="AF2098"/>
      <c r="AG2098"/>
      <c r="AH2098"/>
      <c r="AI2098"/>
      <c r="AJ2098"/>
      <c r="AK2098"/>
      <c r="AL2098"/>
      <c r="AM2098"/>
      <c r="AN2098"/>
      <c r="AO2098"/>
      <c r="AP2098"/>
      <c r="AQ2098"/>
      <c r="AR2098"/>
      <c r="AS2098"/>
      <c r="AT2098"/>
      <c r="AU2098"/>
      <c r="AV2098"/>
      <c r="AW2098"/>
      <c r="AX2098"/>
      <c r="AY2098"/>
      <c r="AZ2098"/>
      <c r="BA2098"/>
      <c r="BB2098"/>
      <c r="BC2098"/>
      <c r="BD2098"/>
      <c r="BE2098"/>
      <c r="BF2098"/>
      <c r="BG2098"/>
      <c r="BH2098"/>
      <c r="BI2098"/>
      <c r="BJ2098"/>
      <c r="BK2098"/>
      <c r="BL2098"/>
      <c r="BM2098"/>
      <c r="BN2098"/>
      <c r="BO2098"/>
      <c r="BP2098"/>
      <c r="BQ2098"/>
      <c r="BR2098"/>
      <c r="BS2098"/>
      <c r="BT2098"/>
    </row>
    <row r="2099" spans="1:72" s="8" customFormat="1" x14ac:dyDescent="0.25">
      <c r="A2099" s="92"/>
      <c r="B2099" s="92"/>
      <c r="C2099" s="92"/>
      <c r="D2099" s="92"/>
      <c r="E2099" s="104"/>
      <c r="F2099" s="104"/>
      <c r="G2099" s="104"/>
      <c r="H2099" s="104"/>
      <c r="I2099" s="104"/>
      <c r="J2099" s="104"/>
      <c r="K2099" s="104"/>
      <c r="L2099" s="104"/>
      <c r="M2099"/>
      <c r="N2099"/>
      <c r="O2099"/>
      <c r="P2099"/>
      <c r="Q2099"/>
      <c r="R2099"/>
      <c r="S2099"/>
      <c r="T2099"/>
      <c r="U2099"/>
      <c r="V2099"/>
      <c r="W2099"/>
      <c r="X2099"/>
      <c r="Y2099"/>
      <c r="Z2099"/>
      <c r="AA2099"/>
      <c r="AB2099"/>
      <c r="AC2099"/>
      <c r="AD2099"/>
      <c r="AE2099"/>
      <c r="AF2099"/>
      <c r="AG2099"/>
      <c r="AH2099"/>
      <c r="AI2099"/>
      <c r="AJ2099"/>
      <c r="AK2099"/>
      <c r="AL2099"/>
      <c r="AM2099"/>
      <c r="AN2099"/>
      <c r="AO2099"/>
      <c r="AP2099"/>
      <c r="AQ2099"/>
      <c r="AR2099"/>
      <c r="AS2099"/>
      <c r="AT2099"/>
      <c r="AU2099"/>
      <c r="AV2099"/>
      <c r="AW2099"/>
      <c r="AX2099"/>
      <c r="AY2099"/>
      <c r="AZ2099"/>
      <c r="BA2099"/>
      <c r="BB2099"/>
      <c r="BC2099"/>
      <c r="BD2099"/>
      <c r="BE2099"/>
      <c r="BF2099"/>
      <c r="BG2099"/>
      <c r="BH2099"/>
      <c r="BI2099"/>
      <c r="BJ2099"/>
      <c r="BK2099"/>
      <c r="BL2099"/>
      <c r="BM2099"/>
      <c r="BN2099"/>
      <c r="BO2099"/>
      <c r="BP2099"/>
      <c r="BQ2099"/>
      <c r="BR2099"/>
      <c r="BS2099"/>
      <c r="BT2099"/>
    </row>
    <row r="2100" spans="1:72" s="8" customFormat="1" x14ac:dyDescent="0.25">
      <c r="A2100" s="92"/>
      <c r="B2100" s="92"/>
      <c r="C2100" s="92"/>
      <c r="D2100" s="92"/>
      <c r="E2100" s="104"/>
      <c r="F2100" s="104"/>
      <c r="G2100" s="104"/>
      <c r="H2100" s="104"/>
      <c r="I2100" s="104"/>
      <c r="J2100" s="104"/>
      <c r="K2100" s="104"/>
      <c r="L2100" s="104"/>
      <c r="M2100"/>
      <c r="N2100"/>
      <c r="O2100"/>
      <c r="P2100"/>
      <c r="Q2100"/>
      <c r="R2100"/>
      <c r="S2100"/>
      <c r="T2100"/>
      <c r="U2100"/>
      <c r="V2100"/>
      <c r="W2100"/>
      <c r="X2100"/>
      <c r="Y2100"/>
      <c r="Z2100"/>
      <c r="AA2100"/>
      <c r="AB2100"/>
      <c r="AC2100"/>
      <c r="AD2100"/>
      <c r="AE2100"/>
      <c r="AF2100"/>
      <c r="AG2100"/>
      <c r="AH2100"/>
      <c r="AI2100"/>
      <c r="AJ2100"/>
      <c r="AK2100"/>
      <c r="AL2100"/>
      <c r="AM2100"/>
      <c r="AN2100"/>
      <c r="AO2100"/>
      <c r="AP2100"/>
      <c r="AQ2100"/>
      <c r="AR2100"/>
      <c r="AS2100"/>
      <c r="AT2100"/>
      <c r="AU2100"/>
      <c r="AV2100"/>
      <c r="AW2100"/>
      <c r="AX2100"/>
      <c r="AY2100"/>
      <c r="AZ2100"/>
      <c r="BA2100"/>
      <c r="BB2100"/>
      <c r="BC2100"/>
      <c r="BD2100"/>
      <c r="BE2100"/>
      <c r="BF2100"/>
      <c r="BG2100"/>
      <c r="BH2100"/>
      <c r="BI2100"/>
      <c r="BJ2100"/>
      <c r="BK2100"/>
      <c r="BL2100"/>
      <c r="BM2100"/>
      <c r="BN2100"/>
      <c r="BO2100"/>
      <c r="BP2100"/>
      <c r="BQ2100"/>
      <c r="BR2100"/>
      <c r="BS2100"/>
      <c r="BT2100"/>
    </row>
    <row r="2101" spans="1:72" s="8" customFormat="1" x14ac:dyDescent="0.25">
      <c r="A2101" s="92"/>
      <c r="B2101" s="92"/>
      <c r="C2101" s="92"/>
      <c r="D2101" s="92"/>
      <c r="E2101" s="104"/>
      <c r="F2101" s="104"/>
      <c r="G2101" s="104"/>
      <c r="H2101" s="104"/>
      <c r="I2101" s="104"/>
      <c r="J2101" s="104"/>
      <c r="K2101" s="104"/>
      <c r="L2101" s="104"/>
      <c r="M2101"/>
      <c r="N2101"/>
      <c r="O2101"/>
      <c r="P2101"/>
      <c r="Q2101"/>
      <c r="R2101"/>
      <c r="S2101"/>
      <c r="T2101"/>
      <c r="U2101"/>
      <c r="V2101"/>
      <c r="W2101"/>
      <c r="X2101"/>
      <c r="Y2101"/>
      <c r="Z2101"/>
      <c r="AA2101"/>
      <c r="AB2101"/>
      <c r="AC2101"/>
      <c r="AD2101"/>
      <c r="AE2101"/>
      <c r="AF2101"/>
      <c r="AG2101"/>
      <c r="AH2101"/>
      <c r="AI2101"/>
      <c r="AJ2101"/>
      <c r="AK2101"/>
      <c r="AL2101"/>
      <c r="AM2101"/>
      <c r="AN2101"/>
      <c r="AO2101"/>
      <c r="AP2101"/>
      <c r="AQ2101"/>
      <c r="AR2101"/>
      <c r="AS2101"/>
      <c r="AT2101"/>
      <c r="AU2101"/>
      <c r="AV2101"/>
      <c r="AW2101"/>
      <c r="AX2101"/>
      <c r="AY2101"/>
      <c r="AZ2101"/>
      <c r="BA2101"/>
      <c r="BB2101"/>
      <c r="BC2101"/>
      <c r="BD2101"/>
      <c r="BE2101"/>
      <c r="BF2101"/>
      <c r="BG2101"/>
      <c r="BH2101"/>
      <c r="BI2101"/>
      <c r="BJ2101"/>
      <c r="BK2101"/>
      <c r="BL2101"/>
      <c r="BM2101"/>
      <c r="BN2101"/>
      <c r="BO2101"/>
      <c r="BP2101"/>
      <c r="BQ2101"/>
      <c r="BR2101"/>
      <c r="BS2101"/>
      <c r="BT2101"/>
    </row>
    <row r="2102" spans="1:72" s="8" customFormat="1" x14ac:dyDescent="0.25">
      <c r="A2102" s="92"/>
      <c r="B2102" s="92"/>
      <c r="C2102" s="92"/>
      <c r="D2102" s="92"/>
      <c r="E2102" s="104"/>
      <c r="F2102" s="104"/>
      <c r="G2102" s="104"/>
      <c r="H2102" s="104"/>
      <c r="I2102" s="104"/>
      <c r="J2102" s="104"/>
      <c r="K2102" s="104"/>
      <c r="L2102" s="104"/>
      <c r="M2102"/>
      <c r="N2102"/>
      <c r="O2102"/>
      <c r="P2102"/>
      <c r="Q2102"/>
      <c r="R2102"/>
      <c r="S2102"/>
      <c r="T2102"/>
      <c r="U2102"/>
      <c r="V2102"/>
      <c r="W2102"/>
      <c r="X2102"/>
      <c r="Y2102"/>
      <c r="Z2102"/>
      <c r="AA2102"/>
      <c r="AB2102"/>
      <c r="AC2102"/>
      <c r="AD2102"/>
      <c r="AE2102"/>
      <c r="AF2102"/>
      <c r="AG2102"/>
      <c r="AH2102"/>
      <c r="AI2102"/>
      <c r="AJ2102"/>
      <c r="AK2102"/>
      <c r="AL2102"/>
      <c r="AM2102"/>
      <c r="AN2102"/>
      <c r="AO2102"/>
      <c r="AP2102"/>
      <c r="AQ2102"/>
      <c r="AR2102"/>
      <c r="AS2102"/>
      <c r="AT2102"/>
      <c r="AU2102"/>
      <c r="AV2102"/>
      <c r="AW2102"/>
      <c r="AX2102"/>
      <c r="AY2102"/>
      <c r="AZ2102"/>
      <c r="BA2102"/>
      <c r="BB2102"/>
      <c r="BC2102"/>
      <c r="BD2102"/>
      <c r="BE2102"/>
      <c r="BF2102"/>
      <c r="BG2102"/>
      <c r="BH2102"/>
      <c r="BI2102"/>
      <c r="BJ2102"/>
      <c r="BK2102"/>
      <c r="BL2102"/>
      <c r="BM2102"/>
      <c r="BN2102"/>
      <c r="BO2102"/>
      <c r="BP2102"/>
      <c r="BQ2102"/>
      <c r="BR2102"/>
      <c r="BS2102"/>
      <c r="BT2102"/>
    </row>
    <row r="2103" spans="1:72" s="8" customFormat="1" x14ac:dyDescent="0.25">
      <c r="A2103" s="92"/>
      <c r="B2103" s="92"/>
      <c r="C2103" s="92"/>
      <c r="D2103" s="92"/>
      <c r="E2103" s="104"/>
      <c r="F2103" s="104"/>
      <c r="G2103" s="104"/>
      <c r="H2103" s="104"/>
      <c r="I2103" s="104"/>
      <c r="J2103" s="104"/>
      <c r="K2103" s="104"/>
      <c r="L2103" s="104"/>
      <c r="M2103"/>
      <c r="N2103"/>
      <c r="O2103"/>
      <c r="P2103"/>
      <c r="Q2103"/>
      <c r="R2103"/>
      <c r="S2103"/>
      <c r="T2103"/>
      <c r="U2103"/>
      <c r="V2103"/>
      <c r="W2103"/>
      <c r="X2103"/>
      <c r="Y2103"/>
      <c r="Z2103"/>
      <c r="AA2103"/>
      <c r="AB2103"/>
      <c r="AC2103"/>
      <c r="AD2103"/>
      <c r="AE2103"/>
      <c r="AF2103"/>
      <c r="AG2103"/>
      <c r="AH2103"/>
      <c r="AI2103"/>
      <c r="AJ2103"/>
      <c r="AK2103"/>
      <c r="AL2103"/>
      <c r="AM2103"/>
      <c r="AN2103"/>
      <c r="AO2103"/>
      <c r="AP2103"/>
      <c r="AQ2103"/>
      <c r="AR2103"/>
      <c r="AS2103"/>
      <c r="AT2103"/>
      <c r="AU2103"/>
      <c r="AV2103"/>
      <c r="AW2103"/>
      <c r="AX2103"/>
      <c r="AY2103"/>
      <c r="AZ2103"/>
      <c r="BA2103"/>
      <c r="BB2103"/>
      <c r="BC2103"/>
      <c r="BD2103"/>
      <c r="BE2103"/>
      <c r="BF2103"/>
      <c r="BG2103"/>
      <c r="BH2103"/>
      <c r="BI2103"/>
      <c r="BJ2103"/>
      <c r="BK2103"/>
      <c r="BL2103"/>
      <c r="BM2103"/>
      <c r="BN2103"/>
      <c r="BO2103"/>
      <c r="BP2103"/>
      <c r="BQ2103"/>
      <c r="BR2103"/>
      <c r="BS2103"/>
      <c r="BT2103"/>
    </row>
    <row r="2104" spans="1:72" s="8" customFormat="1" x14ac:dyDescent="0.25">
      <c r="A2104" s="92"/>
      <c r="B2104" s="92"/>
      <c r="C2104" s="92"/>
      <c r="D2104" s="92"/>
      <c r="E2104" s="104"/>
      <c r="F2104" s="104"/>
      <c r="G2104" s="104"/>
      <c r="H2104" s="104"/>
      <c r="I2104" s="104"/>
      <c r="J2104" s="104"/>
      <c r="K2104" s="104"/>
      <c r="L2104" s="104"/>
      <c r="M2104"/>
      <c r="N2104"/>
      <c r="O2104"/>
      <c r="P2104"/>
      <c r="Q2104"/>
      <c r="R2104"/>
      <c r="S2104"/>
      <c r="T2104"/>
      <c r="U2104"/>
      <c r="V2104"/>
      <c r="W2104"/>
      <c r="X2104"/>
      <c r="Y2104"/>
      <c r="Z2104"/>
      <c r="AA2104"/>
      <c r="AB2104"/>
      <c r="AC2104"/>
      <c r="AD2104"/>
      <c r="AE2104"/>
      <c r="AF2104"/>
      <c r="AG2104"/>
      <c r="AH2104"/>
      <c r="AI2104"/>
      <c r="AJ2104"/>
      <c r="AK2104"/>
      <c r="AL2104"/>
      <c r="AM2104"/>
      <c r="AN2104"/>
      <c r="AO2104"/>
      <c r="AP2104"/>
      <c r="AQ2104"/>
      <c r="AR2104"/>
      <c r="AS2104"/>
      <c r="AT2104"/>
      <c r="AU2104"/>
      <c r="AV2104"/>
      <c r="AW2104"/>
      <c r="AX2104"/>
      <c r="AY2104"/>
      <c r="AZ2104"/>
      <c r="BA2104"/>
      <c r="BB2104"/>
      <c r="BC2104"/>
      <c r="BD2104"/>
      <c r="BE2104"/>
      <c r="BF2104"/>
      <c r="BG2104"/>
      <c r="BH2104"/>
      <c r="BI2104"/>
      <c r="BJ2104"/>
      <c r="BK2104"/>
      <c r="BL2104"/>
      <c r="BM2104"/>
      <c r="BN2104"/>
      <c r="BO2104"/>
      <c r="BP2104"/>
      <c r="BQ2104"/>
      <c r="BR2104"/>
      <c r="BS2104"/>
      <c r="BT2104"/>
    </row>
    <row r="2105" spans="1:72" s="8" customFormat="1" x14ac:dyDescent="0.25">
      <c r="A2105" s="92"/>
      <c r="B2105" s="92"/>
      <c r="C2105" s="92"/>
      <c r="D2105" s="92"/>
      <c r="E2105" s="104"/>
      <c r="F2105" s="104"/>
      <c r="G2105" s="104"/>
      <c r="H2105" s="104"/>
      <c r="I2105" s="104"/>
      <c r="J2105" s="104"/>
      <c r="K2105" s="104"/>
      <c r="L2105" s="104"/>
      <c r="M2105"/>
      <c r="N2105"/>
      <c r="O2105"/>
      <c r="P2105"/>
      <c r="Q2105"/>
      <c r="R2105"/>
      <c r="S2105"/>
      <c r="T2105"/>
      <c r="U2105"/>
      <c r="V2105"/>
      <c r="W2105"/>
      <c r="X2105"/>
      <c r="Y2105"/>
      <c r="Z2105"/>
      <c r="AA2105"/>
      <c r="AB2105"/>
      <c r="AC2105"/>
      <c r="AD2105"/>
      <c r="AE2105"/>
      <c r="AF2105"/>
      <c r="AG2105"/>
      <c r="AH2105"/>
      <c r="AI2105"/>
      <c r="AJ2105"/>
      <c r="AK2105"/>
      <c r="AL2105"/>
      <c r="AM2105"/>
      <c r="AN2105"/>
      <c r="AO2105"/>
      <c r="AP2105"/>
      <c r="AQ2105"/>
      <c r="AR2105"/>
      <c r="AS2105"/>
      <c r="AT2105"/>
      <c r="AU2105"/>
      <c r="AV2105"/>
      <c r="AW2105"/>
      <c r="AX2105"/>
      <c r="AY2105"/>
      <c r="AZ2105"/>
      <c r="BA2105"/>
      <c r="BB2105"/>
      <c r="BC2105"/>
      <c r="BD2105"/>
      <c r="BE2105"/>
      <c r="BF2105"/>
      <c r="BG2105"/>
      <c r="BH2105"/>
      <c r="BI2105"/>
      <c r="BJ2105"/>
      <c r="BK2105"/>
      <c r="BL2105"/>
      <c r="BM2105"/>
      <c r="BN2105"/>
      <c r="BO2105"/>
      <c r="BP2105"/>
      <c r="BQ2105"/>
      <c r="BR2105"/>
      <c r="BS2105"/>
      <c r="BT2105"/>
    </row>
    <row r="2106" spans="1:72" s="8" customFormat="1" x14ac:dyDescent="0.25">
      <c r="A2106" s="92"/>
      <c r="B2106" s="92"/>
      <c r="C2106" s="92"/>
      <c r="D2106" s="92"/>
      <c r="E2106" s="104"/>
      <c r="F2106" s="104"/>
      <c r="G2106" s="104"/>
      <c r="H2106" s="104"/>
      <c r="I2106" s="104"/>
      <c r="J2106" s="104"/>
      <c r="K2106" s="104"/>
      <c r="L2106" s="104"/>
      <c r="M2106"/>
      <c r="N2106"/>
      <c r="O2106"/>
      <c r="P2106"/>
      <c r="Q2106"/>
      <c r="R2106"/>
      <c r="S2106"/>
      <c r="T2106"/>
      <c r="U2106"/>
      <c r="V2106"/>
      <c r="W2106"/>
      <c r="X2106"/>
      <c r="Y2106"/>
      <c r="Z2106"/>
      <c r="AA2106"/>
      <c r="AB2106"/>
      <c r="AC2106"/>
      <c r="AD2106"/>
      <c r="AE2106"/>
      <c r="AF2106"/>
      <c r="AG2106"/>
      <c r="AH2106"/>
      <c r="AI2106"/>
      <c r="AJ2106"/>
      <c r="AK2106"/>
      <c r="AL2106"/>
      <c r="AM2106"/>
      <c r="AN2106"/>
      <c r="AO2106"/>
      <c r="AP2106"/>
      <c r="AQ2106"/>
      <c r="AR2106"/>
      <c r="AS2106"/>
      <c r="AT2106"/>
      <c r="AU2106"/>
      <c r="AV2106"/>
      <c r="AW2106"/>
      <c r="AX2106"/>
      <c r="AY2106"/>
      <c r="AZ2106"/>
      <c r="BA2106"/>
      <c r="BB2106"/>
      <c r="BC2106"/>
      <c r="BD2106"/>
      <c r="BE2106"/>
      <c r="BF2106"/>
      <c r="BG2106"/>
      <c r="BH2106"/>
      <c r="BI2106"/>
      <c r="BJ2106"/>
      <c r="BK2106"/>
      <c r="BL2106"/>
      <c r="BM2106"/>
      <c r="BN2106"/>
      <c r="BO2106"/>
      <c r="BP2106"/>
      <c r="BQ2106"/>
      <c r="BR2106"/>
      <c r="BS2106"/>
      <c r="BT2106"/>
    </row>
    <row r="2107" spans="1:72" s="8" customFormat="1" x14ac:dyDescent="0.25">
      <c r="A2107" s="92"/>
      <c r="B2107" s="92"/>
      <c r="C2107" s="92"/>
      <c r="D2107" s="92"/>
      <c r="E2107" s="104"/>
      <c r="F2107" s="104"/>
      <c r="G2107" s="104"/>
      <c r="H2107" s="104"/>
      <c r="I2107" s="104"/>
      <c r="J2107" s="104"/>
      <c r="K2107" s="104"/>
      <c r="L2107" s="104"/>
      <c r="M2107"/>
      <c r="N2107"/>
      <c r="O2107"/>
      <c r="P2107"/>
      <c r="Q2107"/>
      <c r="R2107"/>
      <c r="S2107"/>
      <c r="T2107"/>
      <c r="U2107"/>
      <c r="V2107"/>
      <c r="W2107"/>
      <c r="X2107"/>
      <c r="Y2107"/>
      <c r="Z2107"/>
      <c r="AA2107"/>
      <c r="AB2107"/>
      <c r="AC2107"/>
      <c r="AD2107"/>
      <c r="AE2107"/>
      <c r="AF2107"/>
      <c r="AG2107"/>
      <c r="AH2107"/>
      <c r="AI2107"/>
      <c r="AJ2107"/>
      <c r="AK2107"/>
      <c r="AL2107"/>
      <c r="AM2107"/>
      <c r="AN2107"/>
      <c r="AO2107"/>
      <c r="AP2107"/>
      <c r="AQ2107"/>
      <c r="AR2107"/>
      <c r="AS2107"/>
      <c r="AT2107"/>
      <c r="AU2107"/>
      <c r="AV2107"/>
      <c r="AW2107"/>
      <c r="AX2107"/>
      <c r="AY2107"/>
      <c r="AZ2107"/>
      <c r="BA2107"/>
      <c r="BB2107"/>
      <c r="BC2107"/>
      <c r="BD2107"/>
      <c r="BE2107"/>
      <c r="BF2107"/>
      <c r="BG2107"/>
      <c r="BH2107"/>
      <c r="BI2107"/>
      <c r="BJ2107"/>
      <c r="BK2107"/>
      <c r="BL2107"/>
      <c r="BM2107"/>
      <c r="BN2107"/>
      <c r="BO2107"/>
      <c r="BP2107"/>
      <c r="BQ2107"/>
      <c r="BR2107"/>
      <c r="BS2107"/>
      <c r="BT2107"/>
    </row>
    <row r="2108" spans="1:72" s="8" customFormat="1" x14ac:dyDescent="0.25">
      <c r="A2108" s="92"/>
      <c r="B2108" s="92"/>
      <c r="C2108" s="92"/>
      <c r="D2108" s="92"/>
      <c r="E2108" s="104"/>
      <c r="F2108" s="104"/>
      <c r="G2108" s="104"/>
      <c r="H2108" s="104"/>
      <c r="I2108" s="104"/>
      <c r="J2108" s="104"/>
      <c r="K2108" s="104"/>
      <c r="L2108" s="104"/>
      <c r="M2108"/>
      <c r="N2108"/>
      <c r="O2108"/>
      <c r="P2108"/>
      <c r="Q2108"/>
      <c r="R2108"/>
      <c r="S2108"/>
      <c r="T2108"/>
      <c r="U2108"/>
      <c r="V2108"/>
      <c r="W2108"/>
      <c r="X2108"/>
      <c r="Y2108"/>
      <c r="Z2108"/>
      <c r="AA2108"/>
      <c r="AB2108"/>
      <c r="AC2108"/>
      <c r="AD2108"/>
      <c r="AE2108"/>
      <c r="AF2108"/>
      <c r="AG2108"/>
      <c r="AH2108"/>
      <c r="AI2108"/>
      <c r="AJ2108"/>
      <c r="AK2108"/>
      <c r="AL2108"/>
      <c r="AM2108"/>
      <c r="AN2108"/>
      <c r="AO2108"/>
      <c r="AP2108"/>
      <c r="AQ2108"/>
      <c r="AR2108"/>
      <c r="AS2108"/>
      <c r="AT2108"/>
      <c r="AU2108"/>
      <c r="AV2108"/>
      <c r="AW2108"/>
      <c r="AX2108"/>
      <c r="AY2108"/>
      <c r="AZ2108"/>
      <c r="BA2108"/>
      <c r="BB2108"/>
      <c r="BC2108"/>
      <c r="BD2108"/>
      <c r="BE2108"/>
      <c r="BF2108"/>
      <c r="BG2108"/>
      <c r="BH2108"/>
      <c r="BI2108"/>
      <c r="BJ2108"/>
      <c r="BK2108"/>
      <c r="BL2108"/>
      <c r="BM2108"/>
      <c r="BN2108"/>
      <c r="BO2108"/>
      <c r="BP2108"/>
      <c r="BQ2108"/>
      <c r="BR2108"/>
      <c r="BS2108"/>
      <c r="BT2108"/>
    </row>
    <row r="2109" spans="1:72" s="8" customFormat="1" x14ac:dyDescent="0.25">
      <c r="A2109" s="92"/>
      <c r="B2109" s="92"/>
      <c r="C2109" s="92"/>
      <c r="D2109" s="92"/>
      <c r="E2109" s="104"/>
      <c r="F2109" s="104"/>
      <c r="G2109" s="104"/>
      <c r="H2109" s="104"/>
      <c r="I2109" s="104"/>
      <c r="J2109" s="104"/>
      <c r="K2109" s="104"/>
      <c r="L2109" s="104"/>
      <c r="M2109"/>
      <c r="N2109"/>
      <c r="O2109"/>
      <c r="P2109"/>
      <c r="Q2109"/>
      <c r="R2109"/>
      <c r="S2109"/>
      <c r="T2109"/>
      <c r="U2109"/>
      <c r="V2109"/>
      <c r="W2109"/>
      <c r="X2109"/>
      <c r="Y2109"/>
      <c r="Z2109"/>
      <c r="AA2109"/>
      <c r="AB2109"/>
      <c r="AC2109"/>
      <c r="AD2109"/>
      <c r="AE2109"/>
      <c r="AF2109"/>
      <c r="AG2109"/>
      <c r="AH2109"/>
      <c r="AI2109"/>
      <c r="AJ2109"/>
      <c r="AK2109"/>
      <c r="AL2109"/>
      <c r="AM2109"/>
      <c r="AN2109"/>
      <c r="AO2109"/>
      <c r="AP2109"/>
      <c r="AQ2109"/>
      <c r="AR2109"/>
      <c r="AS2109"/>
      <c r="AT2109"/>
      <c r="AU2109"/>
      <c r="AV2109"/>
      <c r="AW2109"/>
      <c r="AX2109"/>
      <c r="AY2109"/>
      <c r="AZ2109"/>
      <c r="BA2109"/>
      <c r="BB2109"/>
      <c r="BC2109"/>
      <c r="BD2109"/>
      <c r="BE2109"/>
      <c r="BF2109"/>
      <c r="BG2109"/>
      <c r="BH2109"/>
      <c r="BI2109"/>
      <c r="BJ2109"/>
      <c r="BK2109"/>
      <c r="BL2109"/>
      <c r="BM2109"/>
      <c r="BN2109"/>
      <c r="BO2109"/>
      <c r="BP2109"/>
      <c r="BQ2109"/>
      <c r="BR2109"/>
      <c r="BS2109"/>
      <c r="BT2109"/>
    </row>
    <row r="2110" spans="1:72" s="8" customFormat="1" x14ac:dyDescent="0.25">
      <c r="A2110" s="92"/>
      <c r="B2110" s="92"/>
      <c r="C2110" s="92"/>
      <c r="D2110" s="92"/>
      <c r="E2110" s="104"/>
      <c r="F2110" s="104"/>
      <c r="G2110" s="104"/>
      <c r="H2110" s="104"/>
      <c r="I2110" s="104"/>
      <c r="J2110" s="104"/>
      <c r="K2110" s="104"/>
      <c r="L2110" s="104"/>
      <c r="M2110"/>
      <c r="N2110"/>
      <c r="O2110"/>
      <c r="P2110"/>
      <c r="Q2110"/>
      <c r="R2110"/>
      <c r="S2110"/>
      <c r="T2110"/>
      <c r="U2110"/>
      <c r="V2110"/>
      <c r="W2110"/>
      <c r="X2110"/>
      <c r="Y2110"/>
      <c r="Z2110"/>
      <c r="AA2110"/>
      <c r="AB2110"/>
      <c r="AC2110"/>
      <c r="AD2110"/>
      <c r="AE2110"/>
      <c r="AF2110"/>
      <c r="AG2110"/>
      <c r="AH2110"/>
      <c r="AI2110"/>
      <c r="AJ2110"/>
      <c r="AK2110"/>
      <c r="AL2110"/>
      <c r="AM2110"/>
      <c r="AN2110"/>
      <c r="AO2110"/>
      <c r="AP2110"/>
      <c r="AQ2110"/>
      <c r="AR2110"/>
      <c r="AS2110"/>
      <c r="AT2110"/>
      <c r="AU2110"/>
      <c r="AV2110"/>
      <c r="AW2110"/>
      <c r="AX2110"/>
      <c r="AY2110"/>
      <c r="AZ2110"/>
      <c r="BA2110"/>
      <c r="BB2110"/>
      <c r="BC2110"/>
      <c r="BD2110"/>
      <c r="BE2110"/>
      <c r="BF2110"/>
      <c r="BG2110"/>
      <c r="BH2110"/>
      <c r="BI2110"/>
      <c r="BJ2110"/>
      <c r="BK2110"/>
      <c r="BL2110"/>
      <c r="BM2110"/>
      <c r="BN2110"/>
      <c r="BO2110"/>
      <c r="BP2110"/>
      <c r="BQ2110"/>
      <c r="BR2110"/>
      <c r="BS2110"/>
      <c r="BT2110"/>
    </row>
    <row r="2111" spans="1:72" s="8" customFormat="1" x14ac:dyDescent="0.25">
      <c r="A2111" s="92"/>
      <c r="B2111" s="92"/>
      <c r="C2111" s="92"/>
      <c r="D2111" s="92"/>
      <c r="E2111" s="104"/>
      <c r="F2111" s="104"/>
      <c r="G2111" s="104"/>
      <c r="H2111" s="104"/>
      <c r="I2111" s="104"/>
      <c r="J2111" s="104"/>
      <c r="K2111" s="104"/>
      <c r="L2111" s="104"/>
      <c r="M2111"/>
      <c r="N2111"/>
      <c r="O2111"/>
      <c r="P2111"/>
      <c r="Q2111"/>
      <c r="R2111"/>
      <c r="S2111"/>
      <c r="T2111"/>
      <c r="U2111"/>
      <c r="V2111"/>
      <c r="W2111"/>
      <c r="X2111"/>
      <c r="Y2111"/>
      <c r="Z2111"/>
      <c r="AA2111"/>
      <c r="AB2111"/>
      <c r="AC2111"/>
      <c r="AD2111"/>
      <c r="AE2111"/>
      <c r="AF2111"/>
      <c r="AG2111"/>
      <c r="AH2111"/>
      <c r="AI2111"/>
      <c r="AJ2111"/>
      <c r="AK2111"/>
      <c r="AL2111"/>
      <c r="AM2111"/>
      <c r="AN2111"/>
      <c r="AO2111"/>
      <c r="AP2111"/>
      <c r="AQ2111"/>
      <c r="AR2111"/>
      <c r="AS2111"/>
      <c r="AT2111"/>
      <c r="AU2111"/>
      <c r="AV2111"/>
      <c r="AW2111"/>
      <c r="AX2111"/>
      <c r="AY2111"/>
      <c r="AZ2111"/>
      <c r="BA2111"/>
      <c r="BB2111"/>
      <c r="BC2111"/>
      <c r="BD2111"/>
      <c r="BE2111"/>
      <c r="BF2111"/>
      <c r="BG2111"/>
      <c r="BH2111"/>
      <c r="BI2111"/>
      <c r="BJ2111"/>
      <c r="BK2111"/>
      <c r="BL2111"/>
      <c r="BM2111"/>
      <c r="BN2111"/>
      <c r="BO2111"/>
      <c r="BP2111"/>
      <c r="BQ2111"/>
      <c r="BR2111"/>
      <c r="BS2111"/>
      <c r="BT2111"/>
    </row>
    <row r="2112" spans="1:72" s="8" customFormat="1" x14ac:dyDescent="0.25">
      <c r="A2112" s="92"/>
      <c r="B2112" s="92"/>
      <c r="C2112" s="92"/>
      <c r="D2112" s="92"/>
      <c r="E2112" s="104"/>
      <c r="F2112" s="104"/>
      <c r="G2112" s="104"/>
      <c r="H2112" s="104"/>
      <c r="I2112" s="104"/>
      <c r="J2112" s="104"/>
      <c r="K2112" s="104"/>
      <c r="L2112" s="104"/>
      <c r="M2112"/>
      <c r="N2112"/>
      <c r="O2112"/>
      <c r="P2112"/>
      <c r="Q2112"/>
      <c r="R2112"/>
      <c r="S2112"/>
      <c r="T2112"/>
      <c r="U2112"/>
      <c r="V2112"/>
      <c r="W2112"/>
      <c r="X2112"/>
      <c r="Y2112"/>
      <c r="Z2112"/>
      <c r="AA2112"/>
      <c r="AB2112"/>
      <c r="AC2112"/>
      <c r="AD2112"/>
      <c r="AE2112"/>
      <c r="AF2112"/>
      <c r="AG2112"/>
      <c r="AH2112"/>
      <c r="AI2112"/>
      <c r="AJ2112"/>
      <c r="AK2112"/>
      <c r="AL2112"/>
      <c r="AM2112"/>
      <c r="AN2112"/>
      <c r="AO2112"/>
      <c r="AP2112"/>
      <c r="AQ2112"/>
      <c r="AR2112"/>
      <c r="AS2112"/>
      <c r="AT2112"/>
      <c r="AU2112"/>
      <c r="AV2112"/>
      <c r="AW2112"/>
      <c r="AX2112"/>
      <c r="AY2112"/>
      <c r="AZ2112"/>
      <c r="BA2112"/>
      <c r="BB2112"/>
      <c r="BC2112"/>
      <c r="BD2112"/>
      <c r="BE2112"/>
      <c r="BF2112"/>
      <c r="BG2112"/>
      <c r="BH2112"/>
      <c r="BI2112"/>
      <c r="BJ2112"/>
      <c r="BK2112"/>
      <c r="BL2112"/>
      <c r="BM2112"/>
      <c r="BN2112"/>
      <c r="BO2112"/>
      <c r="BP2112"/>
      <c r="BQ2112"/>
      <c r="BR2112"/>
      <c r="BS2112"/>
      <c r="BT2112"/>
    </row>
    <row r="2113" spans="1:72" s="8" customFormat="1" x14ac:dyDescent="0.25">
      <c r="A2113" s="92"/>
      <c r="B2113" s="92"/>
      <c r="C2113" s="92"/>
      <c r="D2113" s="92"/>
      <c r="E2113" s="104"/>
      <c r="F2113" s="104"/>
      <c r="G2113" s="104"/>
      <c r="H2113" s="104"/>
      <c r="I2113" s="104"/>
      <c r="J2113" s="104"/>
      <c r="K2113" s="104"/>
      <c r="L2113" s="104"/>
      <c r="M2113"/>
      <c r="N2113"/>
      <c r="O2113"/>
      <c r="P2113"/>
      <c r="Q2113"/>
      <c r="R2113"/>
      <c r="S2113"/>
      <c r="T2113"/>
      <c r="U2113"/>
      <c r="V2113"/>
      <c r="W2113"/>
      <c r="X2113"/>
      <c r="Y2113"/>
      <c r="Z2113"/>
      <c r="AA2113"/>
      <c r="AB2113"/>
      <c r="AC2113"/>
      <c r="AD2113"/>
      <c r="AE2113"/>
      <c r="AF2113"/>
      <c r="AG2113"/>
      <c r="AH2113"/>
      <c r="AI2113"/>
      <c r="AJ2113"/>
      <c r="AK2113"/>
      <c r="AL2113"/>
      <c r="AM2113"/>
      <c r="AN2113"/>
      <c r="AO2113"/>
      <c r="AP2113"/>
      <c r="AQ2113"/>
      <c r="AR2113"/>
      <c r="AS2113"/>
      <c r="AT2113"/>
      <c r="AU2113"/>
      <c r="AV2113"/>
      <c r="AW2113"/>
      <c r="AX2113"/>
      <c r="AY2113"/>
      <c r="AZ2113"/>
      <c r="BA2113"/>
      <c r="BB2113"/>
      <c r="BC2113"/>
      <c r="BD2113"/>
      <c r="BE2113"/>
      <c r="BF2113"/>
      <c r="BG2113"/>
      <c r="BH2113"/>
      <c r="BI2113"/>
      <c r="BJ2113"/>
      <c r="BK2113"/>
      <c r="BL2113"/>
      <c r="BM2113"/>
      <c r="BN2113"/>
      <c r="BO2113"/>
      <c r="BP2113"/>
      <c r="BQ2113"/>
      <c r="BR2113"/>
      <c r="BS2113"/>
      <c r="BT2113"/>
    </row>
    <row r="2114" spans="1:72" s="8" customFormat="1" x14ac:dyDescent="0.25">
      <c r="A2114" s="92"/>
      <c r="B2114" s="92"/>
      <c r="C2114" s="92"/>
      <c r="D2114" s="92"/>
      <c r="E2114" s="104"/>
      <c r="F2114" s="104"/>
      <c r="G2114" s="104"/>
      <c r="H2114" s="104"/>
      <c r="I2114" s="104"/>
      <c r="J2114" s="104"/>
      <c r="K2114" s="104"/>
      <c r="L2114" s="104"/>
      <c r="M2114"/>
      <c r="N2114"/>
      <c r="O2114"/>
      <c r="P2114"/>
      <c r="Q2114"/>
      <c r="R2114"/>
      <c r="S2114"/>
      <c r="T2114"/>
      <c r="U2114"/>
      <c r="V2114"/>
      <c r="W2114"/>
      <c r="X2114"/>
      <c r="Y2114"/>
      <c r="Z2114"/>
      <c r="AA2114"/>
      <c r="AB2114"/>
      <c r="AC2114"/>
      <c r="AD2114"/>
      <c r="AE2114"/>
      <c r="AF2114"/>
      <c r="AG2114"/>
      <c r="AH2114"/>
      <c r="AI2114"/>
      <c r="AJ2114"/>
      <c r="AK2114"/>
      <c r="AL2114"/>
      <c r="AM2114"/>
      <c r="AN2114"/>
      <c r="AO2114"/>
      <c r="AP2114"/>
      <c r="AQ2114"/>
      <c r="AR2114"/>
      <c r="AS2114"/>
      <c r="AT2114"/>
      <c r="AU2114"/>
      <c r="AV2114"/>
      <c r="AW2114"/>
      <c r="AX2114"/>
      <c r="AY2114"/>
      <c r="AZ2114"/>
      <c r="BA2114"/>
      <c r="BB2114"/>
      <c r="BC2114"/>
      <c r="BD2114"/>
      <c r="BE2114"/>
      <c r="BF2114"/>
      <c r="BG2114"/>
      <c r="BH2114"/>
      <c r="BI2114"/>
      <c r="BJ2114"/>
      <c r="BK2114"/>
      <c r="BL2114"/>
      <c r="BM2114"/>
      <c r="BN2114"/>
      <c r="BO2114"/>
      <c r="BP2114"/>
      <c r="BQ2114"/>
      <c r="BR2114"/>
      <c r="BS2114"/>
      <c r="BT2114"/>
    </row>
    <row r="2115" spans="1:72" s="8" customFormat="1" x14ac:dyDescent="0.25">
      <c r="A2115" s="92"/>
      <c r="B2115" s="92"/>
      <c r="C2115" s="92"/>
      <c r="D2115" s="92"/>
      <c r="E2115" s="104"/>
      <c r="F2115" s="104"/>
      <c r="G2115" s="104"/>
      <c r="H2115" s="104"/>
      <c r="I2115" s="104"/>
      <c r="J2115" s="104"/>
      <c r="K2115" s="104"/>
      <c r="L2115" s="104"/>
      <c r="M2115"/>
      <c r="N2115"/>
      <c r="O2115"/>
      <c r="P2115"/>
      <c r="Q2115"/>
      <c r="R2115"/>
      <c r="S2115"/>
      <c r="T2115"/>
      <c r="U2115"/>
      <c r="V2115"/>
      <c r="W2115"/>
      <c r="X2115"/>
      <c r="Y2115"/>
      <c r="Z2115"/>
      <c r="AA2115"/>
      <c r="AB2115"/>
      <c r="AC2115"/>
      <c r="AD2115"/>
      <c r="AE2115"/>
      <c r="AF2115"/>
      <c r="AG2115"/>
      <c r="AH2115"/>
      <c r="AI2115"/>
      <c r="AJ2115"/>
      <c r="AK2115"/>
      <c r="AL2115"/>
      <c r="AM2115"/>
      <c r="AN2115"/>
      <c r="AO2115"/>
      <c r="AP2115"/>
      <c r="AQ2115"/>
      <c r="AR2115"/>
      <c r="AS2115"/>
      <c r="AT2115"/>
      <c r="AU2115"/>
      <c r="AV2115"/>
      <c r="AW2115"/>
      <c r="AX2115"/>
      <c r="AY2115"/>
      <c r="AZ2115"/>
      <c r="BA2115"/>
      <c r="BB2115"/>
      <c r="BC2115"/>
      <c r="BD2115"/>
      <c r="BE2115"/>
      <c r="BF2115"/>
      <c r="BG2115"/>
      <c r="BH2115"/>
      <c r="BI2115"/>
      <c r="BJ2115"/>
      <c r="BK2115"/>
      <c r="BL2115"/>
      <c r="BM2115"/>
      <c r="BN2115"/>
      <c r="BO2115"/>
      <c r="BP2115"/>
      <c r="BQ2115"/>
      <c r="BR2115"/>
      <c r="BS2115"/>
      <c r="BT2115"/>
    </row>
    <row r="2116" spans="1:72" s="8" customFormat="1" x14ac:dyDescent="0.25">
      <c r="A2116" s="92"/>
      <c r="B2116" s="92"/>
      <c r="C2116" s="92"/>
      <c r="D2116" s="92"/>
      <c r="E2116" s="104"/>
      <c r="F2116" s="104"/>
      <c r="G2116" s="104"/>
      <c r="H2116" s="104"/>
      <c r="I2116" s="104"/>
      <c r="J2116" s="104"/>
      <c r="K2116" s="104"/>
      <c r="L2116" s="104"/>
      <c r="M2116"/>
      <c r="N2116"/>
      <c r="O2116"/>
      <c r="P2116"/>
      <c r="Q2116"/>
      <c r="R2116"/>
      <c r="S2116"/>
      <c r="T2116"/>
      <c r="U2116"/>
      <c r="V2116"/>
      <c r="W2116"/>
      <c r="X2116"/>
      <c r="Y2116"/>
      <c r="Z2116"/>
      <c r="AA2116"/>
      <c r="AB2116"/>
      <c r="AC2116"/>
      <c r="AD2116"/>
      <c r="AE2116"/>
      <c r="AF2116"/>
      <c r="AG2116"/>
      <c r="AH2116"/>
      <c r="AI2116"/>
      <c r="AJ2116"/>
      <c r="AK2116"/>
      <c r="AL2116"/>
      <c r="AM2116"/>
      <c r="AN2116"/>
      <c r="AO2116"/>
      <c r="AP2116"/>
      <c r="AQ2116"/>
      <c r="AR2116"/>
      <c r="AS2116"/>
      <c r="AT2116"/>
      <c r="AU2116"/>
      <c r="AV2116"/>
      <c r="AW2116"/>
      <c r="AX2116"/>
      <c r="AY2116"/>
      <c r="AZ2116"/>
      <c r="BA2116"/>
      <c r="BB2116"/>
      <c r="BC2116"/>
      <c r="BD2116"/>
      <c r="BE2116"/>
      <c r="BF2116"/>
      <c r="BG2116"/>
      <c r="BH2116"/>
      <c r="BI2116"/>
      <c r="BJ2116"/>
      <c r="BK2116"/>
      <c r="BL2116"/>
      <c r="BM2116"/>
      <c r="BN2116"/>
      <c r="BO2116"/>
      <c r="BP2116"/>
      <c r="BQ2116"/>
      <c r="BR2116"/>
      <c r="BS2116"/>
      <c r="BT2116"/>
    </row>
    <row r="2117" spans="1:72" s="8" customFormat="1" x14ac:dyDescent="0.25">
      <c r="A2117" s="92"/>
      <c r="B2117" s="92"/>
      <c r="C2117" s="92"/>
      <c r="D2117" s="92"/>
      <c r="E2117" s="104"/>
      <c r="F2117" s="104"/>
      <c r="G2117" s="104"/>
      <c r="H2117" s="104"/>
      <c r="I2117" s="104"/>
      <c r="J2117" s="104"/>
      <c r="K2117" s="104"/>
      <c r="L2117" s="104"/>
      <c r="M2117"/>
      <c r="N2117"/>
      <c r="O2117"/>
      <c r="P2117"/>
      <c r="Q2117"/>
      <c r="R2117"/>
      <c r="S2117"/>
      <c r="T2117"/>
      <c r="U2117"/>
      <c r="V2117"/>
      <c r="W2117"/>
      <c r="X2117"/>
      <c r="Y2117"/>
      <c r="Z2117"/>
      <c r="AA2117"/>
      <c r="AB2117"/>
      <c r="AC2117"/>
      <c r="AD2117"/>
      <c r="AE2117"/>
      <c r="AF2117"/>
      <c r="AG2117"/>
      <c r="AH2117"/>
      <c r="AI2117"/>
      <c r="AJ2117"/>
      <c r="AK2117"/>
      <c r="AL2117"/>
      <c r="AM2117"/>
      <c r="AN2117"/>
      <c r="AO2117"/>
      <c r="AP2117"/>
      <c r="AQ2117"/>
      <c r="AR2117"/>
      <c r="AS2117"/>
      <c r="AT2117"/>
      <c r="AU2117"/>
      <c r="AV2117"/>
      <c r="AW2117"/>
      <c r="AX2117"/>
      <c r="AY2117"/>
      <c r="AZ2117"/>
      <c r="BA2117"/>
      <c r="BB2117"/>
      <c r="BC2117"/>
      <c r="BD2117"/>
      <c r="BE2117"/>
      <c r="BF2117"/>
      <c r="BG2117"/>
      <c r="BH2117"/>
      <c r="BI2117"/>
      <c r="BJ2117"/>
      <c r="BK2117"/>
      <c r="BL2117"/>
      <c r="BM2117"/>
      <c r="BN2117"/>
      <c r="BO2117"/>
      <c r="BP2117"/>
      <c r="BQ2117"/>
      <c r="BR2117"/>
      <c r="BS2117"/>
      <c r="BT2117"/>
    </row>
    <row r="2118" spans="1:72" s="8" customFormat="1" x14ac:dyDescent="0.25">
      <c r="A2118" s="92"/>
      <c r="B2118" s="92"/>
      <c r="C2118" s="92"/>
      <c r="D2118" s="92"/>
      <c r="E2118" s="104"/>
      <c r="F2118" s="104"/>
      <c r="G2118" s="104"/>
      <c r="H2118" s="104"/>
      <c r="I2118" s="104"/>
      <c r="J2118" s="104"/>
      <c r="K2118" s="104"/>
      <c r="L2118" s="104"/>
      <c r="M2118"/>
      <c r="N2118"/>
      <c r="O2118"/>
      <c r="P2118"/>
      <c r="Q2118"/>
      <c r="R2118"/>
      <c r="S2118"/>
      <c r="T2118"/>
      <c r="U2118"/>
      <c r="V2118"/>
      <c r="W2118"/>
      <c r="X2118"/>
      <c r="Y2118"/>
      <c r="Z2118"/>
      <c r="AA2118"/>
      <c r="AB2118"/>
      <c r="AC2118"/>
      <c r="AD2118"/>
      <c r="AE2118"/>
      <c r="AF2118"/>
      <c r="AG2118"/>
      <c r="AH2118"/>
      <c r="AI2118"/>
      <c r="AJ2118"/>
      <c r="AK2118"/>
      <c r="AL2118"/>
      <c r="AM2118"/>
      <c r="AN2118"/>
      <c r="AO2118"/>
      <c r="AP2118"/>
      <c r="AQ2118"/>
      <c r="AR2118"/>
      <c r="AS2118"/>
      <c r="AT2118"/>
      <c r="AU2118"/>
      <c r="AV2118"/>
      <c r="AW2118"/>
      <c r="AX2118"/>
      <c r="AY2118"/>
      <c r="AZ2118"/>
      <c r="BA2118"/>
      <c r="BB2118"/>
      <c r="BC2118"/>
      <c r="BD2118"/>
      <c r="BE2118"/>
      <c r="BF2118"/>
      <c r="BG2118"/>
      <c r="BH2118"/>
      <c r="BI2118"/>
      <c r="BJ2118"/>
      <c r="BK2118"/>
      <c r="BL2118"/>
      <c r="BM2118"/>
      <c r="BN2118"/>
      <c r="BO2118"/>
      <c r="BP2118"/>
      <c r="BQ2118"/>
      <c r="BR2118"/>
      <c r="BS2118"/>
      <c r="BT2118"/>
    </row>
    <row r="2119" spans="1:72" s="8" customFormat="1" x14ac:dyDescent="0.25">
      <c r="A2119" s="92"/>
      <c r="B2119" s="92"/>
      <c r="C2119" s="92"/>
      <c r="D2119" s="92"/>
      <c r="E2119" s="104"/>
      <c r="F2119" s="104"/>
      <c r="G2119" s="104"/>
      <c r="H2119" s="104"/>
      <c r="I2119" s="104"/>
      <c r="J2119" s="104"/>
      <c r="K2119" s="104"/>
      <c r="L2119" s="104"/>
      <c r="M2119"/>
      <c r="N2119"/>
      <c r="O2119"/>
      <c r="P2119"/>
      <c r="Q2119"/>
      <c r="R2119"/>
      <c r="S2119"/>
      <c r="T2119"/>
      <c r="U2119"/>
      <c r="V2119"/>
      <c r="W2119"/>
      <c r="X2119"/>
      <c r="Y2119"/>
      <c r="Z2119"/>
      <c r="AA2119"/>
      <c r="AB2119"/>
      <c r="AC2119"/>
      <c r="AD2119"/>
      <c r="AE2119"/>
      <c r="AF2119"/>
      <c r="AG2119"/>
      <c r="AH2119"/>
      <c r="AI2119"/>
      <c r="AJ2119"/>
      <c r="AK2119"/>
      <c r="AL2119"/>
      <c r="AM2119"/>
      <c r="AN2119"/>
      <c r="AO2119"/>
      <c r="AP2119"/>
      <c r="AQ2119"/>
      <c r="AR2119"/>
      <c r="AS2119"/>
      <c r="AT2119"/>
      <c r="AU2119"/>
      <c r="AV2119"/>
      <c r="AW2119"/>
      <c r="AX2119"/>
      <c r="AY2119"/>
      <c r="AZ2119"/>
      <c r="BA2119"/>
      <c r="BB2119"/>
      <c r="BC2119"/>
      <c r="BD2119"/>
      <c r="BE2119"/>
      <c r="BF2119"/>
      <c r="BG2119"/>
      <c r="BH2119"/>
      <c r="BI2119"/>
      <c r="BJ2119"/>
      <c r="BK2119"/>
      <c r="BL2119"/>
      <c r="BM2119"/>
      <c r="BN2119"/>
      <c r="BO2119"/>
      <c r="BP2119"/>
      <c r="BQ2119"/>
      <c r="BR2119"/>
      <c r="BS2119"/>
      <c r="BT2119"/>
    </row>
    <row r="2120" spans="1:72" s="8" customFormat="1" x14ac:dyDescent="0.25">
      <c r="A2120" s="92"/>
      <c r="B2120" s="92"/>
      <c r="C2120" s="92"/>
      <c r="D2120" s="92"/>
      <c r="E2120" s="104"/>
      <c r="F2120" s="104"/>
      <c r="G2120" s="104"/>
      <c r="H2120" s="104"/>
      <c r="I2120" s="104"/>
      <c r="J2120" s="104"/>
      <c r="K2120" s="104"/>
      <c r="L2120" s="104"/>
      <c r="M2120"/>
      <c r="N2120"/>
      <c r="O2120"/>
      <c r="P2120"/>
      <c r="Q2120"/>
      <c r="R2120"/>
      <c r="S2120"/>
      <c r="T2120"/>
      <c r="U2120"/>
      <c r="V2120"/>
      <c r="W2120"/>
      <c r="X2120"/>
      <c r="Y2120"/>
      <c r="Z2120"/>
      <c r="AA2120"/>
      <c r="AB2120"/>
      <c r="AC2120"/>
      <c r="AD2120"/>
      <c r="AE2120"/>
      <c r="AF2120"/>
      <c r="AG2120"/>
      <c r="AH2120"/>
      <c r="AI2120"/>
      <c r="AJ2120"/>
      <c r="AK2120"/>
      <c r="AL2120"/>
      <c r="AM2120"/>
      <c r="AN2120"/>
      <c r="AO2120"/>
      <c r="AP2120"/>
      <c r="AQ2120"/>
      <c r="AR2120"/>
      <c r="AS2120"/>
      <c r="AT2120"/>
      <c r="AU2120"/>
      <c r="AV2120"/>
      <c r="AW2120"/>
      <c r="AX2120"/>
      <c r="AY2120"/>
      <c r="AZ2120"/>
      <c r="BA2120"/>
      <c r="BB2120"/>
      <c r="BC2120"/>
      <c r="BD2120"/>
      <c r="BE2120"/>
      <c r="BF2120"/>
      <c r="BG2120"/>
      <c r="BH2120"/>
      <c r="BI2120"/>
      <c r="BJ2120"/>
      <c r="BK2120"/>
      <c r="BL2120"/>
      <c r="BM2120"/>
      <c r="BN2120"/>
      <c r="BO2120"/>
      <c r="BP2120"/>
      <c r="BQ2120"/>
      <c r="BR2120"/>
      <c r="BS2120"/>
      <c r="BT2120"/>
    </row>
    <row r="2121" spans="1:72" s="8" customFormat="1" x14ac:dyDescent="0.25">
      <c r="A2121" s="92"/>
      <c r="B2121" s="92"/>
      <c r="C2121" s="92"/>
      <c r="D2121" s="92"/>
      <c r="E2121" s="104"/>
      <c r="F2121" s="104"/>
      <c r="G2121" s="104"/>
      <c r="H2121" s="104"/>
      <c r="I2121" s="104"/>
      <c r="J2121" s="104"/>
      <c r="K2121" s="104"/>
      <c r="L2121" s="104"/>
      <c r="M2121"/>
      <c r="N2121"/>
      <c r="O2121"/>
      <c r="P2121"/>
      <c r="Q2121"/>
      <c r="R2121"/>
      <c r="S2121"/>
      <c r="T2121"/>
      <c r="U2121"/>
      <c r="V2121"/>
      <c r="W2121"/>
      <c r="X2121"/>
      <c r="Y2121"/>
      <c r="Z2121"/>
      <c r="AA2121"/>
      <c r="AB2121"/>
      <c r="AC2121"/>
      <c r="AD2121"/>
      <c r="AE2121"/>
      <c r="AF2121"/>
      <c r="AG2121"/>
      <c r="AH2121"/>
      <c r="AI2121"/>
      <c r="AJ2121"/>
      <c r="AK2121"/>
      <c r="AL2121"/>
      <c r="AM2121"/>
      <c r="AN2121"/>
      <c r="AO2121"/>
      <c r="AP2121"/>
      <c r="AQ2121"/>
      <c r="AR2121"/>
      <c r="AS2121"/>
      <c r="AT2121"/>
      <c r="AU2121"/>
      <c r="AV2121"/>
      <c r="AW2121"/>
      <c r="AX2121"/>
      <c r="AY2121"/>
      <c r="AZ2121"/>
      <c r="BA2121"/>
      <c r="BB2121"/>
      <c r="BC2121"/>
      <c r="BD2121"/>
      <c r="BE2121"/>
      <c r="BF2121"/>
      <c r="BG2121"/>
      <c r="BH2121"/>
      <c r="BI2121"/>
      <c r="BJ2121"/>
      <c r="BK2121"/>
      <c r="BL2121"/>
      <c r="BM2121"/>
      <c r="BN2121"/>
      <c r="BO2121"/>
      <c r="BP2121"/>
      <c r="BQ2121"/>
      <c r="BR2121"/>
      <c r="BS2121"/>
      <c r="BT2121"/>
    </row>
    <row r="2122" spans="1:72" s="8" customFormat="1" x14ac:dyDescent="0.25">
      <c r="A2122" s="92"/>
      <c r="B2122" s="92"/>
      <c r="C2122" s="92"/>
      <c r="D2122" s="92"/>
      <c r="E2122" s="104"/>
      <c r="F2122" s="104"/>
      <c r="G2122" s="104"/>
      <c r="H2122" s="104"/>
      <c r="I2122" s="104"/>
      <c r="J2122" s="104"/>
      <c r="K2122" s="104"/>
      <c r="L2122" s="104"/>
      <c r="M2122"/>
      <c r="N2122"/>
      <c r="O2122"/>
      <c r="P2122"/>
      <c r="Q2122"/>
      <c r="R2122"/>
      <c r="S2122"/>
      <c r="T2122"/>
      <c r="U2122"/>
      <c r="V2122"/>
      <c r="W2122"/>
      <c r="X2122"/>
      <c r="Y2122"/>
      <c r="Z2122"/>
      <c r="AA2122"/>
      <c r="AB2122"/>
      <c r="AC2122"/>
      <c r="AD2122"/>
      <c r="AE2122"/>
      <c r="AF2122"/>
      <c r="AG2122"/>
      <c r="AH2122"/>
      <c r="AI2122"/>
      <c r="AJ2122"/>
      <c r="AK2122"/>
      <c r="AL2122"/>
      <c r="AM2122"/>
      <c r="AN2122"/>
      <c r="AO2122"/>
      <c r="AP2122"/>
      <c r="AQ2122"/>
      <c r="AR2122"/>
      <c r="AS2122"/>
      <c r="AT2122"/>
      <c r="AU2122"/>
      <c r="AV2122"/>
      <c r="AW2122"/>
      <c r="AX2122"/>
      <c r="AY2122"/>
      <c r="AZ2122"/>
      <c r="BA2122"/>
      <c r="BB2122"/>
      <c r="BC2122"/>
      <c r="BD2122"/>
      <c r="BE2122"/>
      <c r="BF2122"/>
      <c r="BG2122"/>
      <c r="BH2122"/>
      <c r="BI2122"/>
      <c r="BJ2122"/>
      <c r="BK2122"/>
      <c r="BL2122"/>
      <c r="BM2122"/>
      <c r="BN2122"/>
      <c r="BO2122"/>
      <c r="BP2122"/>
      <c r="BQ2122"/>
      <c r="BR2122"/>
      <c r="BS2122"/>
      <c r="BT2122"/>
    </row>
    <row r="2123" spans="1:72" s="8" customFormat="1" x14ac:dyDescent="0.25">
      <c r="A2123" s="92"/>
      <c r="B2123" s="92"/>
      <c r="C2123" s="92"/>
      <c r="D2123" s="92"/>
      <c r="E2123" s="104"/>
      <c r="F2123" s="104"/>
      <c r="G2123" s="104"/>
      <c r="H2123" s="104"/>
      <c r="I2123" s="104"/>
      <c r="J2123" s="104"/>
      <c r="K2123" s="104"/>
      <c r="L2123" s="104"/>
      <c r="M2123"/>
      <c r="N2123"/>
      <c r="O2123"/>
      <c r="P2123"/>
      <c r="Q2123"/>
      <c r="R2123"/>
      <c r="S2123"/>
      <c r="T2123"/>
      <c r="U2123"/>
      <c r="V2123"/>
      <c r="W2123"/>
      <c r="X2123"/>
      <c r="Y2123"/>
      <c r="Z2123"/>
      <c r="AA2123"/>
      <c r="AB2123"/>
      <c r="AC2123"/>
      <c r="AD2123"/>
      <c r="AE2123"/>
      <c r="AF2123"/>
      <c r="AG2123"/>
      <c r="AH2123"/>
      <c r="AI2123"/>
      <c r="AJ2123"/>
      <c r="AK2123"/>
      <c r="AL2123"/>
      <c r="AM2123"/>
      <c r="AN2123"/>
      <c r="AO2123"/>
      <c r="AP2123"/>
      <c r="AQ2123"/>
      <c r="AR2123"/>
      <c r="AS2123"/>
      <c r="AT2123"/>
      <c r="AU2123"/>
      <c r="AV2123"/>
      <c r="AW2123"/>
      <c r="AX2123"/>
      <c r="AY2123"/>
      <c r="AZ2123"/>
      <c r="BA2123"/>
      <c r="BB2123"/>
      <c r="BC2123"/>
      <c r="BD2123"/>
      <c r="BE2123"/>
      <c r="BF2123"/>
      <c r="BG2123"/>
      <c r="BH2123"/>
      <c r="BI2123"/>
      <c r="BJ2123"/>
      <c r="BK2123"/>
      <c r="BL2123"/>
      <c r="BM2123"/>
      <c r="BN2123"/>
      <c r="BO2123"/>
      <c r="BP2123"/>
      <c r="BQ2123"/>
      <c r="BR2123"/>
      <c r="BS2123"/>
      <c r="BT2123"/>
    </row>
    <row r="2124" spans="1:72" s="8" customFormat="1" x14ac:dyDescent="0.25">
      <c r="A2124" s="92"/>
      <c r="B2124" s="92"/>
      <c r="C2124" s="92"/>
      <c r="D2124" s="92"/>
      <c r="E2124" s="104"/>
      <c r="F2124" s="104"/>
      <c r="G2124" s="104"/>
      <c r="H2124" s="104"/>
      <c r="I2124" s="104"/>
      <c r="J2124" s="104"/>
      <c r="K2124" s="104"/>
      <c r="L2124" s="104"/>
      <c r="M2124"/>
      <c r="N2124"/>
      <c r="O2124"/>
      <c r="P2124"/>
      <c r="Q2124"/>
      <c r="R2124"/>
      <c r="S2124"/>
      <c r="T2124"/>
      <c r="U2124"/>
      <c r="V2124"/>
      <c r="W2124"/>
      <c r="X2124"/>
      <c r="Y2124"/>
      <c r="Z2124"/>
      <c r="AA2124"/>
      <c r="AB2124"/>
      <c r="AC2124"/>
      <c r="AD2124"/>
      <c r="AE2124"/>
      <c r="AF2124"/>
      <c r="AG2124"/>
      <c r="AH2124"/>
      <c r="AI2124"/>
      <c r="AJ2124"/>
      <c r="AK2124"/>
      <c r="AL2124"/>
      <c r="AM2124"/>
      <c r="AN2124"/>
      <c r="AO2124"/>
      <c r="AP2124"/>
      <c r="AQ2124"/>
      <c r="AR2124"/>
      <c r="AS2124"/>
      <c r="AT2124"/>
      <c r="AU2124"/>
      <c r="AV2124"/>
      <c r="AW2124"/>
      <c r="AX2124"/>
      <c r="AY2124"/>
      <c r="AZ2124"/>
      <c r="BA2124"/>
      <c r="BB2124"/>
      <c r="BC2124"/>
      <c r="BD2124"/>
      <c r="BE2124"/>
      <c r="BF2124"/>
      <c r="BG2124"/>
      <c r="BH2124"/>
      <c r="BI2124"/>
      <c r="BJ2124"/>
      <c r="BK2124"/>
      <c r="BL2124"/>
      <c r="BM2124"/>
      <c r="BN2124"/>
      <c r="BO2124"/>
      <c r="BP2124"/>
      <c r="BQ2124"/>
      <c r="BR2124"/>
      <c r="BS2124"/>
      <c r="BT2124"/>
    </row>
    <row r="2125" spans="1:72" s="8" customFormat="1" x14ac:dyDescent="0.25">
      <c r="A2125" s="92"/>
      <c r="B2125" s="92"/>
      <c r="C2125" s="92"/>
      <c r="D2125" s="92"/>
      <c r="E2125" s="104"/>
      <c r="F2125" s="104"/>
      <c r="G2125" s="104"/>
      <c r="H2125" s="104"/>
      <c r="I2125" s="104"/>
      <c r="J2125" s="104"/>
      <c r="K2125" s="104"/>
      <c r="L2125" s="104"/>
      <c r="M2125"/>
      <c r="N2125"/>
      <c r="O2125"/>
      <c r="P2125"/>
      <c r="Q2125"/>
      <c r="R2125"/>
      <c r="S2125"/>
      <c r="T2125"/>
      <c r="U2125"/>
      <c r="V2125"/>
      <c r="W2125"/>
      <c r="X2125"/>
      <c r="Y2125"/>
      <c r="Z2125"/>
      <c r="AA2125"/>
      <c r="AB2125"/>
      <c r="AC2125"/>
      <c r="AD2125"/>
      <c r="AE2125"/>
      <c r="AF2125"/>
      <c r="AG2125"/>
      <c r="AH2125"/>
      <c r="AI2125"/>
      <c r="AJ2125"/>
      <c r="AK2125"/>
      <c r="AL2125"/>
      <c r="AM2125"/>
      <c r="AN2125"/>
      <c r="AO2125"/>
      <c r="AP2125"/>
      <c r="AQ2125"/>
      <c r="AR2125"/>
      <c r="AS2125"/>
      <c r="AT2125"/>
      <c r="AU2125"/>
      <c r="AV2125"/>
      <c r="AW2125"/>
      <c r="AX2125"/>
      <c r="AY2125"/>
      <c r="AZ2125"/>
      <c r="BA2125"/>
      <c r="BB2125"/>
      <c r="BC2125"/>
      <c r="BD2125"/>
      <c r="BE2125"/>
      <c r="BF2125"/>
      <c r="BG2125"/>
      <c r="BH2125"/>
      <c r="BI2125"/>
      <c r="BJ2125"/>
      <c r="BK2125"/>
      <c r="BL2125"/>
      <c r="BM2125"/>
      <c r="BN2125"/>
      <c r="BO2125"/>
      <c r="BP2125"/>
      <c r="BQ2125"/>
      <c r="BR2125"/>
      <c r="BS2125"/>
      <c r="BT2125"/>
    </row>
    <row r="2126" spans="1:72" s="8" customFormat="1" x14ac:dyDescent="0.25">
      <c r="A2126" s="92"/>
      <c r="B2126" s="92"/>
      <c r="C2126" s="92"/>
      <c r="D2126" s="92"/>
      <c r="E2126" s="104"/>
      <c r="F2126" s="104"/>
      <c r="G2126" s="104"/>
      <c r="H2126" s="104"/>
      <c r="I2126" s="104"/>
      <c r="J2126" s="104"/>
      <c r="K2126" s="104"/>
      <c r="L2126" s="104"/>
      <c r="M2126"/>
      <c r="N2126"/>
      <c r="O2126"/>
      <c r="P2126"/>
      <c r="Q2126"/>
      <c r="R2126"/>
      <c r="S2126"/>
      <c r="T2126"/>
      <c r="U2126"/>
      <c r="V2126"/>
      <c r="W2126"/>
      <c r="X2126"/>
      <c r="Y2126"/>
      <c r="Z2126"/>
      <c r="AA2126"/>
      <c r="AB2126"/>
      <c r="AC2126"/>
      <c r="AD2126"/>
      <c r="AE2126"/>
      <c r="AF2126"/>
      <c r="AG2126"/>
      <c r="AH2126"/>
      <c r="AI2126"/>
      <c r="AJ2126"/>
      <c r="AK2126"/>
      <c r="AL2126"/>
      <c r="AM2126"/>
      <c r="AN2126"/>
      <c r="AO2126"/>
      <c r="AP2126"/>
      <c r="AQ2126"/>
      <c r="AR2126"/>
      <c r="AS2126"/>
      <c r="AT2126"/>
      <c r="AU2126"/>
      <c r="AV2126"/>
      <c r="AW2126"/>
      <c r="AX2126"/>
      <c r="AY2126"/>
      <c r="AZ2126"/>
      <c r="BA2126"/>
      <c r="BB2126"/>
      <c r="BC2126"/>
      <c r="BD2126"/>
      <c r="BE2126"/>
      <c r="BF2126"/>
      <c r="BG2126"/>
      <c r="BH2126"/>
      <c r="BI2126"/>
      <c r="BJ2126"/>
      <c r="BK2126"/>
      <c r="BL2126"/>
      <c r="BM2126"/>
      <c r="BN2126"/>
      <c r="BO2126"/>
      <c r="BP2126"/>
      <c r="BQ2126"/>
      <c r="BR2126"/>
      <c r="BS2126"/>
      <c r="BT2126"/>
    </row>
    <row r="2127" spans="1:72" s="8" customFormat="1" x14ac:dyDescent="0.25">
      <c r="A2127" s="92"/>
      <c r="B2127" s="92"/>
      <c r="C2127" s="92"/>
      <c r="D2127" s="92"/>
      <c r="E2127" s="104"/>
      <c r="F2127" s="104"/>
      <c r="G2127" s="104"/>
      <c r="H2127" s="104"/>
      <c r="I2127" s="104"/>
      <c r="J2127" s="104"/>
      <c r="K2127" s="104"/>
      <c r="L2127" s="104"/>
      <c r="M2127"/>
      <c r="N2127"/>
      <c r="O2127"/>
      <c r="P2127"/>
      <c r="Q2127"/>
      <c r="R2127"/>
      <c r="S2127"/>
      <c r="T2127"/>
      <c r="U2127"/>
      <c r="V2127"/>
      <c r="W2127"/>
      <c r="X2127"/>
      <c r="Y2127"/>
      <c r="Z2127"/>
      <c r="AA2127"/>
      <c r="AB2127"/>
      <c r="AC2127"/>
      <c r="AD2127"/>
      <c r="AE2127"/>
      <c r="AF2127"/>
      <c r="AG2127"/>
      <c r="AH2127"/>
      <c r="AI2127"/>
      <c r="AJ2127"/>
      <c r="AK2127"/>
      <c r="AL2127"/>
      <c r="AM2127"/>
      <c r="AN2127"/>
      <c r="AO2127"/>
      <c r="AP2127"/>
      <c r="AQ2127"/>
      <c r="AR2127"/>
      <c r="AS2127"/>
      <c r="AT2127"/>
      <c r="AU2127"/>
      <c r="AV2127"/>
      <c r="AW2127"/>
      <c r="AX2127"/>
      <c r="AY2127"/>
      <c r="AZ2127"/>
      <c r="BA2127"/>
      <c r="BB2127"/>
      <c r="BC2127"/>
      <c r="BD2127"/>
      <c r="BE2127"/>
      <c r="BF2127"/>
      <c r="BG2127"/>
      <c r="BH2127"/>
      <c r="BI2127"/>
      <c r="BJ2127"/>
      <c r="BK2127"/>
      <c r="BL2127"/>
      <c r="BM2127"/>
      <c r="BN2127"/>
      <c r="BO2127"/>
      <c r="BP2127"/>
      <c r="BQ2127"/>
      <c r="BR2127"/>
      <c r="BS2127"/>
      <c r="BT2127"/>
    </row>
    <row r="2128" spans="1:72" s="8" customFormat="1" x14ac:dyDescent="0.25">
      <c r="A2128" s="92"/>
      <c r="B2128" s="92"/>
      <c r="C2128" s="92"/>
      <c r="D2128" s="92"/>
      <c r="E2128" s="104"/>
      <c r="F2128" s="104"/>
      <c r="G2128" s="104"/>
      <c r="H2128" s="104"/>
      <c r="I2128" s="104"/>
      <c r="J2128" s="104"/>
      <c r="K2128" s="104"/>
      <c r="L2128" s="104"/>
      <c r="M2128"/>
      <c r="N2128"/>
      <c r="O2128"/>
      <c r="P2128"/>
      <c r="Q2128"/>
      <c r="R2128"/>
      <c r="S2128"/>
      <c r="T2128"/>
      <c r="U2128"/>
      <c r="V2128"/>
      <c r="W2128"/>
      <c r="X2128"/>
      <c r="Y2128"/>
      <c r="Z2128"/>
      <c r="AA2128"/>
      <c r="AB2128"/>
      <c r="AC2128"/>
      <c r="AD2128"/>
      <c r="AE2128"/>
      <c r="AF2128"/>
      <c r="AG2128"/>
      <c r="AH2128"/>
      <c r="AI2128"/>
      <c r="AJ2128"/>
      <c r="AK2128"/>
      <c r="AL2128"/>
      <c r="AM2128"/>
      <c r="AN2128"/>
      <c r="AO2128"/>
      <c r="AP2128"/>
      <c r="AQ2128"/>
      <c r="AR2128"/>
      <c r="AS2128"/>
      <c r="AT2128"/>
      <c r="AU2128"/>
      <c r="AV2128"/>
      <c r="AW2128"/>
      <c r="AX2128"/>
      <c r="AY2128"/>
      <c r="AZ2128"/>
      <c r="BA2128"/>
      <c r="BB2128"/>
      <c r="BC2128"/>
      <c r="BD2128"/>
      <c r="BE2128"/>
      <c r="BF2128"/>
      <c r="BG2128"/>
      <c r="BH2128"/>
      <c r="BI2128"/>
      <c r="BJ2128"/>
      <c r="BK2128"/>
      <c r="BL2128"/>
      <c r="BM2128"/>
      <c r="BN2128"/>
      <c r="BO2128"/>
      <c r="BP2128"/>
      <c r="BQ2128"/>
      <c r="BR2128"/>
      <c r="BS2128"/>
      <c r="BT2128"/>
    </row>
    <row r="2129" spans="1:72" s="8" customFormat="1" x14ac:dyDescent="0.25">
      <c r="A2129" s="92"/>
      <c r="B2129" s="92"/>
      <c r="C2129" s="92"/>
      <c r="D2129" s="92"/>
      <c r="E2129" s="104"/>
      <c r="F2129" s="104"/>
      <c r="G2129" s="104"/>
      <c r="H2129" s="104"/>
      <c r="I2129" s="104"/>
      <c r="J2129" s="104"/>
      <c r="K2129" s="104"/>
      <c r="L2129" s="104"/>
      <c r="M2129"/>
      <c r="N2129"/>
      <c r="O2129"/>
      <c r="P2129"/>
      <c r="Q2129"/>
      <c r="R2129"/>
      <c r="S2129"/>
      <c r="T2129"/>
      <c r="U2129"/>
      <c r="V2129"/>
      <c r="W2129"/>
      <c r="X2129"/>
      <c r="Y2129"/>
      <c r="Z2129"/>
      <c r="AA2129"/>
      <c r="AB2129"/>
      <c r="AC2129"/>
      <c r="AD2129"/>
      <c r="AE2129"/>
      <c r="AF2129"/>
      <c r="AG2129"/>
      <c r="AH2129"/>
      <c r="AI2129"/>
      <c r="AJ2129"/>
      <c r="AK2129"/>
      <c r="AL2129"/>
      <c r="AM2129"/>
      <c r="AN2129"/>
      <c r="AO2129"/>
      <c r="AP2129"/>
      <c r="AQ2129"/>
      <c r="AR2129"/>
      <c r="AS2129"/>
      <c r="AT2129"/>
      <c r="AU2129"/>
      <c r="AV2129"/>
      <c r="AW2129"/>
      <c r="AX2129"/>
      <c r="AY2129"/>
      <c r="AZ2129"/>
      <c r="BA2129"/>
      <c r="BB2129"/>
      <c r="BC2129"/>
      <c r="BD2129"/>
      <c r="BE2129"/>
      <c r="BF2129"/>
      <c r="BG2129"/>
      <c r="BH2129"/>
      <c r="BI2129"/>
      <c r="BJ2129"/>
      <c r="BK2129"/>
      <c r="BL2129"/>
      <c r="BM2129"/>
      <c r="BN2129"/>
      <c r="BO2129"/>
      <c r="BP2129"/>
      <c r="BQ2129"/>
      <c r="BR2129"/>
      <c r="BS2129"/>
      <c r="BT2129"/>
    </row>
    <row r="2130" spans="1:72" s="8" customFormat="1" x14ac:dyDescent="0.25">
      <c r="A2130" s="92"/>
      <c r="B2130" s="92"/>
      <c r="C2130" s="92"/>
      <c r="D2130" s="92"/>
      <c r="E2130" s="104"/>
      <c r="F2130" s="104"/>
      <c r="G2130" s="104"/>
      <c r="H2130" s="104"/>
      <c r="I2130" s="104"/>
      <c r="J2130" s="104"/>
      <c r="K2130" s="104"/>
      <c r="L2130" s="104"/>
      <c r="M2130"/>
      <c r="N2130"/>
      <c r="O2130"/>
      <c r="P2130"/>
      <c r="Q2130"/>
      <c r="R2130"/>
      <c r="S2130"/>
      <c r="T2130"/>
      <c r="U2130"/>
      <c r="V2130"/>
      <c r="W2130"/>
      <c r="X2130"/>
      <c r="Y2130"/>
      <c r="Z2130"/>
      <c r="AA2130"/>
      <c r="AB2130"/>
      <c r="AC2130"/>
      <c r="AD2130"/>
      <c r="AE2130"/>
      <c r="AF2130"/>
      <c r="AG2130"/>
      <c r="AH2130"/>
      <c r="AI2130"/>
      <c r="AJ2130"/>
      <c r="AK2130"/>
      <c r="AL2130"/>
      <c r="AM2130"/>
      <c r="AN2130"/>
      <c r="AO2130"/>
      <c r="AP2130"/>
      <c r="AQ2130"/>
      <c r="AR2130"/>
      <c r="AS2130"/>
      <c r="AT2130"/>
      <c r="AU2130"/>
      <c r="AV2130"/>
      <c r="AW2130"/>
      <c r="AX2130"/>
      <c r="AY2130"/>
      <c r="AZ2130"/>
      <c r="BA2130"/>
      <c r="BB2130"/>
      <c r="BC2130"/>
      <c r="BD2130"/>
      <c r="BE2130"/>
      <c r="BF2130"/>
      <c r="BG2130"/>
      <c r="BH2130"/>
      <c r="BI2130"/>
      <c r="BJ2130"/>
      <c r="BK2130"/>
      <c r="BL2130"/>
      <c r="BM2130"/>
      <c r="BN2130"/>
      <c r="BO2130"/>
      <c r="BP2130"/>
      <c r="BQ2130"/>
      <c r="BR2130"/>
      <c r="BS2130"/>
      <c r="BT2130"/>
    </row>
    <row r="2131" spans="1:72" s="8" customFormat="1" x14ac:dyDescent="0.25">
      <c r="A2131" s="92"/>
      <c r="B2131" s="92"/>
      <c r="C2131" s="92"/>
      <c r="D2131" s="92"/>
      <c r="E2131" s="104"/>
      <c r="F2131" s="104"/>
      <c r="G2131" s="104"/>
      <c r="H2131" s="104"/>
      <c r="I2131" s="104"/>
      <c r="J2131" s="104"/>
      <c r="K2131" s="104"/>
      <c r="L2131" s="104"/>
      <c r="M2131"/>
      <c r="N2131"/>
      <c r="O2131"/>
      <c r="P2131"/>
      <c r="Q2131"/>
      <c r="R2131"/>
      <c r="S2131"/>
      <c r="T2131"/>
      <c r="U2131"/>
      <c r="V2131"/>
      <c r="W2131"/>
      <c r="X2131"/>
      <c r="Y2131"/>
      <c r="Z2131"/>
      <c r="AA2131"/>
      <c r="AB2131"/>
      <c r="AC2131"/>
      <c r="AD2131"/>
      <c r="AE2131"/>
      <c r="AF2131"/>
      <c r="AG2131"/>
      <c r="AH2131"/>
      <c r="AI2131"/>
      <c r="AJ2131"/>
      <c r="AK2131"/>
      <c r="AL2131"/>
      <c r="AM2131"/>
      <c r="AN2131"/>
      <c r="AO2131"/>
      <c r="AP2131"/>
      <c r="AQ2131"/>
      <c r="AR2131"/>
      <c r="AS2131"/>
      <c r="AT2131"/>
      <c r="AU2131"/>
      <c r="AV2131"/>
      <c r="AW2131"/>
      <c r="AX2131"/>
      <c r="AY2131"/>
      <c r="AZ2131"/>
      <c r="BA2131"/>
      <c r="BB2131"/>
      <c r="BC2131"/>
      <c r="BD2131"/>
      <c r="BE2131"/>
      <c r="BF2131"/>
      <c r="BG2131"/>
      <c r="BH2131"/>
      <c r="BI2131"/>
      <c r="BJ2131"/>
      <c r="BK2131"/>
      <c r="BL2131"/>
      <c r="BM2131"/>
      <c r="BN2131"/>
      <c r="BO2131"/>
      <c r="BP2131"/>
      <c r="BQ2131"/>
      <c r="BR2131"/>
      <c r="BS2131"/>
      <c r="BT2131"/>
    </row>
    <row r="2132" spans="1:72" s="8" customFormat="1" x14ac:dyDescent="0.25">
      <c r="A2132" s="92"/>
      <c r="B2132" s="92"/>
      <c r="C2132" s="92"/>
      <c r="D2132" s="92"/>
      <c r="E2132" s="104"/>
      <c r="F2132" s="104"/>
      <c r="G2132" s="104"/>
      <c r="H2132" s="104"/>
      <c r="I2132" s="104"/>
      <c r="J2132" s="104"/>
      <c r="K2132" s="104"/>
      <c r="L2132" s="104"/>
      <c r="M2132"/>
      <c r="N2132"/>
      <c r="O2132"/>
      <c r="P2132"/>
      <c r="Q2132"/>
      <c r="R2132"/>
      <c r="S2132"/>
      <c r="T2132"/>
      <c r="U2132"/>
      <c r="V2132"/>
      <c r="W2132"/>
      <c r="X2132"/>
      <c r="Y2132"/>
      <c r="Z2132"/>
      <c r="AA2132"/>
      <c r="AB2132"/>
      <c r="AC2132"/>
      <c r="AD2132"/>
      <c r="AE2132"/>
      <c r="AF2132"/>
      <c r="AG2132"/>
      <c r="AH2132"/>
      <c r="AI2132"/>
      <c r="AJ2132"/>
      <c r="AK2132"/>
      <c r="AL2132"/>
      <c r="AM2132"/>
      <c r="AN2132"/>
      <c r="AO2132"/>
      <c r="AP2132"/>
      <c r="AQ2132"/>
      <c r="AR2132"/>
      <c r="AS2132"/>
      <c r="AT2132"/>
      <c r="AU2132"/>
      <c r="AV2132"/>
      <c r="AW2132"/>
      <c r="AX2132"/>
      <c r="AY2132"/>
      <c r="AZ2132"/>
      <c r="BA2132"/>
      <c r="BB2132"/>
      <c r="BC2132"/>
      <c r="BD2132"/>
      <c r="BE2132"/>
      <c r="BF2132"/>
      <c r="BG2132"/>
      <c r="BH2132"/>
      <c r="BI2132"/>
      <c r="BJ2132"/>
      <c r="BK2132"/>
      <c r="BL2132"/>
      <c r="BM2132"/>
      <c r="BN2132"/>
      <c r="BO2132"/>
      <c r="BP2132"/>
      <c r="BQ2132"/>
      <c r="BR2132"/>
      <c r="BS2132"/>
      <c r="BT2132"/>
    </row>
    <row r="2133" spans="1:72" s="8" customFormat="1" x14ac:dyDescent="0.25">
      <c r="A2133" s="92"/>
      <c r="B2133" s="92"/>
      <c r="C2133" s="92"/>
      <c r="D2133" s="92"/>
      <c r="E2133" s="104"/>
      <c r="F2133" s="104"/>
      <c r="G2133" s="104"/>
      <c r="H2133" s="104"/>
      <c r="I2133" s="104"/>
      <c r="J2133" s="104"/>
      <c r="K2133" s="104"/>
      <c r="L2133" s="104"/>
      <c r="M2133"/>
      <c r="N2133"/>
      <c r="O2133"/>
      <c r="P2133"/>
      <c r="Q2133"/>
      <c r="R2133"/>
      <c r="S2133"/>
      <c r="T2133"/>
      <c r="U2133"/>
      <c r="V2133"/>
      <c r="W2133"/>
      <c r="X2133"/>
      <c r="Y2133"/>
      <c r="Z2133"/>
      <c r="AA2133"/>
      <c r="AB2133"/>
      <c r="AC2133"/>
      <c r="AD2133"/>
      <c r="AE2133"/>
      <c r="AF2133"/>
      <c r="AG2133"/>
      <c r="AH2133"/>
      <c r="AI2133"/>
      <c r="AJ2133"/>
      <c r="AK2133"/>
      <c r="AL2133"/>
      <c r="AM2133"/>
      <c r="AN2133"/>
      <c r="AO2133"/>
      <c r="AP2133"/>
      <c r="AQ2133"/>
      <c r="AR2133"/>
      <c r="AS2133"/>
      <c r="AT2133"/>
      <c r="AU2133"/>
      <c r="AV2133"/>
      <c r="AW2133"/>
      <c r="AX2133"/>
      <c r="AY2133"/>
      <c r="AZ2133"/>
      <c r="BA2133"/>
      <c r="BB2133"/>
      <c r="BC2133"/>
      <c r="BD2133"/>
      <c r="BE2133"/>
      <c r="BF2133"/>
      <c r="BG2133"/>
      <c r="BH2133"/>
      <c r="BI2133"/>
      <c r="BJ2133"/>
      <c r="BK2133"/>
      <c r="BL2133"/>
      <c r="BM2133"/>
      <c r="BN2133"/>
      <c r="BO2133"/>
      <c r="BP2133"/>
      <c r="BQ2133"/>
      <c r="BR2133"/>
      <c r="BS2133"/>
      <c r="BT2133"/>
    </row>
    <row r="2134" spans="1:72" s="8" customFormat="1" x14ac:dyDescent="0.25">
      <c r="A2134" s="92"/>
      <c r="B2134" s="92"/>
      <c r="C2134" s="92"/>
      <c r="D2134" s="92"/>
      <c r="E2134" s="104"/>
      <c r="F2134" s="104"/>
      <c r="G2134" s="104"/>
      <c r="H2134" s="104"/>
      <c r="I2134" s="104"/>
      <c r="J2134" s="104"/>
      <c r="K2134" s="104"/>
      <c r="L2134" s="104"/>
      <c r="M2134"/>
      <c r="N2134"/>
      <c r="O2134"/>
      <c r="P2134"/>
      <c r="Q2134"/>
      <c r="R2134"/>
      <c r="S2134"/>
      <c r="T2134"/>
      <c r="U2134"/>
      <c r="V2134"/>
      <c r="W2134"/>
      <c r="X2134"/>
      <c r="Y2134"/>
      <c r="Z2134"/>
      <c r="AA2134"/>
      <c r="AB2134"/>
      <c r="AC2134"/>
      <c r="AD2134"/>
      <c r="AE2134"/>
      <c r="AF2134"/>
      <c r="AG2134"/>
      <c r="AH2134"/>
      <c r="AI2134"/>
      <c r="AJ2134"/>
      <c r="AK2134"/>
      <c r="AL2134"/>
      <c r="AM2134"/>
      <c r="AN2134"/>
      <c r="AO2134"/>
      <c r="AP2134"/>
      <c r="AQ2134"/>
      <c r="AR2134"/>
      <c r="AS2134"/>
      <c r="AT2134"/>
      <c r="AU2134"/>
      <c r="AV2134"/>
      <c r="AW2134"/>
      <c r="AX2134"/>
      <c r="AY2134"/>
      <c r="AZ2134"/>
      <c r="BA2134"/>
      <c r="BB2134"/>
      <c r="BC2134"/>
      <c r="BD2134"/>
      <c r="BE2134"/>
      <c r="BF2134"/>
      <c r="BG2134"/>
      <c r="BH2134"/>
      <c r="BI2134"/>
      <c r="BJ2134"/>
      <c r="BK2134"/>
      <c r="BL2134"/>
      <c r="BM2134"/>
      <c r="BN2134"/>
      <c r="BO2134"/>
      <c r="BP2134"/>
      <c r="BQ2134"/>
      <c r="BR2134"/>
      <c r="BS2134"/>
      <c r="BT2134"/>
    </row>
    <row r="2135" spans="1:72" s="8" customFormat="1" x14ac:dyDescent="0.25">
      <c r="A2135" s="92"/>
      <c r="B2135" s="92"/>
      <c r="C2135" s="92"/>
      <c r="D2135" s="92"/>
      <c r="E2135" s="104"/>
      <c r="F2135" s="104"/>
      <c r="G2135" s="104"/>
      <c r="H2135" s="104"/>
      <c r="I2135" s="104"/>
      <c r="J2135" s="104"/>
      <c r="K2135" s="104"/>
      <c r="L2135" s="104"/>
      <c r="M2135"/>
      <c r="N2135"/>
      <c r="O2135"/>
      <c r="P2135"/>
      <c r="Q2135"/>
      <c r="R2135"/>
      <c r="S2135"/>
      <c r="T2135"/>
      <c r="U2135"/>
      <c r="V2135"/>
      <c r="W2135"/>
      <c r="X2135"/>
      <c r="Y2135"/>
      <c r="Z2135"/>
      <c r="AA2135"/>
      <c r="AB2135"/>
      <c r="AC2135"/>
      <c r="AD2135"/>
      <c r="AE2135"/>
      <c r="AF2135"/>
      <c r="AG2135"/>
      <c r="AH2135"/>
      <c r="AI2135"/>
      <c r="AJ2135"/>
      <c r="AK2135"/>
      <c r="AL2135"/>
      <c r="AM2135"/>
      <c r="AN2135"/>
      <c r="AO2135"/>
      <c r="AP2135"/>
      <c r="AQ2135"/>
      <c r="AR2135"/>
      <c r="AS2135"/>
      <c r="AT2135"/>
      <c r="AU2135"/>
      <c r="AV2135"/>
      <c r="AW2135"/>
      <c r="AX2135"/>
      <c r="AY2135"/>
      <c r="AZ2135"/>
      <c r="BA2135"/>
      <c r="BB2135"/>
      <c r="BC2135"/>
      <c r="BD2135"/>
      <c r="BE2135"/>
      <c r="BF2135"/>
      <c r="BG2135"/>
      <c r="BH2135"/>
      <c r="BI2135"/>
      <c r="BJ2135"/>
      <c r="BK2135"/>
      <c r="BL2135"/>
      <c r="BM2135"/>
      <c r="BN2135"/>
      <c r="BO2135"/>
      <c r="BP2135"/>
      <c r="BQ2135"/>
      <c r="BR2135"/>
      <c r="BS2135"/>
      <c r="BT2135"/>
    </row>
    <row r="2136" spans="1:72" s="8" customFormat="1" x14ac:dyDescent="0.25">
      <c r="A2136" s="92"/>
      <c r="B2136" s="92"/>
      <c r="C2136" s="92"/>
      <c r="D2136" s="92"/>
      <c r="E2136" s="104"/>
      <c r="F2136" s="104"/>
      <c r="G2136" s="104"/>
      <c r="H2136" s="104"/>
      <c r="I2136" s="104"/>
      <c r="J2136" s="104"/>
      <c r="K2136" s="104"/>
      <c r="L2136" s="104"/>
      <c r="M2136"/>
      <c r="N2136"/>
      <c r="O2136"/>
      <c r="P2136"/>
      <c r="Q2136"/>
      <c r="R2136"/>
      <c r="S2136"/>
      <c r="T2136"/>
      <c r="U2136"/>
      <c r="V2136"/>
      <c r="W2136"/>
      <c r="X2136"/>
      <c r="Y2136"/>
      <c r="Z2136"/>
      <c r="AA2136"/>
      <c r="AB2136"/>
      <c r="AC2136"/>
      <c r="AD2136"/>
      <c r="AE2136"/>
      <c r="AF2136"/>
      <c r="AG2136"/>
      <c r="AH2136"/>
      <c r="AI2136"/>
      <c r="AJ2136"/>
      <c r="AK2136"/>
      <c r="AL2136"/>
      <c r="AM2136"/>
      <c r="AN2136"/>
      <c r="AO2136"/>
      <c r="AP2136"/>
      <c r="AQ2136"/>
      <c r="AR2136"/>
      <c r="AS2136"/>
      <c r="AT2136"/>
      <c r="AU2136"/>
      <c r="AV2136"/>
      <c r="AW2136"/>
      <c r="AX2136"/>
      <c r="AY2136"/>
      <c r="AZ2136"/>
      <c r="BA2136"/>
      <c r="BB2136"/>
      <c r="BC2136"/>
      <c r="BD2136"/>
      <c r="BE2136"/>
      <c r="BF2136"/>
      <c r="BG2136"/>
      <c r="BH2136"/>
      <c r="BI2136"/>
      <c r="BJ2136"/>
      <c r="BK2136"/>
      <c r="BL2136"/>
      <c r="BM2136"/>
      <c r="BN2136"/>
      <c r="BO2136"/>
      <c r="BP2136"/>
      <c r="BQ2136"/>
      <c r="BR2136"/>
      <c r="BS2136"/>
      <c r="BT2136"/>
    </row>
    <row r="2137" spans="1:72" s="8" customFormat="1" x14ac:dyDescent="0.25">
      <c r="A2137" s="92"/>
      <c r="B2137" s="92"/>
      <c r="C2137" s="92"/>
      <c r="D2137" s="92"/>
      <c r="E2137" s="104"/>
      <c r="F2137" s="104"/>
      <c r="G2137" s="104"/>
      <c r="H2137" s="104"/>
      <c r="I2137" s="104"/>
      <c r="J2137" s="104"/>
      <c r="K2137" s="104"/>
      <c r="L2137" s="104"/>
      <c r="M2137"/>
      <c r="N2137"/>
      <c r="O2137"/>
      <c r="P2137"/>
      <c r="Q2137"/>
      <c r="R2137"/>
      <c r="S2137"/>
      <c r="T2137"/>
      <c r="U2137"/>
      <c r="V2137"/>
      <c r="W2137"/>
      <c r="X2137"/>
      <c r="Y2137"/>
      <c r="Z2137"/>
      <c r="AA2137"/>
      <c r="AB2137"/>
      <c r="AC2137"/>
      <c r="AD2137"/>
      <c r="AE2137"/>
      <c r="AF2137"/>
      <c r="AG2137"/>
      <c r="AH2137"/>
      <c r="AI2137"/>
      <c r="AJ2137"/>
      <c r="AK2137"/>
      <c r="AL2137"/>
      <c r="AM2137"/>
      <c r="AN2137"/>
      <c r="AO2137"/>
      <c r="AP2137"/>
      <c r="AQ2137"/>
      <c r="AR2137"/>
      <c r="AS2137"/>
      <c r="AT2137"/>
      <c r="AU2137"/>
      <c r="AV2137"/>
      <c r="AW2137"/>
      <c r="AX2137"/>
      <c r="AY2137"/>
      <c r="AZ2137"/>
      <c r="BA2137"/>
      <c r="BB2137"/>
      <c r="BC2137"/>
      <c r="BD2137"/>
      <c r="BE2137"/>
      <c r="BF2137"/>
      <c r="BG2137"/>
      <c r="BH2137"/>
      <c r="BI2137"/>
      <c r="BJ2137"/>
      <c r="BK2137"/>
      <c r="BL2137"/>
      <c r="BM2137"/>
      <c r="BN2137"/>
      <c r="BO2137"/>
      <c r="BP2137"/>
      <c r="BQ2137"/>
      <c r="BR2137"/>
      <c r="BS2137"/>
      <c r="BT2137"/>
    </row>
    <row r="2138" spans="1:72" s="8" customFormat="1" x14ac:dyDescent="0.25">
      <c r="A2138" s="92"/>
      <c r="B2138" s="92"/>
      <c r="C2138" s="92"/>
      <c r="D2138" s="92"/>
      <c r="E2138" s="104"/>
      <c r="F2138" s="104"/>
      <c r="G2138" s="104"/>
      <c r="H2138" s="104"/>
      <c r="I2138" s="104"/>
      <c r="J2138" s="104"/>
      <c r="K2138" s="104"/>
      <c r="L2138" s="104"/>
      <c r="M2138"/>
      <c r="N2138"/>
      <c r="O2138"/>
      <c r="P2138"/>
      <c r="Q2138"/>
      <c r="R2138"/>
      <c r="S2138"/>
      <c r="T2138"/>
      <c r="U2138"/>
      <c r="V2138"/>
      <c r="W2138"/>
      <c r="X2138"/>
      <c r="Y2138"/>
      <c r="Z2138"/>
      <c r="AA2138"/>
      <c r="AB2138"/>
      <c r="AC2138"/>
      <c r="AD2138"/>
      <c r="AE2138"/>
      <c r="AF2138"/>
      <c r="AG2138"/>
      <c r="AH2138"/>
      <c r="AI2138"/>
      <c r="AJ2138"/>
      <c r="AK2138"/>
      <c r="AL2138"/>
      <c r="AM2138"/>
      <c r="AN2138"/>
      <c r="AO2138"/>
      <c r="AP2138"/>
      <c r="AQ2138"/>
      <c r="AR2138"/>
      <c r="AS2138"/>
      <c r="AT2138"/>
      <c r="AU2138"/>
      <c r="AV2138"/>
      <c r="AW2138"/>
      <c r="AX2138"/>
      <c r="AY2138"/>
      <c r="AZ2138"/>
      <c r="BA2138"/>
      <c r="BB2138"/>
      <c r="BC2138"/>
      <c r="BD2138"/>
      <c r="BE2138"/>
      <c r="BF2138"/>
      <c r="BG2138"/>
      <c r="BH2138"/>
      <c r="BI2138"/>
      <c r="BJ2138"/>
      <c r="BK2138"/>
      <c r="BL2138"/>
      <c r="BM2138"/>
      <c r="BN2138"/>
      <c r="BO2138"/>
      <c r="BP2138"/>
      <c r="BQ2138"/>
      <c r="BR2138"/>
      <c r="BS2138"/>
      <c r="BT2138"/>
    </row>
    <row r="2139" spans="1:72" s="8" customFormat="1" x14ac:dyDescent="0.25">
      <c r="A2139" s="92"/>
      <c r="B2139" s="92"/>
      <c r="C2139" s="92"/>
      <c r="D2139" s="92"/>
      <c r="E2139" s="104"/>
      <c r="F2139" s="104"/>
      <c r="G2139" s="104"/>
      <c r="H2139" s="104"/>
      <c r="I2139" s="104"/>
      <c r="J2139" s="104"/>
      <c r="K2139" s="104"/>
      <c r="L2139" s="104"/>
      <c r="M2139"/>
      <c r="N2139"/>
      <c r="O2139"/>
      <c r="P2139"/>
      <c r="Q2139"/>
      <c r="R2139"/>
      <c r="S2139"/>
      <c r="T2139"/>
      <c r="U2139"/>
      <c r="V2139"/>
      <c r="W2139"/>
      <c r="X2139"/>
      <c r="Y2139"/>
      <c r="Z2139"/>
      <c r="AA2139"/>
      <c r="AB2139"/>
      <c r="AC2139"/>
      <c r="AD2139"/>
      <c r="AE2139"/>
      <c r="AF2139"/>
      <c r="AG2139"/>
      <c r="AH2139"/>
      <c r="AI2139"/>
      <c r="AJ2139"/>
      <c r="AK2139"/>
      <c r="AL2139"/>
      <c r="AM2139"/>
      <c r="AN2139"/>
      <c r="AO2139"/>
      <c r="AP2139"/>
      <c r="AQ2139"/>
      <c r="AR2139"/>
      <c r="AS2139"/>
      <c r="AT2139"/>
      <c r="AU2139"/>
      <c r="AV2139"/>
      <c r="AW2139"/>
      <c r="AX2139"/>
      <c r="AY2139"/>
      <c r="AZ2139"/>
      <c r="BA2139"/>
      <c r="BB2139"/>
      <c r="BC2139"/>
      <c r="BD2139"/>
      <c r="BE2139"/>
      <c r="BF2139"/>
      <c r="BG2139"/>
      <c r="BH2139"/>
      <c r="BI2139"/>
      <c r="BJ2139"/>
      <c r="BK2139"/>
      <c r="BL2139"/>
      <c r="BM2139"/>
      <c r="BN2139"/>
      <c r="BO2139"/>
      <c r="BP2139"/>
      <c r="BQ2139"/>
      <c r="BR2139"/>
      <c r="BS2139"/>
      <c r="BT2139"/>
    </row>
    <row r="2140" spans="1:72" s="8" customFormat="1" x14ac:dyDescent="0.25">
      <c r="A2140" s="92"/>
      <c r="B2140" s="92"/>
      <c r="C2140" s="92"/>
      <c r="D2140" s="92"/>
      <c r="E2140" s="104"/>
      <c r="F2140" s="104"/>
      <c r="G2140" s="104"/>
      <c r="H2140" s="104"/>
      <c r="I2140" s="104"/>
      <c r="J2140" s="104"/>
      <c r="K2140" s="104"/>
      <c r="L2140" s="104"/>
      <c r="M2140"/>
      <c r="N2140"/>
      <c r="O2140"/>
      <c r="P2140"/>
      <c r="Q2140"/>
      <c r="R2140"/>
      <c r="S2140"/>
      <c r="T2140"/>
      <c r="U2140"/>
      <c r="V2140"/>
      <c r="W2140"/>
      <c r="X2140"/>
      <c r="Y2140"/>
      <c r="Z2140"/>
      <c r="AA2140"/>
      <c r="AB2140"/>
      <c r="AC2140"/>
      <c r="AD2140"/>
      <c r="AE2140"/>
      <c r="AF2140"/>
      <c r="AG2140"/>
      <c r="AH2140"/>
      <c r="AI2140"/>
      <c r="AJ2140"/>
      <c r="AK2140"/>
      <c r="AL2140"/>
      <c r="AM2140"/>
      <c r="AN2140"/>
      <c r="AO2140"/>
      <c r="AP2140"/>
      <c r="AQ2140"/>
      <c r="AR2140"/>
      <c r="AS2140"/>
      <c r="AT2140"/>
      <c r="AU2140"/>
      <c r="AV2140"/>
      <c r="AW2140"/>
      <c r="AX2140"/>
      <c r="AY2140"/>
      <c r="AZ2140"/>
      <c r="BA2140"/>
      <c r="BB2140"/>
      <c r="BC2140"/>
      <c r="BD2140"/>
      <c r="BE2140"/>
      <c r="BF2140"/>
      <c r="BG2140"/>
      <c r="BH2140"/>
      <c r="BI2140"/>
      <c r="BJ2140"/>
      <c r="BK2140"/>
      <c r="BL2140"/>
      <c r="BM2140"/>
      <c r="BN2140"/>
      <c r="BO2140"/>
      <c r="BP2140"/>
      <c r="BQ2140"/>
      <c r="BR2140"/>
      <c r="BS2140"/>
      <c r="BT2140"/>
    </row>
    <row r="2141" spans="1:72" s="8" customFormat="1" x14ac:dyDescent="0.25">
      <c r="A2141" s="92"/>
      <c r="B2141" s="92"/>
      <c r="C2141" s="92"/>
      <c r="D2141" s="92"/>
      <c r="E2141" s="104"/>
      <c r="F2141" s="104"/>
      <c r="G2141" s="104"/>
      <c r="H2141" s="104"/>
      <c r="I2141" s="104"/>
      <c r="J2141" s="104"/>
      <c r="K2141" s="104"/>
      <c r="L2141" s="104"/>
      <c r="M2141"/>
      <c r="N2141"/>
      <c r="O2141"/>
      <c r="P2141"/>
      <c r="Q2141"/>
      <c r="R2141"/>
      <c r="S2141"/>
      <c r="T2141"/>
      <c r="U2141"/>
      <c r="V2141"/>
      <c r="W2141"/>
      <c r="X2141"/>
      <c r="Y2141"/>
      <c r="Z2141"/>
      <c r="AA2141"/>
      <c r="AB2141"/>
      <c r="AC2141"/>
      <c r="AD2141"/>
      <c r="AE2141"/>
      <c r="AF2141"/>
      <c r="AG2141"/>
      <c r="AH2141"/>
      <c r="AI2141"/>
      <c r="AJ2141"/>
      <c r="AK2141"/>
      <c r="AL2141"/>
      <c r="AM2141"/>
      <c r="AN2141"/>
      <c r="AO2141"/>
      <c r="AP2141"/>
      <c r="AQ2141"/>
      <c r="AR2141"/>
      <c r="AS2141"/>
      <c r="AT2141"/>
      <c r="AU2141"/>
      <c r="AV2141"/>
      <c r="AW2141"/>
      <c r="AX2141"/>
      <c r="AY2141"/>
      <c r="AZ2141"/>
      <c r="BA2141"/>
      <c r="BB2141"/>
      <c r="BC2141"/>
      <c r="BD2141"/>
      <c r="BE2141"/>
      <c r="BF2141"/>
      <c r="BG2141"/>
      <c r="BH2141"/>
      <c r="BI2141"/>
      <c r="BJ2141"/>
      <c r="BK2141"/>
      <c r="BL2141"/>
      <c r="BM2141"/>
      <c r="BN2141"/>
      <c r="BO2141"/>
      <c r="BP2141"/>
      <c r="BQ2141"/>
      <c r="BR2141"/>
      <c r="BS2141"/>
      <c r="BT2141"/>
    </row>
    <row r="2142" spans="1:72" s="8" customFormat="1" x14ac:dyDescent="0.25">
      <c r="A2142" s="92"/>
      <c r="B2142" s="92"/>
      <c r="C2142" s="92"/>
      <c r="D2142" s="92"/>
      <c r="E2142" s="104"/>
      <c r="F2142" s="104"/>
      <c r="G2142" s="104"/>
      <c r="H2142" s="104"/>
      <c r="I2142" s="104"/>
      <c r="J2142" s="104"/>
      <c r="K2142" s="104"/>
      <c r="L2142" s="104"/>
      <c r="M2142"/>
      <c r="N2142"/>
      <c r="O2142"/>
      <c r="P2142"/>
      <c r="Q2142"/>
      <c r="R2142"/>
      <c r="S2142"/>
      <c r="T2142"/>
      <c r="U2142"/>
      <c r="V2142"/>
      <c r="W2142"/>
      <c r="X2142"/>
      <c r="Y2142"/>
      <c r="Z2142"/>
      <c r="AA2142"/>
      <c r="AB2142"/>
      <c r="AC2142"/>
      <c r="AD2142"/>
      <c r="AE2142"/>
      <c r="AF2142"/>
      <c r="AG2142"/>
      <c r="AH2142"/>
      <c r="AI2142"/>
      <c r="AJ2142"/>
      <c r="AK2142"/>
      <c r="AL2142"/>
      <c r="AM2142"/>
      <c r="AN2142"/>
      <c r="AO2142"/>
      <c r="AP2142"/>
      <c r="AQ2142"/>
      <c r="AR2142"/>
      <c r="AS2142"/>
      <c r="AT2142"/>
      <c r="AU2142"/>
      <c r="AV2142"/>
      <c r="AW2142"/>
      <c r="AX2142"/>
      <c r="AY2142"/>
      <c r="AZ2142"/>
      <c r="BA2142"/>
      <c r="BB2142"/>
      <c r="BC2142"/>
      <c r="BD2142"/>
      <c r="BE2142"/>
      <c r="BF2142"/>
      <c r="BG2142"/>
      <c r="BH2142"/>
      <c r="BI2142"/>
      <c r="BJ2142"/>
      <c r="BK2142"/>
      <c r="BL2142"/>
      <c r="BM2142"/>
      <c r="BN2142"/>
      <c r="BO2142"/>
      <c r="BP2142"/>
      <c r="BQ2142"/>
      <c r="BR2142"/>
      <c r="BS2142"/>
      <c r="BT2142"/>
    </row>
    <row r="2143" spans="1:72" s="8" customFormat="1" x14ac:dyDescent="0.25">
      <c r="A2143" s="92"/>
      <c r="B2143" s="92"/>
      <c r="C2143" s="92"/>
      <c r="D2143" s="92"/>
      <c r="E2143" s="104"/>
      <c r="F2143" s="104"/>
      <c r="G2143" s="104"/>
      <c r="H2143" s="104"/>
      <c r="I2143" s="104"/>
      <c r="J2143" s="104"/>
      <c r="K2143" s="104"/>
      <c r="L2143" s="104"/>
      <c r="M2143"/>
      <c r="N2143"/>
      <c r="O2143"/>
      <c r="P2143"/>
      <c r="Q2143"/>
      <c r="R2143"/>
      <c r="S2143"/>
      <c r="T2143"/>
      <c r="U2143"/>
      <c r="V2143"/>
      <c r="W2143"/>
      <c r="X2143"/>
      <c r="Y2143"/>
      <c r="Z2143"/>
      <c r="AA2143"/>
      <c r="AB2143"/>
      <c r="AC2143"/>
      <c r="AD2143"/>
      <c r="AE2143"/>
      <c r="AF2143"/>
      <c r="AG2143"/>
      <c r="AH2143"/>
      <c r="AI2143"/>
      <c r="AJ2143"/>
      <c r="AK2143"/>
      <c r="AL2143"/>
      <c r="AM2143"/>
      <c r="AN2143"/>
      <c r="AO2143"/>
      <c r="AP2143"/>
      <c r="AQ2143"/>
      <c r="AR2143"/>
      <c r="AS2143"/>
      <c r="AT2143"/>
      <c r="AU2143"/>
      <c r="AV2143"/>
      <c r="AW2143"/>
      <c r="AX2143"/>
      <c r="AY2143"/>
      <c r="AZ2143"/>
      <c r="BA2143"/>
      <c r="BB2143"/>
      <c r="BC2143"/>
      <c r="BD2143"/>
      <c r="BE2143"/>
      <c r="BF2143"/>
      <c r="BG2143"/>
      <c r="BH2143"/>
      <c r="BI2143"/>
      <c r="BJ2143"/>
      <c r="BK2143"/>
      <c r="BL2143"/>
      <c r="BM2143"/>
      <c r="BN2143"/>
      <c r="BO2143"/>
      <c r="BP2143"/>
      <c r="BQ2143"/>
      <c r="BR2143"/>
      <c r="BS2143"/>
      <c r="BT2143"/>
    </row>
    <row r="2144" spans="1:72" s="8" customFormat="1" x14ac:dyDescent="0.25">
      <c r="A2144" s="92"/>
      <c r="B2144" s="92"/>
      <c r="C2144" s="92"/>
      <c r="D2144" s="92"/>
      <c r="E2144" s="104"/>
      <c r="F2144" s="104"/>
      <c r="G2144" s="104"/>
      <c r="H2144" s="104"/>
      <c r="I2144" s="104"/>
      <c r="J2144" s="104"/>
      <c r="K2144" s="104"/>
      <c r="L2144" s="104"/>
      <c r="M2144"/>
      <c r="N2144"/>
      <c r="O2144"/>
      <c r="P2144"/>
      <c r="Q2144"/>
      <c r="R2144"/>
      <c r="S2144"/>
      <c r="T2144"/>
      <c r="U2144"/>
      <c r="V2144"/>
      <c r="W2144"/>
      <c r="X2144"/>
      <c r="Y2144"/>
      <c r="Z2144"/>
      <c r="AA2144"/>
      <c r="AB2144"/>
      <c r="AC2144"/>
      <c r="AD2144"/>
      <c r="AE2144"/>
      <c r="AF2144"/>
      <c r="AG2144"/>
      <c r="AH2144"/>
      <c r="AI2144"/>
      <c r="AJ2144"/>
      <c r="AK2144"/>
      <c r="AL2144"/>
      <c r="AM2144"/>
      <c r="AN2144"/>
      <c r="AO2144"/>
      <c r="AP2144"/>
      <c r="AQ2144"/>
      <c r="AR2144"/>
      <c r="AS2144"/>
      <c r="AT2144"/>
      <c r="AU2144"/>
      <c r="AV2144"/>
      <c r="AW2144"/>
      <c r="AX2144"/>
      <c r="AY2144"/>
      <c r="AZ2144"/>
      <c r="BA2144"/>
      <c r="BB2144"/>
      <c r="BC2144"/>
      <c r="BD2144"/>
      <c r="BE2144"/>
      <c r="BF2144"/>
      <c r="BG2144"/>
      <c r="BH2144"/>
      <c r="BI2144"/>
      <c r="BJ2144"/>
      <c r="BK2144"/>
      <c r="BL2144"/>
      <c r="BM2144"/>
      <c r="BN2144"/>
      <c r="BO2144"/>
      <c r="BP2144"/>
      <c r="BQ2144"/>
      <c r="BR2144"/>
      <c r="BS2144"/>
      <c r="BT2144"/>
    </row>
    <row r="2145" spans="1:72" s="8" customFormat="1" x14ac:dyDescent="0.25">
      <c r="A2145" s="92"/>
      <c r="B2145" s="92"/>
      <c r="C2145" s="92"/>
      <c r="D2145" s="92"/>
      <c r="E2145" s="104"/>
      <c r="F2145" s="104"/>
      <c r="G2145" s="104"/>
      <c r="H2145" s="104"/>
      <c r="I2145" s="104"/>
      <c r="J2145" s="104"/>
      <c r="K2145" s="104"/>
      <c r="L2145" s="104"/>
      <c r="M2145"/>
      <c r="N2145"/>
      <c r="O2145"/>
      <c r="P2145"/>
      <c r="Q2145"/>
      <c r="R2145"/>
      <c r="S2145"/>
      <c r="T2145"/>
      <c r="U2145"/>
      <c r="V2145"/>
      <c r="W2145"/>
      <c r="X2145"/>
      <c r="Y2145"/>
      <c r="Z2145"/>
      <c r="AA2145"/>
      <c r="AB2145"/>
      <c r="AC2145"/>
      <c r="AD2145"/>
      <c r="AE2145"/>
      <c r="AF2145"/>
      <c r="AG2145"/>
      <c r="AH2145"/>
      <c r="AI2145"/>
      <c r="AJ2145"/>
      <c r="AK2145"/>
      <c r="AL2145"/>
      <c r="AM2145"/>
      <c r="AN2145"/>
      <c r="AO2145"/>
      <c r="AP2145"/>
      <c r="AQ2145"/>
      <c r="AR2145"/>
      <c r="AS2145"/>
      <c r="AT2145"/>
      <c r="AU2145"/>
      <c r="AV2145"/>
      <c r="AW2145"/>
      <c r="AX2145"/>
      <c r="AY2145"/>
      <c r="AZ2145"/>
      <c r="BA2145"/>
      <c r="BB2145"/>
      <c r="BC2145"/>
      <c r="BD2145"/>
      <c r="BE2145"/>
      <c r="BF2145"/>
      <c r="BG2145"/>
      <c r="BH2145"/>
      <c r="BI2145"/>
      <c r="BJ2145"/>
      <c r="BK2145"/>
      <c r="BL2145"/>
      <c r="BM2145"/>
      <c r="BN2145"/>
      <c r="BO2145"/>
      <c r="BP2145"/>
      <c r="BQ2145"/>
      <c r="BR2145"/>
      <c r="BS2145"/>
      <c r="BT2145"/>
    </row>
    <row r="2146" spans="1:72" s="8" customFormat="1" x14ac:dyDescent="0.25">
      <c r="A2146" s="92"/>
      <c r="B2146" s="92"/>
      <c r="C2146" s="92"/>
      <c r="D2146" s="92"/>
      <c r="E2146" s="104"/>
      <c r="F2146" s="104"/>
      <c r="G2146" s="104"/>
      <c r="H2146" s="104"/>
      <c r="I2146" s="104"/>
      <c r="J2146" s="104"/>
      <c r="K2146" s="104"/>
      <c r="L2146" s="104"/>
      <c r="M2146"/>
      <c r="N2146"/>
      <c r="O2146"/>
      <c r="P2146"/>
      <c r="Q2146"/>
      <c r="R2146"/>
      <c r="S2146"/>
      <c r="T2146"/>
      <c r="U2146"/>
      <c r="V2146"/>
      <c r="W2146"/>
      <c r="X2146"/>
      <c r="Y2146"/>
      <c r="Z2146"/>
      <c r="AA2146"/>
      <c r="AB2146"/>
      <c r="AC2146"/>
      <c r="AD2146"/>
      <c r="AE2146"/>
      <c r="AF2146"/>
      <c r="AG2146"/>
      <c r="AH2146"/>
      <c r="AI2146"/>
      <c r="AJ2146"/>
      <c r="AK2146"/>
      <c r="AL2146"/>
      <c r="AM2146"/>
      <c r="AN2146"/>
      <c r="AO2146"/>
      <c r="AP2146"/>
      <c r="AQ2146"/>
      <c r="AR2146"/>
      <c r="AS2146"/>
      <c r="AT2146"/>
      <c r="AU2146"/>
      <c r="AV2146"/>
      <c r="AW2146"/>
      <c r="AX2146"/>
      <c r="AY2146"/>
      <c r="AZ2146"/>
      <c r="BA2146"/>
      <c r="BB2146"/>
      <c r="BC2146"/>
      <c r="BD2146"/>
      <c r="BE2146"/>
      <c r="BF2146"/>
      <c r="BG2146"/>
      <c r="BH2146"/>
      <c r="BI2146"/>
      <c r="BJ2146"/>
      <c r="BK2146"/>
      <c r="BL2146"/>
      <c r="BM2146"/>
      <c r="BN2146"/>
      <c r="BO2146"/>
      <c r="BP2146"/>
      <c r="BQ2146"/>
      <c r="BR2146"/>
      <c r="BS2146"/>
      <c r="BT2146"/>
    </row>
    <row r="2147" spans="1:72" s="8" customFormat="1" x14ac:dyDescent="0.25">
      <c r="A2147" s="92"/>
      <c r="B2147" s="92"/>
      <c r="C2147" s="92"/>
      <c r="D2147" s="92"/>
      <c r="E2147" s="104"/>
      <c r="F2147" s="104"/>
      <c r="G2147" s="104"/>
      <c r="H2147" s="104"/>
      <c r="I2147" s="104"/>
      <c r="J2147" s="104"/>
      <c r="K2147" s="104"/>
      <c r="L2147" s="104"/>
      <c r="M2147"/>
      <c r="N2147"/>
      <c r="O2147"/>
      <c r="P2147"/>
      <c r="Q2147"/>
      <c r="R2147"/>
      <c r="S2147"/>
      <c r="T2147"/>
      <c r="U2147"/>
      <c r="V2147"/>
      <c r="W2147"/>
      <c r="X2147"/>
      <c r="Y2147"/>
      <c r="Z2147"/>
      <c r="AA2147"/>
      <c r="AB2147"/>
      <c r="AC2147"/>
      <c r="AD2147"/>
      <c r="AE2147"/>
      <c r="AF2147"/>
      <c r="AG2147"/>
      <c r="AH2147"/>
      <c r="AI2147"/>
      <c r="AJ2147"/>
      <c r="AK2147"/>
      <c r="AL2147"/>
      <c r="AM2147"/>
      <c r="AN2147"/>
      <c r="AO2147"/>
      <c r="AP2147"/>
      <c r="AQ2147"/>
      <c r="AR2147"/>
      <c r="AS2147"/>
      <c r="AT2147"/>
      <c r="AU2147"/>
      <c r="AV2147"/>
      <c r="AW2147"/>
      <c r="AX2147"/>
      <c r="AY2147"/>
      <c r="AZ2147"/>
      <c r="BA2147"/>
      <c r="BB2147"/>
      <c r="BC2147"/>
      <c r="BD2147"/>
      <c r="BE2147"/>
      <c r="BF2147"/>
      <c r="BG2147"/>
      <c r="BH2147"/>
      <c r="BI2147"/>
      <c r="BJ2147"/>
      <c r="BK2147"/>
      <c r="BL2147"/>
      <c r="BM2147"/>
      <c r="BN2147"/>
      <c r="BO2147"/>
      <c r="BP2147"/>
      <c r="BQ2147"/>
      <c r="BR2147"/>
      <c r="BS2147"/>
      <c r="BT2147"/>
    </row>
    <row r="2148" spans="1:72" s="8" customFormat="1" x14ac:dyDescent="0.25">
      <c r="A2148" s="92"/>
      <c r="B2148" s="92"/>
      <c r="C2148" s="92"/>
      <c r="D2148" s="92"/>
      <c r="E2148" s="104"/>
      <c r="F2148" s="104"/>
      <c r="G2148" s="104"/>
      <c r="H2148" s="104"/>
      <c r="I2148" s="104"/>
      <c r="J2148" s="104"/>
      <c r="K2148" s="104"/>
      <c r="L2148" s="104"/>
      <c r="M2148"/>
      <c r="N2148"/>
      <c r="O2148"/>
      <c r="P2148"/>
      <c r="Q2148"/>
      <c r="R2148"/>
      <c r="S2148"/>
      <c r="T2148"/>
      <c r="U2148"/>
      <c r="V2148"/>
      <c r="W2148"/>
      <c r="X2148"/>
      <c r="Y2148"/>
      <c r="Z2148"/>
      <c r="AA2148"/>
      <c r="AB2148"/>
      <c r="AC2148"/>
      <c r="AD2148"/>
      <c r="AE2148"/>
      <c r="AF2148"/>
      <c r="AG2148"/>
      <c r="AH2148"/>
      <c r="AI2148"/>
      <c r="AJ2148"/>
      <c r="AK2148"/>
      <c r="AL2148"/>
      <c r="AM2148"/>
      <c r="AN2148"/>
      <c r="AO2148"/>
      <c r="AP2148"/>
      <c r="AQ2148"/>
      <c r="AR2148"/>
      <c r="AS2148"/>
      <c r="AT2148"/>
      <c r="AU2148"/>
      <c r="AV2148"/>
      <c r="AW2148"/>
      <c r="AX2148"/>
      <c r="AY2148"/>
      <c r="AZ2148"/>
      <c r="BA2148"/>
      <c r="BB2148"/>
      <c r="BC2148"/>
      <c r="BD2148"/>
      <c r="BE2148"/>
      <c r="BF2148"/>
      <c r="BG2148"/>
      <c r="BH2148"/>
      <c r="BI2148"/>
      <c r="BJ2148"/>
      <c r="BK2148"/>
      <c r="BL2148"/>
      <c r="BM2148"/>
      <c r="BN2148"/>
      <c r="BO2148"/>
      <c r="BP2148"/>
      <c r="BQ2148"/>
      <c r="BR2148"/>
      <c r="BS2148"/>
      <c r="BT2148"/>
    </row>
    <row r="2149" spans="1:72" s="8" customFormat="1" x14ac:dyDescent="0.25">
      <c r="A2149" s="92"/>
      <c r="B2149" s="92"/>
      <c r="C2149" s="92"/>
      <c r="D2149" s="92"/>
      <c r="E2149" s="104"/>
      <c r="F2149" s="104"/>
      <c r="G2149" s="104"/>
      <c r="H2149" s="104"/>
      <c r="I2149" s="104"/>
      <c r="J2149" s="104"/>
      <c r="K2149" s="104"/>
      <c r="L2149" s="104"/>
      <c r="M2149"/>
      <c r="N2149"/>
      <c r="O2149"/>
      <c r="P2149"/>
      <c r="Q2149"/>
      <c r="R2149"/>
      <c r="S2149"/>
      <c r="T2149"/>
      <c r="U2149"/>
      <c r="V2149"/>
      <c r="W2149"/>
      <c r="X2149"/>
      <c r="Y2149"/>
      <c r="Z2149"/>
      <c r="AA2149"/>
      <c r="AB2149"/>
      <c r="AC2149"/>
      <c r="AD2149"/>
      <c r="AE2149"/>
      <c r="AF2149"/>
      <c r="AG2149"/>
      <c r="AH2149"/>
      <c r="AI2149"/>
      <c r="AJ2149"/>
      <c r="AK2149"/>
      <c r="AL2149"/>
      <c r="AM2149"/>
      <c r="AN2149"/>
      <c r="AO2149"/>
      <c r="AP2149"/>
      <c r="AQ2149"/>
      <c r="AR2149"/>
      <c r="AS2149"/>
      <c r="AT2149"/>
      <c r="AU2149"/>
      <c r="AV2149"/>
      <c r="AW2149"/>
      <c r="AX2149"/>
      <c r="AY2149"/>
      <c r="AZ2149"/>
      <c r="BA2149"/>
      <c r="BB2149"/>
      <c r="BC2149"/>
      <c r="BD2149"/>
      <c r="BE2149"/>
      <c r="BF2149"/>
      <c r="BG2149"/>
      <c r="BH2149"/>
      <c r="BI2149"/>
      <c r="BJ2149"/>
      <c r="BK2149"/>
      <c r="BL2149"/>
      <c r="BM2149"/>
      <c r="BN2149"/>
      <c r="BO2149"/>
      <c r="BP2149"/>
      <c r="BQ2149"/>
      <c r="BR2149"/>
      <c r="BS2149"/>
      <c r="BT2149"/>
    </row>
    <row r="2150" spans="1:72" s="8" customFormat="1" x14ac:dyDescent="0.25">
      <c r="A2150" s="92"/>
      <c r="B2150" s="92"/>
      <c r="C2150" s="92"/>
      <c r="D2150" s="92"/>
      <c r="E2150" s="104"/>
      <c r="F2150" s="104"/>
      <c r="G2150" s="104"/>
      <c r="H2150" s="104"/>
      <c r="I2150" s="104"/>
      <c r="J2150" s="104"/>
      <c r="K2150" s="104"/>
      <c r="L2150" s="104"/>
      <c r="M2150"/>
      <c r="N2150"/>
      <c r="O2150"/>
      <c r="P2150"/>
      <c r="Q2150"/>
      <c r="R2150"/>
      <c r="S2150"/>
      <c r="T2150"/>
      <c r="U2150"/>
      <c r="V2150"/>
      <c r="W2150"/>
      <c r="X2150"/>
      <c r="Y2150"/>
      <c r="Z2150"/>
      <c r="AA2150"/>
      <c r="AB2150"/>
      <c r="AC2150"/>
      <c r="AD2150"/>
      <c r="AE2150"/>
      <c r="AF2150"/>
      <c r="AG2150"/>
      <c r="AH2150"/>
      <c r="AI2150"/>
      <c r="AJ2150"/>
      <c r="AK2150"/>
      <c r="AL2150"/>
      <c r="AM2150"/>
      <c r="AN2150"/>
      <c r="AO2150"/>
      <c r="AP2150"/>
      <c r="AQ2150"/>
      <c r="AR2150"/>
      <c r="AS2150"/>
      <c r="AT2150"/>
      <c r="AU2150"/>
      <c r="AV2150"/>
      <c r="AW2150"/>
      <c r="AX2150"/>
      <c r="AY2150"/>
      <c r="AZ2150"/>
      <c r="BA2150"/>
      <c r="BB2150"/>
      <c r="BC2150"/>
      <c r="BD2150"/>
      <c r="BE2150"/>
      <c r="BF2150"/>
      <c r="BG2150"/>
      <c r="BH2150"/>
      <c r="BI2150"/>
      <c r="BJ2150"/>
      <c r="BK2150"/>
      <c r="BL2150"/>
      <c r="BM2150"/>
      <c r="BN2150"/>
      <c r="BO2150"/>
      <c r="BP2150"/>
      <c r="BQ2150"/>
      <c r="BR2150"/>
      <c r="BS2150"/>
      <c r="BT2150"/>
    </row>
    <row r="2151" spans="1:72" s="8" customFormat="1" x14ac:dyDescent="0.25">
      <c r="A2151" s="92"/>
      <c r="B2151" s="92"/>
      <c r="C2151" s="92"/>
      <c r="D2151" s="92"/>
      <c r="E2151" s="104"/>
      <c r="F2151" s="104"/>
      <c r="G2151" s="104"/>
      <c r="H2151" s="104"/>
      <c r="I2151" s="104"/>
      <c r="J2151" s="104"/>
      <c r="K2151" s="104"/>
      <c r="L2151" s="104"/>
      <c r="M2151"/>
      <c r="N2151"/>
      <c r="O2151"/>
      <c r="P2151"/>
      <c r="Q2151"/>
      <c r="R2151"/>
      <c r="S2151"/>
      <c r="T2151"/>
      <c r="U2151"/>
      <c r="V2151"/>
      <c r="W2151"/>
      <c r="X2151"/>
      <c r="Y2151"/>
      <c r="Z2151"/>
      <c r="AA2151"/>
      <c r="AB2151"/>
      <c r="AC2151"/>
      <c r="AD2151"/>
      <c r="AE2151"/>
      <c r="AF2151"/>
      <c r="AG2151"/>
      <c r="AH2151"/>
      <c r="AI2151"/>
      <c r="AJ2151"/>
      <c r="AK2151"/>
      <c r="AL2151"/>
      <c r="AM2151"/>
      <c r="AN2151"/>
      <c r="AO2151"/>
      <c r="AP2151"/>
      <c r="AQ2151"/>
      <c r="AR2151"/>
      <c r="AS2151"/>
      <c r="AT2151"/>
      <c r="AU2151"/>
      <c r="AV2151"/>
      <c r="AW2151"/>
      <c r="AX2151"/>
      <c r="AY2151"/>
      <c r="AZ2151"/>
      <c r="BA2151"/>
      <c r="BB2151"/>
      <c r="BC2151"/>
      <c r="BD2151"/>
      <c r="BE2151"/>
      <c r="BF2151"/>
      <c r="BG2151"/>
      <c r="BH2151"/>
      <c r="BI2151"/>
      <c r="BJ2151"/>
      <c r="BK2151"/>
      <c r="BL2151"/>
      <c r="BM2151"/>
      <c r="BN2151"/>
      <c r="BO2151"/>
      <c r="BP2151"/>
      <c r="BQ2151"/>
      <c r="BR2151"/>
      <c r="BS2151"/>
      <c r="BT2151"/>
    </row>
    <row r="2152" spans="1:72" s="8" customFormat="1" x14ac:dyDescent="0.25">
      <c r="A2152" s="92"/>
      <c r="B2152" s="92"/>
      <c r="C2152" s="92"/>
      <c r="D2152" s="92"/>
      <c r="E2152" s="104"/>
      <c r="F2152" s="104"/>
      <c r="G2152" s="104"/>
      <c r="H2152" s="104"/>
      <c r="I2152" s="104"/>
      <c r="J2152" s="104"/>
      <c r="K2152" s="104"/>
      <c r="L2152" s="104"/>
      <c r="M2152"/>
      <c r="N2152"/>
      <c r="O2152"/>
      <c r="P2152"/>
      <c r="Q2152"/>
      <c r="R2152"/>
      <c r="S2152"/>
      <c r="T2152"/>
      <c r="U2152"/>
      <c r="V2152"/>
      <c r="W2152"/>
      <c r="X2152"/>
      <c r="Y2152"/>
      <c r="Z2152"/>
      <c r="AA2152"/>
      <c r="AB2152"/>
      <c r="AC2152"/>
      <c r="AD2152"/>
      <c r="AE2152"/>
      <c r="AF2152"/>
      <c r="AG2152"/>
      <c r="AH2152"/>
      <c r="AI2152"/>
      <c r="AJ2152"/>
      <c r="AK2152"/>
      <c r="AL2152"/>
      <c r="AM2152"/>
      <c r="AN2152"/>
      <c r="AO2152"/>
      <c r="AP2152"/>
      <c r="AQ2152"/>
      <c r="AR2152"/>
      <c r="AS2152"/>
      <c r="AT2152"/>
      <c r="AU2152"/>
      <c r="AV2152"/>
      <c r="AW2152"/>
      <c r="AX2152"/>
      <c r="AY2152"/>
      <c r="AZ2152"/>
      <c r="BA2152"/>
      <c r="BB2152"/>
      <c r="BC2152"/>
      <c r="BD2152"/>
      <c r="BE2152"/>
      <c r="BF2152"/>
      <c r="BG2152"/>
      <c r="BH2152"/>
      <c r="BI2152"/>
      <c r="BJ2152"/>
      <c r="BK2152"/>
      <c r="BL2152"/>
      <c r="BM2152"/>
      <c r="BN2152"/>
      <c r="BO2152"/>
      <c r="BP2152"/>
      <c r="BQ2152"/>
      <c r="BR2152"/>
      <c r="BS2152"/>
      <c r="BT2152"/>
    </row>
    <row r="2153" spans="1:72" s="8" customFormat="1" x14ac:dyDescent="0.25">
      <c r="A2153" s="92"/>
      <c r="B2153" s="92"/>
      <c r="C2153" s="92"/>
      <c r="D2153" s="92"/>
      <c r="E2153" s="104"/>
      <c r="F2153" s="104"/>
      <c r="G2153" s="104"/>
      <c r="H2153" s="104"/>
      <c r="I2153" s="104"/>
      <c r="J2153" s="104"/>
      <c r="K2153" s="104"/>
      <c r="L2153" s="104"/>
      <c r="M2153"/>
      <c r="N2153"/>
      <c r="O2153"/>
      <c r="P2153"/>
      <c r="Q2153"/>
      <c r="R2153"/>
      <c r="S2153"/>
      <c r="T2153"/>
      <c r="U2153"/>
      <c r="V2153"/>
      <c r="W2153"/>
      <c r="X2153"/>
      <c r="Y2153"/>
      <c r="Z2153"/>
      <c r="AA2153"/>
      <c r="AB2153"/>
      <c r="AC2153"/>
      <c r="AD2153"/>
      <c r="AE2153"/>
      <c r="AF2153"/>
      <c r="AG2153"/>
      <c r="AH2153"/>
      <c r="AI2153"/>
      <c r="AJ2153"/>
      <c r="AK2153"/>
      <c r="AL2153"/>
      <c r="AM2153"/>
      <c r="AN2153"/>
      <c r="AO2153"/>
      <c r="AP2153"/>
      <c r="AQ2153"/>
      <c r="AR2153"/>
      <c r="AS2153"/>
      <c r="AT2153"/>
      <c r="AU2153"/>
      <c r="AV2153"/>
      <c r="AW2153"/>
      <c r="AX2153"/>
      <c r="AY2153"/>
      <c r="AZ2153"/>
      <c r="BA2153"/>
      <c r="BB2153"/>
      <c r="BC2153"/>
      <c r="BD2153"/>
      <c r="BE2153"/>
      <c r="BF2153"/>
      <c r="BG2153"/>
      <c r="BH2153"/>
      <c r="BI2153"/>
      <c r="BJ2153"/>
      <c r="BK2153"/>
      <c r="BL2153"/>
      <c r="BM2153"/>
      <c r="BN2153"/>
      <c r="BO2153"/>
      <c r="BP2153"/>
      <c r="BQ2153"/>
      <c r="BR2153"/>
      <c r="BS2153"/>
      <c r="BT2153"/>
    </row>
    <row r="2154" spans="1:72" s="8" customFormat="1" x14ac:dyDescent="0.25">
      <c r="A2154" s="92"/>
      <c r="B2154" s="92"/>
      <c r="C2154" s="92"/>
      <c r="D2154" s="92"/>
      <c r="E2154" s="104"/>
      <c r="F2154" s="104"/>
      <c r="G2154" s="104"/>
      <c r="H2154" s="104"/>
      <c r="I2154" s="104"/>
      <c r="J2154" s="104"/>
      <c r="K2154" s="104"/>
      <c r="L2154" s="104"/>
      <c r="M2154"/>
      <c r="N2154"/>
      <c r="O2154"/>
      <c r="P2154"/>
      <c r="Q2154"/>
      <c r="R2154"/>
      <c r="S2154"/>
      <c r="T2154"/>
      <c r="U2154"/>
      <c r="V2154"/>
      <c r="W2154"/>
      <c r="X2154"/>
      <c r="Y2154"/>
      <c r="Z2154"/>
      <c r="AA2154"/>
      <c r="AB2154"/>
      <c r="AC2154"/>
      <c r="AD2154"/>
      <c r="AE2154"/>
      <c r="AF2154"/>
      <c r="AG2154"/>
      <c r="AH2154"/>
      <c r="AI2154"/>
      <c r="AJ2154"/>
      <c r="AK2154"/>
      <c r="AL2154"/>
      <c r="AM2154"/>
      <c r="AN2154"/>
      <c r="AO2154"/>
      <c r="AP2154"/>
      <c r="AQ2154"/>
      <c r="AR2154"/>
      <c r="AS2154"/>
      <c r="AT2154"/>
      <c r="AU2154"/>
      <c r="AV2154"/>
      <c r="AW2154"/>
      <c r="AX2154"/>
      <c r="AY2154"/>
      <c r="AZ2154"/>
      <c r="BA2154"/>
      <c r="BB2154"/>
      <c r="BC2154"/>
      <c r="BD2154"/>
      <c r="BE2154"/>
      <c r="BF2154"/>
      <c r="BG2154"/>
      <c r="BH2154"/>
      <c r="BI2154"/>
      <c r="BJ2154"/>
      <c r="BK2154"/>
      <c r="BL2154"/>
      <c r="BM2154"/>
      <c r="BN2154"/>
      <c r="BO2154"/>
      <c r="BP2154"/>
      <c r="BQ2154"/>
      <c r="BR2154"/>
      <c r="BS2154"/>
      <c r="BT2154"/>
    </row>
    <row r="2155" spans="1:72" s="8" customFormat="1" x14ac:dyDescent="0.25">
      <c r="A2155" s="92"/>
      <c r="B2155" s="92"/>
      <c r="C2155" s="92"/>
      <c r="D2155" s="92"/>
      <c r="E2155" s="104"/>
      <c r="F2155" s="104"/>
      <c r="G2155" s="104"/>
      <c r="H2155" s="104"/>
      <c r="I2155" s="104"/>
      <c r="J2155" s="104"/>
      <c r="K2155" s="104"/>
      <c r="L2155" s="104"/>
      <c r="M2155"/>
      <c r="N2155"/>
      <c r="O2155"/>
      <c r="P2155"/>
      <c r="Q2155"/>
      <c r="R2155"/>
      <c r="S2155"/>
      <c r="T2155"/>
      <c r="U2155"/>
      <c r="V2155"/>
      <c r="W2155"/>
      <c r="X2155"/>
      <c r="Y2155"/>
      <c r="Z2155"/>
      <c r="AA2155"/>
      <c r="AB2155"/>
      <c r="AC2155"/>
      <c r="AD2155"/>
      <c r="AE2155"/>
      <c r="AF2155"/>
      <c r="AG2155"/>
      <c r="AH2155"/>
      <c r="AI2155"/>
      <c r="AJ2155"/>
      <c r="AK2155"/>
      <c r="AL2155"/>
      <c r="AM2155"/>
      <c r="AN2155"/>
      <c r="AO2155"/>
      <c r="AP2155"/>
      <c r="AQ2155"/>
      <c r="AR2155"/>
      <c r="AS2155"/>
      <c r="AT2155"/>
      <c r="AU2155"/>
      <c r="AV2155"/>
      <c r="AW2155"/>
      <c r="AX2155"/>
      <c r="AY2155"/>
      <c r="AZ2155"/>
      <c r="BA2155"/>
      <c r="BB2155"/>
      <c r="BC2155"/>
      <c r="BD2155"/>
      <c r="BE2155"/>
      <c r="BF2155"/>
      <c r="BG2155"/>
      <c r="BH2155"/>
      <c r="BI2155"/>
      <c r="BJ2155"/>
      <c r="BK2155"/>
      <c r="BL2155"/>
      <c r="BM2155"/>
      <c r="BN2155"/>
      <c r="BO2155"/>
      <c r="BP2155"/>
      <c r="BQ2155"/>
      <c r="BR2155"/>
      <c r="BS2155"/>
      <c r="BT2155"/>
    </row>
    <row r="2156" spans="1:72" s="8" customFormat="1" x14ac:dyDescent="0.25">
      <c r="A2156" s="92"/>
      <c r="B2156" s="92"/>
      <c r="C2156" s="92"/>
      <c r="D2156" s="92"/>
      <c r="E2156" s="104"/>
      <c r="F2156" s="104"/>
      <c r="G2156" s="104"/>
      <c r="H2156" s="104"/>
      <c r="I2156" s="104"/>
      <c r="J2156" s="104"/>
      <c r="K2156" s="104"/>
      <c r="L2156" s="104"/>
      <c r="M2156"/>
      <c r="N2156"/>
      <c r="O2156"/>
      <c r="P2156"/>
      <c r="Q2156"/>
      <c r="R2156"/>
      <c r="S2156"/>
      <c r="T2156"/>
      <c r="U2156"/>
      <c r="V2156"/>
      <c r="W2156"/>
      <c r="X2156"/>
      <c r="Y2156"/>
      <c r="Z2156"/>
      <c r="AA2156"/>
      <c r="AB2156"/>
      <c r="AC2156"/>
      <c r="AD2156"/>
      <c r="AE2156"/>
      <c r="AF2156"/>
      <c r="AG2156"/>
      <c r="AH2156"/>
      <c r="AI2156"/>
      <c r="AJ2156"/>
      <c r="AK2156"/>
      <c r="AL2156"/>
      <c r="AM2156"/>
      <c r="AN2156"/>
      <c r="AO2156"/>
      <c r="AP2156"/>
      <c r="AQ2156"/>
      <c r="AR2156"/>
      <c r="AS2156"/>
      <c r="AT2156"/>
      <c r="AU2156"/>
      <c r="AV2156"/>
      <c r="AW2156"/>
      <c r="AX2156"/>
      <c r="AY2156"/>
      <c r="AZ2156"/>
      <c r="BA2156"/>
      <c r="BB2156"/>
      <c r="BC2156"/>
      <c r="BD2156"/>
      <c r="BE2156"/>
      <c r="BF2156"/>
      <c r="BG2156"/>
      <c r="BH2156"/>
      <c r="BI2156"/>
      <c r="BJ2156"/>
      <c r="BK2156"/>
      <c r="BL2156"/>
      <c r="BM2156"/>
      <c r="BN2156"/>
      <c r="BO2156"/>
      <c r="BP2156"/>
      <c r="BQ2156"/>
      <c r="BR2156"/>
      <c r="BS2156"/>
      <c r="BT2156"/>
    </row>
    <row r="2157" spans="1:72" s="8" customFormat="1" x14ac:dyDescent="0.25">
      <c r="A2157" s="92"/>
      <c r="B2157" s="92"/>
      <c r="C2157" s="92"/>
      <c r="D2157" s="92"/>
      <c r="E2157" s="104"/>
      <c r="F2157" s="104"/>
      <c r="G2157" s="104"/>
      <c r="H2157" s="104"/>
      <c r="I2157" s="104"/>
      <c r="J2157" s="104"/>
      <c r="K2157" s="104"/>
      <c r="L2157" s="104"/>
      <c r="M2157"/>
      <c r="N2157"/>
      <c r="O2157"/>
      <c r="P2157"/>
      <c r="Q2157"/>
      <c r="R2157"/>
      <c r="S2157"/>
      <c r="T2157"/>
      <c r="U2157"/>
      <c r="V2157"/>
      <c r="W2157"/>
      <c r="X2157"/>
      <c r="Y2157"/>
      <c r="Z2157"/>
      <c r="AA2157"/>
      <c r="AB2157"/>
      <c r="AC2157"/>
      <c r="AD2157"/>
      <c r="AE2157"/>
      <c r="AF2157"/>
      <c r="AG2157"/>
      <c r="AH2157"/>
      <c r="AI2157"/>
      <c r="AJ2157"/>
      <c r="AK2157"/>
      <c r="AL2157"/>
      <c r="AM2157"/>
      <c r="AN2157"/>
      <c r="AO2157"/>
      <c r="AP2157"/>
      <c r="AQ2157"/>
      <c r="AR2157"/>
      <c r="AS2157"/>
      <c r="AT2157"/>
      <c r="AU2157"/>
      <c r="AV2157"/>
      <c r="AW2157"/>
      <c r="AX2157"/>
      <c r="AY2157"/>
      <c r="AZ2157"/>
      <c r="BA2157"/>
      <c r="BB2157"/>
      <c r="BC2157"/>
      <c r="BD2157"/>
      <c r="BE2157"/>
      <c r="BF2157"/>
      <c r="BG2157"/>
      <c r="BH2157"/>
      <c r="BI2157"/>
      <c r="BJ2157"/>
      <c r="BK2157"/>
      <c r="BL2157"/>
      <c r="BM2157"/>
      <c r="BN2157"/>
      <c r="BO2157"/>
      <c r="BP2157"/>
      <c r="BQ2157"/>
      <c r="BR2157"/>
      <c r="BS2157"/>
      <c r="BT2157"/>
    </row>
    <row r="2158" spans="1:72" s="8" customFormat="1" x14ac:dyDescent="0.25">
      <c r="A2158" s="92"/>
      <c r="B2158" s="92"/>
      <c r="C2158" s="92"/>
      <c r="D2158" s="92"/>
      <c r="E2158" s="104"/>
      <c r="F2158" s="104"/>
      <c r="G2158" s="104"/>
      <c r="H2158" s="104"/>
      <c r="I2158" s="104"/>
      <c r="J2158" s="104"/>
      <c r="K2158" s="104"/>
      <c r="L2158" s="104"/>
      <c r="M2158"/>
      <c r="N2158"/>
      <c r="O2158"/>
      <c r="P2158"/>
      <c r="Q2158"/>
      <c r="R2158"/>
      <c r="S2158"/>
      <c r="T2158"/>
      <c r="U2158"/>
      <c r="V2158"/>
      <c r="W2158"/>
      <c r="X2158"/>
      <c r="Y2158"/>
      <c r="Z2158"/>
      <c r="AA2158"/>
      <c r="AB2158"/>
      <c r="AC2158"/>
      <c r="AD2158"/>
      <c r="AE2158"/>
      <c r="AF2158"/>
      <c r="AG2158"/>
      <c r="AH2158"/>
      <c r="AI2158"/>
      <c r="AJ2158"/>
      <c r="AK2158"/>
      <c r="AL2158"/>
      <c r="AM2158"/>
      <c r="AN2158"/>
      <c r="AO2158"/>
      <c r="AP2158"/>
      <c r="AQ2158"/>
      <c r="AR2158"/>
      <c r="AS2158"/>
      <c r="AT2158"/>
      <c r="AU2158"/>
      <c r="AV2158"/>
      <c r="AW2158"/>
      <c r="AX2158"/>
      <c r="AY2158"/>
      <c r="AZ2158"/>
      <c r="BA2158"/>
      <c r="BB2158"/>
      <c r="BC2158"/>
      <c r="BD2158"/>
      <c r="BE2158"/>
      <c r="BF2158"/>
      <c r="BG2158"/>
      <c r="BH2158"/>
      <c r="BI2158"/>
      <c r="BJ2158"/>
      <c r="BK2158"/>
      <c r="BL2158"/>
      <c r="BM2158"/>
      <c r="BN2158"/>
      <c r="BO2158"/>
      <c r="BP2158"/>
      <c r="BQ2158"/>
      <c r="BR2158"/>
      <c r="BS2158"/>
      <c r="BT2158"/>
    </row>
    <row r="2159" spans="1:72" s="8" customFormat="1" x14ac:dyDescent="0.25">
      <c r="A2159" s="92"/>
      <c r="B2159" s="92"/>
      <c r="C2159" s="92"/>
      <c r="D2159" s="92"/>
      <c r="E2159" s="104"/>
      <c r="F2159" s="104"/>
      <c r="G2159" s="104"/>
      <c r="H2159" s="104"/>
      <c r="I2159" s="104"/>
      <c r="J2159" s="104"/>
      <c r="K2159" s="104"/>
      <c r="L2159" s="104"/>
      <c r="M2159"/>
      <c r="N2159"/>
      <c r="O2159"/>
      <c r="P2159"/>
      <c r="Q2159"/>
      <c r="R2159"/>
      <c r="S2159"/>
      <c r="T2159"/>
      <c r="U2159"/>
      <c r="V2159"/>
      <c r="W2159"/>
      <c r="X2159"/>
      <c r="Y2159"/>
      <c r="Z2159"/>
      <c r="AA2159"/>
      <c r="AB2159"/>
      <c r="AC2159"/>
      <c r="AD2159"/>
      <c r="AE2159"/>
      <c r="AF2159"/>
      <c r="AG2159"/>
      <c r="AH2159"/>
      <c r="AI2159"/>
      <c r="AJ2159"/>
      <c r="AK2159"/>
      <c r="AL2159"/>
      <c r="AM2159"/>
      <c r="AN2159"/>
      <c r="AO2159"/>
      <c r="AP2159"/>
      <c r="AQ2159"/>
      <c r="AR2159"/>
      <c r="AS2159"/>
      <c r="AT2159"/>
      <c r="AU2159"/>
      <c r="AV2159"/>
      <c r="AW2159"/>
      <c r="AX2159"/>
      <c r="AY2159"/>
      <c r="AZ2159"/>
      <c r="BA2159"/>
      <c r="BB2159"/>
      <c r="BC2159"/>
      <c r="BD2159"/>
      <c r="BE2159"/>
      <c r="BF2159"/>
      <c r="BG2159"/>
      <c r="BH2159"/>
      <c r="BI2159"/>
      <c r="BJ2159"/>
      <c r="BK2159"/>
      <c r="BL2159"/>
      <c r="BM2159"/>
      <c r="BN2159"/>
      <c r="BO2159"/>
      <c r="BP2159"/>
      <c r="BQ2159"/>
      <c r="BR2159"/>
      <c r="BS2159"/>
      <c r="BT2159"/>
    </row>
    <row r="2160" spans="1:72" s="8" customFormat="1" x14ac:dyDescent="0.25">
      <c r="A2160" s="92"/>
      <c r="B2160" s="92"/>
      <c r="C2160" s="92"/>
      <c r="D2160" s="92"/>
      <c r="E2160" s="104"/>
      <c r="F2160" s="104"/>
      <c r="G2160" s="104"/>
      <c r="H2160" s="104"/>
      <c r="I2160" s="104"/>
      <c r="J2160" s="104"/>
      <c r="K2160" s="104"/>
      <c r="L2160" s="104"/>
      <c r="M2160"/>
      <c r="N2160"/>
      <c r="O2160"/>
      <c r="P2160"/>
      <c r="Q2160"/>
      <c r="R2160"/>
      <c r="S2160"/>
      <c r="T2160"/>
      <c r="U2160"/>
      <c r="V2160"/>
      <c r="W2160"/>
      <c r="X2160"/>
      <c r="Y2160"/>
      <c r="Z2160"/>
      <c r="AA2160"/>
      <c r="AB2160"/>
      <c r="AC2160"/>
      <c r="AD2160"/>
      <c r="AE2160"/>
      <c r="AF2160"/>
      <c r="AG2160"/>
      <c r="AH2160"/>
      <c r="AI2160"/>
      <c r="AJ2160"/>
      <c r="AK2160"/>
      <c r="AL2160"/>
      <c r="AM2160"/>
      <c r="AN2160"/>
      <c r="AO2160"/>
      <c r="AP2160"/>
      <c r="AQ2160"/>
      <c r="AR2160"/>
      <c r="AS2160"/>
      <c r="AT2160"/>
      <c r="AU2160"/>
      <c r="AV2160"/>
      <c r="AW2160"/>
      <c r="AX2160"/>
      <c r="AY2160"/>
      <c r="AZ2160"/>
      <c r="BA2160"/>
      <c r="BB2160"/>
      <c r="BC2160"/>
      <c r="BD2160"/>
      <c r="BE2160"/>
      <c r="BF2160"/>
      <c r="BG2160"/>
      <c r="BH2160"/>
      <c r="BI2160"/>
      <c r="BJ2160"/>
      <c r="BK2160"/>
      <c r="BL2160"/>
      <c r="BM2160"/>
      <c r="BN2160"/>
      <c r="BO2160"/>
      <c r="BP2160"/>
      <c r="BQ2160"/>
      <c r="BR2160"/>
      <c r="BS2160"/>
      <c r="BT2160"/>
    </row>
    <row r="2161" spans="1:72" s="8" customFormat="1" x14ac:dyDescent="0.25">
      <c r="A2161" s="92"/>
      <c r="B2161" s="92"/>
      <c r="C2161" s="92"/>
      <c r="D2161" s="92"/>
      <c r="E2161" s="104"/>
      <c r="F2161" s="104"/>
      <c r="G2161" s="104"/>
      <c r="H2161" s="104"/>
      <c r="I2161" s="104"/>
      <c r="J2161" s="104"/>
      <c r="K2161" s="104"/>
      <c r="L2161" s="104"/>
      <c r="M2161"/>
      <c r="N2161"/>
      <c r="O2161"/>
      <c r="P2161"/>
      <c r="Q2161"/>
      <c r="R2161"/>
      <c r="S2161"/>
      <c r="T2161"/>
      <c r="U2161"/>
      <c r="V2161"/>
      <c r="W2161"/>
      <c r="X2161"/>
      <c r="Y2161"/>
      <c r="Z2161"/>
      <c r="AA2161"/>
      <c r="AB2161"/>
      <c r="AC2161"/>
      <c r="AD2161"/>
      <c r="AE2161"/>
      <c r="AF2161"/>
      <c r="AG2161"/>
      <c r="AH2161"/>
      <c r="AI2161"/>
      <c r="AJ2161"/>
      <c r="AK2161"/>
      <c r="AL2161"/>
      <c r="AM2161"/>
      <c r="AN2161"/>
      <c r="AO2161"/>
      <c r="AP2161"/>
      <c r="AQ2161"/>
      <c r="AR2161"/>
      <c r="AS2161"/>
      <c r="AT2161"/>
      <c r="AU2161"/>
      <c r="AV2161"/>
      <c r="AW2161"/>
      <c r="AX2161"/>
      <c r="AY2161"/>
      <c r="AZ2161"/>
      <c r="BA2161"/>
      <c r="BB2161"/>
      <c r="BC2161"/>
      <c r="BD2161"/>
      <c r="BE2161"/>
      <c r="BF2161"/>
      <c r="BG2161"/>
      <c r="BH2161"/>
      <c r="BI2161"/>
      <c r="BJ2161"/>
      <c r="BK2161"/>
      <c r="BL2161"/>
      <c r="BM2161"/>
      <c r="BN2161"/>
      <c r="BO2161"/>
      <c r="BP2161"/>
      <c r="BQ2161"/>
      <c r="BR2161"/>
      <c r="BS2161"/>
      <c r="BT2161"/>
    </row>
    <row r="2162" spans="1:72" s="8" customFormat="1" x14ac:dyDescent="0.25">
      <c r="A2162" s="92"/>
      <c r="B2162" s="92"/>
      <c r="C2162" s="92"/>
      <c r="D2162" s="92"/>
      <c r="E2162" s="104"/>
      <c r="F2162" s="104"/>
      <c r="G2162" s="104"/>
      <c r="H2162" s="104"/>
      <c r="I2162" s="104"/>
      <c r="J2162" s="104"/>
      <c r="K2162" s="104"/>
      <c r="L2162" s="104"/>
      <c r="M2162"/>
      <c r="N2162"/>
      <c r="O2162"/>
      <c r="P2162"/>
      <c r="Q2162"/>
      <c r="R2162"/>
      <c r="S2162"/>
      <c r="T2162"/>
      <c r="U2162"/>
      <c r="V2162"/>
      <c r="W2162"/>
      <c r="X2162"/>
      <c r="Y2162"/>
      <c r="Z2162"/>
      <c r="AA2162"/>
      <c r="AB2162"/>
      <c r="AC2162"/>
      <c r="AD2162"/>
      <c r="AE2162"/>
      <c r="AF2162"/>
      <c r="AG2162"/>
      <c r="AH2162"/>
      <c r="AI2162"/>
      <c r="AJ2162"/>
      <c r="AK2162"/>
      <c r="AL2162"/>
      <c r="AM2162"/>
      <c r="AN2162"/>
      <c r="AO2162"/>
      <c r="AP2162"/>
      <c r="AQ2162"/>
      <c r="AR2162"/>
      <c r="AS2162"/>
      <c r="AT2162"/>
      <c r="AU2162"/>
      <c r="AV2162"/>
      <c r="AW2162"/>
      <c r="AX2162"/>
      <c r="AY2162"/>
      <c r="AZ2162"/>
      <c r="BA2162"/>
      <c r="BB2162"/>
      <c r="BC2162"/>
      <c r="BD2162"/>
      <c r="BE2162"/>
      <c r="BF2162"/>
      <c r="BG2162"/>
      <c r="BH2162"/>
      <c r="BI2162"/>
      <c r="BJ2162"/>
      <c r="BK2162"/>
      <c r="BL2162"/>
      <c r="BM2162"/>
      <c r="BN2162"/>
      <c r="BO2162"/>
      <c r="BP2162"/>
      <c r="BQ2162"/>
      <c r="BR2162"/>
      <c r="BS2162"/>
      <c r="BT2162"/>
    </row>
    <row r="2163" spans="1:72" s="8" customFormat="1" x14ac:dyDescent="0.25">
      <c r="A2163" s="92"/>
      <c r="B2163" s="92"/>
      <c r="C2163" s="92"/>
      <c r="D2163" s="92"/>
      <c r="E2163" s="104"/>
      <c r="F2163" s="104"/>
      <c r="G2163" s="104"/>
      <c r="H2163" s="104"/>
      <c r="I2163" s="104"/>
      <c r="J2163" s="104"/>
      <c r="K2163" s="104"/>
      <c r="L2163" s="104"/>
      <c r="M2163"/>
      <c r="N2163"/>
      <c r="O2163"/>
      <c r="P2163"/>
      <c r="Q2163"/>
      <c r="R2163"/>
      <c r="S2163"/>
      <c r="T2163"/>
      <c r="U2163"/>
      <c r="V2163"/>
      <c r="W2163"/>
      <c r="X2163"/>
      <c r="Y2163"/>
      <c r="Z2163"/>
      <c r="AA2163"/>
      <c r="AB2163"/>
      <c r="AC2163"/>
      <c r="AD2163"/>
      <c r="AE2163"/>
      <c r="AF2163"/>
      <c r="AG2163"/>
      <c r="AH2163"/>
      <c r="AI2163"/>
      <c r="AJ2163"/>
      <c r="AK2163"/>
      <c r="AL2163"/>
      <c r="AM2163"/>
      <c r="AN2163"/>
      <c r="AO2163"/>
      <c r="AP2163"/>
      <c r="AQ2163"/>
      <c r="AR2163"/>
      <c r="AS2163"/>
      <c r="AT2163"/>
      <c r="AU2163"/>
      <c r="AV2163"/>
      <c r="AW2163"/>
      <c r="AX2163"/>
      <c r="AY2163"/>
      <c r="AZ2163"/>
      <c r="BA2163"/>
      <c r="BB2163"/>
      <c r="BC2163"/>
      <c r="BD2163"/>
      <c r="BE2163"/>
      <c r="BF2163"/>
      <c r="BG2163"/>
      <c r="BH2163"/>
      <c r="BI2163"/>
      <c r="BJ2163"/>
      <c r="BK2163"/>
      <c r="BL2163"/>
      <c r="BM2163"/>
      <c r="BN2163"/>
      <c r="BO2163"/>
      <c r="BP2163"/>
      <c r="BQ2163"/>
      <c r="BR2163"/>
      <c r="BS2163"/>
      <c r="BT2163"/>
    </row>
    <row r="2164" spans="1:72" s="8" customFormat="1" x14ac:dyDescent="0.25">
      <c r="A2164" s="92"/>
      <c r="B2164" s="92"/>
      <c r="C2164" s="92"/>
      <c r="D2164" s="92"/>
      <c r="E2164" s="104"/>
      <c r="F2164" s="104"/>
      <c r="G2164" s="104"/>
      <c r="H2164" s="104"/>
      <c r="I2164" s="104"/>
      <c r="J2164" s="104"/>
      <c r="K2164" s="104"/>
      <c r="L2164" s="104"/>
      <c r="M2164"/>
      <c r="N2164"/>
      <c r="O2164"/>
      <c r="P2164"/>
      <c r="Q2164"/>
      <c r="R2164"/>
      <c r="S2164"/>
      <c r="T2164"/>
      <c r="U2164"/>
      <c r="V2164"/>
      <c r="W2164"/>
      <c r="X2164"/>
      <c r="Y2164"/>
      <c r="Z2164"/>
      <c r="AA2164"/>
      <c r="AB2164"/>
      <c r="AC2164"/>
      <c r="AD2164"/>
      <c r="AE2164"/>
      <c r="AF2164"/>
      <c r="AG2164"/>
      <c r="AH2164"/>
      <c r="AI2164"/>
      <c r="AJ2164"/>
      <c r="AK2164"/>
      <c r="AL2164"/>
      <c r="AM2164"/>
      <c r="AN2164"/>
      <c r="AO2164"/>
      <c r="AP2164"/>
      <c r="AQ2164"/>
      <c r="AR2164"/>
      <c r="AS2164"/>
      <c r="AT2164"/>
      <c r="AU2164"/>
      <c r="AV2164"/>
      <c r="AW2164"/>
      <c r="AX2164"/>
      <c r="AY2164"/>
      <c r="AZ2164"/>
      <c r="BA2164"/>
      <c r="BB2164"/>
      <c r="BC2164"/>
      <c r="BD2164"/>
      <c r="BE2164"/>
      <c r="BF2164"/>
      <c r="BG2164"/>
      <c r="BH2164"/>
      <c r="BI2164"/>
      <c r="BJ2164"/>
      <c r="BK2164"/>
      <c r="BL2164"/>
      <c r="BM2164"/>
      <c r="BN2164"/>
      <c r="BO2164"/>
      <c r="BP2164"/>
      <c r="BQ2164"/>
      <c r="BR2164"/>
      <c r="BS2164"/>
      <c r="BT2164"/>
    </row>
    <row r="2165" spans="1:72" s="8" customFormat="1" x14ac:dyDescent="0.25">
      <c r="A2165" s="92"/>
      <c r="B2165" s="92"/>
      <c r="C2165" s="92"/>
      <c r="D2165" s="92"/>
      <c r="E2165" s="104"/>
      <c r="F2165" s="104"/>
      <c r="G2165" s="104"/>
      <c r="H2165" s="104"/>
      <c r="I2165" s="104"/>
      <c r="J2165" s="104"/>
      <c r="K2165" s="104"/>
      <c r="L2165" s="104"/>
      <c r="M2165"/>
      <c r="N2165"/>
      <c r="O2165"/>
      <c r="P2165"/>
      <c r="Q2165"/>
      <c r="R2165"/>
      <c r="S2165"/>
      <c r="T2165"/>
      <c r="U2165"/>
      <c r="V2165"/>
      <c r="W2165"/>
      <c r="X2165"/>
      <c r="Y2165"/>
      <c r="Z2165"/>
      <c r="AA2165"/>
      <c r="AB2165"/>
      <c r="AC2165"/>
      <c r="AD2165"/>
      <c r="AE2165"/>
      <c r="AF2165"/>
      <c r="AG2165"/>
      <c r="AH2165"/>
      <c r="AI2165"/>
      <c r="AJ2165"/>
      <c r="AK2165"/>
      <c r="AL2165"/>
      <c r="AM2165"/>
      <c r="AN2165"/>
      <c r="AO2165"/>
      <c r="AP2165"/>
      <c r="AQ2165"/>
      <c r="AR2165"/>
      <c r="AS2165"/>
      <c r="AT2165"/>
      <c r="AU2165"/>
      <c r="AV2165"/>
      <c r="AW2165"/>
      <c r="AX2165"/>
      <c r="AY2165"/>
      <c r="AZ2165"/>
      <c r="BA2165"/>
      <c r="BB2165"/>
      <c r="BC2165"/>
      <c r="BD2165"/>
      <c r="BE2165"/>
      <c r="BF2165"/>
      <c r="BG2165"/>
      <c r="BH2165"/>
      <c r="BI2165"/>
      <c r="BJ2165"/>
      <c r="BK2165"/>
      <c r="BL2165"/>
      <c r="BM2165"/>
      <c r="BN2165"/>
      <c r="BO2165"/>
      <c r="BP2165"/>
      <c r="BQ2165"/>
      <c r="BR2165"/>
      <c r="BS2165"/>
      <c r="BT2165"/>
    </row>
    <row r="2166" spans="1:72" s="8" customFormat="1" x14ac:dyDescent="0.25">
      <c r="A2166" s="92"/>
      <c r="B2166" s="92"/>
      <c r="C2166" s="92"/>
      <c r="D2166" s="92"/>
      <c r="E2166" s="104"/>
      <c r="F2166" s="104"/>
      <c r="G2166" s="104"/>
      <c r="H2166" s="104"/>
      <c r="I2166" s="104"/>
      <c r="J2166" s="104"/>
      <c r="K2166" s="104"/>
      <c r="L2166" s="104"/>
      <c r="M2166"/>
      <c r="N2166"/>
      <c r="O2166"/>
      <c r="P2166"/>
      <c r="Q2166"/>
      <c r="R2166"/>
      <c r="S2166"/>
      <c r="T2166"/>
      <c r="U2166"/>
      <c r="V2166"/>
      <c r="W2166"/>
      <c r="X2166"/>
      <c r="Y2166"/>
      <c r="Z2166"/>
      <c r="AA2166"/>
      <c r="AB2166"/>
      <c r="AC2166"/>
      <c r="AD2166"/>
      <c r="AE2166"/>
      <c r="AF2166"/>
      <c r="AG2166"/>
      <c r="AH2166"/>
      <c r="AI2166"/>
      <c r="AJ2166"/>
      <c r="AK2166"/>
      <c r="AL2166"/>
      <c r="AM2166"/>
      <c r="AN2166"/>
      <c r="AO2166"/>
      <c r="AP2166"/>
      <c r="AQ2166"/>
      <c r="AR2166"/>
      <c r="AS2166"/>
      <c r="AT2166"/>
      <c r="AU2166"/>
      <c r="AV2166"/>
      <c r="AW2166"/>
      <c r="AX2166"/>
      <c r="AY2166"/>
      <c r="AZ2166"/>
      <c r="BA2166"/>
      <c r="BB2166"/>
      <c r="BC2166"/>
      <c r="BD2166"/>
      <c r="BE2166"/>
      <c r="BF2166"/>
      <c r="BG2166"/>
      <c r="BH2166"/>
      <c r="BI2166"/>
      <c r="BJ2166"/>
      <c r="BK2166"/>
      <c r="BL2166"/>
      <c r="BM2166"/>
      <c r="BN2166"/>
      <c r="BO2166"/>
      <c r="BP2166"/>
      <c r="BQ2166"/>
      <c r="BR2166"/>
      <c r="BS2166"/>
      <c r="BT2166"/>
    </row>
    <row r="2167" spans="1:72" s="8" customFormat="1" x14ac:dyDescent="0.25">
      <c r="A2167" s="92"/>
      <c r="B2167" s="92"/>
      <c r="C2167" s="92"/>
      <c r="D2167" s="92"/>
      <c r="E2167" s="104"/>
      <c r="F2167" s="104"/>
      <c r="G2167" s="104"/>
      <c r="H2167" s="104"/>
      <c r="I2167" s="104"/>
      <c r="J2167" s="104"/>
      <c r="K2167" s="104"/>
      <c r="L2167" s="104"/>
      <c r="M2167"/>
      <c r="N2167"/>
      <c r="O2167"/>
      <c r="P2167"/>
      <c r="Q2167"/>
      <c r="R2167"/>
      <c r="S2167"/>
      <c r="T2167"/>
      <c r="U2167"/>
      <c r="V2167"/>
      <c r="W2167"/>
      <c r="X2167"/>
      <c r="Y2167"/>
      <c r="Z2167"/>
      <c r="AA2167"/>
      <c r="AB2167"/>
      <c r="AC2167"/>
      <c r="AD2167"/>
      <c r="AE2167"/>
      <c r="AF2167"/>
      <c r="AG2167"/>
      <c r="AH2167"/>
      <c r="AI2167"/>
      <c r="AJ2167"/>
      <c r="AK2167"/>
      <c r="AL2167"/>
      <c r="AM2167"/>
      <c r="AN2167"/>
      <c r="AO2167"/>
      <c r="AP2167"/>
      <c r="AQ2167"/>
      <c r="AR2167"/>
      <c r="AS2167"/>
      <c r="AT2167"/>
      <c r="AU2167"/>
      <c r="AV2167"/>
      <c r="AW2167"/>
      <c r="AX2167"/>
      <c r="AY2167"/>
      <c r="AZ2167"/>
      <c r="BA2167"/>
      <c r="BB2167"/>
      <c r="BC2167"/>
      <c r="BD2167"/>
      <c r="BE2167"/>
      <c r="BF2167"/>
      <c r="BG2167"/>
      <c r="BH2167"/>
      <c r="BI2167"/>
      <c r="BJ2167"/>
      <c r="BK2167"/>
      <c r="BL2167"/>
      <c r="BM2167"/>
      <c r="BN2167"/>
      <c r="BO2167"/>
      <c r="BP2167"/>
      <c r="BQ2167"/>
      <c r="BR2167"/>
      <c r="BS2167"/>
      <c r="BT2167"/>
    </row>
    <row r="2168" spans="1:72" s="8" customFormat="1" x14ac:dyDescent="0.25">
      <c r="A2168" s="92"/>
      <c r="B2168" s="92"/>
      <c r="C2168" s="92"/>
      <c r="D2168" s="92"/>
      <c r="E2168" s="104"/>
      <c r="F2168" s="104"/>
      <c r="G2168" s="104"/>
      <c r="H2168" s="104"/>
      <c r="I2168" s="104"/>
      <c r="J2168" s="104"/>
      <c r="K2168" s="104"/>
      <c r="L2168" s="104"/>
      <c r="M2168"/>
      <c r="N2168"/>
      <c r="O2168"/>
      <c r="P2168"/>
      <c r="Q2168"/>
      <c r="R2168"/>
      <c r="S2168"/>
      <c r="T2168"/>
      <c r="U2168"/>
      <c r="V2168"/>
      <c r="W2168"/>
      <c r="X2168"/>
      <c r="Y2168"/>
      <c r="Z2168"/>
      <c r="AA2168"/>
      <c r="AB2168"/>
      <c r="AC2168"/>
      <c r="AD2168"/>
      <c r="AE2168"/>
      <c r="AF2168"/>
      <c r="AG2168"/>
      <c r="AH2168"/>
      <c r="AI2168"/>
      <c r="AJ2168"/>
      <c r="AK2168"/>
      <c r="AL2168"/>
      <c r="AM2168"/>
      <c r="AN2168"/>
      <c r="AO2168"/>
      <c r="AP2168"/>
      <c r="AQ2168"/>
      <c r="AR2168"/>
      <c r="AS2168"/>
      <c r="AT2168"/>
      <c r="AU2168"/>
      <c r="AV2168"/>
      <c r="AW2168"/>
      <c r="AX2168"/>
      <c r="AY2168"/>
      <c r="AZ2168"/>
      <c r="BA2168"/>
      <c r="BB2168"/>
      <c r="BC2168"/>
      <c r="BD2168"/>
      <c r="BE2168"/>
      <c r="BF2168"/>
      <c r="BG2168"/>
      <c r="BH2168"/>
      <c r="BI2168"/>
      <c r="BJ2168"/>
      <c r="BK2168"/>
      <c r="BL2168"/>
      <c r="BM2168"/>
      <c r="BN2168"/>
      <c r="BO2168"/>
      <c r="BP2168"/>
      <c r="BQ2168"/>
      <c r="BR2168"/>
      <c r="BS2168"/>
      <c r="BT2168"/>
    </row>
    <row r="2169" spans="1:72" s="8" customFormat="1" x14ac:dyDescent="0.25">
      <c r="A2169" s="92"/>
      <c r="B2169" s="92"/>
      <c r="C2169" s="92"/>
      <c r="D2169" s="92"/>
      <c r="E2169" s="104"/>
      <c r="F2169" s="104"/>
      <c r="G2169" s="104"/>
      <c r="H2169" s="104"/>
      <c r="I2169" s="104"/>
      <c r="J2169" s="104"/>
      <c r="K2169" s="104"/>
      <c r="L2169" s="104"/>
      <c r="M2169"/>
      <c r="N2169"/>
      <c r="O2169"/>
      <c r="P2169"/>
      <c r="Q2169"/>
      <c r="R2169"/>
      <c r="S2169"/>
      <c r="T2169"/>
      <c r="U2169"/>
      <c r="V2169"/>
      <c r="W2169"/>
      <c r="X2169"/>
      <c r="Y2169"/>
      <c r="Z2169"/>
      <c r="AA2169"/>
      <c r="AB2169"/>
      <c r="AC2169"/>
      <c r="AD2169"/>
      <c r="AE2169"/>
      <c r="AF2169"/>
      <c r="AG2169"/>
      <c r="AH2169"/>
      <c r="AI2169"/>
      <c r="AJ2169"/>
      <c r="AK2169"/>
      <c r="AL2169"/>
      <c r="AM2169"/>
      <c r="AN2169"/>
      <c r="AO2169"/>
      <c r="AP2169"/>
      <c r="AQ2169"/>
      <c r="AR2169"/>
      <c r="AS2169"/>
      <c r="AT2169"/>
      <c r="AU2169"/>
      <c r="AV2169"/>
      <c r="AW2169"/>
      <c r="AX2169"/>
      <c r="AY2169"/>
      <c r="AZ2169"/>
      <c r="BA2169"/>
      <c r="BB2169"/>
      <c r="BC2169"/>
      <c r="BD2169"/>
      <c r="BE2169"/>
      <c r="BF2169"/>
      <c r="BG2169"/>
      <c r="BH2169"/>
      <c r="BI2169"/>
      <c r="BJ2169"/>
      <c r="BK2169"/>
      <c r="BL2169"/>
      <c r="BM2169"/>
      <c r="BN2169"/>
      <c r="BO2169"/>
      <c r="BP2169"/>
      <c r="BQ2169"/>
      <c r="BR2169"/>
      <c r="BS2169"/>
      <c r="BT2169"/>
    </row>
    <row r="2170" spans="1:72" s="8" customFormat="1" x14ac:dyDescent="0.25">
      <c r="A2170" s="92"/>
      <c r="B2170" s="92"/>
      <c r="C2170" s="92"/>
      <c r="D2170" s="92"/>
      <c r="E2170" s="104"/>
      <c r="F2170" s="104"/>
      <c r="G2170" s="104"/>
      <c r="H2170" s="104"/>
      <c r="I2170" s="104"/>
      <c r="J2170" s="104"/>
      <c r="K2170" s="104"/>
      <c r="L2170" s="104"/>
      <c r="M2170"/>
      <c r="N2170"/>
      <c r="O2170"/>
      <c r="P2170"/>
      <c r="Q2170"/>
      <c r="R2170"/>
      <c r="S2170"/>
      <c r="T2170"/>
      <c r="U2170"/>
      <c r="V2170"/>
      <c r="W2170"/>
      <c r="X2170"/>
      <c r="Y2170"/>
      <c r="Z2170"/>
      <c r="AA2170"/>
      <c r="AB2170"/>
      <c r="AC2170"/>
      <c r="AD2170"/>
      <c r="AE2170"/>
      <c r="AF2170"/>
      <c r="AG2170"/>
      <c r="AH2170"/>
      <c r="AI2170"/>
      <c r="AJ2170"/>
      <c r="AK2170"/>
      <c r="AL2170"/>
      <c r="AM2170"/>
      <c r="AN2170"/>
      <c r="AO2170"/>
      <c r="AP2170"/>
      <c r="AQ2170"/>
      <c r="AR2170"/>
      <c r="AS2170"/>
      <c r="AT2170"/>
      <c r="AU2170"/>
      <c r="AV2170"/>
      <c r="AW2170"/>
      <c r="AX2170"/>
      <c r="AY2170"/>
      <c r="AZ2170"/>
      <c r="BA2170"/>
      <c r="BB2170"/>
      <c r="BC2170"/>
      <c r="BD2170"/>
      <c r="BE2170"/>
      <c r="BF2170"/>
      <c r="BG2170"/>
      <c r="BH2170"/>
      <c r="BI2170"/>
      <c r="BJ2170"/>
      <c r="BK2170"/>
      <c r="BL2170"/>
      <c r="BM2170"/>
      <c r="BN2170"/>
      <c r="BO2170"/>
      <c r="BP2170"/>
      <c r="BQ2170"/>
      <c r="BR2170"/>
      <c r="BS2170"/>
      <c r="BT2170"/>
    </row>
    <row r="2171" spans="1:72" s="8" customFormat="1" x14ac:dyDescent="0.25">
      <c r="A2171" s="92"/>
      <c r="B2171" s="92"/>
      <c r="C2171" s="92"/>
      <c r="D2171" s="92"/>
      <c r="E2171" s="104"/>
      <c r="F2171" s="104"/>
      <c r="G2171" s="104"/>
      <c r="H2171" s="104"/>
      <c r="I2171" s="104"/>
      <c r="J2171" s="104"/>
      <c r="K2171" s="104"/>
      <c r="L2171" s="104"/>
      <c r="M2171"/>
      <c r="N2171"/>
      <c r="O2171"/>
      <c r="P2171"/>
      <c r="Q2171"/>
      <c r="R2171"/>
      <c r="S2171"/>
      <c r="T2171"/>
      <c r="U2171"/>
      <c r="V2171"/>
      <c r="W2171"/>
      <c r="X2171"/>
      <c r="Y2171"/>
      <c r="Z2171"/>
      <c r="AA2171"/>
      <c r="AB2171"/>
      <c r="AC2171"/>
      <c r="AD2171"/>
      <c r="AE2171"/>
      <c r="AF2171"/>
      <c r="AG2171"/>
      <c r="AH2171"/>
      <c r="AI2171"/>
      <c r="AJ2171"/>
      <c r="AK2171"/>
      <c r="AL2171"/>
      <c r="AM2171"/>
      <c r="AN2171"/>
      <c r="AO2171"/>
      <c r="AP2171"/>
      <c r="AQ2171"/>
      <c r="AR2171"/>
      <c r="AS2171"/>
      <c r="AT2171"/>
      <c r="AU2171"/>
      <c r="AV2171"/>
      <c r="AW2171"/>
      <c r="AX2171"/>
      <c r="AY2171"/>
      <c r="AZ2171"/>
      <c r="BA2171"/>
      <c r="BB2171"/>
      <c r="BC2171"/>
      <c r="BD2171"/>
      <c r="BE2171"/>
      <c r="BF2171"/>
      <c r="BG2171"/>
      <c r="BH2171"/>
      <c r="BI2171"/>
      <c r="BJ2171"/>
      <c r="BK2171"/>
      <c r="BL2171"/>
      <c r="BM2171"/>
      <c r="BN2171"/>
      <c r="BO2171"/>
      <c r="BP2171"/>
      <c r="BQ2171"/>
      <c r="BR2171"/>
      <c r="BS2171"/>
      <c r="BT2171"/>
    </row>
    <row r="2172" spans="1:72" s="8" customFormat="1" x14ac:dyDescent="0.25">
      <c r="A2172" s="92"/>
      <c r="B2172" s="92"/>
      <c r="C2172" s="92"/>
      <c r="D2172" s="92"/>
      <c r="E2172" s="104"/>
      <c r="F2172" s="104"/>
      <c r="G2172" s="104"/>
      <c r="H2172" s="104"/>
      <c r="I2172" s="104"/>
      <c r="J2172" s="104"/>
      <c r="K2172" s="104"/>
      <c r="L2172" s="104"/>
      <c r="M2172"/>
      <c r="N2172"/>
      <c r="O2172"/>
      <c r="P2172"/>
      <c r="Q2172"/>
      <c r="R2172"/>
      <c r="S2172"/>
      <c r="T2172"/>
      <c r="U2172"/>
      <c r="V2172"/>
      <c r="W2172"/>
      <c r="X2172"/>
      <c r="Y2172"/>
      <c r="Z2172"/>
      <c r="AA2172"/>
      <c r="AB2172"/>
      <c r="AC2172"/>
      <c r="AD2172"/>
      <c r="AE2172"/>
      <c r="AF2172"/>
      <c r="AG2172"/>
      <c r="AH2172"/>
      <c r="AI2172"/>
      <c r="AJ2172"/>
      <c r="AK2172"/>
      <c r="AL2172"/>
      <c r="AM2172"/>
      <c r="AN2172"/>
      <c r="AO2172"/>
      <c r="AP2172"/>
      <c r="AQ2172"/>
      <c r="AR2172"/>
      <c r="AS2172"/>
      <c r="AT2172"/>
      <c r="AU2172"/>
      <c r="AV2172"/>
      <c r="AW2172"/>
      <c r="AX2172"/>
      <c r="AY2172"/>
      <c r="AZ2172"/>
      <c r="BA2172"/>
      <c r="BB2172"/>
      <c r="BC2172"/>
      <c r="BD2172"/>
      <c r="BE2172"/>
      <c r="BF2172"/>
      <c r="BG2172"/>
      <c r="BH2172"/>
      <c r="BI2172"/>
      <c r="BJ2172"/>
      <c r="BK2172"/>
      <c r="BL2172"/>
      <c r="BM2172"/>
      <c r="BN2172"/>
      <c r="BO2172"/>
      <c r="BP2172"/>
      <c r="BQ2172"/>
      <c r="BR2172"/>
      <c r="BS2172"/>
      <c r="BT2172"/>
    </row>
    <row r="2173" spans="1:72" s="8" customFormat="1" x14ac:dyDescent="0.25">
      <c r="A2173" s="92"/>
      <c r="B2173" s="92"/>
      <c r="C2173" s="92"/>
      <c r="D2173" s="92"/>
      <c r="E2173" s="104"/>
      <c r="F2173" s="104"/>
      <c r="G2173" s="104"/>
      <c r="H2173" s="104"/>
      <c r="I2173" s="104"/>
      <c r="J2173" s="104"/>
      <c r="K2173" s="104"/>
      <c r="L2173" s="104"/>
      <c r="M2173"/>
      <c r="N2173"/>
      <c r="O2173"/>
      <c r="P2173"/>
      <c r="Q2173"/>
      <c r="R2173"/>
      <c r="S2173"/>
      <c r="T2173"/>
      <c r="U2173"/>
      <c r="V2173"/>
      <c r="W2173"/>
      <c r="X2173"/>
      <c r="Y2173"/>
      <c r="Z2173"/>
      <c r="AA2173"/>
      <c r="AB2173"/>
      <c r="AC2173"/>
      <c r="AD2173"/>
      <c r="AE2173"/>
      <c r="AF2173"/>
      <c r="AG2173"/>
      <c r="AH2173"/>
      <c r="AI2173"/>
      <c r="AJ2173"/>
      <c r="AK2173"/>
      <c r="AL2173"/>
      <c r="AM2173"/>
      <c r="AN2173"/>
      <c r="AO2173"/>
      <c r="AP2173"/>
      <c r="AQ2173"/>
      <c r="AR2173"/>
      <c r="AS2173"/>
      <c r="AT2173"/>
      <c r="AU2173"/>
      <c r="AV2173"/>
      <c r="AW2173"/>
      <c r="AX2173"/>
      <c r="AY2173"/>
      <c r="AZ2173"/>
      <c r="BA2173"/>
      <c r="BB2173"/>
      <c r="BC2173"/>
      <c r="BD2173"/>
      <c r="BE2173"/>
      <c r="BF2173"/>
      <c r="BG2173"/>
      <c r="BH2173"/>
      <c r="BI2173"/>
      <c r="BJ2173"/>
      <c r="BK2173"/>
      <c r="BL2173"/>
      <c r="BM2173"/>
      <c r="BN2173"/>
      <c r="BO2173"/>
      <c r="BP2173"/>
      <c r="BQ2173"/>
      <c r="BR2173"/>
      <c r="BS2173"/>
      <c r="BT2173"/>
    </row>
    <row r="2174" spans="1:72" s="8" customFormat="1" x14ac:dyDescent="0.25">
      <c r="A2174" s="92"/>
      <c r="B2174" s="92"/>
      <c r="C2174" s="92"/>
      <c r="D2174" s="92"/>
      <c r="E2174" s="104"/>
      <c r="F2174" s="104"/>
      <c r="G2174" s="104"/>
      <c r="H2174" s="104"/>
      <c r="I2174" s="104"/>
      <c r="J2174" s="104"/>
      <c r="K2174" s="104"/>
      <c r="L2174" s="104"/>
      <c r="M2174"/>
      <c r="N2174"/>
      <c r="O2174"/>
      <c r="P2174"/>
      <c r="Q2174"/>
      <c r="R2174"/>
      <c r="S2174"/>
      <c r="T2174"/>
      <c r="U2174"/>
      <c r="V2174"/>
      <c r="W2174"/>
      <c r="X2174"/>
      <c r="Y2174"/>
      <c r="Z2174"/>
      <c r="AA2174"/>
      <c r="AB2174"/>
      <c r="AC2174"/>
      <c r="AD2174"/>
      <c r="AE2174"/>
      <c r="AF2174"/>
      <c r="AG2174"/>
      <c r="AH2174"/>
      <c r="AI2174"/>
      <c r="AJ2174"/>
      <c r="AK2174"/>
      <c r="AL2174"/>
      <c r="AM2174"/>
      <c r="AN2174"/>
      <c r="AO2174"/>
      <c r="AP2174"/>
      <c r="AQ2174"/>
      <c r="AR2174"/>
      <c r="AS2174"/>
      <c r="AT2174"/>
      <c r="AU2174"/>
      <c r="AV2174"/>
      <c r="AW2174"/>
      <c r="AX2174"/>
      <c r="AY2174"/>
      <c r="AZ2174"/>
      <c r="BA2174"/>
      <c r="BB2174"/>
      <c r="BC2174"/>
      <c r="BD2174"/>
      <c r="BE2174"/>
      <c r="BF2174"/>
      <c r="BG2174"/>
      <c r="BH2174"/>
      <c r="BI2174"/>
      <c r="BJ2174"/>
      <c r="BK2174"/>
      <c r="BL2174"/>
      <c r="BM2174"/>
      <c r="BN2174"/>
      <c r="BO2174"/>
      <c r="BP2174"/>
      <c r="BQ2174"/>
      <c r="BR2174"/>
      <c r="BS2174"/>
      <c r="BT2174"/>
    </row>
    <row r="2175" spans="1:72" s="8" customFormat="1" x14ac:dyDescent="0.25">
      <c r="A2175" s="92"/>
      <c r="B2175" s="92"/>
      <c r="C2175" s="92"/>
      <c r="D2175" s="92"/>
      <c r="E2175" s="104"/>
      <c r="F2175" s="104"/>
      <c r="G2175" s="104"/>
      <c r="H2175" s="104"/>
      <c r="I2175" s="104"/>
      <c r="J2175" s="104"/>
      <c r="K2175" s="104"/>
      <c r="L2175" s="104"/>
      <c r="M2175"/>
      <c r="N2175"/>
      <c r="O2175"/>
      <c r="P2175"/>
      <c r="Q2175"/>
      <c r="R2175"/>
      <c r="S2175"/>
      <c r="T2175"/>
      <c r="U2175"/>
      <c r="V2175"/>
      <c r="W2175"/>
      <c r="X2175"/>
      <c r="Y2175"/>
      <c r="Z2175"/>
      <c r="AA2175"/>
      <c r="AB2175"/>
      <c r="AC2175"/>
      <c r="AD2175"/>
      <c r="AE2175"/>
      <c r="AF2175"/>
      <c r="AG2175"/>
      <c r="AH2175"/>
      <c r="AI2175"/>
      <c r="AJ2175"/>
      <c r="AK2175"/>
      <c r="AL2175"/>
      <c r="AM2175"/>
      <c r="AN2175"/>
      <c r="AO2175"/>
      <c r="AP2175"/>
      <c r="AQ2175"/>
      <c r="AR2175"/>
      <c r="AS2175"/>
      <c r="AT2175"/>
      <c r="AU2175"/>
      <c r="AV2175"/>
      <c r="AW2175"/>
      <c r="AX2175"/>
      <c r="AY2175"/>
      <c r="AZ2175"/>
      <c r="BA2175"/>
      <c r="BB2175"/>
      <c r="BC2175"/>
      <c r="BD2175"/>
      <c r="BE2175"/>
      <c r="BF2175"/>
      <c r="BG2175"/>
      <c r="BH2175"/>
      <c r="BI2175"/>
      <c r="BJ2175"/>
      <c r="BK2175"/>
      <c r="BL2175"/>
      <c r="BM2175"/>
      <c r="BN2175"/>
      <c r="BO2175"/>
      <c r="BP2175"/>
      <c r="BQ2175"/>
      <c r="BR2175"/>
      <c r="BS2175"/>
      <c r="BT2175"/>
    </row>
    <row r="2176" spans="1:72" s="8" customFormat="1" x14ac:dyDescent="0.25">
      <c r="A2176" s="92"/>
      <c r="B2176" s="92"/>
      <c r="C2176" s="92"/>
      <c r="D2176" s="92"/>
      <c r="E2176" s="104"/>
      <c r="F2176" s="104"/>
      <c r="G2176" s="104"/>
      <c r="H2176" s="104"/>
      <c r="I2176" s="104"/>
      <c r="J2176" s="104"/>
      <c r="K2176" s="104"/>
      <c r="L2176" s="104"/>
      <c r="M2176"/>
      <c r="N2176"/>
      <c r="O2176"/>
      <c r="P2176"/>
      <c r="Q2176"/>
      <c r="R2176"/>
      <c r="S2176"/>
      <c r="T2176"/>
      <c r="U2176"/>
      <c r="V2176"/>
      <c r="W2176"/>
      <c r="X2176"/>
      <c r="Y2176"/>
      <c r="Z2176"/>
      <c r="AA2176"/>
      <c r="AB2176"/>
      <c r="AC2176"/>
      <c r="AD2176"/>
      <c r="AE2176"/>
      <c r="AF2176"/>
      <c r="AG2176"/>
      <c r="AH2176"/>
      <c r="AI2176"/>
      <c r="AJ2176"/>
      <c r="AK2176"/>
      <c r="AL2176"/>
      <c r="AM2176"/>
      <c r="AN2176"/>
      <c r="AO2176"/>
      <c r="AP2176"/>
      <c r="AQ2176"/>
      <c r="AR2176"/>
      <c r="AS2176"/>
      <c r="AT2176"/>
      <c r="AU2176"/>
      <c r="AV2176"/>
      <c r="AW2176"/>
      <c r="AX2176"/>
      <c r="AY2176"/>
      <c r="AZ2176"/>
      <c r="BA2176"/>
      <c r="BB2176"/>
      <c r="BC2176"/>
      <c r="BD2176"/>
      <c r="BE2176"/>
      <c r="BF2176"/>
      <c r="BG2176"/>
      <c r="BH2176"/>
      <c r="BI2176"/>
      <c r="BJ2176"/>
      <c r="BK2176"/>
      <c r="BL2176"/>
      <c r="BM2176"/>
      <c r="BN2176"/>
      <c r="BO2176"/>
      <c r="BP2176"/>
      <c r="BQ2176"/>
      <c r="BR2176"/>
      <c r="BS2176"/>
      <c r="BT2176"/>
    </row>
    <row r="2177" spans="1:72" s="8" customFormat="1" x14ac:dyDescent="0.25">
      <c r="A2177" s="92"/>
      <c r="B2177" s="92"/>
      <c r="C2177" s="92"/>
      <c r="D2177" s="92"/>
      <c r="E2177" s="104"/>
      <c r="F2177" s="104"/>
      <c r="G2177" s="104"/>
      <c r="H2177" s="104"/>
      <c r="I2177" s="104"/>
      <c r="J2177" s="104"/>
      <c r="K2177" s="104"/>
      <c r="L2177" s="104"/>
      <c r="M2177"/>
      <c r="N2177"/>
      <c r="O2177"/>
      <c r="P2177"/>
      <c r="Q2177"/>
      <c r="R2177"/>
      <c r="S2177"/>
      <c r="T2177"/>
      <c r="U2177"/>
      <c r="V2177"/>
      <c r="W2177"/>
      <c r="X2177"/>
      <c r="Y2177"/>
      <c r="Z2177"/>
      <c r="AA2177"/>
      <c r="AB2177"/>
      <c r="AC2177"/>
      <c r="AD2177"/>
      <c r="AE2177"/>
      <c r="AF2177"/>
      <c r="AG2177"/>
      <c r="AH2177"/>
      <c r="AI2177"/>
      <c r="AJ2177"/>
      <c r="AK2177"/>
      <c r="AL2177"/>
      <c r="AM2177"/>
      <c r="AN2177"/>
      <c r="AO2177"/>
      <c r="AP2177"/>
      <c r="AQ2177"/>
      <c r="AR2177"/>
      <c r="AS2177"/>
      <c r="AT2177"/>
      <c r="AU2177"/>
      <c r="AV2177"/>
      <c r="AW2177"/>
      <c r="AX2177"/>
      <c r="AY2177"/>
      <c r="AZ2177"/>
      <c r="BA2177"/>
      <c r="BB2177"/>
      <c r="BC2177"/>
      <c r="BD2177"/>
      <c r="BE2177"/>
      <c r="BF2177"/>
      <c r="BG2177"/>
      <c r="BH2177"/>
      <c r="BI2177"/>
      <c r="BJ2177"/>
      <c r="BK2177"/>
      <c r="BL2177"/>
      <c r="BM2177"/>
      <c r="BN2177"/>
      <c r="BO2177"/>
      <c r="BP2177"/>
      <c r="BQ2177"/>
      <c r="BR2177"/>
      <c r="BS2177"/>
      <c r="BT2177"/>
    </row>
    <row r="2178" spans="1:72" s="8" customFormat="1" x14ac:dyDescent="0.25">
      <c r="A2178" s="92"/>
      <c r="B2178" s="92"/>
      <c r="C2178" s="92"/>
      <c r="D2178" s="92"/>
      <c r="E2178" s="104"/>
      <c r="F2178" s="104"/>
      <c r="G2178" s="104"/>
      <c r="H2178" s="104"/>
      <c r="I2178" s="104"/>
      <c r="J2178" s="104"/>
      <c r="K2178" s="104"/>
      <c r="L2178" s="104"/>
      <c r="M2178"/>
      <c r="N2178"/>
      <c r="O2178"/>
      <c r="P2178"/>
      <c r="Q2178"/>
      <c r="R2178"/>
      <c r="S2178"/>
      <c r="T2178"/>
      <c r="U2178"/>
      <c r="V2178"/>
      <c r="W2178"/>
      <c r="X2178"/>
      <c r="Y2178"/>
      <c r="Z2178"/>
      <c r="AA2178"/>
      <c r="AB2178"/>
      <c r="AC2178"/>
      <c r="AD2178"/>
      <c r="AE2178"/>
      <c r="AF2178"/>
      <c r="AG2178"/>
      <c r="AH2178"/>
      <c r="AI2178"/>
      <c r="AJ2178"/>
      <c r="AK2178"/>
      <c r="AL2178"/>
      <c r="AM2178"/>
      <c r="AN2178"/>
      <c r="AO2178"/>
      <c r="AP2178"/>
      <c r="AQ2178"/>
      <c r="AR2178"/>
      <c r="AS2178"/>
      <c r="AT2178"/>
      <c r="AU2178"/>
      <c r="AV2178"/>
      <c r="AW2178"/>
      <c r="AX2178"/>
      <c r="AY2178"/>
      <c r="AZ2178"/>
      <c r="BA2178"/>
      <c r="BB2178"/>
      <c r="BC2178"/>
      <c r="BD2178"/>
      <c r="BE2178"/>
      <c r="BF2178"/>
      <c r="BG2178"/>
      <c r="BH2178"/>
      <c r="BI2178"/>
      <c r="BJ2178"/>
      <c r="BK2178"/>
      <c r="BL2178"/>
      <c r="BM2178"/>
      <c r="BN2178"/>
      <c r="BO2178"/>
      <c r="BP2178"/>
      <c r="BQ2178"/>
      <c r="BR2178"/>
      <c r="BS2178"/>
      <c r="BT2178"/>
    </row>
    <row r="2179" spans="1:72" s="8" customFormat="1" x14ac:dyDescent="0.25">
      <c r="A2179" s="92"/>
      <c r="B2179" s="92"/>
      <c r="C2179" s="92"/>
      <c r="D2179" s="92"/>
      <c r="E2179" s="104"/>
      <c r="F2179" s="104"/>
      <c r="G2179" s="104"/>
      <c r="H2179" s="104"/>
      <c r="I2179" s="104"/>
      <c r="J2179" s="104"/>
      <c r="K2179" s="104"/>
      <c r="L2179" s="104"/>
      <c r="M2179"/>
      <c r="N2179"/>
      <c r="O2179"/>
      <c r="P2179"/>
      <c r="Q2179"/>
      <c r="R2179"/>
      <c r="S2179"/>
      <c r="T2179"/>
      <c r="U2179"/>
      <c r="V2179"/>
      <c r="W2179"/>
      <c r="X2179"/>
      <c r="Y2179"/>
      <c r="Z2179"/>
      <c r="AA2179"/>
      <c r="AB2179"/>
      <c r="AC2179"/>
      <c r="AD2179"/>
      <c r="AE2179"/>
      <c r="AF2179"/>
      <c r="AG2179"/>
      <c r="AH2179"/>
      <c r="AI2179"/>
      <c r="AJ2179"/>
      <c r="AK2179"/>
      <c r="AL2179"/>
      <c r="AM2179"/>
      <c r="AN2179"/>
      <c r="AO2179"/>
      <c r="AP2179"/>
      <c r="AQ2179"/>
      <c r="AR2179"/>
      <c r="AS2179"/>
      <c r="AT2179"/>
      <c r="AU2179"/>
      <c r="AV2179"/>
      <c r="AW2179"/>
      <c r="AX2179"/>
      <c r="AY2179"/>
      <c r="AZ2179"/>
      <c r="BA2179"/>
      <c r="BB2179"/>
      <c r="BC2179"/>
      <c r="BD2179"/>
      <c r="BE2179"/>
      <c r="BF2179"/>
      <c r="BG2179"/>
      <c r="BH2179"/>
      <c r="BI2179"/>
      <c r="BJ2179"/>
      <c r="BK2179"/>
      <c r="BL2179"/>
      <c r="BM2179"/>
      <c r="BN2179"/>
      <c r="BO2179"/>
      <c r="BP2179"/>
      <c r="BQ2179"/>
      <c r="BR2179"/>
      <c r="BS2179"/>
      <c r="BT2179"/>
    </row>
    <row r="2180" spans="1:72" s="8" customFormat="1" x14ac:dyDescent="0.25">
      <c r="A2180" s="92"/>
      <c r="B2180" s="92"/>
      <c r="C2180" s="92"/>
      <c r="D2180" s="92"/>
      <c r="E2180" s="104"/>
      <c r="F2180" s="104"/>
      <c r="G2180" s="104"/>
      <c r="H2180" s="104"/>
      <c r="I2180" s="104"/>
      <c r="J2180" s="104"/>
      <c r="K2180" s="104"/>
      <c r="L2180" s="104"/>
      <c r="M2180"/>
      <c r="N2180"/>
      <c r="O2180"/>
      <c r="P2180"/>
      <c r="Q2180"/>
      <c r="R2180"/>
      <c r="S2180"/>
      <c r="T2180"/>
      <c r="U2180"/>
      <c r="V2180"/>
      <c r="W2180"/>
      <c r="X2180"/>
      <c r="Y2180"/>
      <c r="Z2180"/>
      <c r="AA2180"/>
      <c r="AB2180"/>
      <c r="AC2180"/>
      <c r="AD2180"/>
      <c r="AE2180"/>
      <c r="AF2180"/>
      <c r="AG2180"/>
      <c r="AH2180"/>
      <c r="AI2180"/>
      <c r="AJ2180"/>
      <c r="AK2180"/>
      <c r="AL2180"/>
      <c r="AM2180"/>
      <c r="AN2180"/>
      <c r="AO2180"/>
      <c r="AP2180"/>
      <c r="AQ2180"/>
      <c r="AR2180"/>
      <c r="AS2180"/>
      <c r="AT2180"/>
      <c r="AU2180"/>
      <c r="AV2180"/>
      <c r="AW2180"/>
      <c r="AX2180"/>
      <c r="AY2180"/>
      <c r="AZ2180"/>
      <c r="BA2180"/>
      <c r="BB2180"/>
      <c r="BC2180"/>
      <c r="BD2180"/>
      <c r="BE2180"/>
      <c r="BF2180"/>
      <c r="BG2180"/>
      <c r="BH2180"/>
      <c r="BI2180"/>
      <c r="BJ2180"/>
      <c r="BK2180"/>
      <c r="BL2180"/>
      <c r="BM2180"/>
      <c r="BN2180"/>
      <c r="BO2180"/>
      <c r="BP2180"/>
      <c r="BQ2180"/>
      <c r="BR2180"/>
      <c r="BS2180"/>
      <c r="BT2180"/>
    </row>
    <row r="2181" spans="1:72" s="8" customFormat="1" x14ac:dyDescent="0.25">
      <c r="A2181" s="92"/>
      <c r="B2181" s="92"/>
      <c r="C2181" s="92"/>
      <c r="D2181" s="92"/>
      <c r="E2181" s="104"/>
      <c r="F2181" s="104"/>
      <c r="G2181" s="104"/>
      <c r="H2181" s="104"/>
      <c r="I2181" s="104"/>
      <c r="J2181" s="104"/>
      <c r="K2181" s="104"/>
      <c r="L2181" s="104"/>
      <c r="M2181"/>
      <c r="N2181"/>
      <c r="O2181"/>
      <c r="P2181"/>
      <c r="Q2181"/>
      <c r="R2181"/>
      <c r="S2181"/>
      <c r="T2181"/>
      <c r="U2181"/>
      <c r="V2181"/>
      <c r="W2181"/>
      <c r="X2181"/>
      <c r="Y2181"/>
      <c r="Z2181"/>
      <c r="AA2181"/>
      <c r="AB2181"/>
      <c r="AC2181"/>
      <c r="AD2181"/>
      <c r="AE2181"/>
      <c r="AF2181"/>
      <c r="AG2181"/>
      <c r="AH2181"/>
      <c r="AI2181"/>
      <c r="AJ2181"/>
      <c r="AK2181"/>
      <c r="AL2181"/>
      <c r="AM2181"/>
      <c r="AN2181"/>
      <c r="AO2181"/>
      <c r="AP2181"/>
      <c r="AQ2181"/>
      <c r="AR2181"/>
      <c r="AS2181"/>
      <c r="AT2181"/>
      <c r="AU2181"/>
      <c r="AV2181"/>
      <c r="AW2181"/>
      <c r="AX2181"/>
      <c r="AY2181"/>
      <c r="AZ2181"/>
      <c r="BA2181"/>
      <c r="BB2181"/>
      <c r="BC2181"/>
      <c r="BD2181"/>
      <c r="BE2181"/>
      <c r="BF2181"/>
      <c r="BG2181"/>
      <c r="BH2181"/>
      <c r="BI2181"/>
      <c r="BJ2181"/>
      <c r="BK2181"/>
      <c r="BL2181"/>
      <c r="BM2181"/>
      <c r="BN2181"/>
      <c r="BO2181"/>
      <c r="BP2181"/>
      <c r="BQ2181"/>
      <c r="BR2181"/>
      <c r="BS2181"/>
      <c r="BT2181"/>
    </row>
    <row r="2182" spans="1:72" s="8" customFormat="1" x14ac:dyDescent="0.25">
      <c r="A2182" s="92"/>
      <c r="B2182" s="92"/>
      <c r="C2182" s="92"/>
      <c r="D2182" s="92"/>
      <c r="E2182" s="104"/>
      <c r="F2182" s="104"/>
      <c r="G2182" s="104"/>
      <c r="H2182" s="104"/>
      <c r="I2182" s="104"/>
      <c r="J2182" s="104"/>
      <c r="K2182" s="104"/>
      <c r="L2182" s="104"/>
      <c r="M2182"/>
      <c r="N2182"/>
      <c r="O2182"/>
      <c r="P2182"/>
      <c r="Q2182"/>
      <c r="R2182"/>
      <c r="S2182"/>
      <c r="T2182"/>
      <c r="U2182"/>
      <c r="V2182"/>
      <c r="W2182"/>
      <c r="X2182"/>
      <c r="Y2182"/>
      <c r="Z2182"/>
      <c r="AA2182"/>
      <c r="AB2182"/>
      <c r="AC2182"/>
      <c r="AD2182"/>
      <c r="AE2182"/>
      <c r="AF2182"/>
      <c r="AG2182"/>
      <c r="AH2182"/>
      <c r="AI2182"/>
      <c r="AJ2182"/>
      <c r="AK2182"/>
      <c r="AL2182"/>
      <c r="AM2182"/>
      <c r="AN2182"/>
      <c r="AO2182"/>
      <c r="AP2182"/>
      <c r="AQ2182"/>
      <c r="AR2182"/>
      <c r="AS2182"/>
      <c r="AT2182"/>
      <c r="AU2182"/>
      <c r="AV2182"/>
      <c r="AW2182"/>
      <c r="AX2182"/>
      <c r="AY2182"/>
      <c r="AZ2182"/>
      <c r="BA2182"/>
      <c r="BB2182"/>
      <c r="BC2182"/>
      <c r="BD2182"/>
      <c r="BE2182"/>
      <c r="BF2182"/>
      <c r="BG2182"/>
      <c r="BH2182"/>
      <c r="BI2182"/>
      <c r="BJ2182"/>
      <c r="BK2182"/>
      <c r="BL2182"/>
      <c r="BM2182"/>
      <c r="BN2182"/>
      <c r="BO2182"/>
      <c r="BP2182"/>
      <c r="BQ2182"/>
      <c r="BR2182"/>
      <c r="BS2182"/>
      <c r="BT2182"/>
    </row>
    <row r="2183" spans="1:72" s="8" customFormat="1" x14ac:dyDescent="0.25">
      <c r="A2183" s="92"/>
      <c r="B2183" s="92"/>
      <c r="C2183" s="92"/>
      <c r="D2183" s="92"/>
      <c r="E2183" s="104"/>
      <c r="F2183" s="104"/>
      <c r="G2183" s="104"/>
      <c r="H2183" s="104"/>
      <c r="I2183" s="104"/>
      <c r="J2183" s="104"/>
      <c r="K2183" s="104"/>
      <c r="L2183" s="104"/>
      <c r="M2183"/>
      <c r="N2183"/>
      <c r="O2183"/>
      <c r="P2183"/>
      <c r="Q2183"/>
      <c r="R2183"/>
      <c r="S2183"/>
      <c r="T2183"/>
      <c r="U2183"/>
      <c r="V2183"/>
      <c r="W2183"/>
      <c r="X2183"/>
      <c r="Y2183"/>
      <c r="Z2183"/>
      <c r="AA2183"/>
      <c r="AB2183"/>
      <c r="AC2183"/>
      <c r="AD2183"/>
      <c r="AE2183"/>
      <c r="AF2183"/>
      <c r="AG2183"/>
      <c r="AH2183"/>
      <c r="AI2183"/>
      <c r="AJ2183"/>
      <c r="AK2183"/>
      <c r="AL2183"/>
      <c r="AM2183"/>
      <c r="AN2183"/>
      <c r="AO2183"/>
      <c r="AP2183"/>
      <c r="AQ2183"/>
      <c r="AR2183"/>
      <c r="AS2183"/>
      <c r="AT2183"/>
      <c r="AU2183"/>
      <c r="AV2183"/>
      <c r="AW2183"/>
      <c r="AX2183"/>
      <c r="AY2183"/>
      <c r="AZ2183"/>
      <c r="BA2183"/>
      <c r="BB2183"/>
      <c r="BC2183"/>
      <c r="BD2183"/>
      <c r="BE2183"/>
      <c r="BF2183"/>
      <c r="BG2183"/>
      <c r="BH2183"/>
      <c r="BI2183"/>
      <c r="BJ2183"/>
      <c r="BK2183"/>
      <c r="BL2183"/>
      <c r="BM2183"/>
      <c r="BN2183"/>
      <c r="BO2183"/>
      <c r="BP2183"/>
      <c r="BQ2183"/>
      <c r="BR2183"/>
      <c r="BS2183"/>
      <c r="BT2183"/>
    </row>
    <row r="2184" spans="1:72" s="8" customFormat="1" x14ac:dyDescent="0.25">
      <c r="A2184" s="92"/>
      <c r="B2184" s="92"/>
      <c r="C2184" s="92"/>
      <c r="D2184" s="92"/>
      <c r="E2184" s="104"/>
      <c r="F2184" s="104"/>
      <c r="G2184" s="104"/>
      <c r="H2184" s="104"/>
      <c r="I2184" s="104"/>
      <c r="J2184" s="104"/>
      <c r="K2184" s="104"/>
      <c r="L2184" s="104"/>
      <c r="M2184"/>
      <c r="N2184"/>
      <c r="O2184"/>
      <c r="P2184"/>
      <c r="Q2184"/>
      <c r="R2184"/>
      <c r="S2184"/>
      <c r="T2184"/>
      <c r="U2184"/>
      <c r="V2184"/>
      <c r="W2184"/>
      <c r="X2184"/>
      <c r="Y2184"/>
      <c r="Z2184"/>
      <c r="AA2184"/>
      <c r="AB2184"/>
      <c r="AC2184"/>
      <c r="AD2184"/>
      <c r="AE2184"/>
      <c r="AF2184"/>
      <c r="AG2184"/>
      <c r="AH2184"/>
      <c r="AI2184"/>
      <c r="AJ2184"/>
      <c r="AK2184"/>
      <c r="AL2184"/>
      <c r="AM2184"/>
      <c r="AN2184"/>
      <c r="AO2184"/>
      <c r="AP2184"/>
      <c r="AQ2184"/>
      <c r="AR2184"/>
      <c r="AS2184"/>
      <c r="AT2184"/>
      <c r="AU2184"/>
      <c r="AV2184"/>
      <c r="AW2184"/>
      <c r="AX2184"/>
      <c r="AY2184"/>
      <c r="AZ2184"/>
      <c r="BA2184"/>
      <c r="BB2184"/>
      <c r="BC2184"/>
      <c r="BD2184"/>
      <c r="BE2184"/>
      <c r="BF2184"/>
      <c r="BG2184"/>
      <c r="BH2184"/>
      <c r="BI2184"/>
      <c r="BJ2184"/>
      <c r="BK2184"/>
      <c r="BL2184"/>
      <c r="BM2184"/>
      <c r="BN2184"/>
      <c r="BO2184"/>
      <c r="BP2184"/>
      <c r="BQ2184"/>
      <c r="BR2184"/>
      <c r="BS2184"/>
      <c r="BT2184"/>
    </row>
    <row r="2185" spans="1:72" s="8" customFormat="1" x14ac:dyDescent="0.25">
      <c r="A2185" s="92"/>
      <c r="B2185" s="92"/>
      <c r="C2185" s="92"/>
      <c r="D2185" s="92"/>
      <c r="E2185" s="104"/>
      <c r="F2185" s="104"/>
      <c r="G2185" s="104"/>
      <c r="H2185" s="104"/>
      <c r="I2185" s="104"/>
      <c r="J2185" s="104"/>
      <c r="K2185" s="104"/>
      <c r="L2185" s="104"/>
      <c r="M2185"/>
      <c r="N2185"/>
      <c r="O2185"/>
      <c r="P2185"/>
      <c r="Q2185"/>
      <c r="R2185"/>
      <c r="S2185"/>
      <c r="T2185"/>
      <c r="U2185"/>
      <c r="V2185"/>
      <c r="W2185"/>
      <c r="X2185"/>
      <c r="Y2185"/>
      <c r="Z2185"/>
      <c r="AA2185"/>
      <c r="AB2185"/>
      <c r="AC2185"/>
      <c r="AD2185"/>
      <c r="AE2185"/>
      <c r="AF2185"/>
      <c r="AG2185"/>
      <c r="AH2185"/>
      <c r="AI2185"/>
      <c r="AJ2185"/>
      <c r="AK2185"/>
      <c r="AL2185"/>
      <c r="AM2185"/>
      <c r="AN2185"/>
      <c r="AO2185"/>
      <c r="AP2185"/>
      <c r="AQ2185"/>
      <c r="AR2185"/>
      <c r="AS2185"/>
      <c r="AT2185"/>
      <c r="AU2185"/>
      <c r="AV2185"/>
      <c r="AW2185"/>
      <c r="AX2185"/>
      <c r="AY2185"/>
      <c r="AZ2185"/>
      <c r="BA2185"/>
      <c r="BB2185"/>
      <c r="BC2185"/>
      <c r="BD2185"/>
      <c r="BE2185"/>
      <c r="BF2185"/>
      <c r="BG2185"/>
      <c r="BH2185"/>
      <c r="BI2185"/>
      <c r="BJ2185"/>
      <c r="BK2185"/>
      <c r="BL2185"/>
      <c r="BM2185"/>
      <c r="BN2185"/>
      <c r="BO2185"/>
      <c r="BP2185"/>
      <c r="BQ2185"/>
      <c r="BR2185"/>
      <c r="BS2185"/>
      <c r="BT2185"/>
    </row>
    <row r="2186" spans="1:72" s="8" customFormat="1" x14ac:dyDescent="0.25">
      <c r="A2186" s="92"/>
      <c r="B2186" s="92"/>
      <c r="C2186" s="92"/>
      <c r="D2186" s="92"/>
      <c r="E2186" s="104"/>
      <c r="F2186" s="104"/>
      <c r="G2186" s="104"/>
      <c r="H2186" s="104"/>
      <c r="I2186" s="104"/>
      <c r="J2186" s="104"/>
      <c r="K2186" s="104"/>
      <c r="L2186" s="104"/>
      <c r="M2186"/>
      <c r="N2186"/>
      <c r="O2186"/>
      <c r="P2186"/>
      <c r="Q2186"/>
      <c r="R2186"/>
      <c r="S2186"/>
      <c r="T2186"/>
      <c r="U2186"/>
      <c r="V2186"/>
      <c r="W2186"/>
      <c r="X2186"/>
      <c r="Y2186"/>
      <c r="Z2186"/>
      <c r="AA2186"/>
      <c r="AB2186"/>
      <c r="AC2186"/>
      <c r="AD2186"/>
      <c r="AE2186"/>
      <c r="AF2186"/>
      <c r="AG2186"/>
      <c r="AH2186"/>
      <c r="AI2186"/>
      <c r="AJ2186"/>
      <c r="AK2186"/>
      <c r="AL2186"/>
      <c r="AM2186"/>
      <c r="AN2186"/>
      <c r="AO2186"/>
      <c r="AP2186"/>
      <c r="AQ2186"/>
      <c r="AR2186"/>
      <c r="AS2186"/>
      <c r="AT2186"/>
      <c r="AU2186"/>
      <c r="AV2186"/>
      <c r="AW2186"/>
      <c r="AX2186"/>
      <c r="AY2186"/>
      <c r="AZ2186"/>
      <c r="BA2186"/>
      <c r="BB2186"/>
      <c r="BC2186"/>
      <c r="BD2186"/>
      <c r="BE2186"/>
      <c r="BF2186"/>
      <c r="BG2186"/>
      <c r="BH2186"/>
      <c r="BI2186"/>
      <c r="BJ2186"/>
      <c r="BK2186"/>
      <c r="BL2186"/>
      <c r="BM2186"/>
      <c r="BN2186"/>
      <c r="BO2186"/>
      <c r="BP2186"/>
      <c r="BQ2186"/>
      <c r="BR2186"/>
      <c r="BS2186"/>
      <c r="BT2186"/>
    </row>
    <row r="2187" spans="1:72" s="8" customFormat="1" x14ac:dyDescent="0.25">
      <c r="A2187" s="92"/>
      <c r="B2187" s="92"/>
      <c r="C2187" s="92"/>
      <c r="D2187" s="92"/>
      <c r="E2187" s="104"/>
      <c r="F2187" s="104"/>
      <c r="G2187" s="104"/>
      <c r="H2187" s="104"/>
      <c r="I2187" s="104"/>
      <c r="J2187" s="104"/>
      <c r="K2187" s="104"/>
      <c r="L2187" s="104"/>
      <c r="M2187"/>
      <c r="N2187"/>
      <c r="O2187"/>
      <c r="P2187"/>
      <c r="Q2187"/>
      <c r="R2187"/>
      <c r="S2187"/>
      <c r="T2187"/>
      <c r="U2187"/>
      <c r="V2187"/>
      <c r="W2187"/>
      <c r="X2187"/>
      <c r="Y2187"/>
      <c r="Z2187"/>
      <c r="AA2187"/>
      <c r="AB2187"/>
      <c r="AC2187"/>
      <c r="AD2187"/>
      <c r="AE2187"/>
      <c r="AF2187"/>
      <c r="AG2187"/>
      <c r="AH2187"/>
      <c r="AI2187"/>
      <c r="AJ2187"/>
      <c r="AK2187"/>
      <c r="AL2187"/>
      <c r="AM2187"/>
      <c r="AN2187"/>
      <c r="AO2187"/>
      <c r="AP2187"/>
      <c r="AQ2187"/>
      <c r="AR2187"/>
      <c r="AS2187"/>
      <c r="AT2187"/>
      <c r="AU2187"/>
      <c r="AV2187"/>
      <c r="AW2187"/>
      <c r="AX2187"/>
      <c r="AY2187"/>
      <c r="AZ2187"/>
      <c r="BA2187"/>
      <c r="BB2187"/>
      <c r="BC2187"/>
      <c r="BD2187"/>
      <c r="BE2187"/>
      <c r="BF2187"/>
      <c r="BG2187"/>
      <c r="BH2187"/>
      <c r="BI2187"/>
      <c r="BJ2187"/>
      <c r="BK2187"/>
      <c r="BL2187"/>
      <c r="BM2187"/>
      <c r="BN2187"/>
      <c r="BO2187"/>
      <c r="BP2187"/>
      <c r="BQ2187"/>
      <c r="BR2187"/>
      <c r="BS2187"/>
      <c r="BT2187"/>
    </row>
    <row r="2188" spans="1:72" s="8" customFormat="1" x14ac:dyDescent="0.25">
      <c r="A2188" s="92"/>
      <c r="B2188" s="92"/>
      <c r="C2188" s="92"/>
      <c r="D2188" s="92"/>
      <c r="E2188" s="104"/>
      <c r="F2188" s="104"/>
      <c r="G2188" s="104"/>
      <c r="H2188" s="104"/>
      <c r="I2188" s="104"/>
      <c r="J2188" s="104"/>
      <c r="K2188" s="104"/>
      <c r="L2188" s="104"/>
      <c r="M2188"/>
      <c r="N2188"/>
      <c r="O2188"/>
      <c r="P2188"/>
      <c r="Q2188"/>
      <c r="R2188"/>
      <c r="S2188"/>
      <c r="T2188"/>
      <c r="U2188"/>
      <c r="V2188"/>
      <c r="W2188"/>
      <c r="X2188"/>
      <c r="Y2188"/>
      <c r="Z2188"/>
      <c r="AA2188"/>
      <c r="AB2188"/>
      <c r="AC2188"/>
      <c r="AD2188"/>
      <c r="AE2188"/>
      <c r="AF2188"/>
      <c r="AG2188"/>
      <c r="AH2188"/>
      <c r="AI2188"/>
      <c r="AJ2188"/>
      <c r="AK2188"/>
      <c r="AL2188"/>
      <c r="AM2188"/>
      <c r="AN2188"/>
      <c r="AO2188"/>
      <c r="AP2188"/>
      <c r="AQ2188"/>
      <c r="AR2188"/>
      <c r="AS2188"/>
      <c r="AT2188"/>
      <c r="AU2188"/>
      <c r="AV2188"/>
      <c r="AW2188"/>
      <c r="AX2188"/>
      <c r="AY2188"/>
      <c r="AZ2188"/>
      <c r="BA2188"/>
      <c r="BB2188"/>
      <c r="BC2188"/>
      <c r="BD2188"/>
      <c r="BE2188"/>
      <c r="BF2188"/>
      <c r="BG2188"/>
      <c r="BH2188"/>
      <c r="BI2188"/>
      <c r="BJ2188"/>
      <c r="BK2188"/>
      <c r="BL2188"/>
      <c r="BM2188"/>
      <c r="BN2188"/>
      <c r="BO2188"/>
      <c r="BP2188"/>
      <c r="BQ2188"/>
      <c r="BR2188"/>
      <c r="BS2188"/>
      <c r="BT2188"/>
    </row>
    <row r="2189" spans="1:72" s="8" customFormat="1" x14ac:dyDescent="0.25">
      <c r="A2189" s="92"/>
      <c r="B2189" s="92"/>
      <c r="C2189" s="92"/>
      <c r="D2189" s="92"/>
      <c r="E2189" s="104"/>
      <c r="F2189" s="104"/>
      <c r="G2189" s="104"/>
      <c r="H2189" s="104"/>
      <c r="I2189" s="104"/>
      <c r="J2189" s="104"/>
      <c r="K2189" s="104"/>
      <c r="L2189" s="104"/>
      <c r="M2189"/>
      <c r="N2189"/>
      <c r="O2189"/>
      <c r="P2189"/>
      <c r="Q2189"/>
      <c r="R2189"/>
      <c r="S2189"/>
      <c r="T2189"/>
      <c r="U2189"/>
      <c r="V2189"/>
      <c r="W2189"/>
      <c r="X2189"/>
      <c r="Y2189"/>
      <c r="Z2189"/>
      <c r="AA2189"/>
      <c r="AB2189"/>
      <c r="AC2189"/>
      <c r="AD2189"/>
      <c r="AE2189"/>
      <c r="AF2189"/>
      <c r="AG2189"/>
      <c r="AH2189"/>
      <c r="AI2189"/>
      <c r="AJ2189"/>
      <c r="AK2189"/>
      <c r="AL2189"/>
      <c r="AM2189"/>
      <c r="AN2189"/>
      <c r="AO2189"/>
      <c r="AP2189"/>
      <c r="AQ2189"/>
      <c r="AR2189"/>
      <c r="AS2189"/>
      <c r="AT2189"/>
      <c r="AU2189"/>
      <c r="AV2189"/>
      <c r="AW2189"/>
      <c r="AX2189"/>
      <c r="AY2189"/>
      <c r="AZ2189"/>
      <c r="BA2189"/>
      <c r="BB2189"/>
      <c r="BC2189"/>
      <c r="BD2189"/>
      <c r="BE2189"/>
      <c r="BF2189"/>
      <c r="BG2189"/>
      <c r="BH2189"/>
      <c r="BI2189"/>
      <c r="BJ2189"/>
      <c r="BK2189"/>
      <c r="BL2189"/>
      <c r="BM2189"/>
      <c r="BN2189"/>
      <c r="BO2189"/>
      <c r="BP2189"/>
      <c r="BQ2189"/>
      <c r="BR2189"/>
      <c r="BS2189"/>
      <c r="BT2189"/>
    </row>
    <row r="2190" spans="1:72" s="8" customFormat="1" x14ac:dyDescent="0.25">
      <c r="A2190" s="92"/>
      <c r="B2190" s="92"/>
      <c r="C2190" s="92"/>
      <c r="D2190" s="92"/>
      <c r="E2190" s="104"/>
      <c r="F2190" s="104"/>
      <c r="G2190" s="104"/>
      <c r="H2190" s="104"/>
      <c r="I2190" s="104"/>
      <c r="J2190" s="104"/>
      <c r="K2190" s="104"/>
      <c r="L2190" s="104"/>
      <c r="M2190"/>
      <c r="N2190"/>
      <c r="O2190"/>
      <c r="P2190"/>
      <c r="Q2190"/>
      <c r="R2190"/>
      <c r="S2190"/>
      <c r="T2190"/>
      <c r="U2190"/>
      <c r="V2190"/>
      <c r="W2190"/>
      <c r="X2190"/>
      <c r="Y2190"/>
      <c r="Z2190"/>
      <c r="AA2190"/>
      <c r="AB2190"/>
      <c r="AC2190"/>
      <c r="AD2190"/>
      <c r="AE2190"/>
      <c r="AF2190"/>
      <c r="AG2190"/>
      <c r="AH2190"/>
      <c r="AI2190"/>
      <c r="AJ2190"/>
      <c r="AK2190"/>
      <c r="AL2190"/>
      <c r="AM2190"/>
      <c r="AN2190"/>
      <c r="AO2190"/>
      <c r="AP2190"/>
      <c r="AQ2190"/>
      <c r="AR2190"/>
      <c r="AS2190"/>
      <c r="AT2190"/>
      <c r="AU2190"/>
      <c r="AV2190"/>
      <c r="AW2190"/>
      <c r="AX2190"/>
      <c r="AY2190"/>
      <c r="AZ2190"/>
      <c r="BA2190"/>
      <c r="BB2190"/>
      <c r="BC2190"/>
      <c r="BD2190"/>
      <c r="BE2190"/>
      <c r="BF2190"/>
      <c r="BG2190"/>
      <c r="BH2190"/>
      <c r="BI2190"/>
      <c r="BJ2190"/>
      <c r="BK2190"/>
      <c r="BL2190"/>
      <c r="BM2190"/>
      <c r="BN2190"/>
      <c r="BO2190"/>
      <c r="BP2190"/>
      <c r="BQ2190"/>
      <c r="BR2190"/>
      <c r="BS2190"/>
      <c r="BT2190"/>
    </row>
    <row r="2191" spans="1:72" s="8" customFormat="1" x14ac:dyDescent="0.25">
      <c r="A2191" s="92"/>
      <c r="B2191" s="92"/>
      <c r="C2191" s="92"/>
      <c r="D2191" s="92"/>
      <c r="E2191" s="104"/>
      <c r="F2191" s="104"/>
      <c r="G2191" s="104"/>
      <c r="H2191" s="104"/>
      <c r="I2191" s="104"/>
      <c r="J2191" s="104"/>
      <c r="K2191" s="104"/>
      <c r="L2191" s="104"/>
      <c r="M2191"/>
      <c r="N2191"/>
      <c r="O2191"/>
      <c r="P2191"/>
      <c r="Q2191"/>
      <c r="R2191"/>
      <c r="S2191"/>
      <c r="T2191"/>
      <c r="U2191"/>
      <c r="V2191"/>
      <c r="W2191"/>
      <c r="X2191"/>
      <c r="Y2191"/>
      <c r="Z2191"/>
      <c r="AA2191"/>
      <c r="AB2191"/>
      <c r="AC2191"/>
      <c r="AD2191"/>
      <c r="AE2191"/>
      <c r="AF2191"/>
      <c r="AG2191"/>
      <c r="AH2191"/>
      <c r="AI2191"/>
      <c r="AJ2191"/>
      <c r="AK2191"/>
      <c r="AL2191"/>
      <c r="AM2191"/>
      <c r="AN2191"/>
      <c r="AO2191"/>
      <c r="AP2191"/>
      <c r="AQ2191"/>
      <c r="AR2191"/>
      <c r="AS2191"/>
      <c r="AT2191"/>
      <c r="AU2191"/>
      <c r="AV2191"/>
      <c r="AW2191"/>
      <c r="AX2191"/>
      <c r="AY2191"/>
      <c r="AZ2191"/>
      <c r="BA2191"/>
      <c r="BB2191"/>
      <c r="BC2191"/>
      <c r="BD2191"/>
      <c r="BE2191"/>
      <c r="BF2191"/>
      <c r="BG2191"/>
      <c r="BH2191"/>
      <c r="BI2191"/>
      <c r="BJ2191"/>
      <c r="BK2191"/>
      <c r="BL2191"/>
      <c r="BM2191"/>
      <c r="BN2191"/>
      <c r="BO2191"/>
      <c r="BP2191"/>
      <c r="BQ2191"/>
      <c r="BR2191"/>
      <c r="BS2191"/>
      <c r="BT2191"/>
    </row>
    <row r="2192" spans="1:72" s="8" customFormat="1" x14ac:dyDescent="0.25">
      <c r="A2192" s="92"/>
      <c r="B2192" s="92"/>
      <c r="C2192" s="92"/>
      <c r="D2192" s="92"/>
      <c r="E2192" s="104"/>
      <c r="F2192" s="104"/>
      <c r="G2192" s="104"/>
      <c r="H2192" s="104"/>
      <c r="I2192" s="104"/>
      <c r="J2192" s="104"/>
      <c r="K2192" s="104"/>
      <c r="L2192" s="104"/>
      <c r="M2192"/>
      <c r="N2192"/>
      <c r="O2192"/>
      <c r="P2192"/>
      <c r="Q2192"/>
      <c r="R2192"/>
      <c r="S2192"/>
      <c r="T2192"/>
      <c r="U2192"/>
      <c r="V2192"/>
      <c r="W2192"/>
      <c r="X2192"/>
      <c r="Y2192"/>
      <c r="Z2192"/>
      <c r="AA2192"/>
      <c r="AB2192"/>
      <c r="AC2192"/>
      <c r="AD2192"/>
      <c r="AE2192"/>
      <c r="AF2192"/>
      <c r="AG2192"/>
      <c r="AH2192"/>
      <c r="AI2192"/>
      <c r="AJ2192"/>
      <c r="AK2192"/>
      <c r="AL2192"/>
      <c r="AM2192"/>
      <c r="AN2192"/>
      <c r="AO2192"/>
      <c r="AP2192"/>
      <c r="AQ2192"/>
      <c r="AR2192"/>
      <c r="AS2192"/>
      <c r="AT2192"/>
      <c r="AU2192"/>
      <c r="AV2192"/>
      <c r="AW2192"/>
      <c r="AX2192"/>
      <c r="AY2192"/>
      <c r="AZ2192"/>
      <c r="BA2192"/>
      <c r="BB2192"/>
      <c r="BC2192"/>
      <c r="BD2192"/>
      <c r="BE2192"/>
      <c r="BF2192"/>
      <c r="BG2192"/>
      <c r="BH2192"/>
      <c r="BI2192"/>
      <c r="BJ2192"/>
      <c r="BK2192"/>
      <c r="BL2192"/>
      <c r="BM2192"/>
      <c r="BN2192"/>
      <c r="BO2192"/>
      <c r="BP2192"/>
      <c r="BQ2192"/>
      <c r="BR2192"/>
      <c r="BS2192"/>
      <c r="BT2192"/>
    </row>
    <row r="2193" spans="1:72" s="8" customFormat="1" x14ac:dyDescent="0.25">
      <c r="A2193" s="92"/>
      <c r="B2193" s="92"/>
      <c r="C2193" s="92"/>
      <c r="D2193" s="92"/>
      <c r="E2193" s="104"/>
      <c r="F2193" s="104"/>
      <c r="G2193" s="104"/>
      <c r="H2193" s="104"/>
      <c r="I2193" s="104"/>
      <c r="J2193" s="104"/>
      <c r="K2193" s="104"/>
      <c r="L2193" s="104"/>
      <c r="M2193"/>
      <c r="N2193"/>
      <c r="O2193"/>
      <c r="P2193"/>
      <c r="Q2193"/>
      <c r="R2193"/>
      <c r="S2193"/>
      <c r="T2193"/>
      <c r="U2193"/>
      <c r="V2193"/>
      <c r="W2193"/>
      <c r="X2193"/>
      <c r="Y2193"/>
      <c r="Z2193"/>
      <c r="AA2193"/>
      <c r="AB2193"/>
      <c r="AC2193"/>
      <c r="AD2193"/>
      <c r="AE2193"/>
      <c r="AF2193"/>
      <c r="AG2193"/>
      <c r="AH2193"/>
      <c r="AI2193"/>
      <c r="AJ2193"/>
      <c r="AK2193"/>
      <c r="AL2193"/>
      <c r="AM2193"/>
      <c r="AN2193"/>
      <c r="AO2193"/>
      <c r="AP2193"/>
      <c r="AQ2193"/>
      <c r="AR2193"/>
      <c r="AS2193"/>
      <c r="AT2193"/>
      <c r="AU2193"/>
      <c r="AV2193"/>
      <c r="AW2193"/>
      <c r="AX2193"/>
      <c r="AY2193"/>
      <c r="AZ2193"/>
      <c r="BA2193"/>
      <c r="BB2193"/>
      <c r="BC2193"/>
      <c r="BD2193"/>
      <c r="BE2193"/>
      <c r="BF2193"/>
      <c r="BG2193"/>
      <c r="BH2193"/>
      <c r="BI2193"/>
      <c r="BJ2193"/>
      <c r="BK2193"/>
      <c r="BL2193"/>
      <c r="BM2193"/>
      <c r="BN2193"/>
      <c r="BO2193"/>
      <c r="BP2193"/>
      <c r="BQ2193"/>
      <c r="BR2193"/>
      <c r="BS2193"/>
      <c r="BT2193"/>
    </row>
    <row r="2194" spans="1:72" s="8" customFormat="1" x14ac:dyDescent="0.25">
      <c r="A2194" s="92"/>
      <c r="B2194" s="92"/>
      <c r="C2194" s="92"/>
      <c r="D2194" s="92"/>
      <c r="E2194" s="104"/>
      <c r="F2194" s="104"/>
      <c r="G2194" s="104"/>
      <c r="H2194" s="104"/>
      <c r="I2194" s="104"/>
      <c r="J2194" s="104"/>
      <c r="K2194" s="104"/>
      <c r="L2194" s="104"/>
      <c r="M2194"/>
      <c r="N2194"/>
      <c r="O2194"/>
      <c r="P2194"/>
      <c r="Q2194"/>
      <c r="R2194"/>
      <c r="S2194"/>
      <c r="T2194"/>
      <c r="U2194"/>
      <c r="V2194"/>
      <c r="W2194"/>
      <c r="X2194"/>
      <c r="Y2194"/>
      <c r="Z2194"/>
      <c r="AA2194"/>
      <c r="AB2194"/>
      <c r="AC2194"/>
      <c r="AD2194"/>
      <c r="AE2194"/>
      <c r="AF2194"/>
      <c r="AG2194"/>
      <c r="AH2194"/>
      <c r="AI2194"/>
      <c r="AJ2194"/>
      <c r="AK2194"/>
      <c r="AL2194"/>
      <c r="AM2194"/>
      <c r="AN2194"/>
      <c r="AO2194"/>
      <c r="AP2194"/>
      <c r="AQ2194"/>
      <c r="AR2194"/>
      <c r="AS2194"/>
      <c r="AT2194"/>
      <c r="AU2194"/>
      <c r="AV2194"/>
      <c r="AW2194"/>
      <c r="AX2194"/>
      <c r="AY2194"/>
      <c r="AZ2194"/>
      <c r="BA2194"/>
      <c r="BB2194"/>
      <c r="BC2194"/>
      <c r="BD2194"/>
      <c r="BE2194"/>
      <c r="BF2194"/>
      <c r="BG2194"/>
      <c r="BH2194"/>
      <c r="BI2194"/>
      <c r="BJ2194"/>
      <c r="BK2194"/>
      <c r="BL2194"/>
      <c r="BM2194"/>
      <c r="BN2194"/>
      <c r="BO2194"/>
      <c r="BP2194"/>
      <c r="BQ2194"/>
      <c r="BR2194"/>
      <c r="BS2194"/>
      <c r="BT2194"/>
    </row>
    <row r="2195" spans="1:72" s="8" customFormat="1" x14ac:dyDescent="0.25">
      <c r="A2195" s="92"/>
      <c r="B2195" s="92"/>
      <c r="C2195" s="92"/>
      <c r="D2195" s="92"/>
      <c r="E2195" s="104"/>
      <c r="F2195" s="104"/>
      <c r="G2195" s="104"/>
      <c r="H2195" s="104"/>
      <c r="I2195" s="104"/>
      <c r="J2195" s="104"/>
      <c r="K2195" s="104"/>
      <c r="L2195" s="104"/>
      <c r="M2195"/>
      <c r="N2195"/>
      <c r="O2195"/>
      <c r="P2195"/>
      <c r="Q2195"/>
      <c r="R2195"/>
      <c r="S2195"/>
      <c r="T2195"/>
      <c r="U2195"/>
      <c r="V2195"/>
      <c r="W2195"/>
      <c r="X2195"/>
      <c r="Y2195"/>
      <c r="Z2195"/>
      <c r="AA2195"/>
      <c r="AB2195"/>
      <c r="AC2195"/>
      <c r="AD2195"/>
      <c r="AE2195"/>
      <c r="AF2195"/>
      <c r="AG2195"/>
      <c r="AH2195"/>
      <c r="AI2195"/>
      <c r="AJ2195"/>
      <c r="AK2195"/>
      <c r="AL2195"/>
      <c r="AM2195"/>
      <c r="AN2195"/>
      <c r="AO2195"/>
      <c r="AP2195"/>
      <c r="AQ2195"/>
      <c r="AR2195"/>
      <c r="AS2195"/>
      <c r="AT2195"/>
      <c r="AU2195"/>
      <c r="AV2195"/>
      <c r="AW2195"/>
      <c r="AX2195"/>
      <c r="AY2195"/>
      <c r="AZ2195"/>
      <c r="BA2195"/>
      <c r="BB2195"/>
      <c r="BC2195"/>
      <c r="BD2195"/>
      <c r="BE2195"/>
      <c r="BF2195"/>
      <c r="BG2195"/>
      <c r="BH2195"/>
      <c r="BI2195"/>
      <c r="BJ2195"/>
      <c r="BK2195"/>
      <c r="BL2195"/>
      <c r="BM2195"/>
      <c r="BN2195"/>
      <c r="BO2195"/>
      <c r="BP2195"/>
      <c r="BQ2195"/>
      <c r="BR2195"/>
      <c r="BS2195"/>
      <c r="BT2195"/>
    </row>
    <row r="2196" spans="1:72" s="8" customFormat="1" x14ac:dyDescent="0.25">
      <c r="A2196" s="92"/>
      <c r="B2196" s="92"/>
      <c r="C2196" s="92"/>
      <c r="D2196" s="92"/>
      <c r="E2196" s="104"/>
      <c r="F2196" s="104"/>
      <c r="G2196" s="104"/>
      <c r="H2196" s="104"/>
      <c r="I2196" s="104"/>
      <c r="J2196" s="104"/>
      <c r="K2196" s="104"/>
      <c r="L2196" s="104"/>
      <c r="M2196"/>
      <c r="N2196"/>
      <c r="O2196"/>
      <c r="P2196"/>
      <c r="Q2196"/>
      <c r="R2196"/>
      <c r="S2196"/>
      <c r="T2196"/>
      <c r="U2196"/>
      <c r="V2196"/>
      <c r="W2196"/>
      <c r="X2196"/>
      <c r="Y2196"/>
      <c r="Z2196"/>
      <c r="AA2196"/>
      <c r="AB2196"/>
      <c r="AC2196"/>
      <c r="AD2196"/>
      <c r="AE2196"/>
      <c r="AF2196"/>
      <c r="AG2196"/>
      <c r="AH2196"/>
      <c r="AI2196"/>
      <c r="AJ2196"/>
      <c r="AK2196"/>
      <c r="AL2196"/>
      <c r="AM2196"/>
      <c r="AN2196"/>
      <c r="AO2196"/>
      <c r="AP2196"/>
      <c r="AQ2196"/>
      <c r="AR2196"/>
      <c r="AS2196"/>
      <c r="AT2196"/>
      <c r="AU2196"/>
      <c r="AV2196"/>
      <c r="AW2196"/>
      <c r="AX2196"/>
      <c r="AY2196"/>
      <c r="AZ2196"/>
      <c r="BA2196"/>
      <c r="BB2196"/>
      <c r="BC2196"/>
      <c r="BD2196"/>
      <c r="BE2196"/>
      <c r="BF2196"/>
      <c r="BG2196"/>
      <c r="BH2196"/>
      <c r="BI2196"/>
      <c r="BJ2196"/>
      <c r="BK2196"/>
      <c r="BL2196"/>
      <c r="BM2196"/>
      <c r="BN2196"/>
      <c r="BO2196"/>
      <c r="BP2196"/>
      <c r="BQ2196"/>
      <c r="BR2196"/>
      <c r="BS2196"/>
      <c r="BT2196"/>
    </row>
    <row r="2197" spans="1:72" s="8" customFormat="1" x14ac:dyDescent="0.25">
      <c r="A2197" s="92"/>
      <c r="B2197" s="92"/>
      <c r="C2197" s="92"/>
      <c r="D2197" s="92"/>
      <c r="E2197" s="104"/>
      <c r="F2197" s="104"/>
      <c r="G2197" s="104"/>
      <c r="H2197" s="104"/>
      <c r="I2197" s="104"/>
      <c r="J2197" s="104"/>
      <c r="K2197" s="104"/>
      <c r="L2197" s="104"/>
      <c r="M2197"/>
      <c r="N2197"/>
      <c r="O2197"/>
      <c r="P2197"/>
      <c r="Q2197"/>
      <c r="R2197"/>
      <c r="S2197"/>
      <c r="T2197"/>
      <c r="U2197"/>
      <c r="V2197"/>
      <c r="W2197"/>
      <c r="X2197"/>
      <c r="Y2197"/>
      <c r="Z2197"/>
      <c r="AA2197"/>
      <c r="AB2197"/>
      <c r="AC2197"/>
      <c r="AD2197"/>
      <c r="AE2197"/>
      <c r="AF2197"/>
      <c r="AG2197"/>
      <c r="AH2197"/>
      <c r="AI2197"/>
      <c r="AJ2197"/>
      <c r="AK2197"/>
      <c r="AL2197"/>
      <c r="AM2197"/>
      <c r="AN2197"/>
      <c r="AO2197"/>
      <c r="AP2197"/>
      <c r="AQ2197"/>
      <c r="AR2197"/>
      <c r="AS2197"/>
      <c r="AT2197"/>
      <c r="AU2197"/>
      <c r="AV2197"/>
      <c r="AW2197"/>
      <c r="AX2197"/>
      <c r="AY2197"/>
      <c r="AZ2197"/>
      <c r="BA2197"/>
      <c r="BB2197"/>
      <c r="BC2197"/>
      <c r="BD2197"/>
      <c r="BE2197"/>
      <c r="BF2197"/>
      <c r="BG2197"/>
      <c r="BH2197"/>
      <c r="BI2197"/>
      <c r="BJ2197"/>
      <c r="BK2197"/>
      <c r="BL2197"/>
      <c r="BM2197"/>
      <c r="BN2197"/>
      <c r="BO2197"/>
      <c r="BP2197"/>
      <c r="BQ2197"/>
      <c r="BR2197"/>
      <c r="BS2197"/>
      <c r="BT2197"/>
    </row>
    <row r="2198" spans="1:72" s="8" customFormat="1" x14ac:dyDescent="0.25">
      <c r="A2198" s="92"/>
      <c r="B2198" s="92"/>
      <c r="C2198" s="92"/>
      <c r="D2198" s="92"/>
      <c r="E2198" s="104"/>
      <c r="F2198" s="104"/>
      <c r="G2198" s="104"/>
      <c r="H2198" s="104"/>
      <c r="I2198" s="104"/>
      <c r="J2198" s="104"/>
      <c r="K2198" s="104"/>
      <c r="L2198" s="104"/>
      <c r="M2198"/>
      <c r="N2198"/>
      <c r="O2198"/>
      <c r="P2198"/>
      <c r="Q2198"/>
      <c r="R2198"/>
      <c r="S2198"/>
      <c r="T2198"/>
      <c r="U2198"/>
      <c r="V2198"/>
      <c r="W2198"/>
      <c r="X2198"/>
      <c r="Y2198"/>
      <c r="Z2198"/>
      <c r="AA2198"/>
      <c r="AB2198"/>
      <c r="AC2198"/>
      <c r="AD2198"/>
      <c r="AE2198"/>
      <c r="AF2198"/>
      <c r="AG2198"/>
      <c r="AH2198"/>
      <c r="AI2198"/>
      <c r="AJ2198"/>
      <c r="AK2198"/>
      <c r="AL2198"/>
      <c r="AM2198"/>
      <c r="AN2198"/>
      <c r="AO2198"/>
      <c r="AP2198"/>
      <c r="AQ2198"/>
      <c r="AR2198"/>
      <c r="AS2198"/>
      <c r="AT2198"/>
      <c r="AU2198"/>
      <c r="AV2198"/>
      <c r="AW2198"/>
      <c r="AX2198"/>
      <c r="AY2198"/>
      <c r="AZ2198"/>
      <c r="BA2198"/>
      <c r="BB2198"/>
      <c r="BC2198"/>
      <c r="BD2198"/>
      <c r="BE2198"/>
      <c r="BF2198"/>
      <c r="BG2198"/>
      <c r="BH2198"/>
      <c r="BI2198"/>
      <c r="BJ2198"/>
      <c r="BK2198"/>
      <c r="BL2198"/>
      <c r="BM2198"/>
      <c r="BN2198"/>
      <c r="BO2198"/>
      <c r="BP2198"/>
      <c r="BQ2198"/>
      <c r="BR2198"/>
      <c r="BS2198"/>
      <c r="BT2198"/>
    </row>
    <row r="2199" spans="1:72" s="8" customFormat="1" x14ac:dyDescent="0.25">
      <c r="A2199" s="92"/>
      <c r="B2199" s="92"/>
      <c r="C2199" s="92"/>
      <c r="D2199" s="92"/>
      <c r="E2199" s="104"/>
      <c r="F2199" s="104"/>
      <c r="G2199" s="104"/>
      <c r="H2199" s="104"/>
      <c r="I2199" s="104"/>
      <c r="J2199" s="104"/>
      <c r="K2199" s="104"/>
      <c r="L2199" s="104"/>
      <c r="M2199"/>
      <c r="N2199"/>
      <c r="O2199"/>
      <c r="P2199"/>
      <c r="Q2199"/>
      <c r="R2199"/>
      <c r="S2199"/>
      <c r="T2199"/>
      <c r="U2199"/>
      <c r="V2199"/>
      <c r="W2199"/>
      <c r="X2199"/>
      <c r="Y2199"/>
      <c r="Z2199"/>
      <c r="AA2199"/>
      <c r="AB2199"/>
      <c r="AC2199"/>
      <c r="AD2199"/>
      <c r="AE2199"/>
      <c r="AF2199"/>
      <c r="AG2199"/>
      <c r="AH2199"/>
      <c r="AI2199"/>
      <c r="AJ2199"/>
      <c r="AK2199"/>
      <c r="AL2199"/>
      <c r="AM2199"/>
      <c r="AN2199"/>
      <c r="AO2199"/>
      <c r="AP2199"/>
      <c r="AQ2199"/>
      <c r="AR2199"/>
      <c r="AS2199"/>
      <c r="AT2199"/>
      <c r="AU2199"/>
      <c r="AV2199"/>
      <c r="AW2199"/>
      <c r="AX2199"/>
      <c r="AY2199"/>
      <c r="AZ2199"/>
      <c r="BA2199"/>
      <c r="BB2199"/>
      <c r="BC2199"/>
      <c r="BD2199"/>
      <c r="BE2199"/>
      <c r="BF2199"/>
      <c r="BG2199"/>
      <c r="BH2199"/>
      <c r="BI2199"/>
      <c r="BJ2199"/>
      <c r="BK2199"/>
      <c r="BL2199"/>
      <c r="BM2199"/>
      <c r="BN2199"/>
      <c r="BO2199"/>
      <c r="BP2199"/>
      <c r="BQ2199"/>
      <c r="BR2199"/>
      <c r="BS2199"/>
      <c r="BT2199"/>
    </row>
    <row r="2200" spans="1:72" s="8" customFormat="1" x14ac:dyDescent="0.25">
      <c r="A2200" s="92"/>
      <c r="B2200" s="92"/>
      <c r="C2200" s="92"/>
      <c r="D2200" s="92"/>
      <c r="E2200" s="104"/>
      <c r="F2200" s="104"/>
      <c r="G2200" s="104"/>
      <c r="H2200" s="104"/>
      <c r="I2200" s="104"/>
      <c r="J2200" s="104"/>
      <c r="K2200" s="104"/>
      <c r="L2200" s="104"/>
      <c r="M2200"/>
      <c r="N2200"/>
      <c r="O2200"/>
      <c r="P2200"/>
      <c r="Q2200"/>
      <c r="R2200"/>
      <c r="S2200"/>
      <c r="T2200"/>
      <c r="U2200"/>
      <c r="V2200"/>
      <c r="W2200"/>
      <c r="X2200"/>
      <c r="Y2200"/>
      <c r="Z2200"/>
      <c r="AA2200"/>
      <c r="AB2200"/>
      <c r="AC2200"/>
      <c r="AD2200"/>
      <c r="AE2200"/>
      <c r="AF2200"/>
      <c r="AG2200"/>
      <c r="AH2200"/>
      <c r="AI2200"/>
      <c r="AJ2200"/>
      <c r="AK2200"/>
      <c r="AL2200"/>
      <c r="AM2200"/>
      <c r="AN2200"/>
      <c r="AO2200"/>
      <c r="AP2200"/>
      <c r="AQ2200"/>
      <c r="AR2200"/>
      <c r="AS2200"/>
      <c r="AT2200"/>
      <c r="AU2200"/>
      <c r="AV2200"/>
      <c r="AW2200"/>
      <c r="AX2200"/>
      <c r="AY2200"/>
      <c r="AZ2200"/>
      <c r="BA2200"/>
      <c r="BB2200"/>
      <c r="BC2200"/>
      <c r="BD2200"/>
      <c r="BE2200"/>
      <c r="BF2200"/>
      <c r="BG2200"/>
      <c r="BH2200"/>
      <c r="BI2200"/>
      <c r="BJ2200"/>
      <c r="BK2200"/>
      <c r="BL2200"/>
      <c r="BM2200"/>
      <c r="BN2200"/>
      <c r="BO2200"/>
      <c r="BP2200"/>
      <c r="BQ2200"/>
      <c r="BR2200"/>
      <c r="BS2200"/>
      <c r="BT2200"/>
    </row>
    <row r="2201" spans="1:72" s="8" customFormat="1" x14ac:dyDescent="0.25">
      <c r="A2201" s="92"/>
      <c r="B2201" s="92"/>
      <c r="C2201" s="92"/>
      <c r="D2201" s="92"/>
      <c r="E2201" s="104"/>
      <c r="F2201" s="104"/>
      <c r="G2201" s="104"/>
      <c r="H2201" s="104"/>
      <c r="I2201" s="104"/>
      <c r="J2201" s="104"/>
      <c r="K2201" s="104"/>
      <c r="L2201" s="104"/>
      <c r="M2201"/>
      <c r="N2201"/>
      <c r="O2201"/>
      <c r="P2201"/>
      <c r="Q2201"/>
      <c r="R2201"/>
      <c r="S2201"/>
      <c r="T2201"/>
      <c r="U2201"/>
      <c r="V2201"/>
      <c r="W2201"/>
      <c r="X2201"/>
      <c r="Y2201"/>
      <c r="Z2201"/>
      <c r="AA2201"/>
      <c r="AB2201"/>
      <c r="AC2201"/>
      <c r="AD2201"/>
      <c r="AE2201"/>
      <c r="AF2201"/>
      <c r="AG2201"/>
      <c r="AH2201"/>
      <c r="AI2201"/>
      <c r="AJ2201"/>
      <c r="AK2201"/>
      <c r="AL2201"/>
      <c r="AM2201"/>
      <c r="AN2201"/>
      <c r="AO2201"/>
      <c r="AP2201"/>
      <c r="AQ2201"/>
      <c r="AR2201"/>
      <c r="AS2201"/>
      <c r="AT2201"/>
      <c r="AU2201"/>
      <c r="AV2201"/>
      <c r="AW2201"/>
      <c r="AX2201"/>
      <c r="AY2201"/>
      <c r="AZ2201"/>
      <c r="BA2201"/>
      <c r="BB2201"/>
      <c r="BC2201"/>
      <c r="BD2201"/>
      <c r="BE2201"/>
      <c r="BF2201"/>
      <c r="BG2201"/>
      <c r="BH2201"/>
      <c r="BI2201"/>
      <c r="BJ2201"/>
      <c r="BK2201"/>
      <c r="BL2201"/>
      <c r="BM2201"/>
      <c r="BN2201"/>
      <c r="BO2201"/>
      <c r="BP2201"/>
      <c r="BQ2201"/>
      <c r="BR2201"/>
      <c r="BS2201"/>
      <c r="BT2201"/>
    </row>
    <row r="2202" spans="1:72" s="8" customFormat="1" x14ac:dyDescent="0.25">
      <c r="A2202" s="92"/>
      <c r="B2202" s="92"/>
      <c r="C2202" s="92"/>
      <c r="D2202" s="92"/>
      <c r="E2202" s="104"/>
      <c r="F2202" s="104"/>
      <c r="G2202" s="104"/>
      <c r="H2202" s="104"/>
      <c r="I2202" s="104"/>
      <c r="J2202" s="104"/>
      <c r="K2202" s="104"/>
      <c r="L2202" s="104"/>
      <c r="M2202"/>
      <c r="N2202"/>
      <c r="O2202"/>
      <c r="P2202"/>
      <c r="Q2202"/>
      <c r="R2202"/>
      <c r="S2202"/>
      <c r="T2202"/>
      <c r="U2202"/>
      <c r="V2202"/>
      <c r="W2202"/>
      <c r="X2202"/>
      <c r="Y2202"/>
      <c r="Z2202"/>
      <c r="AA2202"/>
      <c r="AB2202"/>
      <c r="AC2202"/>
      <c r="AD2202"/>
      <c r="AE2202"/>
      <c r="AF2202"/>
      <c r="AG2202"/>
      <c r="AH2202"/>
      <c r="AI2202"/>
      <c r="AJ2202"/>
      <c r="AK2202"/>
      <c r="AL2202"/>
      <c r="AM2202"/>
      <c r="AN2202"/>
      <c r="AO2202"/>
      <c r="AP2202"/>
      <c r="AQ2202"/>
      <c r="AR2202"/>
      <c r="AS2202"/>
      <c r="AT2202"/>
      <c r="AU2202"/>
      <c r="AV2202"/>
      <c r="AW2202"/>
      <c r="AX2202"/>
      <c r="AY2202"/>
      <c r="AZ2202"/>
      <c r="BA2202"/>
      <c r="BB2202"/>
      <c r="BC2202"/>
      <c r="BD2202"/>
      <c r="BE2202"/>
      <c r="BF2202"/>
      <c r="BG2202"/>
      <c r="BH2202"/>
      <c r="BI2202"/>
      <c r="BJ2202"/>
      <c r="BK2202"/>
      <c r="BL2202"/>
      <c r="BM2202"/>
      <c r="BN2202"/>
      <c r="BO2202"/>
      <c r="BP2202"/>
      <c r="BQ2202"/>
      <c r="BR2202"/>
      <c r="BS2202"/>
      <c r="BT2202"/>
    </row>
    <row r="2203" spans="1:72" s="8" customFormat="1" x14ac:dyDescent="0.25">
      <c r="A2203" s="92"/>
      <c r="B2203" s="92"/>
      <c r="C2203" s="92"/>
      <c r="D2203" s="92"/>
      <c r="E2203" s="104"/>
      <c r="F2203" s="104"/>
      <c r="G2203" s="104"/>
      <c r="H2203" s="104"/>
      <c r="I2203" s="104"/>
      <c r="J2203" s="104"/>
      <c r="K2203" s="104"/>
      <c r="L2203" s="104"/>
      <c r="M2203"/>
      <c r="N2203"/>
      <c r="O2203"/>
      <c r="P2203"/>
      <c r="Q2203"/>
      <c r="R2203"/>
      <c r="S2203"/>
      <c r="T2203"/>
      <c r="U2203"/>
      <c r="V2203"/>
      <c r="W2203"/>
      <c r="X2203"/>
      <c r="Y2203"/>
      <c r="Z2203"/>
      <c r="AA2203"/>
      <c r="AB2203"/>
      <c r="AC2203"/>
      <c r="AD2203"/>
      <c r="AE2203"/>
      <c r="AF2203"/>
      <c r="AG2203"/>
      <c r="AH2203"/>
      <c r="AI2203"/>
      <c r="AJ2203"/>
      <c r="AK2203"/>
      <c r="AL2203"/>
      <c r="AM2203"/>
      <c r="AN2203"/>
      <c r="AO2203"/>
      <c r="AP2203"/>
      <c r="AQ2203"/>
      <c r="AR2203"/>
      <c r="AS2203"/>
      <c r="AT2203"/>
      <c r="AU2203"/>
      <c r="AV2203"/>
      <c r="AW2203"/>
      <c r="AX2203"/>
      <c r="AY2203"/>
      <c r="AZ2203"/>
      <c r="BA2203"/>
      <c r="BB2203"/>
      <c r="BC2203"/>
      <c r="BD2203"/>
      <c r="BE2203"/>
      <c r="BF2203"/>
      <c r="BG2203"/>
      <c r="BH2203"/>
      <c r="BI2203"/>
      <c r="BJ2203"/>
      <c r="BK2203"/>
      <c r="BL2203"/>
      <c r="BM2203"/>
      <c r="BN2203"/>
      <c r="BO2203"/>
      <c r="BP2203"/>
      <c r="BQ2203"/>
      <c r="BR2203"/>
      <c r="BS2203"/>
      <c r="BT2203"/>
    </row>
    <row r="2204" spans="1:72" s="8" customFormat="1" x14ac:dyDescent="0.25">
      <c r="A2204" s="92"/>
      <c r="B2204" s="92"/>
      <c r="C2204" s="92"/>
      <c r="D2204" s="92"/>
      <c r="E2204" s="104"/>
      <c r="F2204" s="104"/>
      <c r="G2204" s="104"/>
      <c r="H2204" s="104"/>
      <c r="I2204" s="104"/>
      <c r="J2204" s="104"/>
      <c r="K2204" s="104"/>
      <c r="L2204" s="104"/>
      <c r="M2204"/>
      <c r="N2204"/>
      <c r="O2204"/>
      <c r="P2204"/>
      <c r="Q2204"/>
      <c r="R2204"/>
      <c r="S2204"/>
      <c r="T2204"/>
      <c r="U2204"/>
      <c r="V2204"/>
      <c r="W2204"/>
      <c r="X2204"/>
      <c r="Y2204"/>
      <c r="Z2204"/>
      <c r="AA2204"/>
      <c r="AB2204"/>
      <c r="AC2204"/>
      <c r="AD2204"/>
      <c r="AE2204"/>
      <c r="AF2204"/>
      <c r="AG2204"/>
      <c r="AH2204"/>
      <c r="AI2204"/>
      <c r="AJ2204"/>
      <c r="AK2204"/>
      <c r="AL2204"/>
      <c r="AM2204"/>
      <c r="AN2204"/>
      <c r="AO2204"/>
      <c r="AP2204"/>
      <c r="AQ2204"/>
      <c r="AR2204"/>
      <c r="AS2204"/>
      <c r="AT2204"/>
      <c r="AU2204"/>
      <c r="AV2204"/>
      <c r="AW2204"/>
      <c r="AX2204"/>
      <c r="AY2204"/>
      <c r="AZ2204"/>
      <c r="BA2204"/>
      <c r="BB2204"/>
      <c r="BC2204"/>
      <c r="BD2204"/>
      <c r="BE2204"/>
      <c r="BF2204"/>
      <c r="BG2204"/>
      <c r="BH2204"/>
      <c r="BI2204"/>
      <c r="BJ2204"/>
      <c r="BK2204"/>
      <c r="BL2204"/>
      <c r="BM2204"/>
      <c r="BN2204"/>
      <c r="BO2204"/>
      <c r="BP2204"/>
      <c r="BQ2204"/>
      <c r="BR2204"/>
      <c r="BS2204"/>
      <c r="BT2204"/>
    </row>
    <row r="2205" spans="1:72" s="8" customFormat="1" x14ac:dyDescent="0.25">
      <c r="A2205" s="92"/>
      <c r="B2205" s="92"/>
      <c r="C2205" s="92"/>
      <c r="D2205" s="92"/>
      <c r="E2205" s="104"/>
      <c r="F2205" s="104"/>
      <c r="G2205" s="104"/>
      <c r="H2205" s="104"/>
      <c r="I2205" s="104"/>
      <c r="J2205" s="104"/>
      <c r="K2205" s="104"/>
      <c r="L2205" s="104"/>
      <c r="M2205"/>
      <c r="N2205"/>
      <c r="O2205"/>
      <c r="P2205"/>
      <c r="Q2205"/>
      <c r="R2205"/>
      <c r="S2205"/>
      <c r="T2205"/>
      <c r="U2205"/>
      <c r="V2205"/>
      <c r="W2205"/>
      <c r="X2205"/>
      <c r="Y2205"/>
      <c r="Z2205"/>
      <c r="AA2205"/>
      <c r="AB2205"/>
      <c r="AC2205"/>
      <c r="AD2205"/>
      <c r="AE2205"/>
      <c r="AF2205"/>
      <c r="AG2205"/>
      <c r="AH2205"/>
      <c r="AI2205"/>
      <c r="AJ2205"/>
      <c r="AK2205"/>
      <c r="AL2205"/>
      <c r="AM2205"/>
      <c r="AN2205"/>
      <c r="AO2205"/>
      <c r="AP2205"/>
      <c r="AQ2205"/>
      <c r="AR2205"/>
      <c r="AS2205"/>
      <c r="AT2205"/>
      <c r="AU2205"/>
      <c r="AV2205"/>
      <c r="AW2205"/>
      <c r="AX2205"/>
      <c r="AY2205"/>
      <c r="AZ2205"/>
      <c r="BA2205"/>
      <c r="BB2205"/>
      <c r="BC2205"/>
      <c r="BD2205"/>
      <c r="BE2205"/>
      <c r="BF2205"/>
      <c r="BG2205"/>
      <c r="BH2205"/>
      <c r="BI2205"/>
      <c r="BJ2205"/>
      <c r="BK2205"/>
      <c r="BL2205"/>
      <c r="BM2205"/>
      <c r="BN2205"/>
      <c r="BO2205"/>
      <c r="BP2205"/>
      <c r="BQ2205"/>
      <c r="BR2205"/>
      <c r="BS2205"/>
      <c r="BT2205"/>
    </row>
    <row r="2206" spans="1:72" s="8" customFormat="1" x14ac:dyDescent="0.25">
      <c r="A2206" s="92"/>
      <c r="B2206" s="92"/>
      <c r="C2206" s="92"/>
      <c r="D2206" s="92"/>
      <c r="E2206" s="104"/>
      <c r="F2206" s="104"/>
      <c r="G2206" s="104"/>
      <c r="H2206" s="104"/>
      <c r="I2206" s="104"/>
      <c r="J2206" s="104"/>
      <c r="K2206" s="104"/>
      <c r="L2206" s="104"/>
      <c r="M2206"/>
      <c r="N2206"/>
      <c r="O2206"/>
      <c r="P2206"/>
      <c r="Q2206"/>
      <c r="R2206"/>
      <c r="S2206"/>
      <c r="T2206"/>
      <c r="U2206"/>
      <c r="V2206"/>
      <c r="W2206"/>
      <c r="X2206"/>
      <c r="Y2206"/>
      <c r="Z2206"/>
      <c r="AA2206"/>
      <c r="AB2206"/>
      <c r="AC2206"/>
      <c r="AD2206"/>
      <c r="AE2206"/>
      <c r="AF2206"/>
      <c r="AG2206"/>
      <c r="AH2206"/>
      <c r="AI2206"/>
      <c r="AJ2206"/>
      <c r="AK2206"/>
      <c r="AL2206"/>
      <c r="AM2206"/>
      <c r="AN2206"/>
      <c r="AO2206"/>
      <c r="AP2206"/>
      <c r="AQ2206"/>
      <c r="AR2206"/>
      <c r="AS2206"/>
      <c r="AT2206"/>
      <c r="AU2206"/>
      <c r="AV2206"/>
      <c r="AW2206"/>
      <c r="AX2206"/>
      <c r="AY2206"/>
      <c r="AZ2206"/>
      <c r="BA2206"/>
      <c r="BB2206"/>
      <c r="BC2206"/>
      <c r="BD2206"/>
      <c r="BE2206"/>
      <c r="BF2206"/>
      <c r="BG2206"/>
      <c r="BH2206"/>
      <c r="BI2206"/>
      <c r="BJ2206"/>
      <c r="BK2206"/>
      <c r="BL2206"/>
      <c r="BM2206"/>
      <c r="BN2206"/>
      <c r="BO2206"/>
      <c r="BP2206"/>
      <c r="BQ2206"/>
      <c r="BR2206"/>
      <c r="BS2206"/>
      <c r="BT2206"/>
    </row>
    <row r="2207" spans="1:72" s="8" customFormat="1" x14ac:dyDescent="0.25">
      <c r="A2207" s="92"/>
      <c r="B2207" s="92"/>
      <c r="C2207" s="92"/>
      <c r="D2207" s="92"/>
      <c r="E2207" s="104"/>
      <c r="F2207" s="104"/>
      <c r="G2207" s="104"/>
      <c r="H2207" s="104"/>
      <c r="I2207" s="104"/>
      <c r="J2207" s="104"/>
      <c r="K2207" s="104"/>
      <c r="L2207" s="104"/>
      <c r="M2207"/>
      <c r="N2207"/>
      <c r="O2207"/>
      <c r="P2207"/>
      <c r="Q2207"/>
      <c r="R2207"/>
      <c r="S2207"/>
      <c r="T2207"/>
      <c r="U2207"/>
      <c r="V2207"/>
      <c r="W2207"/>
      <c r="X2207"/>
      <c r="Y2207"/>
      <c r="Z2207"/>
      <c r="AA2207"/>
      <c r="AB2207"/>
      <c r="AC2207"/>
      <c r="AD2207"/>
      <c r="AE2207"/>
      <c r="AF2207"/>
      <c r="AG2207"/>
      <c r="AH2207"/>
      <c r="AI2207"/>
      <c r="AJ2207"/>
      <c r="AK2207"/>
      <c r="AL2207"/>
      <c r="AM2207"/>
      <c r="AN2207"/>
      <c r="AO2207"/>
      <c r="AP2207"/>
      <c r="AQ2207"/>
      <c r="AR2207"/>
      <c r="AS2207"/>
      <c r="AT2207"/>
      <c r="AU2207"/>
      <c r="AV2207"/>
      <c r="AW2207"/>
      <c r="AX2207"/>
      <c r="AY2207"/>
      <c r="AZ2207"/>
      <c r="BA2207"/>
      <c r="BB2207"/>
      <c r="BC2207"/>
      <c r="BD2207"/>
      <c r="BE2207"/>
      <c r="BF2207"/>
      <c r="BG2207"/>
      <c r="BH2207"/>
      <c r="BI2207"/>
      <c r="BJ2207"/>
      <c r="BK2207"/>
      <c r="BL2207"/>
      <c r="BM2207"/>
      <c r="BN2207"/>
      <c r="BO2207"/>
      <c r="BP2207"/>
      <c r="BQ2207"/>
      <c r="BR2207"/>
      <c r="BS2207"/>
      <c r="BT2207"/>
    </row>
    <row r="2208" spans="1:72" s="8" customFormat="1" x14ac:dyDescent="0.25">
      <c r="A2208" s="92"/>
      <c r="B2208" s="92"/>
      <c r="C2208" s="92"/>
      <c r="D2208" s="92"/>
      <c r="E2208" s="104"/>
      <c r="F2208" s="104"/>
      <c r="G2208" s="104"/>
      <c r="H2208" s="104"/>
      <c r="I2208" s="104"/>
      <c r="J2208" s="104"/>
      <c r="K2208" s="104"/>
      <c r="L2208" s="104"/>
      <c r="M2208"/>
      <c r="N2208"/>
      <c r="O2208"/>
      <c r="P2208"/>
      <c r="Q2208"/>
      <c r="R2208"/>
      <c r="S2208"/>
      <c r="T2208"/>
      <c r="U2208"/>
      <c r="V2208"/>
      <c r="W2208"/>
      <c r="X2208"/>
      <c r="Y2208"/>
      <c r="Z2208"/>
      <c r="AA2208"/>
      <c r="AB2208"/>
      <c r="AC2208"/>
      <c r="AD2208"/>
      <c r="AE2208"/>
      <c r="AF2208"/>
      <c r="AG2208"/>
      <c r="AH2208"/>
      <c r="AI2208"/>
      <c r="AJ2208"/>
      <c r="AK2208"/>
      <c r="AL2208"/>
      <c r="AM2208"/>
      <c r="AN2208"/>
      <c r="AO2208"/>
      <c r="AP2208"/>
      <c r="AQ2208"/>
      <c r="AR2208"/>
      <c r="AS2208"/>
      <c r="AT2208"/>
      <c r="AU2208"/>
      <c r="AV2208"/>
      <c r="AW2208"/>
      <c r="AX2208"/>
      <c r="AY2208"/>
      <c r="AZ2208"/>
      <c r="BA2208"/>
      <c r="BB2208"/>
      <c r="BC2208"/>
      <c r="BD2208"/>
      <c r="BE2208"/>
      <c r="BF2208"/>
      <c r="BG2208"/>
      <c r="BH2208"/>
      <c r="BI2208"/>
      <c r="BJ2208"/>
      <c r="BK2208"/>
      <c r="BL2208"/>
      <c r="BM2208"/>
      <c r="BN2208"/>
      <c r="BO2208"/>
      <c r="BP2208"/>
      <c r="BQ2208"/>
      <c r="BR2208"/>
      <c r="BS2208"/>
      <c r="BT2208"/>
    </row>
    <row r="2209" spans="1:72" s="8" customFormat="1" x14ac:dyDescent="0.25">
      <c r="A2209" s="92"/>
      <c r="B2209" s="92"/>
      <c r="C2209" s="92"/>
      <c r="D2209" s="92"/>
      <c r="E2209" s="104"/>
      <c r="F2209" s="104"/>
      <c r="G2209" s="104"/>
      <c r="H2209" s="104"/>
      <c r="I2209" s="104"/>
      <c r="J2209" s="104"/>
      <c r="K2209" s="104"/>
      <c r="L2209" s="104"/>
      <c r="M2209"/>
      <c r="N2209"/>
      <c r="O2209"/>
      <c r="P2209"/>
      <c r="Q2209"/>
      <c r="R2209"/>
      <c r="S2209"/>
      <c r="T2209"/>
      <c r="U2209"/>
      <c r="V2209"/>
      <c r="W2209"/>
      <c r="X2209"/>
      <c r="Y2209"/>
      <c r="Z2209"/>
      <c r="AA2209"/>
      <c r="AB2209"/>
      <c r="AC2209"/>
      <c r="AD2209"/>
      <c r="AE2209"/>
      <c r="AF2209"/>
      <c r="AG2209"/>
      <c r="AH2209"/>
      <c r="AI2209"/>
      <c r="AJ2209"/>
      <c r="AK2209"/>
      <c r="AL2209"/>
      <c r="AM2209"/>
      <c r="AN2209"/>
      <c r="AO2209"/>
      <c r="AP2209"/>
      <c r="AQ2209"/>
      <c r="AR2209"/>
      <c r="AS2209"/>
      <c r="AT2209"/>
      <c r="AU2209"/>
      <c r="AV2209"/>
      <c r="AW2209"/>
      <c r="AX2209"/>
      <c r="AY2209"/>
      <c r="AZ2209"/>
      <c r="BA2209"/>
      <c r="BB2209"/>
      <c r="BC2209"/>
      <c r="BD2209"/>
      <c r="BE2209"/>
      <c r="BF2209"/>
      <c r="BG2209"/>
      <c r="BH2209"/>
      <c r="BI2209"/>
      <c r="BJ2209"/>
      <c r="BK2209"/>
      <c r="BL2209"/>
      <c r="BM2209"/>
      <c r="BN2209"/>
      <c r="BO2209"/>
      <c r="BP2209"/>
      <c r="BQ2209"/>
      <c r="BR2209"/>
      <c r="BS2209"/>
      <c r="BT2209"/>
    </row>
    <row r="2210" spans="1:72" s="8" customFormat="1" x14ac:dyDescent="0.25">
      <c r="A2210" s="92"/>
      <c r="B2210" s="92"/>
      <c r="C2210" s="92"/>
      <c r="D2210" s="92"/>
      <c r="E2210" s="104"/>
      <c r="F2210" s="104"/>
      <c r="G2210" s="104"/>
      <c r="H2210" s="104"/>
      <c r="I2210" s="104"/>
      <c r="J2210" s="104"/>
      <c r="K2210" s="104"/>
      <c r="L2210" s="104"/>
      <c r="M2210"/>
      <c r="N2210"/>
      <c r="O2210"/>
      <c r="P2210"/>
      <c r="Q2210"/>
      <c r="R2210"/>
      <c r="S2210"/>
      <c r="T2210"/>
      <c r="U2210"/>
      <c r="V2210"/>
      <c r="W2210"/>
      <c r="X2210"/>
      <c r="Y2210"/>
      <c r="Z2210"/>
      <c r="AA2210"/>
      <c r="AB2210"/>
      <c r="AC2210"/>
      <c r="AD2210"/>
      <c r="AE2210"/>
      <c r="AF2210"/>
      <c r="AG2210"/>
      <c r="AH2210"/>
      <c r="AI2210"/>
      <c r="AJ2210"/>
      <c r="AK2210"/>
      <c r="AL2210"/>
      <c r="AM2210"/>
      <c r="AN2210"/>
      <c r="AO2210"/>
      <c r="AP2210"/>
      <c r="AQ2210"/>
      <c r="AR2210"/>
      <c r="AS2210"/>
      <c r="AT2210"/>
      <c r="AU2210"/>
      <c r="AV2210"/>
      <c r="AW2210"/>
      <c r="AX2210"/>
      <c r="AY2210"/>
      <c r="AZ2210"/>
      <c r="BA2210"/>
      <c r="BB2210"/>
      <c r="BC2210"/>
      <c r="BD2210"/>
      <c r="BE2210"/>
      <c r="BF2210"/>
      <c r="BG2210"/>
      <c r="BH2210"/>
      <c r="BI2210"/>
      <c r="BJ2210"/>
      <c r="BK2210"/>
      <c r="BL2210"/>
      <c r="BM2210"/>
      <c r="BN2210"/>
      <c r="BO2210"/>
      <c r="BP2210"/>
      <c r="BQ2210"/>
      <c r="BR2210"/>
      <c r="BS2210"/>
      <c r="BT2210"/>
    </row>
    <row r="2211" spans="1:72" s="8" customFormat="1" x14ac:dyDescent="0.25">
      <c r="A2211" s="92"/>
      <c r="B2211" s="92"/>
      <c r="C2211" s="92"/>
      <c r="D2211" s="92"/>
      <c r="E2211" s="104"/>
      <c r="F2211" s="104"/>
      <c r="G2211" s="104"/>
      <c r="H2211" s="104"/>
      <c r="I2211" s="104"/>
      <c r="J2211" s="104"/>
      <c r="K2211" s="104"/>
      <c r="L2211" s="104"/>
      <c r="M2211"/>
      <c r="N2211"/>
      <c r="O2211"/>
      <c r="P2211"/>
      <c r="Q2211"/>
      <c r="R2211"/>
      <c r="S2211"/>
      <c r="T2211"/>
      <c r="U2211"/>
      <c r="V2211"/>
      <c r="W2211"/>
      <c r="X2211"/>
      <c r="Y2211"/>
      <c r="Z2211"/>
      <c r="AA2211"/>
      <c r="AB2211"/>
      <c r="AC2211"/>
      <c r="AD2211"/>
      <c r="AE2211"/>
      <c r="AF2211"/>
      <c r="AG2211"/>
      <c r="AH2211"/>
      <c r="AI2211"/>
      <c r="AJ2211"/>
      <c r="AK2211"/>
      <c r="AL2211"/>
      <c r="AM2211"/>
      <c r="AN2211"/>
      <c r="AO2211"/>
      <c r="AP2211"/>
      <c r="AQ2211"/>
      <c r="AR2211"/>
      <c r="AS2211"/>
      <c r="AT2211"/>
      <c r="AU2211"/>
      <c r="AV2211"/>
      <c r="AW2211"/>
      <c r="AX2211"/>
      <c r="AY2211"/>
      <c r="AZ2211"/>
      <c r="BA2211"/>
      <c r="BB2211"/>
      <c r="BC2211"/>
      <c r="BD2211"/>
      <c r="BE2211"/>
      <c r="BF2211"/>
      <c r="BG2211"/>
      <c r="BH2211"/>
      <c r="BI2211"/>
      <c r="BJ2211"/>
      <c r="BK2211"/>
      <c r="BL2211"/>
      <c r="BM2211"/>
      <c r="BN2211"/>
      <c r="BO2211"/>
      <c r="BP2211"/>
      <c r="BQ2211"/>
      <c r="BR2211"/>
      <c r="BS2211"/>
      <c r="BT2211"/>
    </row>
    <row r="2212" spans="1:72" s="8" customFormat="1" x14ac:dyDescent="0.25">
      <c r="A2212" s="92"/>
      <c r="B2212" s="92"/>
      <c r="C2212" s="92"/>
      <c r="D2212" s="92"/>
      <c r="E2212" s="104"/>
      <c r="F2212" s="104"/>
      <c r="G2212" s="104"/>
      <c r="H2212" s="104"/>
      <c r="I2212" s="104"/>
      <c r="J2212" s="104"/>
      <c r="K2212" s="104"/>
      <c r="L2212" s="104"/>
      <c r="M2212"/>
      <c r="N2212"/>
      <c r="O2212"/>
      <c r="P2212"/>
      <c r="Q2212"/>
      <c r="R2212"/>
      <c r="S2212"/>
      <c r="T2212"/>
      <c r="U2212"/>
      <c r="V2212"/>
      <c r="W2212"/>
      <c r="X2212"/>
      <c r="Y2212"/>
      <c r="Z2212"/>
      <c r="AA2212"/>
      <c r="AB2212"/>
      <c r="AC2212"/>
      <c r="AD2212"/>
      <c r="AE2212"/>
      <c r="AF2212"/>
      <c r="AG2212"/>
      <c r="AH2212"/>
      <c r="AI2212"/>
      <c r="AJ2212"/>
      <c r="AK2212"/>
      <c r="AL2212"/>
      <c r="AM2212"/>
      <c r="AN2212"/>
      <c r="AO2212"/>
      <c r="AP2212"/>
      <c r="AQ2212"/>
      <c r="AR2212"/>
      <c r="AS2212"/>
      <c r="AT2212"/>
      <c r="AU2212"/>
      <c r="AV2212"/>
      <c r="AW2212"/>
      <c r="AX2212"/>
      <c r="AY2212"/>
      <c r="AZ2212"/>
      <c r="BA2212"/>
      <c r="BB2212"/>
      <c r="BC2212"/>
      <c r="BD2212"/>
      <c r="BE2212"/>
      <c r="BF2212"/>
      <c r="BG2212"/>
      <c r="BH2212"/>
      <c r="BI2212"/>
      <c r="BJ2212"/>
      <c r="BK2212"/>
      <c r="BL2212"/>
      <c r="BM2212"/>
      <c r="BN2212"/>
      <c r="BO2212"/>
      <c r="BP2212"/>
      <c r="BQ2212"/>
      <c r="BR2212"/>
      <c r="BS2212"/>
      <c r="BT2212"/>
    </row>
    <row r="2213" spans="1:72" s="8" customFormat="1" x14ac:dyDescent="0.25">
      <c r="A2213" s="92"/>
      <c r="B2213" s="92"/>
      <c r="C2213" s="92"/>
      <c r="D2213" s="92"/>
      <c r="E2213" s="104"/>
      <c r="F2213" s="104"/>
      <c r="G2213" s="104"/>
      <c r="H2213" s="104"/>
      <c r="I2213" s="104"/>
      <c r="J2213" s="104"/>
      <c r="K2213" s="104"/>
      <c r="L2213" s="104"/>
      <c r="M2213"/>
      <c r="N2213"/>
      <c r="O2213"/>
      <c r="P2213"/>
      <c r="Q2213"/>
      <c r="R2213"/>
      <c r="S2213"/>
      <c r="T2213"/>
      <c r="U2213"/>
      <c r="V2213"/>
      <c r="W2213"/>
      <c r="X2213"/>
      <c r="Y2213"/>
      <c r="Z2213"/>
      <c r="AA2213"/>
      <c r="AB2213"/>
      <c r="AC2213"/>
      <c r="AD2213"/>
      <c r="AE2213"/>
      <c r="AF2213"/>
      <c r="AG2213"/>
      <c r="AH2213"/>
      <c r="AI2213"/>
      <c r="AJ2213"/>
      <c r="AK2213"/>
      <c r="AL2213"/>
      <c r="AM2213"/>
      <c r="AN2213"/>
      <c r="AO2213"/>
      <c r="AP2213"/>
      <c r="AQ2213"/>
      <c r="AR2213"/>
      <c r="AS2213"/>
      <c r="AT2213"/>
      <c r="AU2213"/>
      <c r="AV2213"/>
      <c r="AW2213"/>
      <c r="AX2213"/>
      <c r="AY2213"/>
      <c r="AZ2213"/>
      <c r="BA2213"/>
      <c r="BB2213"/>
      <c r="BC2213"/>
      <c r="BD2213"/>
      <c r="BE2213"/>
      <c r="BF2213"/>
      <c r="BG2213"/>
      <c r="BH2213"/>
      <c r="BI2213"/>
      <c r="BJ2213"/>
      <c r="BK2213"/>
      <c r="BL2213"/>
      <c r="BM2213"/>
      <c r="BN2213"/>
      <c r="BO2213"/>
      <c r="BP2213"/>
      <c r="BQ2213"/>
      <c r="BR2213"/>
      <c r="BS2213"/>
      <c r="BT2213"/>
    </row>
    <row r="2214" spans="1:72" s="8" customFormat="1" x14ac:dyDescent="0.25">
      <c r="A2214" s="92"/>
      <c r="B2214" s="92"/>
      <c r="C2214" s="92"/>
      <c r="D2214" s="92"/>
      <c r="E2214" s="104"/>
      <c r="F2214" s="104"/>
      <c r="G2214" s="104"/>
      <c r="H2214" s="104"/>
      <c r="I2214" s="104"/>
      <c r="J2214" s="104"/>
      <c r="K2214" s="104"/>
      <c r="L2214" s="104"/>
      <c r="M2214"/>
      <c r="N2214"/>
      <c r="O2214"/>
      <c r="P2214"/>
      <c r="Q2214"/>
      <c r="R2214"/>
      <c r="S2214"/>
      <c r="T2214"/>
      <c r="U2214"/>
      <c r="V2214"/>
      <c r="W2214"/>
      <c r="X2214"/>
      <c r="Y2214"/>
      <c r="Z2214"/>
      <c r="AA2214"/>
      <c r="AB2214"/>
      <c r="AC2214"/>
      <c r="AD2214"/>
      <c r="AE2214"/>
      <c r="AF2214"/>
      <c r="AG2214"/>
      <c r="AH2214"/>
      <c r="AI2214"/>
      <c r="AJ2214"/>
      <c r="AK2214"/>
      <c r="AL2214"/>
      <c r="AM2214"/>
      <c r="AN2214"/>
      <c r="AO2214"/>
      <c r="AP2214"/>
      <c r="AQ2214"/>
      <c r="AR2214"/>
      <c r="AS2214"/>
      <c r="AT2214"/>
      <c r="AU2214"/>
      <c r="AV2214"/>
      <c r="AW2214"/>
      <c r="AX2214"/>
      <c r="AY2214"/>
      <c r="AZ2214"/>
      <c r="BA2214"/>
      <c r="BB2214"/>
      <c r="BC2214"/>
      <c r="BD2214"/>
      <c r="BE2214"/>
      <c r="BF2214"/>
      <c r="BG2214"/>
      <c r="BH2214"/>
      <c r="BI2214"/>
      <c r="BJ2214"/>
      <c r="BK2214"/>
      <c r="BL2214"/>
      <c r="BM2214"/>
      <c r="BN2214"/>
      <c r="BO2214"/>
      <c r="BP2214"/>
      <c r="BQ2214"/>
      <c r="BR2214"/>
      <c r="BS2214"/>
      <c r="BT2214"/>
    </row>
    <row r="2215" spans="1:72" s="8" customFormat="1" x14ac:dyDescent="0.25">
      <c r="A2215" s="92"/>
      <c r="B2215" s="92"/>
      <c r="C2215" s="92"/>
      <c r="D2215" s="92"/>
      <c r="E2215" s="104"/>
      <c r="F2215" s="104"/>
      <c r="G2215" s="104"/>
      <c r="H2215" s="104"/>
      <c r="I2215" s="104"/>
      <c r="J2215" s="104"/>
      <c r="K2215" s="104"/>
      <c r="L2215" s="104"/>
      <c r="M2215"/>
      <c r="N2215"/>
      <c r="O2215"/>
      <c r="P2215"/>
      <c r="Q2215"/>
      <c r="R2215"/>
      <c r="S2215"/>
      <c r="T2215"/>
      <c r="U2215"/>
      <c r="V2215"/>
      <c r="W2215"/>
      <c r="X2215"/>
      <c r="Y2215"/>
      <c r="Z2215"/>
      <c r="AA2215"/>
      <c r="AB2215"/>
      <c r="AC2215"/>
      <c r="AD2215"/>
      <c r="AE2215"/>
      <c r="AF2215"/>
      <c r="AG2215"/>
      <c r="AH2215"/>
      <c r="AI2215"/>
      <c r="AJ2215"/>
      <c r="AK2215"/>
      <c r="AL2215"/>
      <c r="AM2215"/>
      <c r="AN2215"/>
      <c r="AO2215"/>
      <c r="AP2215"/>
      <c r="AQ2215"/>
      <c r="AR2215"/>
      <c r="AS2215"/>
      <c r="AT2215"/>
      <c r="AU2215"/>
      <c r="AV2215"/>
      <c r="AW2215"/>
      <c r="AX2215"/>
      <c r="AY2215"/>
      <c r="AZ2215"/>
      <c r="BA2215"/>
      <c r="BB2215"/>
      <c r="BC2215"/>
      <c r="BD2215"/>
      <c r="BE2215"/>
      <c r="BF2215"/>
      <c r="BG2215"/>
      <c r="BH2215"/>
      <c r="BI2215"/>
      <c r="BJ2215"/>
      <c r="BK2215"/>
      <c r="BL2215"/>
      <c r="BM2215"/>
      <c r="BN2215"/>
      <c r="BO2215"/>
      <c r="BP2215"/>
      <c r="BQ2215"/>
      <c r="BR2215"/>
      <c r="BS2215"/>
      <c r="BT2215"/>
    </row>
    <row r="2216" spans="1:72" s="8" customFormat="1" x14ac:dyDescent="0.25">
      <c r="A2216" s="92"/>
      <c r="B2216" s="92"/>
      <c r="C2216" s="92"/>
      <c r="D2216" s="92"/>
      <c r="E2216" s="104"/>
      <c r="F2216" s="104"/>
      <c r="G2216" s="104"/>
      <c r="H2216" s="104"/>
      <c r="I2216" s="104"/>
      <c r="J2216" s="104"/>
      <c r="K2216" s="104"/>
      <c r="L2216" s="104"/>
      <c r="M2216"/>
      <c r="N2216"/>
      <c r="O2216"/>
      <c r="P2216"/>
      <c r="Q2216"/>
      <c r="R2216"/>
      <c r="S2216"/>
      <c r="T2216"/>
      <c r="U2216"/>
      <c r="V2216"/>
      <c r="W2216"/>
      <c r="X2216"/>
      <c r="Y2216"/>
      <c r="Z2216"/>
      <c r="AA2216"/>
      <c r="AB2216"/>
      <c r="AC2216"/>
      <c r="AD2216"/>
      <c r="AE2216"/>
      <c r="AF2216"/>
      <c r="AG2216"/>
      <c r="AH2216"/>
      <c r="AI2216"/>
      <c r="AJ2216"/>
      <c r="AK2216"/>
      <c r="AL2216"/>
      <c r="AM2216"/>
      <c r="AN2216"/>
      <c r="AO2216"/>
      <c r="AP2216"/>
      <c r="AQ2216"/>
      <c r="AR2216"/>
      <c r="AS2216"/>
      <c r="AT2216"/>
      <c r="AU2216"/>
      <c r="AV2216"/>
      <c r="AW2216"/>
      <c r="AX2216"/>
      <c r="AY2216"/>
      <c r="AZ2216"/>
      <c r="BA2216"/>
      <c r="BB2216"/>
      <c r="BC2216"/>
      <c r="BD2216"/>
      <c r="BE2216"/>
      <c r="BF2216"/>
      <c r="BG2216"/>
      <c r="BH2216"/>
      <c r="BI2216"/>
      <c r="BJ2216"/>
      <c r="BK2216"/>
      <c r="BL2216"/>
      <c r="BM2216"/>
      <c r="BN2216"/>
      <c r="BO2216"/>
      <c r="BP2216"/>
      <c r="BQ2216"/>
      <c r="BR2216"/>
      <c r="BS2216"/>
      <c r="BT2216"/>
    </row>
    <row r="2217" spans="1:72" s="8" customFormat="1" x14ac:dyDescent="0.25">
      <c r="A2217" s="92"/>
      <c r="B2217" s="92"/>
      <c r="C2217" s="92"/>
      <c r="D2217" s="92"/>
      <c r="E2217" s="104"/>
      <c r="F2217" s="104"/>
      <c r="G2217" s="104"/>
      <c r="H2217" s="104"/>
      <c r="I2217" s="104"/>
      <c r="J2217" s="104"/>
      <c r="K2217" s="104"/>
      <c r="L2217" s="104"/>
      <c r="M2217"/>
      <c r="N2217"/>
      <c r="O2217"/>
      <c r="P2217"/>
      <c r="Q2217"/>
      <c r="R2217"/>
      <c r="S2217"/>
      <c r="T2217"/>
      <c r="U2217"/>
      <c r="V2217"/>
      <c r="W2217"/>
      <c r="X2217"/>
      <c r="Y2217"/>
      <c r="Z2217"/>
      <c r="AA2217"/>
      <c r="AB2217"/>
      <c r="AC2217"/>
      <c r="AD2217"/>
      <c r="AE2217"/>
      <c r="AF2217"/>
      <c r="AG2217"/>
      <c r="AH2217"/>
      <c r="AI2217"/>
      <c r="AJ2217"/>
      <c r="AK2217"/>
      <c r="AL2217"/>
      <c r="AM2217"/>
      <c r="AN2217"/>
      <c r="AO2217"/>
      <c r="AP2217"/>
      <c r="AQ2217"/>
      <c r="AR2217"/>
      <c r="AS2217"/>
      <c r="AT2217"/>
      <c r="AU2217"/>
      <c r="AV2217"/>
      <c r="AW2217"/>
      <c r="AX2217"/>
      <c r="AY2217"/>
      <c r="AZ2217"/>
      <c r="BA2217"/>
      <c r="BB2217"/>
      <c r="BC2217"/>
      <c r="BD2217"/>
      <c r="BE2217"/>
      <c r="BF2217"/>
      <c r="BG2217"/>
      <c r="BH2217"/>
      <c r="BI2217"/>
      <c r="BJ2217"/>
      <c r="BK2217"/>
      <c r="BL2217"/>
      <c r="BM2217"/>
      <c r="BN2217"/>
      <c r="BO2217"/>
      <c r="BP2217"/>
      <c r="BQ2217"/>
      <c r="BR2217"/>
      <c r="BS2217"/>
      <c r="BT2217"/>
    </row>
    <row r="2218" spans="1:72" s="8" customFormat="1" x14ac:dyDescent="0.25">
      <c r="A2218" s="92"/>
      <c r="B2218" s="92"/>
      <c r="C2218" s="92"/>
      <c r="D2218" s="92"/>
      <c r="E2218" s="104"/>
      <c r="F2218" s="104"/>
      <c r="G2218" s="104"/>
      <c r="H2218" s="104"/>
      <c r="I2218" s="104"/>
      <c r="J2218" s="104"/>
      <c r="K2218" s="104"/>
      <c r="L2218" s="104"/>
      <c r="M2218"/>
      <c r="N2218"/>
      <c r="O2218"/>
      <c r="P2218"/>
      <c r="Q2218"/>
      <c r="R2218"/>
      <c r="S2218"/>
      <c r="T2218"/>
      <c r="U2218"/>
      <c r="V2218"/>
      <c r="W2218"/>
      <c r="X2218"/>
      <c r="Y2218"/>
      <c r="Z2218"/>
      <c r="AA2218"/>
      <c r="AB2218"/>
      <c r="AC2218"/>
      <c r="AD2218"/>
      <c r="AE2218"/>
      <c r="AF2218"/>
      <c r="AG2218"/>
      <c r="AH2218"/>
      <c r="AI2218"/>
      <c r="AJ2218"/>
      <c r="AK2218"/>
      <c r="AL2218"/>
      <c r="AM2218"/>
      <c r="AN2218"/>
      <c r="AO2218"/>
      <c r="AP2218"/>
      <c r="AQ2218"/>
      <c r="AR2218"/>
      <c r="AS2218"/>
      <c r="AT2218"/>
      <c r="AU2218"/>
      <c r="AV2218"/>
      <c r="AW2218"/>
      <c r="AX2218"/>
      <c r="AY2218"/>
      <c r="AZ2218"/>
      <c r="BA2218"/>
      <c r="BB2218"/>
      <c r="BC2218"/>
      <c r="BD2218"/>
      <c r="BE2218"/>
      <c r="BF2218"/>
      <c r="BG2218"/>
      <c r="BH2218"/>
      <c r="BI2218"/>
      <c r="BJ2218"/>
      <c r="BK2218"/>
      <c r="BL2218"/>
      <c r="BM2218"/>
      <c r="BN2218"/>
      <c r="BO2218"/>
      <c r="BP2218"/>
      <c r="BQ2218"/>
      <c r="BR2218"/>
      <c r="BS2218"/>
      <c r="BT2218"/>
    </row>
    <row r="2219" spans="1:72" s="8" customFormat="1" x14ac:dyDescent="0.25">
      <c r="A2219" s="92"/>
      <c r="B2219" s="92"/>
      <c r="C2219" s="92"/>
      <c r="D2219" s="92"/>
      <c r="E2219" s="104"/>
      <c r="F2219" s="104"/>
      <c r="G2219" s="104"/>
      <c r="H2219" s="104"/>
      <c r="I2219" s="104"/>
      <c r="J2219" s="104"/>
      <c r="K2219" s="104"/>
      <c r="L2219" s="104"/>
      <c r="M2219"/>
      <c r="N2219"/>
      <c r="O2219"/>
      <c r="P2219"/>
      <c r="Q2219"/>
      <c r="R2219"/>
      <c r="S2219"/>
      <c r="T2219"/>
      <c r="U2219"/>
      <c r="V2219"/>
      <c r="W2219"/>
      <c r="X2219"/>
      <c r="Y2219"/>
      <c r="Z2219"/>
      <c r="AA2219"/>
      <c r="AB2219"/>
      <c r="AC2219"/>
      <c r="AD2219"/>
      <c r="AE2219"/>
      <c r="AF2219"/>
      <c r="AG2219"/>
      <c r="AH2219"/>
      <c r="AI2219"/>
      <c r="AJ2219"/>
      <c r="AK2219"/>
      <c r="AL2219"/>
      <c r="AM2219"/>
      <c r="AN2219"/>
      <c r="AO2219"/>
      <c r="AP2219"/>
      <c r="AQ2219"/>
      <c r="AR2219"/>
      <c r="AS2219"/>
      <c r="AT2219"/>
      <c r="AU2219"/>
      <c r="AV2219"/>
      <c r="AW2219"/>
      <c r="AX2219"/>
      <c r="AY2219"/>
      <c r="AZ2219"/>
      <c r="BA2219"/>
      <c r="BB2219"/>
      <c r="BC2219"/>
      <c r="BD2219"/>
      <c r="BE2219"/>
      <c r="BF2219"/>
      <c r="BG2219"/>
      <c r="BH2219"/>
      <c r="BI2219"/>
      <c r="BJ2219"/>
      <c r="BK2219"/>
      <c r="BL2219"/>
      <c r="BM2219"/>
      <c r="BN2219"/>
      <c r="BO2219"/>
      <c r="BP2219"/>
      <c r="BQ2219"/>
      <c r="BR2219"/>
      <c r="BS2219"/>
      <c r="BT2219"/>
    </row>
    <row r="2220" spans="1:72" s="8" customFormat="1" x14ac:dyDescent="0.25">
      <c r="A2220" s="92"/>
      <c r="B2220" s="92"/>
      <c r="C2220" s="92"/>
      <c r="D2220" s="92"/>
      <c r="E2220" s="104"/>
      <c r="F2220" s="104"/>
      <c r="G2220" s="104"/>
      <c r="H2220" s="104"/>
      <c r="I2220" s="104"/>
      <c r="J2220" s="104"/>
      <c r="K2220" s="104"/>
      <c r="L2220" s="104"/>
      <c r="M2220"/>
      <c r="N2220"/>
      <c r="O2220"/>
      <c r="P2220"/>
      <c r="Q2220"/>
      <c r="R2220"/>
      <c r="S2220"/>
      <c r="T2220"/>
      <c r="U2220"/>
      <c r="V2220"/>
      <c r="W2220"/>
      <c r="X2220"/>
      <c r="Y2220"/>
      <c r="Z2220"/>
      <c r="AA2220"/>
      <c r="AB2220"/>
      <c r="AC2220"/>
      <c r="AD2220"/>
      <c r="AE2220"/>
      <c r="AF2220"/>
      <c r="AG2220"/>
      <c r="AH2220"/>
      <c r="AI2220"/>
      <c r="AJ2220"/>
      <c r="AK2220"/>
      <c r="AL2220"/>
      <c r="AM2220"/>
      <c r="AN2220"/>
      <c r="AO2220"/>
      <c r="AP2220"/>
      <c r="AQ2220"/>
      <c r="AR2220"/>
      <c r="AS2220"/>
      <c r="AT2220"/>
      <c r="AU2220"/>
      <c r="AV2220"/>
      <c r="AW2220"/>
      <c r="AX2220"/>
      <c r="AY2220"/>
      <c r="AZ2220"/>
      <c r="BA2220"/>
      <c r="BB2220"/>
      <c r="BC2220"/>
      <c r="BD2220"/>
      <c r="BE2220"/>
      <c r="BF2220"/>
      <c r="BG2220"/>
      <c r="BH2220"/>
      <c r="BI2220"/>
      <c r="BJ2220"/>
      <c r="BK2220"/>
      <c r="BL2220"/>
      <c r="BM2220"/>
      <c r="BN2220"/>
      <c r="BO2220"/>
      <c r="BP2220"/>
      <c r="BQ2220"/>
      <c r="BR2220"/>
      <c r="BS2220"/>
      <c r="BT2220"/>
    </row>
    <row r="2221" spans="1:72" s="8" customFormat="1" x14ac:dyDescent="0.25">
      <c r="A2221" s="92"/>
      <c r="B2221" s="92"/>
      <c r="C2221" s="92"/>
      <c r="D2221" s="92"/>
      <c r="E2221" s="104"/>
      <c r="F2221" s="104"/>
      <c r="G2221" s="104"/>
      <c r="H2221" s="104"/>
      <c r="I2221" s="104"/>
      <c r="J2221" s="104"/>
      <c r="K2221" s="104"/>
      <c r="L2221" s="104"/>
      <c r="M2221"/>
      <c r="N2221"/>
      <c r="O2221"/>
      <c r="P2221"/>
      <c r="Q2221"/>
      <c r="R2221"/>
      <c r="S2221"/>
      <c r="T2221"/>
      <c r="U2221"/>
      <c r="V2221"/>
      <c r="W2221"/>
      <c r="X2221"/>
      <c r="Y2221"/>
      <c r="Z2221"/>
      <c r="AA2221"/>
      <c r="AB2221"/>
      <c r="AC2221"/>
      <c r="AD2221"/>
      <c r="AE2221"/>
      <c r="AF2221"/>
      <c r="AG2221"/>
      <c r="AH2221"/>
      <c r="AI2221"/>
      <c r="AJ2221"/>
      <c r="AK2221"/>
      <c r="AL2221"/>
      <c r="AM2221"/>
      <c r="AN2221"/>
      <c r="AO2221"/>
      <c r="AP2221"/>
      <c r="AQ2221"/>
      <c r="AR2221"/>
      <c r="AS2221"/>
      <c r="AT2221"/>
      <c r="AU2221"/>
      <c r="AV2221"/>
      <c r="AW2221"/>
      <c r="AX2221"/>
      <c r="AY2221"/>
      <c r="AZ2221"/>
      <c r="BA2221"/>
      <c r="BB2221"/>
      <c r="BC2221"/>
      <c r="BD2221"/>
      <c r="BE2221"/>
      <c r="BF2221"/>
      <c r="BG2221"/>
      <c r="BH2221"/>
      <c r="BI2221"/>
      <c r="BJ2221"/>
      <c r="BK2221"/>
      <c r="BL2221"/>
      <c r="BM2221"/>
      <c r="BN2221"/>
      <c r="BO2221"/>
      <c r="BP2221"/>
      <c r="BQ2221"/>
      <c r="BR2221"/>
      <c r="BS2221"/>
      <c r="BT2221"/>
    </row>
    <row r="2222" spans="1:72" s="8" customFormat="1" x14ac:dyDescent="0.25">
      <c r="A2222" s="92"/>
      <c r="B2222" s="92"/>
      <c r="C2222" s="92"/>
      <c r="D2222" s="92"/>
      <c r="E2222" s="104"/>
      <c r="F2222" s="104"/>
      <c r="G2222" s="104"/>
      <c r="H2222" s="104"/>
      <c r="I2222" s="104"/>
      <c r="J2222" s="104"/>
      <c r="K2222" s="104"/>
      <c r="L2222" s="104"/>
      <c r="M2222"/>
      <c r="N2222"/>
      <c r="O2222"/>
      <c r="P2222"/>
      <c r="Q2222"/>
      <c r="R2222"/>
      <c r="S2222"/>
      <c r="T2222"/>
      <c r="U2222"/>
      <c r="V2222"/>
      <c r="W2222"/>
      <c r="X2222"/>
      <c r="Y2222"/>
      <c r="Z2222"/>
      <c r="AA2222"/>
      <c r="AB2222"/>
      <c r="AC2222"/>
      <c r="AD2222"/>
      <c r="AE2222"/>
      <c r="AF2222"/>
      <c r="AG2222"/>
      <c r="AH2222"/>
      <c r="AI2222"/>
      <c r="AJ2222"/>
      <c r="AK2222"/>
      <c r="AL2222"/>
      <c r="AM2222"/>
      <c r="AN2222"/>
      <c r="AO2222"/>
      <c r="AP2222"/>
      <c r="AQ2222"/>
      <c r="AR2222"/>
      <c r="AS2222"/>
      <c r="AT2222"/>
      <c r="AU2222"/>
      <c r="AV2222"/>
      <c r="AW2222"/>
      <c r="AX2222"/>
      <c r="AY2222"/>
      <c r="AZ2222"/>
      <c r="BA2222"/>
      <c r="BB2222"/>
      <c r="BC2222"/>
      <c r="BD2222"/>
      <c r="BE2222"/>
      <c r="BF2222"/>
      <c r="BG2222"/>
      <c r="BH2222"/>
      <c r="BI2222"/>
      <c r="BJ2222"/>
      <c r="BK2222"/>
      <c r="BL2222"/>
      <c r="BM2222"/>
      <c r="BN2222"/>
      <c r="BO2222"/>
      <c r="BP2222"/>
      <c r="BQ2222"/>
      <c r="BR2222"/>
      <c r="BS2222"/>
      <c r="BT2222"/>
    </row>
    <row r="2223" spans="1:72" s="8" customFormat="1" x14ac:dyDescent="0.25">
      <c r="A2223" s="92"/>
      <c r="B2223" s="92"/>
      <c r="C2223" s="92"/>
      <c r="D2223" s="92"/>
      <c r="E2223" s="104"/>
      <c r="F2223" s="104"/>
      <c r="G2223" s="104"/>
      <c r="H2223" s="104"/>
      <c r="I2223" s="104"/>
      <c r="J2223" s="104"/>
      <c r="K2223" s="104"/>
      <c r="L2223" s="104"/>
      <c r="M2223"/>
      <c r="N2223"/>
      <c r="O2223"/>
      <c r="P2223"/>
      <c r="Q2223"/>
      <c r="R2223"/>
      <c r="S2223"/>
      <c r="T2223"/>
      <c r="U2223"/>
      <c r="V2223"/>
      <c r="W2223"/>
      <c r="X2223"/>
      <c r="Y2223"/>
      <c r="Z2223"/>
      <c r="AA2223"/>
      <c r="AB2223"/>
      <c r="AC2223"/>
      <c r="AD2223"/>
      <c r="AE2223"/>
      <c r="AF2223"/>
      <c r="AG2223"/>
      <c r="AH2223"/>
      <c r="AI2223"/>
      <c r="AJ2223"/>
      <c r="AK2223"/>
      <c r="AL2223"/>
      <c r="AM2223"/>
      <c r="AN2223"/>
      <c r="AO2223"/>
      <c r="AP2223"/>
      <c r="AQ2223"/>
      <c r="AR2223"/>
      <c r="AS2223"/>
      <c r="AT2223"/>
      <c r="AU2223"/>
      <c r="AV2223"/>
      <c r="AW2223"/>
      <c r="AX2223"/>
      <c r="AY2223"/>
      <c r="AZ2223"/>
      <c r="BA2223"/>
      <c r="BB2223"/>
      <c r="BC2223"/>
      <c r="BD2223"/>
      <c r="BE2223"/>
      <c r="BF2223"/>
      <c r="BG2223"/>
      <c r="BH2223"/>
      <c r="BI2223"/>
      <c r="BJ2223"/>
      <c r="BK2223"/>
      <c r="BL2223"/>
      <c r="BM2223"/>
      <c r="BN2223"/>
      <c r="BO2223"/>
      <c r="BP2223"/>
      <c r="BQ2223"/>
      <c r="BR2223"/>
      <c r="BS2223"/>
      <c r="BT2223"/>
    </row>
    <row r="2224" spans="1:72" s="8" customFormat="1" x14ac:dyDescent="0.25">
      <c r="A2224" s="92"/>
      <c r="B2224" s="92"/>
      <c r="C2224" s="92"/>
      <c r="D2224" s="92"/>
      <c r="E2224" s="104"/>
      <c r="F2224" s="104"/>
      <c r="G2224" s="104"/>
      <c r="H2224" s="104"/>
      <c r="I2224" s="104"/>
      <c r="J2224" s="104"/>
      <c r="K2224" s="104"/>
      <c r="L2224" s="104"/>
      <c r="M2224"/>
      <c r="N2224"/>
      <c r="O2224"/>
      <c r="P2224"/>
      <c r="Q2224"/>
      <c r="R2224"/>
      <c r="S2224"/>
      <c r="T2224"/>
      <c r="U2224"/>
      <c r="V2224"/>
      <c r="W2224"/>
      <c r="X2224"/>
      <c r="Y2224"/>
      <c r="Z2224"/>
      <c r="AA2224"/>
      <c r="AB2224"/>
      <c r="AC2224"/>
      <c r="AD2224"/>
      <c r="AE2224"/>
      <c r="AF2224"/>
      <c r="AG2224"/>
      <c r="AH2224"/>
      <c r="AI2224"/>
      <c r="AJ2224"/>
      <c r="AK2224"/>
      <c r="AL2224"/>
      <c r="AM2224"/>
      <c r="AN2224"/>
      <c r="AO2224"/>
      <c r="AP2224"/>
      <c r="AQ2224"/>
      <c r="AR2224"/>
      <c r="AS2224"/>
      <c r="AT2224"/>
      <c r="AU2224"/>
      <c r="AV2224"/>
      <c r="AW2224"/>
      <c r="AX2224"/>
      <c r="AY2224"/>
      <c r="AZ2224"/>
      <c r="BA2224"/>
      <c r="BB2224"/>
      <c r="BC2224"/>
      <c r="BD2224"/>
      <c r="BE2224"/>
      <c r="BF2224"/>
      <c r="BG2224"/>
      <c r="BH2224"/>
      <c r="BI2224"/>
      <c r="BJ2224"/>
      <c r="BK2224"/>
      <c r="BL2224"/>
      <c r="BM2224"/>
      <c r="BN2224"/>
      <c r="BO2224"/>
      <c r="BP2224"/>
      <c r="BQ2224"/>
      <c r="BR2224"/>
      <c r="BS2224"/>
      <c r="BT2224"/>
    </row>
    <row r="2225" spans="1:72" s="8" customFormat="1" x14ac:dyDescent="0.25">
      <c r="A2225" s="92"/>
      <c r="B2225" s="92"/>
      <c r="C2225" s="92"/>
      <c r="D2225" s="92"/>
      <c r="E2225" s="104"/>
      <c r="F2225" s="104"/>
      <c r="G2225" s="104"/>
      <c r="H2225" s="104"/>
      <c r="I2225" s="104"/>
      <c r="J2225" s="104"/>
      <c r="K2225" s="104"/>
      <c r="L2225" s="104"/>
      <c r="M2225"/>
      <c r="N2225"/>
      <c r="O2225"/>
      <c r="P2225"/>
      <c r="Q2225"/>
      <c r="R2225"/>
      <c r="S2225"/>
      <c r="T2225"/>
      <c r="U2225"/>
      <c r="V2225"/>
      <c r="W2225"/>
      <c r="X2225"/>
      <c r="Y2225"/>
      <c r="Z2225"/>
      <c r="AA2225"/>
      <c r="AB2225"/>
      <c r="AC2225"/>
      <c r="AD2225"/>
      <c r="AE2225"/>
      <c r="AF2225"/>
      <c r="AG2225"/>
      <c r="AH2225"/>
      <c r="AI2225"/>
      <c r="AJ2225"/>
      <c r="AK2225"/>
      <c r="AL2225"/>
      <c r="AM2225"/>
      <c r="AN2225"/>
      <c r="AO2225"/>
      <c r="AP2225"/>
      <c r="AQ2225"/>
      <c r="AR2225"/>
      <c r="AS2225"/>
      <c r="AT2225"/>
      <c r="AU2225"/>
      <c r="AV2225"/>
      <c r="AW2225"/>
      <c r="AX2225"/>
      <c r="AY2225"/>
      <c r="AZ2225"/>
      <c r="BA2225"/>
      <c r="BB2225"/>
      <c r="BC2225"/>
      <c r="BD2225"/>
      <c r="BE2225"/>
      <c r="BF2225"/>
      <c r="BG2225"/>
      <c r="BH2225"/>
      <c r="BI2225"/>
      <c r="BJ2225"/>
      <c r="BK2225"/>
      <c r="BL2225"/>
      <c r="BM2225"/>
      <c r="BN2225"/>
      <c r="BO2225"/>
      <c r="BP2225"/>
      <c r="BQ2225"/>
      <c r="BR2225"/>
      <c r="BS2225"/>
      <c r="BT2225"/>
    </row>
    <row r="2226" spans="1:72" s="8" customFormat="1" x14ac:dyDescent="0.25">
      <c r="A2226" s="92"/>
      <c r="B2226" s="92"/>
      <c r="C2226" s="92"/>
      <c r="D2226" s="92"/>
      <c r="E2226" s="104"/>
      <c r="F2226" s="104"/>
      <c r="G2226" s="104"/>
      <c r="H2226" s="104"/>
      <c r="I2226" s="104"/>
      <c r="J2226" s="104"/>
      <c r="K2226" s="104"/>
      <c r="L2226" s="104"/>
      <c r="M2226"/>
      <c r="N2226"/>
      <c r="O2226"/>
      <c r="P2226"/>
      <c r="Q2226"/>
      <c r="R2226"/>
      <c r="S2226"/>
      <c r="T2226"/>
      <c r="U2226"/>
      <c r="V2226"/>
      <c r="W2226"/>
      <c r="X2226"/>
      <c r="Y2226"/>
      <c r="Z2226"/>
      <c r="AA2226"/>
      <c r="AB2226"/>
      <c r="AC2226"/>
      <c r="AD2226"/>
      <c r="AE2226"/>
      <c r="AF2226"/>
      <c r="AG2226"/>
      <c r="AH2226"/>
      <c r="AI2226"/>
      <c r="AJ2226"/>
      <c r="AK2226"/>
      <c r="AL2226"/>
      <c r="AM2226"/>
      <c r="AN2226"/>
      <c r="AO2226"/>
      <c r="AP2226"/>
      <c r="AQ2226"/>
      <c r="AR2226"/>
      <c r="AS2226"/>
      <c r="AT2226"/>
      <c r="AU2226"/>
      <c r="AV2226"/>
      <c r="AW2226"/>
      <c r="AX2226"/>
      <c r="AY2226"/>
      <c r="AZ2226"/>
      <c r="BA2226"/>
      <c r="BB2226"/>
      <c r="BC2226"/>
      <c r="BD2226"/>
      <c r="BE2226"/>
      <c r="BF2226"/>
      <c r="BG2226"/>
      <c r="BH2226"/>
      <c r="BI2226"/>
      <c r="BJ2226"/>
      <c r="BK2226"/>
      <c r="BL2226"/>
      <c r="BM2226"/>
      <c r="BN2226"/>
      <c r="BO2226"/>
      <c r="BP2226"/>
      <c r="BQ2226"/>
      <c r="BR2226"/>
      <c r="BS2226"/>
      <c r="BT2226"/>
    </row>
    <row r="2227" spans="1:72" s="8" customFormat="1" x14ac:dyDescent="0.25">
      <c r="A2227" s="92"/>
      <c r="B2227" s="92"/>
      <c r="C2227" s="92"/>
      <c r="D2227" s="92"/>
      <c r="E2227" s="104"/>
      <c r="F2227" s="104"/>
      <c r="G2227" s="104"/>
      <c r="H2227" s="104"/>
      <c r="I2227" s="104"/>
      <c r="J2227" s="104"/>
      <c r="K2227" s="104"/>
      <c r="L2227" s="104"/>
      <c r="M2227"/>
      <c r="N2227"/>
      <c r="O2227"/>
      <c r="P2227"/>
      <c r="Q2227"/>
      <c r="R2227"/>
      <c r="S2227"/>
      <c r="T2227"/>
      <c r="U2227"/>
      <c r="V2227"/>
      <c r="W2227"/>
      <c r="X2227"/>
      <c r="Y2227"/>
      <c r="Z2227"/>
      <c r="AA2227"/>
      <c r="AB2227"/>
      <c r="AC2227"/>
      <c r="AD2227"/>
      <c r="AE2227"/>
      <c r="AF2227"/>
      <c r="AG2227"/>
      <c r="AH2227"/>
      <c r="AI2227"/>
      <c r="AJ2227"/>
      <c r="AK2227"/>
      <c r="AL2227"/>
      <c r="AM2227"/>
      <c r="AN2227"/>
      <c r="AO2227"/>
      <c r="AP2227"/>
      <c r="AQ2227"/>
      <c r="AR2227"/>
      <c r="AS2227"/>
      <c r="AT2227"/>
      <c r="AU2227"/>
      <c r="AV2227"/>
      <c r="AW2227"/>
      <c r="AX2227"/>
      <c r="AY2227"/>
      <c r="AZ2227"/>
      <c r="BA2227"/>
      <c r="BB2227"/>
      <c r="BC2227"/>
      <c r="BD2227"/>
      <c r="BE2227"/>
      <c r="BF2227"/>
      <c r="BG2227"/>
      <c r="BH2227"/>
      <c r="BI2227"/>
      <c r="BJ2227"/>
      <c r="BK2227"/>
      <c r="BL2227"/>
      <c r="BM2227"/>
      <c r="BN2227"/>
      <c r="BO2227"/>
      <c r="BP2227"/>
      <c r="BQ2227"/>
      <c r="BR2227"/>
      <c r="BS2227"/>
      <c r="BT2227"/>
    </row>
    <row r="2228" spans="1:72" s="8" customFormat="1" x14ac:dyDescent="0.25">
      <c r="A2228" s="92"/>
      <c r="B2228" s="92"/>
      <c r="C2228" s="92"/>
      <c r="D2228" s="92"/>
      <c r="E2228" s="104"/>
      <c r="F2228" s="104"/>
      <c r="G2228" s="104"/>
      <c r="H2228" s="104"/>
      <c r="I2228" s="104"/>
      <c r="J2228" s="104"/>
      <c r="K2228" s="104"/>
      <c r="L2228" s="104"/>
      <c r="M2228"/>
      <c r="N2228"/>
      <c r="O2228"/>
      <c r="P2228"/>
      <c r="Q2228"/>
      <c r="R2228"/>
      <c r="S2228"/>
      <c r="T2228"/>
      <c r="U2228"/>
      <c r="V2228"/>
      <c r="W2228"/>
      <c r="X2228"/>
      <c r="Y2228"/>
      <c r="Z2228"/>
      <c r="AA2228"/>
      <c r="AB2228"/>
      <c r="AC2228"/>
      <c r="AD2228"/>
      <c r="AE2228"/>
      <c r="AF2228"/>
      <c r="AG2228"/>
      <c r="AH2228"/>
      <c r="AI2228"/>
      <c r="AJ2228"/>
      <c r="AK2228"/>
      <c r="AL2228"/>
      <c r="AM2228"/>
      <c r="AN2228"/>
      <c r="AO2228"/>
      <c r="AP2228"/>
      <c r="AQ2228"/>
      <c r="AR2228"/>
      <c r="AS2228"/>
      <c r="AT2228"/>
      <c r="AU2228"/>
      <c r="AV2228"/>
      <c r="AW2228"/>
      <c r="AX2228"/>
      <c r="AY2228"/>
      <c r="AZ2228"/>
      <c r="BA2228"/>
      <c r="BB2228"/>
      <c r="BC2228"/>
      <c r="BD2228"/>
      <c r="BE2228"/>
      <c r="BF2228"/>
      <c r="BG2228"/>
      <c r="BH2228"/>
      <c r="BI2228"/>
      <c r="BJ2228"/>
      <c r="BK2228"/>
      <c r="BL2228"/>
      <c r="BM2228"/>
      <c r="BN2228"/>
      <c r="BO2228"/>
      <c r="BP2228"/>
      <c r="BQ2228"/>
      <c r="BR2228"/>
      <c r="BS2228"/>
      <c r="BT2228"/>
    </row>
    <row r="2229" spans="1:72" s="8" customFormat="1" x14ac:dyDescent="0.25">
      <c r="A2229" s="92"/>
      <c r="B2229" s="92"/>
      <c r="C2229" s="92"/>
      <c r="D2229" s="92"/>
      <c r="E2229" s="104"/>
      <c r="F2229" s="104"/>
      <c r="G2229" s="104"/>
      <c r="H2229" s="104"/>
      <c r="I2229" s="104"/>
      <c r="J2229" s="104"/>
      <c r="K2229" s="104"/>
      <c r="L2229" s="104"/>
      <c r="M2229"/>
      <c r="N2229"/>
      <c r="O2229"/>
      <c r="P2229"/>
      <c r="Q2229"/>
      <c r="R2229"/>
      <c r="S2229"/>
      <c r="T2229"/>
      <c r="U2229"/>
      <c r="V2229"/>
      <c r="W2229"/>
      <c r="X2229"/>
      <c r="Y2229"/>
      <c r="Z2229"/>
      <c r="AA2229"/>
      <c r="AB2229"/>
      <c r="AC2229"/>
      <c r="AD2229"/>
      <c r="AE2229"/>
      <c r="AF2229"/>
      <c r="AG2229"/>
      <c r="AH2229"/>
      <c r="AI2229"/>
      <c r="AJ2229"/>
      <c r="AK2229"/>
      <c r="AL2229"/>
      <c r="AM2229"/>
      <c r="AN2229"/>
      <c r="AO2229"/>
      <c r="AP2229"/>
      <c r="AQ2229"/>
      <c r="AR2229"/>
      <c r="AS2229"/>
      <c r="AT2229"/>
      <c r="AU2229"/>
      <c r="AV2229"/>
      <c r="AW2229"/>
      <c r="AX2229"/>
      <c r="AY2229"/>
      <c r="AZ2229"/>
      <c r="BA2229"/>
      <c r="BB2229"/>
      <c r="BC2229"/>
      <c r="BD2229"/>
      <c r="BE2229"/>
      <c r="BF2229"/>
      <c r="BG2229"/>
      <c r="BH2229"/>
      <c r="BI2229"/>
      <c r="BJ2229"/>
      <c r="BK2229"/>
      <c r="BL2229"/>
      <c r="BM2229"/>
      <c r="BN2229"/>
      <c r="BO2229"/>
      <c r="BP2229"/>
      <c r="BQ2229"/>
      <c r="BR2229"/>
      <c r="BS2229"/>
      <c r="BT2229"/>
    </row>
    <row r="2230" spans="1:72" s="8" customFormat="1" x14ac:dyDescent="0.25">
      <c r="A2230" s="92"/>
      <c r="B2230" s="92"/>
      <c r="C2230" s="92"/>
      <c r="D2230" s="92"/>
      <c r="E2230" s="104"/>
      <c r="F2230" s="104"/>
      <c r="G2230" s="104"/>
      <c r="H2230" s="104"/>
      <c r="I2230" s="104"/>
      <c r="J2230" s="104"/>
      <c r="K2230" s="104"/>
      <c r="L2230" s="104"/>
      <c r="M2230"/>
      <c r="N2230"/>
      <c r="O2230"/>
      <c r="P2230"/>
      <c r="Q2230"/>
      <c r="R2230"/>
      <c r="S2230"/>
      <c r="T2230"/>
      <c r="U2230"/>
      <c r="V2230"/>
      <c r="W2230"/>
      <c r="X2230"/>
      <c r="Y2230"/>
      <c r="Z2230"/>
      <c r="AA2230"/>
      <c r="AB2230"/>
      <c r="AC2230"/>
      <c r="AD2230"/>
      <c r="AE2230"/>
      <c r="AF2230"/>
      <c r="AG2230"/>
      <c r="AH2230"/>
      <c r="AI2230"/>
      <c r="AJ2230"/>
      <c r="AK2230"/>
      <c r="AL2230"/>
      <c r="AM2230"/>
      <c r="AN2230"/>
      <c r="AO2230"/>
      <c r="AP2230"/>
      <c r="AQ2230"/>
      <c r="AR2230"/>
      <c r="AS2230"/>
      <c r="AT2230"/>
      <c r="AU2230"/>
      <c r="AV2230"/>
      <c r="AW2230"/>
      <c r="AX2230"/>
      <c r="AY2230"/>
      <c r="AZ2230"/>
      <c r="BA2230"/>
      <c r="BB2230"/>
      <c r="BC2230"/>
      <c r="BD2230"/>
      <c r="BE2230"/>
      <c r="BF2230"/>
      <c r="BG2230"/>
      <c r="BH2230"/>
      <c r="BI2230"/>
      <c r="BJ2230"/>
      <c r="BK2230"/>
      <c r="BL2230"/>
      <c r="BM2230"/>
      <c r="BN2230"/>
      <c r="BO2230"/>
      <c r="BP2230"/>
      <c r="BQ2230"/>
      <c r="BR2230"/>
      <c r="BS2230"/>
      <c r="BT2230"/>
    </row>
    <row r="2231" spans="1:72" s="8" customFormat="1" x14ac:dyDescent="0.25">
      <c r="A2231" s="92"/>
      <c r="B2231" s="92"/>
      <c r="C2231" s="92"/>
      <c r="D2231" s="92"/>
      <c r="E2231" s="104"/>
      <c r="F2231" s="104"/>
      <c r="G2231" s="104"/>
      <c r="H2231" s="104"/>
      <c r="I2231" s="104"/>
      <c r="J2231" s="104"/>
      <c r="K2231" s="104"/>
      <c r="L2231" s="104"/>
      <c r="M2231"/>
      <c r="N2231"/>
      <c r="O2231"/>
      <c r="P2231"/>
      <c r="Q2231"/>
      <c r="R2231"/>
      <c r="S2231"/>
      <c r="T2231"/>
      <c r="U2231"/>
      <c r="V2231"/>
      <c r="W2231"/>
      <c r="X2231"/>
      <c r="Y2231"/>
      <c r="Z2231"/>
      <c r="AA2231"/>
      <c r="AB2231"/>
      <c r="AC2231"/>
      <c r="AD2231"/>
      <c r="AE2231"/>
      <c r="AF2231"/>
      <c r="AG2231"/>
      <c r="AH2231"/>
      <c r="AI2231"/>
      <c r="AJ2231"/>
      <c r="AK2231"/>
      <c r="AL2231"/>
      <c r="AM2231"/>
      <c r="AN2231"/>
      <c r="AO2231"/>
      <c r="AP2231"/>
      <c r="AQ2231"/>
      <c r="AR2231"/>
      <c r="AS2231"/>
      <c r="AT2231"/>
      <c r="AU2231"/>
      <c r="AV2231"/>
      <c r="AW2231"/>
      <c r="AX2231"/>
      <c r="AY2231"/>
      <c r="AZ2231"/>
      <c r="BA2231"/>
      <c r="BB2231"/>
      <c r="BC2231"/>
      <c r="BD2231"/>
      <c r="BE2231"/>
      <c r="BF2231"/>
      <c r="BG2231"/>
      <c r="BH2231"/>
      <c r="BI2231"/>
      <c r="BJ2231"/>
      <c r="BK2231"/>
      <c r="BL2231"/>
      <c r="BM2231"/>
      <c r="BN2231"/>
      <c r="BO2231"/>
      <c r="BP2231"/>
      <c r="BQ2231"/>
      <c r="BR2231"/>
      <c r="BS2231"/>
      <c r="BT2231"/>
    </row>
    <row r="2232" spans="1:72" s="8" customFormat="1" x14ac:dyDescent="0.25">
      <c r="A2232" s="92"/>
      <c r="B2232" s="92"/>
      <c r="C2232" s="92"/>
      <c r="D2232" s="92"/>
      <c r="E2232" s="104"/>
      <c r="F2232" s="104"/>
      <c r="G2232" s="104"/>
      <c r="H2232" s="104"/>
      <c r="I2232" s="104"/>
      <c r="J2232" s="104"/>
      <c r="K2232" s="104"/>
      <c r="L2232" s="104"/>
      <c r="M2232"/>
      <c r="N2232"/>
      <c r="O2232"/>
      <c r="P2232"/>
      <c r="Q2232"/>
      <c r="R2232"/>
      <c r="S2232"/>
      <c r="T2232"/>
      <c r="U2232"/>
      <c r="V2232"/>
      <c r="W2232"/>
      <c r="X2232"/>
      <c r="Y2232"/>
      <c r="Z2232"/>
      <c r="AA2232"/>
      <c r="AB2232"/>
      <c r="AC2232"/>
      <c r="AD2232"/>
      <c r="AE2232"/>
      <c r="AF2232"/>
      <c r="AG2232"/>
      <c r="AH2232"/>
      <c r="AI2232"/>
      <c r="AJ2232"/>
      <c r="AK2232"/>
      <c r="AL2232"/>
      <c r="AM2232"/>
      <c r="AN2232"/>
      <c r="AO2232"/>
      <c r="AP2232"/>
      <c r="AQ2232"/>
      <c r="AR2232"/>
      <c r="AS2232"/>
      <c r="AT2232"/>
      <c r="AU2232"/>
      <c r="AV2232"/>
      <c r="AW2232"/>
      <c r="AX2232"/>
      <c r="AY2232"/>
      <c r="AZ2232"/>
      <c r="BA2232"/>
      <c r="BB2232"/>
      <c r="BC2232"/>
      <c r="BD2232"/>
      <c r="BE2232"/>
      <c r="BF2232"/>
      <c r="BG2232"/>
      <c r="BH2232"/>
      <c r="BI2232"/>
      <c r="BJ2232"/>
      <c r="BK2232"/>
      <c r="BL2232"/>
      <c r="BM2232"/>
      <c r="BN2232"/>
      <c r="BO2232"/>
      <c r="BP2232"/>
      <c r="BQ2232"/>
      <c r="BR2232"/>
      <c r="BS2232"/>
      <c r="BT2232"/>
    </row>
    <row r="2233" spans="1:72" s="8" customFormat="1" x14ac:dyDescent="0.25">
      <c r="A2233" s="92"/>
      <c r="B2233" s="92"/>
      <c r="C2233" s="92"/>
      <c r="D2233" s="92"/>
      <c r="E2233" s="104"/>
      <c r="F2233" s="104"/>
      <c r="G2233" s="104"/>
      <c r="H2233" s="104"/>
      <c r="I2233" s="104"/>
      <c r="J2233" s="104"/>
      <c r="K2233" s="104"/>
      <c r="L2233" s="104"/>
      <c r="M2233"/>
      <c r="N2233"/>
      <c r="O2233"/>
      <c r="P2233"/>
      <c r="Q2233"/>
      <c r="R2233"/>
      <c r="S2233"/>
      <c r="T2233"/>
      <c r="U2233"/>
      <c r="V2233"/>
      <c r="W2233"/>
      <c r="X2233"/>
      <c r="Y2233"/>
      <c r="Z2233"/>
      <c r="AA2233"/>
      <c r="AB2233"/>
      <c r="AC2233"/>
      <c r="AD2233"/>
      <c r="AE2233"/>
      <c r="AF2233"/>
      <c r="AG2233"/>
      <c r="AH2233"/>
      <c r="AI2233"/>
      <c r="AJ2233"/>
      <c r="AK2233"/>
      <c r="AL2233"/>
      <c r="AM2233"/>
      <c r="AN2233"/>
      <c r="AO2233"/>
      <c r="AP2233"/>
      <c r="AQ2233"/>
      <c r="AR2233"/>
      <c r="AS2233"/>
      <c r="AT2233"/>
      <c r="AU2233"/>
      <c r="AV2233"/>
      <c r="AW2233"/>
      <c r="AX2233"/>
      <c r="AY2233"/>
      <c r="AZ2233"/>
      <c r="BA2233"/>
      <c r="BB2233"/>
      <c r="BC2233"/>
      <c r="BD2233"/>
      <c r="BE2233"/>
      <c r="BF2233"/>
      <c r="BG2233"/>
      <c r="BH2233"/>
      <c r="BI2233"/>
      <c r="BJ2233"/>
      <c r="BK2233"/>
      <c r="BL2233"/>
      <c r="BM2233"/>
      <c r="BN2233"/>
      <c r="BO2233"/>
      <c r="BP2233"/>
      <c r="BQ2233"/>
      <c r="BR2233"/>
      <c r="BS2233"/>
      <c r="BT2233"/>
    </row>
    <row r="2234" spans="1:72" s="8" customFormat="1" x14ac:dyDescent="0.25">
      <c r="A2234" s="92"/>
      <c r="B2234" s="92"/>
      <c r="C2234" s="92"/>
      <c r="D2234" s="92"/>
      <c r="E2234" s="104"/>
      <c r="F2234" s="104"/>
      <c r="G2234" s="104"/>
      <c r="H2234" s="104"/>
      <c r="I2234" s="104"/>
      <c r="J2234" s="104"/>
      <c r="K2234" s="104"/>
      <c r="L2234" s="104"/>
      <c r="M2234"/>
      <c r="N2234"/>
      <c r="O2234"/>
      <c r="P2234"/>
      <c r="Q2234"/>
      <c r="R2234"/>
      <c r="S2234"/>
      <c r="T2234"/>
      <c r="U2234"/>
      <c r="V2234"/>
      <c r="W2234"/>
      <c r="X2234"/>
      <c r="Y2234"/>
      <c r="Z2234"/>
      <c r="AA2234"/>
      <c r="AB2234"/>
      <c r="AC2234"/>
      <c r="AD2234"/>
      <c r="AE2234"/>
      <c r="AF2234"/>
      <c r="AG2234"/>
      <c r="AH2234"/>
      <c r="AI2234"/>
      <c r="AJ2234"/>
      <c r="AK2234"/>
      <c r="AL2234"/>
      <c r="AM2234"/>
      <c r="AN2234"/>
      <c r="AO2234"/>
      <c r="AP2234"/>
      <c r="AQ2234"/>
      <c r="AR2234"/>
      <c r="AS2234"/>
      <c r="AT2234"/>
      <c r="AU2234"/>
      <c r="AV2234"/>
      <c r="AW2234"/>
      <c r="AX2234"/>
      <c r="AY2234"/>
      <c r="AZ2234"/>
      <c r="BA2234"/>
      <c r="BB2234"/>
      <c r="BC2234"/>
      <c r="BD2234"/>
      <c r="BE2234"/>
      <c r="BF2234"/>
      <c r="BG2234"/>
      <c r="BH2234"/>
      <c r="BI2234"/>
      <c r="BJ2234"/>
      <c r="BK2234"/>
      <c r="BL2234"/>
      <c r="BM2234"/>
      <c r="BN2234"/>
      <c r="BO2234"/>
      <c r="BP2234"/>
      <c r="BQ2234"/>
      <c r="BR2234"/>
      <c r="BS2234"/>
      <c r="BT2234"/>
    </row>
    <row r="2235" spans="1:72" s="8" customFormat="1" x14ac:dyDescent="0.25">
      <c r="A2235" s="92"/>
      <c r="B2235" s="92"/>
      <c r="C2235" s="92"/>
      <c r="D2235" s="92"/>
      <c r="E2235" s="104"/>
      <c r="F2235" s="104"/>
      <c r="G2235" s="104"/>
      <c r="H2235" s="104"/>
      <c r="I2235" s="104"/>
      <c r="J2235" s="104"/>
      <c r="K2235" s="104"/>
      <c r="L2235" s="104"/>
      <c r="M2235"/>
      <c r="N2235"/>
      <c r="O2235"/>
      <c r="P2235"/>
      <c r="Q2235"/>
      <c r="R2235"/>
      <c r="S2235"/>
      <c r="T2235"/>
      <c r="U2235"/>
      <c r="V2235"/>
      <c r="W2235"/>
      <c r="X2235"/>
      <c r="Y2235"/>
      <c r="Z2235"/>
      <c r="AA2235"/>
      <c r="AB2235"/>
      <c r="AC2235"/>
      <c r="AD2235"/>
      <c r="AE2235"/>
      <c r="AF2235"/>
      <c r="AG2235"/>
      <c r="AH2235"/>
      <c r="AI2235"/>
      <c r="AJ2235"/>
      <c r="AK2235"/>
      <c r="AL2235"/>
      <c r="AM2235"/>
      <c r="AN2235"/>
      <c r="AO2235"/>
      <c r="AP2235"/>
      <c r="AQ2235"/>
      <c r="AR2235"/>
      <c r="AS2235"/>
      <c r="AT2235"/>
      <c r="AU2235"/>
      <c r="AV2235"/>
      <c r="AW2235"/>
      <c r="AX2235"/>
      <c r="AY2235"/>
      <c r="AZ2235"/>
      <c r="BA2235"/>
      <c r="BB2235"/>
      <c r="BC2235"/>
      <c r="BD2235"/>
      <c r="BE2235"/>
      <c r="BF2235"/>
      <c r="BG2235"/>
      <c r="BH2235"/>
      <c r="BI2235"/>
      <c r="BJ2235"/>
      <c r="BK2235"/>
      <c r="BL2235"/>
      <c r="BM2235"/>
      <c r="BN2235"/>
      <c r="BO2235"/>
      <c r="BP2235"/>
      <c r="BQ2235"/>
      <c r="BR2235"/>
      <c r="BS2235"/>
      <c r="BT2235"/>
    </row>
    <row r="2236" spans="1:72" s="8" customFormat="1" x14ac:dyDescent="0.25">
      <c r="A2236" s="92"/>
      <c r="B2236" s="92"/>
      <c r="C2236" s="92"/>
      <c r="D2236" s="92"/>
      <c r="E2236" s="104"/>
      <c r="F2236" s="104"/>
      <c r="G2236" s="104"/>
      <c r="H2236" s="104"/>
      <c r="I2236" s="104"/>
      <c r="J2236" s="104"/>
      <c r="K2236" s="104"/>
      <c r="L2236" s="104"/>
      <c r="M2236"/>
      <c r="N2236"/>
      <c r="O2236"/>
      <c r="P2236"/>
      <c r="Q2236"/>
      <c r="R2236"/>
      <c r="S2236"/>
      <c r="T2236"/>
      <c r="U2236"/>
      <c r="V2236"/>
      <c r="W2236"/>
      <c r="X2236"/>
      <c r="Y2236"/>
      <c r="Z2236"/>
      <c r="AA2236"/>
      <c r="AB2236"/>
      <c r="AC2236"/>
      <c r="AD2236"/>
      <c r="AE2236"/>
      <c r="AF2236"/>
      <c r="AG2236"/>
      <c r="AH2236"/>
      <c r="AI2236"/>
      <c r="AJ2236"/>
      <c r="AK2236"/>
      <c r="AL2236"/>
      <c r="AM2236"/>
      <c r="AN2236"/>
      <c r="AO2236"/>
      <c r="AP2236"/>
      <c r="AQ2236"/>
      <c r="AR2236"/>
      <c r="AS2236"/>
      <c r="AT2236"/>
      <c r="AU2236"/>
      <c r="AV2236"/>
      <c r="AW2236"/>
      <c r="AX2236"/>
      <c r="AY2236"/>
      <c r="AZ2236"/>
      <c r="BA2236"/>
      <c r="BB2236"/>
      <c r="BC2236"/>
      <c r="BD2236"/>
      <c r="BE2236"/>
      <c r="BF2236"/>
      <c r="BG2236"/>
      <c r="BH2236"/>
      <c r="BI2236"/>
      <c r="BJ2236"/>
      <c r="BK2236"/>
      <c r="BL2236"/>
      <c r="BM2236"/>
      <c r="BN2236"/>
      <c r="BO2236"/>
      <c r="BP2236"/>
      <c r="BQ2236"/>
      <c r="BR2236"/>
      <c r="BS2236"/>
      <c r="BT2236"/>
    </row>
    <row r="2237" spans="1:72" s="8" customFormat="1" x14ac:dyDescent="0.25">
      <c r="A2237" s="92"/>
      <c r="B2237" s="92"/>
      <c r="C2237" s="92"/>
      <c r="D2237" s="92"/>
      <c r="E2237" s="104"/>
      <c r="F2237" s="104"/>
      <c r="G2237" s="104"/>
      <c r="H2237" s="104"/>
      <c r="I2237" s="104"/>
      <c r="J2237" s="104"/>
      <c r="K2237" s="104"/>
      <c r="L2237" s="104"/>
      <c r="M2237"/>
      <c r="N2237"/>
      <c r="O2237"/>
      <c r="P2237"/>
      <c r="Q2237"/>
      <c r="R2237"/>
      <c r="S2237"/>
      <c r="T2237"/>
      <c r="U2237"/>
      <c r="V2237"/>
      <c r="W2237"/>
      <c r="X2237"/>
      <c r="Y2237"/>
      <c r="Z2237"/>
      <c r="AA2237"/>
      <c r="AB2237"/>
      <c r="AC2237"/>
      <c r="AD2237"/>
      <c r="AE2237"/>
      <c r="AF2237"/>
      <c r="AG2237"/>
      <c r="AH2237"/>
      <c r="AI2237"/>
      <c r="AJ2237"/>
      <c r="AK2237"/>
      <c r="AL2237"/>
      <c r="AM2237"/>
      <c r="AN2237"/>
      <c r="AO2237"/>
      <c r="AP2237"/>
      <c r="AQ2237"/>
      <c r="AR2237"/>
      <c r="AS2237"/>
      <c r="AT2237"/>
      <c r="AU2237"/>
      <c r="AV2237"/>
      <c r="AW2237"/>
      <c r="AX2237"/>
      <c r="AY2237"/>
      <c r="AZ2237"/>
      <c r="BA2237"/>
      <c r="BB2237"/>
      <c r="BC2237"/>
      <c r="BD2237"/>
      <c r="BE2237"/>
      <c r="BF2237"/>
      <c r="BG2237"/>
      <c r="BH2237"/>
      <c r="BI2237"/>
      <c r="BJ2237"/>
      <c r="BK2237"/>
      <c r="BL2237"/>
      <c r="BM2237"/>
      <c r="BN2237"/>
      <c r="BO2237"/>
      <c r="BP2237"/>
      <c r="BQ2237"/>
      <c r="BR2237"/>
      <c r="BS2237"/>
      <c r="BT2237"/>
    </row>
    <row r="2238" spans="1:72" s="8" customFormat="1" x14ac:dyDescent="0.25">
      <c r="A2238" s="92"/>
      <c r="B2238" s="92"/>
      <c r="C2238" s="92"/>
      <c r="D2238" s="92"/>
      <c r="E2238" s="104"/>
      <c r="F2238" s="104"/>
      <c r="G2238" s="104"/>
      <c r="H2238" s="104"/>
      <c r="I2238" s="104"/>
      <c r="J2238" s="104"/>
      <c r="K2238" s="104"/>
      <c r="L2238" s="104"/>
      <c r="M2238"/>
      <c r="N2238"/>
      <c r="O2238"/>
      <c r="P2238"/>
      <c r="Q2238"/>
      <c r="R2238"/>
      <c r="S2238"/>
      <c r="T2238"/>
      <c r="U2238"/>
      <c r="V2238"/>
      <c r="W2238"/>
      <c r="X2238"/>
      <c r="Y2238"/>
      <c r="Z2238"/>
      <c r="AA2238"/>
      <c r="AB2238"/>
      <c r="AC2238"/>
      <c r="AD2238"/>
      <c r="AE2238"/>
      <c r="AF2238"/>
      <c r="AG2238"/>
      <c r="AH2238"/>
      <c r="AI2238"/>
      <c r="AJ2238"/>
      <c r="AK2238"/>
      <c r="AL2238"/>
      <c r="AM2238"/>
      <c r="AN2238"/>
      <c r="AO2238"/>
      <c r="AP2238"/>
      <c r="AQ2238"/>
      <c r="AR2238"/>
      <c r="AS2238"/>
      <c r="AT2238"/>
      <c r="AU2238"/>
      <c r="AV2238"/>
      <c r="AW2238"/>
      <c r="AX2238"/>
      <c r="AY2238"/>
      <c r="AZ2238"/>
      <c r="BA2238"/>
      <c r="BB2238"/>
      <c r="BC2238"/>
      <c r="BD2238"/>
      <c r="BE2238"/>
      <c r="BF2238"/>
      <c r="BG2238"/>
      <c r="BH2238"/>
      <c r="BI2238"/>
      <c r="BJ2238"/>
      <c r="BK2238"/>
      <c r="BL2238"/>
      <c r="BM2238"/>
      <c r="BN2238"/>
      <c r="BO2238"/>
      <c r="BP2238"/>
      <c r="BQ2238"/>
      <c r="BR2238"/>
      <c r="BS2238"/>
      <c r="BT2238"/>
    </row>
    <row r="2239" spans="1:72" s="8" customFormat="1" x14ac:dyDescent="0.25">
      <c r="A2239" s="92"/>
      <c r="B2239" s="92"/>
      <c r="C2239" s="92"/>
      <c r="D2239" s="92"/>
      <c r="E2239" s="104"/>
      <c r="F2239" s="104"/>
      <c r="G2239" s="104"/>
      <c r="H2239" s="104"/>
      <c r="I2239" s="104"/>
      <c r="J2239" s="104"/>
      <c r="K2239" s="104"/>
      <c r="L2239" s="104"/>
      <c r="M2239"/>
      <c r="N2239"/>
      <c r="O2239"/>
      <c r="P2239"/>
      <c r="Q2239"/>
      <c r="R2239"/>
      <c r="S2239"/>
      <c r="T2239"/>
      <c r="U2239"/>
      <c r="V2239"/>
      <c r="W2239"/>
      <c r="X2239"/>
      <c r="Y2239"/>
      <c r="Z2239"/>
      <c r="AA2239"/>
      <c r="AB2239"/>
      <c r="AC2239"/>
      <c r="AD2239"/>
      <c r="AE2239"/>
      <c r="AF2239"/>
      <c r="AG2239"/>
      <c r="AH2239"/>
      <c r="AI2239"/>
      <c r="AJ2239"/>
      <c r="AK2239"/>
      <c r="AL2239"/>
      <c r="AM2239"/>
      <c r="AN2239"/>
      <c r="AO2239"/>
      <c r="AP2239"/>
      <c r="AQ2239"/>
      <c r="AR2239"/>
      <c r="AS2239"/>
      <c r="AT2239"/>
      <c r="AU2239"/>
      <c r="AV2239"/>
      <c r="AW2239"/>
      <c r="AX2239"/>
      <c r="AY2239"/>
      <c r="AZ2239"/>
      <c r="BA2239"/>
      <c r="BB2239"/>
      <c r="BC2239"/>
      <c r="BD2239"/>
      <c r="BE2239"/>
      <c r="BF2239"/>
      <c r="BG2239"/>
      <c r="BH2239"/>
      <c r="BI2239"/>
      <c r="BJ2239"/>
      <c r="BK2239"/>
      <c r="BL2239"/>
      <c r="BM2239"/>
      <c r="BN2239"/>
      <c r="BO2239"/>
      <c r="BP2239"/>
      <c r="BQ2239"/>
      <c r="BR2239"/>
      <c r="BS2239"/>
      <c r="BT2239"/>
    </row>
    <row r="2240" spans="1:72" s="8" customFormat="1" x14ac:dyDescent="0.25">
      <c r="A2240" s="92"/>
      <c r="B2240" s="92"/>
      <c r="C2240" s="92"/>
      <c r="D2240" s="92"/>
      <c r="E2240" s="104"/>
      <c r="F2240" s="104"/>
      <c r="G2240" s="104"/>
      <c r="H2240" s="104"/>
      <c r="I2240" s="104"/>
      <c r="J2240" s="104"/>
      <c r="K2240" s="104"/>
      <c r="L2240" s="104"/>
      <c r="M2240"/>
      <c r="N2240"/>
      <c r="O2240"/>
      <c r="P2240"/>
      <c r="Q2240"/>
      <c r="R2240"/>
      <c r="S2240"/>
      <c r="T2240"/>
      <c r="U2240"/>
      <c r="V2240"/>
      <c r="W2240"/>
      <c r="X2240"/>
      <c r="Y2240"/>
      <c r="Z2240"/>
      <c r="AA2240"/>
      <c r="AB2240"/>
      <c r="AC2240"/>
      <c r="AD2240"/>
      <c r="AE2240"/>
      <c r="AF2240"/>
      <c r="AG2240"/>
      <c r="AH2240"/>
      <c r="AI2240"/>
      <c r="AJ2240"/>
      <c r="AK2240"/>
      <c r="AL2240"/>
      <c r="AM2240"/>
      <c r="AN2240"/>
      <c r="AO2240"/>
      <c r="AP2240"/>
      <c r="AQ2240"/>
      <c r="AR2240"/>
      <c r="AS2240"/>
      <c r="AT2240"/>
      <c r="AU2240"/>
      <c r="AV2240"/>
      <c r="AW2240"/>
      <c r="AX2240"/>
      <c r="AY2240"/>
      <c r="AZ2240"/>
      <c r="BA2240"/>
      <c r="BB2240"/>
      <c r="BC2240"/>
      <c r="BD2240"/>
      <c r="BE2240"/>
      <c r="BF2240"/>
      <c r="BG2240"/>
      <c r="BH2240"/>
      <c r="BI2240"/>
      <c r="BJ2240"/>
      <c r="BK2240"/>
      <c r="BL2240"/>
      <c r="BM2240"/>
      <c r="BN2240"/>
      <c r="BO2240"/>
      <c r="BP2240"/>
      <c r="BQ2240"/>
      <c r="BR2240"/>
      <c r="BS2240"/>
      <c r="BT2240"/>
    </row>
    <row r="2241" spans="1:72" s="8" customFormat="1" x14ac:dyDescent="0.25">
      <c r="A2241" s="92"/>
      <c r="B2241" s="92"/>
      <c r="C2241" s="92"/>
      <c r="D2241" s="92"/>
      <c r="E2241" s="104"/>
      <c r="F2241" s="104"/>
      <c r="G2241" s="104"/>
      <c r="H2241" s="104"/>
      <c r="I2241" s="104"/>
      <c r="J2241" s="104"/>
      <c r="K2241" s="104"/>
      <c r="L2241" s="104"/>
      <c r="M2241"/>
      <c r="N2241"/>
      <c r="O2241"/>
      <c r="P2241"/>
      <c r="Q2241"/>
      <c r="R2241"/>
      <c r="S2241"/>
      <c r="T2241"/>
      <c r="U2241"/>
      <c r="V2241"/>
      <c r="W2241"/>
      <c r="X2241"/>
      <c r="Y2241"/>
      <c r="Z2241"/>
      <c r="AA2241"/>
      <c r="AB2241"/>
      <c r="AC2241"/>
      <c r="AD2241"/>
      <c r="AE2241"/>
      <c r="AF2241"/>
      <c r="AG2241"/>
      <c r="AH2241"/>
      <c r="AI2241"/>
      <c r="AJ2241"/>
      <c r="AK2241"/>
      <c r="AL2241"/>
      <c r="AM2241"/>
      <c r="AN2241"/>
      <c r="AO2241"/>
      <c r="AP2241"/>
      <c r="AQ2241"/>
      <c r="AR2241"/>
      <c r="AS2241"/>
      <c r="AT2241"/>
      <c r="AU2241"/>
      <c r="AV2241"/>
      <c r="AW2241"/>
      <c r="AX2241"/>
      <c r="AY2241"/>
      <c r="AZ2241"/>
      <c r="BA2241"/>
      <c r="BB2241"/>
      <c r="BC2241"/>
      <c r="BD2241"/>
      <c r="BE2241"/>
      <c r="BF2241"/>
      <c r="BG2241"/>
      <c r="BH2241"/>
      <c r="BI2241"/>
      <c r="BJ2241"/>
      <c r="BK2241"/>
      <c r="BL2241"/>
      <c r="BM2241"/>
      <c r="BN2241"/>
      <c r="BO2241"/>
      <c r="BP2241"/>
      <c r="BQ2241"/>
      <c r="BR2241"/>
      <c r="BS2241"/>
      <c r="BT2241"/>
    </row>
    <row r="2242" spans="1:72" s="8" customFormat="1" x14ac:dyDescent="0.25">
      <c r="A2242" s="92"/>
      <c r="B2242" s="92"/>
      <c r="C2242" s="92"/>
      <c r="D2242" s="92"/>
      <c r="E2242" s="104"/>
      <c r="F2242" s="104"/>
      <c r="G2242" s="104"/>
      <c r="H2242" s="104"/>
      <c r="I2242" s="104"/>
      <c r="J2242" s="104"/>
      <c r="K2242" s="104"/>
      <c r="L2242" s="104"/>
      <c r="M2242"/>
      <c r="N2242"/>
      <c r="O2242"/>
      <c r="P2242"/>
      <c r="Q2242"/>
      <c r="R2242"/>
      <c r="S2242"/>
      <c r="T2242"/>
      <c r="U2242"/>
      <c r="V2242"/>
      <c r="W2242"/>
      <c r="X2242"/>
      <c r="Y2242"/>
      <c r="Z2242"/>
      <c r="AA2242"/>
      <c r="AB2242"/>
      <c r="AC2242"/>
      <c r="AD2242"/>
      <c r="AE2242"/>
      <c r="AF2242"/>
      <c r="AG2242"/>
      <c r="AH2242"/>
      <c r="AI2242"/>
      <c r="AJ2242"/>
      <c r="AK2242"/>
      <c r="AL2242"/>
      <c r="AM2242"/>
      <c r="AN2242"/>
      <c r="AO2242"/>
      <c r="AP2242"/>
      <c r="AQ2242"/>
      <c r="AR2242"/>
      <c r="AS2242"/>
      <c r="AT2242"/>
      <c r="AU2242"/>
      <c r="AV2242"/>
      <c r="AW2242"/>
      <c r="AX2242"/>
      <c r="AY2242"/>
      <c r="AZ2242"/>
      <c r="BA2242"/>
      <c r="BB2242"/>
      <c r="BC2242"/>
      <c r="BD2242"/>
      <c r="BE2242"/>
      <c r="BF2242"/>
      <c r="BG2242"/>
      <c r="BH2242"/>
      <c r="BI2242"/>
      <c r="BJ2242"/>
      <c r="BK2242"/>
      <c r="BL2242"/>
      <c r="BM2242"/>
      <c r="BN2242"/>
      <c r="BO2242"/>
      <c r="BP2242"/>
      <c r="BQ2242"/>
      <c r="BR2242"/>
      <c r="BS2242"/>
      <c r="BT2242"/>
    </row>
    <row r="2243" spans="1:72" s="8" customFormat="1" x14ac:dyDescent="0.25">
      <c r="A2243" s="92"/>
      <c r="B2243" s="92"/>
      <c r="C2243" s="92"/>
      <c r="D2243" s="92"/>
      <c r="E2243" s="104"/>
      <c r="F2243" s="104"/>
      <c r="G2243" s="104"/>
      <c r="H2243" s="104"/>
      <c r="I2243" s="104"/>
      <c r="J2243" s="104"/>
      <c r="K2243" s="104"/>
      <c r="L2243" s="104"/>
      <c r="M2243"/>
      <c r="N2243"/>
      <c r="O2243"/>
      <c r="P2243"/>
      <c r="Q2243"/>
      <c r="R2243"/>
      <c r="S2243"/>
      <c r="T2243"/>
      <c r="U2243"/>
      <c r="V2243"/>
      <c r="W2243"/>
      <c r="X2243"/>
      <c r="Y2243"/>
      <c r="Z2243"/>
      <c r="AA2243"/>
      <c r="AB2243"/>
      <c r="AC2243"/>
      <c r="AD2243"/>
      <c r="AE2243"/>
      <c r="AF2243"/>
      <c r="AG2243"/>
      <c r="AH2243"/>
      <c r="AI2243"/>
      <c r="AJ2243"/>
      <c r="AK2243"/>
      <c r="AL2243"/>
      <c r="AM2243"/>
      <c r="AN2243"/>
      <c r="AO2243"/>
      <c r="AP2243"/>
      <c r="AQ2243"/>
      <c r="AR2243"/>
      <c r="AS2243"/>
      <c r="AT2243"/>
      <c r="AU2243"/>
      <c r="AV2243"/>
      <c r="AW2243"/>
      <c r="AX2243"/>
      <c r="AY2243"/>
      <c r="AZ2243"/>
      <c r="BA2243"/>
      <c r="BB2243"/>
      <c r="BC2243"/>
      <c r="BD2243"/>
      <c r="BE2243"/>
      <c r="BF2243"/>
      <c r="BG2243"/>
      <c r="BH2243"/>
      <c r="BI2243"/>
      <c r="BJ2243"/>
      <c r="BK2243"/>
      <c r="BL2243"/>
      <c r="BM2243"/>
      <c r="BN2243"/>
      <c r="BO2243"/>
      <c r="BP2243"/>
      <c r="BQ2243"/>
      <c r="BR2243"/>
      <c r="BS2243"/>
      <c r="BT2243"/>
    </row>
    <row r="2244" spans="1:72" s="8" customFormat="1" x14ac:dyDescent="0.25">
      <c r="A2244" s="92"/>
      <c r="B2244" s="92"/>
      <c r="C2244" s="92"/>
      <c r="D2244" s="92"/>
      <c r="E2244" s="104"/>
      <c r="F2244" s="104"/>
      <c r="G2244" s="104"/>
      <c r="H2244" s="104"/>
      <c r="I2244" s="104"/>
      <c r="J2244" s="104"/>
      <c r="K2244" s="104"/>
      <c r="L2244" s="104"/>
      <c r="M2244"/>
      <c r="N2244"/>
      <c r="O2244"/>
      <c r="P2244"/>
      <c r="Q2244"/>
      <c r="R2244"/>
      <c r="S2244"/>
      <c r="T2244"/>
      <c r="U2244"/>
      <c r="V2244"/>
      <c r="W2244"/>
      <c r="X2244"/>
      <c r="Y2244"/>
      <c r="Z2244"/>
      <c r="AA2244"/>
      <c r="AB2244"/>
      <c r="AC2244"/>
      <c r="AD2244"/>
      <c r="AE2244"/>
      <c r="AF2244"/>
      <c r="AG2244"/>
      <c r="AH2244"/>
      <c r="AI2244"/>
      <c r="AJ2244"/>
      <c r="AK2244"/>
      <c r="AL2244"/>
      <c r="AM2244"/>
      <c r="AN2244"/>
      <c r="AO2244"/>
      <c r="AP2244"/>
      <c r="AQ2244"/>
      <c r="AR2244"/>
      <c r="AS2244"/>
      <c r="AT2244"/>
      <c r="AU2244"/>
      <c r="AV2244"/>
      <c r="AW2244"/>
      <c r="AX2244"/>
      <c r="AY2244"/>
      <c r="AZ2244"/>
      <c r="BA2244"/>
      <c r="BB2244"/>
      <c r="BC2244"/>
      <c r="BD2244"/>
      <c r="BE2244"/>
      <c r="BF2244"/>
      <c r="BG2244"/>
      <c r="BH2244"/>
      <c r="BI2244"/>
      <c r="BJ2244"/>
      <c r="BK2244"/>
      <c r="BL2244"/>
      <c r="BM2244"/>
      <c r="BN2244"/>
      <c r="BO2244"/>
      <c r="BP2244"/>
      <c r="BQ2244"/>
      <c r="BR2244"/>
      <c r="BS2244"/>
      <c r="BT2244"/>
    </row>
    <row r="2245" spans="1:72" s="8" customFormat="1" x14ac:dyDescent="0.25">
      <c r="A2245" s="92"/>
      <c r="B2245" s="92"/>
      <c r="C2245" s="92"/>
      <c r="D2245" s="92"/>
      <c r="E2245" s="104"/>
      <c r="F2245" s="104"/>
      <c r="G2245" s="104"/>
      <c r="H2245" s="104"/>
      <c r="I2245" s="104"/>
      <c r="J2245" s="104"/>
      <c r="K2245" s="104"/>
      <c r="L2245" s="104"/>
      <c r="M2245"/>
      <c r="N2245"/>
      <c r="O2245"/>
      <c r="P2245"/>
      <c r="Q2245"/>
      <c r="R2245"/>
      <c r="S2245"/>
      <c r="T2245"/>
      <c r="U2245"/>
      <c r="V2245"/>
      <c r="W2245"/>
      <c r="X2245"/>
      <c r="Y2245"/>
      <c r="Z2245"/>
      <c r="AA2245"/>
      <c r="AB2245"/>
      <c r="AC2245"/>
      <c r="AD2245"/>
      <c r="AE2245"/>
      <c r="AF2245"/>
      <c r="AG2245"/>
      <c r="AH2245"/>
      <c r="AI2245"/>
      <c r="AJ2245"/>
      <c r="AK2245"/>
      <c r="AL2245"/>
      <c r="AM2245"/>
      <c r="AN2245"/>
      <c r="AO2245"/>
      <c r="AP2245"/>
      <c r="AQ2245"/>
      <c r="AR2245"/>
      <c r="AS2245"/>
      <c r="AT2245"/>
      <c r="AU2245"/>
      <c r="AV2245"/>
      <c r="AW2245"/>
      <c r="AX2245"/>
      <c r="AY2245"/>
      <c r="AZ2245"/>
      <c r="BA2245"/>
      <c r="BB2245"/>
      <c r="BC2245"/>
      <c r="BD2245"/>
      <c r="BE2245"/>
      <c r="BF2245"/>
      <c r="BG2245"/>
      <c r="BH2245"/>
      <c r="BI2245"/>
      <c r="BJ2245"/>
      <c r="BK2245"/>
      <c r="BL2245"/>
      <c r="BM2245"/>
      <c r="BN2245"/>
      <c r="BO2245"/>
      <c r="BP2245"/>
      <c r="BQ2245"/>
      <c r="BR2245"/>
      <c r="BS2245"/>
      <c r="BT2245"/>
    </row>
    <row r="2246" spans="1:72" s="8" customFormat="1" x14ac:dyDescent="0.25">
      <c r="A2246" s="92"/>
      <c r="B2246" s="92"/>
      <c r="C2246" s="92"/>
      <c r="D2246" s="92"/>
      <c r="E2246" s="104"/>
      <c r="F2246" s="104"/>
      <c r="G2246" s="104"/>
      <c r="H2246" s="104"/>
      <c r="I2246" s="104"/>
      <c r="J2246" s="104"/>
      <c r="K2246" s="104"/>
      <c r="L2246" s="104"/>
      <c r="M2246"/>
      <c r="N2246"/>
      <c r="O2246"/>
      <c r="P2246"/>
      <c r="Q2246"/>
      <c r="R2246"/>
      <c r="S2246"/>
      <c r="T2246"/>
      <c r="U2246"/>
      <c r="V2246"/>
      <c r="W2246"/>
      <c r="X2246"/>
      <c r="Y2246"/>
      <c r="Z2246"/>
      <c r="AA2246"/>
      <c r="AB2246"/>
      <c r="AC2246"/>
      <c r="AD2246"/>
      <c r="AE2246"/>
      <c r="AF2246"/>
      <c r="AG2246"/>
      <c r="AH2246"/>
      <c r="AI2246"/>
      <c r="AJ2246"/>
      <c r="AK2246"/>
      <c r="AL2246"/>
      <c r="AM2246"/>
      <c r="AN2246"/>
      <c r="AO2246"/>
      <c r="AP2246"/>
      <c r="AQ2246"/>
      <c r="AR2246"/>
      <c r="AS2246"/>
      <c r="AT2246"/>
      <c r="AU2246"/>
      <c r="AV2246"/>
      <c r="AW2246"/>
      <c r="AX2246"/>
      <c r="AY2246"/>
      <c r="AZ2246"/>
      <c r="BA2246"/>
      <c r="BB2246"/>
      <c r="BC2246"/>
      <c r="BD2246"/>
      <c r="BE2246"/>
      <c r="BF2246"/>
      <c r="BG2246"/>
      <c r="BH2246"/>
      <c r="BI2246"/>
      <c r="BJ2246"/>
      <c r="BK2246"/>
      <c r="BL2246"/>
      <c r="BM2246"/>
      <c r="BN2246"/>
      <c r="BO2246"/>
      <c r="BP2246"/>
      <c r="BQ2246"/>
      <c r="BR2246"/>
      <c r="BS2246"/>
      <c r="BT2246"/>
    </row>
    <row r="2247" spans="1:72" s="8" customFormat="1" x14ac:dyDescent="0.25">
      <c r="A2247" s="92"/>
      <c r="B2247" s="92"/>
      <c r="C2247" s="92"/>
      <c r="D2247" s="92"/>
      <c r="E2247" s="104"/>
      <c r="F2247" s="104"/>
      <c r="G2247" s="104"/>
      <c r="H2247" s="104"/>
      <c r="I2247" s="104"/>
      <c r="J2247" s="104"/>
      <c r="K2247" s="104"/>
      <c r="L2247" s="104"/>
      <c r="M2247"/>
      <c r="N2247"/>
      <c r="O2247"/>
      <c r="P2247"/>
      <c r="Q2247"/>
      <c r="R2247"/>
      <c r="S2247"/>
      <c r="T2247"/>
      <c r="U2247"/>
      <c r="V2247"/>
      <c r="W2247"/>
      <c r="X2247"/>
      <c r="Y2247"/>
      <c r="Z2247"/>
      <c r="AA2247"/>
      <c r="AB2247"/>
      <c r="AC2247"/>
      <c r="AD2247"/>
      <c r="AE2247"/>
      <c r="AF2247"/>
      <c r="AG2247"/>
      <c r="AH2247"/>
      <c r="AI2247"/>
      <c r="AJ2247"/>
      <c r="AK2247"/>
      <c r="AL2247"/>
      <c r="AM2247"/>
      <c r="AN2247"/>
      <c r="AO2247"/>
      <c r="AP2247"/>
      <c r="AQ2247"/>
      <c r="AR2247"/>
      <c r="AS2247"/>
      <c r="AT2247"/>
      <c r="AU2247"/>
      <c r="AV2247"/>
      <c r="AW2247"/>
      <c r="AX2247"/>
      <c r="AY2247"/>
      <c r="AZ2247"/>
      <c r="BA2247"/>
      <c r="BB2247"/>
      <c r="BC2247"/>
      <c r="BD2247"/>
      <c r="BE2247"/>
      <c r="BF2247"/>
      <c r="BG2247"/>
      <c r="BH2247"/>
      <c r="BI2247"/>
      <c r="BJ2247"/>
      <c r="BK2247"/>
      <c r="BL2247"/>
      <c r="BM2247"/>
      <c r="BN2247"/>
      <c r="BO2247"/>
      <c r="BP2247"/>
      <c r="BQ2247"/>
      <c r="BR2247"/>
      <c r="BS2247"/>
      <c r="BT2247"/>
    </row>
    <row r="2248" spans="1:72" s="8" customFormat="1" x14ac:dyDescent="0.25">
      <c r="A2248" s="92"/>
      <c r="B2248" s="92"/>
      <c r="C2248" s="92"/>
      <c r="D2248" s="92"/>
      <c r="E2248" s="104"/>
      <c r="F2248" s="104"/>
      <c r="G2248" s="104"/>
      <c r="H2248" s="104"/>
      <c r="I2248" s="104"/>
      <c r="J2248" s="104"/>
      <c r="K2248" s="104"/>
      <c r="L2248" s="104"/>
      <c r="M2248"/>
      <c r="N2248"/>
      <c r="O2248"/>
      <c r="P2248"/>
      <c r="Q2248"/>
      <c r="R2248"/>
      <c r="S2248"/>
      <c r="T2248"/>
      <c r="U2248"/>
      <c r="V2248"/>
      <c r="W2248"/>
      <c r="X2248"/>
      <c r="Y2248"/>
      <c r="Z2248"/>
      <c r="AA2248"/>
      <c r="AB2248"/>
      <c r="AC2248"/>
      <c r="AD2248"/>
      <c r="AE2248"/>
      <c r="AF2248"/>
      <c r="AG2248"/>
      <c r="AH2248"/>
      <c r="AI2248"/>
      <c r="AJ2248"/>
      <c r="AK2248"/>
      <c r="AL2248"/>
      <c r="AM2248"/>
      <c r="AN2248"/>
      <c r="AO2248"/>
      <c r="AP2248"/>
      <c r="AQ2248"/>
      <c r="AR2248"/>
      <c r="AS2248"/>
      <c r="AT2248"/>
      <c r="AU2248"/>
      <c r="AV2248"/>
      <c r="AW2248"/>
      <c r="AX2248"/>
      <c r="AY2248"/>
      <c r="AZ2248"/>
      <c r="BA2248"/>
      <c r="BB2248"/>
      <c r="BC2248"/>
      <c r="BD2248"/>
      <c r="BE2248"/>
      <c r="BF2248"/>
      <c r="BG2248"/>
      <c r="BH2248"/>
      <c r="BI2248"/>
      <c r="BJ2248"/>
      <c r="BK2248"/>
      <c r="BL2248"/>
      <c r="BM2248"/>
      <c r="BN2248"/>
      <c r="BO2248"/>
      <c r="BP2248"/>
      <c r="BQ2248"/>
      <c r="BR2248"/>
      <c r="BS2248"/>
      <c r="BT2248"/>
    </row>
    <row r="2249" spans="1:72" s="8" customFormat="1" x14ac:dyDescent="0.25">
      <c r="A2249" s="92"/>
      <c r="B2249" s="92"/>
      <c r="C2249" s="92"/>
      <c r="D2249" s="92"/>
      <c r="E2249" s="104"/>
      <c r="F2249" s="104"/>
      <c r="G2249" s="104"/>
      <c r="H2249" s="104"/>
      <c r="I2249" s="104"/>
      <c r="J2249" s="104"/>
      <c r="K2249" s="104"/>
      <c r="L2249" s="104"/>
      <c r="M2249"/>
      <c r="N2249"/>
      <c r="O2249"/>
      <c r="P2249"/>
      <c r="Q2249"/>
      <c r="R2249"/>
      <c r="S2249"/>
      <c r="T2249"/>
      <c r="U2249"/>
      <c r="V2249"/>
      <c r="W2249"/>
      <c r="X2249"/>
      <c r="Y2249"/>
      <c r="Z2249"/>
      <c r="AA2249"/>
      <c r="AB2249"/>
      <c r="AC2249"/>
      <c r="AD2249"/>
      <c r="AE2249"/>
      <c r="AF2249"/>
      <c r="AG2249"/>
      <c r="AH2249"/>
      <c r="AI2249"/>
      <c r="AJ2249"/>
      <c r="AK2249"/>
      <c r="AL2249"/>
      <c r="AM2249"/>
      <c r="AN2249"/>
      <c r="AO2249"/>
      <c r="AP2249"/>
      <c r="AQ2249"/>
      <c r="AR2249"/>
      <c r="AS2249"/>
      <c r="AT2249"/>
      <c r="AU2249"/>
      <c r="AV2249"/>
      <c r="AW2249"/>
      <c r="AX2249"/>
      <c r="AY2249"/>
      <c r="AZ2249"/>
      <c r="BA2249"/>
      <c r="BB2249"/>
      <c r="BC2249"/>
      <c r="BD2249"/>
      <c r="BE2249"/>
      <c r="BF2249"/>
      <c r="BG2249"/>
      <c r="BH2249"/>
      <c r="BI2249"/>
      <c r="BJ2249"/>
      <c r="BK2249"/>
      <c r="BL2249"/>
      <c r="BM2249"/>
      <c r="BN2249"/>
      <c r="BO2249"/>
      <c r="BP2249"/>
      <c r="BQ2249"/>
      <c r="BR2249"/>
      <c r="BS2249"/>
      <c r="BT2249"/>
    </row>
    <row r="2250" spans="1:72" s="8" customFormat="1" x14ac:dyDescent="0.25">
      <c r="A2250" s="92"/>
      <c r="B2250" s="92"/>
      <c r="C2250" s="92"/>
      <c r="D2250" s="92"/>
      <c r="E2250" s="104"/>
      <c r="F2250" s="104"/>
      <c r="G2250" s="104"/>
      <c r="H2250" s="104"/>
      <c r="I2250" s="104"/>
      <c r="J2250" s="104"/>
      <c r="K2250" s="104"/>
      <c r="L2250" s="104"/>
      <c r="M2250"/>
      <c r="N2250"/>
      <c r="O2250"/>
      <c r="P2250"/>
      <c r="Q2250"/>
      <c r="R2250"/>
      <c r="S2250"/>
      <c r="T2250"/>
      <c r="U2250"/>
      <c r="V2250"/>
      <c r="W2250"/>
      <c r="X2250"/>
      <c r="Y2250"/>
      <c r="Z2250"/>
      <c r="AA2250"/>
      <c r="AB2250"/>
      <c r="AC2250"/>
      <c r="AD2250"/>
      <c r="AE2250"/>
      <c r="AF2250"/>
      <c r="AG2250"/>
      <c r="AH2250"/>
      <c r="AI2250"/>
      <c r="AJ2250"/>
      <c r="AK2250"/>
      <c r="AL2250"/>
      <c r="AM2250"/>
      <c r="AN2250"/>
      <c r="AO2250"/>
      <c r="AP2250"/>
      <c r="AQ2250"/>
      <c r="AR2250"/>
      <c r="AS2250"/>
      <c r="AT2250"/>
      <c r="AU2250"/>
      <c r="AV2250"/>
      <c r="AW2250"/>
      <c r="AX2250"/>
      <c r="AY2250"/>
      <c r="AZ2250"/>
      <c r="BA2250"/>
      <c r="BB2250"/>
      <c r="BC2250"/>
      <c r="BD2250"/>
      <c r="BE2250"/>
      <c r="BF2250"/>
      <c r="BG2250"/>
      <c r="BH2250"/>
      <c r="BI2250"/>
      <c r="BJ2250"/>
      <c r="BK2250"/>
      <c r="BL2250"/>
      <c r="BM2250"/>
      <c r="BN2250"/>
      <c r="BO2250"/>
      <c r="BP2250"/>
      <c r="BQ2250"/>
      <c r="BR2250"/>
      <c r="BS2250"/>
      <c r="BT2250"/>
    </row>
    <row r="2251" spans="1:72" s="8" customFormat="1" x14ac:dyDescent="0.25">
      <c r="A2251" s="92"/>
      <c r="B2251" s="92"/>
      <c r="C2251" s="92"/>
      <c r="D2251" s="92"/>
      <c r="E2251" s="104"/>
      <c r="F2251" s="104"/>
      <c r="G2251" s="104"/>
      <c r="H2251" s="104"/>
      <c r="I2251" s="104"/>
      <c r="J2251" s="104"/>
      <c r="K2251" s="104"/>
      <c r="L2251" s="104"/>
      <c r="M2251"/>
      <c r="N2251"/>
      <c r="O2251"/>
      <c r="P2251"/>
      <c r="Q2251"/>
      <c r="R2251"/>
      <c r="S2251"/>
      <c r="T2251"/>
      <c r="U2251"/>
      <c r="V2251"/>
      <c r="W2251"/>
      <c r="X2251"/>
      <c r="Y2251"/>
      <c r="Z2251"/>
      <c r="AA2251"/>
      <c r="AB2251"/>
      <c r="AC2251"/>
      <c r="AD2251"/>
      <c r="AE2251"/>
      <c r="AF2251"/>
      <c r="AG2251"/>
      <c r="AH2251"/>
      <c r="AI2251"/>
      <c r="AJ2251"/>
      <c r="AK2251"/>
      <c r="AL2251"/>
      <c r="AM2251"/>
      <c r="AN2251"/>
      <c r="AO2251"/>
      <c r="AP2251"/>
      <c r="AQ2251"/>
      <c r="AR2251"/>
      <c r="AS2251"/>
      <c r="AT2251"/>
      <c r="AU2251"/>
      <c r="AV2251"/>
      <c r="AW2251"/>
      <c r="AX2251"/>
      <c r="AY2251"/>
      <c r="AZ2251"/>
      <c r="BA2251"/>
      <c r="BB2251"/>
      <c r="BC2251"/>
      <c r="BD2251"/>
      <c r="BE2251"/>
      <c r="BF2251"/>
      <c r="BG2251"/>
      <c r="BH2251"/>
      <c r="BI2251"/>
      <c r="BJ2251"/>
      <c r="BK2251"/>
      <c r="BL2251"/>
      <c r="BM2251"/>
      <c r="BN2251"/>
      <c r="BO2251"/>
      <c r="BP2251"/>
      <c r="BQ2251"/>
      <c r="BR2251"/>
      <c r="BS2251"/>
      <c r="BT2251"/>
    </row>
    <row r="2252" spans="1:72" s="8" customFormat="1" x14ac:dyDescent="0.25">
      <c r="A2252" s="92"/>
      <c r="B2252" s="92"/>
      <c r="C2252" s="92"/>
      <c r="D2252" s="92"/>
      <c r="E2252" s="104"/>
      <c r="F2252" s="104"/>
      <c r="G2252" s="104"/>
      <c r="H2252" s="104"/>
      <c r="I2252" s="104"/>
      <c r="J2252" s="104"/>
      <c r="K2252" s="104"/>
      <c r="L2252" s="104"/>
      <c r="M2252"/>
      <c r="N2252"/>
      <c r="O2252"/>
      <c r="P2252"/>
      <c r="Q2252"/>
      <c r="R2252"/>
      <c r="S2252"/>
      <c r="T2252"/>
      <c r="U2252"/>
      <c r="V2252"/>
      <c r="W2252"/>
      <c r="X2252"/>
      <c r="Y2252"/>
      <c r="Z2252"/>
      <c r="AA2252"/>
      <c r="AB2252"/>
      <c r="AC2252"/>
      <c r="AD2252"/>
      <c r="AE2252"/>
      <c r="AF2252"/>
      <c r="AG2252"/>
      <c r="AH2252"/>
      <c r="AI2252"/>
      <c r="AJ2252"/>
      <c r="AK2252"/>
      <c r="AL2252"/>
      <c r="AM2252"/>
      <c r="AN2252"/>
      <c r="AO2252"/>
      <c r="AP2252"/>
      <c r="AQ2252"/>
      <c r="AR2252"/>
      <c r="AS2252"/>
      <c r="AT2252"/>
      <c r="AU2252"/>
      <c r="AV2252"/>
      <c r="AW2252"/>
      <c r="AX2252"/>
      <c r="AY2252"/>
      <c r="AZ2252"/>
      <c r="BA2252"/>
      <c r="BB2252"/>
      <c r="BC2252"/>
      <c r="BD2252"/>
      <c r="BE2252"/>
      <c r="BF2252"/>
      <c r="BG2252"/>
      <c r="BH2252"/>
      <c r="BI2252"/>
      <c r="BJ2252"/>
      <c r="BK2252"/>
      <c r="BL2252"/>
      <c r="BM2252"/>
      <c r="BN2252"/>
      <c r="BO2252"/>
      <c r="BP2252"/>
      <c r="BQ2252"/>
      <c r="BR2252"/>
      <c r="BS2252"/>
      <c r="BT2252"/>
    </row>
    <row r="2253" spans="1:72" s="8" customFormat="1" x14ac:dyDescent="0.25">
      <c r="A2253" s="92"/>
      <c r="B2253" s="92"/>
      <c r="C2253" s="92"/>
      <c r="D2253" s="92"/>
      <c r="E2253" s="104"/>
      <c r="F2253" s="104"/>
      <c r="G2253" s="104"/>
      <c r="H2253" s="104"/>
      <c r="I2253" s="104"/>
      <c r="J2253" s="104"/>
      <c r="K2253" s="104"/>
      <c r="L2253" s="104"/>
      <c r="M2253"/>
      <c r="N2253"/>
      <c r="O2253"/>
      <c r="P2253"/>
      <c r="Q2253"/>
      <c r="R2253"/>
      <c r="S2253"/>
      <c r="T2253"/>
      <c r="U2253"/>
      <c r="V2253"/>
      <c r="W2253"/>
      <c r="X2253"/>
      <c r="Y2253"/>
      <c r="Z2253"/>
      <c r="AA2253"/>
      <c r="AB2253"/>
      <c r="AC2253"/>
      <c r="AD2253"/>
      <c r="AE2253"/>
      <c r="AF2253"/>
      <c r="AG2253"/>
      <c r="AH2253"/>
      <c r="AI2253"/>
      <c r="AJ2253"/>
      <c r="AK2253"/>
      <c r="AL2253"/>
      <c r="AM2253"/>
      <c r="AN2253"/>
      <c r="AO2253"/>
      <c r="AP2253"/>
      <c r="AQ2253"/>
      <c r="AR2253"/>
      <c r="AS2253"/>
      <c r="AT2253"/>
      <c r="AU2253"/>
      <c r="AV2253"/>
      <c r="AW2253"/>
      <c r="AX2253"/>
      <c r="AY2253"/>
      <c r="AZ2253"/>
      <c r="BA2253"/>
      <c r="BB2253"/>
      <c r="BC2253"/>
      <c r="BD2253"/>
      <c r="BE2253"/>
      <c r="BF2253"/>
      <c r="BG2253"/>
      <c r="BH2253"/>
      <c r="BI2253"/>
      <c r="BJ2253"/>
      <c r="BK2253"/>
      <c r="BL2253"/>
      <c r="BM2253"/>
      <c r="BN2253"/>
      <c r="BO2253"/>
      <c r="BP2253"/>
      <c r="BQ2253"/>
      <c r="BR2253"/>
      <c r="BS2253"/>
      <c r="BT2253"/>
    </row>
    <row r="2254" spans="1:72" s="8" customFormat="1" x14ac:dyDescent="0.25">
      <c r="A2254" s="92"/>
      <c r="B2254" s="92"/>
      <c r="C2254" s="92"/>
      <c r="D2254" s="92"/>
      <c r="E2254" s="104"/>
      <c r="F2254" s="104"/>
      <c r="G2254" s="104"/>
      <c r="H2254" s="104"/>
      <c r="I2254" s="104"/>
      <c r="J2254" s="104"/>
      <c r="K2254" s="104"/>
      <c r="L2254" s="104"/>
      <c r="M2254"/>
      <c r="N2254"/>
      <c r="O2254"/>
      <c r="P2254"/>
      <c r="Q2254"/>
      <c r="R2254"/>
      <c r="S2254"/>
      <c r="T2254"/>
      <c r="U2254"/>
      <c r="V2254"/>
      <c r="W2254"/>
      <c r="X2254"/>
      <c r="Y2254"/>
      <c r="Z2254"/>
      <c r="AA2254"/>
      <c r="AB2254"/>
      <c r="AC2254"/>
      <c r="AD2254"/>
      <c r="AE2254"/>
      <c r="AF2254"/>
      <c r="AG2254"/>
      <c r="AH2254"/>
      <c r="AI2254"/>
      <c r="AJ2254"/>
      <c r="AK2254"/>
      <c r="AL2254"/>
      <c r="AM2254"/>
      <c r="AN2254"/>
      <c r="AO2254"/>
      <c r="AP2254"/>
      <c r="AQ2254"/>
      <c r="AR2254"/>
      <c r="AS2254"/>
      <c r="AT2254"/>
      <c r="AU2254"/>
      <c r="AV2254"/>
      <c r="AW2254"/>
      <c r="AX2254"/>
      <c r="AY2254"/>
      <c r="AZ2254"/>
      <c r="BA2254"/>
      <c r="BB2254"/>
      <c r="BC2254"/>
      <c r="BD2254"/>
      <c r="BE2254"/>
      <c r="BF2254"/>
      <c r="BG2254"/>
      <c r="BH2254"/>
      <c r="BI2254"/>
      <c r="BJ2254"/>
      <c r="BK2254"/>
      <c r="BL2254"/>
      <c r="BM2254"/>
      <c r="BN2254"/>
      <c r="BO2254"/>
      <c r="BP2254"/>
      <c r="BQ2254"/>
      <c r="BR2254"/>
      <c r="BS2254"/>
      <c r="BT2254"/>
    </row>
    <row r="2255" spans="1:72" s="8" customFormat="1" x14ac:dyDescent="0.25">
      <c r="A2255" s="92"/>
      <c r="B2255" s="92"/>
      <c r="C2255" s="92"/>
      <c r="D2255" s="92"/>
      <c r="E2255" s="104"/>
      <c r="F2255" s="104"/>
      <c r="G2255" s="104"/>
      <c r="H2255" s="104"/>
      <c r="I2255" s="104"/>
      <c r="J2255" s="104"/>
      <c r="K2255" s="104"/>
      <c r="L2255" s="104"/>
      <c r="M2255"/>
      <c r="N2255"/>
      <c r="O2255"/>
      <c r="P2255"/>
      <c r="Q2255"/>
      <c r="R2255"/>
      <c r="S2255"/>
      <c r="T2255"/>
      <c r="U2255"/>
      <c r="V2255"/>
      <c r="W2255"/>
      <c r="X2255"/>
      <c r="Y2255"/>
      <c r="Z2255"/>
      <c r="AA2255"/>
      <c r="AB2255"/>
      <c r="AC2255"/>
      <c r="AD2255"/>
      <c r="AE2255"/>
      <c r="AF2255"/>
      <c r="AG2255"/>
      <c r="AH2255"/>
      <c r="AI2255"/>
      <c r="AJ2255"/>
      <c r="AK2255"/>
      <c r="AL2255"/>
      <c r="AM2255"/>
      <c r="AN2255"/>
      <c r="AO2255"/>
      <c r="AP2255"/>
      <c r="AQ2255"/>
      <c r="AR2255"/>
      <c r="AS2255"/>
      <c r="AT2255"/>
      <c r="AU2255"/>
      <c r="AV2255"/>
      <c r="AW2255"/>
      <c r="AX2255"/>
      <c r="AY2255"/>
      <c r="AZ2255"/>
      <c r="BA2255"/>
      <c r="BB2255"/>
      <c r="BC2255"/>
      <c r="BD2255"/>
      <c r="BE2255"/>
      <c r="BF2255"/>
      <c r="BG2255"/>
      <c r="BH2255"/>
      <c r="BI2255"/>
      <c r="BJ2255"/>
      <c r="BK2255"/>
      <c r="BL2255"/>
      <c r="BM2255"/>
      <c r="BN2255"/>
      <c r="BO2255"/>
      <c r="BP2255"/>
      <c r="BQ2255"/>
      <c r="BR2255"/>
      <c r="BS2255"/>
      <c r="BT2255"/>
    </row>
    <row r="2256" spans="1:72" s="8" customFormat="1" x14ac:dyDescent="0.25">
      <c r="A2256" s="92"/>
      <c r="B2256" s="92"/>
      <c r="C2256" s="92"/>
      <c r="D2256" s="92"/>
      <c r="E2256" s="104"/>
      <c r="F2256" s="104"/>
      <c r="G2256" s="104"/>
      <c r="H2256" s="104"/>
      <c r="I2256" s="104"/>
      <c r="J2256" s="104"/>
      <c r="K2256" s="104"/>
      <c r="L2256" s="104"/>
      <c r="M2256"/>
      <c r="N2256"/>
      <c r="O2256"/>
      <c r="P2256"/>
      <c r="Q2256"/>
      <c r="R2256"/>
      <c r="S2256"/>
      <c r="T2256"/>
      <c r="U2256"/>
      <c r="V2256"/>
      <c r="W2256"/>
      <c r="X2256"/>
      <c r="Y2256"/>
      <c r="Z2256"/>
      <c r="AA2256"/>
      <c r="AB2256"/>
      <c r="AC2256"/>
      <c r="AD2256"/>
      <c r="AE2256"/>
      <c r="AF2256"/>
      <c r="AG2256"/>
      <c r="AH2256"/>
      <c r="AI2256"/>
      <c r="AJ2256"/>
      <c r="AK2256"/>
      <c r="AL2256"/>
      <c r="AM2256"/>
      <c r="AN2256"/>
      <c r="AO2256"/>
      <c r="AP2256"/>
      <c r="AQ2256"/>
      <c r="AR2256"/>
      <c r="AS2256"/>
      <c r="AT2256"/>
      <c r="AU2256"/>
      <c r="AV2256"/>
      <c r="AW2256"/>
      <c r="AX2256"/>
      <c r="AY2256"/>
      <c r="AZ2256"/>
      <c r="BA2256"/>
      <c r="BB2256"/>
      <c r="BC2256"/>
      <c r="BD2256"/>
      <c r="BE2256"/>
      <c r="BF2256"/>
      <c r="BG2256"/>
      <c r="BH2256"/>
      <c r="BI2256"/>
      <c r="BJ2256"/>
      <c r="BK2256"/>
      <c r="BL2256"/>
      <c r="BM2256"/>
      <c r="BN2256"/>
      <c r="BO2256"/>
      <c r="BP2256"/>
      <c r="BQ2256"/>
      <c r="BR2256"/>
      <c r="BS2256"/>
      <c r="BT2256"/>
    </row>
    <row r="2257" spans="1:72" s="8" customFormat="1" x14ac:dyDescent="0.25">
      <c r="A2257" s="92"/>
      <c r="B2257" s="92"/>
      <c r="C2257" s="92"/>
      <c r="D2257" s="92"/>
      <c r="E2257" s="104"/>
      <c r="F2257" s="104"/>
      <c r="G2257" s="104"/>
      <c r="H2257" s="104"/>
      <c r="I2257" s="104"/>
      <c r="J2257" s="104"/>
      <c r="K2257" s="104"/>
      <c r="L2257" s="104"/>
      <c r="M2257"/>
      <c r="N2257"/>
      <c r="O2257"/>
      <c r="P2257"/>
      <c r="Q2257"/>
      <c r="R2257"/>
      <c r="S2257"/>
      <c r="T2257"/>
      <c r="U2257"/>
      <c r="V2257"/>
      <c r="W2257"/>
      <c r="X2257"/>
      <c r="Y2257"/>
      <c r="Z2257"/>
      <c r="AA2257"/>
      <c r="AB2257"/>
      <c r="AC2257"/>
      <c r="AD2257"/>
      <c r="AE2257"/>
      <c r="AF2257"/>
      <c r="AG2257"/>
      <c r="AH2257"/>
      <c r="AI2257"/>
      <c r="AJ2257"/>
      <c r="AK2257"/>
      <c r="AL2257"/>
      <c r="AM2257"/>
      <c r="AN2257"/>
      <c r="AO2257"/>
      <c r="AP2257"/>
      <c r="AQ2257"/>
      <c r="AR2257"/>
      <c r="AS2257"/>
      <c r="AT2257"/>
      <c r="AU2257"/>
      <c r="AV2257"/>
      <c r="AW2257"/>
      <c r="AX2257"/>
      <c r="AY2257"/>
      <c r="AZ2257"/>
      <c r="BA2257"/>
      <c r="BB2257"/>
      <c r="BC2257"/>
      <c r="BD2257"/>
      <c r="BE2257"/>
      <c r="BF2257"/>
      <c r="BG2257"/>
      <c r="BH2257"/>
      <c r="BI2257"/>
      <c r="BJ2257"/>
      <c r="BK2257"/>
      <c r="BL2257"/>
      <c r="BM2257"/>
      <c r="BN2257"/>
      <c r="BO2257"/>
      <c r="BP2257"/>
      <c r="BQ2257"/>
      <c r="BR2257"/>
      <c r="BS2257"/>
      <c r="BT2257"/>
    </row>
    <row r="2258" spans="1:72" s="8" customFormat="1" x14ac:dyDescent="0.25">
      <c r="A2258" s="92"/>
      <c r="B2258" s="92"/>
      <c r="C2258" s="92"/>
      <c r="D2258" s="92"/>
      <c r="E2258" s="104"/>
      <c r="F2258" s="104"/>
      <c r="G2258" s="104"/>
      <c r="H2258" s="104"/>
      <c r="I2258" s="104"/>
      <c r="J2258" s="104"/>
      <c r="K2258" s="104"/>
      <c r="L2258" s="104"/>
      <c r="M2258"/>
      <c r="N2258"/>
      <c r="O2258"/>
      <c r="P2258"/>
      <c r="Q2258"/>
      <c r="R2258"/>
      <c r="S2258"/>
      <c r="T2258"/>
      <c r="U2258"/>
      <c r="V2258"/>
      <c r="W2258"/>
      <c r="X2258"/>
      <c r="Y2258"/>
      <c r="Z2258"/>
      <c r="AA2258"/>
      <c r="AB2258"/>
      <c r="AC2258"/>
      <c r="AD2258"/>
      <c r="AE2258"/>
      <c r="AF2258"/>
      <c r="AG2258"/>
      <c r="AH2258"/>
      <c r="AI2258"/>
      <c r="AJ2258"/>
      <c r="AK2258"/>
      <c r="AL2258"/>
      <c r="AM2258"/>
      <c r="AN2258"/>
      <c r="AO2258"/>
      <c r="AP2258"/>
      <c r="AQ2258"/>
      <c r="AR2258"/>
      <c r="AS2258"/>
      <c r="AT2258"/>
      <c r="AU2258"/>
      <c r="AV2258"/>
      <c r="AW2258"/>
      <c r="AX2258"/>
      <c r="AY2258"/>
      <c r="AZ2258"/>
      <c r="BA2258"/>
      <c r="BB2258"/>
      <c r="BC2258"/>
      <c r="BD2258"/>
      <c r="BE2258"/>
      <c r="BF2258"/>
      <c r="BG2258"/>
      <c r="BH2258"/>
      <c r="BI2258"/>
      <c r="BJ2258"/>
      <c r="BK2258"/>
      <c r="BL2258"/>
      <c r="BM2258"/>
      <c r="BN2258"/>
      <c r="BO2258"/>
      <c r="BP2258"/>
      <c r="BQ2258"/>
      <c r="BR2258"/>
      <c r="BS2258"/>
      <c r="BT2258"/>
    </row>
    <row r="2259" spans="1:72" s="8" customFormat="1" x14ac:dyDescent="0.25">
      <c r="A2259" s="92"/>
      <c r="B2259" s="92"/>
      <c r="C2259" s="92"/>
      <c r="D2259" s="92"/>
      <c r="E2259" s="104"/>
      <c r="F2259" s="104"/>
      <c r="G2259" s="104"/>
      <c r="H2259" s="104"/>
      <c r="I2259" s="104"/>
      <c r="J2259" s="104"/>
      <c r="K2259" s="104"/>
      <c r="L2259" s="104"/>
      <c r="M2259"/>
      <c r="N2259"/>
      <c r="O2259"/>
      <c r="P2259"/>
      <c r="Q2259"/>
      <c r="R2259"/>
      <c r="S2259"/>
      <c r="T2259"/>
      <c r="U2259"/>
      <c r="V2259"/>
      <c r="W2259"/>
      <c r="X2259"/>
      <c r="Y2259"/>
      <c r="Z2259"/>
      <c r="AA2259"/>
      <c r="AB2259"/>
      <c r="AC2259"/>
      <c r="AD2259"/>
      <c r="AE2259"/>
      <c r="AF2259"/>
      <c r="AG2259"/>
      <c r="AH2259"/>
      <c r="AI2259"/>
      <c r="AJ2259"/>
      <c r="AK2259"/>
      <c r="AL2259"/>
      <c r="AM2259"/>
      <c r="AN2259"/>
      <c r="AO2259"/>
      <c r="AP2259"/>
      <c r="AQ2259"/>
      <c r="AR2259"/>
      <c r="AS2259"/>
      <c r="AT2259"/>
      <c r="AU2259"/>
      <c r="AV2259"/>
      <c r="AW2259"/>
      <c r="AX2259"/>
      <c r="AY2259"/>
      <c r="AZ2259"/>
      <c r="BA2259"/>
      <c r="BB2259"/>
      <c r="BC2259"/>
      <c r="BD2259"/>
      <c r="BE2259"/>
      <c r="BF2259"/>
      <c r="BG2259"/>
      <c r="BH2259"/>
      <c r="BI2259"/>
      <c r="BJ2259"/>
      <c r="BK2259"/>
      <c r="BL2259"/>
      <c r="BM2259"/>
      <c r="BN2259"/>
      <c r="BO2259"/>
      <c r="BP2259"/>
      <c r="BQ2259"/>
      <c r="BR2259"/>
      <c r="BS2259"/>
      <c r="BT2259"/>
    </row>
    <row r="2260" spans="1:72" s="8" customFormat="1" x14ac:dyDescent="0.25">
      <c r="A2260" s="92"/>
      <c r="B2260" s="92"/>
      <c r="C2260" s="92"/>
      <c r="D2260" s="92"/>
      <c r="E2260" s="104"/>
      <c r="F2260" s="104"/>
      <c r="G2260" s="104"/>
      <c r="H2260" s="104"/>
      <c r="I2260" s="104"/>
      <c r="J2260" s="104"/>
      <c r="K2260" s="104"/>
      <c r="L2260" s="104"/>
      <c r="M2260"/>
      <c r="N2260"/>
      <c r="O2260"/>
      <c r="P2260"/>
      <c r="Q2260"/>
      <c r="R2260"/>
      <c r="S2260"/>
      <c r="T2260"/>
      <c r="U2260"/>
      <c r="V2260"/>
      <c r="W2260"/>
      <c r="X2260"/>
      <c r="Y2260"/>
      <c r="Z2260"/>
      <c r="AA2260"/>
      <c r="AB2260"/>
      <c r="AC2260"/>
      <c r="AD2260"/>
      <c r="AE2260"/>
      <c r="AF2260"/>
      <c r="AG2260"/>
      <c r="AH2260"/>
      <c r="AI2260"/>
      <c r="AJ2260"/>
      <c r="AK2260"/>
      <c r="AL2260"/>
      <c r="AM2260"/>
      <c r="AN2260"/>
      <c r="AO2260"/>
      <c r="AP2260"/>
      <c r="AQ2260"/>
      <c r="AR2260"/>
      <c r="AS2260"/>
      <c r="AT2260"/>
      <c r="AU2260"/>
      <c r="AV2260"/>
      <c r="AW2260"/>
      <c r="AX2260"/>
      <c r="AY2260"/>
      <c r="AZ2260"/>
      <c r="BA2260"/>
      <c r="BB2260"/>
      <c r="BC2260"/>
      <c r="BD2260"/>
      <c r="BE2260"/>
      <c r="BF2260"/>
      <c r="BG2260"/>
      <c r="BH2260"/>
      <c r="BI2260"/>
      <c r="BJ2260"/>
      <c r="BK2260"/>
      <c r="BL2260"/>
      <c r="BM2260"/>
      <c r="BN2260"/>
      <c r="BO2260"/>
      <c r="BP2260"/>
      <c r="BQ2260"/>
      <c r="BR2260"/>
      <c r="BS2260"/>
      <c r="BT2260"/>
    </row>
    <row r="2261" spans="1:72" s="8" customFormat="1" x14ac:dyDescent="0.25">
      <c r="A2261" s="92"/>
      <c r="B2261" s="92"/>
      <c r="C2261" s="92"/>
      <c r="D2261" s="92"/>
      <c r="E2261" s="104"/>
      <c r="F2261" s="104"/>
      <c r="G2261" s="104"/>
      <c r="H2261" s="104"/>
      <c r="I2261" s="104"/>
      <c r="J2261" s="104"/>
      <c r="K2261" s="104"/>
      <c r="L2261" s="104"/>
      <c r="M2261"/>
      <c r="N2261"/>
      <c r="O2261"/>
      <c r="P2261"/>
      <c r="Q2261"/>
      <c r="R2261"/>
      <c r="S2261"/>
      <c r="T2261"/>
      <c r="U2261"/>
      <c r="V2261"/>
      <c r="W2261"/>
      <c r="X2261"/>
      <c r="Y2261"/>
      <c r="Z2261"/>
      <c r="AA2261"/>
      <c r="AB2261"/>
      <c r="AC2261"/>
      <c r="AD2261"/>
      <c r="AE2261"/>
      <c r="AF2261"/>
      <c r="AG2261"/>
      <c r="AH2261"/>
      <c r="AI2261"/>
      <c r="AJ2261"/>
      <c r="AK2261"/>
      <c r="AL2261"/>
      <c r="AM2261"/>
      <c r="AN2261"/>
      <c r="AO2261"/>
      <c r="AP2261"/>
      <c r="AQ2261"/>
      <c r="AR2261"/>
      <c r="AS2261"/>
      <c r="AT2261"/>
      <c r="AU2261"/>
      <c r="AV2261"/>
      <c r="AW2261"/>
      <c r="AX2261"/>
      <c r="AY2261"/>
      <c r="AZ2261"/>
      <c r="BA2261"/>
      <c r="BB2261"/>
      <c r="BC2261"/>
      <c r="BD2261"/>
      <c r="BE2261"/>
      <c r="BF2261"/>
      <c r="BG2261"/>
      <c r="BH2261"/>
      <c r="BI2261"/>
      <c r="BJ2261"/>
      <c r="BK2261"/>
      <c r="BL2261"/>
      <c r="BM2261"/>
      <c r="BN2261"/>
      <c r="BO2261"/>
      <c r="BP2261"/>
      <c r="BQ2261"/>
      <c r="BR2261"/>
      <c r="BS2261"/>
      <c r="BT2261"/>
    </row>
    <row r="2262" spans="1:72" s="8" customFormat="1" x14ac:dyDescent="0.25">
      <c r="A2262" s="92"/>
      <c r="B2262" s="92"/>
      <c r="C2262" s="92"/>
      <c r="D2262" s="92"/>
      <c r="E2262" s="104"/>
      <c r="F2262" s="104"/>
      <c r="G2262" s="104"/>
      <c r="H2262" s="104"/>
      <c r="I2262" s="104"/>
      <c r="J2262" s="104"/>
      <c r="K2262" s="104"/>
      <c r="L2262" s="104"/>
      <c r="M2262"/>
      <c r="N2262"/>
      <c r="O2262"/>
      <c r="P2262"/>
      <c r="Q2262"/>
      <c r="R2262"/>
      <c r="S2262"/>
      <c r="T2262"/>
      <c r="U2262"/>
      <c r="V2262"/>
      <c r="W2262"/>
      <c r="X2262"/>
      <c r="Y2262"/>
      <c r="Z2262"/>
      <c r="AA2262"/>
      <c r="AB2262"/>
      <c r="AC2262"/>
      <c r="AD2262"/>
      <c r="AE2262"/>
      <c r="AF2262"/>
      <c r="AG2262"/>
      <c r="AH2262"/>
      <c r="AI2262"/>
      <c r="AJ2262"/>
      <c r="AK2262"/>
      <c r="AL2262"/>
      <c r="AM2262"/>
      <c r="AN2262"/>
      <c r="AO2262"/>
      <c r="AP2262"/>
      <c r="AQ2262"/>
      <c r="AR2262"/>
      <c r="AS2262"/>
      <c r="AT2262"/>
      <c r="AU2262"/>
      <c r="AV2262"/>
      <c r="AW2262"/>
      <c r="AX2262"/>
      <c r="AY2262"/>
      <c r="AZ2262"/>
      <c r="BA2262"/>
      <c r="BB2262"/>
      <c r="BC2262"/>
      <c r="BD2262"/>
      <c r="BE2262"/>
      <c r="BF2262"/>
      <c r="BG2262"/>
      <c r="BH2262"/>
      <c r="BI2262"/>
      <c r="BJ2262"/>
      <c r="BK2262"/>
      <c r="BL2262"/>
      <c r="BM2262"/>
      <c r="BN2262"/>
      <c r="BO2262"/>
      <c r="BP2262"/>
      <c r="BQ2262"/>
      <c r="BR2262"/>
      <c r="BS2262"/>
      <c r="BT2262"/>
    </row>
    <row r="2263" spans="1:72" s="8" customFormat="1" x14ac:dyDescent="0.25">
      <c r="A2263" s="92"/>
      <c r="B2263" s="92"/>
      <c r="C2263" s="92"/>
      <c r="D2263" s="92"/>
      <c r="E2263" s="104"/>
      <c r="F2263" s="104"/>
      <c r="G2263" s="104"/>
      <c r="H2263" s="104"/>
      <c r="I2263" s="104"/>
      <c r="J2263" s="104"/>
      <c r="K2263" s="104"/>
      <c r="L2263" s="104"/>
      <c r="M2263"/>
      <c r="N2263"/>
      <c r="O2263"/>
      <c r="P2263"/>
      <c r="Q2263"/>
      <c r="R2263"/>
      <c r="S2263"/>
      <c r="T2263"/>
      <c r="U2263"/>
      <c r="V2263"/>
      <c r="W2263"/>
      <c r="X2263"/>
      <c r="Y2263"/>
      <c r="Z2263"/>
      <c r="AA2263"/>
      <c r="AB2263"/>
      <c r="AC2263"/>
      <c r="AD2263"/>
      <c r="AE2263"/>
      <c r="AF2263"/>
      <c r="AG2263"/>
      <c r="AH2263"/>
      <c r="AI2263"/>
      <c r="AJ2263"/>
      <c r="AK2263"/>
      <c r="AL2263"/>
      <c r="AM2263"/>
      <c r="AN2263"/>
      <c r="AO2263"/>
      <c r="AP2263"/>
      <c r="AQ2263"/>
      <c r="AR2263"/>
      <c r="AS2263"/>
      <c r="AT2263"/>
      <c r="AU2263"/>
      <c r="AV2263"/>
      <c r="AW2263"/>
      <c r="AX2263"/>
      <c r="AY2263"/>
      <c r="AZ2263"/>
      <c r="BA2263"/>
      <c r="BB2263"/>
      <c r="BC2263"/>
      <c r="BD2263"/>
      <c r="BE2263"/>
      <c r="BF2263"/>
      <c r="BG2263"/>
      <c r="BH2263"/>
      <c r="BI2263"/>
      <c r="BJ2263"/>
      <c r="BK2263"/>
      <c r="BL2263"/>
      <c r="BM2263"/>
      <c r="BN2263"/>
      <c r="BO2263"/>
      <c r="BP2263"/>
      <c r="BQ2263"/>
      <c r="BR2263"/>
      <c r="BS2263"/>
      <c r="BT2263"/>
    </row>
    <row r="2264" spans="1:72" s="8" customFormat="1" x14ac:dyDescent="0.25">
      <c r="A2264" s="92"/>
      <c r="B2264" s="92"/>
      <c r="C2264" s="92"/>
      <c r="D2264" s="92"/>
      <c r="E2264" s="104"/>
      <c r="F2264" s="104"/>
      <c r="G2264" s="104"/>
      <c r="H2264" s="104"/>
      <c r="I2264" s="104"/>
      <c r="J2264" s="104"/>
      <c r="K2264" s="104"/>
      <c r="L2264" s="104"/>
      <c r="M2264"/>
      <c r="N2264"/>
      <c r="O2264"/>
      <c r="P2264"/>
      <c r="Q2264"/>
      <c r="R2264"/>
      <c r="S2264"/>
      <c r="T2264"/>
      <c r="U2264"/>
      <c r="V2264"/>
      <c r="W2264"/>
      <c r="X2264"/>
      <c r="Y2264"/>
      <c r="Z2264"/>
      <c r="AA2264"/>
      <c r="AB2264"/>
      <c r="AC2264"/>
      <c r="AD2264"/>
      <c r="AE2264"/>
      <c r="AF2264"/>
      <c r="AG2264"/>
      <c r="AH2264"/>
      <c r="AI2264"/>
      <c r="AJ2264"/>
      <c r="AK2264"/>
      <c r="AL2264"/>
      <c r="AM2264"/>
      <c r="AN2264"/>
      <c r="AO2264"/>
      <c r="AP2264"/>
      <c r="AQ2264"/>
      <c r="AR2264"/>
      <c r="AS2264"/>
      <c r="AT2264"/>
      <c r="AU2264"/>
      <c r="AV2264"/>
      <c r="AW2264"/>
      <c r="AX2264"/>
      <c r="AY2264"/>
      <c r="AZ2264"/>
      <c r="BA2264"/>
      <c r="BB2264"/>
      <c r="BC2264"/>
      <c r="BD2264"/>
      <c r="BE2264"/>
      <c r="BF2264"/>
      <c r="BG2264"/>
      <c r="BH2264"/>
      <c r="BI2264"/>
      <c r="BJ2264"/>
      <c r="BK2264"/>
      <c r="BL2264"/>
      <c r="BM2264"/>
      <c r="BN2264"/>
      <c r="BO2264"/>
      <c r="BP2264"/>
      <c r="BQ2264"/>
      <c r="BR2264"/>
      <c r="BS2264"/>
      <c r="BT2264"/>
    </row>
    <row r="2265" spans="1:72" s="8" customFormat="1" x14ac:dyDescent="0.25">
      <c r="A2265" s="92"/>
      <c r="B2265" s="92"/>
      <c r="C2265" s="92"/>
      <c r="D2265" s="92"/>
      <c r="E2265" s="104"/>
      <c r="F2265" s="104"/>
      <c r="G2265" s="104"/>
      <c r="H2265" s="104"/>
      <c r="I2265" s="104"/>
      <c r="J2265" s="104"/>
      <c r="K2265" s="104"/>
      <c r="L2265" s="104"/>
      <c r="M2265"/>
      <c r="N2265"/>
      <c r="O2265"/>
      <c r="P2265"/>
      <c r="Q2265"/>
      <c r="R2265"/>
      <c r="S2265"/>
      <c r="T2265"/>
      <c r="U2265"/>
      <c r="V2265"/>
      <c r="W2265"/>
      <c r="X2265"/>
      <c r="Y2265"/>
      <c r="Z2265"/>
      <c r="AA2265"/>
      <c r="AB2265"/>
      <c r="AC2265"/>
      <c r="AD2265"/>
      <c r="AE2265"/>
      <c r="AF2265"/>
      <c r="AG2265"/>
      <c r="AH2265"/>
      <c r="AI2265"/>
      <c r="AJ2265"/>
      <c r="AK2265"/>
      <c r="AL2265"/>
      <c r="AM2265"/>
      <c r="AN2265"/>
      <c r="AO2265"/>
      <c r="AP2265"/>
      <c r="AQ2265"/>
      <c r="AR2265"/>
      <c r="AS2265"/>
      <c r="AT2265"/>
      <c r="AU2265"/>
      <c r="AV2265"/>
      <c r="AW2265"/>
      <c r="AX2265"/>
      <c r="AY2265"/>
      <c r="AZ2265"/>
      <c r="BA2265"/>
      <c r="BB2265"/>
      <c r="BC2265"/>
      <c r="BD2265"/>
      <c r="BE2265"/>
      <c r="BF2265"/>
      <c r="BG2265"/>
      <c r="BH2265"/>
      <c r="BI2265"/>
      <c r="BJ2265"/>
      <c r="BK2265"/>
      <c r="BL2265"/>
      <c r="BM2265"/>
      <c r="BN2265"/>
      <c r="BO2265"/>
      <c r="BP2265"/>
      <c r="BQ2265"/>
      <c r="BR2265"/>
      <c r="BS2265"/>
      <c r="BT2265"/>
    </row>
    <row r="2266" spans="1:72" s="8" customFormat="1" x14ac:dyDescent="0.25">
      <c r="A2266" s="92"/>
      <c r="B2266" s="92"/>
      <c r="C2266" s="92"/>
      <c r="D2266" s="92"/>
      <c r="E2266" s="104"/>
      <c r="F2266" s="104"/>
      <c r="G2266" s="104"/>
      <c r="H2266" s="104"/>
      <c r="I2266" s="104"/>
      <c r="J2266" s="104"/>
      <c r="K2266" s="104"/>
      <c r="L2266" s="104"/>
      <c r="M2266"/>
      <c r="N2266"/>
      <c r="O2266"/>
      <c r="P2266"/>
      <c r="Q2266"/>
      <c r="R2266"/>
      <c r="S2266"/>
      <c r="T2266"/>
      <c r="U2266"/>
      <c r="V2266"/>
      <c r="W2266"/>
      <c r="X2266"/>
      <c r="Y2266"/>
      <c r="Z2266"/>
      <c r="AA2266"/>
      <c r="AB2266"/>
      <c r="AC2266"/>
      <c r="AD2266"/>
      <c r="AE2266"/>
      <c r="AF2266"/>
      <c r="AG2266"/>
      <c r="AH2266"/>
      <c r="AI2266"/>
      <c r="AJ2266"/>
      <c r="AK2266"/>
      <c r="AL2266"/>
      <c r="AM2266"/>
      <c r="AN2266"/>
      <c r="AO2266"/>
      <c r="AP2266"/>
      <c r="AQ2266"/>
      <c r="AR2266"/>
      <c r="AS2266"/>
      <c r="AT2266"/>
      <c r="AU2266"/>
      <c r="AV2266"/>
      <c r="AW2266"/>
      <c r="AX2266"/>
      <c r="AY2266"/>
      <c r="AZ2266"/>
      <c r="BA2266"/>
      <c r="BB2266"/>
      <c r="BC2266"/>
      <c r="BD2266"/>
      <c r="BE2266"/>
      <c r="BF2266"/>
      <c r="BG2266"/>
      <c r="BH2266"/>
      <c r="BI2266"/>
      <c r="BJ2266"/>
      <c r="BK2266"/>
      <c r="BL2266"/>
      <c r="BM2266"/>
      <c r="BN2266"/>
      <c r="BO2266"/>
      <c r="BP2266"/>
      <c r="BQ2266"/>
      <c r="BR2266"/>
      <c r="BS2266"/>
      <c r="BT2266"/>
    </row>
    <row r="2267" spans="1:72" s="8" customFormat="1" x14ac:dyDescent="0.25">
      <c r="A2267" s="92"/>
      <c r="B2267" s="92"/>
      <c r="C2267" s="92"/>
      <c r="D2267" s="92"/>
      <c r="E2267" s="104"/>
      <c r="F2267" s="104"/>
      <c r="G2267" s="104"/>
      <c r="H2267" s="104"/>
      <c r="I2267" s="104"/>
      <c r="J2267" s="104"/>
      <c r="K2267" s="104"/>
      <c r="L2267" s="104"/>
      <c r="M2267"/>
      <c r="N2267"/>
      <c r="O2267"/>
      <c r="P2267"/>
      <c r="Q2267"/>
      <c r="R2267"/>
      <c r="S2267"/>
      <c r="T2267"/>
      <c r="U2267"/>
      <c r="V2267"/>
      <c r="W2267"/>
      <c r="X2267"/>
      <c r="Y2267"/>
      <c r="Z2267"/>
      <c r="AA2267"/>
      <c r="AB2267"/>
      <c r="AC2267"/>
      <c r="AD2267"/>
      <c r="AE2267"/>
      <c r="AF2267"/>
      <c r="AG2267"/>
      <c r="AH2267"/>
      <c r="AI2267"/>
      <c r="AJ2267"/>
      <c r="AK2267"/>
      <c r="AL2267"/>
      <c r="AM2267"/>
      <c r="AN2267"/>
      <c r="AO2267"/>
      <c r="AP2267"/>
      <c r="AQ2267"/>
      <c r="AR2267"/>
      <c r="AS2267"/>
      <c r="AT2267"/>
      <c r="AU2267"/>
      <c r="AV2267"/>
      <c r="AW2267"/>
      <c r="AX2267"/>
      <c r="AY2267"/>
      <c r="AZ2267"/>
      <c r="BA2267"/>
      <c r="BB2267"/>
      <c r="BC2267"/>
      <c r="BD2267"/>
      <c r="BE2267"/>
      <c r="BF2267"/>
      <c r="BG2267"/>
      <c r="BH2267"/>
      <c r="BI2267"/>
      <c r="BJ2267"/>
      <c r="BK2267"/>
      <c r="BL2267"/>
      <c r="BM2267"/>
      <c r="BN2267"/>
      <c r="BO2267"/>
      <c r="BP2267"/>
      <c r="BQ2267"/>
      <c r="BR2267"/>
      <c r="BS2267"/>
      <c r="BT2267"/>
    </row>
    <row r="2268" spans="1:72" s="8" customFormat="1" x14ac:dyDescent="0.25">
      <c r="A2268" s="92"/>
      <c r="B2268" s="92"/>
      <c r="C2268" s="92"/>
      <c r="D2268" s="92"/>
      <c r="E2268" s="104"/>
      <c r="F2268" s="104"/>
      <c r="G2268" s="104"/>
      <c r="H2268" s="104"/>
      <c r="I2268" s="104"/>
      <c r="J2268" s="104"/>
      <c r="K2268" s="104"/>
      <c r="L2268" s="104"/>
      <c r="M2268"/>
      <c r="N2268"/>
      <c r="O2268"/>
      <c r="P2268"/>
      <c r="Q2268"/>
      <c r="R2268"/>
      <c r="S2268"/>
      <c r="T2268"/>
      <c r="U2268"/>
      <c r="V2268"/>
      <c r="W2268"/>
      <c r="X2268"/>
      <c r="Y2268"/>
      <c r="Z2268"/>
      <c r="AA2268"/>
      <c r="AB2268"/>
      <c r="AC2268"/>
      <c r="AD2268"/>
      <c r="AE2268"/>
      <c r="AF2268"/>
      <c r="AG2268"/>
      <c r="AH2268"/>
      <c r="AI2268"/>
      <c r="AJ2268"/>
      <c r="AK2268"/>
      <c r="AL2268"/>
      <c r="AM2268"/>
      <c r="AN2268"/>
      <c r="AO2268"/>
      <c r="AP2268"/>
      <c r="AQ2268"/>
      <c r="AR2268"/>
      <c r="AS2268"/>
      <c r="AT2268"/>
      <c r="AU2268"/>
      <c r="AV2268"/>
      <c r="AW2268"/>
      <c r="AX2268"/>
      <c r="AY2268"/>
      <c r="AZ2268"/>
      <c r="BA2268"/>
      <c r="BB2268"/>
      <c r="BC2268"/>
      <c r="BD2268"/>
      <c r="BE2268"/>
      <c r="BF2268"/>
      <c r="BG2268"/>
      <c r="BH2268"/>
      <c r="BI2268"/>
      <c r="BJ2268"/>
      <c r="BK2268"/>
      <c r="BL2268"/>
      <c r="BM2268"/>
      <c r="BN2268"/>
      <c r="BO2268"/>
      <c r="BP2268"/>
      <c r="BQ2268"/>
      <c r="BR2268"/>
      <c r="BS2268"/>
      <c r="BT2268"/>
    </row>
    <row r="2269" spans="1:72" s="8" customFormat="1" x14ac:dyDescent="0.25">
      <c r="A2269" s="92"/>
      <c r="B2269" s="92"/>
      <c r="C2269" s="92"/>
      <c r="D2269" s="92"/>
      <c r="E2269" s="104"/>
      <c r="F2269" s="104"/>
      <c r="G2269" s="104"/>
      <c r="H2269" s="104"/>
      <c r="I2269" s="104"/>
      <c r="J2269" s="104"/>
      <c r="K2269" s="104"/>
      <c r="L2269" s="104"/>
      <c r="M2269"/>
      <c r="N2269"/>
      <c r="O2269"/>
      <c r="P2269"/>
      <c r="Q2269"/>
      <c r="R2269"/>
      <c r="S2269"/>
      <c r="T2269"/>
      <c r="U2269"/>
      <c r="V2269"/>
      <c r="W2269"/>
      <c r="X2269"/>
      <c r="Y2269"/>
      <c r="Z2269"/>
      <c r="AA2269"/>
      <c r="AB2269"/>
      <c r="AC2269"/>
      <c r="AD2269"/>
      <c r="AE2269"/>
      <c r="AF2269"/>
      <c r="AG2269"/>
      <c r="AH2269"/>
      <c r="AI2269"/>
      <c r="AJ2269"/>
      <c r="AK2269"/>
      <c r="AL2269"/>
      <c r="AM2269"/>
      <c r="AN2269"/>
      <c r="AO2269"/>
      <c r="AP2269"/>
      <c r="AQ2269"/>
      <c r="AR2269"/>
      <c r="AS2269"/>
      <c r="AT2269"/>
      <c r="AU2269"/>
      <c r="AV2269"/>
      <c r="AW2269"/>
      <c r="AX2269"/>
      <c r="AY2269"/>
      <c r="AZ2269"/>
      <c r="BA2269"/>
      <c r="BB2269"/>
      <c r="BC2269"/>
      <c r="BD2269"/>
      <c r="BE2269"/>
      <c r="BF2269"/>
      <c r="BG2269"/>
      <c r="BH2269"/>
      <c r="BI2269"/>
      <c r="BJ2269"/>
      <c r="BK2269"/>
      <c r="BL2269"/>
      <c r="BM2269"/>
      <c r="BN2269"/>
      <c r="BO2269"/>
      <c r="BP2269"/>
      <c r="BQ2269"/>
      <c r="BR2269"/>
      <c r="BS2269"/>
      <c r="BT2269"/>
    </row>
    <row r="2270" spans="1:72" s="8" customFormat="1" x14ac:dyDescent="0.25">
      <c r="A2270" s="92"/>
      <c r="B2270" s="92"/>
      <c r="C2270" s="92"/>
      <c r="D2270" s="92"/>
      <c r="E2270" s="104"/>
      <c r="F2270" s="104"/>
      <c r="G2270" s="104"/>
      <c r="H2270" s="104"/>
      <c r="I2270" s="104"/>
      <c r="J2270" s="104"/>
      <c r="K2270" s="104"/>
      <c r="L2270" s="104"/>
      <c r="M2270"/>
      <c r="N2270"/>
      <c r="O2270"/>
      <c r="P2270"/>
      <c r="Q2270"/>
      <c r="R2270"/>
      <c r="S2270"/>
      <c r="T2270"/>
      <c r="U2270"/>
      <c r="V2270"/>
      <c r="W2270"/>
      <c r="X2270"/>
      <c r="Y2270"/>
      <c r="Z2270"/>
      <c r="AA2270"/>
      <c r="AB2270"/>
      <c r="AC2270"/>
      <c r="AD2270"/>
      <c r="AE2270"/>
      <c r="AF2270"/>
      <c r="AG2270"/>
      <c r="AH2270"/>
      <c r="AI2270"/>
      <c r="AJ2270"/>
      <c r="AK2270"/>
      <c r="AL2270"/>
      <c r="AM2270"/>
      <c r="AN2270"/>
      <c r="AO2270"/>
      <c r="AP2270"/>
      <c r="AQ2270"/>
      <c r="AR2270"/>
      <c r="AS2270"/>
      <c r="AT2270"/>
      <c r="AU2270"/>
      <c r="AV2270"/>
      <c r="AW2270"/>
      <c r="AX2270"/>
      <c r="AY2270"/>
      <c r="AZ2270"/>
      <c r="BA2270"/>
      <c r="BB2270"/>
      <c r="BC2270"/>
      <c r="BD2270"/>
      <c r="BE2270"/>
      <c r="BF2270"/>
      <c r="BG2270"/>
      <c r="BH2270"/>
      <c r="BI2270"/>
      <c r="BJ2270"/>
      <c r="BK2270"/>
      <c r="BL2270"/>
      <c r="BM2270"/>
      <c r="BN2270"/>
      <c r="BO2270"/>
      <c r="BP2270"/>
      <c r="BQ2270"/>
      <c r="BR2270"/>
      <c r="BS2270"/>
      <c r="BT2270"/>
    </row>
    <row r="2271" spans="1:72" s="8" customFormat="1" x14ac:dyDescent="0.25">
      <c r="A2271" s="92"/>
      <c r="B2271" s="92"/>
      <c r="C2271" s="92"/>
      <c r="D2271" s="92"/>
      <c r="E2271" s="104"/>
      <c r="F2271" s="104"/>
      <c r="G2271" s="104"/>
      <c r="H2271" s="104"/>
      <c r="I2271" s="104"/>
      <c r="J2271" s="104"/>
      <c r="K2271" s="104"/>
      <c r="L2271" s="104"/>
      <c r="M2271"/>
      <c r="N2271"/>
      <c r="O2271"/>
      <c r="P2271"/>
      <c r="Q2271"/>
      <c r="R2271"/>
      <c r="S2271"/>
      <c r="T2271"/>
      <c r="U2271"/>
      <c r="V2271"/>
      <c r="W2271"/>
      <c r="X2271"/>
      <c r="Y2271"/>
      <c r="Z2271"/>
      <c r="AA2271"/>
      <c r="AB2271"/>
      <c r="AC2271"/>
      <c r="AD2271"/>
      <c r="AE2271"/>
      <c r="AF2271"/>
      <c r="AG2271"/>
      <c r="AH2271"/>
      <c r="AI2271"/>
      <c r="AJ2271"/>
      <c r="AK2271"/>
      <c r="AL2271"/>
      <c r="AM2271"/>
      <c r="AN2271"/>
      <c r="AO2271"/>
      <c r="AP2271"/>
      <c r="AQ2271"/>
      <c r="AR2271"/>
      <c r="AS2271"/>
      <c r="AT2271"/>
      <c r="AU2271"/>
      <c r="AV2271"/>
      <c r="AW2271"/>
      <c r="AX2271"/>
      <c r="AY2271"/>
      <c r="AZ2271"/>
      <c r="BA2271"/>
      <c r="BB2271"/>
      <c r="BC2271"/>
      <c r="BD2271"/>
      <c r="BE2271"/>
      <c r="BF2271"/>
      <c r="BG2271"/>
      <c r="BH2271"/>
      <c r="BI2271"/>
      <c r="BJ2271"/>
      <c r="BK2271"/>
      <c r="BL2271"/>
      <c r="BM2271"/>
      <c r="BN2271"/>
      <c r="BO2271"/>
      <c r="BP2271"/>
      <c r="BQ2271"/>
      <c r="BR2271"/>
      <c r="BS2271"/>
      <c r="BT2271"/>
    </row>
    <row r="2272" spans="1:72" s="8" customFormat="1" x14ac:dyDescent="0.25">
      <c r="A2272" s="92"/>
      <c r="B2272" s="92"/>
      <c r="C2272" s="92"/>
      <c r="D2272" s="92"/>
      <c r="E2272" s="104"/>
      <c r="F2272" s="104"/>
      <c r="G2272" s="104"/>
      <c r="H2272" s="104"/>
      <c r="I2272" s="104"/>
      <c r="J2272" s="104"/>
      <c r="K2272" s="104"/>
      <c r="L2272" s="104"/>
      <c r="M2272"/>
      <c r="N2272"/>
      <c r="O2272"/>
      <c r="P2272"/>
      <c r="Q2272"/>
      <c r="R2272"/>
      <c r="S2272"/>
      <c r="T2272"/>
      <c r="U2272"/>
      <c r="V2272"/>
      <c r="W2272"/>
      <c r="X2272"/>
      <c r="Y2272"/>
      <c r="Z2272"/>
      <c r="AA2272"/>
      <c r="AB2272"/>
      <c r="AC2272"/>
      <c r="AD2272"/>
      <c r="AE2272"/>
      <c r="AF2272"/>
      <c r="AG2272"/>
      <c r="AH2272"/>
      <c r="AI2272"/>
      <c r="AJ2272"/>
      <c r="AK2272"/>
      <c r="AL2272"/>
      <c r="AM2272"/>
      <c r="AN2272"/>
      <c r="AO2272"/>
      <c r="AP2272"/>
      <c r="AQ2272"/>
      <c r="AR2272"/>
      <c r="AS2272"/>
      <c r="AT2272"/>
      <c r="AU2272"/>
      <c r="AV2272"/>
      <c r="AW2272"/>
      <c r="AX2272"/>
      <c r="AY2272"/>
      <c r="AZ2272"/>
      <c r="BA2272"/>
      <c r="BB2272"/>
      <c r="BC2272"/>
      <c r="BD2272"/>
      <c r="BE2272"/>
      <c r="BF2272"/>
      <c r="BG2272"/>
      <c r="BH2272"/>
      <c r="BI2272"/>
      <c r="BJ2272"/>
      <c r="BK2272"/>
      <c r="BL2272"/>
      <c r="BM2272"/>
      <c r="BN2272"/>
      <c r="BO2272"/>
      <c r="BP2272"/>
      <c r="BQ2272"/>
      <c r="BR2272"/>
      <c r="BS2272"/>
      <c r="BT2272"/>
    </row>
    <row r="2273" spans="1:72" s="8" customFormat="1" x14ac:dyDescent="0.25">
      <c r="A2273" s="92"/>
      <c r="B2273" s="92"/>
      <c r="C2273" s="92"/>
      <c r="D2273" s="92"/>
      <c r="E2273" s="104"/>
      <c r="F2273" s="104"/>
      <c r="G2273" s="104"/>
      <c r="H2273" s="104"/>
      <c r="I2273" s="104"/>
      <c r="J2273" s="104"/>
      <c r="K2273" s="104"/>
      <c r="L2273" s="104"/>
      <c r="M2273"/>
      <c r="N2273"/>
      <c r="O2273"/>
      <c r="P2273"/>
      <c r="Q2273"/>
      <c r="R2273"/>
      <c r="S2273"/>
      <c r="T2273"/>
      <c r="U2273"/>
      <c r="V2273"/>
      <c r="W2273"/>
      <c r="X2273"/>
      <c r="Y2273"/>
      <c r="Z2273"/>
      <c r="AA2273"/>
      <c r="AB2273"/>
      <c r="AC2273"/>
      <c r="AD2273"/>
      <c r="AE2273"/>
      <c r="AF2273"/>
      <c r="AG2273"/>
      <c r="AH2273"/>
      <c r="AI2273"/>
      <c r="AJ2273"/>
      <c r="AK2273"/>
      <c r="AL2273"/>
      <c r="AM2273"/>
      <c r="AN2273"/>
      <c r="AO2273"/>
      <c r="AP2273"/>
      <c r="AQ2273"/>
      <c r="AR2273"/>
      <c r="AS2273"/>
      <c r="AT2273"/>
      <c r="AU2273"/>
      <c r="AV2273"/>
      <c r="AW2273"/>
      <c r="AX2273"/>
      <c r="AY2273"/>
      <c r="AZ2273"/>
      <c r="BA2273"/>
      <c r="BB2273"/>
      <c r="BC2273"/>
      <c r="BD2273"/>
      <c r="BE2273"/>
      <c r="BF2273"/>
      <c r="BG2273"/>
      <c r="BH2273"/>
      <c r="BI2273"/>
      <c r="BJ2273"/>
      <c r="BK2273"/>
      <c r="BL2273"/>
      <c r="BM2273"/>
      <c r="BN2273"/>
      <c r="BO2273"/>
      <c r="BP2273"/>
      <c r="BQ2273"/>
      <c r="BR2273"/>
      <c r="BS2273"/>
      <c r="BT2273"/>
    </row>
    <row r="2274" spans="1:72" s="8" customFormat="1" x14ac:dyDescent="0.25">
      <c r="A2274" s="92"/>
      <c r="B2274" s="92"/>
      <c r="C2274" s="92"/>
      <c r="D2274" s="92"/>
      <c r="E2274" s="104"/>
      <c r="F2274" s="104"/>
      <c r="G2274" s="104"/>
      <c r="H2274" s="104"/>
      <c r="I2274" s="104"/>
      <c r="J2274" s="104"/>
      <c r="K2274" s="104"/>
      <c r="L2274" s="104"/>
      <c r="M2274"/>
      <c r="N2274"/>
      <c r="O2274"/>
      <c r="P2274"/>
      <c r="Q2274"/>
      <c r="R2274"/>
      <c r="S2274"/>
      <c r="T2274"/>
      <c r="U2274"/>
      <c r="V2274"/>
      <c r="W2274"/>
      <c r="X2274"/>
      <c r="Y2274"/>
      <c r="Z2274"/>
      <c r="AA2274"/>
      <c r="AB2274"/>
      <c r="AC2274"/>
      <c r="AD2274"/>
      <c r="AE2274"/>
      <c r="AF2274"/>
      <c r="AG2274"/>
      <c r="AH2274"/>
      <c r="AI2274"/>
      <c r="AJ2274"/>
      <c r="AK2274"/>
      <c r="AL2274"/>
      <c r="AM2274"/>
      <c r="AN2274"/>
      <c r="AO2274"/>
      <c r="AP2274"/>
      <c r="AQ2274"/>
      <c r="AR2274"/>
      <c r="AS2274"/>
      <c r="AT2274"/>
      <c r="AU2274"/>
      <c r="AV2274"/>
      <c r="AW2274"/>
      <c r="AX2274"/>
      <c r="AY2274"/>
      <c r="AZ2274"/>
      <c r="BA2274"/>
      <c r="BB2274"/>
      <c r="BC2274"/>
      <c r="BD2274"/>
      <c r="BE2274"/>
      <c r="BF2274"/>
      <c r="BG2274"/>
      <c r="BH2274"/>
      <c r="BI2274"/>
      <c r="BJ2274"/>
      <c r="BK2274"/>
      <c r="BL2274"/>
      <c r="BM2274"/>
      <c r="BN2274"/>
      <c r="BO2274"/>
      <c r="BP2274"/>
      <c r="BQ2274"/>
      <c r="BR2274"/>
      <c r="BS2274"/>
      <c r="BT2274"/>
    </row>
    <row r="2275" spans="1:72" s="8" customFormat="1" x14ac:dyDescent="0.25">
      <c r="A2275" s="92"/>
      <c r="B2275" s="92"/>
      <c r="C2275" s="92"/>
      <c r="D2275" s="92"/>
      <c r="E2275" s="104"/>
      <c r="F2275" s="104"/>
      <c r="G2275" s="104"/>
      <c r="H2275" s="104"/>
      <c r="I2275" s="104"/>
      <c r="J2275" s="104"/>
      <c r="K2275" s="104"/>
      <c r="L2275" s="104"/>
      <c r="M2275"/>
      <c r="N2275"/>
      <c r="O2275"/>
      <c r="P2275"/>
      <c r="Q2275"/>
      <c r="R2275"/>
      <c r="S2275"/>
      <c r="T2275"/>
      <c r="U2275"/>
      <c r="V2275"/>
      <c r="W2275"/>
      <c r="X2275"/>
      <c r="Y2275"/>
      <c r="Z2275"/>
      <c r="AA2275"/>
      <c r="AB2275"/>
      <c r="AC2275"/>
      <c r="AD2275"/>
      <c r="AE2275"/>
      <c r="AF2275"/>
      <c r="AG2275"/>
      <c r="AH2275"/>
      <c r="AI2275"/>
      <c r="AJ2275"/>
      <c r="AK2275"/>
      <c r="AL2275"/>
      <c r="AM2275"/>
      <c r="AN2275"/>
      <c r="AO2275"/>
      <c r="AP2275"/>
      <c r="AQ2275"/>
      <c r="AR2275"/>
      <c r="AS2275"/>
      <c r="AT2275"/>
      <c r="AU2275"/>
      <c r="AV2275"/>
      <c r="AW2275"/>
      <c r="AX2275"/>
      <c r="AY2275"/>
      <c r="AZ2275"/>
      <c r="BA2275"/>
      <c r="BB2275"/>
      <c r="BC2275"/>
      <c r="BD2275"/>
      <c r="BE2275"/>
      <c r="BF2275"/>
      <c r="BG2275"/>
      <c r="BH2275"/>
      <c r="BI2275"/>
      <c r="BJ2275"/>
      <c r="BK2275"/>
      <c r="BL2275"/>
      <c r="BM2275"/>
      <c r="BN2275"/>
      <c r="BO2275"/>
      <c r="BP2275"/>
      <c r="BQ2275"/>
      <c r="BR2275"/>
      <c r="BS2275"/>
      <c r="BT2275"/>
    </row>
    <row r="2276" spans="1:72" s="8" customFormat="1" x14ac:dyDescent="0.25">
      <c r="A2276" s="92"/>
      <c r="B2276" s="92"/>
      <c r="C2276" s="92"/>
      <c r="D2276" s="92"/>
      <c r="E2276" s="104"/>
      <c r="F2276" s="104"/>
      <c r="G2276" s="104"/>
      <c r="H2276" s="104"/>
      <c r="I2276" s="104"/>
      <c r="J2276" s="104"/>
      <c r="K2276" s="104"/>
      <c r="L2276" s="104"/>
      <c r="M2276"/>
      <c r="N2276"/>
      <c r="O2276"/>
      <c r="P2276"/>
      <c r="Q2276"/>
      <c r="R2276"/>
      <c r="S2276"/>
      <c r="T2276"/>
      <c r="U2276"/>
      <c r="V2276"/>
      <c r="W2276"/>
      <c r="X2276"/>
      <c r="Y2276"/>
      <c r="Z2276"/>
      <c r="AA2276"/>
      <c r="AB2276"/>
      <c r="AC2276"/>
      <c r="AD2276"/>
      <c r="AE2276"/>
      <c r="AF2276"/>
      <c r="AG2276"/>
      <c r="AH2276"/>
      <c r="AI2276"/>
      <c r="AJ2276"/>
      <c r="AK2276"/>
      <c r="AL2276"/>
      <c r="AM2276"/>
      <c r="AN2276"/>
      <c r="AO2276"/>
      <c r="AP2276"/>
      <c r="AQ2276"/>
      <c r="AR2276"/>
      <c r="AS2276"/>
      <c r="AT2276"/>
      <c r="AU2276"/>
      <c r="AV2276"/>
      <c r="AW2276"/>
      <c r="AX2276"/>
      <c r="AY2276"/>
      <c r="AZ2276"/>
      <c r="BA2276"/>
      <c r="BB2276"/>
      <c r="BC2276"/>
      <c r="BD2276"/>
      <c r="BE2276"/>
      <c r="BF2276"/>
      <c r="BG2276"/>
      <c r="BH2276"/>
      <c r="BI2276"/>
      <c r="BJ2276"/>
      <c r="BK2276"/>
      <c r="BL2276"/>
      <c r="BM2276"/>
      <c r="BN2276"/>
      <c r="BO2276"/>
      <c r="BP2276"/>
      <c r="BQ2276"/>
      <c r="BR2276"/>
      <c r="BS2276"/>
      <c r="BT2276"/>
    </row>
    <row r="2277" spans="1:72" s="8" customFormat="1" x14ac:dyDescent="0.25">
      <c r="A2277" s="92"/>
      <c r="B2277" s="92"/>
      <c r="C2277" s="92"/>
      <c r="D2277" s="92"/>
      <c r="E2277" s="104"/>
      <c r="F2277" s="104"/>
      <c r="G2277" s="104"/>
      <c r="H2277" s="104"/>
      <c r="I2277" s="104"/>
      <c r="J2277" s="104"/>
      <c r="K2277" s="104"/>
      <c r="L2277" s="104"/>
      <c r="M2277"/>
      <c r="N2277"/>
      <c r="O2277"/>
      <c r="P2277"/>
      <c r="Q2277"/>
      <c r="R2277"/>
      <c r="S2277"/>
      <c r="T2277"/>
      <c r="U2277"/>
      <c r="V2277"/>
      <c r="W2277"/>
      <c r="X2277"/>
      <c r="Y2277"/>
      <c r="Z2277"/>
      <c r="AA2277"/>
      <c r="AB2277"/>
      <c r="AC2277"/>
      <c r="AD2277"/>
      <c r="AE2277"/>
      <c r="AF2277"/>
      <c r="AG2277"/>
      <c r="AH2277"/>
      <c r="AI2277"/>
      <c r="AJ2277"/>
      <c r="AK2277"/>
      <c r="AL2277"/>
      <c r="AM2277"/>
      <c r="AN2277"/>
      <c r="AO2277"/>
      <c r="AP2277"/>
      <c r="AQ2277"/>
      <c r="AR2277"/>
      <c r="AS2277"/>
      <c r="AT2277"/>
      <c r="AU2277"/>
      <c r="AV2277"/>
      <c r="AW2277"/>
      <c r="AX2277"/>
      <c r="AY2277"/>
      <c r="AZ2277"/>
      <c r="BA2277"/>
      <c r="BB2277"/>
      <c r="BC2277"/>
      <c r="BD2277"/>
      <c r="BE2277"/>
      <c r="BF2277"/>
      <c r="BG2277"/>
      <c r="BH2277"/>
      <c r="BI2277"/>
      <c r="BJ2277"/>
      <c r="BK2277"/>
      <c r="BL2277"/>
      <c r="BM2277"/>
      <c r="BN2277"/>
      <c r="BO2277"/>
      <c r="BP2277"/>
      <c r="BQ2277"/>
      <c r="BR2277"/>
      <c r="BS2277"/>
      <c r="BT2277"/>
    </row>
    <row r="2278" spans="1:72" s="8" customFormat="1" x14ac:dyDescent="0.25">
      <c r="A2278" s="92"/>
      <c r="B2278" s="92"/>
      <c r="C2278" s="92"/>
      <c r="D2278" s="92"/>
      <c r="E2278" s="104"/>
      <c r="F2278" s="104"/>
      <c r="G2278" s="104"/>
      <c r="H2278" s="104"/>
      <c r="I2278" s="104"/>
      <c r="J2278" s="104"/>
      <c r="K2278" s="104"/>
      <c r="L2278" s="104"/>
      <c r="M2278"/>
      <c r="N2278"/>
      <c r="O2278"/>
      <c r="P2278"/>
      <c r="Q2278"/>
      <c r="R2278"/>
      <c r="S2278"/>
      <c r="T2278"/>
      <c r="U2278"/>
      <c r="V2278"/>
      <c r="W2278"/>
      <c r="X2278"/>
      <c r="Y2278"/>
      <c r="Z2278"/>
      <c r="AA2278"/>
      <c r="AB2278"/>
      <c r="AC2278"/>
      <c r="AD2278"/>
      <c r="AE2278"/>
      <c r="AF2278"/>
      <c r="AG2278"/>
      <c r="AH2278"/>
      <c r="AI2278"/>
      <c r="AJ2278"/>
      <c r="AK2278"/>
      <c r="AL2278"/>
      <c r="AM2278"/>
      <c r="AN2278"/>
      <c r="AO2278"/>
      <c r="AP2278"/>
      <c r="AQ2278"/>
      <c r="AR2278"/>
      <c r="AS2278"/>
      <c r="AT2278"/>
      <c r="AU2278"/>
      <c r="AV2278"/>
      <c r="AW2278"/>
      <c r="AX2278"/>
      <c r="AY2278"/>
      <c r="AZ2278"/>
      <c r="BA2278"/>
      <c r="BB2278"/>
      <c r="BC2278"/>
      <c r="BD2278"/>
      <c r="BE2278"/>
      <c r="BF2278"/>
      <c r="BG2278"/>
      <c r="BH2278"/>
      <c r="BI2278"/>
      <c r="BJ2278"/>
      <c r="BK2278"/>
      <c r="BL2278"/>
      <c r="BM2278"/>
      <c r="BN2278"/>
      <c r="BO2278"/>
      <c r="BP2278"/>
      <c r="BQ2278"/>
      <c r="BR2278"/>
      <c r="BS2278"/>
      <c r="BT2278"/>
    </row>
    <row r="2279" spans="1:72" s="8" customFormat="1" x14ac:dyDescent="0.25">
      <c r="A2279" s="92"/>
      <c r="B2279" s="92"/>
      <c r="C2279" s="92"/>
      <c r="D2279" s="92"/>
      <c r="E2279" s="104"/>
      <c r="F2279" s="104"/>
      <c r="G2279" s="104"/>
      <c r="H2279" s="104"/>
      <c r="I2279" s="104"/>
      <c r="J2279" s="104"/>
      <c r="K2279" s="104"/>
      <c r="L2279" s="104"/>
      <c r="M2279"/>
      <c r="N2279"/>
      <c r="O2279"/>
      <c r="P2279"/>
      <c r="Q2279"/>
      <c r="R2279"/>
      <c r="S2279"/>
      <c r="T2279"/>
      <c r="U2279"/>
      <c r="V2279"/>
      <c r="W2279"/>
      <c r="X2279"/>
      <c r="Y2279"/>
      <c r="Z2279"/>
      <c r="AA2279"/>
      <c r="AB2279"/>
      <c r="AC2279"/>
      <c r="AD2279"/>
      <c r="AE2279"/>
      <c r="AF2279"/>
      <c r="AG2279"/>
      <c r="AH2279"/>
      <c r="AI2279"/>
      <c r="AJ2279"/>
      <c r="AK2279"/>
      <c r="AL2279"/>
      <c r="AM2279"/>
      <c r="AN2279"/>
      <c r="AO2279"/>
      <c r="AP2279"/>
      <c r="AQ2279"/>
      <c r="AR2279"/>
      <c r="AS2279"/>
      <c r="AT2279"/>
      <c r="AU2279"/>
      <c r="AV2279"/>
      <c r="AW2279"/>
      <c r="AX2279"/>
      <c r="AY2279"/>
      <c r="AZ2279"/>
      <c r="BA2279"/>
      <c r="BB2279"/>
      <c r="BC2279"/>
      <c r="BD2279"/>
      <c r="BE2279"/>
      <c r="BF2279"/>
      <c r="BG2279"/>
      <c r="BH2279"/>
      <c r="BI2279"/>
      <c r="BJ2279"/>
      <c r="BK2279"/>
      <c r="BL2279"/>
      <c r="BM2279"/>
      <c r="BN2279"/>
      <c r="BO2279"/>
      <c r="BP2279"/>
      <c r="BQ2279"/>
      <c r="BR2279"/>
      <c r="BS2279"/>
      <c r="BT2279"/>
    </row>
    <row r="2280" spans="1:72" s="8" customFormat="1" x14ac:dyDescent="0.25">
      <c r="A2280" s="92"/>
      <c r="B2280" s="92"/>
      <c r="C2280" s="92"/>
      <c r="D2280" s="92"/>
      <c r="E2280" s="104"/>
      <c r="F2280" s="104"/>
      <c r="G2280" s="104"/>
      <c r="H2280" s="104"/>
      <c r="I2280" s="104"/>
      <c r="J2280" s="104"/>
      <c r="K2280" s="104"/>
      <c r="L2280" s="104"/>
      <c r="M2280"/>
      <c r="N2280"/>
      <c r="O2280"/>
      <c r="P2280"/>
      <c r="Q2280"/>
      <c r="R2280"/>
      <c r="S2280"/>
      <c r="T2280"/>
      <c r="U2280"/>
      <c r="V2280"/>
      <c r="W2280"/>
      <c r="X2280"/>
      <c r="Y2280"/>
      <c r="Z2280"/>
      <c r="AA2280"/>
      <c r="AB2280"/>
      <c r="AC2280"/>
      <c r="AD2280"/>
      <c r="AE2280"/>
      <c r="AF2280"/>
      <c r="AG2280"/>
      <c r="AH2280"/>
      <c r="AI2280"/>
      <c r="AJ2280"/>
      <c r="AK2280"/>
      <c r="AL2280"/>
      <c r="AM2280"/>
      <c r="AN2280"/>
      <c r="AO2280"/>
      <c r="AP2280"/>
      <c r="AQ2280"/>
      <c r="AR2280"/>
      <c r="AS2280"/>
      <c r="AT2280"/>
      <c r="AU2280"/>
      <c r="AV2280"/>
      <c r="AW2280"/>
      <c r="AX2280"/>
      <c r="AY2280"/>
      <c r="AZ2280"/>
      <c r="BA2280"/>
      <c r="BB2280"/>
      <c r="BC2280"/>
      <c r="BD2280"/>
      <c r="BE2280"/>
      <c r="BF2280"/>
      <c r="BG2280"/>
      <c r="BH2280"/>
      <c r="BI2280"/>
      <c r="BJ2280"/>
      <c r="BK2280"/>
      <c r="BL2280"/>
      <c r="BM2280"/>
      <c r="BN2280"/>
      <c r="BO2280"/>
      <c r="BP2280"/>
      <c r="BQ2280"/>
      <c r="BR2280"/>
      <c r="BS2280"/>
      <c r="BT2280"/>
    </row>
    <row r="2281" spans="1:72" s="8" customFormat="1" x14ac:dyDescent="0.25">
      <c r="A2281" s="92"/>
      <c r="B2281" s="92"/>
      <c r="C2281" s="92"/>
      <c r="D2281" s="92"/>
      <c r="E2281" s="104"/>
      <c r="F2281" s="104"/>
      <c r="G2281" s="104"/>
      <c r="H2281" s="104"/>
      <c r="I2281" s="104"/>
      <c r="J2281" s="104"/>
      <c r="K2281" s="104"/>
      <c r="L2281" s="104"/>
      <c r="M2281"/>
      <c r="N2281"/>
      <c r="O2281"/>
      <c r="P2281"/>
      <c r="Q2281"/>
      <c r="R2281"/>
      <c r="S2281"/>
      <c r="T2281"/>
      <c r="U2281"/>
      <c r="V2281"/>
      <c r="W2281"/>
      <c r="X2281"/>
      <c r="Y2281"/>
      <c r="Z2281"/>
      <c r="AA2281"/>
      <c r="AB2281"/>
      <c r="AC2281"/>
      <c r="AD2281"/>
      <c r="AE2281"/>
      <c r="AF2281"/>
      <c r="AG2281"/>
      <c r="AH2281"/>
      <c r="AI2281"/>
      <c r="AJ2281"/>
      <c r="AK2281"/>
      <c r="AL2281"/>
      <c r="AM2281"/>
      <c r="AN2281"/>
      <c r="AO2281"/>
      <c r="AP2281"/>
      <c r="AQ2281"/>
      <c r="AR2281"/>
      <c r="AS2281"/>
      <c r="AT2281"/>
      <c r="AU2281"/>
      <c r="AV2281"/>
      <c r="AW2281"/>
      <c r="AX2281"/>
      <c r="AY2281"/>
      <c r="AZ2281"/>
      <c r="BA2281"/>
      <c r="BB2281"/>
      <c r="BC2281"/>
      <c r="BD2281"/>
      <c r="BE2281"/>
      <c r="BF2281"/>
      <c r="BG2281"/>
      <c r="BH2281"/>
      <c r="BI2281"/>
      <c r="BJ2281"/>
      <c r="BK2281"/>
      <c r="BL2281"/>
      <c r="BM2281"/>
      <c r="BN2281"/>
      <c r="BO2281"/>
      <c r="BP2281"/>
      <c r="BQ2281"/>
      <c r="BR2281"/>
      <c r="BS2281"/>
      <c r="BT2281"/>
    </row>
    <row r="2282" spans="1:72" s="8" customFormat="1" x14ac:dyDescent="0.25">
      <c r="A2282" s="92"/>
      <c r="B2282" s="92"/>
      <c r="C2282" s="92"/>
      <c r="D2282" s="92"/>
      <c r="E2282" s="104"/>
      <c r="F2282" s="104"/>
      <c r="G2282" s="104"/>
      <c r="H2282" s="104"/>
      <c r="I2282" s="104"/>
      <c r="J2282" s="104"/>
      <c r="K2282" s="104"/>
      <c r="L2282" s="104"/>
      <c r="M2282"/>
      <c r="N2282"/>
      <c r="O2282"/>
      <c r="P2282"/>
      <c r="Q2282"/>
      <c r="R2282"/>
      <c r="S2282"/>
      <c r="T2282"/>
      <c r="U2282"/>
      <c r="V2282"/>
      <c r="W2282"/>
      <c r="X2282"/>
      <c r="Y2282"/>
      <c r="Z2282"/>
      <c r="AA2282"/>
      <c r="AB2282"/>
      <c r="AC2282"/>
      <c r="AD2282"/>
      <c r="AE2282"/>
      <c r="AF2282"/>
      <c r="AG2282"/>
      <c r="AH2282"/>
      <c r="AI2282"/>
      <c r="AJ2282"/>
      <c r="AK2282"/>
      <c r="AL2282"/>
      <c r="AM2282"/>
      <c r="AN2282"/>
      <c r="AO2282"/>
      <c r="AP2282"/>
      <c r="AQ2282"/>
      <c r="AR2282"/>
      <c r="AS2282"/>
      <c r="AT2282"/>
      <c r="AU2282"/>
      <c r="AV2282"/>
      <c r="AW2282"/>
      <c r="AX2282"/>
      <c r="AY2282"/>
      <c r="AZ2282"/>
      <c r="BA2282"/>
      <c r="BB2282"/>
      <c r="BC2282"/>
      <c r="BD2282"/>
      <c r="BE2282"/>
      <c r="BF2282"/>
      <c r="BG2282"/>
      <c r="BH2282"/>
      <c r="BI2282"/>
      <c r="BJ2282"/>
      <c r="BK2282"/>
      <c r="BL2282"/>
      <c r="BM2282"/>
      <c r="BN2282"/>
      <c r="BO2282"/>
      <c r="BP2282"/>
      <c r="BQ2282"/>
      <c r="BR2282"/>
      <c r="BS2282"/>
      <c r="BT2282"/>
    </row>
    <row r="2283" spans="1:72" s="8" customFormat="1" x14ac:dyDescent="0.25">
      <c r="A2283" s="92"/>
      <c r="B2283" s="92"/>
      <c r="C2283" s="92"/>
      <c r="D2283" s="92"/>
      <c r="E2283" s="104"/>
      <c r="F2283" s="104"/>
      <c r="G2283" s="104"/>
      <c r="H2283" s="104"/>
      <c r="I2283" s="104"/>
      <c r="J2283" s="104"/>
      <c r="K2283" s="104"/>
      <c r="L2283" s="104"/>
      <c r="M2283"/>
      <c r="N2283"/>
      <c r="O2283"/>
      <c r="P2283"/>
      <c r="Q2283"/>
      <c r="R2283"/>
      <c r="S2283"/>
      <c r="T2283"/>
      <c r="U2283"/>
      <c r="V2283"/>
      <c r="W2283"/>
      <c r="X2283"/>
      <c r="Y2283"/>
      <c r="Z2283"/>
      <c r="AA2283"/>
      <c r="AB2283"/>
      <c r="AC2283"/>
      <c r="AD2283"/>
      <c r="AE2283"/>
      <c r="AF2283"/>
      <c r="AG2283"/>
      <c r="AH2283"/>
      <c r="AI2283"/>
      <c r="AJ2283"/>
      <c r="AK2283"/>
      <c r="AL2283"/>
      <c r="AM2283"/>
      <c r="AN2283"/>
      <c r="AO2283"/>
      <c r="AP2283"/>
      <c r="AQ2283"/>
      <c r="AR2283"/>
      <c r="AS2283"/>
      <c r="AT2283"/>
      <c r="AU2283"/>
      <c r="AV2283"/>
      <c r="AW2283"/>
      <c r="AX2283"/>
      <c r="AY2283"/>
      <c r="AZ2283"/>
      <c r="BA2283"/>
      <c r="BB2283"/>
      <c r="BC2283"/>
      <c r="BD2283"/>
      <c r="BE2283"/>
      <c r="BF2283"/>
      <c r="BG2283"/>
      <c r="BH2283"/>
      <c r="BI2283"/>
      <c r="BJ2283"/>
      <c r="BK2283"/>
      <c r="BL2283"/>
      <c r="BM2283"/>
      <c r="BN2283"/>
      <c r="BO2283"/>
      <c r="BP2283"/>
      <c r="BQ2283"/>
      <c r="BR2283"/>
      <c r="BS2283"/>
      <c r="BT2283"/>
    </row>
    <row r="2284" spans="1:72" s="8" customFormat="1" x14ac:dyDescent="0.25">
      <c r="A2284" s="92"/>
      <c r="B2284" s="92"/>
      <c r="C2284" s="92"/>
      <c r="D2284" s="92"/>
      <c r="E2284" s="104"/>
      <c r="F2284" s="104"/>
      <c r="G2284" s="104"/>
      <c r="H2284" s="104"/>
      <c r="I2284" s="104"/>
      <c r="J2284" s="104"/>
      <c r="K2284" s="104"/>
      <c r="L2284" s="104"/>
      <c r="M2284"/>
      <c r="N2284"/>
      <c r="O2284"/>
      <c r="P2284"/>
      <c r="Q2284"/>
      <c r="R2284"/>
      <c r="S2284"/>
      <c r="T2284"/>
      <c r="U2284"/>
      <c r="V2284"/>
      <c r="W2284"/>
      <c r="X2284"/>
      <c r="Y2284"/>
      <c r="Z2284"/>
      <c r="AA2284"/>
      <c r="AB2284"/>
      <c r="AC2284"/>
      <c r="AD2284"/>
      <c r="AE2284"/>
      <c r="AF2284"/>
      <c r="AG2284"/>
      <c r="AH2284"/>
      <c r="AI2284"/>
      <c r="AJ2284"/>
      <c r="AK2284"/>
      <c r="AL2284"/>
      <c r="AM2284"/>
      <c r="AN2284"/>
      <c r="AO2284"/>
      <c r="AP2284"/>
      <c r="AQ2284"/>
      <c r="AR2284"/>
      <c r="AS2284"/>
      <c r="AT2284"/>
      <c r="AU2284"/>
      <c r="AV2284"/>
      <c r="AW2284"/>
      <c r="AX2284"/>
      <c r="AY2284"/>
      <c r="AZ2284"/>
      <c r="BA2284"/>
      <c r="BB2284"/>
      <c r="BC2284"/>
      <c r="BD2284"/>
      <c r="BE2284"/>
      <c r="BF2284"/>
      <c r="BG2284"/>
      <c r="BH2284"/>
      <c r="BI2284"/>
      <c r="BJ2284"/>
      <c r="BK2284"/>
      <c r="BL2284"/>
      <c r="BM2284"/>
      <c r="BN2284"/>
      <c r="BO2284"/>
      <c r="BP2284"/>
      <c r="BQ2284"/>
      <c r="BR2284"/>
      <c r="BS2284"/>
      <c r="BT2284"/>
    </row>
    <row r="2285" spans="1:72" s="8" customFormat="1" x14ac:dyDescent="0.25">
      <c r="A2285" s="92"/>
      <c r="B2285" s="92"/>
      <c r="C2285" s="92"/>
      <c r="D2285" s="92"/>
      <c r="E2285" s="104"/>
      <c r="F2285" s="104"/>
      <c r="G2285" s="104"/>
      <c r="H2285" s="104"/>
      <c r="I2285" s="104"/>
      <c r="J2285" s="104"/>
      <c r="K2285" s="104"/>
      <c r="L2285" s="104"/>
      <c r="M2285"/>
      <c r="N2285"/>
      <c r="O2285"/>
      <c r="P2285"/>
      <c r="Q2285"/>
      <c r="R2285"/>
      <c r="S2285"/>
      <c r="T2285"/>
      <c r="U2285"/>
      <c r="V2285"/>
      <c r="W2285"/>
      <c r="X2285"/>
      <c r="Y2285"/>
      <c r="Z2285"/>
      <c r="AA2285"/>
      <c r="AB2285"/>
      <c r="AC2285"/>
      <c r="AD2285"/>
      <c r="AE2285"/>
      <c r="AF2285"/>
      <c r="AG2285"/>
      <c r="AH2285"/>
      <c r="AI2285"/>
      <c r="AJ2285"/>
      <c r="AK2285"/>
      <c r="AL2285"/>
      <c r="AM2285"/>
      <c r="AN2285"/>
      <c r="AO2285"/>
      <c r="AP2285"/>
      <c r="AQ2285"/>
      <c r="AR2285"/>
      <c r="AS2285"/>
      <c r="AT2285"/>
      <c r="AU2285"/>
      <c r="AV2285"/>
      <c r="AW2285"/>
      <c r="AX2285"/>
      <c r="AY2285"/>
      <c r="AZ2285"/>
      <c r="BA2285"/>
      <c r="BB2285"/>
      <c r="BC2285"/>
      <c r="BD2285"/>
      <c r="BE2285"/>
      <c r="BF2285"/>
      <c r="BG2285"/>
      <c r="BH2285"/>
      <c r="BI2285"/>
      <c r="BJ2285"/>
      <c r="BK2285"/>
      <c r="BL2285"/>
      <c r="BM2285"/>
      <c r="BN2285"/>
      <c r="BO2285"/>
      <c r="BP2285"/>
      <c r="BQ2285"/>
      <c r="BR2285"/>
      <c r="BS2285"/>
      <c r="BT2285"/>
    </row>
    <row r="2286" spans="1:72" s="8" customFormat="1" x14ac:dyDescent="0.25">
      <c r="A2286" s="92"/>
      <c r="B2286" s="92"/>
      <c r="C2286" s="92"/>
      <c r="D2286" s="92"/>
      <c r="E2286" s="104"/>
      <c r="F2286" s="104"/>
      <c r="G2286" s="104"/>
      <c r="H2286" s="104"/>
      <c r="I2286" s="104"/>
      <c r="J2286" s="104"/>
      <c r="K2286" s="104"/>
      <c r="L2286" s="104"/>
      <c r="M2286"/>
      <c r="N2286"/>
      <c r="O2286"/>
      <c r="P2286"/>
      <c r="Q2286"/>
      <c r="R2286"/>
      <c r="S2286"/>
      <c r="T2286"/>
      <c r="U2286"/>
      <c r="V2286"/>
      <c r="W2286"/>
      <c r="X2286"/>
      <c r="Y2286"/>
      <c r="Z2286"/>
      <c r="AA2286"/>
      <c r="AB2286"/>
      <c r="AC2286"/>
      <c r="AD2286"/>
      <c r="AE2286"/>
      <c r="AF2286"/>
      <c r="AG2286"/>
      <c r="AH2286"/>
      <c r="AI2286"/>
      <c r="AJ2286"/>
      <c r="AK2286"/>
      <c r="AL2286"/>
      <c r="AM2286"/>
      <c r="AN2286"/>
      <c r="AO2286"/>
      <c r="AP2286"/>
      <c r="AQ2286"/>
      <c r="AR2286"/>
      <c r="AS2286"/>
      <c r="AT2286"/>
      <c r="AU2286"/>
      <c r="AV2286"/>
      <c r="AW2286"/>
      <c r="AX2286"/>
      <c r="AY2286"/>
      <c r="AZ2286"/>
      <c r="BA2286"/>
      <c r="BB2286"/>
      <c r="BC2286"/>
      <c r="BD2286"/>
      <c r="BE2286"/>
      <c r="BF2286"/>
      <c r="BG2286"/>
      <c r="BH2286"/>
      <c r="BI2286"/>
      <c r="BJ2286"/>
      <c r="BK2286"/>
      <c r="BL2286"/>
      <c r="BM2286"/>
      <c r="BN2286"/>
      <c r="BO2286"/>
      <c r="BP2286"/>
      <c r="BQ2286"/>
      <c r="BR2286"/>
      <c r="BS2286"/>
      <c r="BT2286"/>
    </row>
    <row r="2287" spans="1:72" s="8" customFormat="1" x14ac:dyDescent="0.25">
      <c r="A2287" s="92"/>
      <c r="B2287" s="92"/>
      <c r="C2287" s="92"/>
      <c r="D2287" s="92"/>
      <c r="E2287" s="104"/>
      <c r="F2287" s="104"/>
      <c r="G2287" s="104"/>
      <c r="H2287" s="104"/>
      <c r="I2287" s="104"/>
      <c r="J2287" s="104"/>
      <c r="K2287" s="104"/>
      <c r="L2287" s="104"/>
      <c r="M2287"/>
      <c r="N2287"/>
      <c r="O2287"/>
      <c r="P2287"/>
      <c r="Q2287"/>
      <c r="R2287"/>
      <c r="S2287"/>
      <c r="T2287"/>
      <c r="U2287"/>
      <c r="V2287"/>
      <c r="W2287"/>
      <c r="X2287"/>
      <c r="Y2287"/>
      <c r="Z2287"/>
      <c r="AA2287"/>
      <c r="AB2287"/>
      <c r="AC2287"/>
      <c r="AD2287"/>
      <c r="AE2287"/>
      <c r="AF2287"/>
      <c r="AG2287"/>
      <c r="AH2287"/>
      <c r="AI2287"/>
      <c r="AJ2287"/>
      <c r="AK2287"/>
      <c r="AL2287"/>
      <c r="AM2287"/>
      <c r="AN2287"/>
      <c r="AO2287"/>
      <c r="AP2287"/>
      <c r="AQ2287"/>
      <c r="AR2287"/>
      <c r="AS2287"/>
      <c r="AT2287"/>
      <c r="AU2287"/>
      <c r="AV2287"/>
      <c r="AW2287"/>
      <c r="AX2287"/>
      <c r="AY2287"/>
      <c r="AZ2287"/>
      <c r="BA2287"/>
      <c r="BB2287"/>
      <c r="BC2287"/>
      <c r="BD2287"/>
      <c r="BE2287"/>
      <c r="BF2287"/>
      <c r="BG2287"/>
      <c r="BH2287"/>
      <c r="BI2287"/>
      <c r="BJ2287"/>
      <c r="BK2287"/>
      <c r="BL2287"/>
      <c r="BM2287"/>
      <c r="BN2287"/>
      <c r="BO2287"/>
      <c r="BP2287"/>
      <c r="BQ2287"/>
      <c r="BR2287"/>
      <c r="BS2287"/>
      <c r="BT2287"/>
    </row>
    <row r="2288" spans="1:72" s="8" customFormat="1" x14ac:dyDescent="0.25">
      <c r="A2288" s="92"/>
      <c r="B2288" s="92"/>
      <c r="C2288" s="92"/>
      <c r="D2288" s="92"/>
      <c r="E2288" s="104"/>
      <c r="F2288" s="104"/>
      <c r="G2288" s="104"/>
      <c r="H2288" s="104"/>
      <c r="I2288" s="104"/>
      <c r="J2288" s="104"/>
      <c r="K2288" s="104"/>
      <c r="L2288" s="104"/>
      <c r="M2288"/>
      <c r="N2288"/>
      <c r="O2288"/>
      <c r="P2288"/>
      <c r="Q2288"/>
      <c r="R2288"/>
      <c r="S2288"/>
      <c r="T2288"/>
      <c r="U2288"/>
      <c r="V2288"/>
      <c r="W2288"/>
      <c r="X2288"/>
      <c r="Y2288"/>
      <c r="Z2288"/>
      <c r="AA2288"/>
      <c r="AB2288"/>
      <c r="AC2288"/>
      <c r="AD2288"/>
      <c r="AE2288"/>
      <c r="AF2288"/>
      <c r="AG2288"/>
      <c r="AH2288"/>
      <c r="AI2288"/>
      <c r="AJ2288"/>
      <c r="AK2288"/>
      <c r="AL2288"/>
      <c r="AM2288"/>
      <c r="AN2288"/>
      <c r="AO2288"/>
      <c r="AP2288"/>
      <c r="AQ2288"/>
      <c r="AR2288"/>
      <c r="AS2288"/>
      <c r="AT2288"/>
      <c r="AU2288"/>
      <c r="AV2288"/>
      <c r="AW2288"/>
      <c r="AX2288"/>
      <c r="AY2288"/>
      <c r="AZ2288"/>
      <c r="BA2288"/>
      <c r="BB2288"/>
      <c r="BC2288"/>
      <c r="BD2288"/>
      <c r="BE2288"/>
      <c r="BF2288"/>
      <c r="BG2288"/>
      <c r="BH2288"/>
      <c r="BI2288"/>
      <c r="BJ2288"/>
      <c r="BK2288"/>
      <c r="BL2288"/>
      <c r="BM2288"/>
      <c r="BN2288"/>
      <c r="BO2288"/>
      <c r="BP2288"/>
      <c r="BQ2288"/>
      <c r="BR2288"/>
      <c r="BS2288"/>
      <c r="BT2288"/>
    </row>
    <row r="2289" spans="1:72" s="8" customFormat="1" x14ac:dyDescent="0.25">
      <c r="A2289" s="92"/>
      <c r="B2289" s="92"/>
      <c r="C2289" s="92"/>
      <c r="D2289" s="92"/>
      <c r="E2289" s="104"/>
      <c r="F2289" s="104"/>
      <c r="G2289" s="104"/>
      <c r="H2289" s="104"/>
      <c r="I2289" s="104"/>
      <c r="J2289" s="104"/>
      <c r="K2289" s="104"/>
      <c r="L2289" s="104"/>
      <c r="M2289"/>
      <c r="N2289"/>
      <c r="O2289"/>
      <c r="P2289"/>
      <c r="Q2289"/>
      <c r="R2289"/>
      <c r="S2289"/>
      <c r="T2289"/>
      <c r="U2289"/>
      <c r="V2289"/>
      <c r="W2289"/>
      <c r="X2289"/>
      <c r="Y2289"/>
      <c r="Z2289"/>
      <c r="AA2289"/>
      <c r="AB2289"/>
      <c r="AC2289"/>
      <c r="AD2289"/>
      <c r="AE2289"/>
      <c r="AF2289"/>
      <c r="AG2289"/>
      <c r="AH2289"/>
      <c r="AI2289"/>
      <c r="AJ2289"/>
      <c r="AK2289"/>
      <c r="AL2289"/>
      <c r="AM2289"/>
      <c r="AN2289"/>
      <c r="AO2289"/>
      <c r="AP2289"/>
      <c r="AQ2289"/>
      <c r="AR2289"/>
      <c r="AS2289"/>
      <c r="AT2289"/>
      <c r="AU2289"/>
      <c r="AV2289"/>
      <c r="AW2289"/>
      <c r="AX2289"/>
      <c r="AY2289"/>
      <c r="AZ2289"/>
      <c r="BA2289"/>
      <c r="BB2289"/>
      <c r="BC2289"/>
      <c r="BD2289"/>
      <c r="BE2289"/>
      <c r="BF2289"/>
      <c r="BG2289"/>
      <c r="BH2289"/>
      <c r="BI2289"/>
      <c r="BJ2289"/>
      <c r="BK2289"/>
      <c r="BL2289"/>
      <c r="BM2289"/>
      <c r="BN2289"/>
      <c r="BO2289"/>
      <c r="BP2289"/>
      <c r="BQ2289"/>
      <c r="BR2289"/>
      <c r="BS2289"/>
      <c r="BT2289"/>
    </row>
    <row r="2290" spans="1:72" s="8" customFormat="1" x14ac:dyDescent="0.25">
      <c r="A2290" s="92"/>
      <c r="B2290" s="92"/>
      <c r="C2290" s="92"/>
      <c r="D2290" s="92"/>
      <c r="E2290" s="104"/>
      <c r="F2290" s="104"/>
      <c r="G2290" s="104"/>
      <c r="H2290" s="104"/>
      <c r="I2290" s="104"/>
      <c r="J2290" s="104"/>
      <c r="K2290" s="104"/>
      <c r="L2290" s="104"/>
      <c r="M2290"/>
      <c r="N2290"/>
      <c r="O2290"/>
      <c r="P2290"/>
      <c r="Q2290"/>
      <c r="R2290"/>
      <c r="S2290"/>
      <c r="T2290"/>
      <c r="U2290"/>
      <c r="V2290"/>
      <c r="W2290"/>
      <c r="X2290"/>
      <c r="Y2290"/>
      <c r="Z2290"/>
      <c r="AA2290"/>
      <c r="AB2290"/>
      <c r="AC2290"/>
      <c r="AD2290"/>
      <c r="AE2290"/>
      <c r="AF2290"/>
      <c r="AG2290"/>
      <c r="AH2290"/>
      <c r="AI2290"/>
      <c r="AJ2290"/>
      <c r="AK2290"/>
      <c r="AL2290"/>
      <c r="AM2290"/>
      <c r="AN2290"/>
      <c r="AO2290"/>
      <c r="AP2290"/>
      <c r="AQ2290"/>
      <c r="AR2290"/>
      <c r="AS2290"/>
      <c r="AT2290"/>
      <c r="AU2290"/>
      <c r="AV2290"/>
      <c r="AW2290"/>
      <c r="AX2290"/>
      <c r="AY2290"/>
      <c r="AZ2290"/>
      <c r="BA2290"/>
      <c r="BB2290"/>
      <c r="BC2290"/>
      <c r="BD2290"/>
      <c r="BE2290"/>
      <c r="BF2290"/>
      <c r="BG2290"/>
      <c r="BH2290"/>
      <c r="BI2290"/>
      <c r="BJ2290"/>
      <c r="BK2290"/>
      <c r="BL2290"/>
      <c r="BM2290"/>
      <c r="BN2290"/>
      <c r="BO2290"/>
      <c r="BP2290"/>
      <c r="BQ2290"/>
      <c r="BR2290"/>
      <c r="BS2290"/>
      <c r="BT2290"/>
    </row>
    <row r="2291" spans="1:72" s="8" customFormat="1" x14ac:dyDescent="0.25">
      <c r="A2291" s="92"/>
      <c r="B2291" s="92"/>
      <c r="C2291" s="92"/>
      <c r="D2291" s="92"/>
      <c r="E2291" s="104"/>
      <c r="F2291" s="104"/>
      <c r="G2291" s="104"/>
      <c r="H2291" s="104"/>
      <c r="I2291" s="104"/>
      <c r="J2291" s="104"/>
      <c r="K2291" s="104"/>
      <c r="L2291" s="104"/>
      <c r="M2291"/>
      <c r="N2291"/>
      <c r="O2291"/>
      <c r="P2291"/>
      <c r="Q2291"/>
      <c r="R2291"/>
      <c r="S2291"/>
      <c r="T2291"/>
      <c r="U2291"/>
      <c r="V2291"/>
      <c r="W2291"/>
      <c r="X2291"/>
      <c r="Y2291"/>
      <c r="Z2291"/>
      <c r="AA2291"/>
      <c r="AB2291"/>
      <c r="AC2291"/>
      <c r="AD2291"/>
      <c r="AE2291"/>
      <c r="AF2291"/>
      <c r="AG2291"/>
      <c r="AH2291"/>
      <c r="AI2291"/>
      <c r="AJ2291"/>
      <c r="AK2291"/>
      <c r="AL2291"/>
      <c r="AM2291"/>
      <c r="AN2291"/>
      <c r="AO2291"/>
      <c r="AP2291"/>
      <c r="AQ2291"/>
      <c r="AR2291"/>
      <c r="AS2291"/>
      <c r="AT2291"/>
      <c r="AU2291"/>
      <c r="AV2291"/>
      <c r="AW2291"/>
      <c r="AX2291"/>
      <c r="AY2291"/>
      <c r="AZ2291"/>
      <c r="BA2291"/>
      <c r="BB2291"/>
      <c r="BC2291"/>
      <c r="BD2291"/>
      <c r="BE2291"/>
      <c r="BF2291"/>
      <c r="BG2291"/>
      <c r="BH2291"/>
      <c r="BI2291"/>
      <c r="BJ2291"/>
      <c r="BK2291"/>
      <c r="BL2291"/>
      <c r="BM2291"/>
      <c r="BN2291"/>
      <c r="BO2291"/>
      <c r="BP2291"/>
      <c r="BQ2291"/>
      <c r="BR2291"/>
      <c r="BS2291"/>
      <c r="BT2291"/>
    </row>
    <row r="2292" spans="1:72" s="8" customFormat="1" x14ac:dyDescent="0.25">
      <c r="A2292" s="92"/>
      <c r="B2292" s="92"/>
      <c r="C2292" s="92"/>
      <c r="D2292" s="92"/>
      <c r="E2292" s="104"/>
      <c r="F2292" s="104"/>
      <c r="G2292" s="104"/>
      <c r="H2292" s="104"/>
      <c r="I2292" s="104"/>
      <c r="J2292" s="104"/>
      <c r="K2292" s="104"/>
      <c r="L2292" s="104"/>
      <c r="M2292"/>
      <c r="N2292"/>
      <c r="O2292"/>
      <c r="P2292"/>
      <c r="Q2292"/>
      <c r="R2292"/>
      <c r="S2292"/>
      <c r="T2292"/>
      <c r="U2292"/>
      <c r="V2292"/>
      <c r="W2292"/>
      <c r="X2292"/>
      <c r="Y2292"/>
      <c r="Z2292"/>
      <c r="AA2292"/>
      <c r="AB2292"/>
      <c r="AC2292"/>
      <c r="AD2292"/>
      <c r="AE2292"/>
      <c r="AF2292"/>
      <c r="AG2292"/>
      <c r="AH2292"/>
      <c r="AI2292"/>
      <c r="AJ2292"/>
      <c r="AK2292"/>
      <c r="AL2292"/>
      <c r="AM2292"/>
      <c r="AN2292"/>
      <c r="AO2292"/>
      <c r="AP2292"/>
      <c r="AQ2292"/>
      <c r="AR2292"/>
      <c r="AS2292"/>
      <c r="AT2292"/>
      <c r="AU2292"/>
      <c r="AV2292"/>
      <c r="AW2292"/>
      <c r="AX2292"/>
      <c r="AY2292"/>
      <c r="AZ2292"/>
      <c r="BA2292"/>
      <c r="BB2292"/>
      <c r="BC2292"/>
      <c r="BD2292"/>
      <c r="BE2292"/>
      <c r="BF2292"/>
      <c r="BG2292"/>
      <c r="BH2292"/>
      <c r="BI2292"/>
      <c r="BJ2292"/>
      <c r="BK2292"/>
      <c r="BL2292"/>
      <c r="BM2292"/>
      <c r="BN2292"/>
      <c r="BO2292"/>
      <c r="BP2292"/>
      <c r="BQ2292"/>
      <c r="BR2292"/>
      <c r="BS2292"/>
      <c r="BT2292"/>
    </row>
    <row r="2293" spans="1:72" s="8" customFormat="1" x14ac:dyDescent="0.25">
      <c r="A2293" s="92"/>
      <c r="B2293" s="92"/>
      <c r="C2293" s="92"/>
      <c r="D2293" s="92"/>
      <c r="E2293" s="104"/>
      <c r="F2293" s="104"/>
      <c r="G2293" s="104"/>
      <c r="H2293" s="104"/>
      <c r="I2293" s="104"/>
      <c r="J2293" s="104"/>
      <c r="K2293" s="104"/>
      <c r="L2293" s="104"/>
      <c r="M2293"/>
      <c r="N2293"/>
      <c r="O2293"/>
      <c r="P2293"/>
      <c r="Q2293"/>
      <c r="R2293"/>
      <c r="S2293"/>
      <c r="T2293"/>
      <c r="U2293"/>
      <c r="V2293"/>
      <c r="W2293"/>
      <c r="X2293"/>
      <c r="Y2293"/>
      <c r="Z2293"/>
      <c r="AA2293"/>
      <c r="AB2293"/>
      <c r="AC2293"/>
      <c r="AD2293"/>
      <c r="AE2293"/>
      <c r="AF2293"/>
      <c r="AG2293"/>
      <c r="AH2293"/>
      <c r="AI2293"/>
      <c r="AJ2293"/>
      <c r="AK2293"/>
      <c r="AL2293"/>
      <c r="AM2293"/>
      <c r="AN2293"/>
      <c r="AO2293"/>
      <c r="AP2293"/>
      <c r="AQ2293"/>
      <c r="AR2293"/>
      <c r="AS2293"/>
      <c r="AT2293"/>
      <c r="AU2293"/>
      <c r="AV2293"/>
      <c r="AW2293"/>
      <c r="AX2293"/>
      <c r="AY2293"/>
      <c r="AZ2293"/>
      <c r="BA2293"/>
      <c r="BB2293"/>
      <c r="BC2293"/>
      <c r="BD2293"/>
      <c r="BE2293"/>
      <c r="BF2293"/>
      <c r="BG2293"/>
      <c r="BH2293"/>
      <c r="BI2293"/>
      <c r="BJ2293"/>
      <c r="BK2293"/>
      <c r="BL2293"/>
      <c r="BM2293"/>
      <c r="BN2293"/>
      <c r="BO2293"/>
      <c r="BP2293"/>
      <c r="BQ2293"/>
      <c r="BR2293"/>
      <c r="BS2293"/>
      <c r="BT2293"/>
    </row>
    <row r="2294" spans="1:72" s="8" customFormat="1" x14ac:dyDescent="0.25">
      <c r="A2294" s="92"/>
      <c r="B2294" s="92"/>
      <c r="C2294" s="92"/>
      <c r="D2294" s="92"/>
      <c r="E2294" s="104"/>
      <c r="F2294" s="104"/>
      <c r="G2294" s="104"/>
      <c r="H2294" s="104"/>
      <c r="I2294" s="104"/>
      <c r="J2294" s="104"/>
      <c r="K2294" s="104"/>
      <c r="L2294" s="104"/>
      <c r="M2294"/>
      <c r="N2294"/>
      <c r="O2294"/>
      <c r="P2294"/>
      <c r="Q2294"/>
      <c r="R2294"/>
      <c r="S2294"/>
      <c r="T2294"/>
      <c r="U2294"/>
      <c r="V2294"/>
      <c r="W2294"/>
      <c r="X2294"/>
      <c r="Y2294"/>
      <c r="Z2294"/>
      <c r="AA2294"/>
      <c r="AB2294"/>
      <c r="AC2294"/>
      <c r="AD2294"/>
      <c r="AE2294"/>
      <c r="AF2294"/>
      <c r="AG2294"/>
      <c r="AH2294"/>
      <c r="AI2294"/>
      <c r="AJ2294"/>
      <c r="AK2294"/>
      <c r="AL2294"/>
      <c r="AM2294"/>
      <c r="AN2294"/>
      <c r="AO2294"/>
      <c r="AP2294"/>
      <c r="AQ2294"/>
      <c r="AR2294"/>
      <c r="AS2294"/>
      <c r="AT2294"/>
      <c r="AU2294"/>
      <c r="AV2294"/>
      <c r="AW2294"/>
      <c r="AX2294"/>
      <c r="AY2294"/>
      <c r="AZ2294"/>
      <c r="BA2294"/>
      <c r="BB2294"/>
      <c r="BC2294"/>
      <c r="BD2294"/>
      <c r="BE2294"/>
      <c r="BF2294"/>
      <c r="BG2294"/>
      <c r="BH2294"/>
      <c r="BI2294"/>
      <c r="BJ2294"/>
      <c r="BK2294"/>
      <c r="BL2294"/>
      <c r="BM2294"/>
      <c r="BN2294"/>
      <c r="BO2294"/>
      <c r="BP2294"/>
      <c r="BQ2294"/>
      <c r="BR2294"/>
      <c r="BS2294"/>
      <c r="BT2294"/>
    </row>
    <row r="2295" spans="1:72" s="8" customFormat="1" x14ac:dyDescent="0.25">
      <c r="A2295" s="92"/>
      <c r="B2295" s="92"/>
      <c r="C2295" s="92"/>
      <c r="D2295" s="92"/>
      <c r="E2295" s="104"/>
      <c r="F2295" s="104"/>
      <c r="G2295" s="104"/>
      <c r="H2295" s="104"/>
      <c r="I2295" s="104"/>
      <c r="J2295" s="104"/>
      <c r="K2295" s="104"/>
      <c r="L2295" s="104"/>
      <c r="M2295"/>
      <c r="N2295"/>
      <c r="O2295"/>
      <c r="P2295"/>
      <c r="Q2295"/>
      <c r="R2295"/>
      <c r="S2295"/>
      <c r="T2295"/>
      <c r="U2295"/>
      <c r="V2295"/>
      <c r="W2295"/>
      <c r="X2295"/>
      <c r="Y2295"/>
      <c r="Z2295"/>
      <c r="AA2295"/>
      <c r="AB2295"/>
      <c r="AC2295"/>
      <c r="AD2295"/>
      <c r="AE2295"/>
      <c r="AF2295"/>
      <c r="AG2295"/>
      <c r="AH2295"/>
      <c r="AI2295"/>
      <c r="AJ2295"/>
      <c r="AK2295"/>
      <c r="AL2295"/>
      <c r="AM2295"/>
      <c r="AN2295"/>
      <c r="AO2295"/>
      <c r="AP2295"/>
      <c r="AQ2295"/>
      <c r="AR2295"/>
      <c r="AS2295"/>
      <c r="AT2295"/>
      <c r="AU2295"/>
      <c r="AV2295"/>
      <c r="AW2295"/>
      <c r="AX2295"/>
      <c r="AY2295"/>
      <c r="AZ2295"/>
      <c r="BA2295"/>
      <c r="BB2295"/>
      <c r="BC2295"/>
      <c r="BD2295"/>
      <c r="BE2295"/>
      <c r="BF2295"/>
      <c r="BG2295"/>
      <c r="BH2295"/>
      <c r="BI2295"/>
      <c r="BJ2295"/>
      <c r="BK2295"/>
      <c r="BL2295"/>
      <c r="BM2295"/>
      <c r="BN2295"/>
      <c r="BO2295"/>
      <c r="BP2295"/>
      <c r="BQ2295"/>
      <c r="BR2295"/>
      <c r="BS2295"/>
      <c r="BT2295"/>
    </row>
    <row r="2296" spans="1:72" s="8" customFormat="1" x14ac:dyDescent="0.25">
      <c r="A2296" s="92"/>
      <c r="B2296" s="92"/>
      <c r="C2296" s="92"/>
      <c r="D2296" s="92"/>
      <c r="E2296" s="104"/>
      <c r="F2296" s="104"/>
      <c r="G2296" s="104"/>
      <c r="H2296" s="104"/>
      <c r="I2296" s="104"/>
      <c r="J2296" s="104"/>
      <c r="K2296" s="104"/>
      <c r="L2296" s="104"/>
      <c r="M2296"/>
      <c r="N2296"/>
      <c r="O2296"/>
      <c r="P2296"/>
      <c r="Q2296"/>
      <c r="R2296"/>
      <c r="S2296"/>
      <c r="T2296"/>
      <c r="U2296"/>
      <c r="V2296"/>
      <c r="W2296"/>
      <c r="X2296"/>
      <c r="Y2296"/>
      <c r="Z2296"/>
      <c r="AA2296"/>
      <c r="AB2296"/>
      <c r="AC2296"/>
      <c r="AD2296"/>
      <c r="AE2296"/>
      <c r="AF2296"/>
      <c r="AG2296"/>
      <c r="AH2296"/>
      <c r="AI2296"/>
      <c r="AJ2296"/>
      <c r="AK2296"/>
      <c r="AL2296"/>
      <c r="AM2296"/>
      <c r="AN2296"/>
      <c r="AO2296"/>
      <c r="AP2296"/>
      <c r="AQ2296"/>
      <c r="AR2296"/>
      <c r="AS2296"/>
      <c r="AT2296"/>
      <c r="AU2296"/>
      <c r="AV2296"/>
      <c r="AW2296"/>
      <c r="AX2296"/>
      <c r="AY2296"/>
      <c r="AZ2296"/>
      <c r="BA2296"/>
      <c r="BB2296"/>
      <c r="BC2296"/>
      <c r="BD2296"/>
      <c r="BE2296"/>
      <c r="BF2296"/>
      <c r="BG2296"/>
      <c r="BH2296"/>
      <c r="BI2296"/>
      <c r="BJ2296"/>
      <c r="BK2296"/>
      <c r="BL2296"/>
      <c r="BM2296"/>
      <c r="BN2296"/>
      <c r="BO2296"/>
      <c r="BP2296"/>
      <c r="BQ2296"/>
      <c r="BR2296"/>
      <c r="BS2296"/>
      <c r="BT2296"/>
    </row>
    <row r="2297" spans="1:72" s="8" customFormat="1" x14ac:dyDescent="0.25">
      <c r="A2297" s="92"/>
      <c r="B2297" s="92"/>
      <c r="C2297" s="92"/>
      <c r="D2297" s="92"/>
      <c r="E2297" s="104"/>
      <c r="F2297" s="104"/>
      <c r="G2297" s="104"/>
      <c r="H2297" s="104"/>
      <c r="I2297" s="104"/>
      <c r="J2297" s="104"/>
      <c r="K2297" s="104"/>
      <c r="L2297" s="104"/>
      <c r="M2297"/>
      <c r="N2297"/>
      <c r="O2297"/>
      <c r="P2297"/>
      <c r="Q2297"/>
      <c r="R2297"/>
      <c r="S2297"/>
      <c r="T2297"/>
      <c r="U2297"/>
      <c r="V2297"/>
      <c r="W2297"/>
      <c r="X2297"/>
      <c r="Y2297"/>
      <c r="Z2297"/>
      <c r="AA2297"/>
      <c r="AB2297"/>
      <c r="AC2297"/>
      <c r="AD2297"/>
      <c r="AE2297"/>
      <c r="AF2297"/>
      <c r="AG2297"/>
      <c r="AH2297"/>
      <c r="AI2297"/>
      <c r="AJ2297"/>
      <c r="AK2297"/>
      <c r="AL2297"/>
      <c r="AM2297"/>
      <c r="AN2297"/>
      <c r="AO2297"/>
      <c r="AP2297"/>
      <c r="AQ2297"/>
      <c r="AR2297"/>
      <c r="AS2297"/>
      <c r="AT2297"/>
      <c r="AU2297"/>
      <c r="AV2297"/>
      <c r="AW2297"/>
      <c r="AX2297"/>
      <c r="AY2297"/>
      <c r="AZ2297"/>
      <c r="BA2297"/>
      <c r="BB2297"/>
      <c r="BC2297"/>
      <c r="BD2297"/>
      <c r="BE2297"/>
      <c r="BF2297"/>
      <c r="BG2297"/>
      <c r="BH2297"/>
      <c r="BI2297"/>
      <c r="BJ2297"/>
      <c r="BK2297"/>
      <c r="BL2297"/>
      <c r="BM2297"/>
      <c r="BN2297"/>
      <c r="BO2297"/>
      <c r="BP2297"/>
      <c r="BQ2297"/>
      <c r="BR2297"/>
      <c r="BS2297"/>
      <c r="BT2297"/>
    </row>
    <row r="2298" spans="1:72" s="8" customFormat="1" x14ac:dyDescent="0.25">
      <c r="A2298" s="92"/>
      <c r="B2298" s="92"/>
      <c r="C2298" s="92"/>
      <c r="D2298" s="92"/>
      <c r="E2298" s="104"/>
      <c r="F2298" s="104"/>
      <c r="G2298" s="104"/>
      <c r="H2298" s="104"/>
      <c r="I2298" s="104"/>
      <c r="J2298" s="104"/>
      <c r="K2298" s="104"/>
      <c r="L2298" s="104"/>
      <c r="M2298"/>
      <c r="N2298"/>
      <c r="O2298"/>
      <c r="P2298"/>
      <c r="Q2298"/>
      <c r="R2298"/>
      <c r="S2298"/>
      <c r="T2298"/>
      <c r="U2298"/>
      <c r="V2298"/>
      <c r="W2298"/>
      <c r="X2298"/>
      <c r="Y2298"/>
      <c r="Z2298"/>
      <c r="AA2298"/>
      <c r="AB2298"/>
      <c r="AC2298"/>
      <c r="AD2298"/>
      <c r="AE2298"/>
      <c r="AF2298"/>
      <c r="AG2298"/>
      <c r="AH2298"/>
      <c r="AI2298"/>
      <c r="AJ2298"/>
      <c r="AK2298"/>
      <c r="AL2298"/>
      <c r="AM2298"/>
      <c r="AN2298"/>
      <c r="AO2298"/>
      <c r="AP2298"/>
      <c r="AQ2298"/>
      <c r="AR2298"/>
      <c r="AS2298"/>
      <c r="AT2298"/>
      <c r="AU2298"/>
      <c r="AV2298"/>
      <c r="AW2298"/>
      <c r="AX2298"/>
      <c r="AY2298"/>
      <c r="AZ2298"/>
      <c r="BA2298"/>
      <c r="BB2298"/>
      <c r="BC2298"/>
      <c r="BD2298"/>
      <c r="BE2298"/>
      <c r="BF2298"/>
      <c r="BG2298"/>
      <c r="BH2298"/>
      <c r="BI2298"/>
      <c r="BJ2298"/>
      <c r="BK2298"/>
      <c r="BL2298"/>
      <c r="BM2298"/>
      <c r="BN2298"/>
      <c r="BO2298"/>
      <c r="BP2298"/>
      <c r="BQ2298"/>
      <c r="BR2298"/>
      <c r="BS2298"/>
      <c r="BT2298"/>
    </row>
    <row r="2299" spans="1:72" s="8" customFormat="1" x14ac:dyDescent="0.25">
      <c r="A2299" s="92"/>
      <c r="B2299" s="92"/>
      <c r="C2299" s="92"/>
      <c r="D2299" s="92"/>
      <c r="E2299" s="104"/>
      <c r="F2299" s="104"/>
      <c r="G2299" s="104"/>
      <c r="H2299" s="104"/>
      <c r="I2299" s="104"/>
      <c r="J2299" s="104"/>
      <c r="K2299" s="104"/>
      <c r="L2299" s="104"/>
      <c r="M2299"/>
      <c r="N2299"/>
      <c r="O2299"/>
      <c r="P2299"/>
      <c r="Q2299"/>
      <c r="R2299"/>
      <c r="S2299"/>
      <c r="T2299"/>
      <c r="U2299"/>
      <c r="V2299"/>
      <c r="W2299"/>
      <c r="X2299"/>
      <c r="Y2299"/>
      <c r="Z2299"/>
      <c r="AA2299"/>
      <c r="AB2299"/>
      <c r="AC2299"/>
      <c r="AD2299"/>
      <c r="AE2299"/>
      <c r="AF2299"/>
      <c r="AG2299"/>
      <c r="AH2299"/>
      <c r="AI2299"/>
      <c r="AJ2299"/>
      <c r="AK2299"/>
      <c r="AL2299"/>
      <c r="AM2299"/>
      <c r="AN2299"/>
      <c r="AO2299"/>
      <c r="AP2299"/>
      <c r="AQ2299"/>
      <c r="AR2299"/>
      <c r="AS2299"/>
      <c r="AT2299"/>
      <c r="AU2299"/>
      <c r="AV2299"/>
      <c r="AW2299"/>
      <c r="AX2299"/>
      <c r="AY2299"/>
      <c r="AZ2299"/>
      <c r="BA2299"/>
      <c r="BB2299"/>
      <c r="BC2299"/>
      <c r="BD2299"/>
      <c r="BE2299"/>
      <c r="BF2299"/>
      <c r="BG2299"/>
      <c r="BH2299"/>
      <c r="BI2299"/>
      <c r="BJ2299"/>
      <c r="BK2299"/>
      <c r="BL2299"/>
      <c r="BM2299"/>
      <c r="BN2299"/>
      <c r="BO2299"/>
      <c r="BP2299"/>
      <c r="BQ2299"/>
      <c r="BR2299"/>
      <c r="BS2299"/>
      <c r="BT2299"/>
    </row>
    <row r="2300" spans="1:72" s="8" customFormat="1" x14ac:dyDescent="0.25">
      <c r="A2300" s="92"/>
      <c r="B2300" s="92"/>
      <c r="C2300" s="92"/>
      <c r="D2300" s="92"/>
      <c r="E2300" s="104"/>
      <c r="F2300" s="104"/>
      <c r="G2300" s="104"/>
      <c r="H2300" s="104"/>
      <c r="I2300" s="104"/>
      <c r="J2300" s="104"/>
      <c r="K2300" s="104"/>
      <c r="L2300" s="104"/>
      <c r="M2300"/>
      <c r="N2300"/>
      <c r="O2300"/>
      <c r="P2300"/>
      <c r="Q2300"/>
      <c r="R2300"/>
      <c r="S2300"/>
      <c r="T2300"/>
      <c r="U2300"/>
      <c r="V2300"/>
      <c r="W2300"/>
      <c r="X2300"/>
      <c r="Y2300"/>
      <c r="Z2300"/>
      <c r="AA2300"/>
      <c r="AB2300"/>
      <c r="AC2300"/>
      <c r="AD2300"/>
      <c r="AE2300"/>
      <c r="AF2300"/>
      <c r="AG2300"/>
      <c r="AH2300"/>
      <c r="AI2300"/>
      <c r="AJ2300"/>
      <c r="AK2300"/>
      <c r="AL2300"/>
      <c r="AM2300"/>
      <c r="AN2300"/>
      <c r="AO2300"/>
      <c r="AP2300"/>
      <c r="AQ2300"/>
      <c r="AR2300"/>
      <c r="AS2300"/>
      <c r="AT2300"/>
      <c r="AU2300"/>
      <c r="AV2300"/>
      <c r="AW2300"/>
      <c r="AX2300"/>
      <c r="AY2300"/>
      <c r="AZ2300"/>
      <c r="BA2300"/>
      <c r="BB2300"/>
      <c r="BC2300"/>
      <c r="BD2300"/>
      <c r="BE2300"/>
      <c r="BF2300"/>
      <c r="BG2300"/>
      <c r="BH2300"/>
      <c r="BI2300"/>
      <c r="BJ2300"/>
      <c r="BK2300"/>
      <c r="BL2300"/>
      <c r="BM2300"/>
      <c r="BN2300"/>
      <c r="BO2300"/>
      <c r="BP2300"/>
      <c r="BQ2300"/>
      <c r="BR2300"/>
      <c r="BS2300"/>
      <c r="BT2300"/>
    </row>
    <row r="2301" spans="1:72" s="8" customFormat="1" x14ac:dyDescent="0.25">
      <c r="A2301" s="92"/>
      <c r="B2301" s="92"/>
      <c r="C2301" s="92"/>
      <c r="D2301" s="92"/>
      <c r="E2301" s="104"/>
      <c r="F2301" s="104"/>
      <c r="G2301" s="104"/>
      <c r="H2301" s="104"/>
      <c r="I2301" s="104"/>
      <c r="J2301" s="104"/>
      <c r="K2301" s="104"/>
      <c r="L2301" s="104"/>
      <c r="M2301"/>
      <c r="N2301"/>
      <c r="O2301"/>
      <c r="P2301"/>
      <c r="Q2301"/>
      <c r="R2301"/>
      <c r="S2301"/>
      <c r="T2301"/>
      <c r="U2301"/>
      <c r="V2301"/>
      <c r="W2301"/>
      <c r="X2301"/>
      <c r="Y2301"/>
      <c r="Z2301"/>
      <c r="AA2301"/>
      <c r="AB2301"/>
      <c r="AC2301"/>
      <c r="AD2301"/>
      <c r="AE2301"/>
      <c r="AF2301"/>
      <c r="AG2301"/>
      <c r="AH2301"/>
      <c r="AI2301"/>
      <c r="AJ2301"/>
      <c r="AK2301"/>
      <c r="AL2301"/>
      <c r="AM2301"/>
      <c r="AN2301"/>
      <c r="AO2301"/>
      <c r="AP2301"/>
      <c r="AQ2301"/>
      <c r="AR2301"/>
      <c r="AS2301"/>
      <c r="AT2301"/>
      <c r="AU2301"/>
      <c r="AV2301"/>
      <c r="AW2301"/>
      <c r="AX2301"/>
      <c r="AY2301"/>
      <c r="AZ2301"/>
      <c r="BA2301"/>
      <c r="BB2301"/>
      <c r="BC2301"/>
      <c r="BD2301"/>
      <c r="BE2301"/>
      <c r="BF2301"/>
      <c r="BG2301"/>
      <c r="BH2301"/>
      <c r="BI2301"/>
      <c r="BJ2301"/>
      <c r="BK2301"/>
      <c r="BL2301"/>
      <c r="BM2301"/>
      <c r="BN2301"/>
      <c r="BO2301"/>
      <c r="BP2301"/>
      <c r="BQ2301"/>
      <c r="BR2301"/>
      <c r="BS2301"/>
      <c r="BT2301"/>
    </row>
    <row r="2302" spans="1:72" s="8" customFormat="1" x14ac:dyDescent="0.25">
      <c r="A2302" s="92"/>
      <c r="B2302" s="92"/>
      <c r="C2302" s="92"/>
      <c r="D2302" s="92"/>
      <c r="E2302" s="104"/>
      <c r="F2302" s="104"/>
      <c r="G2302" s="104"/>
      <c r="H2302" s="104"/>
      <c r="I2302" s="104"/>
      <c r="J2302" s="104"/>
      <c r="K2302" s="104"/>
      <c r="L2302" s="104"/>
      <c r="M2302"/>
      <c r="N2302"/>
      <c r="O2302"/>
      <c r="P2302"/>
      <c r="Q2302"/>
      <c r="R2302"/>
      <c r="S2302"/>
      <c r="T2302"/>
      <c r="U2302"/>
      <c r="V2302"/>
      <c r="W2302"/>
      <c r="X2302"/>
      <c r="Y2302"/>
      <c r="Z2302"/>
      <c r="AA2302"/>
      <c r="AB2302"/>
      <c r="AC2302"/>
      <c r="AD2302"/>
      <c r="AE2302"/>
      <c r="AF2302"/>
      <c r="AG2302"/>
      <c r="AH2302"/>
      <c r="AI2302"/>
      <c r="AJ2302"/>
      <c r="AK2302"/>
      <c r="AL2302"/>
      <c r="AM2302"/>
      <c r="AN2302"/>
      <c r="AO2302"/>
      <c r="AP2302"/>
      <c r="AQ2302"/>
      <c r="AR2302"/>
      <c r="AS2302"/>
      <c r="AT2302"/>
      <c r="AU2302"/>
      <c r="AV2302"/>
      <c r="AW2302"/>
      <c r="AX2302"/>
      <c r="AY2302"/>
      <c r="AZ2302"/>
      <c r="BA2302"/>
      <c r="BB2302"/>
      <c r="BC2302"/>
      <c r="BD2302"/>
      <c r="BE2302"/>
      <c r="BF2302"/>
      <c r="BG2302"/>
      <c r="BH2302"/>
      <c r="BI2302"/>
      <c r="BJ2302"/>
      <c r="BK2302"/>
      <c r="BL2302"/>
      <c r="BM2302"/>
      <c r="BN2302"/>
      <c r="BO2302"/>
      <c r="BP2302"/>
      <c r="BQ2302"/>
      <c r="BR2302"/>
      <c r="BS2302"/>
      <c r="BT2302"/>
    </row>
    <row r="2303" spans="1:72" s="8" customFormat="1" x14ac:dyDescent="0.25">
      <c r="A2303" s="92"/>
      <c r="B2303" s="92"/>
      <c r="C2303" s="92"/>
      <c r="D2303" s="92"/>
      <c r="E2303" s="104"/>
      <c r="F2303" s="104"/>
      <c r="G2303" s="104"/>
      <c r="H2303" s="104"/>
      <c r="I2303" s="104"/>
      <c r="J2303" s="104"/>
      <c r="K2303" s="104"/>
      <c r="L2303" s="104"/>
      <c r="M2303"/>
      <c r="N2303"/>
      <c r="O2303"/>
      <c r="P2303"/>
      <c r="Q2303"/>
      <c r="R2303"/>
      <c r="S2303"/>
      <c r="T2303"/>
      <c r="U2303"/>
      <c r="V2303"/>
      <c r="W2303"/>
      <c r="X2303"/>
      <c r="Y2303"/>
      <c r="Z2303"/>
      <c r="AA2303"/>
      <c r="AB2303"/>
      <c r="AC2303"/>
      <c r="AD2303"/>
      <c r="AE2303"/>
      <c r="AF2303"/>
      <c r="AG2303"/>
      <c r="AH2303"/>
      <c r="AI2303"/>
      <c r="AJ2303"/>
      <c r="AK2303"/>
      <c r="AL2303"/>
      <c r="AM2303"/>
      <c r="AN2303"/>
      <c r="AO2303"/>
      <c r="AP2303"/>
      <c r="AQ2303"/>
      <c r="AR2303"/>
      <c r="AS2303"/>
      <c r="AT2303"/>
      <c r="AU2303"/>
      <c r="AV2303"/>
      <c r="AW2303"/>
      <c r="AX2303"/>
      <c r="AY2303"/>
      <c r="AZ2303"/>
      <c r="BA2303"/>
      <c r="BB2303"/>
      <c r="BC2303"/>
      <c r="BD2303"/>
      <c r="BE2303"/>
      <c r="BF2303"/>
      <c r="BG2303"/>
      <c r="BH2303"/>
      <c r="BI2303"/>
      <c r="BJ2303"/>
      <c r="BK2303"/>
      <c r="BL2303"/>
      <c r="BM2303"/>
      <c r="BN2303"/>
      <c r="BO2303"/>
      <c r="BP2303"/>
      <c r="BQ2303"/>
      <c r="BR2303"/>
      <c r="BS2303"/>
      <c r="BT2303"/>
    </row>
    <row r="2304" spans="1:72" s="8" customFormat="1" x14ac:dyDescent="0.25">
      <c r="A2304" s="92"/>
      <c r="B2304" s="92"/>
      <c r="C2304" s="92"/>
      <c r="D2304" s="92"/>
      <c r="E2304" s="104"/>
      <c r="F2304" s="104"/>
      <c r="G2304" s="104"/>
      <c r="H2304" s="104"/>
      <c r="I2304" s="104"/>
      <c r="J2304" s="104"/>
      <c r="K2304" s="104"/>
      <c r="L2304" s="104"/>
      <c r="M2304"/>
      <c r="N2304"/>
      <c r="O2304"/>
      <c r="P2304"/>
      <c r="Q2304"/>
      <c r="R2304"/>
      <c r="S2304"/>
      <c r="T2304"/>
      <c r="U2304"/>
      <c r="V2304"/>
      <c r="W2304"/>
      <c r="X2304"/>
      <c r="Y2304"/>
      <c r="Z2304"/>
      <c r="AA2304"/>
      <c r="AB2304"/>
      <c r="AC2304"/>
      <c r="AD2304"/>
      <c r="AE2304"/>
      <c r="AF2304"/>
      <c r="AG2304"/>
      <c r="AH2304"/>
      <c r="AI2304"/>
      <c r="AJ2304"/>
      <c r="AK2304"/>
      <c r="AL2304"/>
      <c r="AM2304"/>
      <c r="AN2304"/>
      <c r="AO2304"/>
      <c r="AP2304"/>
      <c r="AQ2304"/>
      <c r="AR2304"/>
      <c r="AS2304"/>
      <c r="AT2304"/>
      <c r="AU2304"/>
      <c r="AV2304"/>
      <c r="AW2304"/>
      <c r="AX2304"/>
      <c r="AY2304"/>
      <c r="AZ2304"/>
      <c r="BA2304"/>
      <c r="BB2304"/>
      <c r="BC2304"/>
      <c r="BD2304"/>
      <c r="BE2304"/>
      <c r="BF2304"/>
      <c r="BG2304"/>
      <c r="BH2304"/>
      <c r="BI2304"/>
      <c r="BJ2304"/>
      <c r="BK2304"/>
      <c r="BL2304"/>
      <c r="BM2304"/>
      <c r="BN2304"/>
      <c r="BO2304"/>
      <c r="BP2304"/>
      <c r="BQ2304"/>
      <c r="BR2304"/>
      <c r="BS2304"/>
      <c r="BT2304"/>
    </row>
    <row r="2305" spans="1:72" s="8" customFormat="1" x14ac:dyDescent="0.25">
      <c r="A2305" s="92"/>
      <c r="B2305" s="92"/>
      <c r="C2305" s="92"/>
      <c r="D2305" s="92"/>
      <c r="E2305" s="104"/>
      <c r="F2305" s="104"/>
      <c r="G2305" s="104"/>
      <c r="H2305" s="104"/>
      <c r="I2305" s="104"/>
      <c r="J2305" s="104"/>
      <c r="K2305" s="104"/>
      <c r="L2305" s="104"/>
      <c r="M2305"/>
      <c r="N2305"/>
      <c r="O2305"/>
      <c r="P2305"/>
      <c r="Q2305"/>
      <c r="R2305"/>
      <c r="S2305"/>
      <c r="T2305"/>
      <c r="U2305"/>
      <c r="V2305"/>
      <c r="W2305"/>
      <c r="X2305"/>
      <c r="Y2305"/>
      <c r="Z2305"/>
      <c r="AA2305"/>
      <c r="AB2305"/>
      <c r="AC2305"/>
      <c r="AD2305"/>
      <c r="AE2305"/>
      <c r="AF2305"/>
      <c r="AG2305"/>
      <c r="AH2305"/>
      <c r="AI2305"/>
      <c r="AJ2305"/>
      <c r="AK2305"/>
      <c r="AL2305"/>
      <c r="AM2305"/>
      <c r="AN2305"/>
      <c r="AO2305"/>
      <c r="AP2305"/>
      <c r="AQ2305"/>
      <c r="AR2305"/>
      <c r="AS2305"/>
      <c r="AT2305"/>
      <c r="AU2305"/>
      <c r="AV2305"/>
      <c r="AW2305"/>
      <c r="AX2305"/>
      <c r="AY2305"/>
      <c r="AZ2305"/>
      <c r="BA2305"/>
      <c r="BB2305"/>
      <c r="BC2305"/>
      <c r="BD2305"/>
      <c r="BE2305"/>
      <c r="BF2305"/>
      <c r="BG2305"/>
      <c r="BH2305"/>
      <c r="BI2305"/>
      <c r="BJ2305"/>
      <c r="BK2305"/>
      <c r="BL2305"/>
      <c r="BM2305"/>
      <c r="BN2305"/>
      <c r="BO2305"/>
      <c r="BP2305"/>
      <c r="BQ2305"/>
      <c r="BR2305"/>
      <c r="BS2305"/>
      <c r="BT2305"/>
    </row>
    <row r="2306" spans="1:72" s="8" customFormat="1" x14ac:dyDescent="0.25">
      <c r="A2306" s="92"/>
      <c r="B2306" s="92"/>
      <c r="C2306" s="92"/>
      <c r="D2306" s="92"/>
      <c r="E2306" s="104"/>
      <c r="F2306" s="104"/>
      <c r="G2306" s="104"/>
      <c r="H2306" s="104"/>
      <c r="I2306" s="104"/>
      <c r="J2306" s="104"/>
      <c r="K2306" s="104"/>
      <c r="L2306" s="104"/>
      <c r="M2306"/>
      <c r="N2306"/>
      <c r="O2306"/>
      <c r="P2306"/>
      <c r="Q2306"/>
      <c r="R2306"/>
      <c r="S2306"/>
      <c r="T2306"/>
      <c r="U2306"/>
      <c r="V2306"/>
      <c r="W2306"/>
      <c r="X2306"/>
      <c r="Y2306"/>
      <c r="Z2306"/>
      <c r="AA2306"/>
      <c r="AB2306"/>
      <c r="AC2306"/>
      <c r="AD2306"/>
      <c r="AE2306"/>
      <c r="AF2306"/>
      <c r="AG2306"/>
      <c r="AH2306"/>
      <c r="AI2306"/>
      <c r="AJ2306"/>
      <c r="AK2306"/>
      <c r="AL2306"/>
      <c r="AM2306"/>
      <c r="AN2306"/>
      <c r="AO2306"/>
      <c r="AP2306"/>
      <c r="AQ2306"/>
      <c r="AR2306"/>
      <c r="AS2306"/>
      <c r="AT2306"/>
      <c r="AU2306"/>
      <c r="AV2306"/>
      <c r="AW2306"/>
      <c r="AX2306"/>
      <c r="AY2306"/>
      <c r="AZ2306"/>
      <c r="BA2306"/>
      <c r="BB2306"/>
      <c r="BC2306"/>
      <c r="BD2306"/>
      <c r="BE2306"/>
      <c r="BF2306"/>
      <c r="BG2306"/>
      <c r="BH2306"/>
      <c r="BI2306"/>
      <c r="BJ2306"/>
      <c r="BK2306"/>
      <c r="BL2306"/>
      <c r="BM2306"/>
      <c r="BN2306"/>
      <c r="BO2306"/>
      <c r="BP2306"/>
      <c r="BQ2306"/>
      <c r="BR2306"/>
      <c r="BS2306"/>
      <c r="BT2306"/>
    </row>
    <row r="2307" spans="1:72" s="8" customFormat="1" x14ac:dyDescent="0.25">
      <c r="A2307" s="92"/>
      <c r="B2307" s="92"/>
      <c r="C2307" s="92"/>
      <c r="D2307" s="92"/>
      <c r="E2307" s="104"/>
      <c r="F2307" s="104"/>
      <c r="G2307" s="104"/>
      <c r="H2307" s="104"/>
      <c r="I2307" s="104"/>
      <c r="J2307" s="104"/>
      <c r="K2307" s="104"/>
      <c r="L2307" s="104"/>
      <c r="M2307"/>
      <c r="N2307"/>
      <c r="O2307"/>
      <c r="P2307"/>
      <c r="Q2307"/>
      <c r="R2307"/>
      <c r="S2307"/>
      <c r="T2307"/>
      <c r="U2307"/>
      <c r="V2307"/>
      <c r="W2307"/>
      <c r="X2307"/>
      <c r="Y2307"/>
      <c r="Z2307"/>
      <c r="AA2307"/>
      <c r="AB2307"/>
      <c r="AC2307"/>
      <c r="AD2307"/>
      <c r="AE2307"/>
      <c r="AF2307"/>
      <c r="AG2307"/>
      <c r="AH2307"/>
      <c r="AI2307"/>
      <c r="AJ2307"/>
      <c r="AK2307"/>
      <c r="AL2307"/>
      <c r="AM2307"/>
      <c r="AN2307"/>
      <c r="AO2307"/>
      <c r="AP2307"/>
      <c r="AQ2307"/>
      <c r="AR2307"/>
      <c r="AS2307"/>
      <c r="AT2307"/>
      <c r="AU2307"/>
      <c r="AV2307"/>
      <c r="AW2307"/>
      <c r="AX2307"/>
      <c r="AY2307"/>
      <c r="AZ2307"/>
      <c r="BA2307"/>
      <c r="BB2307"/>
      <c r="BC2307"/>
      <c r="BD2307"/>
      <c r="BE2307"/>
      <c r="BF2307"/>
      <c r="BG2307"/>
      <c r="BH2307"/>
      <c r="BI2307"/>
      <c r="BJ2307"/>
      <c r="BK2307"/>
      <c r="BL2307"/>
      <c r="BM2307"/>
      <c r="BN2307"/>
      <c r="BO2307"/>
      <c r="BP2307"/>
      <c r="BQ2307"/>
      <c r="BR2307"/>
      <c r="BS2307"/>
      <c r="BT2307"/>
    </row>
    <row r="2308" spans="1:72" s="8" customFormat="1" x14ac:dyDescent="0.25">
      <c r="A2308" s="92"/>
      <c r="B2308" s="92"/>
      <c r="C2308" s="92"/>
      <c r="D2308" s="92"/>
      <c r="E2308" s="104"/>
      <c r="F2308" s="104"/>
      <c r="G2308" s="104"/>
      <c r="H2308" s="104"/>
      <c r="I2308" s="104"/>
      <c r="J2308" s="104"/>
      <c r="K2308" s="104"/>
      <c r="L2308" s="104"/>
      <c r="M2308"/>
      <c r="N2308"/>
      <c r="O2308"/>
      <c r="P2308"/>
      <c r="Q2308"/>
      <c r="R2308"/>
      <c r="S2308"/>
      <c r="T2308"/>
      <c r="U2308"/>
      <c r="V2308"/>
      <c r="W2308"/>
      <c r="X2308"/>
      <c r="Y2308"/>
      <c r="Z2308"/>
      <c r="AA2308"/>
      <c r="AB2308"/>
      <c r="AC2308"/>
      <c r="AD2308"/>
      <c r="AE2308"/>
      <c r="AF2308"/>
      <c r="AG2308"/>
      <c r="AH2308"/>
      <c r="AI2308"/>
      <c r="AJ2308"/>
      <c r="AK2308"/>
      <c r="AL2308"/>
      <c r="AM2308"/>
      <c r="AN2308"/>
      <c r="AO2308"/>
      <c r="AP2308"/>
      <c r="AQ2308"/>
      <c r="AR2308"/>
      <c r="AS2308"/>
      <c r="AT2308"/>
      <c r="AU2308"/>
      <c r="AV2308"/>
      <c r="AW2308"/>
      <c r="AX2308"/>
      <c r="AY2308"/>
      <c r="AZ2308"/>
      <c r="BA2308"/>
      <c r="BB2308"/>
      <c r="BC2308"/>
      <c r="BD2308"/>
      <c r="BE2308"/>
      <c r="BF2308"/>
      <c r="BG2308"/>
      <c r="BH2308"/>
      <c r="BI2308"/>
      <c r="BJ2308"/>
      <c r="BK2308"/>
      <c r="BL2308"/>
      <c r="BM2308"/>
      <c r="BN2308"/>
      <c r="BO2308"/>
      <c r="BP2308"/>
      <c r="BQ2308"/>
      <c r="BR2308"/>
      <c r="BS2308"/>
      <c r="BT2308"/>
    </row>
    <row r="2309" spans="1:72" s="8" customFormat="1" x14ac:dyDescent="0.25">
      <c r="A2309" s="92"/>
      <c r="B2309" s="92"/>
      <c r="C2309" s="92"/>
      <c r="D2309" s="92"/>
      <c r="E2309" s="104"/>
      <c r="F2309" s="104"/>
      <c r="G2309" s="104"/>
      <c r="H2309" s="104"/>
      <c r="I2309" s="104"/>
      <c r="J2309" s="104"/>
      <c r="K2309" s="104"/>
      <c r="L2309" s="104"/>
      <c r="M2309"/>
      <c r="N2309"/>
      <c r="O2309"/>
      <c r="P2309"/>
      <c r="Q2309"/>
      <c r="R2309"/>
      <c r="S2309"/>
      <c r="T2309"/>
      <c r="U2309"/>
      <c r="V2309"/>
      <c r="W2309"/>
      <c r="X2309"/>
      <c r="Y2309"/>
      <c r="Z2309"/>
      <c r="AA2309"/>
      <c r="AB2309"/>
      <c r="AC2309"/>
      <c r="AD2309"/>
      <c r="AE2309"/>
      <c r="AF2309"/>
      <c r="AG2309"/>
      <c r="AH2309"/>
      <c r="AI2309"/>
      <c r="AJ2309"/>
      <c r="AK2309"/>
      <c r="AL2309"/>
      <c r="AM2309"/>
      <c r="AN2309"/>
      <c r="AO2309"/>
      <c r="AP2309"/>
      <c r="AQ2309"/>
      <c r="AR2309"/>
      <c r="AS2309"/>
      <c r="AT2309"/>
      <c r="AU2309"/>
      <c r="AV2309"/>
      <c r="AW2309"/>
      <c r="AX2309"/>
      <c r="AY2309"/>
      <c r="AZ2309"/>
      <c r="BA2309"/>
      <c r="BB2309"/>
      <c r="BC2309"/>
      <c r="BD2309"/>
      <c r="BE2309"/>
      <c r="BF2309"/>
      <c r="BG2309"/>
      <c r="BH2309"/>
      <c r="BI2309"/>
      <c r="BJ2309"/>
      <c r="BK2309"/>
      <c r="BL2309"/>
      <c r="BM2309"/>
      <c r="BN2309"/>
      <c r="BO2309"/>
      <c r="BP2309"/>
      <c r="BQ2309"/>
      <c r="BR2309"/>
      <c r="BS2309"/>
      <c r="BT2309"/>
    </row>
    <row r="2310" spans="1:72" s="8" customFormat="1" x14ac:dyDescent="0.25">
      <c r="A2310" s="92"/>
      <c r="B2310" s="92"/>
      <c r="C2310" s="92"/>
      <c r="D2310" s="92"/>
      <c r="E2310" s="104"/>
      <c r="F2310" s="104"/>
      <c r="G2310" s="104"/>
      <c r="H2310" s="104"/>
      <c r="I2310" s="104"/>
      <c r="J2310" s="104"/>
      <c r="K2310" s="104"/>
      <c r="L2310" s="104"/>
      <c r="M2310"/>
      <c r="N2310"/>
      <c r="O2310"/>
      <c r="P2310"/>
      <c r="Q2310"/>
      <c r="R2310"/>
      <c r="S2310"/>
      <c r="T2310"/>
      <c r="U2310"/>
      <c r="V2310"/>
      <c r="W2310"/>
      <c r="X2310"/>
      <c r="Y2310"/>
      <c r="Z2310"/>
      <c r="AA2310"/>
      <c r="AB2310"/>
      <c r="AC2310"/>
      <c r="AD2310"/>
      <c r="AE2310"/>
      <c r="AF2310"/>
      <c r="AG2310"/>
      <c r="AH2310"/>
      <c r="AI2310"/>
      <c r="AJ2310"/>
      <c r="AK2310"/>
      <c r="AL2310"/>
      <c r="AM2310"/>
      <c r="AN2310"/>
      <c r="AO2310"/>
      <c r="AP2310"/>
      <c r="AQ2310"/>
      <c r="AR2310"/>
      <c r="AS2310"/>
      <c r="AT2310"/>
      <c r="AU2310"/>
      <c r="AV2310"/>
      <c r="AW2310"/>
      <c r="AX2310"/>
      <c r="AY2310"/>
      <c r="AZ2310"/>
      <c r="BA2310"/>
      <c r="BB2310"/>
      <c r="BC2310"/>
      <c r="BD2310"/>
      <c r="BE2310"/>
      <c r="BF2310"/>
      <c r="BG2310"/>
      <c r="BH2310"/>
      <c r="BI2310"/>
      <c r="BJ2310"/>
      <c r="BK2310"/>
      <c r="BL2310"/>
      <c r="BM2310"/>
      <c r="BN2310"/>
      <c r="BO2310"/>
      <c r="BP2310"/>
      <c r="BQ2310"/>
      <c r="BR2310"/>
      <c r="BS2310"/>
      <c r="BT2310"/>
    </row>
    <row r="2311" spans="1:72" s="8" customFormat="1" x14ac:dyDescent="0.25">
      <c r="A2311" s="92"/>
      <c r="B2311" s="92"/>
      <c r="C2311" s="92"/>
      <c r="D2311" s="92"/>
      <c r="E2311" s="104"/>
      <c r="F2311" s="104"/>
      <c r="G2311" s="104"/>
      <c r="H2311" s="104"/>
      <c r="I2311" s="104"/>
      <c r="J2311" s="104"/>
      <c r="K2311" s="104"/>
      <c r="L2311" s="104"/>
      <c r="M2311"/>
      <c r="N2311"/>
      <c r="O2311"/>
      <c r="P2311"/>
      <c r="Q2311"/>
      <c r="R2311"/>
      <c r="S2311"/>
      <c r="T2311"/>
      <c r="U2311"/>
      <c r="V2311"/>
      <c r="W2311"/>
      <c r="X2311"/>
      <c r="Y2311"/>
      <c r="Z2311"/>
      <c r="AA2311"/>
      <c r="AB2311"/>
      <c r="AC2311"/>
      <c r="AD2311"/>
      <c r="AE2311"/>
      <c r="AF2311"/>
      <c r="AG2311"/>
      <c r="AH2311"/>
      <c r="AI2311"/>
      <c r="AJ2311"/>
      <c r="AK2311"/>
      <c r="AL2311"/>
      <c r="AM2311"/>
      <c r="AN2311"/>
      <c r="AO2311"/>
      <c r="AP2311"/>
      <c r="AQ2311"/>
      <c r="AR2311"/>
      <c r="AS2311"/>
      <c r="AT2311"/>
      <c r="AU2311"/>
      <c r="AV2311"/>
      <c r="AW2311"/>
      <c r="AX2311"/>
      <c r="AY2311"/>
      <c r="AZ2311"/>
      <c r="BA2311"/>
      <c r="BB2311"/>
      <c r="BC2311"/>
      <c r="BD2311"/>
      <c r="BE2311"/>
      <c r="BF2311"/>
      <c r="BG2311"/>
      <c r="BH2311"/>
      <c r="BI2311"/>
      <c r="BJ2311"/>
      <c r="BK2311"/>
      <c r="BL2311"/>
      <c r="BM2311"/>
      <c r="BN2311"/>
      <c r="BO2311"/>
      <c r="BP2311"/>
      <c r="BQ2311"/>
      <c r="BR2311"/>
      <c r="BS2311"/>
      <c r="BT2311"/>
    </row>
    <row r="2312" spans="1:72" s="8" customFormat="1" x14ac:dyDescent="0.25">
      <c r="A2312" s="92"/>
      <c r="B2312" s="92"/>
      <c r="C2312" s="92"/>
      <c r="D2312" s="92"/>
      <c r="E2312" s="104"/>
      <c r="F2312" s="104"/>
      <c r="G2312" s="104"/>
      <c r="H2312" s="104"/>
      <c r="I2312" s="104"/>
      <c r="J2312" s="104"/>
      <c r="K2312" s="104"/>
      <c r="L2312" s="104"/>
      <c r="M2312"/>
      <c r="N2312"/>
      <c r="O2312"/>
      <c r="P2312"/>
      <c r="Q2312"/>
      <c r="R2312"/>
      <c r="S2312"/>
      <c r="T2312"/>
      <c r="U2312"/>
      <c r="V2312"/>
      <c r="W2312"/>
      <c r="X2312"/>
      <c r="Y2312"/>
      <c r="Z2312"/>
      <c r="AA2312"/>
      <c r="AB2312"/>
      <c r="AC2312"/>
      <c r="AD2312"/>
      <c r="AE2312"/>
      <c r="AF2312"/>
      <c r="AG2312"/>
      <c r="AH2312"/>
      <c r="AI2312"/>
      <c r="AJ2312"/>
      <c r="AK2312"/>
      <c r="AL2312"/>
      <c r="AM2312"/>
      <c r="AN2312"/>
      <c r="AO2312"/>
      <c r="AP2312"/>
      <c r="AQ2312"/>
      <c r="AR2312"/>
      <c r="AS2312"/>
      <c r="AT2312"/>
      <c r="AU2312"/>
      <c r="AV2312"/>
      <c r="AW2312"/>
      <c r="AX2312"/>
      <c r="AY2312"/>
      <c r="AZ2312"/>
      <c r="BA2312"/>
      <c r="BB2312"/>
      <c r="BC2312"/>
      <c r="BD2312"/>
      <c r="BE2312"/>
      <c r="BF2312"/>
      <c r="BG2312"/>
      <c r="BH2312"/>
      <c r="BI2312"/>
      <c r="BJ2312"/>
      <c r="BK2312"/>
      <c r="BL2312"/>
      <c r="BM2312"/>
      <c r="BN2312"/>
      <c r="BO2312"/>
      <c r="BP2312"/>
      <c r="BQ2312"/>
      <c r="BR2312"/>
      <c r="BS2312"/>
      <c r="BT2312"/>
    </row>
    <row r="2313" spans="1:72" s="8" customFormat="1" x14ac:dyDescent="0.25">
      <c r="A2313" s="92"/>
      <c r="B2313" s="92"/>
      <c r="C2313" s="92"/>
      <c r="D2313" s="92"/>
      <c r="E2313" s="104"/>
      <c r="F2313" s="104"/>
      <c r="G2313" s="104"/>
      <c r="H2313" s="104"/>
      <c r="I2313" s="104"/>
      <c r="J2313" s="104"/>
      <c r="K2313" s="104"/>
      <c r="L2313" s="104"/>
      <c r="M2313"/>
      <c r="N2313"/>
      <c r="O2313"/>
      <c r="P2313"/>
      <c r="Q2313"/>
      <c r="R2313"/>
      <c r="S2313"/>
      <c r="T2313"/>
      <c r="U2313"/>
      <c r="V2313"/>
      <c r="W2313"/>
      <c r="X2313"/>
      <c r="Y2313"/>
      <c r="Z2313"/>
      <c r="AA2313"/>
      <c r="AB2313"/>
      <c r="AC2313"/>
      <c r="AD2313"/>
      <c r="AE2313"/>
      <c r="AF2313"/>
      <c r="AG2313"/>
      <c r="AH2313"/>
      <c r="AI2313"/>
      <c r="AJ2313"/>
      <c r="AK2313"/>
      <c r="AL2313"/>
      <c r="AM2313"/>
      <c r="AN2313"/>
      <c r="AO2313"/>
      <c r="AP2313"/>
      <c r="AQ2313"/>
      <c r="AR2313"/>
      <c r="AS2313"/>
      <c r="AT2313"/>
      <c r="AU2313"/>
      <c r="AV2313"/>
      <c r="AW2313"/>
      <c r="AX2313"/>
      <c r="AY2313"/>
      <c r="AZ2313"/>
      <c r="BA2313"/>
      <c r="BB2313"/>
      <c r="BC2313"/>
      <c r="BD2313"/>
      <c r="BE2313"/>
      <c r="BF2313"/>
      <c r="BG2313"/>
      <c r="BH2313"/>
      <c r="BI2313"/>
      <c r="BJ2313"/>
      <c r="BK2313"/>
      <c r="BL2313"/>
      <c r="BM2313"/>
      <c r="BN2313"/>
      <c r="BO2313"/>
      <c r="BP2313"/>
      <c r="BQ2313"/>
      <c r="BR2313"/>
      <c r="BS2313"/>
      <c r="BT2313"/>
    </row>
    <row r="2314" spans="1:72" s="8" customFormat="1" x14ac:dyDescent="0.25">
      <c r="A2314" s="92"/>
      <c r="B2314" s="92"/>
      <c r="C2314" s="92"/>
      <c r="D2314" s="92"/>
      <c r="E2314" s="104"/>
      <c r="F2314" s="104"/>
      <c r="G2314" s="104"/>
      <c r="H2314" s="104"/>
      <c r="I2314" s="104"/>
      <c r="J2314" s="104"/>
      <c r="K2314" s="104"/>
      <c r="L2314" s="104"/>
      <c r="M2314"/>
      <c r="N2314"/>
      <c r="O2314"/>
      <c r="P2314"/>
      <c r="Q2314"/>
      <c r="R2314"/>
      <c r="S2314"/>
      <c r="T2314"/>
      <c r="U2314"/>
      <c r="V2314"/>
      <c r="W2314"/>
      <c r="X2314"/>
      <c r="Y2314"/>
      <c r="Z2314"/>
      <c r="AA2314"/>
      <c r="AB2314"/>
      <c r="AC2314"/>
      <c r="AD2314"/>
      <c r="AE2314"/>
      <c r="AF2314"/>
      <c r="AG2314"/>
      <c r="AH2314"/>
      <c r="AI2314"/>
      <c r="AJ2314"/>
      <c r="AK2314"/>
      <c r="AL2314"/>
      <c r="AM2314"/>
      <c r="AN2314"/>
      <c r="AO2314"/>
      <c r="AP2314"/>
      <c r="AQ2314"/>
      <c r="AR2314"/>
      <c r="AS2314"/>
      <c r="AT2314"/>
      <c r="AU2314"/>
      <c r="AV2314"/>
      <c r="AW2314"/>
      <c r="AX2314"/>
      <c r="AY2314"/>
      <c r="AZ2314"/>
      <c r="BA2314"/>
      <c r="BB2314"/>
      <c r="BC2314"/>
      <c r="BD2314"/>
      <c r="BE2314"/>
      <c r="BF2314"/>
      <c r="BG2314"/>
      <c r="BH2314"/>
      <c r="BI2314"/>
      <c r="BJ2314"/>
      <c r="BK2314"/>
      <c r="BL2314"/>
      <c r="BM2314"/>
      <c r="BN2314"/>
      <c r="BO2314"/>
      <c r="BP2314"/>
      <c r="BQ2314"/>
      <c r="BR2314"/>
      <c r="BS2314"/>
      <c r="BT2314"/>
    </row>
    <row r="2315" spans="1:72" s="8" customFormat="1" x14ac:dyDescent="0.25">
      <c r="A2315" s="92"/>
      <c r="B2315" s="92"/>
      <c r="C2315" s="92"/>
      <c r="D2315" s="92"/>
      <c r="E2315" s="104"/>
      <c r="F2315" s="104"/>
      <c r="G2315" s="104"/>
      <c r="H2315" s="104"/>
      <c r="I2315" s="104"/>
      <c r="J2315" s="104"/>
      <c r="K2315" s="104"/>
      <c r="L2315" s="104"/>
      <c r="M2315"/>
      <c r="N2315"/>
      <c r="O2315"/>
      <c r="P2315"/>
      <c r="Q2315"/>
      <c r="R2315"/>
      <c r="S2315"/>
      <c r="T2315"/>
      <c r="U2315"/>
      <c r="V2315"/>
      <c r="W2315"/>
      <c r="X2315"/>
      <c r="Y2315"/>
      <c r="Z2315"/>
      <c r="AA2315"/>
      <c r="AB2315"/>
      <c r="AC2315"/>
      <c r="AD2315"/>
      <c r="AE2315"/>
      <c r="AF2315"/>
      <c r="AG2315"/>
      <c r="AH2315"/>
      <c r="AI2315"/>
      <c r="AJ2315"/>
      <c r="AK2315"/>
      <c r="AL2315"/>
      <c r="AM2315"/>
      <c r="AN2315"/>
      <c r="AO2315"/>
      <c r="AP2315"/>
      <c r="AQ2315"/>
      <c r="AR2315"/>
      <c r="AS2315"/>
      <c r="AT2315"/>
      <c r="AU2315"/>
      <c r="AV2315"/>
      <c r="AW2315"/>
      <c r="AX2315"/>
      <c r="AY2315"/>
      <c r="AZ2315"/>
      <c r="BA2315"/>
      <c r="BB2315"/>
      <c r="BC2315"/>
      <c r="BD2315"/>
      <c r="BE2315"/>
      <c r="BF2315"/>
      <c r="BG2315"/>
      <c r="BH2315"/>
      <c r="BI2315"/>
      <c r="BJ2315"/>
      <c r="BK2315"/>
      <c r="BL2315"/>
      <c r="BM2315"/>
      <c r="BN2315"/>
      <c r="BO2315"/>
      <c r="BP2315"/>
      <c r="BQ2315"/>
      <c r="BR2315"/>
      <c r="BS2315"/>
      <c r="BT2315"/>
    </row>
    <row r="2316" spans="1:72" s="8" customFormat="1" x14ac:dyDescent="0.25">
      <c r="A2316" s="92"/>
      <c r="B2316" s="92"/>
      <c r="C2316" s="92"/>
      <c r="D2316" s="92"/>
      <c r="E2316" s="104"/>
      <c r="F2316" s="104"/>
      <c r="G2316" s="104"/>
      <c r="H2316" s="104"/>
      <c r="I2316" s="104"/>
      <c r="J2316" s="104"/>
      <c r="K2316" s="104"/>
      <c r="L2316" s="104"/>
      <c r="M2316"/>
      <c r="N2316"/>
      <c r="O2316"/>
      <c r="P2316"/>
      <c r="Q2316"/>
      <c r="R2316"/>
      <c r="S2316"/>
      <c r="T2316"/>
      <c r="U2316"/>
      <c r="V2316"/>
      <c r="W2316"/>
      <c r="X2316"/>
      <c r="Y2316"/>
      <c r="Z2316"/>
      <c r="AA2316"/>
      <c r="AB2316"/>
      <c r="AC2316"/>
      <c r="AD2316"/>
      <c r="AE2316"/>
      <c r="AF2316"/>
      <c r="AG2316"/>
      <c r="AH2316"/>
      <c r="AI2316"/>
      <c r="AJ2316"/>
      <c r="AK2316"/>
      <c r="AL2316"/>
      <c r="AM2316"/>
      <c r="AN2316"/>
      <c r="AO2316"/>
      <c r="AP2316"/>
      <c r="AQ2316"/>
      <c r="AR2316"/>
      <c r="AS2316"/>
      <c r="AT2316"/>
      <c r="AU2316"/>
      <c r="AV2316"/>
      <c r="AW2316"/>
      <c r="AX2316"/>
      <c r="AY2316"/>
      <c r="AZ2316"/>
      <c r="BA2316"/>
      <c r="BB2316"/>
      <c r="BC2316"/>
      <c r="BD2316"/>
      <c r="BE2316"/>
      <c r="BF2316"/>
      <c r="BG2316"/>
      <c r="BH2316"/>
      <c r="BI2316"/>
      <c r="BJ2316"/>
      <c r="BK2316"/>
      <c r="BL2316"/>
      <c r="BM2316"/>
      <c r="BN2316"/>
      <c r="BO2316"/>
      <c r="BP2316"/>
      <c r="BQ2316"/>
      <c r="BR2316"/>
      <c r="BS2316"/>
      <c r="BT2316"/>
    </row>
    <row r="2317" spans="1:72" s="8" customFormat="1" x14ac:dyDescent="0.25">
      <c r="A2317" s="92"/>
      <c r="B2317" s="92"/>
      <c r="C2317" s="92"/>
      <c r="D2317" s="92"/>
      <c r="E2317" s="104"/>
      <c r="F2317" s="104"/>
      <c r="G2317" s="104"/>
      <c r="H2317" s="104"/>
      <c r="I2317" s="104"/>
      <c r="J2317" s="104"/>
      <c r="K2317" s="104"/>
      <c r="L2317" s="104"/>
      <c r="M2317"/>
      <c r="N2317"/>
      <c r="O2317"/>
      <c r="P2317"/>
      <c r="Q2317"/>
      <c r="R2317"/>
      <c r="S2317"/>
      <c r="T2317"/>
      <c r="U2317"/>
      <c r="V2317"/>
      <c r="W2317"/>
      <c r="X2317"/>
      <c r="Y2317"/>
      <c r="Z2317"/>
      <c r="AA2317"/>
      <c r="AB2317"/>
      <c r="AC2317"/>
      <c r="AD2317"/>
      <c r="AE2317"/>
      <c r="AF2317"/>
      <c r="AG2317"/>
      <c r="AH2317"/>
      <c r="AI2317"/>
      <c r="AJ2317"/>
      <c r="AK2317"/>
      <c r="AL2317"/>
      <c r="AM2317"/>
      <c r="AN2317"/>
      <c r="AO2317"/>
      <c r="AP2317"/>
      <c r="AQ2317"/>
      <c r="AR2317"/>
      <c r="AS2317"/>
      <c r="AT2317"/>
      <c r="AU2317"/>
      <c r="AV2317"/>
      <c r="AW2317"/>
      <c r="AX2317"/>
      <c r="AY2317"/>
      <c r="AZ2317"/>
      <c r="BA2317"/>
      <c r="BB2317"/>
      <c r="BC2317"/>
      <c r="BD2317"/>
      <c r="BE2317"/>
      <c r="BF2317"/>
      <c r="BG2317"/>
      <c r="BH2317"/>
      <c r="BI2317"/>
      <c r="BJ2317"/>
      <c r="BK2317"/>
      <c r="BL2317"/>
      <c r="BM2317"/>
      <c r="BN2317"/>
      <c r="BO2317"/>
      <c r="BP2317"/>
      <c r="BQ2317"/>
      <c r="BR2317"/>
      <c r="BS2317"/>
      <c r="BT2317"/>
    </row>
    <row r="2318" spans="1:72" s="8" customFormat="1" x14ac:dyDescent="0.25">
      <c r="A2318" s="92"/>
      <c r="B2318" s="92"/>
      <c r="C2318" s="92"/>
      <c r="D2318" s="92"/>
      <c r="E2318" s="104"/>
      <c r="F2318" s="104"/>
      <c r="G2318" s="104"/>
      <c r="H2318" s="104"/>
      <c r="I2318" s="104"/>
      <c r="J2318" s="104"/>
      <c r="K2318" s="104"/>
      <c r="L2318" s="104"/>
      <c r="M2318"/>
      <c r="N2318"/>
      <c r="O2318"/>
      <c r="P2318"/>
      <c r="Q2318"/>
      <c r="R2318"/>
      <c r="S2318"/>
      <c r="T2318"/>
      <c r="U2318"/>
      <c r="V2318"/>
      <c r="W2318"/>
      <c r="X2318"/>
      <c r="Y2318"/>
      <c r="Z2318"/>
      <c r="AA2318"/>
      <c r="AB2318"/>
      <c r="AC2318"/>
      <c r="AD2318"/>
      <c r="AE2318"/>
      <c r="AF2318"/>
      <c r="AG2318"/>
      <c r="AH2318"/>
      <c r="AI2318"/>
      <c r="AJ2318"/>
      <c r="AK2318"/>
      <c r="AL2318"/>
      <c r="AM2318"/>
      <c r="AN2318"/>
      <c r="AO2318"/>
      <c r="AP2318"/>
      <c r="AQ2318"/>
      <c r="AR2318"/>
      <c r="AS2318"/>
      <c r="AT2318"/>
      <c r="AU2318"/>
      <c r="AV2318"/>
      <c r="AW2318"/>
      <c r="AX2318"/>
      <c r="AY2318"/>
      <c r="AZ2318"/>
      <c r="BA2318"/>
      <c r="BB2318"/>
      <c r="BC2318"/>
      <c r="BD2318"/>
      <c r="BE2318"/>
      <c r="BF2318"/>
      <c r="BG2318"/>
      <c r="BH2318"/>
      <c r="BI2318"/>
      <c r="BJ2318"/>
      <c r="BK2318"/>
      <c r="BL2318"/>
      <c r="BM2318"/>
      <c r="BN2318"/>
      <c r="BO2318"/>
      <c r="BP2318"/>
      <c r="BQ2318"/>
      <c r="BR2318"/>
      <c r="BS2318"/>
      <c r="BT2318"/>
    </row>
    <row r="2319" spans="1:72" s="8" customFormat="1" x14ac:dyDescent="0.25">
      <c r="A2319" s="92"/>
      <c r="B2319" s="92"/>
      <c r="C2319" s="92"/>
      <c r="D2319" s="92"/>
      <c r="E2319" s="104"/>
      <c r="F2319" s="104"/>
      <c r="G2319" s="104"/>
      <c r="H2319" s="104"/>
      <c r="I2319" s="104"/>
      <c r="J2319" s="104"/>
      <c r="K2319" s="104"/>
      <c r="L2319" s="104"/>
      <c r="M2319"/>
      <c r="N2319"/>
      <c r="O2319"/>
      <c r="P2319"/>
      <c r="Q2319"/>
      <c r="R2319"/>
      <c r="S2319"/>
      <c r="T2319"/>
      <c r="U2319"/>
      <c r="V2319"/>
      <c r="W2319"/>
      <c r="X2319"/>
      <c r="Y2319"/>
      <c r="Z2319"/>
      <c r="AA2319"/>
      <c r="AB2319"/>
      <c r="AC2319"/>
      <c r="AD2319"/>
      <c r="AE2319"/>
      <c r="AF2319"/>
      <c r="AG2319"/>
      <c r="AH2319"/>
      <c r="AI2319"/>
      <c r="AJ2319"/>
      <c r="AK2319"/>
      <c r="AL2319"/>
      <c r="AM2319"/>
      <c r="AN2319"/>
      <c r="AO2319"/>
      <c r="AP2319"/>
      <c r="AQ2319"/>
      <c r="AR2319"/>
      <c r="AS2319"/>
      <c r="AT2319"/>
      <c r="AU2319"/>
      <c r="AV2319"/>
      <c r="AW2319"/>
      <c r="AX2319"/>
      <c r="AY2319"/>
      <c r="AZ2319"/>
      <c r="BA2319"/>
      <c r="BB2319"/>
      <c r="BC2319"/>
      <c r="BD2319"/>
      <c r="BE2319"/>
      <c r="BF2319"/>
      <c r="BG2319"/>
      <c r="BH2319"/>
      <c r="BI2319"/>
      <c r="BJ2319"/>
      <c r="BK2319"/>
      <c r="BL2319"/>
      <c r="BM2319"/>
      <c r="BN2319"/>
      <c r="BO2319"/>
      <c r="BP2319"/>
      <c r="BQ2319"/>
      <c r="BR2319"/>
      <c r="BS2319"/>
      <c r="BT2319"/>
    </row>
    <row r="2320" spans="1:72" s="8" customFormat="1" x14ac:dyDescent="0.25">
      <c r="A2320" s="92"/>
      <c r="B2320" s="92"/>
      <c r="C2320" s="92"/>
      <c r="D2320" s="92"/>
      <c r="E2320" s="104"/>
      <c r="F2320" s="104"/>
      <c r="G2320" s="104"/>
      <c r="H2320" s="104"/>
      <c r="I2320" s="104"/>
      <c r="J2320" s="104"/>
      <c r="K2320" s="104"/>
      <c r="L2320" s="104"/>
      <c r="M2320"/>
      <c r="N2320"/>
      <c r="O2320"/>
      <c r="P2320"/>
      <c r="Q2320"/>
      <c r="R2320"/>
      <c r="S2320"/>
      <c r="T2320"/>
      <c r="U2320"/>
      <c r="V2320"/>
      <c r="W2320"/>
      <c r="X2320"/>
      <c r="Y2320"/>
      <c r="Z2320"/>
      <c r="AA2320"/>
      <c r="AB2320"/>
      <c r="AC2320"/>
      <c r="AD2320"/>
      <c r="AE2320"/>
      <c r="AF2320"/>
      <c r="AG2320"/>
      <c r="AH2320"/>
      <c r="AI2320"/>
      <c r="AJ2320"/>
      <c r="AK2320"/>
      <c r="AL2320"/>
      <c r="AM2320"/>
      <c r="AN2320"/>
      <c r="AO2320"/>
      <c r="AP2320"/>
      <c r="AQ2320"/>
      <c r="AR2320"/>
      <c r="AS2320"/>
      <c r="AT2320"/>
      <c r="AU2320"/>
      <c r="AV2320"/>
      <c r="AW2320"/>
      <c r="AX2320"/>
      <c r="AY2320"/>
      <c r="AZ2320"/>
      <c r="BA2320"/>
      <c r="BB2320"/>
      <c r="BC2320"/>
      <c r="BD2320"/>
      <c r="BE2320"/>
      <c r="BF2320"/>
      <c r="BG2320"/>
      <c r="BH2320"/>
      <c r="BI2320"/>
      <c r="BJ2320"/>
      <c r="BK2320"/>
      <c r="BL2320"/>
      <c r="BM2320"/>
      <c r="BN2320"/>
      <c r="BO2320"/>
      <c r="BP2320"/>
      <c r="BQ2320"/>
      <c r="BR2320"/>
      <c r="BS2320"/>
      <c r="BT2320"/>
    </row>
    <row r="2321" spans="1:72" s="8" customFormat="1" x14ac:dyDescent="0.25">
      <c r="A2321" s="92"/>
      <c r="B2321" s="92"/>
      <c r="C2321" s="92"/>
      <c r="D2321" s="92"/>
      <c r="E2321" s="104"/>
      <c r="F2321" s="104"/>
      <c r="G2321" s="104"/>
      <c r="H2321" s="104"/>
      <c r="I2321" s="104"/>
      <c r="J2321" s="104"/>
      <c r="K2321" s="104"/>
      <c r="L2321" s="104"/>
      <c r="M2321"/>
      <c r="N2321"/>
      <c r="O2321"/>
      <c r="P2321"/>
      <c r="Q2321"/>
      <c r="R2321"/>
      <c r="S2321"/>
      <c r="T2321"/>
      <c r="U2321"/>
      <c r="V2321"/>
      <c r="W2321"/>
      <c r="X2321"/>
      <c r="Y2321"/>
      <c r="Z2321"/>
      <c r="AA2321"/>
      <c r="AB2321"/>
      <c r="AC2321"/>
      <c r="AD2321"/>
      <c r="AE2321"/>
      <c r="AF2321"/>
      <c r="AG2321"/>
      <c r="AH2321"/>
      <c r="AI2321"/>
      <c r="AJ2321"/>
      <c r="AK2321"/>
      <c r="AL2321"/>
      <c r="AM2321"/>
      <c r="AN2321"/>
      <c r="AO2321"/>
      <c r="AP2321"/>
      <c r="AQ2321"/>
      <c r="AR2321"/>
      <c r="AS2321"/>
      <c r="AT2321"/>
      <c r="AU2321"/>
      <c r="AV2321"/>
      <c r="AW2321"/>
      <c r="AX2321"/>
      <c r="AY2321"/>
      <c r="AZ2321"/>
      <c r="BA2321"/>
      <c r="BB2321"/>
      <c r="BC2321"/>
      <c r="BD2321"/>
      <c r="BE2321"/>
      <c r="BF2321"/>
      <c r="BG2321"/>
      <c r="BH2321"/>
      <c r="BI2321"/>
      <c r="BJ2321"/>
      <c r="BK2321"/>
      <c r="BL2321"/>
      <c r="BM2321"/>
      <c r="BN2321"/>
      <c r="BO2321"/>
      <c r="BP2321"/>
      <c r="BQ2321"/>
      <c r="BR2321"/>
      <c r="BS2321"/>
      <c r="BT2321"/>
    </row>
    <row r="2322" spans="1:72" s="8" customFormat="1" x14ac:dyDescent="0.25">
      <c r="A2322" s="92"/>
      <c r="B2322" s="92"/>
      <c r="C2322" s="92"/>
      <c r="D2322" s="92"/>
      <c r="E2322" s="104"/>
      <c r="F2322" s="104"/>
      <c r="G2322" s="104"/>
      <c r="H2322" s="104"/>
      <c r="I2322" s="104"/>
      <c r="J2322" s="104"/>
      <c r="K2322" s="104"/>
      <c r="L2322" s="104"/>
      <c r="M2322"/>
      <c r="N2322"/>
      <c r="O2322"/>
      <c r="P2322"/>
      <c r="Q2322"/>
      <c r="R2322"/>
      <c r="S2322"/>
      <c r="T2322"/>
      <c r="U2322"/>
      <c r="V2322"/>
      <c r="W2322"/>
      <c r="X2322"/>
      <c r="Y2322"/>
      <c r="Z2322"/>
      <c r="AA2322"/>
      <c r="AB2322"/>
      <c r="AC2322"/>
      <c r="AD2322"/>
      <c r="AE2322"/>
      <c r="AF2322"/>
      <c r="AG2322"/>
      <c r="AH2322"/>
      <c r="AI2322"/>
      <c r="AJ2322"/>
      <c r="AK2322"/>
      <c r="AL2322"/>
      <c r="AM2322"/>
      <c r="AN2322"/>
      <c r="AO2322"/>
      <c r="AP2322"/>
      <c r="AQ2322"/>
      <c r="AR2322"/>
      <c r="AS2322"/>
      <c r="AT2322"/>
      <c r="AU2322"/>
      <c r="AV2322"/>
      <c r="AW2322"/>
      <c r="AX2322"/>
      <c r="AY2322"/>
      <c r="AZ2322"/>
      <c r="BA2322"/>
      <c r="BB2322"/>
      <c r="BC2322"/>
      <c r="BD2322"/>
      <c r="BE2322"/>
      <c r="BF2322"/>
      <c r="BG2322"/>
      <c r="BH2322"/>
      <c r="BI2322"/>
      <c r="BJ2322"/>
      <c r="BK2322"/>
      <c r="BL2322"/>
      <c r="BM2322"/>
      <c r="BN2322"/>
      <c r="BO2322"/>
      <c r="BP2322"/>
      <c r="BQ2322"/>
      <c r="BR2322"/>
      <c r="BS2322"/>
      <c r="BT2322"/>
    </row>
    <row r="2323" spans="1:72" s="8" customFormat="1" x14ac:dyDescent="0.25">
      <c r="A2323" s="92"/>
      <c r="B2323" s="92"/>
      <c r="C2323" s="92"/>
      <c r="D2323" s="92"/>
      <c r="E2323" s="104"/>
      <c r="F2323" s="104"/>
      <c r="G2323" s="104"/>
      <c r="H2323" s="104"/>
      <c r="I2323" s="104"/>
      <c r="J2323" s="104"/>
      <c r="K2323" s="104"/>
      <c r="L2323" s="104"/>
      <c r="M2323"/>
      <c r="N2323"/>
      <c r="O2323"/>
      <c r="P2323"/>
      <c r="Q2323"/>
      <c r="R2323"/>
      <c r="S2323"/>
      <c r="T2323"/>
      <c r="U2323"/>
      <c r="V2323"/>
      <c r="W2323"/>
      <c r="X2323"/>
      <c r="Y2323"/>
      <c r="Z2323"/>
      <c r="AA2323"/>
      <c r="AB2323"/>
      <c r="AC2323"/>
      <c r="AD2323"/>
      <c r="AE2323"/>
      <c r="AF2323"/>
      <c r="AG2323"/>
      <c r="AH2323"/>
      <c r="AI2323"/>
      <c r="AJ2323"/>
      <c r="AK2323"/>
      <c r="AL2323"/>
      <c r="AM2323"/>
      <c r="AN2323"/>
      <c r="AO2323"/>
      <c r="AP2323"/>
      <c r="AQ2323"/>
      <c r="AR2323"/>
      <c r="AS2323"/>
      <c r="AT2323"/>
      <c r="AU2323"/>
      <c r="AV2323"/>
      <c r="AW2323"/>
      <c r="AX2323"/>
      <c r="AY2323"/>
      <c r="AZ2323"/>
      <c r="BA2323"/>
      <c r="BB2323"/>
      <c r="BC2323"/>
      <c r="BD2323"/>
      <c r="BE2323"/>
      <c r="BF2323"/>
      <c r="BG2323"/>
      <c r="BH2323"/>
      <c r="BI2323"/>
      <c r="BJ2323"/>
      <c r="BK2323"/>
      <c r="BL2323"/>
      <c r="BM2323"/>
      <c r="BN2323"/>
      <c r="BO2323"/>
      <c r="BP2323"/>
      <c r="BQ2323"/>
      <c r="BR2323"/>
      <c r="BS2323"/>
      <c r="BT2323"/>
    </row>
    <row r="2324" spans="1:72" s="8" customFormat="1" x14ac:dyDescent="0.25">
      <c r="A2324" s="92"/>
      <c r="B2324" s="92"/>
      <c r="C2324" s="92"/>
      <c r="D2324" s="92"/>
      <c r="E2324" s="104"/>
      <c r="F2324" s="104"/>
      <c r="G2324" s="104"/>
      <c r="H2324" s="104"/>
      <c r="I2324" s="104"/>
      <c r="J2324" s="104"/>
      <c r="K2324" s="104"/>
      <c r="L2324" s="104"/>
      <c r="M2324"/>
      <c r="N2324"/>
      <c r="O2324"/>
      <c r="P2324"/>
      <c r="Q2324"/>
      <c r="R2324"/>
      <c r="S2324"/>
      <c r="T2324"/>
      <c r="U2324"/>
      <c r="V2324"/>
      <c r="W2324"/>
      <c r="X2324"/>
      <c r="Y2324"/>
      <c r="Z2324"/>
      <c r="AA2324"/>
      <c r="AB2324"/>
      <c r="AC2324"/>
      <c r="AD2324"/>
      <c r="AE2324"/>
      <c r="AF2324"/>
      <c r="AG2324"/>
      <c r="AH2324"/>
      <c r="AI2324"/>
      <c r="AJ2324"/>
      <c r="AK2324"/>
      <c r="AL2324"/>
      <c r="AM2324"/>
      <c r="AN2324"/>
      <c r="AO2324"/>
      <c r="AP2324"/>
      <c r="AQ2324"/>
      <c r="AR2324"/>
      <c r="AS2324"/>
      <c r="AT2324"/>
      <c r="AU2324"/>
      <c r="AV2324"/>
      <c r="AW2324"/>
      <c r="AX2324"/>
      <c r="AY2324"/>
      <c r="AZ2324"/>
      <c r="BA2324"/>
      <c r="BB2324"/>
      <c r="BC2324"/>
      <c r="BD2324"/>
      <c r="BE2324"/>
      <c r="BF2324"/>
      <c r="BG2324"/>
      <c r="BH2324"/>
      <c r="BI2324"/>
      <c r="BJ2324"/>
      <c r="BK2324"/>
      <c r="BL2324"/>
      <c r="BM2324"/>
      <c r="BN2324"/>
      <c r="BO2324"/>
      <c r="BP2324"/>
      <c r="BQ2324"/>
      <c r="BR2324"/>
      <c r="BS2324"/>
      <c r="BT2324"/>
    </row>
    <row r="2325" spans="1:72" s="8" customFormat="1" x14ac:dyDescent="0.25">
      <c r="A2325" s="92"/>
      <c r="B2325" s="92"/>
      <c r="C2325" s="92"/>
      <c r="D2325" s="92"/>
      <c r="E2325" s="104"/>
      <c r="F2325" s="104"/>
      <c r="G2325" s="104"/>
      <c r="H2325" s="104"/>
      <c r="I2325" s="104"/>
      <c r="J2325" s="104"/>
      <c r="K2325" s="104"/>
      <c r="L2325" s="104"/>
      <c r="M2325"/>
      <c r="N2325"/>
      <c r="O2325"/>
      <c r="P2325"/>
      <c r="Q2325"/>
      <c r="R2325"/>
      <c r="S2325"/>
      <c r="T2325"/>
      <c r="U2325"/>
      <c r="V2325"/>
      <c r="W2325"/>
      <c r="X2325"/>
      <c r="Y2325"/>
      <c r="Z2325"/>
      <c r="AA2325"/>
      <c r="AB2325"/>
      <c r="AC2325"/>
      <c r="AD2325"/>
      <c r="AE2325"/>
      <c r="AF2325"/>
      <c r="AG2325"/>
      <c r="AH2325"/>
      <c r="AI2325"/>
      <c r="AJ2325"/>
      <c r="AK2325"/>
      <c r="AL2325"/>
      <c r="AM2325"/>
      <c r="AN2325"/>
      <c r="AO2325"/>
      <c r="AP2325"/>
      <c r="AQ2325"/>
      <c r="AR2325"/>
      <c r="AS2325"/>
      <c r="AT2325"/>
      <c r="AU2325"/>
      <c r="AV2325"/>
      <c r="AW2325"/>
      <c r="AX2325"/>
      <c r="AY2325"/>
      <c r="AZ2325"/>
      <c r="BA2325"/>
      <c r="BB2325"/>
      <c r="BC2325"/>
      <c r="BD2325"/>
      <c r="BE2325"/>
      <c r="BF2325"/>
      <c r="BG2325"/>
      <c r="BH2325"/>
      <c r="BI2325"/>
      <c r="BJ2325"/>
      <c r="BK2325"/>
      <c r="BL2325"/>
      <c r="BM2325"/>
      <c r="BN2325"/>
      <c r="BO2325"/>
      <c r="BP2325"/>
      <c r="BQ2325"/>
      <c r="BR2325"/>
      <c r="BS2325"/>
      <c r="BT2325"/>
    </row>
    <row r="2326" spans="1:72" s="8" customFormat="1" x14ac:dyDescent="0.25">
      <c r="A2326" s="92"/>
      <c r="B2326" s="92"/>
      <c r="C2326" s="92"/>
      <c r="D2326" s="92"/>
      <c r="E2326" s="104"/>
      <c r="F2326" s="104"/>
      <c r="G2326" s="104"/>
      <c r="H2326" s="104"/>
      <c r="I2326" s="104"/>
      <c r="J2326" s="104"/>
      <c r="K2326" s="104"/>
      <c r="L2326" s="104"/>
      <c r="M2326"/>
      <c r="N2326"/>
      <c r="O2326"/>
      <c r="P2326"/>
      <c r="Q2326"/>
      <c r="R2326"/>
      <c r="S2326"/>
      <c r="T2326"/>
      <c r="U2326"/>
      <c r="V2326"/>
      <c r="W2326"/>
      <c r="X2326"/>
      <c r="Y2326"/>
      <c r="Z2326"/>
      <c r="AA2326"/>
      <c r="AB2326"/>
      <c r="AC2326"/>
      <c r="AD2326"/>
      <c r="AE2326"/>
      <c r="AF2326"/>
      <c r="AG2326"/>
      <c r="AH2326"/>
      <c r="AI2326"/>
      <c r="AJ2326"/>
      <c r="AK2326"/>
      <c r="AL2326"/>
      <c r="AM2326"/>
      <c r="AN2326"/>
      <c r="AO2326"/>
      <c r="AP2326"/>
      <c r="AQ2326"/>
      <c r="AR2326"/>
      <c r="AS2326"/>
      <c r="AT2326"/>
      <c r="AU2326"/>
      <c r="AV2326"/>
      <c r="AW2326"/>
      <c r="AX2326"/>
      <c r="AY2326"/>
      <c r="AZ2326"/>
      <c r="BA2326"/>
      <c r="BB2326"/>
      <c r="BC2326"/>
      <c r="BD2326"/>
      <c r="BE2326"/>
      <c r="BF2326"/>
      <c r="BG2326"/>
      <c r="BH2326"/>
      <c r="BI2326"/>
      <c r="BJ2326"/>
      <c r="BK2326"/>
      <c r="BL2326"/>
      <c r="BM2326"/>
      <c r="BN2326"/>
      <c r="BO2326"/>
      <c r="BP2326"/>
      <c r="BQ2326"/>
      <c r="BR2326"/>
      <c r="BS2326"/>
      <c r="BT2326"/>
    </row>
    <row r="2327" spans="1:72" s="8" customFormat="1" x14ac:dyDescent="0.25">
      <c r="A2327" s="92"/>
      <c r="B2327" s="92"/>
      <c r="C2327" s="92"/>
      <c r="D2327" s="92"/>
      <c r="E2327" s="104"/>
      <c r="F2327" s="104"/>
      <c r="G2327" s="104"/>
      <c r="H2327" s="104"/>
      <c r="I2327" s="104"/>
      <c r="J2327" s="104"/>
      <c r="K2327" s="104"/>
      <c r="L2327" s="104"/>
      <c r="M2327"/>
      <c r="N2327"/>
      <c r="O2327"/>
      <c r="P2327"/>
      <c r="Q2327"/>
      <c r="R2327"/>
      <c r="S2327"/>
      <c r="T2327"/>
      <c r="U2327"/>
      <c r="V2327"/>
      <c r="W2327"/>
      <c r="X2327"/>
      <c r="Y2327"/>
      <c r="Z2327"/>
      <c r="AA2327"/>
      <c r="AB2327"/>
      <c r="AC2327"/>
      <c r="AD2327"/>
      <c r="AE2327"/>
      <c r="AF2327"/>
      <c r="AG2327"/>
      <c r="AH2327"/>
      <c r="AI2327"/>
      <c r="AJ2327"/>
      <c r="AK2327"/>
      <c r="AL2327"/>
      <c r="AM2327"/>
      <c r="AN2327"/>
      <c r="AO2327"/>
      <c r="AP2327"/>
      <c r="AQ2327"/>
      <c r="AR2327"/>
      <c r="AS2327"/>
      <c r="AT2327"/>
      <c r="AU2327"/>
      <c r="AV2327"/>
      <c r="AW2327"/>
      <c r="AX2327"/>
      <c r="AY2327"/>
      <c r="AZ2327"/>
      <c r="BA2327"/>
      <c r="BB2327"/>
      <c r="BC2327"/>
      <c r="BD2327"/>
      <c r="BE2327"/>
      <c r="BF2327"/>
      <c r="BG2327"/>
      <c r="BH2327"/>
      <c r="BI2327"/>
      <c r="BJ2327"/>
      <c r="BK2327"/>
      <c r="BL2327"/>
      <c r="BM2327"/>
      <c r="BN2327"/>
      <c r="BO2327"/>
      <c r="BP2327"/>
      <c r="BQ2327"/>
      <c r="BR2327"/>
      <c r="BS2327"/>
      <c r="BT2327"/>
    </row>
    <row r="2328" spans="1:72" s="8" customFormat="1" x14ac:dyDescent="0.25">
      <c r="A2328" s="92"/>
      <c r="B2328" s="92"/>
      <c r="C2328" s="92"/>
      <c r="D2328" s="92"/>
      <c r="E2328" s="104"/>
      <c r="F2328" s="104"/>
      <c r="G2328" s="104"/>
      <c r="H2328" s="104"/>
      <c r="I2328" s="104"/>
      <c r="J2328" s="104"/>
      <c r="K2328" s="104"/>
      <c r="L2328" s="104"/>
      <c r="M2328"/>
      <c r="N2328"/>
      <c r="O2328"/>
      <c r="P2328"/>
      <c r="Q2328"/>
      <c r="R2328"/>
      <c r="S2328"/>
      <c r="T2328"/>
      <c r="U2328"/>
      <c r="V2328"/>
      <c r="W2328"/>
      <c r="X2328"/>
      <c r="Y2328"/>
      <c r="Z2328"/>
      <c r="AA2328"/>
      <c r="AB2328"/>
      <c r="AC2328"/>
      <c r="AD2328"/>
      <c r="AE2328"/>
      <c r="AF2328"/>
      <c r="AG2328"/>
      <c r="AH2328"/>
      <c r="AI2328"/>
      <c r="AJ2328"/>
      <c r="AK2328"/>
      <c r="AL2328"/>
      <c r="AM2328"/>
      <c r="AN2328"/>
      <c r="AO2328"/>
      <c r="AP2328"/>
      <c r="AQ2328"/>
      <c r="AR2328"/>
      <c r="AS2328"/>
      <c r="AT2328"/>
      <c r="AU2328"/>
      <c r="AV2328"/>
      <c r="AW2328"/>
      <c r="AX2328"/>
      <c r="AY2328"/>
      <c r="AZ2328"/>
      <c r="BA2328"/>
      <c r="BB2328"/>
      <c r="BC2328"/>
      <c r="BD2328"/>
      <c r="BE2328"/>
      <c r="BF2328"/>
      <c r="BG2328"/>
      <c r="BH2328"/>
      <c r="BI2328"/>
      <c r="BJ2328"/>
      <c r="BK2328"/>
      <c r="BL2328"/>
      <c r="BM2328"/>
      <c r="BN2328"/>
      <c r="BO2328"/>
      <c r="BP2328"/>
      <c r="BQ2328"/>
      <c r="BR2328"/>
      <c r="BS2328"/>
      <c r="BT2328"/>
    </row>
    <row r="2329" spans="1:72" s="8" customFormat="1" x14ac:dyDescent="0.25">
      <c r="A2329" s="92"/>
      <c r="B2329" s="92"/>
      <c r="C2329" s="92"/>
      <c r="D2329" s="92"/>
      <c r="E2329" s="104"/>
      <c r="F2329" s="104"/>
      <c r="G2329" s="104"/>
      <c r="H2329" s="104"/>
      <c r="I2329" s="104"/>
      <c r="J2329" s="104"/>
      <c r="K2329" s="104"/>
      <c r="L2329" s="104"/>
      <c r="M2329"/>
      <c r="N2329"/>
      <c r="O2329"/>
      <c r="P2329"/>
      <c r="Q2329"/>
      <c r="R2329"/>
      <c r="S2329"/>
      <c r="T2329"/>
      <c r="U2329"/>
      <c r="V2329"/>
      <c r="W2329"/>
      <c r="X2329"/>
      <c r="Y2329"/>
      <c r="Z2329"/>
      <c r="AA2329"/>
      <c r="AB2329"/>
      <c r="AC2329"/>
      <c r="AD2329"/>
      <c r="AE2329"/>
      <c r="AF2329"/>
      <c r="AG2329"/>
      <c r="AH2329"/>
      <c r="AI2329"/>
      <c r="AJ2329"/>
      <c r="AK2329"/>
      <c r="AL2329"/>
      <c r="AM2329"/>
      <c r="AN2329"/>
      <c r="AO2329"/>
      <c r="AP2329"/>
      <c r="AQ2329"/>
      <c r="AR2329"/>
      <c r="AS2329"/>
      <c r="AT2329"/>
      <c r="AU2329"/>
      <c r="AV2329"/>
      <c r="AW2329"/>
      <c r="AX2329"/>
      <c r="AY2329"/>
      <c r="AZ2329"/>
      <c r="BA2329"/>
      <c r="BB2329"/>
      <c r="BC2329"/>
      <c r="BD2329"/>
      <c r="BE2329"/>
      <c r="BF2329"/>
      <c r="BG2329"/>
      <c r="BH2329"/>
      <c r="BI2329"/>
      <c r="BJ2329"/>
      <c r="BK2329"/>
      <c r="BL2329"/>
      <c r="BM2329"/>
      <c r="BN2329"/>
      <c r="BO2329"/>
      <c r="BP2329"/>
      <c r="BQ2329"/>
      <c r="BR2329"/>
      <c r="BS2329"/>
      <c r="BT2329"/>
    </row>
    <row r="2330" spans="1:72" s="8" customFormat="1" x14ac:dyDescent="0.25">
      <c r="A2330" s="92"/>
      <c r="B2330" s="92"/>
      <c r="C2330" s="92"/>
      <c r="D2330" s="92"/>
      <c r="E2330" s="104"/>
      <c r="F2330" s="104"/>
      <c r="G2330" s="104"/>
      <c r="H2330" s="104"/>
      <c r="I2330" s="104"/>
      <c r="J2330" s="104"/>
      <c r="K2330" s="104"/>
      <c r="L2330" s="104"/>
      <c r="M2330"/>
      <c r="N2330"/>
      <c r="O2330"/>
      <c r="P2330"/>
      <c r="Q2330"/>
      <c r="R2330"/>
      <c r="S2330"/>
      <c r="T2330"/>
      <c r="U2330"/>
      <c r="V2330"/>
      <c r="W2330"/>
      <c r="X2330"/>
      <c r="Y2330"/>
      <c r="Z2330"/>
      <c r="AA2330"/>
      <c r="AB2330"/>
      <c r="AC2330"/>
      <c r="AD2330"/>
      <c r="AE2330"/>
      <c r="AF2330"/>
      <c r="AG2330"/>
      <c r="AH2330"/>
      <c r="AI2330"/>
      <c r="AJ2330"/>
      <c r="AK2330"/>
      <c r="AL2330"/>
      <c r="AM2330"/>
      <c r="AN2330"/>
      <c r="AO2330"/>
      <c r="AP2330"/>
      <c r="AQ2330"/>
      <c r="AR2330"/>
      <c r="AS2330"/>
      <c r="AT2330"/>
      <c r="AU2330"/>
      <c r="AV2330"/>
      <c r="AW2330"/>
      <c r="AX2330"/>
      <c r="AY2330"/>
      <c r="AZ2330"/>
      <c r="BA2330"/>
      <c r="BB2330"/>
      <c r="BC2330"/>
      <c r="BD2330"/>
      <c r="BE2330"/>
      <c r="BF2330"/>
      <c r="BG2330"/>
      <c r="BH2330"/>
      <c r="BI2330"/>
      <c r="BJ2330"/>
      <c r="BK2330"/>
      <c r="BL2330"/>
      <c r="BM2330"/>
      <c r="BN2330"/>
      <c r="BO2330"/>
      <c r="BP2330"/>
      <c r="BQ2330"/>
      <c r="BR2330"/>
      <c r="BS2330"/>
      <c r="BT2330"/>
    </row>
    <row r="2331" spans="1:72" s="8" customFormat="1" x14ac:dyDescent="0.25">
      <c r="A2331" s="92"/>
      <c r="B2331" s="92"/>
      <c r="C2331" s="92"/>
      <c r="D2331" s="92"/>
      <c r="E2331" s="104"/>
      <c r="F2331" s="104"/>
      <c r="G2331" s="104"/>
      <c r="H2331" s="104"/>
      <c r="I2331" s="104"/>
      <c r="J2331" s="104"/>
      <c r="K2331" s="104"/>
      <c r="L2331" s="104"/>
      <c r="M2331"/>
      <c r="N2331"/>
      <c r="O2331"/>
      <c r="P2331"/>
      <c r="Q2331"/>
      <c r="R2331"/>
      <c r="S2331"/>
      <c r="T2331"/>
      <c r="U2331"/>
      <c r="V2331"/>
      <c r="W2331"/>
      <c r="X2331"/>
      <c r="Y2331"/>
      <c r="Z2331"/>
      <c r="AA2331"/>
      <c r="AB2331"/>
      <c r="AC2331"/>
      <c r="AD2331"/>
      <c r="AE2331"/>
      <c r="AF2331"/>
      <c r="AG2331"/>
      <c r="AH2331"/>
      <c r="AI2331"/>
      <c r="AJ2331"/>
      <c r="AK2331"/>
      <c r="AL2331"/>
      <c r="AM2331"/>
      <c r="AN2331"/>
      <c r="AO2331"/>
      <c r="AP2331"/>
      <c r="AQ2331"/>
      <c r="AR2331"/>
      <c r="AS2331"/>
      <c r="AT2331"/>
      <c r="AU2331"/>
      <c r="AV2331"/>
      <c r="AW2331"/>
      <c r="AX2331"/>
      <c r="AY2331"/>
      <c r="AZ2331"/>
      <c r="BA2331"/>
      <c r="BB2331"/>
      <c r="BC2331"/>
      <c r="BD2331"/>
      <c r="BE2331"/>
      <c r="BF2331"/>
      <c r="BG2331"/>
      <c r="BH2331"/>
      <c r="BI2331"/>
      <c r="BJ2331"/>
      <c r="BK2331"/>
      <c r="BL2331"/>
      <c r="BM2331"/>
      <c r="BN2331"/>
      <c r="BO2331"/>
      <c r="BP2331"/>
      <c r="BQ2331"/>
      <c r="BR2331"/>
      <c r="BS2331"/>
      <c r="BT2331"/>
    </row>
    <row r="2332" spans="1:72" s="8" customFormat="1" x14ac:dyDescent="0.25">
      <c r="A2332" s="92"/>
      <c r="B2332" s="92"/>
      <c r="C2332" s="92"/>
      <c r="D2332" s="92"/>
      <c r="E2332" s="104"/>
      <c r="F2332" s="104"/>
      <c r="G2332" s="104"/>
      <c r="H2332" s="104"/>
      <c r="I2332" s="104"/>
      <c r="J2332" s="104"/>
      <c r="K2332" s="104"/>
      <c r="L2332" s="104"/>
      <c r="M2332"/>
      <c r="N2332"/>
      <c r="O2332"/>
      <c r="P2332"/>
      <c r="Q2332"/>
      <c r="R2332"/>
      <c r="S2332"/>
      <c r="T2332"/>
      <c r="U2332"/>
      <c r="V2332"/>
      <c r="W2332"/>
      <c r="X2332"/>
      <c r="Y2332"/>
      <c r="Z2332"/>
      <c r="AA2332"/>
      <c r="AB2332"/>
      <c r="AC2332"/>
      <c r="AD2332"/>
      <c r="AE2332"/>
      <c r="AF2332"/>
      <c r="AG2332"/>
      <c r="AH2332"/>
      <c r="AI2332"/>
      <c r="AJ2332"/>
      <c r="AK2332"/>
      <c r="AL2332"/>
      <c r="AM2332"/>
      <c r="AN2332"/>
      <c r="AO2332"/>
      <c r="AP2332"/>
      <c r="AQ2332"/>
      <c r="AR2332"/>
      <c r="AS2332"/>
      <c r="AT2332"/>
      <c r="AU2332"/>
      <c r="AV2332"/>
      <c r="AW2332"/>
      <c r="AX2332"/>
      <c r="AY2332"/>
      <c r="AZ2332"/>
      <c r="BA2332"/>
      <c r="BB2332"/>
      <c r="BC2332"/>
      <c r="BD2332"/>
      <c r="BE2332"/>
      <c r="BF2332"/>
      <c r="BG2332"/>
      <c r="BH2332"/>
      <c r="BI2332"/>
      <c r="BJ2332"/>
      <c r="BK2332"/>
      <c r="BL2332"/>
      <c r="BM2332"/>
      <c r="BN2332"/>
      <c r="BO2332"/>
      <c r="BP2332"/>
      <c r="BQ2332"/>
      <c r="BR2332"/>
      <c r="BS2332"/>
      <c r="BT2332"/>
    </row>
    <row r="2333" spans="1:72" s="8" customFormat="1" x14ac:dyDescent="0.25">
      <c r="A2333" s="92"/>
      <c r="B2333" s="92"/>
      <c r="C2333" s="92"/>
      <c r="D2333" s="92"/>
      <c r="E2333" s="104"/>
      <c r="F2333" s="104"/>
      <c r="G2333" s="104"/>
      <c r="H2333" s="104"/>
      <c r="I2333" s="104"/>
      <c r="J2333" s="104"/>
      <c r="K2333" s="104"/>
      <c r="L2333" s="104"/>
      <c r="M2333"/>
      <c r="N2333"/>
      <c r="O2333"/>
      <c r="P2333"/>
      <c r="Q2333"/>
      <c r="R2333"/>
      <c r="S2333"/>
      <c r="T2333"/>
      <c r="U2333"/>
      <c r="V2333"/>
      <c r="W2333"/>
      <c r="X2333"/>
      <c r="Y2333"/>
      <c r="Z2333"/>
      <c r="AA2333"/>
      <c r="AB2333"/>
      <c r="AC2333"/>
      <c r="AD2333"/>
      <c r="AE2333"/>
      <c r="AF2333"/>
      <c r="AG2333"/>
      <c r="AH2333"/>
      <c r="AI2333"/>
      <c r="AJ2333"/>
      <c r="AK2333"/>
      <c r="AL2333"/>
      <c r="AM2333"/>
      <c r="AN2333"/>
      <c r="AO2333"/>
      <c r="AP2333"/>
      <c r="AQ2333"/>
      <c r="AR2333"/>
      <c r="AS2333"/>
      <c r="AT2333"/>
      <c r="AU2333"/>
      <c r="AV2333"/>
      <c r="AW2333"/>
      <c r="AX2333"/>
      <c r="AY2333"/>
      <c r="AZ2333"/>
      <c r="BA2333"/>
      <c r="BB2333"/>
      <c r="BC2333"/>
      <c r="BD2333"/>
      <c r="BE2333"/>
      <c r="BF2333"/>
      <c r="BG2333"/>
      <c r="BH2333"/>
      <c r="BI2333"/>
      <c r="BJ2333"/>
      <c r="BK2333"/>
      <c r="BL2333"/>
      <c r="BM2333"/>
      <c r="BN2333"/>
      <c r="BO2333"/>
      <c r="BP2333"/>
      <c r="BQ2333"/>
      <c r="BR2333"/>
      <c r="BS2333"/>
      <c r="BT2333"/>
    </row>
    <row r="2334" spans="1:72" s="8" customFormat="1" x14ac:dyDescent="0.25">
      <c r="A2334" s="92"/>
      <c r="B2334" s="92"/>
      <c r="C2334" s="92"/>
      <c r="D2334" s="92"/>
      <c r="E2334" s="104"/>
      <c r="F2334" s="104"/>
      <c r="G2334" s="104"/>
      <c r="H2334" s="104"/>
      <c r="I2334" s="104"/>
      <c r="J2334" s="104"/>
      <c r="K2334" s="104"/>
      <c r="L2334" s="104"/>
      <c r="M2334"/>
      <c r="N2334"/>
      <c r="O2334"/>
      <c r="P2334"/>
      <c r="Q2334"/>
      <c r="R2334"/>
      <c r="S2334"/>
      <c r="T2334"/>
      <c r="U2334"/>
      <c r="V2334"/>
      <c r="W2334"/>
      <c r="X2334"/>
      <c r="Y2334"/>
      <c r="Z2334"/>
      <c r="AA2334"/>
      <c r="AB2334"/>
      <c r="AC2334"/>
      <c r="AD2334"/>
      <c r="AE2334"/>
      <c r="AF2334"/>
      <c r="AG2334"/>
      <c r="AH2334"/>
      <c r="AI2334"/>
      <c r="AJ2334"/>
      <c r="AK2334"/>
      <c r="AL2334"/>
      <c r="AM2334"/>
      <c r="AN2334"/>
      <c r="AO2334"/>
      <c r="AP2334"/>
      <c r="AQ2334"/>
      <c r="AR2334"/>
      <c r="AS2334"/>
      <c r="AT2334"/>
      <c r="AU2334"/>
      <c r="AV2334"/>
      <c r="AW2334"/>
      <c r="AX2334"/>
      <c r="AY2334"/>
      <c r="AZ2334"/>
      <c r="BA2334"/>
      <c r="BB2334"/>
      <c r="BC2334"/>
      <c r="BD2334"/>
      <c r="BE2334"/>
      <c r="BF2334"/>
      <c r="BG2334"/>
      <c r="BH2334"/>
      <c r="BI2334"/>
      <c r="BJ2334"/>
      <c r="BK2334"/>
      <c r="BL2334"/>
      <c r="BM2334"/>
      <c r="BN2334"/>
      <c r="BO2334"/>
      <c r="BP2334"/>
      <c r="BQ2334"/>
      <c r="BR2334"/>
      <c r="BS2334"/>
      <c r="BT2334"/>
    </row>
    <row r="2335" spans="1:72" s="8" customFormat="1" x14ac:dyDescent="0.25">
      <c r="A2335" s="92"/>
      <c r="B2335" s="92"/>
      <c r="C2335" s="92"/>
      <c r="D2335" s="92"/>
      <c r="E2335" s="104"/>
      <c r="F2335" s="104"/>
      <c r="G2335" s="104"/>
      <c r="H2335" s="104"/>
      <c r="I2335" s="104"/>
      <c r="J2335" s="104"/>
      <c r="K2335" s="104"/>
      <c r="L2335" s="104"/>
      <c r="M2335"/>
      <c r="N2335"/>
      <c r="O2335"/>
      <c r="P2335"/>
      <c r="Q2335"/>
      <c r="R2335"/>
      <c r="S2335"/>
      <c r="T2335"/>
      <c r="U2335"/>
      <c r="V2335"/>
      <c r="W2335"/>
      <c r="X2335"/>
      <c r="Y2335"/>
      <c r="Z2335"/>
      <c r="AA2335"/>
      <c r="AB2335"/>
      <c r="AC2335"/>
      <c r="AD2335"/>
      <c r="AE2335"/>
      <c r="AF2335"/>
      <c r="AG2335"/>
      <c r="AH2335"/>
      <c r="AI2335"/>
      <c r="AJ2335"/>
      <c r="AK2335"/>
      <c r="AL2335"/>
      <c r="AM2335"/>
      <c r="AN2335"/>
      <c r="AO2335"/>
      <c r="AP2335"/>
      <c r="AQ2335"/>
      <c r="AR2335"/>
      <c r="AS2335"/>
      <c r="AT2335"/>
      <c r="AU2335"/>
      <c r="AV2335"/>
      <c r="AW2335"/>
      <c r="AX2335"/>
      <c r="AY2335"/>
      <c r="AZ2335"/>
      <c r="BA2335"/>
      <c r="BB2335"/>
      <c r="BC2335"/>
      <c r="BD2335"/>
      <c r="BE2335"/>
      <c r="BF2335"/>
      <c r="BG2335"/>
      <c r="BH2335"/>
      <c r="BI2335"/>
      <c r="BJ2335"/>
      <c r="BK2335"/>
      <c r="BL2335"/>
      <c r="BM2335"/>
      <c r="BN2335"/>
      <c r="BO2335"/>
      <c r="BP2335"/>
      <c r="BQ2335"/>
      <c r="BR2335"/>
      <c r="BS2335"/>
      <c r="BT2335"/>
    </row>
    <row r="2336" spans="1:72" s="8" customFormat="1" x14ac:dyDescent="0.25">
      <c r="A2336" s="92"/>
      <c r="B2336" s="92"/>
      <c r="C2336" s="92"/>
      <c r="D2336" s="92"/>
      <c r="E2336" s="104"/>
      <c r="F2336" s="104"/>
      <c r="G2336" s="104"/>
      <c r="H2336" s="104"/>
      <c r="I2336" s="104"/>
      <c r="J2336" s="104"/>
      <c r="K2336" s="104"/>
      <c r="L2336" s="104"/>
      <c r="M2336"/>
      <c r="N2336"/>
      <c r="O2336"/>
      <c r="P2336"/>
      <c r="Q2336"/>
      <c r="R2336"/>
      <c r="S2336"/>
      <c r="T2336"/>
      <c r="U2336"/>
      <c r="V2336"/>
      <c r="W2336"/>
      <c r="X2336"/>
      <c r="Y2336"/>
      <c r="Z2336"/>
      <c r="AA2336"/>
      <c r="AB2336"/>
      <c r="AC2336"/>
      <c r="AD2336"/>
      <c r="AE2336"/>
      <c r="AF2336"/>
      <c r="AG2336"/>
      <c r="AH2336"/>
      <c r="AI2336"/>
      <c r="AJ2336"/>
      <c r="AK2336"/>
      <c r="AL2336"/>
      <c r="AM2336"/>
      <c r="AN2336"/>
      <c r="AO2336"/>
      <c r="AP2336"/>
      <c r="AQ2336"/>
      <c r="AR2336"/>
      <c r="AS2336"/>
      <c r="AT2336"/>
      <c r="AU2336"/>
      <c r="AV2336"/>
      <c r="AW2336"/>
      <c r="AX2336"/>
      <c r="AY2336"/>
      <c r="AZ2336"/>
      <c r="BA2336"/>
      <c r="BB2336"/>
      <c r="BC2336"/>
      <c r="BD2336"/>
      <c r="BE2336"/>
      <c r="BF2336"/>
      <c r="BG2336"/>
      <c r="BH2336"/>
      <c r="BI2336"/>
      <c r="BJ2336"/>
      <c r="BK2336"/>
      <c r="BL2336"/>
      <c r="BM2336"/>
      <c r="BN2336"/>
      <c r="BO2336"/>
      <c r="BP2336"/>
      <c r="BQ2336"/>
      <c r="BR2336"/>
      <c r="BS2336"/>
      <c r="BT2336"/>
    </row>
    <row r="2337" spans="1:72" s="8" customFormat="1" x14ac:dyDescent="0.25">
      <c r="A2337" s="92"/>
      <c r="B2337" s="92"/>
      <c r="C2337" s="92"/>
      <c r="D2337" s="92"/>
      <c r="E2337" s="104"/>
      <c r="F2337" s="104"/>
      <c r="G2337" s="104"/>
      <c r="H2337" s="104"/>
      <c r="I2337" s="104"/>
      <c r="J2337" s="104"/>
      <c r="K2337" s="104"/>
      <c r="L2337" s="104"/>
      <c r="M2337"/>
      <c r="N2337"/>
      <c r="O2337"/>
      <c r="P2337"/>
      <c r="Q2337"/>
      <c r="R2337"/>
      <c r="S2337"/>
      <c r="T2337"/>
      <c r="U2337"/>
      <c r="V2337"/>
      <c r="W2337"/>
      <c r="X2337"/>
      <c r="Y2337"/>
      <c r="Z2337"/>
      <c r="AA2337"/>
      <c r="AB2337"/>
      <c r="AC2337"/>
      <c r="AD2337"/>
      <c r="AE2337"/>
      <c r="AF2337"/>
      <c r="AG2337"/>
      <c r="AH2337"/>
      <c r="AI2337"/>
      <c r="AJ2337"/>
      <c r="AK2337"/>
      <c r="AL2337"/>
      <c r="AM2337"/>
      <c r="AN2337"/>
      <c r="AO2337"/>
      <c r="AP2337"/>
      <c r="AQ2337"/>
      <c r="AR2337"/>
      <c r="AS2337"/>
      <c r="AT2337"/>
      <c r="AU2337"/>
      <c r="AV2337"/>
      <c r="AW2337"/>
      <c r="AX2337"/>
      <c r="AY2337"/>
      <c r="AZ2337"/>
      <c r="BA2337"/>
      <c r="BB2337"/>
      <c r="BC2337"/>
      <c r="BD2337"/>
      <c r="BE2337"/>
      <c r="BF2337"/>
      <c r="BG2337"/>
      <c r="BH2337"/>
      <c r="BI2337"/>
      <c r="BJ2337"/>
      <c r="BK2337"/>
      <c r="BL2337"/>
      <c r="BM2337"/>
      <c r="BN2337"/>
      <c r="BO2337"/>
      <c r="BP2337"/>
      <c r="BQ2337"/>
      <c r="BR2337"/>
      <c r="BS2337"/>
      <c r="BT2337"/>
    </row>
    <row r="2338" spans="1:72" s="8" customFormat="1" x14ac:dyDescent="0.25">
      <c r="A2338" s="92"/>
      <c r="B2338" s="92"/>
      <c r="C2338" s="92"/>
      <c r="D2338" s="92"/>
      <c r="E2338" s="104"/>
      <c r="F2338" s="104"/>
      <c r="G2338" s="104"/>
      <c r="H2338" s="104"/>
      <c r="I2338" s="104"/>
      <c r="J2338" s="104"/>
      <c r="K2338" s="104"/>
      <c r="L2338" s="104"/>
      <c r="M2338"/>
      <c r="N2338"/>
      <c r="O2338"/>
      <c r="P2338"/>
      <c r="Q2338"/>
      <c r="R2338"/>
      <c r="S2338"/>
      <c r="T2338"/>
      <c r="U2338"/>
      <c r="V2338"/>
      <c r="W2338"/>
      <c r="X2338"/>
      <c r="Y2338"/>
      <c r="Z2338"/>
      <c r="AA2338"/>
      <c r="AB2338"/>
      <c r="AC2338"/>
      <c r="AD2338"/>
      <c r="AE2338"/>
      <c r="AF2338"/>
      <c r="AG2338"/>
      <c r="AH2338"/>
      <c r="AI2338"/>
      <c r="AJ2338"/>
      <c r="AK2338"/>
      <c r="AL2338"/>
      <c r="AM2338"/>
      <c r="AN2338"/>
      <c r="AO2338"/>
      <c r="AP2338"/>
      <c r="AQ2338"/>
      <c r="AR2338"/>
      <c r="AS2338"/>
      <c r="AT2338"/>
      <c r="AU2338"/>
      <c r="AV2338"/>
      <c r="AW2338"/>
      <c r="AX2338"/>
      <c r="AY2338"/>
      <c r="AZ2338"/>
      <c r="BA2338"/>
      <c r="BB2338"/>
      <c r="BC2338"/>
      <c r="BD2338"/>
      <c r="BE2338"/>
      <c r="BF2338"/>
      <c r="BG2338"/>
      <c r="BH2338"/>
      <c r="BI2338"/>
      <c r="BJ2338"/>
      <c r="BK2338"/>
      <c r="BL2338"/>
      <c r="BM2338"/>
      <c r="BN2338"/>
      <c r="BO2338"/>
      <c r="BP2338"/>
      <c r="BQ2338"/>
      <c r="BR2338"/>
      <c r="BS2338"/>
      <c r="BT2338"/>
    </row>
    <row r="2339" spans="1:72" s="8" customFormat="1" x14ac:dyDescent="0.25">
      <c r="A2339" s="92"/>
      <c r="B2339" s="92"/>
      <c r="C2339" s="92"/>
      <c r="D2339" s="92"/>
      <c r="E2339" s="104"/>
      <c r="F2339" s="104"/>
      <c r="G2339" s="104"/>
      <c r="H2339" s="104"/>
      <c r="I2339" s="104"/>
      <c r="J2339" s="104"/>
      <c r="K2339" s="104"/>
      <c r="L2339" s="104"/>
      <c r="M2339"/>
      <c r="N2339"/>
      <c r="O2339"/>
      <c r="P2339"/>
      <c r="Q2339"/>
      <c r="R2339"/>
      <c r="S2339"/>
      <c r="T2339"/>
      <c r="U2339"/>
      <c r="V2339"/>
      <c r="W2339"/>
      <c r="X2339"/>
      <c r="Y2339"/>
      <c r="Z2339"/>
      <c r="AA2339"/>
      <c r="AB2339"/>
      <c r="AC2339"/>
      <c r="AD2339"/>
      <c r="AE2339"/>
      <c r="AF2339"/>
      <c r="AG2339"/>
      <c r="AH2339"/>
      <c r="AI2339"/>
      <c r="AJ2339"/>
      <c r="AK2339"/>
      <c r="AL2339"/>
      <c r="AM2339"/>
      <c r="AN2339"/>
      <c r="AO2339"/>
      <c r="AP2339"/>
      <c r="AQ2339"/>
      <c r="AR2339"/>
      <c r="AS2339"/>
      <c r="AT2339"/>
      <c r="AU2339"/>
      <c r="AV2339"/>
      <c r="AW2339"/>
      <c r="AX2339"/>
      <c r="AY2339"/>
      <c r="AZ2339"/>
      <c r="BA2339"/>
      <c r="BB2339"/>
      <c r="BC2339"/>
      <c r="BD2339"/>
      <c r="BE2339"/>
      <c r="BF2339"/>
      <c r="BG2339"/>
      <c r="BH2339"/>
      <c r="BI2339"/>
      <c r="BJ2339"/>
      <c r="BK2339"/>
      <c r="BL2339"/>
      <c r="BM2339"/>
      <c r="BN2339"/>
      <c r="BO2339"/>
      <c r="BP2339"/>
      <c r="BQ2339"/>
      <c r="BR2339"/>
      <c r="BS2339"/>
      <c r="BT2339"/>
    </row>
    <row r="2340" spans="1:72" s="8" customFormat="1" x14ac:dyDescent="0.25">
      <c r="A2340" s="92"/>
      <c r="B2340" s="92"/>
      <c r="C2340" s="92"/>
      <c r="D2340" s="92"/>
      <c r="E2340" s="104"/>
      <c r="F2340" s="104"/>
      <c r="G2340" s="104"/>
      <c r="H2340" s="104"/>
      <c r="I2340" s="104"/>
      <c r="J2340" s="104"/>
      <c r="K2340" s="104"/>
      <c r="L2340" s="104"/>
      <c r="M2340"/>
      <c r="N2340"/>
      <c r="O2340"/>
      <c r="P2340"/>
      <c r="Q2340"/>
      <c r="R2340"/>
      <c r="S2340"/>
      <c r="T2340"/>
      <c r="U2340"/>
      <c r="V2340"/>
      <c r="W2340"/>
      <c r="X2340"/>
      <c r="Y2340"/>
      <c r="Z2340"/>
      <c r="AA2340"/>
      <c r="AB2340"/>
      <c r="AC2340"/>
      <c r="AD2340"/>
      <c r="AE2340"/>
      <c r="AF2340"/>
      <c r="AG2340"/>
      <c r="AH2340"/>
      <c r="AI2340"/>
      <c r="AJ2340"/>
      <c r="AK2340"/>
      <c r="AL2340"/>
      <c r="AM2340"/>
      <c r="AN2340"/>
      <c r="AO2340"/>
      <c r="AP2340"/>
      <c r="AQ2340"/>
      <c r="AR2340"/>
      <c r="AS2340"/>
      <c r="AT2340"/>
      <c r="AU2340"/>
      <c r="AV2340"/>
      <c r="AW2340"/>
      <c r="AX2340"/>
      <c r="AY2340"/>
      <c r="AZ2340"/>
      <c r="BA2340"/>
      <c r="BB2340"/>
      <c r="BC2340"/>
      <c r="BD2340"/>
      <c r="BE2340"/>
      <c r="BF2340"/>
      <c r="BG2340"/>
      <c r="BH2340"/>
      <c r="BI2340"/>
      <c r="BJ2340"/>
      <c r="BK2340"/>
      <c r="BL2340"/>
      <c r="BM2340"/>
      <c r="BN2340"/>
      <c r="BO2340"/>
      <c r="BP2340"/>
      <c r="BQ2340"/>
      <c r="BR2340"/>
      <c r="BS2340"/>
      <c r="BT2340"/>
    </row>
    <row r="2341" spans="1:72" s="8" customFormat="1" x14ac:dyDescent="0.25">
      <c r="A2341" s="92"/>
      <c r="B2341" s="92"/>
      <c r="C2341" s="92"/>
      <c r="D2341" s="92"/>
      <c r="E2341" s="104"/>
      <c r="F2341" s="104"/>
      <c r="G2341" s="104"/>
      <c r="H2341" s="104"/>
      <c r="I2341" s="104"/>
      <c r="J2341" s="104"/>
      <c r="K2341" s="104"/>
      <c r="L2341" s="104"/>
      <c r="M2341"/>
      <c r="N2341"/>
      <c r="O2341"/>
      <c r="P2341"/>
      <c r="Q2341"/>
      <c r="R2341"/>
      <c r="S2341"/>
      <c r="T2341"/>
      <c r="U2341"/>
      <c r="V2341"/>
      <c r="W2341"/>
      <c r="X2341"/>
      <c r="Y2341"/>
      <c r="Z2341"/>
      <c r="AA2341"/>
      <c r="AB2341"/>
      <c r="AC2341"/>
      <c r="AD2341"/>
      <c r="AE2341"/>
      <c r="AF2341"/>
      <c r="AG2341"/>
      <c r="AH2341"/>
      <c r="AI2341"/>
      <c r="AJ2341"/>
      <c r="AK2341"/>
      <c r="AL2341"/>
      <c r="AM2341"/>
      <c r="AN2341"/>
      <c r="AO2341"/>
      <c r="AP2341"/>
      <c r="AQ2341"/>
      <c r="AR2341"/>
      <c r="AS2341"/>
      <c r="AT2341"/>
      <c r="AU2341"/>
      <c r="AV2341"/>
      <c r="AW2341"/>
      <c r="AX2341"/>
      <c r="AY2341"/>
      <c r="AZ2341"/>
      <c r="BA2341"/>
      <c r="BB2341"/>
      <c r="BC2341"/>
      <c r="BD2341"/>
      <c r="BE2341"/>
      <c r="BF2341"/>
      <c r="BG2341"/>
      <c r="BH2341"/>
      <c r="BI2341"/>
      <c r="BJ2341"/>
      <c r="BK2341"/>
      <c r="BL2341"/>
      <c r="BM2341"/>
      <c r="BN2341"/>
      <c r="BO2341"/>
      <c r="BP2341"/>
      <c r="BQ2341"/>
      <c r="BR2341"/>
      <c r="BS2341"/>
      <c r="BT2341"/>
    </row>
    <row r="2342" spans="1:72" s="8" customFormat="1" x14ac:dyDescent="0.25">
      <c r="A2342" s="92"/>
      <c r="B2342" s="92"/>
      <c r="C2342" s="92"/>
      <c r="D2342" s="92"/>
      <c r="E2342" s="104"/>
      <c r="F2342" s="104"/>
      <c r="G2342" s="104"/>
      <c r="H2342" s="104"/>
      <c r="I2342" s="104"/>
      <c r="J2342" s="104"/>
      <c r="K2342" s="104"/>
      <c r="L2342" s="104"/>
      <c r="M2342"/>
      <c r="N2342"/>
      <c r="O2342"/>
      <c r="P2342"/>
      <c r="Q2342"/>
      <c r="R2342"/>
      <c r="S2342"/>
      <c r="T2342"/>
      <c r="U2342"/>
      <c r="V2342"/>
      <c r="W2342"/>
      <c r="X2342"/>
      <c r="Y2342"/>
      <c r="Z2342"/>
      <c r="AA2342"/>
      <c r="AB2342"/>
      <c r="AC2342"/>
      <c r="AD2342"/>
      <c r="AE2342"/>
      <c r="AF2342"/>
      <c r="AG2342"/>
      <c r="AH2342"/>
      <c r="AI2342"/>
      <c r="AJ2342"/>
      <c r="AK2342"/>
      <c r="AL2342"/>
      <c r="AM2342"/>
      <c r="AN2342"/>
      <c r="AO2342"/>
      <c r="AP2342"/>
      <c r="AQ2342"/>
      <c r="AR2342"/>
      <c r="AS2342"/>
      <c r="AT2342"/>
      <c r="AU2342"/>
      <c r="AV2342"/>
      <c r="AW2342"/>
      <c r="AX2342"/>
      <c r="AY2342"/>
      <c r="AZ2342"/>
      <c r="BA2342"/>
      <c r="BB2342"/>
      <c r="BC2342"/>
      <c r="BD2342"/>
      <c r="BE2342"/>
      <c r="BF2342"/>
      <c r="BG2342"/>
      <c r="BH2342"/>
      <c r="BI2342"/>
      <c r="BJ2342"/>
      <c r="BK2342"/>
      <c r="BL2342"/>
      <c r="BM2342"/>
      <c r="BN2342"/>
      <c r="BO2342"/>
      <c r="BP2342"/>
      <c r="BQ2342"/>
      <c r="BR2342"/>
      <c r="BS2342"/>
      <c r="BT2342"/>
    </row>
    <row r="2343" spans="1:72" s="8" customFormat="1" x14ac:dyDescent="0.25">
      <c r="A2343" s="92"/>
      <c r="B2343" s="92"/>
      <c r="C2343" s="92"/>
      <c r="D2343" s="92"/>
      <c r="E2343" s="104"/>
      <c r="F2343" s="104"/>
      <c r="G2343" s="104"/>
      <c r="H2343" s="104"/>
      <c r="I2343" s="104"/>
      <c r="J2343" s="104"/>
      <c r="K2343" s="104"/>
      <c r="L2343" s="104"/>
      <c r="M2343"/>
      <c r="N2343"/>
      <c r="O2343"/>
      <c r="P2343"/>
      <c r="Q2343"/>
      <c r="R2343"/>
      <c r="S2343"/>
      <c r="T2343"/>
      <c r="U2343"/>
      <c r="V2343"/>
      <c r="W2343"/>
      <c r="X2343"/>
      <c r="Y2343"/>
      <c r="Z2343"/>
      <c r="AA2343"/>
      <c r="AB2343"/>
      <c r="AC2343"/>
      <c r="AD2343"/>
      <c r="AE2343"/>
      <c r="AF2343"/>
      <c r="AG2343"/>
      <c r="AH2343"/>
      <c r="AI2343"/>
      <c r="AJ2343"/>
      <c r="AK2343"/>
      <c r="AL2343"/>
      <c r="AM2343"/>
      <c r="AN2343"/>
      <c r="AO2343"/>
      <c r="AP2343"/>
      <c r="AQ2343"/>
      <c r="AR2343"/>
      <c r="AS2343"/>
      <c r="AT2343"/>
      <c r="AU2343"/>
      <c r="AV2343"/>
      <c r="AW2343"/>
      <c r="AX2343"/>
      <c r="AY2343"/>
      <c r="AZ2343"/>
      <c r="BA2343"/>
      <c r="BB2343"/>
      <c r="BC2343"/>
      <c r="BD2343"/>
      <c r="BE2343"/>
      <c r="BF2343"/>
      <c r="BG2343"/>
      <c r="BH2343"/>
      <c r="BI2343"/>
      <c r="BJ2343"/>
      <c r="BK2343"/>
      <c r="BL2343"/>
      <c r="BM2343"/>
      <c r="BN2343"/>
      <c r="BO2343"/>
      <c r="BP2343"/>
      <c r="BQ2343"/>
      <c r="BR2343"/>
      <c r="BS2343"/>
      <c r="BT2343"/>
    </row>
    <row r="2344" spans="1:72" s="8" customFormat="1" x14ac:dyDescent="0.25">
      <c r="A2344" s="92"/>
      <c r="B2344" s="92"/>
      <c r="C2344" s="92"/>
      <c r="D2344" s="92"/>
      <c r="E2344" s="104"/>
      <c r="F2344" s="104"/>
      <c r="G2344" s="104"/>
      <c r="H2344" s="104"/>
      <c r="I2344" s="104"/>
      <c r="J2344" s="104"/>
      <c r="K2344" s="104"/>
      <c r="L2344" s="104"/>
      <c r="M2344"/>
      <c r="N2344"/>
      <c r="O2344"/>
      <c r="P2344"/>
      <c r="Q2344"/>
      <c r="R2344"/>
      <c r="S2344"/>
      <c r="T2344"/>
      <c r="U2344"/>
      <c r="V2344"/>
      <c r="W2344"/>
      <c r="X2344"/>
      <c r="Y2344"/>
      <c r="Z2344"/>
      <c r="AA2344"/>
      <c r="AB2344"/>
      <c r="AC2344"/>
      <c r="AD2344"/>
      <c r="AE2344"/>
      <c r="AF2344"/>
      <c r="AG2344"/>
      <c r="AH2344"/>
      <c r="AI2344"/>
      <c r="AJ2344"/>
      <c r="AK2344"/>
      <c r="AL2344"/>
      <c r="AM2344"/>
      <c r="AN2344"/>
      <c r="AO2344"/>
      <c r="AP2344"/>
      <c r="AQ2344"/>
      <c r="AR2344"/>
      <c r="AS2344"/>
      <c r="AT2344"/>
      <c r="AU2344"/>
      <c r="AV2344"/>
      <c r="AW2344"/>
      <c r="AX2344"/>
      <c r="AY2344"/>
      <c r="AZ2344"/>
      <c r="BA2344"/>
      <c r="BB2344"/>
      <c r="BC2344"/>
      <c r="BD2344"/>
      <c r="BE2344"/>
      <c r="BF2344"/>
      <c r="BG2344"/>
      <c r="BH2344"/>
      <c r="BI2344"/>
      <c r="BJ2344"/>
      <c r="BK2344"/>
      <c r="BL2344"/>
      <c r="BM2344"/>
      <c r="BN2344"/>
      <c r="BO2344"/>
      <c r="BP2344"/>
      <c r="BQ2344"/>
      <c r="BR2344"/>
      <c r="BS2344"/>
      <c r="BT2344"/>
    </row>
    <row r="2345" spans="1:72" s="8" customFormat="1" x14ac:dyDescent="0.25">
      <c r="A2345" s="92"/>
      <c r="B2345" s="92"/>
      <c r="C2345" s="92"/>
      <c r="D2345" s="92"/>
      <c r="E2345" s="104"/>
      <c r="F2345" s="104"/>
      <c r="G2345" s="104"/>
      <c r="H2345" s="104"/>
      <c r="I2345" s="104"/>
      <c r="J2345" s="104"/>
      <c r="K2345" s="104"/>
      <c r="L2345" s="104"/>
      <c r="M2345"/>
      <c r="N2345"/>
      <c r="O2345"/>
      <c r="P2345"/>
      <c r="Q2345"/>
      <c r="R2345"/>
      <c r="S2345"/>
      <c r="T2345"/>
      <c r="U2345"/>
      <c r="V2345"/>
      <c r="W2345"/>
      <c r="X2345"/>
      <c r="Y2345"/>
      <c r="Z2345"/>
      <c r="AA2345"/>
      <c r="AB2345"/>
      <c r="AC2345"/>
      <c r="AD2345"/>
      <c r="AE2345"/>
      <c r="AF2345"/>
      <c r="AG2345"/>
      <c r="AH2345"/>
      <c r="AI2345"/>
      <c r="AJ2345"/>
      <c r="AK2345"/>
      <c r="AL2345"/>
      <c r="AM2345"/>
      <c r="AN2345"/>
      <c r="AO2345"/>
      <c r="AP2345"/>
      <c r="AQ2345"/>
      <c r="AR2345"/>
      <c r="AS2345"/>
      <c r="AT2345"/>
      <c r="AU2345"/>
      <c r="AV2345"/>
      <c r="AW2345"/>
      <c r="AX2345"/>
      <c r="AY2345"/>
      <c r="AZ2345"/>
      <c r="BA2345"/>
      <c r="BB2345"/>
      <c r="BC2345"/>
      <c r="BD2345"/>
      <c r="BE2345"/>
      <c r="BF2345"/>
      <c r="BG2345"/>
      <c r="BH2345"/>
      <c r="BI2345"/>
      <c r="BJ2345"/>
      <c r="BK2345"/>
      <c r="BL2345"/>
      <c r="BM2345"/>
      <c r="BN2345"/>
      <c r="BO2345"/>
      <c r="BP2345"/>
      <c r="BQ2345"/>
      <c r="BR2345"/>
      <c r="BS2345"/>
      <c r="BT2345"/>
    </row>
    <row r="2346" spans="1:72" s="8" customFormat="1" x14ac:dyDescent="0.25">
      <c r="A2346" s="92"/>
      <c r="B2346" s="92"/>
      <c r="C2346" s="92"/>
      <c r="D2346" s="92"/>
      <c r="E2346" s="104"/>
      <c r="F2346" s="104"/>
      <c r="G2346" s="104"/>
      <c r="H2346" s="104"/>
      <c r="I2346" s="104"/>
      <c r="J2346" s="104"/>
      <c r="K2346" s="104"/>
      <c r="L2346" s="104"/>
      <c r="M2346"/>
      <c r="N2346"/>
      <c r="O2346"/>
      <c r="P2346"/>
      <c r="Q2346"/>
      <c r="R2346"/>
      <c r="S2346"/>
      <c r="T2346"/>
      <c r="U2346"/>
      <c r="V2346"/>
      <c r="W2346"/>
      <c r="X2346"/>
      <c r="Y2346"/>
      <c r="Z2346"/>
      <c r="AA2346"/>
      <c r="AB2346"/>
      <c r="AC2346"/>
      <c r="AD2346"/>
      <c r="AE2346"/>
      <c r="AF2346"/>
      <c r="AG2346"/>
      <c r="AH2346"/>
      <c r="AI2346"/>
      <c r="AJ2346"/>
      <c r="AK2346"/>
      <c r="AL2346"/>
      <c r="AM2346"/>
      <c r="AN2346"/>
      <c r="AO2346"/>
      <c r="AP2346"/>
      <c r="AQ2346"/>
      <c r="AR2346"/>
      <c r="AS2346"/>
      <c r="AT2346"/>
      <c r="AU2346"/>
      <c r="AV2346"/>
      <c r="AW2346"/>
      <c r="AX2346"/>
      <c r="AY2346"/>
      <c r="AZ2346"/>
      <c r="BA2346"/>
      <c r="BB2346"/>
      <c r="BC2346"/>
      <c r="BD2346"/>
      <c r="BE2346"/>
      <c r="BF2346"/>
      <c r="BG2346"/>
      <c r="BH2346"/>
      <c r="BI2346"/>
      <c r="BJ2346"/>
      <c r="BK2346"/>
      <c r="BL2346"/>
      <c r="BM2346"/>
      <c r="BN2346"/>
      <c r="BO2346"/>
      <c r="BP2346"/>
      <c r="BQ2346"/>
      <c r="BR2346"/>
      <c r="BS2346"/>
      <c r="BT2346"/>
    </row>
    <row r="2347" spans="1:72" s="8" customFormat="1" x14ac:dyDescent="0.25">
      <c r="A2347" s="92"/>
      <c r="B2347" s="92"/>
      <c r="C2347" s="92"/>
      <c r="D2347" s="92"/>
      <c r="E2347" s="104"/>
      <c r="F2347" s="104"/>
      <c r="G2347" s="104"/>
      <c r="H2347" s="104"/>
      <c r="I2347" s="104"/>
      <c r="J2347" s="104"/>
      <c r="K2347" s="104"/>
      <c r="L2347" s="104"/>
      <c r="M2347"/>
      <c r="N2347"/>
      <c r="O2347"/>
      <c r="P2347"/>
      <c r="Q2347"/>
      <c r="R2347"/>
      <c r="S2347"/>
      <c r="T2347"/>
      <c r="U2347"/>
      <c r="V2347"/>
      <c r="W2347"/>
      <c r="X2347"/>
      <c r="Y2347"/>
      <c r="Z2347"/>
      <c r="AA2347"/>
      <c r="AB2347"/>
      <c r="AC2347"/>
      <c r="AD2347"/>
      <c r="AE2347"/>
      <c r="AF2347"/>
      <c r="AG2347"/>
      <c r="AH2347"/>
      <c r="AI2347"/>
      <c r="AJ2347"/>
      <c r="AK2347"/>
      <c r="AL2347"/>
      <c r="AM2347"/>
      <c r="AN2347"/>
      <c r="AO2347"/>
      <c r="AP2347"/>
      <c r="AQ2347"/>
      <c r="AR2347"/>
      <c r="AS2347"/>
      <c r="AT2347"/>
      <c r="AU2347"/>
      <c r="AV2347"/>
      <c r="AW2347"/>
      <c r="AX2347"/>
      <c r="AY2347"/>
      <c r="AZ2347"/>
      <c r="BA2347"/>
      <c r="BB2347"/>
      <c r="BC2347"/>
      <c r="BD2347"/>
      <c r="BE2347"/>
      <c r="BF2347"/>
      <c r="BG2347"/>
      <c r="BH2347"/>
      <c r="BI2347"/>
      <c r="BJ2347"/>
      <c r="BK2347"/>
      <c r="BL2347"/>
      <c r="BM2347"/>
      <c r="BN2347"/>
      <c r="BO2347"/>
      <c r="BP2347"/>
      <c r="BQ2347"/>
      <c r="BR2347"/>
      <c r="BS2347"/>
      <c r="BT2347"/>
    </row>
    <row r="2348" spans="1:72" s="8" customFormat="1" x14ac:dyDescent="0.25">
      <c r="A2348" s="92"/>
      <c r="B2348" s="92"/>
      <c r="C2348" s="92"/>
      <c r="D2348" s="92"/>
      <c r="E2348" s="104"/>
      <c r="F2348" s="104"/>
      <c r="G2348" s="104"/>
      <c r="H2348" s="104"/>
      <c r="I2348" s="104"/>
      <c r="J2348" s="104"/>
      <c r="K2348" s="104"/>
      <c r="L2348" s="104"/>
      <c r="M2348"/>
      <c r="N2348"/>
      <c r="O2348"/>
      <c r="P2348"/>
      <c r="Q2348"/>
      <c r="R2348"/>
      <c r="S2348"/>
      <c r="T2348"/>
      <c r="U2348"/>
      <c r="V2348"/>
      <c r="W2348"/>
      <c r="X2348"/>
      <c r="Y2348"/>
      <c r="Z2348"/>
      <c r="AA2348"/>
      <c r="AB2348"/>
      <c r="AC2348"/>
      <c r="AD2348"/>
      <c r="AE2348"/>
      <c r="AF2348"/>
      <c r="AG2348"/>
      <c r="AH2348"/>
      <c r="AI2348"/>
      <c r="AJ2348"/>
      <c r="AK2348"/>
      <c r="AL2348"/>
      <c r="AM2348"/>
      <c r="AN2348"/>
      <c r="AO2348"/>
      <c r="AP2348"/>
      <c r="AQ2348"/>
      <c r="AR2348"/>
      <c r="AS2348"/>
      <c r="AT2348"/>
      <c r="AU2348"/>
      <c r="AV2348"/>
      <c r="AW2348"/>
      <c r="AX2348"/>
      <c r="AY2348"/>
      <c r="AZ2348"/>
      <c r="BA2348"/>
      <c r="BB2348"/>
      <c r="BC2348"/>
      <c r="BD2348"/>
      <c r="BE2348"/>
      <c r="BF2348"/>
      <c r="BG2348"/>
      <c r="BH2348"/>
      <c r="BI2348"/>
      <c r="BJ2348"/>
      <c r="BK2348"/>
      <c r="BL2348"/>
      <c r="BM2348"/>
      <c r="BN2348"/>
      <c r="BO2348"/>
      <c r="BP2348"/>
      <c r="BQ2348"/>
      <c r="BR2348"/>
      <c r="BS2348"/>
      <c r="BT2348"/>
    </row>
    <row r="2349" spans="1:72" s="8" customFormat="1" x14ac:dyDescent="0.25">
      <c r="A2349" s="92"/>
      <c r="B2349" s="92"/>
      <c r="C2349" s="92"/>
      <c r="D2349" s="92"/>
      <c r="E2349" s="104"/>
      <c r="F2349" s="104"/>
      <c r="G2349" s="104"/>
      <c r="H2349" s="104"/>
      <c r="I2349" s="104"/>
      <c r="J2349" s="104"/>
      <c r="K2349" s="104"/>
      <c r="L2349" s="104"/>
      <c r="M2349"/>
      <c r="N2349"/>
      <c r="O2349"/>
      <c r="P2349"/>
      <c r="Q2349"/>
      <c r="R2349"/>
      <c r="S2349"/>
      <c r="T2349"/>
      <c r="U2349"/>
      <c r="V2349"/>
      <c r="W2349"/>
      <c r="X2349"/>
      <c r="Y2349"/>
      <c r="Z2349"/>
      <c r="AA2349"/>
      <c r="AB2349"/>
      <c r="AC2349"/>
      <c r="AD2349"/>
      <c r="AE2349"/>
      <c r="AF2349"/>
      <c r="AG2349"/>
      <c r="AH2349"/>
      <c r="AI2349"/>
      <c r="AJ2349"/>
      <c r="AK2349"/>
      <c r="AL2349"/>
      <c r="AM2349"/>
      <c r="AN2349"/>
      <c r="AO2349"/>
      <c r="AP2349"/>
      <c r="AQ2349"/>
      <c r="AR2349"/>
      <c r="AS2349"/>
      <c r="AT2349"/>
      <c r="AU2349"/>
      <c r="AV2349"/>
      <c r="AW2349"/>
      <c r="AX2349"/>
      <c r="AY2349"/>
      <c r="AZ2349"/>
      <c r="BA2349"/>
      <c r="BB2349"/>
      <c r="BC2349"/>
      <c r="BD2349"/>
      <c r="BE2349"/>
      <c r="BF2349"/>
      <c r="BG2349"/>
      <c r="BH2349"/>
      <c r="BI2349"/>
      <c r="BJ2349"/>
      <c r="BK2349"/>
      <c r="BL2349"/>
      <c r="BM2349"/>
      <c r="BN2349"/>
      <c r="BO2349"/>
      <c r="BP2349"/>
      <c r="BQ2349"/>
      <c r="BR2349"/>
      <c r="BS2349"/>
      <c r="BT2349"/>
    </row>
    <row r="2350" spans="1:72" s="8" customFormat="1" x14ac:dyDescent="0.25">
      <c r="A2350" s="92"/>
      <c r="B2350" s="92"/>
      <c r="C2350" s="92"/>
      <c r="D2350" s="92"/>
      <c r="E2350" s="104"/>
      <c r="F2350" s="104"/>
      <c r="G2350" s="104"/>
      <c r="H2350" s="104"/>
      <c r="I2350" s="104"/>
      <c r="J2350" s="104"/>
      <c r="K2350" s="104"/>
      <c r="L2350" s="104"/>
      <c r="M2350"/>
      <c r="N2350"/>
      <c r="O2350"/>
      <c r="P2350"/>
      <c r="Q2350"/>
      <c r="R2350"/>
      <c r="S2350"/>
      <c r="T2350"/>
      <c r="U2350"/>
      <c r="V2350"/>
      <c r="W2350"/>
      <c r="X2350"/>
      <c r="Y2350"/>
      <c r="Z2350"/>
      <c r="AA2350"/>
      <c r="AB2350"/>
      <c r="AC2350"/>
      <c r="AD2350"/>
      <c r="AE2350"/>
      <c r="AF2350"/>
      <c r="AG2350"/>
      <c r="AH2350"/>
      <c r="AI2350"/>
      <c r="AJ2350"/>
      <c r="AK2350"/>
      <c r="AL2350"/>
      <c r="AM2350"/>
      <c r="AN2350"/>
      <c r="AO2350"/>
      <c r="AP2350"/>
      <c r="AQ2350"/>
      <c r="AR2350"/>
      <c r="AS2350"/>
      <c r="AT2350"/>
      <c r="AU2350"/>
      <c r="AV2350"/>
      <c r="AW2350"/>
      <c r="AX2350"/>
      <c r="AY2350"/>
      <c r="AZ2350"/>
      <c r="BA2350"/>
      <c r="BB2350"/>
      <c r="BC2350"/>
      <c r="BD2350"/>
      <c r="BE2350"/>
      <c r="BF2350"/>
      <c r="BG2350"/>
      <c r="BH2350"/>
      <c r="BI2350"/>
      <c r="BJ2350"/>
      <c r="BK2350"/>
      <c r="BL2350"/>
      <c r="BM2350"/>
      <c r="BN2350"/>
      <c r="BO2350"/>
      <c r="BP2350"/>
      <c r="BQ2350"/>
      <c r="BR2350"/>
      <c r="BS2350"/>
      <c r="BT2350"/>
    </row>
    <row r="2351" spans="1:72" s="8" customFormat="1" x14ac:dyDescent="0.25">
      <c r="A2351" s="92"/>
      <c r="B2351" s="92"/>
      <c r="C2351" s="92"/>
      <c r="D2351" s="92"/>
      <c r="E2351" s="104"/>
      <c r="F2351" s="104"/>
      <c r="G2351" s="104"/>
      <c r="H2351" s="104"/>
      <c r="I2351" s="104"/>
      <c r="J2351" s="104"/>
      <c r="K2351" s="104"/>
      <c r="L2351" s="104"/>
      <c r="M2351"/>
      <c r="N2351"/>
      <c r="O2351"/>
      <c r="P2351"/>
      <c r="Q2351"/>
      <c r="R2351"/>
      <c r="S2351"/>
      <c r="T2351"/>
      <c r="U2351"/>
      <c r="V2351"/>
      <c r="W2351"/>
      <c r="X2351"/>
      <c r="Y2351"/>
      <c r="Z2351"/>
      <c r="AA2351"/>
      <c r="AB2351"/>
      <c r="AC2351"/>
      <c r="AD2351"/>
      <c r="AE2351"/>
      <c r="AF2351"/>
      <c r="AG2351"/>
      <c r="AH2351"/>
      <c r="AI2351"/>
      <c r="AJ2351"/>
      <c r="AK2351"/>
      <c r="AL2351"/>
      <c r="AM2351"/>
      <c r="AN2351"/>
      <c r="AO2351"/>
      <c r="AP2351"/>
      <c r="AQ2351"/>
      <c r="AR2351"/>
      <c r="AS2351"/>
      <c r="AT2351"/>
      <c r="AU2351"/>
      <c r="AV2351"/>
      <c r="AW2351"/>
      <c r="AX2351"/>
      <c r="AY2351"/>
      <c r="AZ2351"/>
      <c r="BA2351"/>
      <c r="BB2351"/>
      <c r="BC2351"/>
      <c r="BD2351"/>
      <c r="BE2351"/>
      <c r="BF2351"/>
      <c r="BG2351"/>
      <c r="BH2351"/>
      <c r="BI2351"/>
      <c r="BJ2351"/>
      <c r="BK2351"/>
      <c r="BL2351"/>
      <c r="BM2351"/>
      <c r="BN2351"/>
      <c r="BO2351"/>
      <c r="BP2351"/>
      <c r="BQ2351"/>
      <c r="BR2351"/>
      <c r="BS2351"/>
      <c r="BT2351"/>
    </row>
    <row r="2352" spans="1:72" s="8" customFormat="1" x14ac:dyDescent="0.25">
      <c r="A2352" s="92"/>
      <c r="B2352" s="92"/>
      <c r="C2352" s="92"/>
      <c r="D2352" s="92"/>
      <c r="E2352" s="104"/>
      <c r="F2352" s="104"/>
      <c r="G2352" s="104"/>
      <c r="H2352" s="104"/>
      <c r="I2352" s="104"/>
      <c r="J2352" s="104"/>
      <c r="K2352" s="104"/>
      <c r="L2352" s="104"/>
      <c r="M2352"/>
      <c r="N2352"/>
      <c r="O2352"/>
      <c r="P2352"/>
      <c r="Q2352"/>
      <c r="R2352"/>
      <c r="S2352"/>
      <c r="T2352"/>
      <c r="U2352"/>
      <c r="V2352"/>
      <c r="W2352"/>
      <c r="X2352"/>
      <c r="Y2352"/>
      <c r="Z2352"/>
      <c r="AA2352"/>
      <c r="AB2352"/>
      <c r="AC2352"/>
      <c r="AD2352"/>
      <c r="AE2352"/>
      <c r="AF2352"/>
      <c r="AG2352"/>
      <c r="AH2352"/>
      <c r="AI2352"/>
      <c r="AJ2352"/>
      <c r="AK2352"/>
      <c r="AL2352"/>
      <c r="AM2352"/>
      <c r="AN2352"/>
      <c r="AO2352"/>
      <c r="AP2352"/>
      <c r="AQ2352"/>
      <c r="AR2352"/>
      <c r="AS2352"/>
      <c r="AT2352"/>
      <c r="AU2352"/>
      <c r="AV2352"/>
      <c r="AW2352"/>
      <c r="AX2352"/>
      <c r="AY2352"/>
      <c r="AZ2352"/>
      <c r="BA2352"/>
      <c r="BB2352"/>
      <c r="BC2352"/>
      <c r="BD2352"/>
      <c r="BE2352"/>
      <c r="BF2352"/>
      <c r="BG2352"/>
      <c r="BH2352"/>
      <c r="BI2352"/>
      <c r="BJ2352"/>
      <c r="BK2352"/>
      <c r="BL2352"/>
      <c r="BM2352"/>
      <c r="BN2352"/>
      <c r="BO2352"/>
      <c r="BP2352"/>
      <c r="BQ2352"/>
      <c r="BR2352"/>
      <c r="BS2352"/>
      <c r="BT2352"/>
    </row>
    <row r="2353" spans="1:72" s="8" customFormat="1" x14ac:dyDescent="0.25">
      <c r="A2353" s="92"/>
      <c r="B2353" s="92"/>
      <c r="C2353" s="92"/>
      <c r="D2353" s="92"/>
      <c r="E2353" s="104"/>
      <c r="F2353" s="104"/>
      <c r="G2353" s="104"/>
      <c r="H2353" s="104"/>
      <c r="I2353" s="104"/>
      <c r="J2353" s="104"/>
      <c r="K2353" s="104"/>
      <c r="L2353" s="104"/>
      <c r="M2353"/>
      <c r="N2353"/>
      <c r="O2353"/>
      <c r="P2353"/>
      <c r="Q2353"/>
      <c r="R2353"/>
      <c r="S2353"/>
      <c r="T2353"/>
      <c r="U2353"/>
      <c r="V2353"/>
      <c r="W2353"/>
      <c r="X2353"/>
      <c r="Y2353"/>
      <c r="Z2353"/>
      <c r="AA2353"/>
      <c r="AB2353"/>
      <c r="AC2353"/>
      <c r="AD2353"/>
      <c r="AE2353"/>
      <c r="AF2353"/>
      <c r="AG2353"/>
      <c r="AH2353"/>
      <c r="AI2353"/>
      <c r="AJ2353"/>
      <c r="AK2353"/>
      <c r="AL2353"/>
      <c r="AM2353"/>
      <c r="AN2353"/>
      <c r="AO2353"/>
      <c r="AP2353"/>
      <c r="AQ2353"/>
      <c r="AR2353"/>
      <c r="AS2353"/>
      <c r="AT2353"/>
      <c r="AU2353"/>
      <c r="AV2353"/>
      <c r="AW2353"/>
      <c r="AX2353"/>
      <c r="AY2353"/>
      <c r="AZ2353"/>
      <c r="BA2353"/>
      <c r="BB2353"/>
      <c r="BC2353"/>
      <c r="BD2353"/>
      <c r="BE2353"/>
      <c r="BF2353"/>
      <c r="BG2353"/>
      <c r="BH2353"/>
      <c r="BI2353"/>
      <c r="BJ2353"/>
      <c r="BK2353"/>
      <c r="BL2353"/>
      <c r="BM2353"/>
      <c r="BN2353"/>
      <c r="BO2353"/>
      <c r="BP2353"/>
      <c r="BQ2353"/>
      <c r="BR2353"/>
      <c r="BS2353"/>
      <c r="BT2353"/>
    </row>
    <row r="2354" spans="1:72" s="8" customFormat="1" x14ac:dyDescent="0.25">
      <c r="A2354" s="92"/>
      <c r="B2354" s="92"/>
      <c r="C2354" s="92"/>
      <c r="D2354" s="92"/>
      <c r="E2354" s="104"/>
      <c r="F2354" s="104"/>
      <c r="G2354" s="104"/>
      <c r="H2354" s="104"/>
      <c r="I2354" s="104"/>
      <c r="J2354" s="104"/>
      <c r="K2354" s="104"/>
      <c r="L2354" s="104"/>
      <c r="M2354"/>
      <c r="N2354"/>
      <c r="O2354"/>
      <c r="P2354"/>
      <c r="Q2354"/>
      <c r="R2354"/>
      <c r="S2354"/>
      <c r="T2354"/>
      <c r="U2354"/>
      <c r="V2354"/>
      <c r="W2354"/>
      <c r="X2354"/>
      <c r="Y2354"/>
      <c r="Z2354"/>
      <c r="AA2354"/>
      <c r="AB2354"/>
      <c r="AC2354"/>
      <c r="AD2354"/>
      <c r="AE2354"/>
      <c r="AF2354"/>
      <c r="AG2354"/>
      <c r="AH2354"/>
      <c r="AI2354"/>
      <c r="AJ2354"/>
      <c r="AK2354"/>
      <c r="AL2354"/>
      <c r="AM2354"/>
      <c r="AN2354"/>
      <c r="AO2354"/>
      <c r="AP2354"/>
      <c r="AQ2354"/>
      <c r="AR2354"/>
      <c r="AS2354"/>
      <c r="AT2354"/>
      <c r="AU2354"/>
      <c r="AV2354"/>
      <c r="AW2354"/>
      <c r="AX2354"/>
      <c r="AY2354"/>
      <c r="AZ2354"/>
      <c r="BA2354"/>
      <c r="BB2354"/>
      <c r="BC2354"/>
      <c r="BD2354"/>
      <c r="BE2354"/>
      <c r="BF2354"/>
      <c r="BG2354"/>
      <c r="BH2354"/>
      <c r="BI2354"/>
      <c r="BJ2354"/>
      <c r="BK2354"/>
      <c r="BL2354"/>
      <c r="BM2354"/>
      <c r="BN2354"/>
      <c r="BO2354"/>
      <c r="BP2354"/>
      <c r="BQ2354"/>
      <c r="BR2354"/>
      <c r="BS2354"/>
      <c r="BT2354"/>
    </row>
    <row r="2355" spans="1:72" s="8" customFormat="1" x14ac:dyDescent="0.25">
      <c r="A2355" s="92"/>
      <c r="B2355" s="92"/>
      <c r="C2355" s="92"/>
      <c r="D2355" s="92"/>
      <c r="E2355" s="104"/>
      <c r="F2355" s="104"/>
      <c r="G2355" s="104"/>
      <c r="H2355" s="104"/>
      <c r="I2355" s="104"/>
      <c r="J2355" s="104"/>
      <c r="K2355" s="104"/>
      <c r="L2355" s="104"/>
      <c r="M2355"/>
      <c r="N2355"/>
      <c r="O2355"/>
      <c r="P2355"/>
      <c r="Q2355"/>
      <c r="R2355"/>
      <c r="S2355"/>
      <c r="T2355"/>
      <c r="U2355"/>
      <c r="V2355"/>
      <c r="W2355"/>
      <c r="X2355"/>
      <c r="Y2355"/>
      <c r="Z2355"/>
      <c r="AA2355"/>
      <c r="AB2355"/>
      <c r="AC2355"/>
      <c r="AD2355"/>
      <c r="AE2355"/>
      <c r="AF2355"/>
      <c r="AG2355"/>
      <c r="AH2355"/>
      <c r="AI2355"/>
      <c r="AJ2355"/>
      <c r="AK2355"/>
      <c r="AL2355"/>
      <c r="AM2355"/>
      <c r="AN2355"/>
      <c r="AO2355"/>
      <c r="AP2355"/>
      <c r="AQ2355"/>
      <c r="AR2355"/>
      <c r="AS2355"/>
      <c r="AT2355"/>
      <c r="AU2355"/>
      <c r="AV2355"/>
      <c r="AW2355"/>
      <c r="AX2355"/>
      <c r="AY2355"/>
      <c r="AZ2355"/>
      <c r="BA2355"/>
      <c r="BB2355"/>
      <c r="BC2355"/>
      <c r="BD2355"/>
      <c r="BE2355"/>
      <c r="BF2355"/>
      <c r="BG2355"/>
      <c r="BH2355"/>
      <c r="BI2355"/>
      <c r="BJ2355"/>
      <c r="BK2355"/>
      <c r="BL2355"/>
      <c r="BM2355"/>
      <c r="BN2355"/>
      <c r="BO2355"/>
      <c r="BP2355"/>
      <c r="BQ2355"/>
      <c r="BR2355"/>
      <c r="BS2355"/>
      <c r="BT2355"/>
    </row>
    <row r="2356" spans="1:72" s="8" customFormat="1" x14ac:dyDescent="0.25">
      <c r="A2356" s="92"/>
      <c r="B2356" s="92"/>
      <c r="C2356" s="92"/>
      <c r="D2356" s="92"/>
      <c r="E2356" s="104"/>
      <c r="F2356" s="104"/>
      <c r="G2356" s="104"/>
      <c r="H2356" s="104"/>
      <c r="I2356" s="104"/>
      <c r="J2356" s="104"/>
      <c r="K2356" s="104"/>
      <c r="L2356" s="104"/>
      <c r="M2356"/>
      <c r="N2356"/>
      <c r="O2356"/>
      <c r="P2356"/>
      <c r="Q2356"/>
      <c r="R2356"/>
      <c r="S2356"/>
      <c r="T2356"/>
      <c r="U2356"/>
      <c r="V2356"/>
      <c r="W2356"/>
      <c r="X2356"/>
      <c r="Y2356"/>
      <c r="Z2356"/>
      <c r="AA2356"/>
      <c r="AB2356"/>
      <c r="AC2356"/>
      <c r="AD2356"/>
      <c r="AE2356"/>
      <c r="AF2356"/>
      <c r="AG2356"/>
      <c r="AH2356"/>
      <c r="AI2356"/>
      <c r="AJ2356"/>
      <c r="AK2356"/>
      <c r="AL2356"/>
      <c r="AM2356"/>
      <c r="AN2356"/>
      <c r="AO2356"/>
      <c r="AP2356"/>
      <c r="AQ2356"/>
      <c r="AR2356"/>
      <c r="AS2356"/>
      <c r="AT2356"/>
      <c r="AU2356"/>
      <c r="AV2356"/>
      <c r="AW2356"/>
      <c r="AX2356"/>
      <c r="AY2356"/>
      <c r="AZ2356"/>
      <c r="BA2356"/>
      <c r="BB2356"/>
      <c r="BC2356"/>
      <c r="BD2356"/>
      <c r="BE2356"/>
      <c r="BF2356"/>
      <c r="BG2356"/>
      <c r="BH2356"/>
      <c r="BI2356"/>
      <c r="BJ2356"/>
      <c r="BK2356"/>
      <c r="BL2356"/>
      <c r="BM2356"/>
      <c r="BN2356"/>
      <c r="BO2356"/>
      <c r="BP2356"/>
      <c r="BQ2356"/>
      <c r="BR2356"/>
      <c r="BS2356"/>
      <c r="BT2356"/>
    </row>
    <row r="2357" spans="1:72" s="8" customFormat="1" x14ac:dyDescent="0.25">
      <c r="A2357" s="92"/>
      <c r="B2357" s="92"/>
      <c r="C2357" s="92"/>
      <c r="D2357" s="92"/>
      <c r="E2357" s="104"/>
      <c r="F2357" s="104"/>
      <c r="G2357" s="104"/>
      <c r="H2357" s="104"/>
      <c r="I2357" s="104"/>
      <c r="J2357" s="104"/>
      <c r="K2357" s="104"/>
      <c r="L2357" s="104"/>
      <c r="M2357"/>
      <c r="N2357"/>
      <c r="O2357"/>
      <c r="P2357"/>
      <c r="Q2357"/>
      <c r="R2357"/>
      <c r="S2357"/>
      <c r="T2357"/>
      <c r="U2357"/>
      <c r="V2357"/>
      <c r="W2357"/>
      <c r="X2357"/>
      <c r="Y2357"/>
      <c r="Z2357"/>
      <c r="AA2357"/>
      <c r="AB2357"/>
      <c r="AC2357"/>
      <c r="AD2357"/>
      <c r="AE2357"/>
      <c r="AF2357"/>
      <c r="AG2357"/>
      <c r="AH2357"/>
      <c r="AI2357"/>
      <c r="AJ2357"/>
      <c r="AK2357"/>
      <c r="AL2357"/>
      <c r="AM2357"/>
      <c r="AN2357"/>
      <c r="AO2357"/>
      <c r="AP2357"/>
      <c r="AQ2357"/>
      <c r="AR2357"/>
      <c r="AS2357"/>
      <c r="AT2357"/>
      <c r="AU2357"/>
      <c r="AV2357"/>
      <c r="AW2357"/>
      <c r="AX2357"/>
      <c r="AY2357"/>
      <c r="AZ2357"/>
      <c r="BA2357"/>
      <c r="BB2357"/>
      <c r="BC2357"/>
      <c r="BD2357"/>
      <c r="BE2357"/>
      <c r="BF2357"/>
      <c r="BG2357"/>
      <c r="BH2357"/>
      <c r="BI2357"/>
      <c r="BJ2357"/>
      <c r="BK2357"/>
      <c r="BL2357"/>
      <c r="BM2357"/>
      <c r="BN2357"/>
      <c r="BO2357"/>
      <c r="BP2357"/>
      <c r="BQ2357"/>
      <c r="BR2357"/>
      <c r="BS2357"/>
      <c r="BT2357"/>
    </row>
    <row r="2358" spans="1:72" s="8" customFormat="1" x14ac:dyDescent="0.25">
      <c r="A2358" s="92"/>
      <c r="B2358" s="92"/>
      <c r="C2358" s="92"/>
      <c r="D2358" s="92"/>
      <c r="E2358" s="104"/>
      <c r="F2358" s="104"/>
      <c r="G2358" s="104"/>
      <c r="H2358" s="104"/>
      <c r="I2358" s="104"/>
      <c r="J2358" s="104"/>
      <c r="K2358" s="104"/>
      <c r="L2358" s="104"/>
      <c r="M2358"/>
      <c r="N2358"/>
      <c r="O2358"/>
      <c r="P2358"/>
      <c r="Q2358"/>
      <c r="R2358"/>
      <c r="S2358"/>
      <c r="T2358"/>
      <c r="U2358"/>
      <c r="V2358"/>
      <c r="W2358"/>
      <c r="X2358"/>
      <c r="Y2358"/>
      <c r="Z2358"/>
      <c r="AA2358"/>
      <c r="AB2358"/>
      <c r="AC2358"/>
      <c r="AD2358"/>
      <c r="AE2358"/>
      <c r="AF2358"/>
      <c r="AG2358"/>
      <c r="AH2358"/>
      <c r="AI2358"/>
      <c r="AJ2358"/>
      <c r="AK2358"/>
      <c r="AL2358"/>
      <c r="AM2358"/>
      <c r="AN2358"/>
      <c r="AO2358"/>
      <c r="AP2358"/>
      <c r="AQ2358"/>
      <c r="AR2358"/>
      <c r="AS2358"/>
      <c r="AT2358"/>
      <c r="AU2358"/>
      <c r="AV2358"/>
      <c r="AW2358"/>
      <c r="AX2358"/>
      <c r="AY2358"/>
      <c r="AZ2358"/>
      <c r="BA2358"/>
      <c r="BB2358"/>
      <c r="BC2358"/>
      <c r="BD2358"/>
      <c r="BE2358"/>
      <c r="BF2358"/>
      <c r="BG2358"/>
      <c r="BH2358"/>
      <c r="BI2358"/>
      <c r="BJ2358"/>
      <c r="BK2358"/>
      <c r="BL2358"/>
      <c r="BM2358"/>
      <c r="BN2358"/>
      <c r="BO2358"/>
      <c r="BP2358"/>
      <c r="BQ2358"/>
      <c r="BR2358"/>
      <c r="BS2358"/>
      <c r="BT2358"/>
    </row>
    <row r="2359" spans="1:72" s="8" customFormat="1" x14ac:dyDescent="0.25">
      <c r="A2359" s="92"/>
      <c r="B2359" s="92"/>
      <c r="C2359" s="92"/>
      <c r="D2359" s="92"/>
      <c r="E2359" s="104"/>
      <c r="F2359" s="104"/>
      <c r="G2359" s="104"/>
      <c r="H2359" s="104"/>
      <c r="I2359" s="104"/>
      <c r="J2359" s="104"/>
      <c r="K2359" s="104"/>
      <c r="L2359" s="104"/>
      <c r="M2359"/>
      <c r="N2359"/>
      <c r="O2359"/>
      <c r="P2359"/>
      <c r="Q2359"/>
      <c r="R2359"/>
      <c r="S2359"/>
      <c r="T2359"/>
      <c r="U2359"/>
      <c r="V2359"/>
      <c r="W2359"/>
      <c r="X2359"/>
      <c r="Y2359"/>
      <c r="Z2359"/>
      <c r="AA2359"/>
      <c r="AB2359"/>
      <c r="AC2359"/>
      <c r="AD2359"/>
      <c r="AE2359"/>
      <c r="AF2359"/>
      <c r="AG2359"/>
      <c r="AH2359"/>
      <c r="AI2359"/>
      <c r="AJ2359"/>
      <c r="AK2359"/>
      <c r="AL2359"/>
      <c r="AM2359"/>
      <c r="AN2359"/>
      <c r="AO2359"/>
      <c r="AP2359"/>
      <c r="AQ2359"/>
      <c r="AR2359"/>
      <c r="AS2359"/>
      <c r="AT2359"/>
      <c r="AU2359"/>
      <c r="AV2359"/>
      <c r="AW2359"/>
      <c r="AX2359"/>
      <c r="AY2359"/>
      <c r="AZ2359"/>
      <c r="BA2359"/>
      <c r="BB2359"/>
      <c r="BC2359"/>
      <c r="BD2359"/>
      <c r="BE2359"/>
      <c r="BF2359"/>
      <c r="BG2359"/>
      <c r="BH2359"/>
      <c r="BI2359"/>
      <c r="BJ2359"/>
      <c r="BK2359"/>
      <c r="BL2359"/>
      <c r="BM2359"/>
      <c r="BN2359"/>
      <c r="BO2359"/>
      <c r="BP2359"/>
      <c r="BQ2359"/>
      <c r="BR2359"/>
      <c r="BS2359"/>
      <c r="BT2359"/>
    </row>
    <row r="2360" spans="1:72" s="8" customFormat="1" x14ac:dyDescent="0.25">
      <c r="A2360" s="92"/>
      <c r="B2360" s="92"/>
      <c r="C2360" s="92"/>
      <c r="D2360" s="92"/>
      <c r="E2360" s="104"/>
      <c r="F2360" s="104"/>
      <c r="G2360" s="104"/>
      <c r="H2360" s="104"/>
      <c r="I2360" s="104"/>
      <c r="J2360" s="104"/>
      <c r="K2360" s="104"/>
      <c r="L2360" s="104"/>
      <c r="M2360"/>
      <c r="N2360"/>
      <c r="O2360"/>
      <c r="P2360"/>
      <c r="Q2360"/>
      <c r="R2360"/>
      <c r="S2360"/>
      <c r="T2360"/>
      <c r="U2360"/>
      <c r="V2360"/>
      <c r="W2360"/>
      <c r="X2360"/>
      <c r="Y2360"/>
      <c r="Z2360"/>
      <c r="AA2360"/>
      <c r="AB2360"/>
      <c r="AC2360"/>
      <c r="AD2360"/>
      <c r="AE2360"/>
      <c r="AF2360"/>
      <c r="AG2360"/>
      <c r="AH2360"/>
      <c r="AI2360"/>
      <c r="AJ2360"/>
      <c r="AK2360"/>
      <c r="AL2360"/>
      <c r="AM2360"/>
      <c r="AN2360"/>
      <c r="AO2360"/>
      <c r="AP2360"/>
      <c r="AQ2360"/>
      <c r="AR2360"/>
      <c r="AS2360"/>
      <c r="AT2360"/>
      <c r="AU2360"/>
      <c r="AV2360"/>
      <c r="AW2360"/>
      <c r="AX2360"/>
      <c r="AY2360"/>
      <c r="AZ2360"/>
      <c r="BA2360"/>
      <c r="BB2360"/>
      <c r="BC2360"/>
      <c r="BD2360"/>
      <c r="BE2360"/>
      <c r="BF2360"/>
      <c r="BG2360"/>
      <c r="BH2360"/>
      <c r="BI2360"/>
      <c r="BJ2360"/>
      <c r="BK2360"/>
      <c r="BL2360"/>
      <c r="BM2360"/>
      <c r="BN2360"/>
      <c r="BO2360"/>
      <c r="BP2360"/>
      <c r="BQ2360"/>
      <c r="BR2360"/>
      <c r="BS2360"/>
      <c r="BT2360"/>
    </row>
    <row r="2361" spans="1:72" s="8" customFormat="1" x14ac:dyDescent="0.25">
      <c r="A2361" s="92"/>
      <c r="B2361" s="92"/>
      <c r="C2361" s="92"/>
      <c r="D2361" s="92"/>
      <c r="E2361" s="104"/>
      <c r="F2361" s="104"/>
      <c r="G2361" s="104"/>
      <c r="H2361" s="104"/>
      <c r="I2361" s="104"/>
      <c r="J2361" s="104"/>
      <c r="K2361" s="104"/>
      <c r="L2361" s="104"/>
      <c r="M2361"/>
      <c r="N2361"/>
      <c r="O2361"/>
      <c r="P2361"/>
      <c r="Q2361"/>
      <c r="R2361"/>
      <c r="S2361"/>
      <c r="T2361"/>
      <c r="U2361"/>
      <c r="V2361"/>
      <c r="W2361"/>
      <c r="X2361"/>
      <c r="Y2361"/>
      <c r="Z2361"/>
      <c r="AA2361"/>
      <c r="AB2361"/>
      <c r="AC2361"/>
      <c r="AD2361"/>
      <c r="AE2361"/>
      <c r="AF2361"/>
      <c r="AG2361"/>
      <c r="AH2361"/>
      <c r="AI2361"/>
      <c r="AJ2361"/>
      <c r="AK2361"/>
      <c r="AL2361"/>
      <c r="AM2361"/>
      <c r="AN2361"/>
      <c r="AO2361"/>
      <c r="AP2361"/>
      <c r="AQ2361"/>
      <c r="AR2361"/>
      <c r="AS2361"/>
      <c r="AT2361"/>
      <c r="AU2361"/>
      <c r="AV2361"/>
      <c r="AW2361"/>
      <c r="AX2361"/>
      <c r="AY2361"/>
      <c r="AZ2361"/>
      <c r="BA2361"/>
      <c r="BB2361"/>
      <c r="BC2361"/>
      <c r="BD2361"/>
      <c r="BE2361"/>
      <c r="BF2361"/>
      <c r="BG2361"/>
      <c r="BH2361"/>
      <c r="BI2361"/>
      <c r="BJ2361"/>
      <c r="BK2361"/>
      <c r="BL2361"/>
      <c r="BM2361"/>
      <c r="BN2361"/>
      <c r="BO2361"/>
      <c r="BP2361"/>
      <c r="BQ2361"/>
      <c r="BR2361"/>
      <c r="BS2361"/>
      <c r="BT2361"/>
    </row>
    <row r="2362" spans="1:72" s="8" customFormat="1" x14ac:dyDescent="0.25">
      <c r="A2362" s="92"/>
      <c r="B2362" s="92"/>
      <c r="C2362" s="92"/>
      <c r="D2362" s="92"/>
      <c r="E2362" s="104"/>
      <c r="F2362" s="104"/>
      <c r="G2362" s="104"/>
      <c r="H2362" s="104"/>
      <c r="I2362" s="104"/>
      <c r="J2362" s="104"/>
      <c r="K2362" s="104"/>
      <c r="L2362" s="104"/>
      <c r="M2362"/>
      <c r="N2362"/>
      <c r="O2362"/>
      <c r="P2362"/>
      <c r="Q2362"/>
      <c r="R2362"/>
      <c r="S2362"/>
      <c r="T2362"/>
      <c r="U2362"/>
      <c r="V2362"/>
      <c r="W2362"/>
      <c r="X2362"/>
      <c r="Y2362"/>
      <c r="Z2362"/>
      <c r="AA2362"/>
      <c r="AB2362"/>
      <c r="AC2362"/>
      <c r="AD2362"/>
      <c r="AE2362"/>
      <c r="AF2362"/>
      <c r="AG2362"/>
      <c r="AH2362"/>
      <c r="AI2362"/>
      <c r="AJ2362"/>
      <c r="AK2362"/>
      <c r="AL2362"/>
      <c r="AM2362"/>
      <c r="AN2362"/>
      <c r="AO2362"/>
      <c r="AP2362"/>
      <c r="AQ2362"/>
      <c r="AR2362"/>
      <c r="AS2362"/>
      <c r="AT2362"/>
      <c r="AU2362"/>
      <c r="AV2362"/>
      <c r="AW2362"/>
      <c r="AX2362"/>
      <c r="AY2362"/>
      <c r="AZ2362"/>
      <c r="BA2362"/>
      <c r="BB2362"/>
      <c r="BC2362"/>
      <c r="BD2362"/>
      <c r="BE2362"/>
      <c r="BF2362"/>
      <c r="BG2362"/>
      <c r="BH2362"/>
      <c r="BI2362"/>
      <c r="BJ2362"/>
      <c r="BK2362"/>
      <c r="BL2362"/>
      <c r="BM2362"/>
      <c r="BN2362"/>
      <c r="BO2362"/>
      <c r="BP2362"/>
      <c r="BQ2362"/>
      <c r="BR2362"/>
      <c r="BS2362"/>
      <c r="BT2362"/>
    </row>
    <row r="2363" spans="1:72" s="8" customFormat="1" x14ac:dyDescent="0.25">
      <c r="A2363" s="92"/>
      <c r="B2363" s="92"/>
      <c r="C2363" s="92"/>
      <c r="D2363" s="92"/>
      <c r="E2363" s="104"/>
      <c r="F2363" s="104"/>
      <c r="G2363" s="104"/>
      <c r="H2363" s="104"/>
      <c r="I2363" s="104"/>
      <c r="J2363" s="104"/>
      <c r="K2363" s="104"/>
      <c r="L2363" s="104"/>
      <c r="M2363"/>
      <c r="N2363"/>
      <c r="O2363"/>
      <c r="P2363"/>
      <c r="Q2363"/>
      <c r="R2363"/>
      <c r="S2363"/>
      <c r="T2363"/>
      <c r="U2363"/>
      <c r="V2363"/>
      <c r="W2363"/>
      <c r="X2363"/>
      <c r="Y2363"/>
      <c r="Z2363"/>
      <c r="AA2363"/>
      <c r="AB2363"/>
      <c r="AC2363"/>
      <c r="AD2363"/>
      <c r="AE2363"/>
      <c r="AF2363"/>
      <c r="AG2363"/>
      <c r="AH2363"/>
      <c r="AI2363"/>
      <c r="AJ2363"/>
      <c r="AK2363"/>
      <c r="AL2363"/>
      <c r="AM2363"/>
      <c r="AN2363"/>
      <c r="AO2363"/>
      <c r="AP2363"/>
      <c r="AQ2363"/>
      <c r="AR2363"/>
      <c r="AS2363"/>
      <c r="AT2363"/>
      <c r="AU2363"/>
      <c r="AV2363"/>
      <c r="AW2363"/>
      <c r="AX2363"/>
      <c r="AY2363"/>
      <c r="AZ2363"/>
      <c r="BA2363"/>
      <c r="BB2363"/>
      <c r="BC2363"/>
      <c r="BD2363"/>
      <c r="BE2363"/>
      <c r="BF2363"/>
      <c r="BG2363"/>
      <c r="BH2363"/>
      <c r="BI2363"/>
      <c r="BJ2363"/>
      <c r="BK2363"/>
      <c r="BL2363"/>
      <c r="BM2363"/>
      <c r="BN2363"/>
      <c r="BO2363"/>
      <c r="BP2363"/>
      <c r="BQ2363"/>
      <c r="BR2363"/>
      <c r="BS2363"/>
      <c r="BT2363"/>
    </row>
    <row r="2364" spans="1:72" s="8" customFormat="1" x14ac:dyDescent="0.25">
      <c r="A2364" s="92"/>
      <c r="B2364" s="92"/>
      <c r="C2364" s="92"/>
      <c r="D2364" s="92"/>
      <c r="E2364" s="104"/>
      <c r="F2364" s="104"/>
      <c r="G2364" s="104"/>
      <c r="H2364" s="104"/>
      <c r="I2364" s="104"/>
      <c r="J2364" s="104"/>
      <c r="K2364" s="104"/>
      <c r="L2364" s="104"/>
      <c r="M2364"/>
      <c r="N2364"/>
      <c r="O2364"/>
      <c r="P2364"/>
      <c r="Q2364"/>
      <c r="R2364"/>
      <c r="S2364"/>
      <c r="T2364"/>
      <c r="U2364"/>
      <c r="V2364"/>
      <c r="W2364"/>
      <c r="X2364"/>
      <c r="Y2364"/>
      <c r="Z2364"/>
      <c r="AA2364"/>
      <c r="AB2364"/>
      <c r="AC2364"/>
      <c r="AD2364"/>
      <c r="AE2364"/>
      <c r="AF2364"/>
      <c r="AG2364"/>
      <c r="AH2364"/>
      <c r="AI2364"/>
      <c r="AJ2364"/>
      <c r="AK2364"/>
      <c r="AL2364"/>
      <c r="AM2364"/>
      <c r="AN2364"/>
      <c r="AO2364"/>
      <c r="AP2364"/>
      <c r="AQ2364"/>
      <c r="AR2364"/>
      <c r="AS2364"/>
      <c r="AT2364"/>
      <c r="AU2364"/>
      <c r="AV2364"/>
      <c r="AW2364"/>
      <c r="AX2364"/>
      <c r="AY2364"/>
      <c r="AZ2364"/>
      <c r="BA2364"/>
      <c r="BB2364"/>
      <c r="BC2364"/>
      <c r="BD2364"/>
      <c r="BE2364"/>
      <c r="BF2364"/>
      <c r="BG2364"/>
      <c r="BH2364"/>
      <c r="BI2364"/>
      <c r="BJ2364"/>
      <c r="BK2364"/>
      <c r="BL2364"/>
      <c r="BM2364"/>
      <c r="BN2364"/>
      <c r="BO2364"/>
      <c r="BP2364"/>
      <c r="BQ2364"/>
      <c r="BR2364"/>
      <c r="BS2364"/>
      <c r="BT2364"/>
    </row>
    <row r="2365" spans="1:72" s="8" customFormat="1" x14ac:dyDescent="0.25">
      <c r="A2365" s="92"/>
      <c r="B2365" s="92"/>
      <c r="C2365" s="92"/>
      <c r="D2365" s="92"/>
      <c r="E2365" s="104"/>
      <c r="F2365" s="104"/>
      <c r="G2365" s="104"/>
      <c r="H2365" s="104"/>
      <c r="I2365" s="104"/>
      <c r="J2365" s="104"/>
      <c r="K2365" s="104"/>
      <c r="L2365" s="104"/>
      <c r="M2365"/>
      <c r="N2365"/>
      <c r="O2365"/>
      <c r="P2365"/>
      <c r="Q2365"/>
      <c r="R2365"/>
      <c r="S2365"/>
      <c r="T2365"/>
      <c r="U2365"/>
      <c r="V2365"/>
      <c r="W2365"/>
      <c r="X2365"/>
      <c r="Y2365"/>
      <c r="Z2365"/>
      <c r="AA2365"/>
      <c r="AB2365"/>
      <c r="AC2365"/>
      <c r="AD2365"/>
      <c r="AE2365"/>
      <c r="AF2365"/>
      <c r="AG2365"/>
      <c r="AH2365"/>
      <c r="AI2365"/>
      <c r="AJ2365"/>
      <c r="AK2365"/>
      <c r="AL2365"/>
      <c r="AM2365"/>
      <c r="AN2365"/>
      <c r="AO2365"/>
      <c r="AP2365"/>
      <c r="AQ2365"/>
      <c r="AR2365"/>
      <c r="AS2365"/>
      <c r="AT2365"/>
      <c r="AU2365"/>
      <c r="AV2365"/>
      <c r="AW2365"/>
      <c r="AX2365"/>
      <c r="AY2365"/>
      <c r="AZ2365"/>
      <c r="BA2365"/>
      <c r="BB2365"/>
      <c r="BC2365"/>
      <c r="BD2365"/>
      <c r="BE2365"/>
      <c r="BF2365"/>
      <c r="BG2365"/>
      <c r="BH2365"/>
      <c r="BI2365"/>
      <c r="BJ2365"/>
      <c r="BK2365"/>
      <c r="BL2365"/>
      <c r="BM2365"/>
      <c r="BN2365"/>
      <c r="BO2365"/>
      <c r="BP2365"/>
      <c r="BQ2365"/>
      <c r="BR2365"/>
      <c r="BS2365"/>
      <c r="BT2365"/>
    </row>
    <row r="2366" spans="1:72" s="8" customFormat="1" x14ac:dyDescent="0.25">
      <c r="A2366" s="92"/>
      <c r="B2366" s="92"/>
      <c r="C2366" s="92"/>
      <c r="D2366" s="92"/>
      <c r="E2366" s="104"/>
      <c r="F2366" s="104"/>
      <c r="G2366" s="104"/>
      <c r="H2366" s="104"/>
      <c r="I2366" s="104"/>
      <c r="J2366" s="104"/>
      <c r="K2366" s="104"/>
      <c r="L2366" s="104"/>
      <c r="M2366"/>
      <c r="N2366"/>
      <c r="O2366"/>
      <c r="P2366"/>
      <c r="Q2366"/>
      <c r="R2366"/>
      <c r="S2366"/>
      <c r="T2366"/>
      <c r="U2366"/>
      <c r="V2366"/>
      <c r="W2366"/>
      <c r="X2366"/>
      <c r="Y2366"/>
      <c r="Z2366"/>
      <c r="AA2366"/>
      <c r="AB2366"/>
      <c r="AC2366"/>
      <c r="AD2366"/>
      <c r="AE2366"/>
      <c r="AF2366"/>
      <c r="AG2366"/>
      <c r="AH2366"/>
      <c r="AI2366"/>
      <c r="AJ2366"/>
      <c r="AK2366"/>
      <c r="AL2366"/>
      <c r="AM2366"/>
      <c r="AN2366"/>
      <c r="AO2366"/>
      <c r="AP2366"/>
      <c r="AQ2366"/>
      <c r="AR2366"/>
      <c r="AS2366"/>
      <c r="AT2366"/>
      <c r="AU2366"/>
      <c r="AV2366"/>
      <c r="AW2366"/>
      <c r="AX2366"/>
      <c r="AY2366"/>
      <c r="AZ2366"/>
      <c r="BA2366"/>
      <c r="BB2366"/>
      <c r="BC2366"/>
      <c r="BD2366"/>
      <c r="BE2366"/>
      <c r="BF2366"/>
      <c r="BG2366"/>
      <c r="BH2366"/>
      <c r="BI2366"/>
      <c r="BJ2366"/>
      <c r="BK2366"/>
      <c r="BL2366"/>
      <c r="BM2366"/>
      <c r="BN2366"/>
      <c r="BO2366"/>
      <c r="BP2366"/>
      <c r="BQ2366"/>
      <c r="BR2366"/>
      <c r="BS2366"/>
      <c r="BT2366"/>
    </row>
    <row r="2367" spans="1:72" s="8" customFormat="1" x14ac:dyDescent="0.25">
      <c r="A2367" s="92"/>
      <c r="B2367" s="92"/>
      <c r="C2367" s="92"/>
      <c r="D2367" s="92"/>
      <c r="E2367" s="104"/>
      <c r="F2367" s="104"/>
      <c r="G2367" s="104"/>
      <c r="H2367" s="104"/>
      <c r="I2367" s="104"/>
      <c r="J2367" s="104"/>
      <c r="K2367" s="104"/>
      <c r="L2367" s="104"/>
      <c r="M2367"/>
      <c r="N2367"/>
      <c r="O2367"/>
      <c r="P2367"/>
      <c r="Q2367"/>
      <c r="R2367"/>
      <c r="S2367"/>
      <c r="T2367"/>
      <c r="U2367"/>
      <c r="V2367"/>
      <c r="W2367"/>
      <c r="X2367"/>
      <c r="Y2367"/>
      <c r="Z2367"/>
      <c r="AA2367"/>
      <c r="AB2367"/>
      <c r="AC2367"/>
      <c r="AD2367"/>
      <c r="AE2367"/>
      <c r="AF2367"/>
      <c r="AG2367"/>
      <c r="AH2367"/>
      <c r="AI2367"/>
      <c r="AJ2367"/>
      <c r="AK2367"/>
      <c r="AL2367"/>
      <c r="AM2367"/>
      <c r="AN2367"/>
      <c r="AO2367"/>
      <c r="AP2367"/>
      <c r="AQ2367"/>
      <c r="AR2367"/>
      <c r="AS2367"/>
      <c r="AT2367"/>
      <c r="AU2367"/>
      <c r="AV2367"/>
      <c r="AW2367"/>
      <c r="AX2367"/>
      <c r="AY2367"/>
      <c r="AZ2367"/>
      <c r="BA2367"/>
      <c r="BB2367"/>
      <c r="BC2367"/>
      <c r="BD2367"/>
      <c r="BE2367"/>
      <c r="BF2367"/>
      <c r="BG2367"/>
      <c r="BH2367"/>
      <c r="BI2367"/>
      <c r="BJ2367"/>
      <c r="BK2367"/>
      <c r="BL2367"/>
      <c r="BM2367"/>
      <c r="BN2367"/>
      <c r="BO2367"/>
      <c r="BP2367"/>
      <c r="BQ2367"/>
      <c r="BR2367"/>
      <c r="BS2367"/>
      <c r="BT2367"/>
    </row>
    <row r="2368" spans="1:72" s="8" customFormat="1" x14ac:dyDescent="0.25">
      <c r="A2368" s="92"/>
      <c r="B2368" s="92"/>
      <c r="C2368" s="92"/>
      <c r="D2368" s="92"/>
      <c r="E2368" s="104"/>
      <c r="F2368" s="104"/>
      <c r="G2368" s="104"/>
      <c r="H2368" s="104"/>
      <c r="I2368" s="104"/>
      <c r="J2368" s="104"/>
      <c r="K2368" s="104"/>
      <c r="L2368" s="104"/>
      <c r="M2368"/>
      <c r="N2368"/>
      <c r="O2368"/>
      <c r="P2368"/>
      <c r="Q2368"/>
      <c r="R2368"/>
      <c r="S2368"/>
      <c r="T2368"/>
      <c r="U2368"/>
      <c r="V2368"/>
      <c r="W2368"/>
      <c r="X2368"/>
      <c r="Y2368"/>
      <c r="Z2368"/>
      <c r="AA2368"/>
      <c r="AB2368"/>
      <c r="AC2368"/>
      <c r="AD2368"/>
      <c r="AE2368"/>
      <c r="AF2368"/>
      <c r="AG2368"/>
      <c r="AH2368"/>
      <c r="AI2368"/>
      <c r="AJ2368"/>
      <c r="AK2368"/>
      <c r="AL2368"/>
      <c r="AM2368"/>
      <c r="AN2368"/>
      <c r="AO2368"/>
      <c r="AP2368"/>
      <c r="AQ2368"/>
      <c r="AR2368"/>
      <c r="AS2368"/>
      <c r="AT2368"/>
      <c r="AU2368"/>
      <c r="AV2368"/>
      <c r="AW2368"/>
      <c r="AX2368"/>
      <c r="AY2368"/>
      <c r="AZ2368"/>
      <c r="BA2368"/>
      <c r="BB2368"/>
      <c r="BC2368"/>
      <c r="BD2368"/>
      <c r="BE2368"/>
      <c r="BF2368"/>
      <c r="BG2368"/>
      <c r="BH2368"/>
      <c r="BI2368"/>
      <c r="BJ2368"/>
      <c r="BK2368"/>
      <c r="BL2368"/>
      <c r="BM2368"/>
      <c r="BN2368"/>
      <c r="BO2368"/>
      <c r="BP2368"/>
      <c r="BQ2368"/>
      <c r="BR2368"/>
      <c r="BS2368"/>
      <c r="BT2368"/>
    </row>
    <row r="2369" spans="1:72" s="8" customFormat="1" x14ac:dyDescent="0.25">
      <c r="A2369" s="92"/>
      <c r="B2369" s="92"/>
      <c r="C2369" s="92"/>
      <c r="D2369" s="92"/>
      <c r="E2369" s="104"/>
      <c r="F2369" s="104"/>
      <c r="G2369" s="104"/>
      <c r="H2369" s="104"/>
      <c r="I2369" s="104"/>
      <c r="J2369" s="104"/>
      <c r="K2369" s="104"/>
      <c r="L2369" s="104"/>
      <c r="M2369"/>
      <c r="N2369"/>
      <c r="O2369"/>
      <c r="P2369"/>
      <c r="Q2369"/>
      <c r="R2369"/>
      <c r="S2369"/>
      <c r="T2369"/>
      <c r="U2369"/>
      <c r="V2369"/>
      <c r="W2369"/>
      <c r="X2369"/>
      <c r="Y2369"/>
      <c r="Z2369"/>
      <c r="AA2369"/>
      <c r="AB2369"/>
      <c r="AC2369"/>
      <c r="AD2369"/>
      <c r="AE2369"/>
      <c r="AF2369"/>
      <c r="AG2369"/>
      <c r="AH2369"/>
      <c r="AI2369"/>
      <c r="AJ2369"/>
      <c r="AK2369"/>
      <c r="AL2369"/>
      <c r="AM2369"/>
      <c r="AN2369"/>
      <c r="AO2369"/>
      <c r="AP2369"/>
      <c r="AQ2369"/>
      <c r="AR2369"/>
      <c r="AS2369"/>
      <c r="AT2369"/>
      <c r="AU2369"/>
      <c r="AV2369"/>
      <c r="AW2369"/>
      <c r="AX2369"/>
      <c r="AY2369"/>
      <c r="AZ2369"/>
      <c r="BA2369"/>
      <c r="BB2369"/>
      <c r="BC2369"/>
      <c r="BD2369"/>
      <c r="BE2369"/>
      <c r="BF2369"/>
      <c r="BG2369"/>
      <c r="BH2369"/>
      <c r="BI2369"/>
      <c r="BJ2369"/>
      <c r="BK2369"/>
      <c r="BL2369"/>
      <c r="BM2369"/>
      <c r="BN2369"/>
      <c r="BO2369"/>
      <c r="BP2369"/>
      <c r="BQ2369"/>
      <c r="BR2369"/>
      <c r="BS2369"/>
      <c r="BT2369"/>
    </row>
    <row r="2370" spans="1:72" s="8" customFormat="1" x14ac:dyDescent="0.25">
      <c r="A2370" s="92"/>
      <c r="B2370" s="92"/>
      <c r="C2370" s="92"/>
      <c r="D2370" s="92"/>
      <c r="E2370" s="104"/>
      <c r="F2370" s="104"/>
      <c r="G2370" s="104"/>
      <c r="H2370" s="104"/>
      <c r="I2370" s="104"/>
      <c r="J2370" s="104"/>
      <c r="K2370" s="104"/>
      <c r="L2370" s="104"/>
      <c r="M2370"/>
      <c r="N2370"/>
      <c r="O2370"/>
      <c r="P2370"/>
      <c r="Q2370"/>
      <c r="R2370"/>
      <c r="S2370"/>
      <c r="T2370"/>
      <c r="U2370"/>
      <c r="V2370"/>
      <c r="W2370"/>
      <c r="X2370"/>
      <c r="Y2370"/>
      <c r="Z2370"/>
      <c r="AA2370"/>
      <c r="AB2370"/>
      <c r="AC2370"/>
      <c r="AD2370"/>
      <c r="AE2370"/>
      <c r="AF2370"/>
      <c r="AG2370"/>
      <c r="AH2370"/>
      <c r="AI2370"/>
      <c r="AJ2370"/>
      <c r="AK2370"/>
      <c r="AL2370"/>
      <c r="AM2370"/>
      <c r="AN2370"/>
      <c r="AO2370"/>
      <c r="AP2370"/>
      <c r="AQ2370"/>
      <c r="AR2370"/>
      <c r="AS2370"/>
      <c r="AT2370"/>
      <c r="AU2370"/>
      <c r="AV2370"/>
      <c r="AW2370"/>
      <c r="AX2370"/>
      <c r="AY2370"/>
      <c r="AZ2370"/>
      <c r="BA2370"/>
      <c r="BB2370"/>
      <c r="BC2370"/>
      <c r="BD2370"/>
      <c r="BE2370"/>
      <c r="BF2370"/>
      <c r="BG2370"/>
      <c r="BH2370"/>
      <c r="BI2370"/>
      <c r="BJ2370"/>
      <c r="BK2370"/>
      <c r="BL2370"/>
      <c r="BM2370"/>
      <c r="BN2370"/>
      <c r="BO2370"/>
      <c r="BP2370"/>
      <c r="BQ2370"/>
      <c r="BR2370"/>
      <c r="BS2370"/>
      <c r="BT2370"/>
    </row>
    <row r="2371" spans="1:72" s="8" customFormat="1" x14ac:dyDescent="0.25">
      <c r="A2371" s="92"/>
      <c r="B2371" s="92"/>
      <c r="C2371" s="92"/>
      <c r="D2371" s="92"/>
      <c r="E2371" s="104"/>
      <c r="F2371" s="104"/>
      <c r="G2371" s="104"/>
      <c r="H2371" s="104"/>
      <c r="I2371" s="104"/>
      <c r="J2371" s="104"/>
      <c r="K2371" s="104"/>
      <c r="L2371" s="104"/>
      <c r="M2371"/>
      <c r="N2371"/>
      <c r="O2371"/>
      <c r="P2371"/>
      <c r="Q2371"/>
      <c r="R2371"/>
      <c r="S2371"/>
      <c r="T2371"/>
      <c r="U2371"/>
      <c r="V2371"/>
      <c r="W2371"/>
      <c r="X2371"/>
      <c r="Y2371"/>
      <c r="Z2371"/>
      <c r="AA2371"/>
      <c r="AB2371"/>
      <c r="AC2371"/>
      <c r="AD2371"/>
      <c r="AE2371"/>
      <c r="AF2371"/>
      <c r="AG2371"/>
      <c r="AH2371"/>
      <c r="AI2371"/>
      <c r="AJ2371"/>
      <c r="AK2371"/>
      <c r="AL2371"/>
      <c r="AM2371"/>
      <c r="AN2371"/>
      <c r="AO2371"/>
      <c r="AP2371"/>
      <c r="AQ2371"/>
      <c r="AR2371"/>
      <c r="AS2371"/>
      <c r="AT2371"/>
      <c r="AU2371"/>
      <c r="AV2371"/>
      <c r="AW2371"/>
      <c r="AX2371"/>
      <c r="AY2371"/>
      <c r="AZ2371"/>
      <c r="BA2371"/>
      <c r="BB2371"/>
      <c r="BC2371"/>
      <c r="BD2371"/>
      <c r="BE2371"/>
      <c r="BF2371"/>
      <c r="BG2371"/>
      <c r="BH2371"/>
      <c r="BI2371"/>
      <c r="BJ2371"/>
      <c r="BK2371"/>
      <c r="BL2371"/>
      <c r="BM2371"/>
      <c r="BN2371"/>
      <c r="BO2371"/>
      <c r="BP2371"/>
      <c r="BQ2371"/>
      <c r="BR2371"/>
      <c r="BS2371"/>
      <c r="BT2371"/>
    </row>
    <row r="2372" spans="1:72" s="8" customFormat="1" x14ac:dyDescent="0.25">
      <c r="A2372" s="92"/>
      <c r="B2372" s="92"/>
      <c r="C2372" s="92"/>
      <c r="D2372" s="92"/>
      <c r="E2372" s="104"/>
      <c r="F2372" s="104"/>
      <c r="G2372" s="104"/>
      <c r="H2372" s="104"/>
      <c r="I2372" s="104"/>
      <c r="J2372" s="104"/>
      <c r="K2372" s="104"/>
      <c r="L2372" s="104"/>
      <c r="M2372"/>
      <c r="N2372"/>
      <c r="O2372"/>
      <c r="P2372"/>
      <c r="Q2372"/>
      <c r="R2372"/>
      <c r="S2372"/>
      <c r="T2372"/>
      <c r="U2372"/>
      <c r="V2372"/>
      <c r="W2372"/>
      <c r="X2372"/>
      <c r="Y2372"/>
      <c r="Z2372"/>
      <c r="AA2372"/>
      <c r="AB2372"/>
      <c r="AC2372"/>
      <c r="AD2372"/>
      <c r="AE2372"/>
      <c r="AF2372"/>
      <c r="AG2372"/>
      <c r="AH2372"/>
      <c r="AI2372"/>
      <c r="AJ2372"/>
      <c r="AK2372"/>
      <c r="AL2372"/>
      <c r="AM2372"/>
      <c r="AN2372"/>
      <c r="AO2372"/>
      <c r="AP2372"/>
      <c r="AQ2372"/>
      <c r="AR2372"/>
      <c r="AS2372"/>
      <c r="AT2372"/>
      <c r="AU2372"/>
      <c r="AV2372"/>
      <c r="AW2372"/>
      <c r="AX2372"/>
      <c r="AY2372"/>
      <c r="AZ2372"/>
      <c r="BA2372"/>
      <c r="BB2372"/>
      <c r="BC2372"/>
      <c r="BD2372"/>
      <c r="BE2372"/>
      <c r="BF2372"/>
      <c r="BG2372"/>
      <c r="BH2372"/>
      <c r="BI2372"/>
      <c r="BJ2372"/>
      <c r="BK2372"/>
      <c r="BL2372"/>
      <c r="BM2372"/>
      <c r="BN2372"/>
      <c r="BO2372"/>
      <c r="BP2372"/>
      <c r="BQ2372"/>
      <c r="BR2372"/>
      <c r="BS2372"/>
      <c r="BT2372"/>
    </row>
    <row r="2373" spans="1:72" s="8" customFormat="1" x14ac:dyDescent="0.25">
      <c r="A2373" s="92"/>
      <c r="B2373" s="92"/>
      <c r="C2373" s="92"/>
      <c r="D2373" s="92"/>
      <c r="E2373" s="104"/>
      <c r="F2373" s="104"/>
      <c r="G2373" s="104"/>
      <c r="H2373" s="104"/>
      <c r="I2373" s="104"/>
      <c r="J2373" s="104"/>
      <c r="K2373" s="104"/>
      <c r="L2373" s="104"/>
      <c r="M2373"/>
      <c r="N2373"/>
      <c r="O2373"/>
      <c r="P2373"/>
      <c r="Q2373"/>
      <c r="R2373"/>
      <c r="S2373"/>
      <c r="T2373"/>
      <c r="U2373"/>
      <c r="V2373"/>
      <c r="W2373"/>
      <c r="X2373"/>
      <c r="Y2373"/>
      <c r="Z2373"/>
      <c r="AA2373"/>
      <c r="AB2373"/>
      <c r="AC2373"/>
      <c r="AD2373"/>
      <c r="AE2373"/>
      <c r="AF2373"/>
      <c r="AG2373"/>
      <c r="AH2373"/>
      <c r="AI2373"/>
      <c r="AJ2373"/>
      <c r="AK2373"/>
      <c r="AL2373"/>
      <c r="AM2373"/>
      <c r="AN2373"/>
      <c r="AO2373"/>
      <c r="AP2373"/>
      <c r="AQ2373"/>
      <c r="AR2373"/>
      <c r="AS2373"/>
      <c r="AT2373"/>
      <c r="AU2373"/>
      <c r="AV2373"/>
      <c r="AW2373"/>
      <c r="AX2373"/>
      <c r="AY2373"/>
      <c r="AZ2373"/>
      <c r="BA2373"/>
      <c r="BB2373"/>
      <c r="BC2373"/>
      <c r="BD2373"/>
      <c r="BE2373"/>
      <c r="BF2373"/>
      <c r="BG2373"/>
      <c r="BH2373"/>
      <c r="BI2373"/>
      <c r="BJ2373"/>
      <c r="BK2373"/>
      <c r="BL2373"/>
      <c r="BM2373"/>
      <c r="BN2373"/>
      <c r="BO2373"/>
      <c r="BP2373"/>
      <c r="BQ2373"/>
      <c r="BR2373"/>
      <c r="BS2373"/>
      <c r="BT2373"/>
    </row>
    <row r="2374" spans="1:72" s="8" customFormat="1" x14ac:dyDescent="0.25">
      <c r="A2374" s="92"/>
      <c r="B2374" s="92"/>
      <c r="C2374" s="92"/>
      <c r="D2374" s="92"/>
      <c r="E2374" s="104"/>
      <c r="F2374" s="104"/>
      <c r="G2374" s="104"/>
      <c r="H2374" s="104"/>
      <c r="I2374" s="104"/>
      <c r="J2374" s="104"/>
      <c r="K2374" s="104"/>
      <c r="L2374" s="104"/>
      <c r="M2374"/>
      <c r="N2374"/>
      <c r="O2374"/>
      <c r="P2374"/>
      <c r="Q2374"/>
      <c r="R2374"/>
      <c r="S2374"/>
      <c r="T2374"/>
      <c r="U2374"/>
      <c r="V2374"/>
      <c r="W2374"/>
      <c r="X2374"/>
      <c r="Y2374"/>
      <c r="Z2374"/>
      <c r="AA2374"/>
      <c r="AB2374"/>
      <c r="AC2374"/>
      <c r="AD2374"/>
      <c r="AE2374"/>
      <c r="AF2374"/>
      <c r="AG2374"/>
      <c r="AH2374"/>
      <c r="AI2374"/>
      <c r="AJ2374"/>
      <c r="AK2374"/>
      <c r="AL2374"/>
      <c r="AM2374"/>
      <c r="AN2374"/>
      <c r="AO2374"/>
      <c r="AP2374"/>
      <c r="AQ2374"/>
      <c r="AR2374"/>
      <c r="AS2374"/>
      <c r="AT2374"/>
      <c r="AU2374"/>
      <c r="AV2374"/>
      <c r="AW2374"/>
      <c r="AX2374"/>
      <c r="AY2374"/>
      <c r="AZ2374"/>
      <c r="BA2374"/>
      <c r="BB2374"/>
      <c r="BC2374"/>
      <c r="BD2374"/>
      <c r="BE2374"/>
      <c r="BF2374"/>
      <c r="BG2374"/>
      <c r="BH2374"/>
      <c r="BI2374"/>
      <c r="BJ2374"/>
      <c r="BK2374"/>
      <c r="BL2374"/>
      <c r="BM2374"/>
      <c r="BN2374"/>
      <c r="BO2374"/>
      <c r="BP2374"/>
      <c r="BQ2374"/>
      <c r="BR2374"/>
      <c r="BS2374"/>
      <c r="BT2374"/>
    </row>
    <row r="2375" spans="1:72" s="8" customFormat="1" x14ac:dyDescent="0.25">
      <c r="A2375" s="92"/>
      <c r="B2375" s="92"/>
      <c r="C2375" s="92"/>
      <c r="D2375" s="92"/>
      <c r="E2375" s="104"/>
      <c r="F2375" s="104"/>
      <c r="G2375" s="104"/>
      <c r="H2375" s="104"/>
      <c r="I2375" s="104"/>
      <c r="J2375" s="104"/>
      <c r="K2375" s="104"/>
      <c r="L2375" s="104"/>
      <c r="M2375"/>
      <c r="N2375"/>
      <c r="O2375"/>
      <c r="P2375"/>
      <c r="Q2375"/>
      <c r="R2375"/>
      <c r="S2375"/>
      <c r="T2375"/>
      <c r="U2375"/>
      <c r="V2375"/>
      <c r="W2375"/>
      <c r="X2375"/>
      <c r="Y2375"/>
      <c r="Z2375"/>
      <c r="AA2375"/>
      <c r="AB2375"/>
      <c r="AC2375"/>
      <c r="AD2375"/>
      <c r="AE2375"/>
      <c r="AF2375"/>
      <c r="AG2375"/>
      <c r="AH2375"/>
      <c r="AI2375"/>
      <c r="AJ2375"/>
      <c r="AK2375"/>
      <c r="AL2375"/>
      <c r="AM2375"/>
      <c r="AN2375"/>
      <c r="AO2375"/>
      <c r="AP2375"/>
      <c r="AQ2375"/>
      <c r="AR2375"/>
      <c r="AS2375"/>
      <c r="AT2375"/>
      <c r="AU2375"/>
      <c r="AV2375"/>
      <c r="AW2375"/>
      <c r="AX2375"/>
      <c r="AY2375"/>
      <c r="AZ2375"/>
      <c r="BA2375"/>
      <c r="BB2375"/>
      <c r="BC2375"/>
      <c r="BD2375"/>
      <c r="BE2375"/>
      <c r="BF2375"/>
      <c r="BG2375"/>
      <c r="BH2375"/>
      <c r="BI2375"/>
      <c r="BJ2375"/>
      <c r="BK2375"/>
      <c r="BL2375"/>
      <c r="BM2375"/>
      <c r="BN2375"/>
      <c r="BO2375"/>
      <c r="BP2375"/>
      <c r="BQ2375"/>
      <c r="BR2375"/>
      <c r="BS2375"/>
      <c r="BT2375"/>
    </row>
    <row r="2376" spans="1:72" s="8" customFormat="1" x14ac:dyDescent="0.25">
      <c r="A2376" s="92"/>
      <c r="B2376" s="92"/>
      <c r="C2376" s="92"/>
      <c r="D2376" s="92"/>
      <c r="E2376" s="104"/>
      <c r="F2376" s="104"/>
      <c r="G2376" s="104"/>
      <c r="H2376" s="104"/>
      <c r="I2376" s="104"/>
      <c r="J2376" s="104"/>
      <c r="K2376" s="104"/>
      <c r="L2376" s="104"/>
      <c r="M2376"/>
      <c r="N2376"/>
      <c r="O2376"/>
      <c r="P2376"/>
      <c r="Q2376"/>
      <c r="R2376"/>
      <c r="S2376"/>
      <c r="T2376"/>
      <c r="U2376"/>
      <c r="V2376"/>
      <c r="W2376"/>
      <c r="X2376"/>
      <c r="Y2376"/>
      <c r="Z2376"/>
      <c r="AA2376"/>
      <c r="AB2376"/>
      <c r="AC2376"/>
      <c r="AD2376"/>
      <c r="AE2376"/>
      <c r="AF2376"/>
      <c r="AG2376"/>
      <c r="AH2376"/>
      <c r="AI2376"/>
      <c r="AJ2376"/>
      <c r="AK2376"/>
      <c r="AL2376"/>
      <c r="AM2376"/>
      <c r="AN2376"/>
      <c r="AO2376"/>
      <c r="AP2376"/>
      <c r="AQ2376"/>
      <c r="AR2376"/>
      <c r="AS2376"/>
      <c r="AT2376"/>
      <c r="AU2376"/>
      <c r="AV2376"/>
      <c r="AW2376"/>
      <c r="AX2376"/>
      <c r="AY2376"/>
      <c r="AZ2376"/>
      <c r="BA2376"/>
      <c r="BB2376"/>
      <c r="BC2376"/>
      <c r="BD2376"/>
      <c r="BE2376"/>
      <c r="BF2376"/>
      <c r="BG2376"/>
      <c r="BH2376"/>
      <c r="BI2376"/>
      <c r="BJ2376"/>
      <c r="BK2376"/>
      <c r="BL2376"/>
      <c r="BM2376"/>
      <c r="BN2376"/>
      <c r="BO2376"/>
      <c r="BP2376"/>
      <c r="BQ2376"/>
      <c r="BR2376"/>
      <c r="BS2376"/>
      <c r="BT2376"/>
    </row>
    <row r="2377" spans="1:72" s="8" customFormat="1" x14ac:dyDescent="0.25">
      <c r="A2377" s="92"/>
      <c r="B2377" s="92"/>
      <c r="C2377" s="92"/>
      <c r="D2377" s="92"/>
      <c r="E2377" s="104"/>
      <c r="F2377" s="104"/>
      <c r="G2377" s="104"/>
      <c r="H2377" s="104"/>
      <c r="I2377" s="104"/>
      <c r="J2377" s="104"/>
      <c r="K2377" s="104"/>
      <c r="L2377" s="104"/>
      <c r="M2377"/>
      <c r="N2377"/>
      <c r="O2377"/>
      <c r="P2377"/>
      <c r="Q2377"/>
      <c r="R2377"/>
      <c r="S2377"/>
      <c r="T2377"/>
      <c r="U2377"/>
      <c r="V2377"/>
      <c r="W2377"/>
      <c r="X2377"/>
      <c r="Y2377"/>
      <c r="Z2377"/>
      <c r="AA2377"/>
      <c r="AB2377"/>
      <c r="AC2377"/>
      <c r="AD2377"/>
      <c r="AE2377"/>
      <c r="AF2377"/>
      <c r="AG2377"/>
      <c r="AH2377"/>
      <c r="AI2377"/>
      <c r="AJ2377"/>
      <c r="AK2377"/>
      <c r="AL2377"/>
      <c r="AM2377"/>
      <c r="AN2377"/>
      <c r="AO2377"/>
      <c r="AP2377"/>
      <c r="AQ2377"/>
      <c r="AR2377"/>
      <c r="AS2377"/>
      <c r="AT2377"/>
      <c r="AU2377"/>
      <c r="AV2377"/>
      <c r="AW2377"/>
      <c r="AX2377"/>
      <c r="AY2377"/>
      <c r="AZ2377"/>
      <c r="BA2377"/>
      <c r="BB2377"/>
      <c r="BC2377"/>
      <c r="BD2377"/>
      <c r="BE2377"/>
      <c r="BF2377"/>
      <c r="BG2377"/>
      <c r="BH2377"/>
      <c r="BI2377"/>
      <c r="BJ2377"/>
      <c r="BK2377"/>
      <c r="BL2377"/>
      <c r="BM2377"/>
      <c r="BN2377"/>
      <c r="BO2377"/>
      <c r="BP2377"/>
      <c r="BQ2377"/>
      <c r="BR2377"/>
      <c r="BS2377"/>
      <c r="BT2377"/>
    </row>
    <row r="2378" spans="1:72" s="8" customFormat="1" x14ac:dyDescent="0.25">
      <c r="A2378" s="92"/>
      <c r="B2378" s="92"/>
      <c r="C2378" s="92"/>
      <c r="D2378" s="92"/>
      <c r="E2378" s="104"/>
      <c r="F2378" s="104"/>
      <c r="G2378" s="104"/>
      <c r="H2378" s="104"/>
      <c r="I2378" s="104"/>
      <c r="J2378" s="104"/>
      <c r="K2378" s="104"/>
      <c r="L2378" s="104"/>
      <c r="M2378"/>
      <c r="N2378"/>
      <c r="O2378"/>
      <c r="P2378"/>
      <c r="Q2378"/>
      <c r="R2378"/>
      <c r="S2378"/>
      <c r="T2378"/>
      <c r="U2378"/>
      <c r="V2378"/>
      <c r="W2378"/>
      <c r="X2378"/>
      <c r="Y2378"/>
      <c r="Z2378"/>
      <c r="AA2378"/>
      <c r="AB2378"/>
      <c r="AC2378"/>
      <c r="AD2378"/>
      <c r="AE2378"/>
      <c r="AF2378"/>
      <c r="AG2378"/>
      <c r="AH2378"/>
      <c r="AI2378"/>
      <c r="AJ2378"/>
      <c r="AK2378"/>
      <c r="AL2378"/>
      <c r="AM2378"/>
      <c r="AN2378"/>
      <c r="AO2378"/>
      <c r="AP2378"/>
      <c r="AQ2378"/>
      <c r="AR2378"/>
      <c r="AS2378"/>
      <c r="AT2378"/>
      <c r="AU2378"/>
      <c r="AV2378"/>
      <c r="AW2378"/>
      <c r="AX2378"/>
      <c r="AY2378"/>
      <c r="AZ2378"/>
      <c r="BA2378"/>
      <c r="BB2378"/>
      <c r="BC2378"/>
      <c r="BD2378"/>
      <c r="BE2378"/>
      <c r="BF2378"/>
      <c r="BG2378"/>
      <c r="BH2378"/>
      <c r="BI2378"/>
      <c r="BJ2378"/>
      <c r="BK2378"/>
      <c r="BL2378"/>
      <c r="BM2378"/>
      <c r="BN2378"/>
      <c r="BO2378"/>
      <c r="BP2378"/>
      <c r="BQ2378"/>
      <c r="BR2378"/>
      <c r="BS2378"/>
      <c r="BT2378"/>
    </row>
    <row r="2379" spans="1:72" s="8" customFormat="1" x14ac:dyDescent="0.25">
      <c r="A2379" s="92"/>
      <c r="B2379" s="92"/>
      <c r="C2379" s="92"/>
      <c r="D2379" s="92"/>
      <c r="E2379" s="104"/>
      <c r="F2379" s="104"/>
      <c r="G2379" s="104"/>
      <c r="H2379" s="104"/>
      <c r="I2379" s="104"/>
      <c r="J2379" s="104"/>
      <c r="K2379" s="104"/>
      <c r="L2379" s="104"/>
      <c r="M2379"/>
      <c r="N2379"/>
      <c r="O2379"/>
      <c r="P2379"/>
      <c r="Q2379"/>
      <c r="R2379"/>
      <c r="S2379"/>
      <c r="T2379"/>
      <c r="U2379"/>
      <c r="V2379"/>
      <c r="W2379"/>
      <c r="X2379"/>
      <c r="Y2379"/>
      <c r="Z2379"/>
      <c r="AA2379"/>
      <c r="AB2379"/>
      <c r="AC2379"/>
      <c r="AD2379"/>
      <c r="AE2379"/>
      <c r="AF2379"/>
      <c r="AG2379"/>
      <c r="AH2379"/>
      <c r="AI2379"/>
      <c r="AJ2379"/>
      <c r="AK2379"/>
      <c r="AL2379"/>
      <c r="AM2379"/>
      <c r="AN2379"/>
      <c r="AO2379"/>
      <c r="AP2379"/>
      <c r="AQ2379"/>
      <c r="AR2379"/>
      <c r="AS2379"/>
      <c r="AT2379"/>
      <c r="AU2379"/>
      <c r="AV2379"/>
      <c r="AW2379"/>
      <c r="AX2379"/>
      <c r="AY2379"/>
      <c r="AZ2379"/>
      <c r="BA2379"/>
      <c r="BB2379"/>
      <c r="BC2379"/>
      <c r="BD2379"/>
      <c r="BE2379"/>
      <c r="BF2379"/>
      <c r="BG2379"/>
      <c r="BH2379"/>
      <c r="BI2379"/>
      <c r="BJ2379"/>
      <c r="BK2379"/>
      <c r="BL2379"/>
      <c r="BM2379"/>
      <c r="BN2379"/>
      <c r="BO2379"/>
      <c r="BP2379"/>
      <c r="BQ2379"/>
      <c r="BR2379"/>
      <c r="BS2379"/>
      <c r="BT2379"/>
    </row>
    <row r="2380" spans="1:72" s="8" customFormat="1" x14ac:dyDescent="0.25">
      <c r="A2380" s="92"/>
      <c r="B2380" s="92"/>
      <c r="C2380" s="92"/>
      <c r="D2380" s="92"/>
      <c r="E2380" s="104"/>
      <c r="F2380" s="104"/>
      <c r="G2380" s="104"/>
      <c r="H2380" s="104"/>
      <c r="I2380" s="104"/>
      <c r="J2380" s="104"/>
      <c r="K2380" s="104"/>
      <c r="L2380" s="104"/>
      <c r="M2380"/>
      <c r="N2380"/>
      <c r="O2380"/>
      <c r="P2380"/>
      <c r="Q2380"/>
      <c r="R2380"/>
      <c r="S2380"/>
      <c r="T2380"/>
      <c r="U2380"/>
      <c r="V2380"/>
      <c r="W2380"/>
      <c r="X2380"/>
      <c r="Y2380"/>
      <c r="Z2380"/>
      <c r="AA2380"/>
      <c r="AB2380"/>
      <c r="AC2380"/>
      <c r="AD2380"/>
      <c r="AE2380"/>
      <c r="AF2380"/>
      <c r="AG2380"/>
      <c r="AH2380"/>
      <c r="AI2380"/>
      <c r="AJ2380"/>
      <c r="AK2380"/>
      <c r="AL2380"/>
      <c r="AM2380"/>
      <c r="AN2380"/>
      <c r="AO2380"/>
      <c r="AP2380"/>
      <c r="AQ2380"/>
      <c r="AR2380"/>
      <c r="AS2380"/>
      <c r="AT2380"/>
      <c r="AU2380"/>
      <c r="AV2380"/>
      <c r="AW2380"/>
      <c r="AX2380"/>
      <c r="AY2380"/>
      <c r="AZ2380"/>
      <c r="BA2380"/>
      <c r="BB2380"/>
      <c r="BC2380"/>
      <c r="BD2380"/>
      <c r="BE2380"/>
      <c r="BF2380"/>
      <c r="BG2380"/>
      <c r="BH2380"/>
      <c r="BI2380"/>
      <c r="BJ2380"/>
      <c r="BK2380"/>
      <c r="BL2380"/>
      <c r="BM2380"/>
      <c r="BN2380"/>
      <c r="BO2380"/>
      <c r="BP2380"/>
      <c r="BQ2380"/>
      <c r="BR2380"/>
      <c r="BS2380"/>
      <c r="BT2380"/>
    </row>
    <row r="2381" spans="1:72" s="8" customFormat="1" x14ac:dyDescent="0.25">
      <c r="A2381" s="92"/>
      <c r="B2381" s="92"/>
      <c r="C2381" s="92"/>
      <c r="D2381" s="92"/>
      <c r="E2381" s="104"/>
      <c r="F2381" s="104"/>
      <c r="G2381" s="104"/>
      <c r="H2381" s="104"/>
      <c r="I2381" s="104"/>
      <c r="J2381" s="104"/>
      <c r="K2381" s="104"/>
      <c r="L2381" s="104"/>
      <c r="M2381"/>
      <c r="N2381"/>
      <c r="O2381"/>
      <c r="P2381"/>
      <c r="Q2381"/>
      <c r="R2381"/>
      <c r="S2381"/>
      <c r="T2381"/>
      <c r="U2381"/>
      <c r="V2381"/>
      <c r="W2381"/>
      <c r="X2381"/>
      <c r="Y2381"/>
      <c r="Z2381"/>
      <c r="AA2381"/>
      <c r="AB2381"/>
      <c r="AC2381"/>
      <c r="AD2381"/>
      <c r="AE2381"/>
      <c r="AF2381"/>
      <c r="AG2381"/>
      <c r="AH2381"/>
      <c r="AI2381"/>
      <c r="AJ2381"/>
      <c r="AK2381"/>
      <c r="AL2381"/>
      <c r="AM2381"/>
      <c r="AN2381"/>
      <c r="AO2381"/>
      <c r="AP2381"/>
      <c r="AQ2381"/>
      <c r="AR2381"/>
      <c r="AS2381"/>
      <c r="AT2381"/>
      <c r="AU2381"/>
      <c r="AV2381"/>
      <c r="AW2381"/>
      <c r="AX2381"/>
      <c r="AY2381"/>
      <c r="AZ2381"/>
      <c r="BA2381"/>
      <c r="BB2381"/>
      <c r="BC2381"/>
      <c r="BD2381"/>
      <c r="BE2381"/>
      <c r="BF2381"/>
      <c r="BG2381"/>
      <c r="BH2381"/>
      <c r="BI2381"/>
      <c r="BJ2381"/>
      <c r="BK2381"/>
      <c r="BL2381"/>
      <c r="BM2381"/>
      <c r="BN2381"/>
      <c r="BO2381"/>
      <c r="BP2381"/>
      <c r="BQ2381"/>
      <c r="BR2381"/>
      <c r="BS2381"/>
      <c r="BT2381"/>
    </row>
    <row r="2382" spans="1:72" s="8" customFormat="1" x14ac:dyDescent="0.25">
      <c r="A2382" s="92"/>
      <c r="B2382" s="92"/>
      <c r="C2382" s="92"/>
      <c r="D2382" s="92"/>
      <c r="E2382" s="104"/>
      <c r="F2382" s="104"/>
      <c r="G2382" s="104"/>
      <c r="H2382" s="104"/>
      <c r="I2382" s="104"/>
      <c r="J2382" s="104"/>
      <c r="K2382" s="104"/>
      <c r="L2382" s="104"/>
      <c r="M2382"/>
      <c r="N2382"/>
      <c r="O2382"/>
      <c r="P2382"/>
      <c r="Q2382"/>
      <c r="R2382"/>
      <c r="S2382"/>
      <c r="T2382"/>
      <c r="U2382"/>
      <c r="V2382"/>
      <c r="W2382"/>
      <c r="X2382"/>
      <c r="Y2382"/>
      <c r="Z2382"/>
      <c r="AA2382"/>
      <c r="AB2382"/>
      <c r="AC2382"/>
      <c r="AD2382"/>
      <c r="AE2382"/>
      <c r="AF2382"/>
      <c r="AG2382"/>
      <c r="AH2382"/>
      <c r="AI2382"/>
      <c r="AJ2382"/>
      <c r="AK2382"/>
      <c r="AL2382"/>
      <c r="AM2382"/>
      <c r="AN2382"/>
      <c r="AO2382"/>
      <c r="AP2382"/>
      <c r="AQ2382"/>
      <c r="AR2382"/>
      <c r="AS2382"/>
      <c r="AT2382"/>
      <c r="AU2382"/>
      <c r="AV2382"/>
      <c r="AW2382"/>
      <c r="AX2382"/>
      <c r="AY2382"/>
      <c r="AZ2382"/>
      <c r="BA2382"/>
      <c r="BB2382"/>
      <c r="BC2382"/>
      <c r="BD2382"/>
      <c r="BE2382"/>
      <c r="BF2382"/>
      <c r="BG2382"/>
      <c r="BH2382"/>
      <c r="BI2382"/>
      <c r="BJ2382"/>
      <c r="BK2382"/>
      <c r="BL2382"/>
      <c r="BM2382"/>
      <c r="BN2382"/>
      <c r="BO2382"/>
      <c r="BP2382"/>
      <c r="BQ2382"/>
      <c r="BR2382"/>
      <c r="BS2382"/>
      <c r="BT2382"/>
    </row>
    <row r="2383" spans="1:72" s="8" customFormat="1" x14ac:dyDescent="0.25">
      <c r="A2383" s="92"/>
      <c r="B2383" s="92"/>
      <c r="C2383" s="92"/>
      <c r="D2383" s="92"/>
      <c r="E2383" s="104"/>
      <c r="F2383" s="104"/>
      <c r="G2383" s="104"/>
      <c r="H2383" s="104"/>
      <c r="I2383" s="104"/>
      <c r="J2383" s="104"/>
      <c r="K2383" s="104"/>
      <c r="L2383" s="104"/>
      <c r="M2383"/>
      <c r="N2383"/>
      <c r="O2383"/>
      <c r="P2383"/>
      <c r="Q2383"/>
      <c r="R2383"/>
      <c r="S2383"/>
      <c r="T2383"/>
      <c r="U2383"/>
      <c r="V2383"/>
      <c r="W2383"/>
      <c r="X2383"/>
      <c r="Y2383"/>
      <c r="Z2383"/>
      <c r="AA2383"/>
      <c r="AB2383"/>
      <c r="AC2383"/>
      <c r="AD2383"/>
      <c r="AE2383"/>
      <c r="AF2383"/>
      <c r="AG2383"/>
      <c r="AH2383"/>
      <c r="AI2383"/>
      <c r="AJ2383"/>
      <c r="AK2383"/>
      <c r="AL2383"/>
      <c r="AM2383"/>
      <c r="AN2383"/>
      <c r="AO2383"/>
      <c r="AP2383"/>
      <c r="AQ2383"/>
      <c r="AR2383"/>
      <c r="AS2383"/>
      <c r="AT2383"/>
      <c r="AU2383"/>
      <c r="AV2383"/>
      <c r="AW2383"/>
      <c r="AX2383"/>
      <c r="AY2383"/>
      <c r="AZ2383"/>
      <c r="BA2383"/>
      <c r="BB2383"/>
      <c r="BC2383"/>
      <c r="BD2383"/>
      <c r="BE2383"/>
      <c r="BF2383"/>
      <c r="BG2383"/>
      <c r="BH2383"/>
      <c r="BI2383"/>
      <c r="BJ2383"/>
      <c r="BK2383"/>
      <c r="BL2383"/>
      <c r="BM2383"/>
      <c r="BN2383"/>
      <c r="BO2383"/>
      <c r="BP2383"/>
      <c r="BQ2383"/>
      <c r="BR2383"/>
      <c r="BS2383"/>
      <c r="BT2383"/>
    </row>
    <row r="2384" spans="1:72" s="8" customFormat="1" x14ac:dyDescent="0.25">
      <c r="A2384" s="92"/>
      <c r="B2384" s="92"/>
      <c r="C2384" s="92"/>
      <c r="D2384" s="92"/>
      <c r="E2384" s="104"/>
      <c r="F2384" s="104"/>
      <c r="G2384" s="104"/>
      <c r="H2384" s="104"/>
      <c r="I2384" s="104"/>
      <c r="J2384" s="104"/>
      <c r="K2384" s="104"/>
      <c r="L2384" s="104"/>
      <c r="M2384"/>
      <c r="N2384"/>
      <c r="O2384"/>
      <c r="P2384"/>
      <c r="Q2384"/>
      <c r="R2384"/>
      <c r="S2384"/>
      <c r="T2384"/>
      <c r="U2384"/>
      <c r="V2384"/>
      <c r="W2384"/>
      <c r="X2384"/>
      <c r="Y2384"/>
      <c r="Z2384"/>
      <c r="AA2384"/>
      <c r="AB2384"/>
      <c r="AC2384"/>
      <c r="AD2384"/>
      <c r="AE2384"/>
      <c r="AF2384"/>
      <c r="AG2384"/>
      <c r="AH2384"/>
      <c r="AI2384"/>
      <c r="AJ2384"/>
      <c r="AK2384"/>
      <c r="AL2384"/>
      <c r="AM2384"/>
      <c r="AN2384"/>
      <c r="AO2384"/>
      <c r="AP2384"/>
      <c r="AQ2384"/>
      <c r="AR2384"/>
      <c r="AS2384"/>
      <c r="AT2384"/>
      <c r="AU2384"/>
      <c r="AV2384"/>
      <c r="AW2384"/>
      <c r="AX2384"/>
      <c r="AY2384"/>
      <c r="AZ2384"/>
      <c r="BA2384"/>
      <c r="BB2384"/>
      <c r="BC2384"/>
      <c r="BD2384"/>
      <c r="BE2384"/>
      <c r="BF2384"/>
      <c r="BG2384"/>
      <c r="BH2384"/>
      <c r="BI2384"/>
      <c r="BJ2384"/>
      <c r="BK2384"/>
      <c r="BL2384"/>
      <c r="BM2384"/>
      <c r="BN2384"/>
      <c r="BO2384"/>
      <c r="BP2384"/>
      <c r="BQ2384"/>
      <c r="BR2384"/>
      <c r="BS2384"/>
      <c r="BT2384"/>
    </row>
    <row r="2385" spans="1:72" s="8" customFormat="1" x14ac:dyDescent="0.25">
      <c r="A2385" s="92"/>
      <c r="B2385" s="92"/>
      <c r="C2385" s="92"/>
      <c r="D2385" s="92"/>
      <c r="E2385" s="104"/>
      <c r="F2385" s="104"/>
      <c r="G2385" s="104"/>
      <c r="H2385" s="104"/>
      <c r="I2385" s="104"/>
      <c r="J2385" s="104"/>
      <c r="K2385" s="104"/>
      <c r="L2385" s="104"/>
      <c r="M2385"/>
      <c r="N2385"/>
      <c r="O2385"/>
      <c r="P2385"/>
      <c r="Q2385"/>
      <c r="R2385"/>
      <c r="S2385"/>
      <c r="T2385"/>
      <c r="U2385"/>
      <c r="V2385"/>
      <c r="W2385"/>
      <c r="X2385"/>
      <c r="Y2385"/>
      <c r="Z2385"/>
      <c r="AA2385"/>
      <c r="AB2385"/>
      <c r="AC2385"/>
      <c r="AD2385"/>
      <c r="AE2385"/>
      <c r="AF2385"/>
      <c r="AG2385"/>
      <c r="AH2385"/>
      <c r="AI2385"/>
      <c r="AJ2385"/>
      <c r="AK2385"/>
      <c r="AL2385"/>
      <c r="AM2385"/>
      <c r="AN2385"/>
      <c r="AO2385"/>
      <c r="AP2385"/>
      <c r="AQ2385"/>
      <c r="AR2385"/>
      <c r="AS2385"/>
      <c r="AT2385"/>
      <c r="AU2385"/>
      <c r="AV2385"/>
      <c r="AW2385"/>
      <c r="AX2385"/>
      <c r="AY2385"/>
      <c r="AZ2385"/>
      <c r="BA2385"/>
      <c r="BB2385"/>
      <c r="BC2385"/>
      <c r="BD2385"/>
      <c r="BE2385"/>
      <c r="BF2385"/>
      <c r="BG2385"/>
      <c r="BH2385"/>
      <c r="BI2385"/>
      <c r="BJ2385"/>
      <c r="BK2385"/>
      <c r="BL2385"/>
      <c r="BM2385"/>
      <c r="BN2385"/>
      <c r="BO2385"/>
      <c r="BP2385"/>
      <c r="BQ2385"/>
      <c r="BR2385"/>
      <c r="BS2385"/>
      <c r="BT2385"/>
    </row>
    <row r="2386" spans="1:72" s="8" customFormat="1" x14ac:dyDescent="0.25">
      <c r="A2386" s="92"/>
      <c r="B2386" s="92"/>
      <c r="C2386" s="92"/>
      <c r="D2386" s="92"/>
      <c r="E2386" s="104"/>
      <c r="F2386" s="104"/>
      <c r="G2386" s="104"/>
      <c r="H2386" s="104"/>
      <c r="I2386" s="104"/>
      <c r="J2386" s="104"/>
      <c r="K2386" s="104"/>
      <c r="L2386" s="104"/>
      <c r="M2386"/>
      <c r="N2386"/>
      <c r="O2386"/>
      <c r="P2386"/>
      <c r="Q2386"/>
      <c r="R2386"/>
      <c r="S2386"/>
      <c r="T2386"/>
      <c r="U2386"/>
      <c r="V2386"/>
      <c r="W2386"/>
      <c r="X2386"/>
      <c r="Y2386"/>
      <c r="Z2386"/>
      <c r="AA2386"/>
      <c r="AB2386"/>
      <c r="AC2386"/>
      <c r="AD2386"/>
      <c r="AE2386"/>
      <c r="AF2386"/>
      <c r="AG2386"/>
      <c r="AH2386"/>
      <c r="AI2386"/>
      <c r="AJ2386"/>
      <c r="AK2386"/>
      <c r="AL2386"/>
      <c r="AM2386"/>
      <c r="AN2386"/>
      <c r="AO2386"/>
      <c r="AP2386"/>
      <c r="AQ2386"/>
      <c r="AR2386"/>
      <c r="AS2386"/>
      <c r="AT2386"/>
      <c r="AU2386"/>
      <c r="AV2386"/>
      <c r="AW2386"/>
      <c r="AX2386"/>
      <c r="AY2386"/>
      <c r="AZ2386"/>
      <c r="BA2386"/>
      <c r="BB2386"/>
      <c r="BC2386"/>
      <c r="BD2386"/>
      <c r="BE2386"/>
      <c r="BF2386"/>
      <c r="BG2386"/>
      <c r="BH2386"/>
      <c r="BI2386"/>
      <c r="BJ2386"/>
      <c r="BK2386"/>
      <c r="BL2386"/>
      <c r="BM2386"/>
      <c r="BN2386"/>
      <c r="BO2386"/>
      <c r="BP2386"/>
      <c r="BQ2386"/>
      <c r="BR2386"/>
      <c r="BS2386"/>
      <c r="BT2386"/>
    </row>
    <row r="2387" spans="1:72" s="8" customFormat="1" x14ac:dyDescent="0.25">
      <c r="A2387" s="92"/>
      <c r="B2387" s="92"/>
      <c r="C2387" s="92"/>
      <c r="D2387" s="92"/>
      <c r="E2387" s="104"/>
      <c r="F2387" s="104"/>
      <c r="G2387" s="104"/>
      <c r="H2387" s="104"/>
      <c r="I2387" s="104"/>
      <c r="J2387" s="104"/>
      <c r="K2387" s="104"/>
      <c r="L2387" s="104"/>
      <c r="M2387"/>
      <c r="N2387"/>
      <c r="O2387"/>
      <c r="P2387"/>
      <c r="Q2387"/>
      <c r="R2387"/>
      <c r="S2387"/>
      <c r="T2387"/>
      <c r="U2387"/>
      <c r="V2387"/>
      <c r="W2387"/>
      <c r="X2387"/>
      <c r="Y2387"/>
      <c r="Z2387"/>
      <c r="AA2387"/>
      <c r="AB2387"/>
      <c r="AC2387"/>
      <c r="AD2387"/>
      <c r="AE2387"/>
      <c r="AF2387"/>
      <c r="AG2387"/>
      <c r="AH2387"/>
      <c r="AI2387"/>
      <c r="AJ2387"/>
      <c r="AK2387"/>
      <c r="AL2387"/>
      <c r="AM2387"/>
      <c r="AN2387"/>
      <c r="AO2387"/>
      <c r="AP2387"/>
      <c r="AQ2387"/>
      <c r="AR2387"/>
      <c r="AS2387"/>
      <c r="AT2387"/>
      <c r="AU2387"/>
      <c r="AV2387"/>
      <c r="AW2387"/>
      <c r="AX2387"/>
      <c r="AY2387"/>
      <c r="AZ2387"/>
      <c r="BA2387"/>
      <c r="BB2387"/>
      <c r="BC2387"/>
      <c r="BD2387"/>
      <c r="BE2387"/>
      <c r="BF2387"/>
      <c r="BG2387"/>
      <c r="BH2387"/>
      <c r="BI2387"/>
      <c r="BJ2387"/>
      <c r="BK2387"/>
      <c r="BL2387"/>
      <c r="BM2387"/>
      <c r="BN2387"/>
      <c r="BO2387"/>
      <c r="BP2387"/>
      <c r="BQ2387"/>
      <c r="BR2387"/>
      <c r="BS2387"/>
      <c r="BT2387"/>
    </row>
    <row r="2388" spans="1:72" s="8" customFormat="1" x14ac:dyDescent="0.25">
      <c r="A2388" s="92"/>
      <c r="B2388" s="92"/>
      <c r="C2388" s="92"/>
      <c r="D2388" s="92"/>
      <c r="E2388" s="104"/>
      <c r="F2388" s="104"/>
      <c r="G2388" s="104"/>
      <c r="H2388" s="104"/>
      <c r="I2388" s="104"/>
      <c r="J2388" s="104"/>
      <c r="K2388" s="104"/>
      <c r="L2388" s="104"/>
      <c r="M2388"/>
      <c r="N2388"/>
      <c r="O2388"/>
      <c r="P2388"/>
      <c r="Q2388"/>
      <c r="R2388"/>
      <c r="S2388"/>
      <c r="T2388"/>
      <c r="U2388"/>
      <c r="V2388"/>
      <c r="W2388"/>
      <c r="X2388"/>
      <c r="Y2388"/>
      <c r="Z2388"/>
      <c r="AA2388"/>
      <c r="AB2388"/>
      <c r="AC2388"/>
      <c r="AD2388"/>
      <c r="AE2388"/>
      <c r="AF2388"/>
      <c r="AG2388"/>
      <c r="AH2388"/>
      <c r="AI2388"/>
      <c r="AJ2388"/>
      <c r="AK2388"/>
      <c r="AL2388"/>
      <c r="AM2388"/>
      <c r="AN2388"/>
      <c r="AO2388"/>
      <c r="AP2388"/>
      <c r="AQ2388"/>
      <c r="AR2388"/>
      <c r="AS2388"/>
      <c r="AT2388"/>
      <c r="AU2388"/>
      <c r="AV2388"/>
      <c r="AW2388"/>
      <c r="AX2388"/>
      <c r="AY2388"/>
      <c r="AZ2388"/>
      <c r="BA2388"/>
      <c r="BB2388"/>
      <c r="BC2388"/>
      <c r="BD2388"/>
      <c r="BE2388"/>
      <c r="BF2388"/>
      <c r="BG2388"/>
      <c r="BH2388"/>
      <c r="BI2388"/>
      <c r="BJ2388"/>
      <c r="BK2388"/>
      <c r="BL2388"/>
      <c r="BM2388"/>
      <c r="BN2388"/>
      <c r="BO2388"/>
      <c r="BP2388"/>
      <c r="BQ2388"/>
      <c r="BR2388"/>
      <c r="BS2388"/>
      <c r="BT2388"/>
    </row>
    <row r="2389" spans="1:72" s="8" customFormat="1" x14ac:dyDescent="0.25">
      <c r="A2389" s="92"/>
      <c r="B2389" s="92"/>
      <c r="C2389" s="92"/>
      <c r="D2389" s="92"/>
      <c r="E2389" s="104"/>
      <c r="F2389" s="104"/>
      <c r="G2389" s="104"/>
      <c r="H2389" s="104"/>
      <c r="I2389" s="104"/>
      <c r="J2389" s="104"/>
      <c r="K2389" s="104"/>
      <c r="L2389" s="104"/>
      <c r="M2389"/>
      <c r="N2389"/>
      <c r="O2389"/>
      <c r="P2389"/>
      <c r="Q2389"/>
      <c r="R2389"/>
      <c r="S2389"/>
      <c r="T2389"/>
      <c r="U2389"/>
      <c r="V2389"/>
      <c r="W2389"/>
      <c r="X2389"/>
      <c r="Y2389"/>
      <c r="Z2389"/>
      <c r="AA2389"/>
      <c r="AB2389"/>
      <c r="AC2389"/>
      <c r="AD2389"/>
      <c r="AE2389"/>
      <c r="AF2389"/>
      <c r="AG2389"/>
      <c r="AH2389"/>
      <c r="AI2389"/>
      <c r="AJ2389"/>
      <c r="AK2389"/>
      <c r="AL2389"/>
      <c r="AM2389"/>
      <c r="AN2389"/>
      <c r="AO2389"/>
      <c r="AP2389"/>
      <c r="AQ2389"/>
      <c r="AR2389"/>
      <c r="AS2389"/>
      <c r="AT2389"/>
      <c r="AU2389"/>
      <c r="AV2389"/>
      <c r="AW2389"/>
      <c r="AX2389"/>
      <c r="AY2389"/>
      <c r="AZ2389"/>
      <c r="BA2389"/>
      <c r="BB2389"/>
      <c r="BC2389"/>
      <c r="BD2389"/>
      <c r="BE2389"/>
      <c r="BF2389"/>
      <c r="BG2389"/>
      <c r="BH2389"/>
      <c r="BI2389"/>
      <c r="BJ2389"/>
      <c r="BK2389"/>
      <c r="BL2389"/>
      <c r="BM2389"/>
      <c r="BN2389"/>
      <c r="BO2389"/>
      <c r="BP2389"/>
      <c r="BQ2389"/>
      <c r="BR2389"/>
      <c r="BS2389"/>
      <c r="BT2389"/>
    </row>
    <row r="2390" spans="1:72" s="8" customFormat="1" x14ac:dyDescent="0.25">
      <c r="A2390" s="92"/>
      <c r="B2390" s="92"/>
      <c r="C2390" s="92"/>
      <c r="D2390" s="92"/>
      <c r="E2390" s="104"/>
      <c r="F2390" s="104"/>
      <c r="G2390" s="104"/>
      <c r="H2390" s="104"/>
      <c r="I2390" s="104"/>
      <c r="J2390" s="104"/>
      <c r="K2390" s="104"/>
      <c r="L2390" s="104"/>
      <c r="M2390"/>
      <c r="N2390"/>
      <c r="O2390"/>
      <c r="P2390"/>
      <c r="Q2390"/>
      <c r="R2390"/>
      <c r="S2390"/>
      <c r="T2390"/>
      <c r="U2390"/>
      <c r="V2390"/>
      <c r="W2390"/>
      <c r="X2390"/>
      <c r="Y2390"/>
      <c r="Z2390"/>
      <c r="AA2390"/>
      <c r="AB2390"/>
      <c r="AC2390"/>
      <c r="AD2390"/>
      <c r="AE2390"/>
      <c r="AF2390"/>
      <c r="AG2390"/>
      <c r="AH2390"/>
      <c r="AI2390"/>
      <c r="AJ2390"/>
      <c r="AK2390"/>
      <c r="AL2390"/>
      <c r="AM2390"/>
      <c r="AN2390"/>
      <c r="AO2390"/>
      <c r="AP2390"/>
      <c r="AQ2390"/>
      <c r="AR2390"/>
      <c r="AS2390"/>
      <c r="AT2390"/>
      <c r="AU2390"/>
      <c r="AV2390"/>
      <c r="AW2390"/>
      <c r="AX2390"/>
      <c r="AY2390"/>
      <c r="AZ2390"/>
      <c r="BA2390"/>
      <c r="BB2390"/>
      <c r="BC2390"/>
      <c r="BD2390"/>
      <c r="BE2390"/>
      <c r="BF2390"/>
      <c r="BG2390"/>
      <c r="BH2390"/>
      <c r="BI2390"/>
      <c r="BJ2390"/>
      <c r="BK2390"/>
      <c r="BL2390"/>
      <c r="BM2390"/>
      <c r="BN2390"/>
      <c r="BO2390"/>
      <c r="BP2390"/>
      <c r="BQ2390"/>
      <c r="BR2390"/>
      <c r="BS2390"/>
      <c r="BT2390"/>
    </row>
    <row r="2391" spans="1:72" s="8" customFormat="1" x14ac:dyDescent="0.25">
      <c r="A2391" s="92"/>
      <c r="B2391" s="92"/>
      <c r="C2391" s="92"/>
      <c r="D2391" s="92"/>
      <c r="E2391" s="104"/>
      <c r="F2391" s="104"/>
      <c r="G2391" s="104"/>
      <c r="H2391" s="104"/>
      <c r="I2391" s="104"/>
      <c r="J2391" s="104"/>
      <c r="K2391" s="104"/>
      <c r="L2391" s="104"/>
      <c r="M2391"/>
      <c r="N2391"/>
      <c r="O2391"/>
      <c r="P2391"/>
      <c r="Q2391"/>
      <c r="R2391"/>
      <c r="S2391"/>
      <c r="T2391"/>
      <c r="U2391"/>
      <c r="V2391"/>
      <c r="W2391"/>
      <c r="X2391"/>
      <c r="Y2391"/>
      <c r="Z2391"/>
      <c r="AA2391"/>
      <c r="AB2391"/>
      <c r="AC2391"/>
      <c r="AD2391"/>
      <c r="AE2391"/>
      <c r="AF2391"/>
      <c r="AG2391"/>
      <c r="AH2391"/>
      <c r="AI2391"/>
      <c r="AJ2391"/>
      <c r="AK2391"/>
      <c r="AL2391"/>
      <c r="AM2391"/>
      <c r="AN2391"/>
      <c r="AO2391"/>
      <c r="AP2391"/>
      <c r="AQ2391"/>
      <c r="AR2391"/>
      <c r="AS2391"/>
      <c r="AT2391"/>
      <c r="AU2391"/>
      <c r="AV2391"/>
      <c r="AW2391"/>
      <c r="AX2391"/>
      <c r="AY2391"/>
      <c r="AZ2391"/>
      <c r="BA2391"/>
      <c r="BB2391"/>
      <c r="BC2391"/>
      <c r="BD2391"/>
      <c r="BE2391"/>
      <c r="BF2391"/>
      <c r="BG2391"/>
      <c r="BH2391"/>
      <c r="BI2391"/>
      <c r="BJ2391"/>
      <c r="BK2391"/>
      <c r="BL2391"/>
      <c r="BM2391"/>
      <c r="BN2391"/>
      <c r="BO2391"/>
      <c r="BP2391"/>
      <c r="BQ2391"/>
      <c r="BR2391"/>
      <c r="BS2391"/>
      <c r="BT2391"/>
    </row>
    <row r="2392" spans="1:72" s="8" customFormat="1" x14ac:dyDescent="0.25">
      <c r="A2392" s="92"/>
      <c r="B2392" s="92"/>
      <c r="C2392" s="92"/>
      <c r="D2392" s="92"/>
      <c r="E2392" s="104"/>
      <c r="F2392" s="104"/>
      <c r="G2392" s="104"/>
      <c r="H2392" s="104"/>
      <c r="I2392" s="104"/>
      <c r="J2392" s="104"/>
      <c r="K2392" s="104"/>
      <c r="L2392" s="104"/>
      <c r="M2392"/>
      <c r="N2392"/>
      <c r="O2392"/>
      <c r="P2392"/>
      <c r="Q2392"/>
      <c r="R2392"/>
      <c r="S2392"/>
      <c r="T2392"/>
      <c r="U2392"/>
      <c r="V2392"/>
      <c r="W2392"/>
      <c r="X2392"/>
      <c r="Y2392"/>
      <c r="Z2392"/>
      <c r="AA2392"/>
      <c r="AB2392"/>
      <c r="AC2392"/>
      <c r="AD2392"/>
      <c r="AE2392"/>
      <c r="AF2392"/>
      <c r="AG2392"/>
      <c r="AH2392"/>
      <c r="AI2392"/>
      <c r="AJ2392"/>
      <c r="AK2392"/>
      <c r="AL2392"/>
      <c r="AM2392"/>
      <c r="AN2392"/>
      <c r="AO2392"/>
      <c r="AP2392"/>
      <c r="AQ2392"/>
      <c r="AR2392"/>
      <c r="AS2392"/>
      <c r="AT2392"/>
      <c r="AU2392"/>
      <c r="AV2392"/>
      <c r="AW2392"/>
      <c r="AX2392"/>
      <c r="AY2392"/>
      <c r="AZ2392"/>
      <c r="BA2392"/>
      <c r="BB2392"/>
      <c r="BC2392"/>
      <c r="BD2392"/>
      <c r="BE2392"/>
      <c r="BF2392"/>
      <c r="BG2392"/>
      <c r="BH2392"/>
      <c r="BI2392"/>
      <c r="BJ2392"/>
      <c r="BK2392"/>
      <c r="BL2392"/>
      <c r="BM2392"/>
      <c r="BN2392"/>
      <c r="BO2392"/>
      <c r="BP2392"/>
      <c r="BQ2392"/>
      <c r="BR2392"/>
      <c r="BS2392"/>
      <c r="BT2392"/>
    </row>
    <row r="2393" spans="1:72" s="8" customFormat="1" x14ac:dyDescent="0.25">
      <c r="A2393" s="92"/>
      <c r="B2393" s="92"/>
      <c r="C2393" s="92"/>
      <c r="D2393" s="92"/>
      <c r="E2393" s="104"/>
      <c r="F2393" s="104"/>
      <c r="G2393" s="104"/>
      <c r="H2393" s="104"/>
      <c r="I2393" s="104"/>
      <c r="J2393" s="104"/>
      <c r="K2393" s="104"/>
      <c r="L2393" s="104"/>
      <c r="M2393"/>
      <c r="N2393"/>
      <c r="O2393"/>
      <c r="P2393"/>
      <c r="Q2393"/>
      <c r="R2393"/>
      <c r="S2393"/>
      <c r="T2393"/>
      <c r="U2393"/>
      <c r="V2393"/>
      <c r="W2393"/>
      <c r="X2393"/>
      <c r="Y2393"/>
      <c r="Z2393"/>
      <c r="AA2393"/>
      <c r="AB2393"/>
      <c r="AC2393"/>
      <c r="AD2393"/>
      <c r="AE2393"/>
      <c r="AF2393"/>
      <c r="AG2393"/>
      <c r="AH2393"/>
      <c r="AI2393"/>
      <c r="AJ2393"/>
      <c r="AK2393"/>
      <c r="AL2393"/>
      <c r="AM2393"/>
      <c r="AN2393"/>
      <c r="AO2393"/>
      <c r="AP2393"/>
      <c r="AQ2393"/>
      <c r="AR2393"/>
      <c r="AS2393"/>
      <c r="AT2393"/>
      <c r="AU2393"/>
      <c r="AV2393"/>
      <c r="AW2393"/>
      <c r="AX2393"/>
      <c r="AY2393"/>
      <c r="AZ2393"/>
      <c r="BA2393"/>
      <c r="BB2393"/>
      <c r="BC2393"/>
      <c r="BD2393"/>
      <c r="BE2393"/>
      <c r="BF2393"/>
      <c r="BG2393"/>
      <c r="BH2393"/>
      <c r="BI2393"/>
      <c r="BJ2393"/>
      <c r="BK2393"/>
      <c r="BL2393"/>
      <c r="BM2393"/>
      <c r="BN2393"/>
      <c r="BO2393"/>
      <c r="BP2393"/>
      <c r="BQ2393"/>
      <c r="BR2393"/>
      <c r="BS2393"/>
      <c r="BT2393"/>
    </row>
    <row r="2394" spans="1:72" s="8" customFormat="1" x14ac:dyDescent="0.25">
      <c r="A2394" s="92"/>
      <c r="B2394" s="92"/>
      <c r="C2394" s="92"/>
      <c r="D2394" s="92"/>
      <c r="E2394" s="104"/>
      <c r="F2394" s="104"/>
      <c r="G2394" s="104"/>
      <c r="H2394" s="104"/>
      <c r="I2394" s="104"/>
      <c r="J2394" s="104"/>
      <c r="K2394" s="104"/>
      <c r="L2394" s="104"/>
      <c r="M2394"/>
      <c r="N2394"/>
      <c r="O2394"/>
      <c r="P2394"/>
      <c r="Q2394"/>
      <c r="R2394"/>
      <c r="S2394"/>
      <c r="T2394"/>
      <c r="U2394"/>
      <c r="V2394"/>
      <c r="W2394"/>
      <c r="X2394"/>
      <c r="Y2394"/>
      <c r="Z2394"/>
      <c r="AA2394"/>
      <c r="AB2394"/>
      <c r="AC2394"/>
      <c r="AD2394"/>
      <c r="AE2394"/>
      <c r="AF2394"/>
      <c r="AG2394"/>
      <c r="AH2394"/>
      <c r="AI2394"/>
      <c r="AJ2394"/>
      <c r="AK2394"/>
      <c r="AL2394"/>
      <c r="AM2394"/>
      <c r="AN2394"/>
      <c r="AO2394"/>
      <c r="AP2394"/>
      <c r="AQ2394"/>
      <c r="AR2394"/>
      <c r="AS2394"/>
      <c r="AT2394"/>
      <c r="AU2394"/>
      <c r="AV2394"/>
      <c r="AW2394"/>
      <c r="AX2394"/>
      <c r="AY2394"/>
      <c r="AZ2394"/>
      <c r="BA2394"/>
      <c r="BB2394"/>
      <c r="BC2394"/>
      <c r="BD2394"/>
      <c r="BE2394"/>
      <c r="BF2394"/>
      <c r="BG2394"/>
      <c r="BH2394"/>
      <c r="BI2394"/>
      <c r="BJ2394"/>
      <c r="BK2394"/>
      <c r="BL2394"/>
      <c r="BM2394"/>
      <c r="BN2394"/>
      <c r="BO2394"/>
      <c r="BP2394"/>
      <c r="BQ2394"/>
      <c r="BR2394"/>
      <c r="BS2394"/>
      <c r="BT2394"/>
    </row>
    <row r="2395" spans="1:72" s="8" customFormat="1" x14ac:dyDescent="0.25">
      <c r="A2395" s="92"/>
      <c r="B2395" s="92"/>
      <c r="C2395" s="92"/>
      <c r="D2395" s="92"/>
      <c r="E2395" s="104"/>
      <c r="F2395" s="104"/>
      <c r="G2395" s="104"/>
      <c r="H2395" s="104"/>
      <c r="I2395" s="104"/>
      <c r="J2395" s="104"/>
      <c r="K2395" s="104"/>
      <c r="L2395" s="104"/>
      <c r="M2395"/>
      <c r="N2395"/>
      <c r="O2395"/>
      <c r="P2395"/>
      <c r="Q2395"/>
      <c r="R2395"/>
      <c r="S2395"/>
      <c r="T2395"/>
      <c r="U2395"/>
      <c r="V2395"/>
      <c r="W2395"/>
      <c r="X2395"/>
      <c r="Y2395"/>
      <c r="Z2395"/>
      <c r="AA2395"/>
      <c r="AB2395"/>
      <c r="AC2395"/>
      <c r="AD2395"/>
      <c r="AE2395"/>
      <c r="AF2395"/>
      <c r="AG2395"/>
      <c r="AH2395"/>
      <c r="AI2395"/>
      <c r="AJ2395"/>
      <c r="AK2395"/>
      <c r="AL2395"/>
      <c r="AM2395"/>
      <c r="AN2395"/>
      <c r="AO2395"/>
      <c r="AP2395"/>
      <c r="AQ2395"/>
      <c r="AR2395"/>
      <c r="AS2395"/>
      <c r="AT2395"/>
      <c r="AU2395"/>
      <c r="AV2395"/>
      <c r="AW2395"/>
      <c r="AX2395"/>
      <c r="AY2395"/>
      <c r="AZ2395"/>
      <c r="BA2395"/>
      <c r="BB2395"/>
      <c r="BC2395"/>
      <c r="BD2395"/>
      <c r="BE2395"/>
      <c r="BF2395"/>
      <c r="BG2395"/>
      <c r="BH2395"/>
      <c r="BI2395"/>
      <c r="BJ2395"/>
      <c r="BK2395"/>
      <c r="BL2395"/>
      <c r="BM2395"/>
      <c r="BN2395"/>
      <c r="BO2395"/>
      <c r="BP2395"/>
      <c r="BQ2395"/>
      <c r="BR2395"/>
      <c r="BS2395"/>
      <c r="BT2395"/>
    </row>
    <row r="2396" spans="1:72" s="8" customFormat="1" x14ac:dyDescent="0.25">
      <c r="A2396" s="92"/>
      <c r="B2396" s="92"/>
      <c r="C2396" s="92"/>
      <c r="D2396" s="92"/>
      <c r="E2396" s="104"/>
      <c r="F2396" s="104"/>
      <c r="G2396" s="104"/>
      <c r="H2396" s="104"/>
      <c r="I2396" s="104"/>
      <c r="J2396" s="104"/>
      <c r="K2396" s="104"/>
      <c r="L2396" s="104"/>
      <c r="M2396"/>
      <c r="N2396"/>
      <c r="O2396"/>
      <c r="P2396"/>
      <c r="Q2396"/>
      <c r="R2396"/>
      <c r="S2396"/>
      <c r="T2396"/>
      <c r="U2396"/>
      <c r="V2396"/>
      <c r="W2396"/>
      <c r="X2396"/>
      <c r="Y2396"/>
      <c r="Z2396"/>
      <c r="AA2396"/>
      <c r="AB2396"/>
      <c r="AC2396"/>
      <c r="AD2396"/>
      <c r="AE2396"/>
      <c r="AF2396"/>
      <c r="AG2396"/>
      <c r="AH2396"/>
      <c r="AI2396"/>
      <c r="AJ2396"/>
      <c r="AK2396"/>
      <c r="AL2396"/>
      <c r="AM2396"/>
      <c r="AN2396"/>
      <c r="AO2396"/>
      <c r="AP2396"/>
      <c r="AQ2396"/>
      <c r="AR2396"/>
      <c r="AS2396"/>
      <c r="AT2396"/>
      <c r="AU2396"/>
      <c r="AV2396"/>
      <c r="AW2396"/>
      <c r="AX2396"/>
      <c r="AY2396"/>
      <c r="AZ2396"/>
      <c r="BA2396"/>
      <c r="BB2396"/>
      <c r="BC2396"/>
      <c r="BD2396"/>
      <c r="BE2396"/>
      <c r="BF2396"/>
      <c r="BG2396"/>
      <c r="BH2396"/>
      <c r="BI2396"/>
      <c r="BJ2396"/>
      <c r="BK2396"/>
      <c r="BL2396"/>
      <c r="BM2396"/>
      <c r="BN2396"/>
      <c r="BO2396"/>
      <c r="BP2396"/>
      <c r="BQ2396"/>
      <c r="BR2396"/>
      <c r="BS2396"/>
      <c r="BT2396"/>
    </row>
    <row r="2397" spans="1:72" s="8" customFormat="1" x14ac:dyDescent="0.25">
      <c r="A2397" s="92"/>
      <c r="B2397" s="92"/>
      <c r="C2397" s="92"/>
      <c r="D2397" s="92"/>
      <c r="E2397" s="104"/>
      <c r="F2397" s="104"/>
      <c r="G2397" s="104"/>
      <c r="H2397" s="104"/>
      <c r="I2397" s="104"/>
      <c r="J2397" s="104"/>
      <c r="K2397" s="104"/>
      <c r="L2397" s="104"/>
      <c r="M2397"/>
      <c r="N2397"/>
      <c r="O2397"/>
      <c r="P2397"/>
      <c r="Q2397"/>
      <c r="R2397"/>
      <c r="S2397"/>
      <c r="T2397"/>
      <c r="U2397"/>
      <c r="V2397"/>
      <c r="W2397"/>
      <c r="X2397"/>
      <c r="Y2397"/>
      <c r="Z2397"/>
      <c r="AA2397"/>
      <c r="AB2397"/>
      <c r="AC2397"/>
      <c r="AD2397"/>
      <c r="AE2397"/>
      <c r="AF2397"/>
      <c r="AG2397"/>
      <c r="AH2397"/>
      <c r="AI2397"/>
      <c r="AJ2397"/>
      <c r="AK2397"/>
      <c r="AL2397"/>
      <c r="AM2397"/>
      <c r="AN2397"/>
      <c r="AO2397"/>
      <c r="AP2397"/>
      <c r="AQ2397"/>
      <c r="AR2397"/>
      <c r="AS2397"/>
      <c r="AT2397"/>
      <c r="AU2397"/>
      <c r="AV2397"/>
      <c r="AW2397"/>
      <c r="AX2397"/>
      <c r="AY2397"/>
      <c r="AZ2397"/>
      <c r="BA2397"/>
      <c r="BB2397"/>
      <c r="BC2397"/>
      <c r="BD2397"/>
      <c r="BE2397"/>
      <c r="BF2397"/>
      <c r="BG2397"/>
      <c r="BH2397"/>
      <c r="BI2397"/>
      <c r="BJ2397"/>
      <c r="BK2397"/>
      <c r="BL2397"/>
      <c r="BM2397"/>
      <c r="BN2397"/>
      <c r="BO2397"/>
      <c r="BP2397"/>
      <c r="BQ2397"/>
      <c r="BR2397"/>
      <c r="BS2397"/>
      <c r="BT2397"/>
    </row>
    <row r="2398" spans="1:72" s="8" customFormat="1" x14ac:dyDescent="0.25">
      <c r="A2398" s="92"/>
      <c r="B2398" s="92"/>
      <c r="C2398" s="92"/>
      <c r="D2398" s="92"/>
      <c r="E2398" s="104"/>
      <c r="F2398" s="104"/>
      <c r="G2398" s="104"/>
      <c r="H2398" s="104"/>
      <c r="I2398" s="104"/>
      <c r="J2398" s="104"/>
      <c r="K2398" s="104"/>
      <c r="L2398" s="104"/>
      <c r="M2398"/>
      <c r="N2398"/>
      <c r="O2398"/>
      <c r="P2398"/>
      <c r="Q2398"/>
      <c r="R2398"/>
      <c r="S2398"/>
      <c r="T2398"/>
      <c r="U2398"/>
      <c r="V2398"/>
      <c r="W2398"/>
      <c r="X2398"/>
      <c r="Y2398"/>
      <c r="Z2398"/>
      <c r="AA2398"/>
      <c r="AB2398"/>
      <c r="AC2398"/>
      <c r="AD2398"/>
      <c r="AE2398"/>
      <c r="AF2398"/>
      <c r="AG2398"/>
      <c r="AH2398"/>
      <c r="AI2398"/>
      <c r="AJ2398"/>
      <c r="AK2398"/>
      <c r="AL2398"/>
      <c r="AM2398"/>
      <c r="AN2398"/>
      <c r="AO2398"/>
      <c r="AP2398"/>
      <c r="AQ2398"/>
      <c r="AR2398"/>
      <c r="AS2398"/>
      <c r="AT2398"/>
      <c r="AU2398"/>
      <c r="AV2398"/>
      <c r="AW2398"/>
      <c r="AX2398"/>
      <c r="AY2398"/>
      <c r="AZ2398"/>
      <c r="BA2398"/>
      <c r="BB2398"/>
      <c r="BC2398"/>
      <c r="BD2398"/>
      <c r="BE2398"/>
      <c r="BF2398"/>
      <c r="BG2398"/>
      <c r="BH2398"/>
      <c r="BI2398"/>
      <c r="BJ2398"/>
      <c r="BK2398"/>
      <c r="BL2398"/>
      <c r="BM2398"/>
      <c r="BN2398"/>
      <c r="BO2398"/>
      <c r="BP2398"/>
      <c r="BQ2398"/>
      <c r="BR2398"/>
      <c r="BS2398"/>
      <c r="BT2398"/>
    </row>
    <row r="2399" spans="1:72" s="8" customFormat="1" x14ac:dyDescent="0.25">
      <c r="A2399" s="92"/>
      <c r="B2399" s="92"/>
      <c r="C2399" s="92"/>
      <c r="D2399" s="92"/>
      <c r="E2399" s="104"/>
      <c r="F2399" s="104"/>
      <c r="G2399" s="104"/>
      <c r="H2399" s="104"/>
      <c r="I2399" s="104"/>
      <c r="J2399" s="104"/>
      <c r="K2399" s="104"/>
      <c r="L2399" s="104"/>
      <c r="M2399"/>
      <c r="N2399"/>
      <c r="O2399"/>
      <c r="P2399"/>
      <c r="Q2399"/>
      <c r="R2399"/>
      <c r="S2399"/>
      <c r="T2399"/>
      <c r="U2399"/>
      <c r="V2399"/>
      <c r="W2399"/>
      <c r="X2399"/>
      <c r="Y2399"/>
      <c r="Z2399"/>
      <c r="AA2399"/>
      <c r="AB2399"/>
      <c r="AC2399"/>
      <c r="AD2399"/>
      <c r="AE2399"/>
      <c r="AF2399"/>
      <c r="AG2399"/>
      <c r="AH2399"/>
      <c r="AI2399"/>
      <c r="AJ2399"/>
      <c r="AK2399"/>
      <c r="AL2399"/>
      <c r="AM2399"/>
      <c r="AN2399"/>
      <c r="AO2399"/>
      <c r="AP2399"/>
      <c r="AQ2399"/>
      <c r="AR2399"/>
      <c r="AS2399"/>
      <c r="AT2399"/>
      <c r="AU2399"/>
      <c r="AV2399"/>
      <c r="AW2399"/>
      <c r="AX2399"/>
      <c r="AY2399"/>
      <c r="AZ2399"/>
      <c r="BA2399"/>
      <c r="BB2399"/>
      <c r="BC2399"/>
      <c r="BD2399"/>
      <c r="BE2399"/>
      <c r="BF2399"/>
      <c r="BG2399"/>
      <c r="BH2399"/>
      <c r="BI2399"/>
      <c r="BJ2399"/>
      <c r="BK2399"/>
      <c r="BL2399"/>
      <c r="BM2399"/>
      <c r="BN2399"/>
      <c r="BO2399"/>
      <c r="BP2399"/>
      <c r="BQ2399"/>
      <c r="BR2399"/>
      <c r="BS2399"/>
      <c r="BT2399"/>
    </row>
    <row r="2400" spans="1:72" s="8" customFormat="1" x14ac:dyDescent="0.25">
      <c r="A2400" s="92"/>
      <c r="B2400" s="92"/>
      <c r="C2400" s="92"/>
      <c r="D2400" s="92"/>
      <c r="E2400" s="104"/>
      <c r="F2400" s="104"/>
      <c r="G2400" s="104"/>
      <c r="H2400" s="104"/>
      <c r="I2400" s="104"/>
      <c r="J2400" s="104"/>
      <c r="K2400" s="104"/>
      <c r="L2400" s="104"/>
      <c r="M2400"/>
      <c r="N2400"/>
      <c r="O2400"/>
      <c r="P2400"/>
      <c r="Q2400"/>
      <c r="R2400"/>
      <c r="S2400"/>
      <c r="T2400"/>
      <c r="U2400"/>
      <c r="V2400"/>
      <c r="W2400"/>
      <c r="X2400"/>
      <c r="Y2400"/>
      <c r="Z2400"/>
      <c r="AA2400"/>
      <c r="AB2400"/>
      <c r="AC2400"/>
      <c r="AD2400"/>
      <c r="AE2400"/>
      <c r="AF2400"/>
      <c r="AG2400"/>
      <c r="AH2400"/>
      <c r="AI2400"/>
      <c r="AJ2400"/>
      <c r="AK2400"/>
      <c r="AL2400"/>
      <c r="AM2400"/>
      <c r="AN2400"/>
      <c r="AO2400"/>
      <c r="AP2400"/>
      <c r="AQ2400"/>
      <c r="AR2400"/>
      <c r="AS2400"/>
      <c r="AT2400"/>
      <c r="AU2400"/>
      <c r="AV2400"/>
      <c r="AW2400"/>
      <c r="AX2400"/>
      <c r="AY2400"/>
      <c r="AZ2400"/>
      <c r="BA2400"/>
      <c r="BB2400"/>
      <c r="BC2400"/>
      <c r="BD2400"/>
      <c r="BE2400"/>
      <c r="BF2400"/>
      <c r="BG2400"/>
      <c r="BH2400"/>
      <c r="BI2400"/>
      <c r="BJ2400"/>
      <c r="BK2400"/>
      <c r="BL2400"/>
      <c r="BM2400"/>
      <c r="BN2400"/>
      <c r="BO2400"/>
      <c r="BP2400"/>
      <c r="BQ2400"/>
      <c r="BR2400"/>
      <c r="BS2400"/>
      <c r="BT2400"/>
    </row>
    <row r="2401" spans="1:72" s="8" customFormat="1" x14ac:dyDescent="0.25">
      <c r="A2401" s="92"/>
      <c r="B2401" s="92"/>
      <c r="C2401" s="92"/>
      <c r="D2401" s="92"/>
      <c r="E2401" s="104"/>
      <c r="F2401" s="104"/>
      <c r="G2401" s="104"/>
      <c r="H2401" s="104"/>
      <c r="I2401" s="104"/>
      <c r="J2401" s="104"/>
      <c r="K2401" s="104"/>
      <c r="L2401" s="104"/>
      <c r="M2401"/>
      <c r="N2401"/>
      <c r="O2401"/>
      <c r="P2401"/>
      <c r="Q2401"/>
      <c r="R2401"/>
      <c r="S2401"/>
      <c r="T2401"/>
      <c r="U2401"/>
      <c r="V2401"/>
      <c r="W2401"/>
      <c r="X2401"/>
      <c r="Y2401"/>
      <c r="Z2401"/>
      <c r="AA2401"/>
      <c r="AB2401"/>
      <c r="AC2401"/>
      <c r="AD2401"/>
      <c r="AE2401"/>
      <c r="AF2401"/>
      <c r="AG2401"/>
      <c r="AH2401"/>
      <c r="AI2401"/>
      <c r="AJ2401"/>
      <c r="AK2401"/>
      <c r="AL2401"/>
      <c r="AM2401"/>
      <c r="AN2401"/>
      <c r="AO2401"/>
      <c r="AP2401"/>
      <c r="AQ2401"/>
      <c r="AR2401"/>
      <c r="AS2401"/>
      <c r="AT2401"/>
      <c r="AU2401"/>
      <c r="AV2401"/>
      <c r="AW2401"/>
      <c r="AX2401"/>
      <c r="AY2401"/>
      <c r="AZ2401"/>
      <c r="BA2401"/>
      <c r="BB2401"/>
      <c r="BC2401"/>
      <c r="BD2401"/>
      <c r="BE2401"/>
      <c r="BF2401"/>
      <c r="BG2401"/>
      <c r="BH2401"/>
      <c r="BI2401"/>
      <c r="BJ2401"/>
      <c r="BK2401"/>
      <c r="BL2401"/>
      <c r="BM2401"/>
      <c r="BN2401"/>
      <c r="BO2401"/>
      <c r="BP2401"/>
      <c r="BQ2401"/>
      <c r="BR2401"/>
      <c r="BS2401"/>
      <c r="BT2401"/>
    </row>
    <row r="2402" spans="1:72" s="8" customFormat="1" x14ac:dyDescent="0.25">
      <c r="A2402" s="92"/>
      <c r="B2402" s="92"/>
      <c r="C2402" s="92"/>
      <c r="D2402" s="92"/>
      <c r="E2402" s="104"/>
      <c r="F2402" s="104"/>
      <c r="G2402" s="104"/>
      <c r="H2402" s="104"/>
      <c r="I2402" s="104"/>
      <c r="J2402" s="104"/>
      <c r="K2402" s="104"/>
      <c r="L2402" s="104"/>
      <c r="M2402"/>
      <c r="N2402"/>
      <c r="O2402"/>
      <c r="P2402"/>
      <c r="Q2402"/>
      <c r="R2402"/>
      <c r="S2402"/>
      <c r="T2402"/>
      <c r="U2402"/>
      <c r="V2402"/>
      <c r="W2402"/>
      <c r="X2402"/>
      <c r="Y2402"/>
      <c r="Z2402"/>
      <c r="AA2402"/>
      <c r="AB2402"/>
      <c r="AC2402"/>
      <c r="AD2402"/>
      <c r="AE2402"/>
      <c r="AF2402"/>
      <c r="AG2402"/>
      <c r="AH2402"/>
      <c r="AI2402"/>
      <c r="AJ2402"/>
      <c r="AK2402"/>
      <c r="AL2402"/>
      <c r="AM2402"/>
      <c r="AN2402"/>
      <c r="AO2402"/>
      <c r="AP2402"/>
      <c r="AQ2402"/>
      <c r="AR2402"/>
      <c r="AS2402"/>
      <c r="AT2402"/>
      <c r="AU2402"/>
      <c r="AV2402"/>
      <c r="AW2402"/>
      <c r="AX2402"/>
      <c r="AY2402"/>
      <c r="AZ2402"/>
      <c r="BA2402"/>
      <c r="BB2402"/>
      <c r="BC2402"/>
      <c r="BD2402"/>
      <c r="BE2402"/>
      <c r="BF2402"/>
      <c r="BG2402"/>
      <c r="BH2402"/>
      <c r="BI2402"/>
      <c r="BJ2402"/>
      <c r="BK2402"/>
      <c r="BL2402"/>
      <c r="BM2402"/>
      <c r="BN2402"/>
      <c r="BO2402"/>
      <c r="BP2402"/>
      <c r="BQ2402"/>
      <c r="BR2402"/>
      <c r="BS2402"/>
      <c r="BT2402"/>
    </row>
    <row r="2403" spans="1:72" s="8" customFormat="1" x14ac:dyDescent="0.25">
      <c r="A2403" s="92"/>
      <c r="B2403" s="92"/>
      <c r="C2403" s="92"/>
      <c r="D2403" s="92"/>
      <c r="E2403" s="104"/>
      <c r="F2403" s="104"/>
      <c r="G2403" s="104"/>
      <c r="H2403" s="104"/>
      <c r="I2403" s="104"/>
      <c r="J2403" s="104"/>
      <c r="K2403" s="104"/>
      <c r="L2403" s="104"/>
      <c r="M2403"/>
      <c r="N2403"/>
      <c r="O2403"/>
      <c r="P2403"/>
      <c r="Q2403"/>
      <c r="R2403"/>
      <c r="S2403"/>
      <c r="T2403"/>
      <c r="U2403"/>
      <c r="V2403"/>
      <c r="W2403"/>
      <c r="X2403"/>
      <c r="Y2403"/>
      <c r="Z2403"/>
      <c r="AA2403"/>
      <c r="AB2403"/>
      <c r="AC2403"/>
      <c r="AD2403"/>
      <c r="AE2403"/>
      <c r="AF2403"/>
      <c r="AG2403"/>
      <c r="AH2403"/>
      <c r="AI2403"/>
      <c r="AJ2403"/>
      <c r="AK2403"/>
      <c r="AL2403"/>
      <c r="AM2403"/>
      <c r="AN2403"/>
      <c r="AO2403"/>
      <c r="AP2403"/>
      <c r="AQ2403"/>
      <c r="AR2403"/>
      <c r="AS2403"/>
      <c r="AT2403"/>
      <c r="AU2403"/>
      <c r="AV2403"/>
      <c r="AW2403"/>
      <c r="AX2403"/>
      <c r="AY2403"/>
      <c r="AZ2403"/>
      <c r="BA2403"/>
      <c r="BB2403"/>
      <c r="BC2403"/>
      <c r="BD2403"/>
      <c r="BE2403"/>
      <c r="BF2403"/>
      <c r="BG2403"/>
      <c r="BH2403"/>
      <c r="BI2403"/>
      <c r="BJ2403"/>
      <c r="BK2403"/>
      <c r="BL2403"/>
      <c r="BM2403"/>
      <c r="BN2403"/>
      <c r="BO2403"/>
      <c r="BP2403"/>
      <c r="BQ2403"/>
      <c r="BR2403"/>
      <c r="BS2403"/>
      <c r="BT2403"/>
    </row>
    <row r="2404" spans="1:72" s="8" customFormat="1" x14ac:dyDescent="0.25">
      <c r="A2404" s="92"/>
      <c r="B2404" s="92"/>
      <c r="C2404" s="92"/>
      <c r="D2404" s="92"/>
      <c r="E2404" s="104"/>
      <c r="F2404" s="104"/>
      <c r="G2404" s="104"/>
      <c r="H2404" s="104"/>
      <c r="I2404" s="104"/>
      <c r="J2404" s="104"/>
      <c r="K2404" s="104"/>
      <c r="L2404" s="104"/>
      <c r="M2404"/>
      <c r="N2404"/>
      <c r="O2404"/>
      <c r="P2404"/>
      <c r="Q2404"/>
      <c r="R2404"/>
      <c r="S2404"/>
      <c r="T2404"/>
      <c r="U2404"/>
      <c r="V2404"/>
      <c r="W2404"/>
      <c r="X2404"/>
      <c r="Y2404"/>
      <c r="Z2404"/>
      <c r="AA2404"/>
      <c r="AB2404"/>
      <c r="AC2404"/>
      <c r="AD2404"/>
      <c r="AE2404"/>
      <c r="AF2404"/>
      <c r="AG2404"/>
      <c r="AH2404"/>
      <c r="AI2404"/>
      <c r="AJ2404"/>
      <c r="AK2404"/>
      <c r="AL2404"/>
      <c r="AM2404"/>
      <c r="AN2404"/>
      <c r="AO2404"/>
      <c r="AP2404"/>
      <c r="AQ2404"/>
      <c r="AR2404"/>
      <c r="AS2404"/>
      <c r="AT2404"/>
      <c r="AU2404"/>
      <c r="AV2404"/>
      <c r="AW2404"/>
      <c r="AX2404"/>
      <c r="AY2404"/>
      <c r="AZ2404"/>
      <c r="BA2404"/>
      <c r="BB2404"/>
      <c r="BC2404"/>
      <c r="BD2404"/>
      <c r="BE2404"/>
      <c r="BF2404"/>
      <c r="BG2404"/>
      <c r="BH2404"/>
      <c r="BI2404"/>
      <c r="BJ2404"/>
      <c r="BK2404"/>
      <c r="BL2404"/>
      <c r="BM2404"/>
      <c r="BN2404"/>
      <c r="BO2404"/>
      <c r="BP2404"/>
      <c r="BQ2404"/>
      <c r="BR2404"/>
      <c r="BS2404"/>
      <c r="BT2404"/>
    </row>
    <row r="2405" spans="1:72" s="8" customFormat="1" x14ac:dyDescent="0.25">
      <c r="A2405" s="92"/>
      <c r="B2405" s="92"/>
      <c r="C2405" s="92"/>
      <c r="D2405" s="92"/>
      <c r="E2405" s="104"/>
      <c r="F2405" s="104"/>
      <c r="G2405" s="104"/>
      <c r="H2405" s="104"/>
      <c r="I2405" s="104"/>
      <c r="J2405" s="104"/>
      <c r="K2405" s="104"/>
      <c r="L2405" s="104"/>
      <c r="M2405"/>
      <c r="N2405"/>
      <c r="O2405"/>
      <c r="P2405"/>
      <c r="Q2405"/>
      <c r="R2405"/>
      <c r="S2405"/>
      <c r="T2405"/>
      <c r="U2405"/>
      <c r="V2405"/>
      <c r="W2405"/>
      <c r="X2405"/>
      <c r="Y2405"/>
      <c r="Z2405"/>
      <c r="AA2405"/>
      <c r="AB2405"/>
      <c r="AC2405"/>
      <c r="AD2405"/>
      <c r="AE2405"/>
      <c r="AF2405"/>
      <c r="AG2405"/>
      <c r="AH2405"/>
      <c r="AI2405"/>
      <c r="AJ2405"/>
      <c r="AK2405"/>
      <c r="AL2405"/>
      <c r="AM2405"/>
      <c r="AN2405"/>
      <c r="AO2405"/>
      <c r="AP2405"/>
      <c r="AQ2405"/>
      <c r="AR2405"/>
      <c r="AS2405"/>
      <c r="AT2405"/>
      <c r="AU2405"/>
      <c r="AV2405"/>
      <c r="AW2405"/>
      <c r="AX2405"/>
      <c r="AY2405"/>
      <c r="AZ2405"/>
      <c r="BA2405"/>
      <c r="BB2405"/>
      <c r="BC2405"/>
      <c r="BD2405"/>
      <c r="BE2405"/>
      <c r="BF2405"/>
      <c r="BG2405"/>
      <c r="BH2405"/>
      <c r="BI2405"/>
      <c r="BJ2405"/>
      <c r="BK2405"/>
      <c r="BL2405"/>
      <c r="BM2405"/>
      <c r="BN2405"/>
      <c r="BO2405"/>
      <c r="BP2405"/>
      <c r="BQ2405"/>
      <c r="BR2405"/>
      <c r="BS2405"/>
      <c r="BT2405"/>
    </row>
    <row r="2406" spans="1:72" s="8" customFormat="1" x14ac:dyDescent="0.25">
      <c r="A2406" s="92"/>
      <c r="B2406" s="92"/>
      <c r="C2406" s="92"/>
      <c r="D2406" s="92"/>
      <c r="E2406" s="104"/>
      <c r="F2406" s="104"/>
      <c r="G2406" s="104"/>
      <c r="H2406" s="104"/>
      <c r="I2406" s="104"/>
      <c r="J2406" s="104"/>
      <c r="K2406" s="104"/>
      <c r="L2406" s="104"/>
      <c r="M2406"/>
      <c r="N2406"/>
      <c r="O2406"/>
      <c r="P2406"/>
      <c r="Q2406"/>
      <c r="R2406"/>
      <c r="S2406"/>
      <c r="T2406"/>
      <c r="U2406"/>
      <c r="V2406"/>
      <c r="W2406"/>
      <c r="X2406"/>
      <c r="Y2406"/>
      <c r="Z2406"/>
      <c r="AA2406"/>
      <c r="AB2406"/>
      <c r="AC2406"/>
      <c r="AD2406"/>
      <c r="AE2406"/>
      <c r="AF2406"/>
      <c r="AG2406"/>
      <c r="AH2406"/>
      <c r="AI2406"/>
      <c r="AJ2406"/>
      <c r="AK2406"/>
      <c r="AL2406"/>
      <c r="AM2406"/>
      <c r="AN2406"/>
      <c r="AO2406"/>
      <c r="AP2406"/>
      <c r="AQ2406"/>
      <c r="AR2406"/>
      <c r="AS2406"/>
      <c r="AT2406"/>
      <c r="AU2406"/>
      <c r="AV2406"/>
      <c r="AW2406"/>
      <c r="AX2406"/>
      <c r="AY2406"/>
      <c r="AZ2406"/>
      <c r="BA2406"/>
      <c r="BB2406"/>
      <c r="BC2406"/>
      <c r="BD2406"/>
      <c r="BE2406"/>
      <c r="BF2406"/>
      <c r="BG2406"/>
      <c r="BH2406"/>
      <c r="BI2406"/>
      <c r="BJ2406"/>
      <c r="BK2406"/>
      <c r="BL2406"/>
      <c r="BM2406"/>
      <c r="BN2406"/>
      <c r="BO2406"/>
      <c r="BP2406"/>
      <c r="BQ2406"/>
      <c r="BR2406"/>
      <c r="BS2406"/>
      <c r="BT2406"/>
    </row>
    <row r="2407" spans="1:72" s="8" customFormat="1" x14ac:dyDescent="0.25">
      <c r="A2407" s="92"/>
      <c r="B2407" s="92"/>
      <c r="C2407" s="92"/>
      <c r="D2407" s="92"/>
      <c r="E2407" s="104"/>
      <c r="F2407" s="104"/>
      <c r="G2407" s="104"/>
      <c r="H2407" s="104"/>
      <c r="I2407" s="104"/>
      <c r="J2407" s="104"/>
      <c r="K2407" s="104"/>
      <c r="L2407" s="104"/>
      <c r="M2407"/>
      <c r="N2407"/>
      <c r="O2407"/>
      <c r="P2407"/>
      <c r="Q2407"/>
      <c r="R2407"/>
      <c r="S2407"/>
      <c r="T2407"/>
      <c r="U2407"/>
      <c r="V2407"/>
      <c r="W2407"/>
      <c r="X2407"/>
      <c r="Y2407"/>
      <c r="Z2407"/>
      <c r="AA2407"/>
      <c r="AB2407"/>
      <c r="AC2407"/>
      <c r="AD2407"/>
      <c r="AE2407"/>
      <c r="AF2407"/>
      <c r="AG2407"/>
      <c r="AH2407"/>
      <c r="AI2407"/>
      <c r="AJ2407"/>
      <c r="AK2407"/>
      <c r="AL2407"/>
      <c r="AM2407"/>
      <c r="AN2407"/>
      <c r="AO2407"/>
      <c r="AP2407"/>
      <c r="AQ2407"/>
      <c r="AR2407"/>
      <c r="AS2407"/>
      <c r="AT2407"/>
      <c r="AU2407"/>
      <c r="AV2407"/>
      <c r="AW2407"/>
      <c r="AX2407"/>
      <c r="AY2407"/>
      <c r="AZ2407"/>
      <c r="BA2407"/>
      <c r="BB2407"/>
      <c r="BC2407"/>
      <c r="BD2407"/>
      <c r="BE2407"/>
      <c r="BF2407"/>
      <c r="BG2407"/>
      <c r="BH2407"/>
      <c r="BI2407"/>
      <c r="BJ2407"/>
      <c r="BK2407"/>
      <c r="BL2407"/>
      <c r="BM2407"/>
      <c r="BN2407"/>
      <c r="BO2407"/>
      <c r="BP2407"/>
      <c r="BQ2407"/>
      <c r="BR2407"/>
      <c r="BS2407"/>
      <c r="BT2407"/>
    </row>
    <row r="2408" spans="1:72" s="8" customFormat="1" x14ac:dyDescent="0.25">
      <c r="A2408" s="92"/>
      <c r="B2408" s="92"/>
      <c r="C2408" s="92"/>
      <c r="D2408" s="92"/>
      <c r="E2408" s="104"/>
      <c r="F2408" s="104"/>
      <c r="G2408" s="104"/>
      <c r="H2408" s="104"/>
      <c r="I2408" s="104"/>
      <c r="J2408" s="104"/>
      <c r="K2408" s="104"/>
      <c r="L2408" s="104"/>
      <c r="M2408"/>
      <c r="N2408"/>
      <c r="O2408"/>
      <c r="P2408"/>
      <c r="Q2408"/>
      <c r="R2408"/>
      <c r="S2408"/>
      <c r="T2408"/>
      <c r="U2408"/>
      <c r="V2408"/>
      <c r="W2408"/>
      <c r="X2408"/>
      <c r="Y2408"/>
      <c r="Z2408"/>
      <c r="AA2408"/>
      <c r="AB2408"/>
      <c r="AC2408"/>
      <c r="AD2408"/>
      <c r="AE2408"/>
      <c r="AF2408"/>
      <c r="AG2408"/>
      <c r="AH2408"/>
      <c r="AI2408"/>
      <c r="AJ2408"/>
      <c r="AK2408"/>
      <c r="AL2408"/>
      <c r="AM2408"/>
      <c r="AN2408"/>
      <c r="AO2408"/>
      <c r="AP2408"/>
      <c r="AQ2408"/>
      <c r="AR2408"/>
      <c r="AS2408"/>
      <c r="AT2408"/>
      <c r="AU2408"/>
      <c r="AV2408"/>
      <c r="AW2408"/>
      <c r="AX2408"/>
      <c r="AY2408"/>
      <c r="AZ2408"/>
      <c r="BA2408"/>
      <c r="BB2408"/>
      <c r="BC2408"/>
      <c r="BD2408"/>
      <c r="BE2408"/>
      <c r="BF2408"/>
      <c r="BG2408"/>
      <c r="BH2408"/>
      <c r="BI2408"/>
      <c r="BJ2408"/>
      <c r="BK2408"/>
      <c r="BL2408"/>
      <c r="BM2408"/>
      <c r="BN2408"/>
      <c r="BO2408"/>
      <c r="BP2408"/>
      <c r="BQ2408"/>
      <c r="BR2408"/>
      <c r="BS2408"/>
      <c r="BT2408"/>
    </row>
    <row r="2409" spans="1:72" s="8" customFormat="1" x14ac:dyDescent="0.25">
      <c r="A2409" s="92"/>
      <c r="B2409" s="92"/>
      <c r="C2409" s="92"/>
      <c r="D2409" s="92"/>
      <c r="E2409" s="104"/>
      <c r="F2409" s="104"/>
      <c r="G2409" s="104"/>
      <c r="H2409" s="104"/>
      <c r="I2409" s="104"/>
      <c r="J2409" s="104"/>
      <c r="K2409" s="104"/>
      <c r="L2409" s="104"/>
      <c r="M2409"/>
      <c r="N2409"/>
      <c r="O2409"/>
      <c r="P2409"/>
      <c r="Q2409"/>
      <c r="R2409"/>
      <c r="S2409"/>
      <c r="T2409"/>
      <c r="U2409"/>
      <c r="V2409"/>
      <c r="W2409"/>
      <c r="X2409"/>
      <c r="Y2409"/>
      <c r="Z2409"/>
      <c r="AA2409"/>
      <c r="AB2409"/>
      <c r="AC2409"/>
      <c r="AD2409"/>
      <c r="AE2409"/>
      <c r="AF2409"/>
      <c r="AG2409"/>
      <c r="AH2409"/>
      <c r="AI2409"/>
      <c r="AJ2409"/>
      <c r="AK2409"/>
      <c r="AL2409"/>
      <c r="AM2409"/>
      <c r="AN2409"/>
      <c r="AO2409"/>
      <c r="AP2409"/>
      <c r="AQ2409"/>
      <c r="AR2409"/>
      <c r="AS2409"/>
      <c r="AT2409"/>
      <c r="AU2409"/>
      <c r="AV2409"/>
      <c r="AW2409"/>
      <c r="AX2409"/>
      <c r="AY2409"/>
      <c r="AZ2409"/>
      <c r="BA2409"/>
      <c r="BB2409"/>
      <c r="BC2409"/>
      <c r="BD2409"/>
      <c r="BE2409"/>
      <c r="BF2409"/>
      <c r="BG2409"/>
      <c r="BH2409"/>
      <c r="BI2409"/>
      <c r="BJ2409"/>
      <c r="BK2409"/>
      <c r="BL2409"/>
      <c r="BM2409"/>
      <c r="BN2409"/>
      <c r="BO2409"/>
      <c r="BP2409"/>
      <c r="BQ2409"/>
      <c r="BR2409"/>
      <c r="BS2409"/>
      <c r="BT2409"/>
    </row>
    <row r="2410" spans="1:72" s="8" customFormat="1" x14ac:dyDescent="0.25">
      <c r="A2410" s="92"/>
      <c r="B2410" s="92"/>
      <c r="C2410" s="92"/>
      <c r="D2410" s="92"/>
      <c r="E2410" s="104"/>
      <c r="F2410" s="104"/>
      <c r="G2410" s="104"/>
      <c r="H2410" s="104"/>
      <c r="I2410" s="104"/>
      <c r="J2410" s="104"/>
      <c r="K2410" s="104"/>
      <c r="L2410" s="104"/>
      <c r="M2410"/>
      <c r="N2410"/>
      <c r="O2410"/>
      <c r="P2410"/>
      <c r="Q2410"/>
      <c r="R2410"/>
      <c r="S2410"/>
      <c r="T2410"/>
      <c r="U2410"/>
      <c r="V2410"/>
      <c r="W2410"/>
      <c r="X2410"/>
      <c r="Y2410"/>
      <c r="Z2410"/>
      <c r="AA2410"/>
      <c r="AB2410"/>
      <c r="AC2410"/>
      <c r="AD2410"/>
      <c r="AE2410"/>
      <c r="AF2410"/>
      <c r="AG2410"/>
      <c r="AH2410"/>
      <c r="AI2410"/>
      <c r="AJ2410"/>
      <c r="AK2410"/>
      <c r="AL2410"/>
      <c r="AM2410"/>
      <c r="AN2410"/>
      <c r="AO2410"/>
      <c r="AP2410"/>
      <c r="AQ2410"/>
      <c r="AR2410"/>
      <c r="AS2410"/>
      <c r="AT2410"/>
      <c r="AU2410"/>
      <c r="AV2410"/>
      <c r="AW2410"/>
      <c r="AX2410"/>
      <c r="AY2410"/>
      <c r="AZ2410"/>
      <c r="BA2410"/>
      <c r="BB2410"/>
      <c r="BC2410"/>
      <c r="BD2410"/>
      <c r="BE2410"/>
      <c r="BF2410"/>
      <c r="BG2410"/>
      <c r="BH2410"/>
      <c r="BI2410"/>
      <c r="BJ2410"/>
      <c r="BK2410"/>
      <c r="BL2410"/>
      <c r="BM2410"/>
      <c r="BN2410"/>
      <c r="BO2410"/>
      <c r="BP2410"/>
      <c r="BQ2410"/>
      <c r="BR2410"/>
      <c r="BS2410"/>
      <c r="BT2410"/>
    </row>
    <row r="2411" spans="1:72" s="8" customFormat="1" x14ac:dyDescent="0.25">
      <c r="A2411" s="92"/>
      <c r="B2411" s="92"/>
      <c r="C2411" s="92"/>
      <c r="D2411" s="92"/>
      <c r="E2411" s="104"/>
      <c r="F2411" s="104"/>
      <c r="G2411" s="104"/>
      <c r="H2411" s="104"/>
      <c r="I2411" s="104"/>
      <c r="J2411" s="104"/>
      <c r="K2411" s="104"/>
      <c r="L2411" s="104"/>
      <c r="M2411"/>
      <c r="N2411"/>
      <c r="O2411"/>
      <c r="P2411"/>
      <c r="Q2411"/>
      <c r="R2411"/>
      <c r="S2411"/>
      <c r="T2411"/>
      <c r="U2411"/>
      <c r="V2411"/>
      <c r="W2411"/>
      <c r="X2411"/>
      <c r="Y2411"/>
      <c r="Z2411"/>
      <c r="AA2411"/>
      <c r="AB2411"/>
      <c r="AC2411"/>
      <c r="AD2411"/>
      <c r="AE2411"/>
      <c r="AF2411"/>
      <c r="AG2411"/>
      <c r="AH2411"/>
      <c r="AI2411"/>
      <c r="AJ2411"/>
      <c r="AK2411"/>
      <c r="AL2411"/>
      <c r="AM2411"/>
      <c r="AN2411"/>
      <c r="AO2411"/>
      <c r="AP2411"/>
      <c r="AQ2411"/>
      <c r="AR2411"/>
      <c r="AS2411"/>
      <c r="AT2411"/>
      <c r="AU2411"/>
      <c r="AV2411"/>
      <c r="AW2411"/>
      <c r="AX2411"/>
      <c r="AY2411"/>
      <c r="AZ2411"/>
      <c r="BA2411"/>
      <c r="BB2411"/>
      <c r="BC2411"/>
      <c r="BD2411"/>
      <c r="BE2411"/>
      <c r="BF2411"/>
      <c r="BG2411"/>
      <c r="BH2411"/>
      <c r="BI2411"/>
      <c r="BJ2411"/>
      <c r="BK2411"/>
      <c r="BL2411"/>
      <c r="BM2411"/>
      <c r="BN2411"/>
      <c r="BO2411"/>
      <c r="BP2411"/>
      <c r="BQ2411"/>
      <c r="BR2411"/>
      <c r="BS2411"/>
      <c r="BT2411"/>
    </row>
    <row r="2412" spans="1:72" s="8" customFormat="1" x14ac:dyDescent="0.25">
      <c r="A2412" s="92"/>
      <c r="B2412" s="92"/>
      <c r="C2412" s="92"/>
      <c r="D2412" s="92"/>
      <c r="E2412" s="104"/>
      <c r="F2412" s="104"/>
      <c r="G2412" s="104"/>
      <c r="H2412" s="104"/>
      <c r="I2412" s="104"/>
      <c r="J2412" s="104"/>
      <c r="K2412" s="104"/>
      <c r="L2412" s="104"/>
      <c r="M2412"/>
      <c r="N2412"/>
      <c r="O2412"/>
      <c r="P2412"/>
      <c r="Q2412"/>
      <c r="R2412"/>
      <c r="S2412"/>
      <c r="T2412"/>
      <c r="U2412"/>
      <c r="V2412"/>
      <c r="W2412"/>
      <c r="X2412"/>
      <c r="Y2412"/>
      <c r="Z2412"/>
      <c r="AA2412"/>
      <c r="AB2412"/>
      <c r="AC2412"/>
      <c r="AD2412"/>
      <c r="AE2412"/>
      <c r="AF2412"/>
      <c r="AG2412"/>
      <c r="AH2412"/>
      <c r="AI2412"/>
      <c r="AJ2412"/>
      <c r="AK2412"/>
      <c r="AL2412"/>
      <c r="AM2412"/>
      <c r="AN2412"/>
      <c r="AO2412"/>
      <c r="AP2412"/>
      <c r="AQ2412"/>
      <c r="AR2412"/>
      <c r="AS2412"/>
      <c r="AT2412"/>
      <c r="AU2412"/>
      <c r="AV2412"/>
      <c r="AW2412"/>
      <c r="AX2412"/>
      <c r="AY2412"/>
      <c r="AZ2412"/>
      <c r="BA2412"/>
      <c r="BB2412"/>
      <c r="BC2412"/>
      <c r="BD2412"/>
      <c r="BE2412"/>
      <c r="BF2412"/>
      <c r="BG2412"/>
      <c r="BH2412"/>
      <c r="BI2412"/>
      <c r="BJ2412"/>
      <c r="BK2412"/>
      <c r="BL2412"/>
      <c r="BM2412"/>
      <c r="BN2412"/>
      <c r="BO2412"/>
      <c r="BP2412"/>
      <c r="BQ2412"/>
      <c r="BR2412"/>
      <c r="BS2412"/>
      <c r="BT2412"/>
    </row>
    <row r="2413" spans="1:72" s="8" customFormat="1" x14ac:dyDescent="0.25">
      <c r="A2413" s="92"/>
      <c r="B2413" s="92"/>
      <c r="C2413" s="92"/>
      <c r="D2413" s="92"/>
      <c r="E2413" s="104"/>
      <c r="F2413" s="104"/>
      <c r="G2413" s="104"/>
      <c r="H2413" s="104"/>
      <c r="I2413" s="104"/>
      <c r="J2413" s="104"/>
      <c r="K2413" s="104"/>
      <c r="L2413" s="104"/>
      <c r="M2413"/>
      <c r="N2413"/>
      <c r="O2413"/>
      <c r="P2413"/>
      <c r="Q2413"/>
      <c r="R2413"/>
      <c r="S2413"/>
      <c r="T2413"/>
      <c r="U2413"/>
      <c r="V2413"/>
      <c r="W2413"/>
      <c r="X2413"/>
      <c r="Y2413"/>
      <c r="Z2413"/>
      <c r="AA2413"/>
      <c r="AB2413"/>
      <c r="AC2413"/>
      <c r="AD2413"/>
      <c r="AE2413"/>
      <c r="AF2413"/>
      <c r="AG2413"/>
      <c r="AH2413"/>
      <c r="AI2413"/>
      <c r="AJ2413"/>
      <c r="AK2413"/>
      <c r="AL2413"/>
      <c r="AM2413"/>
      <c r="AN2413"/>
      <c r="AO2413"/>
      <c r="AP2413"/>
      <c r="AQ2413"/>
      <c r="AR2413"/>
      <c r="AS2413"/>
      <c r="AT2413"/>
      <c r="AU2413"/>
      <c r="AV2413"/>
      <c r="AW2413"/>
      <c r="AX2413"/>
      <c r="AY2413"/>
      <c r="AZ2413"/>
      <c r="BA2413"/>
      <c r="BB2413"/>
      <c r="BC2413"/>
      <c r="BD2413"/>
      <c r="BE2413"/>
      <c r="BF2413"/>
      <c r="BG2413"/>
      <c r="BH2413"/>
      <c r="BI2413"/>
      <c r="BJ2413"/>
      <c r="BK2413"/>
      <c r="BL2413"/>
      <c r="BM2413"/>
      <c r="BN2413"/>
      <c r="BO2413"/>
      <c r="BP2413"/>
      <c r="BQ2413"/>
      <c r="BR2413"/>
      <c r="BS2413"/>
      <c r="BT2413"/>
    </row>
    <row r="2414" spans="1:72" s="8" customFormat="1" x14ac:dyDescent="0.25">
      <c r="A2414" s="92"/>
      <c r="B2414" s="92"/>
      <c r="C2414" s="92"/>
      <c r="D2414" s="92"/>
      <c r="E2414" s="104"/>
      <c r="F2414" s="104"/>
      <c r="G2414" s="104"/>
      <c r="H2414" s="104"/>
      <c r="I2414" s="104"/>
      <c r="J2414" s="104"/>
      <c r="K2414" s="104"/>
      <c r="L2414" s="104"/>
      <c r="M2414"/>
      <c r="N2414"/>
      <c r="O2414"/>
      <c r="P2414"/>
      <c r="Q2414"/>
      <c r="R2414"/>
      <c r="S2414"/>
      <c r="T2414"/>
      <c r="U2414"/>
      <c r="V2414"/>
      <c r="W2414"/>
      <c r="X2414"/>
      <c r="Y2414"/>
      <c r="Z2414"/>
      <c r="AA2414"/>
      <c r="AB2414"/>
      <c r="AC2414"/>
      <c r="AD2414"/>
      <c r="AE2414"/>
      <c r="AF2414"/>
      <c r="AG2414"/>
      <c r="AH2414"/>
      <c r="AI2414"/>
      <c r="AJ2414"/>
      <c r="AK2414"/>
      <c r="AL2414"/>
      <c r="AM2414"/>
      <c r="AN2414"/>
      <c r="AO2414"/>
      <c r="AP2414"/>
      <c r="AQ2414"/>
      <c r="AR2414"/>
      <c r="AS2414"/>
      <c r="AT2414"/>
      <c r="AU2414"/>
      <c r="AV2414"/>
      <c r="AW2414"/>
      <c r="AX2414"/>
      <c r="AY2414"/>
      <c r="AZ2414"/>
      <c r="BA2414"/>
      <c r="BB2414"/>
      <c r="BC2414"/>
      <c r="BD2414"/>
      <c r="BE2414"/>
      <c r="BF2414"/>
      <c r="BG2414"/>
      <c r="BH2414"/>
      <c r="BI2414"/>
      <c r="BJ2414"/>
      <c r="BK2414"/>
      <c r="BL2414"/>
      <c r="BM2414"/>
      <c r="BN2414"/>
      <c r="BO2414"/>
      <c r="BP2414"/>
      <c r="BQ2414"/>
      <c r="BR2414"/>
      <c r="BS2414"/>
      <c r="BT2414"/>
    </row>
    <row r="2415" spans="1:72" s="8" customFormat="1" x14ac:dyDescent="0.25">
      <c r="A2415" s="92"/>
      <c r="B2415" s="92"/>
      <c r="C2415" s="92"/>
      <c r="D2415" s="92"/>
      <c r="E2415" s="104"/>
      <c r="F2415" s="104"/>
      <c r="G2415" s="104"/>
      <c r="H2415" s="104"/>
      <c r="I2415" s="104"/>
      <c r="J2415" s="104"/>
      <c r="K2415" s="104"/>
      <c r="L2415" s="104"/>
      <c r="M2415"/>
      <c r="N2415"/>
      <c r="O2415"/>
      <c r="P2415"/>
      <c r="Q2415"/>
      <c r="R2415"/>
      <c r="S2415"/>
      <c r="T2415"/>
      <c r="U2415"/>
      <c r="V2415"/>
      <c r="W2415"/>
      <c r="X2415"/>
      <c r="Y2415"/>
      <c r="Z2415"/>
      <c r="AA2415"/>
      <c r="AB2415"/>
      <c r="AC2415"/>
      <c r="AD2415"/>
      <c r="AE2415"/>
      <c r="AF2415"/>
      <c r="AG2415"/>
      <c r="AH2415"/>
      <c r="AI2415"/>
      <c r="AJ2415"/>
      <c r="AK2415"/>
      <c r="AL2415"/>
      <c r="AM2415"/>
      <c r="AN2415"/>
      <c r="AO2415"/>
      <c r="AP2415"/>
      <c r="AQ2415"/>
      <c r="AR2415"/>
      <c r="AS2415"/>
      <c r="AT2415"/>
      <c r="AU2415"/>
      <c r="AV2415"/>
      <c r="AW2415"/>
      <c r="AX2415"/>
      <c r="AY2415"/>
      <c r="AZ2415"/>
      <c r="BA2415"/>
      <c r="BB2415"/>
      <c r="BC2415"/>
      <c r="BD2415"/>
      <c r="BE2415"/>
      <c r="BF2415"/>
      <c r="BG2415"/>
      <c r="BH2415"/>
      <c r="BI2415"/>
      <c r="BJ2415"/>
      <c r="BK2415"/>
      <c r="BL2415"/>
      <c r="BM2415"/>
      <c r="BN2415"/>
      <c r="BO2415"/>
      <c r="BP2415"/>
      <c r="BQ2415"/>
      <c r="BR2415"/>
      <c r="BS2415"/>
      <c r="BT2415"/>
    </row>
    <row r="2416" spans="1:72" s="8" customFormat="1" x14ac:dyDescent="0.25">
      <c r="A2416" s="92"/>
      <c r="B2416" s="92"/>
      <c r="C2416" s="92"/>
      <c r="D2416" s="92"/>
      <c r="E2416" s="104"/>
      <c r="F2416" s="104"/>
      <c r="G2416" s="104"/>
      <c r="H2416" s="104"/>
      <c r="I2416" s="104"/>
      <c r="J2416" s="104"/>
      <c r="K2416" s="104"/>
      <c r="L2416" s="104"/>
      <c r="M2416"/>
      <c r="N2416"/>
      <c r="O2416"/>
      <c r="P2416"/>
      <c r="Q2416"/>
      <c r="R2416"/>
      <c r="S2416"/>
      <c r="T2416"/>
      <c r="U2416"/>
      <c r="V2416"/>
      <c r="W2416"/>
      <c r="X2416"/>
      <c r="Y2416"/>
      <c r="Z2416"/>
      <c r="AA2416"/>
      <c r="AB2416"/>
      <c r="AC2416"/>
      <c r="AD2416"/>
      <c r="AE2416"/>
      <c r="AF2416"/>
      <c r="AG2416"/>
      <c r="AH2416"/>
      <c r="AI2416"/>
      <c r="AJ2416"/>
      <c r="AK2416"/>
      <c r="AL2416"/>
      <c r="AM2416"/>
      <c r="AN2416"/>
      <c r="AO2416"/>
      <c r="AP2416"/>
      <c r="AQ2416"/>
      <c r="AR2416"/>
      <c r="AS2416"/>
      <c r="AT2416"/>
      <c r="AU2416"/>
      <c r="AV2416"/>
      <c r="AW2416"/>
      <c r="AX2416"/>
      <c r="AY2416"/>
      <c r="AZ2416"/>
      <c r="BA2416"/>
      <c r="BB2416"/>
      <c r="BC2416"/>
      <c r="BD2416"/>
      <c r="BE2416"/>
      <c r="BF2416"/>
      <c r="BG2416"/>
      <c r="BH2416"/>
      <c r="BI2416"/>
      <c r="BJ2416"/>
      <c r="BK2416"/>
      <c r="BL2416"/>
      <c r="BM2416"/>
      <c r="BN2416"/>
      <c r="BO2416"/>
      <c r="BP2416"/>
      <c r="BQ2416"/>
      <c r="BR2416"/>
      <c r="BS2416"/>
      <c r="BT2416"/>
    </row>
    <row r="2417" spans="1:72" s="8" customFormat="1" x14ac:dyDescent="0.25">
      <c r="A2417" s="92"/>
      <c r="B2417" s="92"/>
      <c r="C2417" s="92"/>
      <c r="D2417" s="92"/>
      <c r="E2417" s="104"/>
      <c r="F2417" s="104"/>
      <c r="G2417" s="104"/>
      <c r="H2417" s="104"/>
      <c r="I2417" s="104"/>
      <c r="J2417" s="104"/>
      <c r="K2417" s="104"/>
      <c r="L2417" s="104"/>
      <c r="M2417"/>
      <c r="N2417"/>
      <c r="O2417"/>
      <c r="P2417"/>
      <c r="Q2417"/>
      <c r="R2417"/>
      <c r="S2417"/>
      <c r="T2417"/>
      <c r="U2417"/>
      <c r="V2417"/>
      <c r="W2417"/>
      <c r="X2417"/>
      <c r="Y2417"/>
      <c r="Z2417"/>
      <c r="AA2417"/>
      <c r="AB2417"/>
      <c r="AC2417"/>
      <c r="AD2417"/>
      <c r="AE2417"/>
      <c r="AF2417"/>
      <c r="AG2417"/>
      <c r="AH2417"/>
      <c r="AI2417"/>
      <c r="AJ2417"/>
      <c r="AK2417"/>
      <c r="AL2417"/>
      <c r="AM2417"/>
      <c r="AN2417"/>
      <c r="AO2417"/>
      <c r="AP2417"/>
      <c r="AQ2417"/>
      <c r="AR2417"/>
      <c r="AS2417"/>
      <c r="AT2417"/>
      <c r="AU2417"/>
      <c r="AV2417"/>
      <c r="AW2417"/>
      <c r="AX2417"/>
      <c r="AY2417"/>
      <c r="AZ2417"/>
      <c r="BA2417"/>
      <c r="BB2417"/>
      <c r="BC2417"/>
      <c r="BD2417"/>
      <c r="BE2417"/>
      <c r="BF2417"/>
      <c r="BG2417"/>
      <c r="BH2417"/>
      <c r="BI2417"/>
      <c r="BJ2417"/>
      <c r="BK2417"/>
      <c r="BL2417"/>
      <c r="BM2417"/>
      <c r="BN2417"/>
      <c r="BO2417"/>
      <c r="BP2417"/>
      <c r="BQ2417"/>
      <c r="BR2417"/>
      <c r="BS2417"/>
      <c r="BT2417"/>
    </row>
    <row r="2418" spans="1:72" s="8" customFormat="1" x14ac:dyDescent="0.25">
      <c r="A2418" s="92"/>
      <c r="B2418" s="92"/>
      <c r="C2418" s="92"/>
      <c r="D2418" s="92"/>
      <c r="E2418" s="104"/>
      <c r="F2418" s="104"/>
      <c r="G2418" s="104"/>
      <c r="H2418" s="104"/>
      <c r="I2418" s="104"/>
      <c r="J2418" s="104"/>
      <c r="K2418" s="104"/>
      <c r="L2418" s="104"/>
      <c r="M2418"/>
      <c r="N2418"/>
      <c r="O2418"/>
      <c r="P2418"/>
      <c r="Q2418"/>
      <c r="R2418"/>
      <c r="S2418"/>
      <c r="T2418"/>
      <c r="U2418"/>
      <c r="V2418"/>
      <c r="W2418"/>
      <c r="X2418"/>
      <c r="Y2418"/>
      <c r="Z2418"/>
      <c r="AA2418"/>
      <c r="AB2418"/>
      <c r="AC2418"/>
      <c r="AD2418"/>
      <c r="AE2418"/>
      <c r="AF2418"/>
      <c r="AG2418"/>
      <c r="AH2418"/>
      <c r="AI2418"/>
      <c r="AJ2418"/>
      <c r="AK2418"/>
      <c r="AL2418"/>
      <c r="AM2418"/>
      <c r="AN2418"/>
      <c r="AO2418"/>
      <c r="AP2418"/>
      <c r="AQ2418"/>
      <c r="AR2418"/>
      <c r="AS2418"/>
      <c r="AT2418"/>
      <c r="AU2418"/>
      <c r="AV2418"/>
      <c r="AW2418"/>
      <c r="AX2418"/>
      <c r="AY2418"/>
      <c r="AZ2418"/>
      <c r="BA2418"/>
      <c r="BB2418"/>
      <c r="BC2418"/>
      <c r="BD2418"/>
      <c r="BE2418"/>
      <c r="BF2418"/>
      <c r="BG2418"/>
      <c r="BH2418"/>
      <c r="BI2418"/>
      <c r="BJ2418"/>
      <c r="BK2418"/>
      <c r="BL2418"/>
      <c r="BM2418"/>
      <c r="BN2418"/>
      <c r="BO2418"/>
      <c r="BP2418"/>
      <c r="BQ2418"/>
      <c r="BR2418"/>
      <c r="BS2418"/>
      <c r="BT2418"/>
    </row>
    <row r="2419" spans="1:72" s="8" customFormat="1" x14ac:dyDescent="0.25">
      <c r="A2419" s="92"/>
      <c r="B2419" s="92"/>
      <c r="C2419" s="92"/>
      <c r="D2419" s="92"/>
      <c r="E2419" s="104"/>
      <c r="F2419" s="104"/>
      <c r="G2419" s="104"/>
      <c r="H2419" s="104"/>
      <c r="I2419" s="104"/>
      <c r="J2419" s="104"/>
      <c r="K2419" s="104"/>
      <c r="L2419" s="104"/>
      <c r="M2419"/>
      <c r="N2419"/>
      <c r="O2419"/>
      <c r="P2419"/>
      <c r="Q2419"/>
      <c r="R2419"/>
      <c r="S2419"/>
      <c r="T2419"/>
      <c r="U2419"/>
      <c r="V2419"/>
      <c r="W2419"/>
      <c r="X2419"/>
      <c r="Y2419"/>
      <c r="Z2419"/>
      <c r="AA2419"/>
      <c r="AB2419"/>
      <c r="AC2419"/>
      <c r="AD2419"/>
      <c r="AE2419"/>
      <c r="AF2419"/>
      <c r="AG2419"/>
      <c r="AH2419"/>
      <c r="AI2419"/>
      <c r="AJ2419"/>
      <c r="AK2419"/>
      <c r="AL2419"/>
      <c r="AM2419"/>
      <c r="AN2419"/>
      <c r="AO2419"/>
      <c r="AP2419"/>
      <c r="AQ2419"/>
      <c r="AR2419"/>
      <c r="AS2419"/>
      <c r="AT2419"/>
      <c r="AU2419"/>
      <c r="AV2419"/>
      <c r="AW2419"/>
      <c r="AX2419"/>
      <c r="AY2419"/>
      <c r="AZ2419"/>
      <c r="BA2419"/>
      <c r="BB2419"/>
      <c r="BC2419"/>
      <c r="BD2419"/>
      <c r="BE2419"/>
      <c r="BF2419"/>
      <c r="BG2419"/>
      <c r="BH2419"/>
      <c r="BI2419"/>
      <c r="BJ2419"/>
      <c r="BK2419"/>
      <c r="BL2419"/>
      <c r="BM2419"/>
      <c r="BN2419"/>
      <c r="BO2419"/>
      <c r="BP2419"/>
      <c r="BQ2419"/>
      <c r="BR2419"/>
      <c r="BS2419"/>
      <c r="BT2419"/>
    </row>
    <row r="2420" spans="1:72" s="8" customFormat="1" x14ac:dyDescent="0.25">
      <c r="A2420" s="92"/>
      <c r="B2420" s="92"/>
      <c r="C2420" s="92"/>
      <c r="D2420" s="92"/>
      <c r="E2420" s="104"/>
      <c r="F2420" s="104"/>
      <c r="G2420" s="104"/>
      <c r="H2420" s="104"/>
      <c r="I2420" s="104"/>
      <c r="J2420" s="104"/>
      <c r="K2420" s="104"/>
      <c r="L2420" s="104"/>
      <c r="M2420"/>
      <c r="N2420"/>
      <c r="O2420"/>
      <c r="P2420"/>
      <c r="Q2420"/>
      <c r="R2420"/>
      <c r="S2420"/>
      <c r="T2420"/>
      <c r="U2420"/>
      <c r="V2420"/>
      <c r="W2420"/>
      <c r="X2420"/>
      <c r="Y2420"/>
      <c r="Z2420"/>
      <c r="AA2420"/>
      <c r="AB2420"/>
      <c r="AC2420"/>
      <c r="AD2420"/>
      <c r="AE2420"/>
      <c r="AF2420"/>
      <c r="AG2420"/>
      <c r="AH2420"/>
      <c r="AI2420"/>
      <c r="AJ2420"/>
      <c r="AK2420"/>
      <c r="AL2420"/>
      <c r="AM2420"/>
      <c r="AN2420"/>
      <c r="AO2420"/>
      <c r="AP2420"/>
      <c r="AQ2420"/>
      <c r="AR2420"/>
      <c r="AS2420"/>
      <c r="AT2420"/>
      <c r="AU2420"/>
      <c r="AV2420"/>
      <c r="AW2420"/>
      <c r="AX2420"/>
      <c r="AY2420"/>
      <c r="AZ2420"/>
      <c r="BA2420"/>
      <c r="BB2420"/>
      <c r="BC2420"/>
      <c r="BD2420"/>
      <c r="BE2420"/>
      <c r="BF2420"/>
      <c r="BG2420"/>
      <c r="BH2420"/>
      <c r="BI2420"/>
      <c r="BJ2420"/>
      <c r="BK2420"/>
      <c r="BL2420"/>
      <c r="BM2420"/>
      <c r="BN2420"/>
      <c r="BO2420"/>
      <c r="BP2420"/>
      <c r="BQ2420"/>
      <c r="BR2420"/>
      <c r="BS2420"/>
      <c r="BT2420"/>
    </row>
    <row r="2421" spans="1:72" s="8" customFormat="1" x14ac:dyDescent="0.25">
      <c r="A2421" s="92"/>
      <c r="B2421" s="92"/>
      <c r="C2421" s="92"/>
      <c r="D2421" s="92"/>
      <c r="E2421" s="104"/>
      <c r="F2421" s="104"/>
      <c r="G2421" s="104"/>
      <c r="H2421" s="104"/>
      <c r="I2421" s="104"/>
      <c r="J2421" s="104"/>
      <c r="K2421" s="104"/>
      <c r="L2421" s="104"/>
      <c r="M2421"/>
      <c r="N2421"/>
      <c r="O2421"/>
      <c r="P2421"/>
      <c r="Q2421"/>
      <c r="R2421"/>
      <c r="S2421"/>
      <c r="T2421"/>
      <c r="U2421"/>
      <c r="V2421"/>
      <c r="W2421"/>
      <c r="X2421"/>
      <c r="Y2421"/>
      <c r="Z2421"/>
      <c r="AA2421"/>
      <c r="AB2421"/>
      <c r="AC2421"/>
      <c r="AD2421"/>
      <c r="AE2421"/>
      <c r="AF2421"/>
      <c r="AG2421"/>
      <c r="AH2421"/>
      <c r="AI2421"/>
      <c r="AJ2421"/>
      <c r="AK2421"/>
      <c r="AL2421"/>
      <c r="AM2421"/>
      <c r="AN2421"/>
      <c r="AO2421"/>
      <c r="AP2421"/>
      <c r="AQ2421"/>
      <c r="AR2421"/>
      <c r="AS2421"/>
      <c r="AT2421"/>
      <c r="AU2421"/>
      <c r="AV2421"/>
      <c r="AW2421"/>
      <c r="AX2421"/>
      <c r="AY2421"/>
      <c r="AZ2421"/>
      <c r="BA2421"/>
      <c r="BB2421"/>
      <c r="BC2421"/>
      <c r="BD2421"/>
      <c r="BE2421"/>
      <c r="BF2421"/>
      <c r="BG2421"/>
      <c r="BH2421"/>
      <c r="BI2421"/>
      <c r="BJ2421"/>
      <c r="BK2421"/>
      <c r="BL2421"/>
      <c r="BM2421"/>
      <c r="BN2421"/>
      <c r="BO2421"/>
      <c r="BP2421"/>
      <c r="BQ2421"/>
      <c r="BR2421"/>
      <c r="BS2421"/>
      <c r="BT2421"/>
    </row>
    <row r="2422" spans="1:72" s="8" customFormat="1" x14ac:dyDescent="0.25">
      <c r="A2422" s="92"/>
      <c r="B2422" s="92"/>
      <c r="C2422" s="92"/>
      <c r="D2422" s="92"/>
      <c r="E2422" s="104"/>
      <c r="F2422" s="104"/>
      <c r="G2422" s="104"/>
      <c r="H2422" s="104"/>
      <c r="I2422" s="104"/>
      <c r="J2422" s="104"/>
      <c r="K2422" s="104"/>
      <c r="L2422" s="104"/>
      <c r="M2422"/>
      <c r="N2422"/>
      <c r="O2422"/>
      <c r="P2422"/>
      <c r="Q2422"/>
      <c r="R2422"/>
      <c r="S2422"/>
      <c r="T2422"/>
      <c r="U2422"/>
      <c r="V2422"/>
      <c r="W2422"/>
      <c r="X2422"/>
      <c r="Y2422"/>
      <c r="Z2422"/>
      <c r="AA2422"/>
      <c r="AB2422"/>
      <c r="AC2422"/>
      <c r="AD2422"/>
      <c r="AE2422"/>
      <c r="AF2422"/>
      <c r="AG2422"/>
      <c r="AH2422"/>
      <c r="AI2422"/>
      <c r="AJ2422"/>
      <c r="AK2422"/>
      <c r="AL2422"/>
      <c r="AM2422"/>
      <c r="AN2422"/>
      <c r="AO2422"/>
      <c r="AP2422"/>
      <c r="AQ2422"/>
      <c r="AR2422"/>
      <c r="AS2422"/>
      <c r="AT2422"/>
      <c r="AU2422"/>
      <c r="AV2422"/>
      <c r="AW2422"/>
      <c r="AX2422"/>
      <c r="AY2422"/>
      <c r="AZ2422"/>
      <c r="BA2422"/>
      <c r="BB2422"/>
      <c r="BC2422"/>
      <c r="BD2422"/>
      <c r="BE2422"/>
      <c r="BF2422"/>
      <c r="BG2422"/>
      <c r="BH2422"/>
      <c r="BI2422"/>
      <c r="BJ2422"/>
      <c r="BK2422"/>
      <c r="BL2422"/>
      <c r="BM2422"/>
      <c r="BN2422"/>
      <c r="BO2422"/>
      <c r="BP2422"/>
      <c r="BQ2422"/>
      <c r="BR2422"/>
      <c r="BS2422"/>
      <c r="BT2422"/>
    </row>
    <row r="2423" spans="1:72" s="8" customFormat="1" x14ac:dyDescent="0.25">
      <c r="A2423" s="92"/>
      <c r="B2423" s="92"/>
      <c r="C2423" s="92"/>
      <c r="D2423" s="92"/>
      <c r="E2423" s="104"/>
      <c r="F2423" s="104"/>
      <c r="G2423" s="104"/>
      <c r="H2423" s="104"/>
      <c r="I2423" s="104"/>
      <c r="J2423" s="104"/>
      <c r="K2423" s="104"/>
      <c r="L2423" s="104"/>
      <c r="M2423"/>
      <c r="N2423"/>
      <c r="O2423"/>
      <c r="P2423"/>
      <c r="Q2423"/>
      <c r="R2423"/>
      <c r="S2423"/>
      <c r="T2423"/>
      <c r="U2423"/>
      <c r="V2423"/>
      <c r="W2423"/>
      <c r="X2423"/>
      <c r="Y2423"/>
      <c r="Z2423"/>
      <c r="AA2423"/>
      <c r="AB2423"/>
      <c r="AC2423"/>
      <c r="AD2423"/>
      <c r="AE2423"/>
      <c r="AF2423"/>
      <c r="AG2423"/>
      <c r="AH2423"/>
      <c r="AI2423"/>
      <c r="AJ2423"/>
      <c r="AK2423"/>
      <c r="AL2423"/>
      <c r="AM2423"/>
      <c r="AN2423"/>
      <c r="AO2423"/>
      <c r="AP2423"/>
      <c r="AQ2423"/>
      <c r="AR2423"/>
      <c r="AS2423"/>
      <c r="AT2423"/>
      <c r="AU2423"/>
      <c r="AV2423"/>
      <c r="AW2423"/>
      <c r="AX2423"/>
      <c r="AY2423"/>
      <c r="AZ2423"/>
      <c r="BA2423"/>
      <c r="BB2423"/>
      <c r="BC2423"/>
      <c r="BD2423"/>
      <c r="BE2423"/>
      <c r="BF2423"/>
      <c r="BG2423"/>
      <c r="BH2423"/>
      <c r="BI2423"/>
      <c r="BJ2423"/>
      <c r="BK2423"/>
      <c r="BL2423"/>
      <c r="BM2423"/>
      <c r="BN2423"/>
      <c r="BO2423"/>
      <c r="BP2423"/>
      <c r="BQ2423"/>
      <c r="BR2423"/>
      <c r="BS2423"/>
      <c r="BT2423"/>
    </row>
    <row r="2424" spans="1:72" s="8" customFormat="1" x14ac:dyDescent="0.25">
      <c r="A2424" s="92"/>
      <c r="B2424" s="92"/>
      <c r="C2424" s="92"/>
      <c r="D2424" s="92"/>
      <c r="E2424" s="104"/>
      <c r="F2424" s="104"/>
      <c r="G2424" s="104"/>
      <c r="H2424" s="104"/>
      <c r="I2424" s="104"/>
      <c r="J2424" s="104"/>
      <c r="K2424" s="104"/>
      <c r="L2424" s="104"/>
      <c r="M2424"/>
      <c r="N2424"/>
      <c r="O2424"/>
      <c r="P2424"/>
      <c r="Q2424"/>
      <c r="R2424"/>
      <c r="S2424"/>
      <c r="T2424"/>
      <c r="U2424"/>
      <c r="V2424"/>
      <c r="W2424"/>
      <c r="X2424"/>
      <c r="Y2424"/>
      <c r="Z2424"/>
      <c r="AA2424"/>
      <c r="AB2424"/>
      <c r="AC2424"/>
      <c r="AD2424"/>
      <c r="AE2424"/>
      <c r="AF2424"/>
      <c r="AG2424"/>
      <c r="AH2424"/>
      <c r="AI2424"/>
      <c r="AJ2424"/>
      <c r="AK2424"/>
      <c r="AL2424"/>
      <c r="AM2424"/>
      <c r="AN2424"/>
      <c r="AO2424"/>
      <c r="AP2424"/>
      <c r="AQ2424"/>
      <c r="AR2424"/>
      <c r="AS2424"/>
      <c r="AT2424"/>
      <c r="AU2424"/>
      <c r="AV2424"/>
      <c r="AW2424"/>
      <c r="AX2424"/>
      <c r="AY2424"/>
      <c r="AZ2424"/>
      <c r="BA2424"/>
      <c r="BB2424"/>
      <c r="BC2424"/>
      <c r="BD2424"/>
      <c r="BE2424"/>
      <c r="BF2424"/>
      <c r="BG2424"/>
      <c r="BH2424"/>
      <c r="BI2424"/>
      <c r="BJ2424"/>
      <c r="BK2424"/>
      <c r="BL2424"/>
      <c r="BM2424"/>
      <c r="BN2424"/>
      <c r="BO2424"/>
      <c r="BP2424"/>
      <c r="BQ2424"/>
      <c r="BR2424"/>
      <c r="BS2424"/>
      <c r="BT2424"/>
    </row>
    <row r="2425" spans="1:72" s="8" customFormat="1" x14ac:dyDescent="0.25">
      <c r="A2425" s="92"/>
      <c r="B2425" s="92"/>
      <c r="C2425" s="92"/>
      <c r="D2425" s="92"/>
      <c r="E2425" s="104"/>
      <c r="F2425" s="104"/>
      <c r="G2425" s="104"/>
      <c r="H2425" s="104"/>
      <c r="I2425" s="104"/>
      <c r="J2425" s="104"/>
      <c r="K2425" s="104"/>
      <c r="L2425" s="104"/>
      <c r="M2425"/>
      <c r="N2425"/>
      <c r="O2425"/>
      <c r="P2425"/>
      <c r="Q2425"/>
      <c r="R2425"/>
      <c r="S2425"/>
      <c r="T2425"/>
      <c r="U2425"/>
      <c r="V2425"/>
      <c r="W2425"/>
      <c r="X2425"/>
      <c r="Y2425"/>
      <c r="Z2425"/>
      <c r="AA2425"/>
      <c r="AB2425"/>
      <c r="AC2425"/>
      <c r="AD2425"/>
      <c r="AE2425"/>
      <c r="AF2425"/>
      <c r="AG2425"/>
      <c r="AH2425"/>
      <c r="AI2425"/>
      <c r="AJ2425"/>
      <c r="AK2425"/>
      <c r="AL2425"/>
      <c r="AM2425"/>
      <c r="AN2425"/>
      <c r="AO2425"/>
      <c r="AP2425"/>
      <c r="AQ2425"/>
      <c r="AR2425"/>
      <c r="AS2425"/>
      <c r="AT2425"/>
      <c r="AU2425"/>
      <c r="AV2425"/>
      <c r="AW2425"/>
      <c r="AX2425"/>
      <c r="AY2425"/>
      <c r="AZ2425"/>
      <c r="BA2425"/>
      <c r="BB2425"/>
      <c r="BC2425"/>
      <c r="BD2425"/>
      <c r="BE2425"/>
      <c r="BF2425"/>
      <c r="BG2425"/>
      <c r="BH2425"/>
      <c r="BI2425"/>
      <c r="BJ2425"/>
      <c r="BK2425"/>
      <c r="BL2425"/>
      <c r="BM2425"/>
      <c r="BN2425"/>
      <c r="BO2425"/>
      <c r="BP2425"/>
      <c r="BQ2425"/>
      <c r="BR2425"/>
      <c r="BS2425"/>
      <c r="BT2425"/>
    </row>
    <row r="2426" spans="1:72" s="8" customFormat="1" x14ac:dyDescent="0.25">
      <c r="A2426" s="92"/>
      <c r="B2426" s="92"/>
      <c r="C2426" s="92"/>
      <c r="D2426" s="92"/>
      <c r="E2426" s="104"/>
      <c r="F2426" s="104"/>
      <c r="G2426" s="104"/>
      <c r="H2426" s="104"/>
      <c r="I2426" s="104"/>
      <c r="J2426" s="104"/>
      <c r="K2426" s="104"/>
      <c r="L2426" s="104"/>
      <c r="M2426"/>
      <c r="N2426"/>
      <c r="O2426"/>
      <c r="P2426"/>
      <c r="Q2426"/>
      <c r="R2426"/>
      <c r="S2426"/>
      <c r="T2426"/>
      <c r="U2426"/>
      <c r="V2426"/>
      <c r="W2426"/>
      <c r="X2426"/>
      <c r="Y2426"/>
      <c r="Z2426"/>
      <c r="AA2426"/>
      <c r="AB2426"/>
      <c r="AC2426"/>
      <c r="AD2426"/>
      <c r="AE2426"/>
      <c r="AF2426"/>
      <c r="AG2426"/>
      <c r="AH2426"/>
      <c r="AI2426"/>
      <c r="AJ2426"/>
      <c r="AK2426"/>
      <c r="AL2426"/>
      <c r="AM2426"/>
      <c r="AN2426"/>
      <c r="AO2426"/>
      <c r="AP2426"/>
      <c r="AQ2426"/>
      <c r="AR2426"/>
      <c r="AS2426"/>
      <c r="AT2426"/>
      <c r="AU2426"/>
      <c r="AV2426"/>
      <c r="AW2426"/>
      <c r="AX2426"/>
      <c r="AY2426"/>
      <c r="AZ2426"/>
      <c r="BA2426"/>
      <c r="BB2426"/>
      <c r="BC2426"/>
      <c r="BD2426"/>
      <c r="BE2426"/>
      <c r="BF2426"/>
      <c r="BG2426"/>
      <c r="BH2426"/>
      <c r="BI2426"/>
      <c r="BJ2426"/>
      <c r="BK2426"/>
      <c r="BL2426"/>
      <c r="BM2426"/>
      <c r="BN2426"/>
      <c r="BO2426"/>
      <c r="BP2426"/>
      <c r="BQ2426"/>
      <c r="BR2426"/>
      <c r="BS2426"/>
      <c r="BT2426"/>
    </row>
    <row r="2427" spans="1:72" s="8" customFormat="1" x14ac:dyDescent="0.25">
      <c r="A2427" s="92"/>
      <c r="B2427" s="92"/>
      <c r="C2427" s="92"/>
      <c r="D2427" s="92"/>
      <c r="E2427" s="104"/>
      <c r="F2427" s="104"/>
      <c r="G2427" s="104"/>
      <c r="H2427" s="104"/>
      <c r="I2427" s="104"/>
      <c r="J2427" s="104"/>
      <c r="K2427" s="104"/>
      <c r="L2427" s="104"/>
      <c r="M2427"/>
      <c r="N2427"/>
      <c r="O2427"/>
      <c r="P2427"/>
      <c r="Q2427"/>
      <c r="R2427"/>
      <c r="S2427"/>
      <c r="T2427"/>
      <c r="U2427"/>
      <c r="V2427"/>
      <c r="W2427"/>
      <c r="X2427"/>
      <c r="Y2427"/>
      <c r="Z2427"/>
      <c r="AA2427"/>
      <c r="AB2427"/>
      <c r="AC2427"/>
      <c r="AD2427"/>
      <c r="AE2427"/>
      <c r="AF2427"/>
      <c r="AG2427"/>
      <c r="AH2427"/>
      <c r="AI2427"/>
      <c r="AJ2427"/>
      <c r="AK2427"/>
      <c r="AL2427"/>
      <c r="AM2427"/>
      <c r="AN2427"/>
      <c r="AO2427"/>
      <c r="AP2427"/>
      <c r="AQ2427"/>
      <c r="AR2427"/>
      <c r="AS2427"/>
      <c r="AT2427"/>
      <c r="AU2427"/>
      <c r="AV2427"/>
      <c r="AW2427"/>
      <c r="AX2427"/>
      <c r="AY2427"/>
      <c r="AZ2427"/>
      <c r="BA2427"/>
      <c r="BB2427"/>
      <c r="BC2427"/>
      <c r="BD2427"/>
      <c r="BE2427"/>
      <c r="BF2427"/>
      <c r="BG2427"/>
      <c r="BH2427"/>
      <c r="BI2427"/>
      <c r="BJ2427"/>
      <c r="BK2427"/>
      <c r="BL2427"/>
      <c r="BM2427"/>
      <c r="BN2427"/>
      <c r="BO2427"/>
      <c r="BP2427"/>
      <c r="BQ2427"/>
      <c r="BR2427"/>
      <c r="BS2427"/>
      <c r="BT2427"/>
    </row>
    <row r="2428" spans="1:72" s="8" customFormat="1" x14ac:dyDescent="0.25">
      <c r="A2428" s="92"/>
      <c r="B2428" s="92"/>
      <c r="C2428" s="92"/>
      <c r="D2428" s="92"/>
      <c r="E2428" s="104"/>
      <c r="F2428" s="104"/>
      <c r="G2428" s="104"/>
      <c r="H2428" s="104"/>
      <c r="I2428" s="104"/>
      <c r="J2428" s="104"/>
      <c r="K2428" s="104"/>
      <c r="L2428" s="104"/>
      <c r="M2428"/>
      <c r="N2428"/>
      <c r="O2428"/>
      <c r="P2428"/>
      <c r="Q2428"/>
      <c r="R2428"/>
      <c r="S2428"/>
      <c r="T2428"/>
      <c r="U2428"/>
      <c r="V2428"/>
      <c r="W2428"/>
      <c r="X2428"/>
      <c r="Y2428"/>
      <c r="Z2428"/>
      <c r="AA2428"/>
      <c r="AB2428"/>
      <c r="AC2428"/>
      <c r="AD2428"/>
      <c r="AE2428"/>
      <c r="AF2428"/>
      <c r="AG2428"/>
      <c r="AH2428"/>
      <c r="AI2428"/>
      <c r="AJ2428"/>
      <c r="AK2428"/>
      <c r="AL2428"/>
      <c r="AM2428"/>
      <c r="AN2428"/>
      <c r="AO2428"/>
      <c r="AP2428"/>
      <c r="AQ2428"/>
      <c r="AR2428"/>
      <c r="AS2428"/>
      <c r="AT2428"/>
      <c r="AU2428"/>
      <c r="AV2428"/>
      <c r="AW2428"/>
      <c r="AX2428"/>
      <c r="AY2428"/>
      <c r="AZ2428"/>
      <c r="BA2428"/>
      <c r="BB2428"/>
      <c r="BC2428"/>
      <c r="BD2428"/>
      <c r="BE2428"/>
      <c r="BF2428"/>
      <c r="BG2428"/>
      <c r="BH2428"/>
      <c r="BI2428"/>
      <c r="BJ2428"/>
      <c r="BK2428"/>
      <c r="BL2428"/>
      <c r="BM2428"/>
      <c r="BN2428"/>
      <c r="BO2428"/>
      <c r="BP2428"/>
      <c r="BQ2428"/>
      <c r="BR2428"/>
      <c r="BS2428"/>
      <c r="BT2428"/>
    </row>
    <row r="2429" spans="1:72" s="8" customFormat="1" x14ac:dyDescent="0.25">
      <c r="A2429" s="92"/>
      <c r="B2429" s="92"/>
      <c r="C2429" s="92"/>
      <c r="D2429" s="92"/>
      <c r="E2429" s="104"/>
      <c r="F2429" s="104"/>
      <c r="G2429" s="104"/>
      <c r="H2429" s="104"/>
      <c r="I2429" s="104"/>
      <c r="J2429" s="104"/>
      <c r="K2429" s="104"/>
      <c r="L2429" s="104"/>
      <c r="M2429"/>
      <c r="N2429"/>
      <c r="O2429"/>
      <c r="P2429"/>
      <c r="Q2429"/>
      <c r="R2429"/>
      <c r="S2429"/>
      <c r="T2429"/>
      <c r="U2429"/>
      <c r="V2429"/>
      <c r="W2429"/>
      <c r="X2429"/>
      <c r="Y2429"/>
      <c r="Z2429"/>
      <c r="AA2429"/>
      <c r="AB2429"/>
      <c r="AC2429"/>
      <c r="AD2429"/>
      <c r="AE2429"/>
      <c r="AF2429"/>
      <c r="AG2429"/>
      <c r="AH2429"/>
      <c r="AI2429"/>
      <c r="AJ2429"/>
      <c r="AK2429"/>
      <c r="AL2429"/>
      <c r="AM2429"/>
      <c r="AN2429"/>
      <c r="AO2429"/>
      <c r="AP2429"/>
      <c r="AQ2429"/>
      <c r="AR2429"/>
      <c r="AS2429"/>
      <c r="AT2429"/>
      <c r="AU2429"/>
      <c r="AV2429"/>
      <c r="AW2429"/>
      <c r="AX2429"/>
      <c r="AY2429"/>
      <c r="AZ2429"/>
      <c r="BA2429"/>
      <c r="BB2429"/>
      <c r="BC2429"/>
      <c r="BD2429"/>
      <c r="BE2429"/>
      <c r="BF2429"/>
      <c r="BG2429"/>
      <c r="BH2429"/>
      <c r="BI2429"/>
      <c r="BJ2429"/>
      <c r="BK2429"/>
      <c r="BL2429"/>
      <c r="BM2429"/>
      <c r="BN2429"/>
      <c r="BO2429"/>
      <c r="BP2429"/>
      <c r="BQ2429"/>
      <c r="BR2429"/>
      <c r="BS2429"/>
      <c r="BT2429"/>
    </row>
    <row r="2430" spans="1:72" s="8" customFormat="1" x14ac:dyDescent="0.25">
      <c r="A2430" s="92"/>
      <c r="B2430" s="92"/>
      <c r="C2430" s="92"/>
      <c r="D2430" s="92"/>
      <c r="E2430" s="104"/>
      <c r="F2430" s="104"/>
      <c r="G2430" s="104"/>
      <c r="H2430" s="104"/>
      <c r="I2430" s="104"/>
      <c r="J2430" s="104"/>
      <c r="K2430" s="104"/>
      <c r="L2430" s="104"/>
      <c r="M2430"/>
      <c r="N2430"/>
      <c r="O2430"/>
      <c r="P2430"/>
      <c r="Q2430"/>
      <c r="R2430"/>
      <c r="S2430"/>
      <c r="T2430"/>
      <c r="U2430"/>
      <c r="V2430"/>
      <c r="W2430"/>
      <c r="X2430"/>
      <c r="Y2430"/>
      <c r="Z2430"/>
      <c r="AA2430"/>
      <c r="AB2430"/>
      <c r="AC2430"/>
      <c r="AD2430"/>
      <c r="AE2430"/>
      <c r="AF2430"/>
      <c r="AG2430"/>
      <c r="AH2430"/>
      <c r="AI2430"/>
      <c r="AJ2430"/>
      <c r="AK2430"/>
      <c r="AL2430"/>
      <c r="AM2430"/>
      <c r="AN2430"/>
      <c r="AO2430"/>
      <c r="AP2430"/>
      <c r="AQ2430"/>
      <c r="AR2430"/>
      <c r="AS2430"/>
      <c r="AT2430"/>
      <c r="AU2430"/>
      <c r="AV2430"/>
      <c r="AW2430"/>
      <c r="AX2430"/>
      <c r="AY2430"/>
      <c r="AZ2430"/>
      <c r="BA2430"/>
      <c r="BB2430"/>
      <c r="BC2430"/>
      <c r="BD2430"/>
      <c r="BE2430"/>
      <c r="BF2430"/>
      <c r="BG2430"/>
      <c r="BH2430"/>
      <c r="BI2430"/>
      <c r="BJ2430"/>
      <c r="BK2430"/>
      <c r="BL2430"/>
      <c r="BM2430"/>
      <c r="BN2430"/>
      <c r="BO2430"/>
      <c r="BP2430"/>
      <c r="BQ2430"/>
      <c r="BR2430"/>
      <c r="BS2430"/>
      <c r="BT2430"/>
    </row>
    <row r="2431" spans="1:72" s="8" customFormat="1" x14ac:dyDescent="0.25">
      <c r="A2431" s="92"/>
      <c r="B2431" s="92"/>
      <c r="C2431" s="92"/>
      <c r="D2431" s="92"/>
      <c r="E2431" s="104"/>
      <c r="F2431" s="104"/>
      <c r="G2431" s="104"/>
      <c r="H2431" s="104"/>
      <c r="I2431" s="104"/>
      <c r="J2431" s="104"/>
      <c r="K2431" s="104"/>
      <c r="L2431" s="104"/>
      <c r="M2431"/>
      <c r="N2431"/>
      <c r="O2431"/>
      <c r="P2431"/>
      <c r="Q2431"/>
      <c r="R2431"/>
      <c r="S2431"/>
      <c r="T2431"/>
      <c r="U2431"/>
      <c r="V2431"/>
      <c r="W2431"/>
      <c r="X2431"/>
      <c r="Y2431"/>
      <c r="Z2431"/>
      <c r="AA2431"/>
      <c r="AB2431"/>
      <c r="AC2431"/>
      <c r="AD2431"/>
      <c r="AE2431"/>
      <c r="AF2431"/>
      <c r="AG2431"/>
      <c r="AH2431"/>
      <c r="AI2431"/>
      <c r="AJ2431"/>
      <c r="AK2431"/>
      <c r="AL2431"/>
      <c r="AM2431"/>
      <c r="AN2431"/>
      <c r="AO2431"/>
      <c r="AP2431"/>
      <c r="AQ2431"/>
      <c r="AR2431"/>
      <c r="AS2431"/>
      <c r="AT2431"/>
      <c r="AU2431"/>
      <c r="AV2431"/>
      <c r="AW2431"/>
      <c r="AX2431"/>
      <c r="AY2431"/>
      <c r="AZ2431"/>
      <c r="BA2431"/>
      <c r="BB2431"/>
      <c r="BC2431"/>
      <c r="BD2431"/>
      <c r="BE2431"/>
      <c r="BF2431"/>
      <c r="BG2431"/>
      <c r="BH2431"/>
      <c r="BI2431"/>
      <c r="BJ2431"/>
      <c r="BK2431"/>
      <c r="BL2431"/>
      <c r="BM2431"/>
      <c r="BN2431"/>
      <c r="BO2431"/>
      <c r="BP2431"/>
      <c r="BQ2431"/>
      <c r="BR2431"/>
      <c r="BS2431"/>
      <c r="BT2431"/>
    </row>
    <row r="2432" spans="1:72" s="8" customFormat="1" x14ac:dyDescent="0.25">
      <c r="A2432" s="92"/>
      <c r="B2432" s="92"/>
      <c r="C2432" s="92"/>
      <c r="D2432" s="92"/>
      <c r="E2432" s="104"/>
      <c r="F2432" s="104"/>
      <c r="G2432" s="104"/>
      <c r="H2432" s="104"/>
      <c r="I2432" s="104"/>
      <c r="J2432" s="104"/>
      <c r="K2432" s="104"/>
      <c r="L2432" s="104"/>
      <c r="M2432"/>
      <c r="N2432"/>
      <c r="O2432"/>
      <c r="P2432"/>
      <c r="Q2432"/>
      <c r="R2432"/>
      <c r="S2432"/>
      <c r="T2432"/>
      <c r="U2432"/>
      <c r="V2432"/>
      <c r="W2432"/>
      <c r="X2432"/>
      <c r="Y2432"/>
      <c r="Z2432"/>
      <c r="AA2432"/>
      <c r="AB2432"/>
      <c r="AC2432"/>
      <c r="AD2432"/>
      <c r="AE2432"/>
      <c r="AF2432"/>
      <c r="AG2432"/>
      <c r="AH2432"/>
      <c r="AI2432"/>
      <c r="AJ2432"/>
      <c r="AK2432"/>
      <c r="AL2432"/>
      <c r="AM2432"/>
      <c r="AN2432"/>
      <c r="AO2432"/>
      <c r="AP2432"/>
      <c r="AQ2432"/>
      <c r="AR2432"/>
      <c r="AS2432"/>
      <c r="AT2432"/>
      <c r="AU2432"/>
      <c r="AV2432"/>
      <c r="AW2432"/>
      <c r="AX2432"/>
      <c r="AY2432"/>
      <c r="AZ2432"/>
      <c r="BA2432"/>
      <c r="BB2432"/>
      <c r="BC2432"/>
      <c r="BD2432"/>
      <c r="BE2432"/>
      <c r="BF2432"/>
      <c r="BG2432"/>
      <c r="BH2432"/>
      <c r="BI2432"/>
      <c r="BJ2432"/>
      <c r="BK2432"/>
      <c r="BL2432"/>
      <c r="BM2432"/>
      <c r="BN2432"/>
      <c r="BO2432"/>
      <c r="BP2432"/>
      <c r="BQ2432"/>
      <c r="BR2432"/>
      <c r="BS2432"/>
      <c r="BT2432"/>
    </row>
    <row r="2433" spans="1:72" s="8" customFormat="1" x14ac:dyDescent="0.25">
      <c r="A2433" s="92"/>
      <c r="B2433" s="92"/>
      <c r="C2433" s="92"/>
      <c r="D2433" s="92"/>
      <c r="E2433" s="104"/>
      <c r="F2433" s="104"/>
      <c r="G2433" s="104"/>
      <c r="H2433" s="104"/>
      <c r="I2433" s="104"/>
      <c r="J2433" s="104"/>
      <c r="K2433" s="104"/>
      <c r="L2433" s="104"/>
      <c r="M2433"/>
      <c r="N2433"/>
      <c r="O2433"/>
      <c r="P2433"/>
      <c r="Q2433"/>
      <c r="R2433"/>
      <c r="S2433"/>
      <c r="T2433"/>
      <c r="U2433"/>
      <c r="V2433"/>
      <c r="W2433"/>
      <c r="X2433"/>
      <c r="Y2433"/>
      <c r="Z2433"/>
      <c r="AA2433"/>
      <c r="AB2433"/>
      <c r="AC2433"/>
      <c r="AD2433"/>
      <c r="AE2433"/>
      <c r="AF2433"/>
      <c r="AG2433"/>
      <c r="AH2433"/>
      <c r="AI2433"/>
      <c r="AJ2433"/>
      <c r="AK2433"/>
      <c r="AL2433"/>
      <c r="AM2433"/>
      <c r="AN2433"/>
      <c r="AO2433"/>
      <c r="AP2433"/>
      <c r="AQ2433"/>
      <c r="AR2433"/>
      <c r="AS2433"/>
      <c r="AT2433"/>
      <c r="AU2433"/>
      <c r="AV2433"/>
      <c r="AW2433"/>
      <c r="AX2433"/>
      <c r="AY2433"/>
      <c r="AZ2433"/>
      <c r="BA2433"/>
      <c r="BB2433"/>
      <c r="BC2433"/>
      <c r="BD2433"/>
      <c r="BE2433"/>
      <c r="BF2433"/>
      <c r="BG2433"/>
      <c r="BH2433"/>
      <c r="BI2433"/>
      <c r="BJ2433"/>
      <c r="BK2433"/>
      <c r="BL2433"/>
      <c r="BM2433"/>
      <c r="BN2433"/>
      <c r="BO2433"/>
      <c r="BP2433"/>
      <c r="BQ2433"/>
      <c r="BR2433"/>
      <c r="BS2433"/>
      <c r="BT2433"/>
    </row>
    <row r="2434" spans="1:72" s="8" customFormat="1" x14ac:dyDescent="0.25">
      <c r="A2434" s="92"/>
      <c r="B2434" s="92"/>
      <c r="C2434" s="92"/>
      <c r="D2434" s="92"/>
      <c r="E2434" s="104"/>
      <c r="F2434" s="104"/>
      <c r="G2434" s="104"/>
      <c r="H2434" s="104"/>
      <c r="I2434" s="104"/>
      <c r="J2434" s="104"/>
      <c r="K2434" s="104"/>
      <c r="L2434" s="104"/>
      <c r="M2434"/>
      <c r="N2434"/>
      <c r="O2434"/>
      <c r="P2434"/>
      <c r="Q2434"/>
      <c r="R2434"/>
      <c r="S2434"/>
      <c r="T2434"/>
      <c r="U2434"/>
      <c r="V2434"/>
      <c r="W2434"/>
      <c r="X2434"/>
      <c r="Y2434"/>
      <c r="Z2434"/>
      <c r="AA2434"/>
      <c r="AB2434"/>
      <c r="AC2434"/>
      <c r="AD2434"/>
      <c r="AE2434"/>
      <c r="AF2434"/>
      <c r="AG2434"/>
      <c r="AH2434"/>
      <c r="AI2434"/>
      <c r="AJ2434"/>
      <c r="AK2434"/>
      <c r="AL2434"/>
      <c r="AM2434"/>
      <c r="AN2434"/>
      <c r="AO2434"/>
      <c r="AP2434"/>
      <c r="AQ2434"/>
      <c r="AR2434"/>
      <c r="AS2434"/>
      <c r="AT2434"/>
      <c r="AU2434"/>
      <c r="AV2434"/>
      <c r="AW2434"/>
      <c r="AX2434"/>
      <c r="AY2434"/>
      <c r="AZ2434"/>
      <c r="BA2434"/>
      <c r="BB2434"/>
      <c r="BC2434"/>
      <c r="BD2434"/>
      <c r="BE2434"/>
      <c r="BF2434"/>
      <c r="BG2434"/>
      <c r="BH2434"/>
      <c r="BI2434"/>
      <c r="BJ2434"/>
      <c r="BK2434"/>
      <c r="BL2434"/>
      <c r="BM2434"/>
      <c r="BN2434"/>
      <c r="BO2434"/>
      <c r="BP2434"/>
      <c r="BQ2434"/>
      <c r="BR2434"/>
      <c r="BS2434"/>
      <c r="BT2434"/>
    </row>
    <row r="2435" spans="1:72" s="8" customFormat="1" x14ac:dyDescent="0.25">
      <c r="A2435" s="92"/>
      <c r="B2435" s="92"/>
      <c r="C2435" s="92"/>
      <c r="D2435" s="92"/>
      <c r="E2435" s="104"/>
      <c r="F2435" s="104"/>
      <c r="G2435" s="104"/>
      <c r="H2435" s="104"/>
      <c r="I2435" s="104"/>
      <c r="J2435" s="104"/>
      <c r="K2435" s="104"/>
      <c r="L2435" s="104"/>
      <c r="M2435"/>
      <c r="N2435"/>
      <c r="O2435"/>
      <c r="P2435"/>
      <c r="Q2435"/>
      <c r="R2435"/>
      <c r="S2435"/>
      <c r="T2435"/>
      <c r="U2435"/>
      <c r="V2435"/>
      <c r="W2435"/>
      <c r="X2435"/>
      <c r="Y2435"/>
      <c r="Z2435"/>
      <c r="AA2435"/>
      <c r="AB2435"/>
      <c r="AC2435"/>
      <c r="AD2435"/>
      <c r="AE2435"/>
      <c r="AF2435"/>
      <c r="AG2435"/>
      <c r="AH2435"/>
      <c r="AI2435"/>
      <c r="AJ2435"/>
      <c r="AK2435"/>
      <c r="AL2435"/>
      <c r="AM2435"/>
      <c r="AN2435"/>
      <c r="AO2435"/>
      <c r="AP2435"/>
      <c r="AQ2435"/>
      <c r="AR2435"/>
      <c r="AS2435"/>
      <c r="AT2435"/>
      <c r="AU2435"/>
      <c r="AV2435"/>
      <c r="AW2435"/>
      <c r="AX2435"/>
      <c r="AY2435"/>
      <c r="AZ2435"/>
      <c r="BA2435"/>
      <c r="BB2435"/>
      <c r="BC2435"/>
      <c r="BD2435"/>
      <c r="BE2435"/>
      <c r="BF2435"/>
      <c r="BG2435"/>
      <c r="BH2435"/>
      <c r="BI2435"/>
      <c r="BJ2435"/>
      <c r="BK2435"/>
      <c r="BL2435"/>
      <c r="BM2435"/>
      <c r="BN2435"/>
      <c r="BO2435"/>
      <c r="BP2435"/>
      <c r="BQ2435"/>
      <c r="BR2435"/>
      <c r="BS2435"/>
      <c r="BT2435"/>
    </row>
    <row r="2436" spans="1:72" s="8" customFormat="1" x14ac:dyDescent="0.25">
      <c r="A2436" s="92"/>
      <c r="B2436" s="92"/>
      <c r="C2436" s="92"/>
      <c r="D2436" s="92"/>
      <c r="E2436" s="104"/>
      <c r="F2436" s="104"/>
      <c r="G2436" s="104"/>
      <c r="H2436" s="104"/>
      <c r="I2436" s="104"/>
      <c r="J2436" s="104"/>
      <c r="K2436" s="104"/>
      <c r="L2436" s="104"/>
      <c r="M2436"/>
      <c r="N2436"/>
      <c r="O2436"/>
      <c r="P2436"/>
      <c r="Q2436"/>
      <c r="R2436"/>
      <c r="S2436"/>
      <c r="T2436"/>
      <c r="U2436"/>
      <c r="V2436"/>
      <c r="W2436"/>
      <c r="X2436"/>
      <c r="Y2436"/>
      <c r="Z2436"/>
      <c r="AA2436"/>
      <c r="AB2436"/>
      <c r="AC2436"/>
      <c r="AD2436"/>
      <c r="AE2436"/>
      <c r="AF2436"/>
      <c r="AG2436"/>
      <c r="AH2436"/>
      <c r="AI2436"/>
      <c r="AJ2436"/>
      <c r="AK2436"/>
      <c r="AL2436"/>
      <c r="AM2436"/>
      <c r="AN2436"/>
      <c r="AO2436"/>
      <c r="AP2436"/>
      <c r="AQ2436"/>
      <c r="AR2436"/>
      <c r="AS2436"/>
      <c r="AT2436"/>
      <c r="AU2436"/>
      <c r="AV2436"/>
      <c r="AW2436"/>
      <c r="AX2436"/>
      <c r="AY2436"/>
      <c r="AZ2436"/>
      <c r="BA2436"/>
      <c r="BB2436"/>
      <c r="BC2436"/>
      <c r="BD2436"/>
      <c r="BE2436"/>
      <c r="BF2436"/>
      <c r="BG2436"/>
      <c r="BH2436"/>
      <c r="BI2436"/>
      <c r="BJ2436"/>
      <c r="BK2436"/>
      <c r="BL2436"/>
      <c r="BM2436"/>
      <c r="BN2436"/>
      <c r="BO2436"/>
      <c r="BP2436"/>
      <c r="BQ2436"/>
      <c r="BR2436"/>
      <c r="BS2436"/>
      <c r="BT2436"/>
    </row>
    <row r="2437" spans="1:72" s="8" customFormat="1" x14ac:dyDescent="0.25">
      <c r="A2437" s="92"/>
      <c r="B2437" s="92"/>
      <c r="C2437" s="92"/>
      <c r="D2437" s="92"/>
      <c r="E2437" s="104"/>
      <c r="F2437" s="104"/>
      <c r="G2437" s="104"/>
      <c r="H2437" s="104"/>
      <c r="I2437" s="104"/>
      <c r="J2437" s="104"/>
      <c r="K2437" s="104"/>
      <c r="L2437" s="104"/>
      <c r="M2437"/>
      <c r="N2437"/>
      <c r="O2437"/>
      <c r="P2437"/>
      <c r="Q2437"/>
      <c r="R2437"/>
      <c r="S2437"/>
      <c r="T2437"/>
      <c r="U2437"/>
      <c r="V2437"/>
      <c r="W2437"/>
      <c r="X2437"/>
      <c r="Y2437"/>
      <c r="Z2437"/>
      <c r="AA2437"/>
      <c r="AB2437"/>
      <c r="AC2437"/>
      <c r="AD2437"/>
      <c r="AE2437"/>
      <c r="AF2437"/>
      <c r="AG2437"/>
      <c r="AH2437"/>
      <c r="AI2437"/>
      <c r="AJ2437"/>
      <c r="AK2437"/>
      <c r="AL2437"/>
      <c r="AM2437"/>
      <c r="AN2437"/>
      <c r="AO2437"/>
      <c r="AP2437"/>
      <c r="AQ2437"/>
      <c r="AR2437"/>
      <c r="AS2437"/>
      <c r="AT2437"/>
      <c r="AU2437"/>
      <c r="AV2437"/>
      <c r="AW2437"/>
      <c r="AX2437"/>
      <c r="AY2437"/>
      <c r="AZ2437"/>
      <c r="BA2437"/>
      <c r="BB2437"/>
      <c r="BC2437"/>
      <c r="BD2437"/>
      <c r="BE2437"/>
      <c r="BF2437"/>
      <c r="BG2437"/>
      <c r="BH2437"/>
      <c r="BI2437"/>
      <c r="BJ2437"/>
      <c r="BK2437"/>
      <c r="BL2437"/>
      <c r="BM2437"/>
      <c r="BN2437"/>
      <c r="BO2437"/>
      <c r="BP2437"/>
      <c r="BQ2437"/>
      <c r="BR2437"/>
      <c r="BS2437"/>
      <c r="BT2437"/>
    </row>
    <row r="2438" spans="1:72" s="8" customFormat="1" x14ac:dyDescent="0.25">
      <c r="A2438" s="92"/>
      <c r="B2438" s="92"/>
      <c r="C2438" s="92"/>
      <c r="D2438" s="92"/>
      <c r="E2438" s="104"/>
      <c r="F2438" s="104"/>
      <c r="G2438" s="104"/>
      <c r="H2438" s="104"/>
      <c r="I2438" s="104"/>
      <c r="J2438" s="104"/>
      <c r="K2438" s="104"/>
      <c r="L2438" s="104"/>
      <c r="M2438"/>
      <c r="N2438"/>
      <c r="O2438"/>
      <c r="P2438"/>
      <c r="Q2438"/>
      <c r="R2438"/>
      <c r="S2438"/>
      <c r="T2438"/>
      <c r="U2438"/>
      <c r="V2438"/>
      <c r="W2438"/>
      <c r="X2438"/>
      <c r="Y2438"/>
      <c r="Z2438"/>
      <c r="AA2438"/>
      <c r="AB2438"/>
      <c r="AC2438"/>
      <c r="AD2438"/>
      <c r="AE2438"/>
      <c r="AF2438"/>
      <c r="AG2438"/>
      <c r="AH2438"/>
      <c r="AI2438"/>
      <c r="AJ2438"/>
      <c r="AK2438"/>
      <c r="AL2438"/>
      <c r="AM2438"/>
      <c r="AN2438"/>
      <c r="AO2438"/>
      <c r="AP2438"/>
      <c r="AQ2438"/>
      <c r="AR2438"/>
      <c r="AS2438"/>
      <c r="AT2438"/>
      <c r="AU2438"/>
      <c r="AV2438"/>
      <c r="AW2438"/>
      <c r="AX2438"/>
      <c r="AY2438"/>
      <c r="AZ2438"/>
      <c r="BA2438"/>
      <c r="BB2438"/>
      <c r="BC2438"/>
      <c r="BD2438"/>
      <c r="BE2438"/>
      <c r="BF2438"/>
      <c r="BG2438"/>
      <c r="BH2438"/>
      <c r="BI2438"/>
      <c r="BJ2438"/>
      <c r="BK2438"/>
      <c r="BL2438"/>
      <c r="BM2438"/>
      <c r="BN2438"/>
      <c r="BO2438"/>
      <c r="BP2438"/>
      <c r="BQ2438"/>
      <c r="BR2438"/>
      <c r="BS2438"/>
      <c r="BT2438"/>
    </row>
    <row r="2439" spans="1:72" s="8" customFormat="1" x14ac:dyDescent="0.25">
      <c r="A2439" s="92"/>
      <c r="B2439" s="92"/>
      <c r="C2439" s="92"/>
      <c r="D2439" s="92"/>
      <c r="E2439" s="104"/>
      <c r="F2439" s="104"/>
      <c r="G2439" s="104"/>
      <c r="H2439" s="104"/>
      <c r="I2439" s="104"/>
      <c r="J2439" s="104"/>
      <c r="K2439" s="104"/>
      <c r="L2439" s="104"/>
      <c r="M2439"/>
      <c r="N2439"/>
      <c r="O2439"/>
      <c r="P2439"/>
      <c r="Q2439"/>
      <c r="R2439"/>
      <c r="S2439"/>
      <c r="T2439"/>
      <c r="U2439"/>
      <c r="V2439"/>
      <c r="W2439"/>
      <c r="X2439"/>
      <c r="Y2439"/>
      <c r="Z2439"/>
      <c r="AA2439"/>
      <c r="AB2439"/>
      <c r="AC2439"/>
      <c r="AD2439"/>
      <c r="AE2439"/>
      <c r="AF2439"/>
      <c r="AG2439"/>
      <c r="AH2439"/>
      <c r="AI2439"/>
      <c r="AJ2439"/>
      <c r="AK2439"/>
      <c r="AL2439"/>
      <c r="AM2439"/>
      <c r="AN2439"/>
      <c r="AO2439"/>
      <c r="AP2439"/>
      <c r="AQ2439"/>
      <c r="AR2439"/>
      <c r="AS2439"/>
      <c r="AT2439"/>
      <c r="AU2439"/>
      <c r="AV2439"/>
      <c r="AW2439"/>
      <c r="AX2439"/>
      <c r="AY2439"/>
      <c r="AZ2439"/>
      <c r="BA2439"/>
      <c r="BB2439"/>
      <c r="BC2439"/>
      <c r="BD2439"/>
      <c r="BE2439"/>
      <c r="BF2439"/>
      <c r="BG2439"/>
      <c r="BH2439"/>
      <c r="BI2439"/>
      <c r="BJ2439"/>
      <c r="BK2439"/>
      <c r="BL2439"/>
      <c r="BM2439"/>
      <c r="BN2439"/>
      <c r="BO2439"/>
      <c r="BP2439"/>
      <c r="BQ2439"/>
      <c r="BR2439"/>
      <c r="BS2439"/>
      <c r="BT2439"/>
    </row>
    <row r="2440" spans="1:72" s="8" customFormat="1" x14ac:dyDescent="0.25">
      <c r="A2440" s="92"/>
      <c r="B2440" s="92"/>
      <c r="C2440" s="92"/>
      <c r="D2440" s="92"/>
      <c r="E2440" s="104"/>
      <c r="F2440" s="104"/>
      <c r="G2440" s="104"/>
      <c r="H2440" s="104"/>
      <c r="I2440" s="104"/>
      <c r="J2440" s="104"/>
      <c r="K2440" s="104"/>
      <c r="L2440" s="104"/>
      <c r="M2440"/>
      <c r="N2440"/>
      <c r="O2440"/>
      <c r="P2440"/>
      <c r="Q2440"/>
      <c r="R2440"/>
      <c r="S2440"/>
      <c r="T2440"/>
      <c r="U2440"/>
      <c r="V2440"/>
      <c r="W2440"/>
      <c r="X2440"/>
      <c r="Y2440"/>
      <c r="Z2440"/>
      <c r="AA2440"/>
      <c r="AB2440"/>
      <c r="AC2440"/>
      <c r="AD2440"/>
      <c r="AE2440"/>
      <c r="AF2440"/>
      <c r="AG2440"/>
      <c r="AH2440"/>
      <c r="AI2440"/>
      <c r="AJ2440"/>
      <c r="AK2440"/>
      <c r="AL2440"/>
      <c r="AM2440"/>
      <c r="AN2440"/>
      <c r="AO2440"/>
      <c r="AP2440"/>
      <c r="AQ2440"/>
      <c r="AR2440"/>
      <c r="AS2440"/>
      <c r="AT2440"/>
      <c r="AU2440"/>
      <c r="AV2440"/>
      <c r="AW2440"/>
      <c r="AX2440"/>
      <c r="AY2440"/>
      <c r="AZ2440"/>
      <c r="BA2440"/>
      <c r="BB2440"/>
      <c r="BC2440"/>
      <c r="BD2440"/>
      <c r="BE2440"/>
      <c r="BF2440"/>
      <c r="BG2440"/>
      <c r="BH2440"/>
      <c r="BI2440"/>
      <c r="BJ2440"/>
      <c r="BK2440"/>
      <c r="BL2440"/>
      <c r="BM2440"/>
      <c r="BN2440"/>
      <c r="BO2440"/>
      <c r="BP2440"/>
      <c r="BQ2440"/>
      <c r="BR2440"/>
      <c r="BS2440"/>
      <c r="BT2440"/>
    </row>
    <row r="2441" spans="1:72" s="8" customFormat="1" x14ac:dyDescent="0.25">
      <c r="A2441" s="92"/>
      <c r="B2441" s="92"/>
      <c r="C2441" s="92"/>
      <c r="D2441" s="92"/>
      <c r="E2441" s="104"/>
      <c r="F2441" s="104"/>
      <c r="G2441" s="104"/>
      <c r="H2441" s="104"/>
      <c r="I2441" s="104"/>
      <c r="J2441" s="104"/>
      <c r="K2441" s="104"/>
      <c r="L2441" s="104"/>
      <c r="M2441"/>
      <c r="N2441"/>
      <c r="O2441"/>
      <c r="P2441"/>
      <c r="Q2441"/>
      <c r="R2441"/>
      <c r="S2441"/>
      <c r="T2441"/>
      <c r="U2441"/>
      <c r="V2441"/>
      <c r="W2441"/>
      <c r="X2441"/>
      <c r="Y2441"/>
      <c r="Z2441"/>
      <c r="AA2441"/>
      <c r="AB2441"/>
      <c r="AC2441"/>
      <c r="AD2441"/>
      <c r="AE2441"/>
      <c r="AF2441"/>
      <c r="AG2441"/>
      <c r="AH2441"/>
      <c r="AI2441"/>
      <c r="AJ2441"/>
      <c r="AK2441"/>
      <c r="AL2441"/>
      <c r="AM2441"/>
      <c r="AN2441"/>
      <c r="AO2441"/>
      <c r="AP2441"/>
      <c r="AQ2441"/>
      <c r="AR2441"/>
      <c r="AS2441"/>
      <c r="AT2441"/>
      <c r="AU2441"/>
      <c r="AV2441"/>
      <c r="AW2441"/>
      <c r="AX2441"/>
      <c r="AY2441"/>
      <c r="AZ2441"/>
      <c r="BA2441"/>
      <c r="BB2441"/>
      <c r="BC2441"/>
      <c r="BD2441"/>
      <c r="BE2441"/>
      <c r="BF2441"/>
      <c r="BG2441"/>
      <c r="BH2441"/>
      <c r="BI2441"/>
      <c r="BJ2441"/>
      <c r="BK2441"/>
      <c r="BL2441"/>
      <c r="BM2441"/>
      <c r="BN2441"/>
      <c r="BO2441"/>
      <c r="BP2441"/>
      <c r="BQ2441"/>
      <c r="BR2441"/>
      <c r="BS2441"/>
      <c r="BT2441"/>
    </row>
    <row r="2442" spans="1:72" s="8" customFormat="1" x14ac:dyDescent="0.25">
      <c r="A2442" s="92"/>
      <c r="B2442" s="92"/>
      <c r="C2442" s="92"/>
      <c r="D2442" s="92"/>
      <c r="E2442" s="104"/>
      <c r="F2442" s="104"/>
      <c r="G2442" s="104"/>
      <c r="H2442" s="104"/>
      <c r="I2442" s="104"/>
      <c r="J2442" s="104"/>
      <c r="K2442" s="104"/>
      <c r="L2442" s="104"/>
      <c r="M2442"/>
      <c r="N2442"/>
      <c r="O2442"/>
      <c r="P2442"/>
      <c r="Q2442"/>
      <c r="R2442"/>
      <c r="S2442"/>
      <c r="T2442"/>
      <c r="U2442"/>
      <c r="V2442"/>
      <c r="W2442"/>
      <c r="X2442"/>
      <c r="Y2442"/>
      <c r="Z2442"/>
      <c r="AA2442"/>
      <c r="AB2442"/>
      <c r="AC2442"/>
      <c r="AD2442"/>
      <c r="AE2442"/>
      <c r="AF2442"/>
      <c r="AG2442"/>
      <c r="AH2442"/>
      <c r="AI2442"/>
      <c r="AJ2442"/>
      <c r="AK2442"/>
      <c r="AL2442"/>
      <c r="AM2442"/>
      <c r="AN2442"/>
      <c r="AO2442"/>
      <c r="AP2442"/>
      <c r="AQ2442"/>
      <c r="AR2442"/>
      <c r="AS2442"/>
      <c r="AT2442"/>
      <c r="AU2442"/>
      <c r="AV2442"/>
      <c r="AW2442"/>
      <c r="AX2442"/>
      <c r="AY2442"/>
      <c r="AZ2442"/>
      <c r="BA2442"/>
      <c r="BB2442"/>
      <c r="BC2442"/>
      <c r="BD2442"/>
      <c r="BE2442"/>
      <c r="BF2442"/>
      <c r="BG2442"/>
      <c r="BH2442"/>
      <c r="BI2442"/>
      <c r="BJ2442"/>
      <c r="BK2442"/>
      <c r="BL2442"/>
      <c r="BM2442"/>
      <c r="BN2442"/>
      <c r="BO2442"/>
      <c r="BP2442"/>
      <c r="BQ2442"/>
      <c r="BR2442"/>
      <c r="BS2442"/>
      <c r="BT2442"/>
    </row>
    <row r="2443" spans="1:72" s="8" customFormat="1" x14ac:dyDescent="0.25">
      <c r="A2443" s="92"/>
      <c r="B2443" s="92"/>
      <c r="C2443" s="92"/>
      <c r="D2443" s="92"/>
      <c r="E2443" s="104"/>
      <c r="F2443" s="104"/>
      <c r="G2443" s="104"/>
      <c r="H2443" s="104"/>
      <c r="I2443" s="104"/>
      <c r="J2443" s="104"/>
      <c r="K2443" s="104"/>
      <c r="L2443" s="104"/>
      <c r="M2443"/>
      <c r="N2443"/>
      <c r="O2443"/>
      <c r="P2443"/>
      <c r="Q2443"/>
      <c r="R2443"/>
      <c r="S2443"/>
      <c r="T2443"/>
      <c r="U2443"/>
      <c r="V2443"/>
      <c r="W2443"/>
      <c r="X2443"/>
      <c r="Y2443"/>
      <c r="Z2443"/>
      <c r="AA2443"/>
      <c r="AB2443"/>
      <c r="AC2443"/>
      <c r="AD2443"/>
      <c r="AE2443"/>
      <c r="AF2443"/>
      <c r="AG2443"/>
      <c r="AH2443"/>
      <c r="AI2443"/>
      <c r="AJ2443"/>
      <c r="AK2443"/>
      <c r="AL2443"/>
      <c r="AM2443"/>
      <c r="AN2443"/>
      <c r="AO2443"/>
      <c r="AP2443"/>
      <c r="AQ2443"/>
      <c r="AR2443"/>
      <c r="AS2443"/>
      <c r="AT2443"/>
      <c r="AU2443"/>
      <c r="AV2443"/>
      <c r="AW2443"/>
      <c r="AX2443"/>
      <c r="AY2443"/>
      <c r="AZ2443"/>
      <c r="BA2443"/>
      <c r="BB2443"/>
      <c r="BC2443"/>
      <c r="BD2443"/>
      <c r="BE2443"/>
      <c r="BF2443"/>
      <c r="BG2443"/>
      <c r="BH2443"/>
      <c r="BI2443"/>
      <c r="BJ2443"/>
      <c r="BK2443"/>
      <c r="BL2443"/>
      <c r="BM2443"/>
      <c r="BN2443"/>
      <c r="BO2443"/>
      <c r="BP2443"/>
      <c r="BQ2443"/>
      <c r="BR2443"/>
      <c r="BS2443"/>
      <c r="BT2443"/>
    </row>
    <row r="2444" spans="1:72" s="8" customFormat="1" x14ac:dyDescent="0.25">
      <c r="A2444" s="92"/>
      <c r="B2444" s="92"/>
      <c r="C2444" s="92"/>
      <c r="D2444" s="92"/>
      <c r="E2444" s="104"/>
      <c r="F2444" s="104"/>
      <c r="G2444" s="104"/>
      <c r="H2444" s="104"/>
      <c r="I2444" s="104"/>
      <c r="J2444" s="104"/>
      <c r="K2444" s="104"/>
      <c r="L2444" s="104"/>
      <c r="M2444"/>
      <c r="N2444"/>
      <c r="O2444"/>
      <c r="P2444"/>
      <c r="Q2444"/>
      <c r="R2444"/>
      <c r="S2444"/>
      <c r="T2444"/>
      <c r="U2444"/>
      <c r="V2444"/>
      <c r="W2444"/>
      <c r="X2444"/>
      <c r="Y2444"/>
      <c r="Z2444"/>
      <c r="AA2444"/>
      <c r="AB2444"/>
      <c r="AC2444"/>
      <c r="AD2444"/>
      <c r="AE2444"/>
      <c r="AF2444"/>
      <c r="AG2444"/>
      <c r="AH2444"/>
      <c r="AI2444"/>
      <c r="AJ2444"/>
      <c r="AK2444"/>
      <c r="AL2444"/>
      <c r="AM2444"/>
      <c r="AN2444"/>
      <c r="AO2444"/>
      <c r="AP2444"/>
      <c r="AQ2444"/>
      <c r="AR2444"/>
      <c r="AS2444"/>
      <c r="AT2444"/>
      <c r="AU2444"/>
      <c r="AV2444"/>
      <c r="AW2444"/>
      <c r="AX2444"/>
      <c r="AY2444"/>
      <c r="AZ2444"/>
      <c r="BA2444"/>
      <c r="BB2444"/>
      <c r="BC2444"/>
      <c r="BD2444"/>
      <c r="BE2444"/>
      <c r="BF2444"/>
      <c r="BG2444"/>
      <c r="BH2444"/>
      <c r="BI2444"/>
      <c r="BJ2444"/>
      <c r="BK2444"/>
      <c r="BL2444"/>
      <c r="BM2444"/>
      <c r="BN2444"/>
      <c r="BO2444"/>
      <c r="BP2444"/>
      <c r="BQ2444"/>
      <c r="BR2444"/>
      <c r="BS2444"/>
      <c r="BT2444"/>
    </row>
    <row r="2445" spans="1:72" s="8" customFormat="1" x14ac:dyDescent="0.25">
      <c r="A2445" s="92"/>
      <c r="B2445" s="92"/>
      <c r="C2445" s="92"/>
      <c r="D2445" s="92"/>
      <c r="E2445" s="104"/>
      <c r="F2445" s="104"/>
      <c r="G2445" s="104"/>
      <c r="H2445" s="104"/>
      <c r="I2445" s="104"/>
      <c r="J2445" s="104"/>
      <c r="K2445" s="104"/>
      <c r="L2445" s="104"/>
      <c r="M2445"/>
      <c r="N2445"/>
      <c r="O2445"/>
      <c r="P2445"/>
      <c r="Q2445"/>
      <c r="R2445"/>
      <c r="S2445"/>
      <c r="T2445"/>
      <c r="U2445"/>
      <c r="V2445"/>
      <c r="W2445"/>
      <c r="X2445"/>
      <c r="Y2445"/>
      <c r="Z2445"/>
      <c r="AA2445"/>
      <c r="AB2445"/>
      <c r="AC2445"/>
      <c r="AD2445"/>
      <c r="AE2445"/>
      <c r="AF2445"/>
      <c r="AG2445"/>
      <c r="AH2445"/>
      <c r="AI2445"/>
      <c r="AJ2445"/>
      <c r="AK2445"/>
      <c r="AL2445"/>
      <c r="AM2445"/>
      <c r="AN2445"/>
      <c r="AO2445"/>
      <c r="AP2445"/>
      <c r="AQ2445"/>
      <c r="AR2445"/>
      <c r="AS2445"/>
      <c r="AT2445"/>
      <c r="AU2445"/>
      <c r="AV2445"/>
      <c r="AW2445"/>
      <c r="AX2445"/>
      <c r="AY2445"/>
      <c r="AZ2445"/>
      <c r="BA2445"/>
      <c r="BB2445"/>
      <c r="BC2445"/>
      <c r="BD2445"/>
      <c r="BE2445"/>
      <c r="BF2445"/>
      <c r="BG2445"/>
      <c r="BH2445"/>
      <c r="BI2445"/>
      <c r="BJ2445"/>
      <c r="BK2445"/>
      <c r="BL2445"/>
      <c r="BM2445"/>
      <c r="BN2445"/>
      <c r="BO2445"/>
      <c r="BP2445"/>
      <c r="BQ2445"/>
      <c r="BR2445"/>
      <c r="BS2445"/>
      <c r="BT2445"/>
    </row>
    <row r="2446" spans="1:72" s="8" customFormat="1" x14ac:dyDescent="0.25">
      <c r="A2446" s="92"/>
      <c r="B2446" s="92"/>
      <c r="C2446" s="92"/>
      <c r="D2446" s="92"/>
      <c r="E2446" s="104"/>
      <c r="F2446" s="104"/>
      <c r="G2446" s="104"/>
      <c r="H2446" s="104"/>
      <c r="I2446" s="104"/>
      <c r="J2446" s="104"/>
      <c r="K2446" s="104"/>
      <c r="L2446" s="104"/>
      <c r="M2446"/>
      <c r="N2446"/>
      <c r="O2446"/>
      <c r="P2446"/>
      <c r="Q2446"/>
      <c r="R2446"/>
      <c r="S2446"/>
      <c r="T2446"/>
      <c r="U2446"/>
      <c r="V2446"/>
      <c r="W2446"/>
      <c r="X2446"/>
      <c r="Y2446"/>
      <c r="Z2446"/>
      <c r="AA2446"/>
      <c r="AB2446"/>
      <c r="AC2446"/>
      <c r="AD2446"/>
      <c r="AE2446"/>
      <c r="AF2446"/>
      <c r="AG2446"/>
      <c r="AH2446"/>
      <c r="AI2446"/>
      <c r="AJ2446"/>
      <c r="AK2446"/>
      <c r="AL2446"/>
      <c r="AM2446"/>
      <c r="AN2446"/>
      <c r="AO2446"/>
      <c r="AP2446"/>
      <c r="AQ2446"/>
      <c r="AR2446"/>
      <c r="AS2446"/>
      <c r="AT2446"/>
      <c r="AU2446"/>
      <c r="AV2446"/>
      <c r="AW2446"/>
      <c r="AX2446"/>
      <c r="AY2446"/>
      <c r="AZ2446"/>
      <c r="BA2446"/>
      <c r="BB2446"/>
      <c r="BC2446"/>
      <c r="BD2446"/>
      <c r="BE2446"/>
      <c r="BF2446"/>
      <c r="BG2446"/>
      <c r="BH2446"/>
      <c r="BI2446"/>
      <c r="BJ2446"/>
      <c r="BK2446"/>
      <c r="BL2446"/>
      <c r="BM2446"/>
      <c r="BN2446"/>
      <c r="BO2446"/>
      <c r="BP2446"/>
      <c r="BQ2446"/>
      <c r="BR2446"/>
      <c r="BS2446"/>
      <c r="BT2446"/>
    </row>
    <row r="2447" spans="1:72" s="8" customFormat="1" x14ac:dyDescent="0.25">
      <c r="A2447" s="92"/>
      <c r="B2447" s="92"/>
      <c r="C2447" s="92"/>
      <c r="D2447" s="92"/>
      <c r="E2447" s="104"/>
      <c r="F2447" s="104"/>
      <c r="G2447" s="104"/>
      <c r="H2447" s="104"/>
      <c r="I2447" s="104"/>
      <c r="J2447" s="104"/>
      <c r="K2447" s="104"/>
      <c r="L2447" s="104"/>
      <c r="M2447"/>
      <c r="N2447"/>
      <c r="O2447"/>
      <c r="P2447"/>
      <c r="Q2447"/>
      <c r="R2447"/>
      <c r="S2447"/>
      <c r="T2447"/>
      <c r="U2447"/>
      <c r="V2447"/>
      <c r="W2447"/>
      <c r="X2447"/>
      <c r="Y2447"/>
      <c r="Z2447"/>
      <c r="AA2447"/>
      <c r="AB2447"/>
      <c r="AC2447"/>
      <c r="AD2447"/>
      <c r="AE2447"/>
      <c r="AF2447"/>
      <c r="AG2447"/>
      <c r="AH2447"/>
      <c r="AI2447"/>
      <c r="AJ2447"/>
      <c r="AK2447"/>
      <c r="AL2447"/>
      <c r="AM2447"/>
      <c r="AN2447"/>
      <c r="AO2447"/>
      <c r="AP2447"/>
      <c r="AQ2447"/>
      <c r="AR2447"/>
      <c r="AS2447"/>
      <c r="AT2447"/>
      <c r="AU2447"/>
      <c r="AV2447"/>
      <c r="AW2447"/>
      <c r="AX2447"/>
      <c r="AY2447"/>
      <c r="AZ2447"/>
      <c r="BA2447"/>
      <c r="BB2447"/>
      <c r="BC2447"/>
      <c r="BD2447"/>
      <c r="BE2447"/>
      <c r="BF2447"/>
      <c r="BG2447"/>
      <c r="BH2447"/>
      <c r="BI2447"/>
      <c r="BJ2447"/>
      <c r="BK2447"/>
      <c r="BL2447"/>
      <c r="BM2447"/>
      <c r="BN2447"/>
      <c r="BO2447"/>
      <c r="BP2447"/>
      <c r="BQ2447"/>
      <c r="BR2447"/>
      <c r="BS2447"/>
      <c r="BT2447"/>
    </row>
    <row r="2448" spans="1:72" s="8" customFormat="1" x14ac:dyDescent="0.25">
      <c r="A2448" s="92"/>
      <c r="B2448" s="92"/>
      <c r="C2448" s="92"/>
      <c r="D2448" s="92"/>
      <c r="E2448" s="104"/>
      <c r="F2448" s="104"/>
      <c r="G2448" s="104"/>
      <c r="H2448" s="104"/>
      <c r="I2448" s="104"/>
      <c r="J2448" s="104"/>
      <c r="K2448" s="104"/>
      <c r="L2448" s="104"/>
      <c r="M2448"/>
      <c r="N2448"/>
      <c r="O2448"/>
      <c r="P2448"/>
      <c r="Q2448"/>
      <c r="R2448"/>
      <c r="S2448"/>
      <c r="T2448"/>
      <c r="U2448"/>
      <c r="V2448"/>
      <c r="W2448"/>
      <c r="X2448"/>
      <c r="Y2448"/>
      <c r="Z2448"/>
      <c r="AA2448"/>
      <c r="AB2448"/>
      <c r="AC2448"/>
      <c r="AD2448"/>
      <c r="AE2448"/>
      <c r="AF2448"/>
      <c r="AG2448"/>
      <c r="AH2448"/>
      <c r="AI2448"/>
      <c r="AJ2448"/>
      <c r="AK2448"/>
      <c r="AL2448"/>
      <c r="AM2448"/>
      <c r="AN2448"/>
      <c r="AO2448"/>
      <c r="AP2448"/>
      <c r="AQ2448"/>
      <c r="AR2448"/>
      <c r="AS2448"/>
      <c r="AT2448"/>
      <c r="AU2448"/>
      <c r="AV2448"/>
      <c r="AW2448"/>
      <c r="AX2448"/>
      <c r="AY2448"/>
      <c r="AZ2448"/>
      <c r="BA2448"/>
      <c r="BB2448"/>
      <c r="BC2448"/>
      <c r="BD2448"/>
      <c r="BE2448"/>
      <c r="BF2448"/>
      <c r="BG2448"/>
      <c r="BH2448"/>
      <c r="BI2448"/>
      <c r="BJ2448"/>
      <c r="BK2448"/>
      <c r="BL2448"/>
      <c r="BM2448"/>
      <c r="BN2448"/>
      <c r="BO2448"/>
      <c r="BP2448"/>
      <c r="BQ2448"/>
      <c r="BR2448"/>
      <c r="BS2448"/>
      <c r="BT2448"/>
    </row>
    <row r="2449" spans="1:72" s="8" customFormat="1" x14ac:dyDescent="0.25">
      <c r="A2449" s="92"/>
      <c r="B2449" s="92"/>
      <c r="C2449" s="92"/>
      <c r="D2449" s="92"/>
      <c r="E2449" s="104"/>
      <c r="F2449" s="104"/>
      <c r="G2449" s="104"/>
      <c r="H2449" s="104"/>
      <c r="I2449" s="104"/>
      <c r="J2449" s="104"/>
      <c r="K2449" s="104"/>
      <c r="L2449" s="104"/>
      <c r="M2449"/>
      <c r="N2449"/>
      <c r="O2449"/>
      <c r="P2449"/>
      <c r="Q2449"/>
      <c r="R2449"/>
      <c r="S2449"/>
      <c r="T2449"/>
      <c r="U2449"/>
      <c r="V2449"/>
      <c r="W2449"/>
      <c r="X2449"/>
      <c r="Y2449"/>
      <c r="Z2449"/>
      <c r="AA2449"/>
      <c r="AB2449"/>
      <c r="AC2449"/>
      <c r="AD2449"/>
      <c r="AE2449"/>
      <c r="AF2449"/>
      <c r="AG2449"/>
      <c r="AH2449"/>
      <c r="AI2449"/>
      <c r="AJ2449"/>
      <c r="AK2449"/>
      <c r="AL2449"/>
      <c r="AM2449"/>
      <c r="AN2449"/>
      <c r="AO2449"/>
      <c r="AP2449"/>
      <c r="AQ2449"/>
      <c r="AR2449"/>
      <c r="AS2449"/>
      <c r="AT2449"/>
      <c r="AU2449"/>
      <c r="AV2449"/>
      <c r="AW2449"/>
      <c r="AX2449"/>
      <c r="AY2449"/>
      <c r="AZ2449"/>
      <c r="BA2449"/>
      <c r="BB2449"/>
      <c r="BC2449"/>
      <c r="BD2449"/>
      <c r="BE2449"/>
      <c r="BF2449"/>
      <c r="BG2449"/>
      <c r="BH2449"/>
      <c r="BI2449"/>
      <c r="BJ2449"/>
      <c r="BK2449"/>
      <c r="BL2449"/>
      <c r="BM2449"/>
      <c r="BN2449"/>
      <c r="BO2449"/>
      <c r="BP2449"/>
      <c r="BQ2449"/>
      <c r="BR2449"/>
      <c r="BS2449"/>
      <c r="BT2449"/>
    </row>
    <row r="2450" spans="1:72" s="8" customFormat="1" x14ac:dyDescent="0.25">
      <c r="A2450" s="92"/>
      <c r="B2450" s="92"/>
      <c r="C2450" s="92"/>
      <c r="D2450" s="92"/>
      <c r="E2450" s="104"/>
      <c r="F2450" s="104"/>
      <c r="G2450" s="104"/>
      <c r="H2450" s="104"/>
      <c r="I2450" s="104"/>
      <c r="J2450" s="104"/>
      <c r="K2450" s="104"/>
      <c r="L2450" s="104"/>
      <c r="M2450"/>
      <c r="N2450"/>
      <c r="O2450"/>
      <c r="P2450"/>
      <c r="Q2450"/>
      <c r="R2450"/>
      <c r="S2450"/>
      <c r="T2450"/>
      <c r="U2450"/>
      <c r="V2450"/>
      <c r="W2450"/>
      <c r="X2450"/>
      <c r="Y2450"/>
      <c r="Z2450"/>
      <c r="AA2450"/>
      <c r="AB2450"/>
      <c r="AC2450"/>
      <c r="AD2450"/>
      <c r="AE2450"/>
      <c r="AF2450"/>
      <c r="AG2450"/>
      <c r="AH2450"/>
      <c r="AI2450"/>
      <c r="AJ2450"/>
      <c r="AK2450"/>
      <c r="AL2450"/>
      <c r="AM2450"/>
      <c r="AN2450"/>
      <c r="AO2450"/>
      <c r="AP2450"/>
      <c r="AQ2450"/>
      <c r="AR2450"/>
      <c r="AS2450"/>
      <c r="AT2450"/>
      <c r="AU2450"/>
      <c r="AV2450"/>
      <c r="AW2450"/>
      <c r="AX2450"/>
      <c r="AY2450"/>
      <c r="AZ2450"/>
      <c r="BA2450"/>
      <c r="BB2450"/>
      <c r="BC2450"/>
      <c r="BD2450"/>
      <c r="BE2450"/>
      <c r="BF2450"/>
      <c r="BG2450"/>
      <c r="BH2450"/>
      <c r="BI2450"/>
      <c r="BJ2450"/>
      <c r="BK2450"/>
      <c r="BL2450"/>
      <c r="BM2450"/>
      <c r="BN2450"/>
      <c r="BO2450"/>
      <c r="BP2450"/>
      <c r="BQ2450"/>
      <c r="BR2450"/>
      <c r="BS2450"/>
      <c r="BT2450"/>
    </row>
    <row r="2451" spans="1:72" s="8" customFormat="1" x14ac:dyDescent="0.25">
      <c r="A2451" s="92"/>
      <c r="B2451" s="92"/>
      <c r="C2451" s="92"/>
      <c r="D2451" s="92"/>
      <c r="E2451" s="104"/>
      <c r="F2451" s="104"/>
      <c r="G2451" s="104"/>
      <c r="H2451" s="104"/>
      <c r="I2451" s="104"/>
      <c r="J2451" s="104"/>
      <c r="K2451" s="104"/>
      <c r="L2451" s="104"/>
      <c r="M2451"/>
      <c r="N2451"/>
      <c r="O2451"/>
      <c r="P2451"/>
      <c r="Q2451"/>
      <c r="R2451"/>
      <c r="S2451"/>
      <c r="T2451"/>
      <c r="U2451"/>
      <c r="V2451"/>
      <c r="W2451"/>
      <c r="X2451"/>
      <c r="Y2451"/>
      <c r="Z2451"/>
      <c r="AA2451"/>
      <c r="AB2451"/>
      <c r="AC2451"/>
      <c r="AD2451"/>
      <c r="AE2451"/>
      <c r="AF2451"/>
      <c r="AG2451"/>
      <c r="AH2451"/>
      <c r="AI2451"/>
      <c r="AJ2451"/>
      <c r="AK2451"/>
      <c r="AL2451"/>
      <c r="AM2451"/>
      <c r="AN2451"/>
      <c r="AO2451"/>
      <c r="AP2451"/>
      <c r="AQ2451"/>
      <c r="AR2451"/>
      <c r="AS2451"/>
      <c r="AT2451"/>
      <c r="AU2451"/>
      <c r="AV2451"/>
      <c r="AW2451"/>
      <c r="AX2451"/>
      <c r="AY2451"/>
      <c r="AZ2451"/>
      <c r="BA2451"/>
      <c r="BB2451"/>
      <c r="BC2451"/>
      <c r="BD2451"/>
      <c r="BE2451"/>
      <c r="BF2451"/>
      <c r="BG2451"/>
      <c r="BH2451"/>
      <c r="BI2451"/>
      <c r="BJ2451"/>
      <c r="BK2451"/>
      <c r="BL2451"/>
      <c r="BM2451"/>
      <c r="BN2451"/>
      <c r="BO2451"/>
      <c r="BP2451"/>
      <c r="BQ2451"/>
      <c r="BR2451"/>
      <c r="BS2451"/>
      <c r="BT2451"/>
    </row>
    <row r="2452" spans="1:72" s="8" customFormat="1" x14ac:dyDescent="0.25">
      <c r="A2452" s="92"/>
      <c r="B2452" s="92"/>
      <c r="C2452" s="92"/>
      <c r="D2452" s="92"/>
      <c r="E2452" s="104"/>
      <c r="F2452" s="104"/>
      <c r="G2452" s="104"/>
      <c r="H2452" s="104"/>
      <c r="I2452" s="104"/>
      <c r="J2452" s="104"/>
      <c r="K2452" s="104"/>
      <c r="L2452" s="104"/>
      <c r="M2452"/>
      <c r="N2452"/>
      <c r="O2452"/>
      <c r="P2452"/>
      <c r="Q2452"/>
      <c r="R2452"/>
      <c r="S2452"/>
      <c r="T2452"/>
      <c r="U2452"/>
      <c r="V2452"/>
      <c r="W2452"/>
      <c r="X2452"/>
      <c r="Y2452"/>
      <c r="Z2452"/>
      <c r="AA2452"/>
      <c r="AB2452"/>
      <c r="AC2452"/>
      <c r="AD2452"/>
      <c r="AE2452"/>
      <c r="AF2452"/>
      <c r="AG2452"/>
      <c r="AH2452"/>
      <c r="AI2452"/>
      <c r="AJ2452"/>
      <c r="AK2452"/>
      <c r="AL2452"/>
      <c r="AM2452"/>
      <c r="AN2452"/>
      <c r="AO2452"/>
      <c r="AP2452"/>
      <c r="AQ2452"/>
      <c r="AR2452"/>
      <c r="AS2452"/>
      <c r="AT2452"/>
      <c r="AU2452"/>
      <c r="AV2452"/>
      <c r="AW2452"/>
      <c r="AX2452"/>
      <c r="AY2452"/>
      <c r="AZ2452"/>
      <c r="BA2452"/>
      <c r="BB2452"/>
      <c r="BC2452"/>
      <c r="BD2452"/>
      <c r="BE2452"/>
      <c r="BF2452"/>
      <c r="BG2452"/>
      <c r="BH2452"/>
      <c r="BI2452"/>
      <c r="BJ2452"/>
      <c r="BK2452"/>
      <c r="BL2452"/>
      <c r="BM2452"/>
      <c r="BN2452"/>
      <c r="BO2452"/>
      <c r="BP2452"/>
      <c r="BQ2452"/>
      <c r="BR2452"/>
      <c r="BS2452"/>
      <c r="BT2452"/>
    </row>
    <row r="2453" spans="1:72" s="8" customFormat="1" x14ac:dyDescent="0.25">
      <c r="A2453" s="92"/>
      <c r="B2453" s="92"/>
      <c r="C2453" s="92"/>
      <c r="D2453" s="92"/>
      <c r="E2453" s="104"/>
      <c r="F2453" s="104"/>
      <c r="G2453" s="104"/>
      <c r="H2453" s="104"/>
      <c r="I2453" s="104"/>
      <c r="J2453" s="104"/>
      <c r="K2453" s="104"/>
      <c r="L2453" s="104"/>
      <c r="M2453"/>
      <c r="N2453"/>
      <c r="O2453"/>
      <c r="P2453"/>
      <c r="Q2453"/>
      <c r="R2453"/>
      <c r="S2453"/>
      <c r="T2453"/>
      <c r="U2453"/>
      <c r="V2453"/>
      <c r="W2453"/>
      <c r="X2453"/>
      <c r="Y2453"/>
      <c r="Z2453"/>
      <c r="AA2453"/>
      <c r="AB2453"/>
      <c r="AC2453"/>
      <c r="AD2453"/>
      <c r="AE2453"/>
      <c r="AF2453"/>
      <c r="AG2453"/>
      <c r="AH2453"/>
      <c r="AI2453"/>
      <c r="AJ2453"/>
      <c r="AK2453"/>
      <c r="AL2453"/>
      <c r="AM2453"/>
      <c r="AN2453"/>
      <c r="AO2453"/>
      <c r="AP2453"/>
      <c r="AQ2453"/>
      <c r="AR2453"/>
      <c r="AS2453"/>
      <c r="AT2453"/>
      <c r="AU2453"/>
      <c r="AV2453"/>
      <c r="AW2453"/>
      <c r="AX2453"/>
      <c r="AY2453"/>
      <c r="AZ2453"/>
      <c r="BA2453"/>
      <c r="BB2453"/>
      <c r="BC2453"/>
      <c r="BD2453"/>
      <c r="BE2453"/>
      <c r="BF2453"/>
      <c r="BG2453"/>
      <c r="BH2453"/>
      <c r="BI2453"/>
      <c r="BJ2453"/>
      <c r="BK2453"/>
      <c r="BL2453"/>
      <c r="BM2453"/>
      <c r="BN2453"/>
      <c r="BO2453"/>
      <c r="BP2453"/>
      <c r="BQ2453"/>
      <c r="BR2453"/>
      <c r="BS2453"/>
      <c r="BT2453"/>
    </row>
    <row r="2454" spans="1:72" s="8" customFormat="1" x14ac:dyDescent="0.25">
      <c r="A2454" s="92"/>
      <c r="B2454" s="92"/>
      <c r="C2454" s="92"/>
      <c r="D2454" s="92"/>
      <c r="E2454" s="104"/>
      <c r="F2454" s="104"/>
      <c r="G2454" s="104"/>
      <c r="H2454" s="104"/>
      <c r="I2454" s="104"/>
      <c r="J2454" s="104"/>
      <c r="K2454" s="104"/>
      <c r="L2454" s="104"/>
      <c r="M2454"/>
      <c r="N2454"/>
      <c r="O2454"/>
      <c r="P2454"/>
      <c r="Q2454"/>
      <c r="R2454"/>
      <c r="S2454"/>
      <c r="T2454"/>
      <c r="U2454"/>
      <c r="V2454"/>
      <c r="W2454"/>
      <c r="X2454"/>
      <c r="Y2454"/>
      <c r="Z2454"/>
      <c r="AA2454"/>
      <c r="AB2454"/>
      <c r="AC2454"/>
      <c r="AD2454"/>
      <c r="AE2454"/>
      <c r="AF2454"/>
      <c r="AG2454"/>
      <c r="AH2454"/>
      <c r="AI2454"/>
      <c r="AJ2454"/>
      <c r="AK2454"/>
      <c r="AL2454"/>
      <c r="AM2454"/>
      <c r="AN2454"/>
      <c r="AO2454"/>
      <c r="AP2454"/>
      <c r="AQ2454"/>
      <c r="AR2454"/>
      <c r="AS2454"/>
      <c r="AT2454"/>
      <c r="AU2454"/>
      <c r="AV2454"/>
      <c r="AW2454"/>
      <c r="AX2454"/>
      <c r="AY2454"/>
      <c r="AZ2454"/>
      <c r="BA2454"/>
      <c r="BB2454"/>
      <c r="BC2454"/>
      <c r="BD2454"/>
      <c r="BE2454"/>
      <c r="BF2454"/>
      <c r="BG2454"/>
      <c r="BH2454"/>
      <c r="BI2454"/>
      <c r="BJ2454"/>
      <c r="BK2454"/>
      <c r="BL2454"/>
      <c r="BM2454"/>
      <c r="BN2454"/>
      <c r="BO2454"/>
      <c r="BP2454"/>
      <c r="BQ2454"/>
      <c r="BR2454"/>
      <c r="BS2454"/>
      <c r="BT2454"/>
    </row>
    <row r="2455" spans="1:72" s="8" customFormat="1" x14ac:dyDescent="0.25">
      <c r="A2455" s="92"/>
      <c r="B2455" s="92"/>
      <c r="C2455" s="92"/>
      <c r="D2455" s="92"/>
      <c r="E2455" s="104"/>
      <c r="F2455" s="104"/>
      <c r="G2455" s="104"/>
      <c r="H2455" s="104"/>
      <c r="I2455" s="104"/>
      <c r="J2455" s="104"/>
      <c r="K2455" s="104"/>
      <c r="L2455" s="104"/>
      <c r="M2455"/>
      <c r="N2455"/>
      <c r="O2455"/>
      <c r="P2455"/>
      <c r="Q2455"/>
      <c r="R2455"/>
      <c r="S2455"/>
      <c r="T2455"/>
      <c r="U2455"/>
      <c r="V2455"/>
      <c r="W2455"/>
      <c r="X2455"/>
      <c r="Y2455"/>
      <c r="Z2455"/>
      <c r="AA2455"/>
      <c r="AB2455"/>
      <c r="AC2455"/>
      <c r="AD2455"/>
      <c r="AE2455"/>
      <c r="AF2455"/>
      <c r="AG2455"/>
      <c r="AH2455"/>
      <c r="AI2455"/>
      <c r="AJ2455"/>
      <c r="AK2455"/>
      <c r="AL2455"/>
      <c r="AM2455"/>
      <c r="AN2455"/>
      <c r="AO2455"/>
      <c r="AP2455"/>
      <c r="AQ2455"/>
      <c r="AR2455"/>
      <c r="AS2455"/>
      <c r="AT2455"/>
      <c r="AU2455"/>
      <c r="AV2455"/>
      <c r="AW2455"/>
      <c r="AX2455"/>
      <c r="AY2455"/>
      <c r="AZ2455"/>
      <c r="BA2455"/>
      <c r="BB2455"/>
      <c r="BC2455"/>
      <c r="BD2455"/>
      <c r="BE2455"/>
      <c r="BF2455"/>
      <c r="BG2455"/>
      <c r="BH2455"/>
      <c r="BI2455"/>
      <c r="BJ2455"/>
      <c r="BK2455"/>
      <c r="BL2455"/>
      <c r="BM2455"/>
      <c r="BN2455"/>
      <c r="BO2455"/>
      <c r="BP2455"/>
      <c r="BQ2455"/>
      <c r="BR2455"/>
      <c r="BS2455"/>
      <c r="BT2455"/>
    </row>
    <row r="2456" spans="1:72" s="8" customFormat="1" x14ac:dyDescent="0.25">
      <c r="A2456" s="92"/>
      <c r="B2456" s="92"/>
      <c r="C2456" s="92"/>
      <c r="D2456" s="92"/>
      <c r="E2456" s="104"/>
      <c r="F2456" s="104"/>
      <c r="G2456" s="104"/>
      <c r="H2456" s="104"/>
      <c r="I2456" s="104"/>
      <c r="J2456" s="104"/>
      <c r="K2456" s="104"/>
      <c r="L2456" s="104"/>
      <c r="M2456"/>
      <c r="N2456"/>
      <c r="O2456"/>
      <c r="P2456"/>
      <c r="Q2456"/>
      <c r="R2456"/>
      <c r="S2456"/>
      <c r="T2456"/>
      <c r="U2456"/>
      <c r="V2456"/>
      <c r="W2456"/>
      <c r="X2456"/>
      <c r="Y2456"/>
      <c r="Z2456"/>
      <c r="AA2456"/>
      <c r="AB2456"/>
      <c r="AC2456"/>
      <c r="AD2456"/>
      <c r="AE2456"/>
      <c r="AF2456"/>
      <c r="AG2456"/>
      <c r="AH2456"/>
      <c r="AI2456"/>
      <c r="AJ2456"/>
      <c r="AK2456"/>
      <c r="AL2456"/>
      <c r="AM2456"/>
      <c r="AN2456"/>
      <c r="AO2456"/>
      <c r="AP2456"/>
      <c r="AQ2456"/>
      <c r="AR2456"/>
      <c r="AS2456"/>
      <c r="AT2456"/>
      <c r="AU2456"/>
      <c r="AV2456"/>
      <c r="AW2456"/>
      <c r="AX2456"/>
      <c r="AY2456"/>
      <c r="AZ2456"/>
      <c r="BA2456"/>
      <c r="BB2456"/>
      <c r="BC2456"/>
      <c r="BD2456"/>
      <c r="BE2456"/>
      <c r="BF2456"/>
      <c r="BG2456"/>
      <c r="BH2456"/>
      <c r="BI2456"/>
      <c r="BJ2456"/>
      <c r="BK2456"/>
      <c r="BL2456"/>
      <c r="BM2456"/>
      <c r="BN2456"/>
      <c r="BO2456"/>
      <c r="BP2456"/>
      <c r="BQ2456"/>
      <c r="BR2456"/>
      <c r="BS2456"/>
      <c r="BT2456"/>
    </row>
    <row r="2457" spans="1:72" s="8" customFormat="1" x14ac:dyDescent="0.25">
      <c r="A2457" s="92"/>
      <c r="B2457" s="92"/>
      <c r="C2457" s="92"/>
      <c r="D2457" s="92"/>
      <c r="E2457" s="104"/>
      <c r="F2457" s="104"/>
      <c r="G2457" s="104"/>
      <c r="H2457" s="104"/>
      <c r="I2457" s="104"/>
      <c r="J2457" s="104"/>
      <c r="K2457" s="104"/>
      <c r="L2457" s="104"/>
      <c r="M2457"/>
      <c r="N2457"/>
      <c r="O2457"/>
      <c r="P2457"/>
      <c r="Q2457"/>
      <c r="R2457"/>
      <c r="S2457"/>
      <c r="T2457"/>
      <c r="U2457"/>
      <c r="V2457"/>
      <c r="W2457"/>
      <c r="X2457"/>
      <c r="Y2457"/>
      <c r="Z2457"/>
      <c r="AA2457"/>
      <c r="AB2457"/>
      <c r="AC2457"/>
      <c r="AD2457"/>
      <c r="AE2457"/>
      <c r="AF2457"/>
      <c r="AG2457"/>
      <c r="AH2457"/>
      <c r="AI2457"/>
      <c r="AJ2457"/>
      <c r="AK2457"/>
      <c r="AL2457"/>
      <c r="AM2457"/>
      <c r="AN2457"/>
      <c r="AO2457"/>
      <c r="AP2457"/>
      <c r="AQ2457"/>
      <c r="AR2457"/>
      <c r="AS2457"/>
      <c r="AT2457"/>
      <c r="AU2457"/>
      <c r="AV2457"/>
      <c r="AW2457"/>
      <c r="AX2457"/>
      <c r="AY2457"/>
      <c r="AZ2457"/>
      <c r="BA2457"/>
      <c r="BB2457"/>
      <c r="BC2457"/>
      <c r="BD2457"/>
      <c r="BE2457"/>
      <c r="BF2457"/>
      <c r="BG2457"/>
      <c r="BH2457"/>
      <c r="BI2457"/>
      <c r="BJ2457"/>
      <c r="BK2457"/>
      <c r="BL2457"/>
      <c r="BM2457"/>
      <c r="BN2457"/>
      <c r="BO2457"/>
      <c r="BP2457"/>
      <c r="BQ2457"/>
      <c r="BR2457"/>
      <c r="BS2457"/>
      <c r="BT2457"/>
    </row>
    <row r="2458" spans="1:72" s="8" customFormat="1" x14ac:dyDescent="0.25">
      <c r="A2458" s="92"/>
      <c r="B2458" s="92"/>
      <c r="C2458" s="92"/>
      <c r="D2458" s="92"/>
      <c r="E2458" s="104"/>
      <c r="F2458" s="104"/>
      <c r="G2458" s="104"/>
      <c r="H2458" s="104"/>
      <c r="I2458" s="104"/>
      <c r="J2458" s="104"/>
      <c r="K2458" s="104"/>
      <c r="L2458" s="104"/>
      <c r="M2458"/>
      <c r="N2458"/>
      <c r="O2458"/>
      <c r="P2458"/>
      <c r="Q2458"/>
      <c r="R2458"/>
      <c r="S2458"/>
      <c r="T2458"/>
      <c r="U2458"/>
      <c r="V2458"/>
      <c r="W2458"/>
      <c r="X2458"/>
      <c r="Y2458"/>
      <c r="Z2458"/>
      <c r="AA2458"/>
      <c r="AB2458"/>
      <c r="AC2458"/>
      <c r="AD2458"/>
      <c r="AE2458"/>
      <c r="AF2458"/>
      <c r="AG2458"/>
      <c r="AH2458"/>
      <c r="AI2458"/>
      <c r="AJ2458"/>
      <c r="AK2458"/>
      <c r="AL2458"/>
      <c r="AM2458"/>
      <c r="AN2458"/>
      <c r="AO2458"/>
      <c r="AP2458"/>
      <c r="AQ2458"/>
      <c r="AR2458"/>
      <c r="AS2458"/>
      <c r="AT2458"/>
      <c r="AU2458"/>
      <c r="AV2458"/>
      <c r="AW2458"/>
      <c r="AX2458"/>
      <c r="AY2458"/>
      <c r="AZ2458"/>
      <c r="BA2458"/>
      <c r="BB2458"/>
      <c r="BC2458"/>
      <c r="BD2458"/>
      <c r="BE2458"/>
      <c r="BF2458"/>
      <c r="BG2458"/>
      <c r="BH2458"/>
      <c r="BI2458"/>
      <c r="BJ2458"/>
      <c r="BK2458"/>
      <c r="BL2458"/>
      <c r="BM2458"/>
      <c r="BN2458"/>
      <c r="BO2458"/>
      <c r="BP2458"/>
      <c r="BQ2458"/>
      <c r="BR2458"/>
      <c r="BS2458"/>
      <c r="BT2458"/>
    </row>
    <row r="2459" spans="1:72" s="8" customFormat="1" x14ac:dyDescent="0.25">
      <c r="A2459" s="92"/>
      <c r="B2459" s="92"/>
      <c r="C2459" s="92"/>
      <c r="D2459" s="92"/>
      <c r="E2459" s="104"/>
      <c r="F2459" s="104"/>
      <c r="G2459" s="104"/>
      <c r="H2459" s="104"/>
      <c r="I2459" s="104"/>
      <c r="J2459" s="104"/>
      <c r="K2459" s="104"/>
      <c r="L2459" s="104"/>
      <c r="M2459"/>
      <c r="N2459"/>
      <c r="O2459"/>
      <c r="P2459"/>
      <c r="Q2459"/>
      <c r="R2459"/>
      <c r="S2459"/>
      <c r="T2459"/>
      <c r="U2459"/>
      <c r="V2459"/>
      <c r="W2459"/>
      <c r="X2459"/>
      <c r="Y2459"/>
      <c r="Z2459"/>
      <c r="AA2459"/>
      <c r="AB2459"/>
      <c r="AC2459"/>
      <c r="AD2459"/>
      <c r="AE2459"/>
      <c r="AF2459"/>
      <c r="AG2459"/>
      <c r="AH2459"/>
      <c r="AI2459"/>
      <c r="AJ2459"/>
      <c r="AK2459"/>
      <c r="AL2459"/>
      <c r="AM2459"/>
      <c r="AN2459"/>
      <c r="AO2459"/>
      <c r="AP2459"/>
      <c r="AQ2459"/>
      <c r="AR2459"/>
      <c r="AS2459"/>
      <c r="AT2459"/>
      <c r="AU2459"/>
      <c r="AV2459"/>
      <c r="AW2459"/>
      <c r="AX2459"/>
      <c r="AY2459"/>
      <c r="AZ2459"/>
      <c r="BA2459"/>
      <c r="BB2459"/>
      <c r="BC2459"/>
      <c r="BD2459"/>
      <c r="BE2459"/>
      <c r="BF2459"/>
      <c r="BG2459"/>
      <c r="BH2459"/>
      <c r="BI2459"/>
      <c r="BJ2459"/>
      <c r="BK2459"/>
      <c r="BL2459"/>
      <c r="BM2459"/>
      <c r="BN2459"/>
      <c r="BO2459"/>
      <c r="BP2459"/>
      <c r="BQ2459"/>
      <c r="BR2459"/>
      <c r="BS2459"/>
      <c r="BT2459"/>
    </row>
    <row r="2460" spans="1:72" s="8" customFormat="1" x14ac:dyDescent="0.25">
      <c r="A2460" s="92"/>
      <c r="B2460" s="92"/>
      <c r="C2460" s="92"/>
      <c r="D2460" s="92"/>
      <c r="E2460" s="104"/>
      <c r="F2460" s="104"/>
      <c r="G2460" s="104"/>
      <c r="H2460" s="104"/>
      <c r="I2460" s="104"/>
      <c r="J2460" s="104"/>
      <c r="K2460" s="104"/>
      <c r="L2460" s="104"/>
      <c r="M2460"/>
      <c r="N2460"/>
      <c r="O2460"/>
      <c r="P2460"/>
      <c r="Q2460"/>
      <c r="R2460"/>
      <c r="S2460"/>
      <c r="T2460"/>
      <c r="U2460"/>
      <c r="V2460"/>
      <c r="W2460"/>
      <c r="X2460"/>
      <c r="Y2460"/>
      <c r="Z2460"/>
      <c r="AA2460"/>
      <c r="AB2460"/>
      <c r="AC2460"/>
      <c r="AD2460"/>
      <c r="AE2460"/>
      <c r="AF2460"/>
      <c r="AG2460"/>
      <c r="AH2460"/>
      <c r="AI2460"/>
      <c r="AJ2460"/>
      <c r="AK2460"/>
      <c r="AL2460"/>
      <c r="AM2460"/>
      <c r="AN2460"/>
      <c r="AO2460"/>
      <c r="AP2460"/>
      <c r="AQ2460"/>
      <c r="AR2460"/>
      <c r="AS2460"/>
      <c r="AT2460"/>
      <c r="AU2460"/>
      <c r="AV2460"/>
      <c r="AW2460"/>
      <c r="AX2460"/>
      <c r="AY2460"/>
      <c r="AZ2460"/>
      <c r="BA2460"/>
      <c r="BB2460"/>
      <c r="BC2460"/>
      <c r="BD2460"/>
      <c r="BE2460"/>
      <c r="BF2460"/>
      <c r="BG2460"/>
      <c r="BH2460"/>
      <c r="BI2460"/>
      <c r="BJ2460"/>
      <c r="BK2460"/>
      <c r="BL2460"/>
      <c r="BM2460"/>
      <c r="BN2460"/>
      <c r="BO2460"/>
      <c r="BP2460"/>
      <c r="BQ2460"/>
      <c r="BR2460"/>
      <c r="BS2460"/>
      <c r="BT2460"/>
    </row>
    <row r="2461" spans="1:72" s="8" customFormat="1" x14ac:dyDescent="0.25">
      <c r="A2461" s="92"/>
      <c r="B2461" s="92"/>
      <c r="C2461" s="92"/>
      <c r="D2461" s="92"/>
      <c r="E2461" s="104"/>
      <c r="F2461" s="104"/>
      <c r="G2461" s="104"/>
      <c r="H2461" s="104"/>
      <c r="I2461" s="104"/>
      <c r="J2461" s="104"/>
      <c r="K2461" s="104"/>
      <c r="L2461" s="104"/>
      <c r="M2461"/>
      <c r="N2461"/>
      <c r="O2461"/>
      <c r="P2461"/>
      <c r="Q2461"/>
      <c r="R2461"/>
      <c r="S2461"/>
      <c r="T2461"/>
      <c r="U2461"/>
      <c r="V2461"/>
      <c r="W2461"/>
      <c r="X2461"/>
      <c r="Y2461"/>
      <c r="Z2461"/>
      <c r="AA2461"/>
      <c r="AB2461"/>
      <c r="AC2461"/>
      <c r="AD2461"/>
      <c r="AE2461"/>
      <c r="AF2461"/>
      <c r="AG2461"/>
      <c r="AH2461"/>
      <c r="AI2461"/>
      <c r="AJ2461"/>
      <c r="AK2461"/>
      <c r="AL2461"/>
      <c r="AM2461"/>
      <c r="AN2461"/>
      <c r="AO2461"/>
      <c r="AP2461"/>
      <c r="AQ2461"/>
      <c r="AR2461"/>
      <c r="AS2461"/>
      <c r="AT2461"/>
      <c r="AU2461"/>
      <c r="AV2461"/>
      <c r="AW2461"/>
      <c r="AX2461"/>
      <c r="AY2461"/>
      <c r="AZ2461"/>
      <c r="BA2461"/>
      <c r="BB2461"/>
      <c r="BC2461"/>
      <c r="BD2461"/>
      <c r="BE2461"/>
      <c r="BF2461"/>
      <c r="BG2461"/>
      <c r="BH2461"/>
      <c r="BI2461"/>
      <c r="BJ2461"/>
      <c r="BK2461"/>
      <c r="BL2461"/>
      <c r="BM2461"/>
      <c r="BN2461"/>
      <c r="BO2461"/>
      <c r="BP2461"/>
      <c r="BQ2461"/>
      <c r="BR2461"/>
      <c r="BS2461"/>
      <c r="BT2461"/>
    </row>
    <row r="2462" spans="1:72" s="8" customFormat="1" x14ac:dyDescent="0.25">
      <c r="A2462" s="92"/>
      <c r="B2462" s="92"/>
      <c r="C2462" s="92"/>
      <c r="D2462" s="92"/>
      <c r="E2462" s="104"/>
      <c r="F2462" s="104"/>
      <c r="G2462" s="104"/>
      <c r="H2462" s="104"/>
      <c r="I2462" s="104"/>
      <c r="J2462" s="104"/>
      <c r="K2462" s="104"/>
      <c r="L2462" s="104"/>
      <c r="M2462"/>
      <c r="N2462"/>
      <c r="O2462"/>
      <c r="P2462"/>
      <c r="Q2462"/>
      <c r="R2462"/>
      <c r="S2462"/>
      <c r="T2462"/>
      <c r="U2462"/>
      <c r="V2462"/>
      <c r="W2462"/>
      <c r="X2462"/>
      <c r="Y2462"/>
      <c r="Z2462"/>
      <c r="AA2462"/>
      <c r="AB2462"/>
      <c r="AC2462"/>
      <c r="AD2462"/>
      <c r="AE2462"/>
      <c r="AF2462"/>
      <c r="AG2462"/>
      <c r="AH2462"/>
      <c r="AI2462"/>
      <c r="AJ2462"/>
      <c r="AK2462"/>
      <c r="AL2462"/>
      <c r="AM2462"/>
      <c r="AN2462"/>
      <c r="AO2462"/>
      <c r="AP2462"/>
      <c r="AQ2462"/>
      <c r="AR2462"/>
      <c r="AS2462"/>
      <c r="AT2462"/>
      <c r="AU2462"/>
      <c r="AV2462"/>
      <c r="AW2462"/>
      <c r="AX2462"/>
      <c r="AY2462"/>
      <c r="AZ2462"/>
      <c r="BA2462"/>
      <c r="BB2462"/>
      <c r="BC2462"/>
      <c r="BD2462"/>
      <c r="BE2462"/>
      <c r="BF2462"/>
      <c r="BG2462"/>
      <c r="BH2462"/>
      <c r="BI2462"/>
      <c r="BJ2462"/>
      <c r="BK2462"/>
      <c r="BL2462"/>
      <c r="BM2462"/>
      <c r="BN2462"/>
      <c r="BO2462"/>
      <c r="BP2462"/>
      <c r="BQ2462"/>
      <c r="BR2462"/>
      <c r="BS2462"/>
      <c r="BT2462"/>
    </row>
    <row r="2463" spans="1:72" s="8" customFormat="1" x14ac:dyDescent="0.25">
      <c r="A2463" s="92"/>
      <c r="B2463" s="92"/>
      <c r="C2463" s="92"/>
      <c r="D2463" s="92"/>
      <c r="E2463" s="104"/>
      <c r="F2463" s="104"/>
      <c r="G2463" s="104"/>
      <c r="H2463" s="104"/>
      <c r="I2463" s="104"/>
      <c r="J2463" s="104"/>
      <c r="K2463" s="104"/>
      <c r="L2463" s="104"/>
      <c r="M2463"/>
      <c r="N2463"/>
      <c r="O2463"/>
      <c r="P2463"/>
      <c r="Q2463"/>
      <c r="R2463"/>
      <c r="S2463"/>
      <c r="T2463"/>
      <c r="U2463"/>
      <c r="V2463"/>
      <c r="W2463"/>
      <c r="X2463"/>
      <c r="Y2463"/>
      <c r="Z2463"/>
      <c r="AA2463"/>
      <c r="AB2463"/>
      <c r="AC2463"/>
      <c r="AD2463"/>
      <c r="AE2463"/>
      <c r="AF2463"/>
      <c r="AG2463"/>
      <c r="AH2463"/>
      <c r="AI2463"/>
      <c r="AJ2463"/>
      <c r="AK2463"/>
      <c r="AL2463"/>
      <c r="AM2463"/>
      <c r="AN2463"/>
      <c r="AO2463"/>
      <c r="AP2463"/>
      <c r="AQ2463"/>
      <c r="AR2463"/>
      <c r="AS2463"/>
      <c r="AT2463"/>
      <c r="AU2463"/>
      <c r="AV2463"/>
      <c r="AW2463"/>
      <c r="AX2463"/>
      <c r="AY2463"/>
      <c r="AZ2463"/>
      <c r="BA2463"/>
      <c r="BB2463"/>
      <c r="BC2463"/>
      <c r="BD2463"/>
      <c r="BE2463"/>
      <c r="BF2463"/>
      <c r="BG2463"/>
      <c r="BH2463"/>
      <c r="BI2463"/>
      <c r="BJ2463"/>
      <c r="BK2463"/>
      <c r="BL2463"/>
      <c r="BM2463"/>
      <c r="BN2463"/>
      <c r="BO2463"/>
      <c r="BP2463"/>
      <c r="BQ2463"/>
      <c r="BR2463"/>
      <c r="BS2463"/>
      <c r="BT2463"/>
    </row>
    <row r="2464" spans="1:72" s="8" customFormat="1" x14ac:dyDescent="0.25">
      <c r="A2464" s="92"/>
      <c r="B2464" s="92"/>
      <c r="C2464" s="92"/>
      <c r="D2464" s="92"/>
      <c r="E2464" s="104"/>
      <c r="F2464" s="104"/>
      <c r="G2464" s="104"/>
      <c r="H2464" s="104"/>
      <c r="I2464" s="104"/>
      <c r="J2464" s="104"/>
      <c r="K2464" s="104"/>
      <c r="L2464" s="104"/>
      <c r="M2464"/>
      <c r="N2464"/>
      <c r="O2464"/>
      <c r="P2464"/>
      <c r="Q2464"/>
      <c r="R2464"/>
      <c r="S2464"/>
      <c r="T2464"/>
      <c r="U2464"/>
      <c r="V2464"/>
      <c r="W2464"/>
      <c r="X2464"/>
      <c r="Y2464"/>
      <c r="Z2464"/>
      <c r="AA2464"/>
      <c r="AB2464"/>
      <c r="AC2464"/>
      <c r="AD2464"/>
      <c r="AE2464"/>
      <c r="AF2464"/>
      <c r="AG2464"/>
      <c r="AH2464"/>
      <c r="AI2464"/>
      <c r="AJ2464"/>
      <c r="AK2464"/>
      <c r="AL2464"/>
      <c r="AM2464"/>
      <c r="AN2464"/>
      <c r="AO2464"/>
      <c r="AP2464"/>
      <c r="AQ2464"/>
      <c r="AR2464"/>
      <c r="AS2464"/>
      <c r="AT2464"/>
      <c r="AU2464"/>
      <c r="AV2464"/>
      <c r="AW2464"/>
      <c r="AX2464"/>
      <c r="AY2464"/>
      <c r="AZ2464"/>
      <c r="BA2464"/>
      <c r="BB2464"/>
      <c r="BC2464"/>
      <c r="BD2464"/>
      <c r="BE2464"/>
      <c r="BF2464"/>
      <c r="BG2464"/>
      <c r="BH2464"/>
      <c r="BI2464"/>
      <c r="BJ2464"/>
      <c r="BK2464"/>
      <c r="BL2464"/>
      <c r="BM2464"/>
      <c r="BN2464"/>
      <c r="BO2464"/>
      <c r="BP2464"/>
      <c r="BQ2464"/>
      <c r="BR2464"/>
      <c r="BS2464"/>
      <c r="BT2464"/>
    </row>
    <row r="2465" spans="1:72" s="8" customFormat="1" x14ac:dyDescent="0.25">
      <c r="A2465" s="92"/>
      <c r="B2465" s="92"/>
      <c r="C2465" s="92"/>
      <c r="D2465" s="92"/>
      <c r="E2465" s="104"/>
      <c r="F2465" s="104"/>
      <c r="G2465" s="104"/>
      <c r="H2465" s="104"/>
      <c r="I2465" s="104"/>
      <c r="J2465" s="104"/>
      <c r="K2465" s="104"/>
      <c r="L2465" s="104"/>
      <c r="M2465"/>
      <c r="N2465"/>
      <c r="O2465"/>
      <c r="P2465"/>
      <c r="Q2465"/>
      <c r="R2465"/>
      <c r="S2465"/>
      <c r="T2465"/>
      <c r="U2465"/>
      <c r="V2465"/>
      <c r="W2465"/>
      <c r="X2465"/>
      <c r="Y2465"/>
      <c r="Z2465"/>
      <c r="AA2465"/>
      <c r="AB2465"/>
      <c r="AC2465"/>
      <c r="AD2465"/>
      <c r="AE2465"/>
      <c r="AF2465"/>
      <c r="AG2465"/>
      <c r="AH2465"/>
      <c r="AI2465"/>
      <c r="AJ2465"/>
      <c r="AK2465"/>
      <c r="AL2465"/>
      <c r="AM2465"/>
      <c r="AN2465"/>
      <c r="AO2465"/>
      <c r="AP2465"/>
      <c r="AQ2465"/>
      <c r="AR2465"/>
      <c r="AS2465"/>
      <c r="AT2465"/>
      <c r="AU2465"/>
      <c r="AV2465"/>
      <c r="AW2465"/>
      <c r="AX2465"/>
      <c r="AY2465"/>
      <c r="AZ2465"/>
      <c r="BA2465"/>
      <c r="BB2465"/>
      <c r="BC2465"/>
      <c r="BD2465"/>
      <c r="BE2465"/>
      <c r="BF2465"/>
      <c r="BG2465"/>
      <c r="BH2465"/>
      <c r="BI2465"/>
      <c r="BJ2465"/>
      <c r="BK2465"/>
      <c r="BL2465"/>
      <c r="BM2465"/>
      <c r="BN2465"/>
      <c r="BO2465"/>
      <c r="BP2465"/>
      <c r="BQ2465"/>
      <c r="BR2465"/>
      <c r="BS2465"/>
      <c r="BT2465"/>
    </row>
    <row r="2466" spans="1:72" s="8" customFormat="1" x14ac:dyDescent="0.25">
      <c r="A2466" s="92"/>
      <c r="B2466" s="92"/>
      <c r="C2466" s="92"/>
      <c r="D2466" s="92"/>
      <c r="E2466" s="104"/>
      <c r="F2466" s="104"/>
      <c r="G2466" s="104"/>
      <c r="H2466" s="104"/>
      <c r="I2466" s="104"/>
      <c r="J2466" s="104"/>
      <c r="K2466" s="104"/>
      <c r="L2466" s="104"/>
      <c r="M2466"/>
      <c r="N2466"/>
      <c r="O2466"/>
      <c r="P2466"/>
      <c r="Q2466"/>
      <c r="R2466"/>
      <c r="S2466"/>
      <c r="T2466"/>
      <c r="U2466"/>
      <c r="V2466"/>
      <c r="W2466"/>
      <c r="X2466"/>
      <c r="Y2466"/>
      <c r="Z2466"/>
      <c r="AA2466"/>
      <c r="AB2466"/>
      <c r="AC2466"/>
      <c r="AD2466"/>
      <c r="AE2466"/>
      <c r="AF2466"/>
      <c r="AG2466"/>
      <c r="AH2466"/>
      <c r="AI2466"/>
      <c r="AJ2466"/>
      <c r="AK2466"/>
      <c r="AL2466"/>
      <c r="AM2466"/>
      <c r="AN2466"/>
      <c r="AO2466"/>
      <c r="AP2466"/>
      <c r="AQ2466"/>
      <c r="AR2466"/>
      <c r="AS2466"/>
      <c r="AT2466"/>
      <c r="AU2466"/>
      <c r="AV2466"/>
      <c r="AW2466"/>
      <c r="AX2466"/>
      <c r="AY2466"/>
      <c r="AZ2466"/>
      <c r="BA2466"/>
      <c r="BB2466"/>
      <c r="BC2466"/>
      <c r="BD2466"/>
      <c r="BE2466"/>
      <c r="BF2466"/>
      <c r="BG2466"/>
      <c r="BH2466"/>
      <c r="BI2466"/>
      <c r="BJ2466"/>
      <c r="BK2466"/>
      <c r="BL2466"/>
      <c r="BM2466"/>
      <c r="BN2466"/>
      <c r="BO2466"/>
      <c r="BP2466"/>
      <c r="BQ2466"/>
      <c r="BR2466"/>
      <c r="BS2466"/>
      <c r="BT2466"/>
    </row>
    <row r="2467" spans="1:72" s="8" customFormat="1" x14ac:dyDescent="0.25">
      <c r="A2467" s="92"/>
      <c r="B2467" s="92"/>
      <c r="C2467" s="92"/>
      <c r="D2467" s="92"/>
      <c r="E2467" s="104"/>
      <c r="F2467" s="104"/>
      <c r="G2467" s="104"/>
      <c r="H2467" s="104"/>
      <c r="I2467" s="104"/>
      <c r="J2467" s="104"/>
      <c r="K2467" s="104"/>
      <c r="L2467" s="104"/>
      <c r="M2467"/>
      <c r="N2467"/>
      <c r="O2467"/>
      <c r="P2467"/>
      <c r="Q2467"/>
      <c r="R2467"/>
      <c r="S2467"/>
      <c r="T2467"/>
      <c r="U2467"/>
      <c r="V2467"/>
      <c r="W2467"/>
      <c r="X2467"/>
      <c r="Y2467"/>
      <c r="Z2467"/>
      <c r="AA2467"/>
      <c r="AB2467"/>
      <c r="AC2467"/>
      <c r="AD2467"/>
      <c r="AE2467"/>
      <c r="AF2467"/>
      <c r="AG2467"/>
      <c r="AH2467"/>
      <c r="AI2467"/>
      <c r="AJ2467"/>
      <c r="AK2467"/>
      <c r="AL2467"/>
      <c r="AM2467"/>
      <c r="AN2467"/>
      <c r="AO2467"/>
      <c r="AP2467"/>
      <c r="AQ2467"/>
      <c r="AR2467"/>
      <c r="AS2467"/>
      <c r="AT2467"/>
      <c r="AU2467"/>
      <c r="AV2467"/>
      <c r="AW2467"/>
      <c r="AX2467"/>
      <c r="AY2467"/>
      <c r="AZ2467"/>
      <c r="BA2467"/>
      <c r="BB2467"/>
      <c r="BC2467"/>
      <c r="BD2467"/>
      <c r="BE2467"/>
      <c r="BF2467"/>
      <c r="BG2467"/>
      <c r="BH2467"/>
      <c r="BI2467"/>
      <c r="BJ2467"/>
      <c r="BK2467"/>
      <c r="BL2467"/>
      <c r="BM2467"/>
      <c r="BN2467"/>
      <c r="BO2467"/>
      <c r="BP2467"/>
      <c r="BQ2467"/>
      <c r="BR2467"/>
      <c r="BS2467"/>
      <c r="BT2467"/>
    </row>
    <row r="2468" spans="1:72" s="8" customFormat="1" x14ac:dyDescent="0.25">
      <c r="A2468" s="92"/>
      <c r="B2468" s="92"/>
      <c r="C2468" s="92"/>
      <c r="D2468" s="92"/>
      <c r="E2468" s="104"/>
      <c r="F2468" s="104"/>
      <c r="G2468" s="104"/>
      <c r="H2468" s="104"/>
      <c r="I2468" s="104"/>
      <c r="J2468" s="104"/>
      <c r="K2468" s="104"/>
      <c r="L2468" s="104"/>
      <c r="M2468"/>
      <c r="N2468"/>
      <c r="O2468"/>
      <c r="P2468"/>
      <c r="Q2468"/>
      <c r="R2468"/>
      <c r="S2468"/>
      <c r="T2468"/>
      <c r="U2468"/>
      <c r="V2468"/>
      <c r="W2468"/>
      <c r="X2468"/>
      <c r="Y2468"/>
      <c r="Z2468"/>
      <c r="AA2468"/>
      <c r="AB2468"/>
      <c r="AC2468"/>
      <c r="AD2468"/>
      <c r="AE2468"/>
      <c r="AF2468"/>
      <c r="AG2468"/>
      <c r="AH2468"/>
      <c r="AI2468"/>
      <c r="AJ2468"/>
      <c r="AK2468"/>
      <c r="AL2468"/>
      <c r="AM2468"/>
      <c r="AN2468"/>
      <c r="AO2468"/>
      <c r="AP2468"/>
      <c r="AQ2468"/>
      <c r="AR2468"/>
      <c r="AS2468"/>
      <c r="AT2468"/>
      <c r="AU2468"/>
      <c r="AV2468"/>
      <c r="AW2468"/>
      <c r="AX2468"/>
      <c r="AY2468"/>
      <c r="AZ2468"/>
      <c r="BA2468"/>
      <c r="BB2468"/>
      <c r="BC2468"/>
      <c r="BD2468"/>
      <c r="BE2468"/>
      <c r="BF2468"/>
      <c r="BG2468"/>
      <c r="BH2468"/>
      <c r="BI2468"/>
      <c r="BJ2468"/>
      <c r="BK2468"/>
      <c r="BL2468"/>
      <c r="BM2468"/>
      <c r="BN2468"/>
      <c r="BO2468"/>
      <c r="BP2468"/>
      <c r="BQ2468"/>
      <c r="BR2468"/>
      <c r="BS2468"/>
      <c r="BT2468"/>
    </row>
    <row r="2469" spans="1:72" s="8" customFormat="1" x14ac:dyDescent="0.25">
      <c r="A2469" s="92"/>
      <c r="B2469" s="92"/>
      <c r="C2469" s="92"/>
      <c r="D2469" s="92"/>
      <c r="E2469" s="104"/>
      <c r="F2469" s="104"/>
      <c r="G2469" s="104"/>
      <c r="H2469" s="104"/>
      <c r="I2469" s="104"/>
      <c r="J2469" s="104"/>
      <c r="K2469" s="104"/>
      <c r="L2469" s="104"/>
      <c r="M2469"/>
      <c r="N2469"/>
      <c r="O2469"/>
      <c r="P2469"/>
      <c r="Q2469"/>
      <c r="R2469"/>
      <c r="S2469"/>
      <c r="T2469"/>
      <c r="U2469"/>
      <c r="V2469"/>
      <c r="W2469"/>
      <c r="X2469"/>
      <c r="Y2469"/>
      <c r="Z2469"/>
      <c r="AA2469"/>
      <c r="AB2469"/>
      <c r="AC2469"/>
      <c r="AD2469"/>
      <c r="AE2469"/>
      <c r="AF2469"/>
      <c r="AG2469"/>
      <c r="AH2469"/>
      <c r="AI2469"/>
      <c r="AJ2469"/>
      <c r="AK2469"/>
      <c r="AL2469"/>
      <c r="AM2469"/>
      <c r="AN2469"/>
      <c r="AO2469"/>
      <c r="AP2469"/>
      <c r="AQ2469"/>
      <c r="AR2469"/>
      <c r="AS2469"/>
      <c r="AT2469"/>
      <c r="AU2469"/>
      <c r="AV2469"/>
      <c r="AW2469"/>
      <c r="AX2469"/>
      <c r="AY2469"/>
      <c r="AZ2469"/>
      <c r="BA2469"/>
      <c r="BB2469"/>
      <c r="BC2469"/>
      <c r="BD2469"/>
      <c r="BE2469"/>
      <c r="BF2469"/>
      <c r="BG2469"/>
      <c r="BH2469"/>
      <c r="BI2469"/>
      <c r="BJ2469"/>
      <c r="BK2469"/>
      <c r="BL2469"/>
      <c r="BM2469"/>
      <c r="BN2469"/>
      <c r="BO2469"/>
      <c r="BP2469"/>
      <c r="BQ2469"/>
      <c r="BR2469"/>
      <c r="BS2469"/>
      <c r="BT2469"/>
    </row>
    <row r="2470" spans="1:72" s="8" customFormat="1" x14ac:dyDescent="0.25">
      <c r="A2470" s="92"/>
      <c r="B2470" s="92"/>
      <c r="C2470" s="92"/>
      <c r="D2470" s="92"/>
      <c r="E2470" s="104"/>
      <c r="F2470" s="104"/>
      <c r="G2470" s="104"/>
      <c r="H2470" s="104"/>
      <c r="I2470" s="104"/>
      <c r="J2470" s="104"/>
      <c r="K2470" s="104"/>
      <c r="L2470" s="104"/>
      <c r="M2470"/>
      <c r="N2470"/>
      <c r="O2470"/>
      <c r="P2470"/>
      <c r="Q2470"/>
      <c r="R2470"/>
      <c r="S2470"/>
      <c r="T2470"/>
      <c r="U2470"/>
      <c r="V2470"/>
      <c r="W2470"/>
      <c r="X2470"/>
      <c r="Y2470"/>
      <c r="Z2470"/>
      <c r="AA2470"/>
      <c r="AB2470"/>
      <c r="AC2470"/>
      <c r="AD2470"/>
      <c r="AE2470"/>
      <c r="AF2470"/>
      <c r="AG2470"/>
      <c r="AH2470"/>
      <c r="AI2470"/>
      <c r="AJ2470"/>
      <c r="AK2470"/>
      <c r="AL2470"/>
      <c r="AM2470"/>
      <c r="AN2470"/>
      <c r="AO2470"/>
      <c r="AP2470"/>
      <c r="AQ2470"/>
      <c r="AR2470"/>
      <c r="AS2470"/>
      <c r="AT2470"/>
      <c r="AU2470"/>
      <c r="AV2470"/>
      <c r="AW2470"/>
      <c r="AX2470"/>
      <c r="AY2470"/>
      <c r="AZ2470"/>
      <c r="BA2470"/>
      <c r="BB2470"/>
      <c r="BC2470"/>
      <c r="BD2470"/>
      <c r="BE2470"/>
      <c r="BF2470"/>
      <c r="BG2470"/>
      <c r="BH2470"/>
      <c r="BI2470"/>
      <c r="BJ2470"/>
      <c r="BK2470"/>
      <c r="BL2470"/>
      <c r="BM2470"/>
      <c r="BN2470"/>
      <c r="BO2470"/>
      <c r="BP2470"/>
      <c r="BQ2470"/>
      <c r="BR2470"/>
      <c r="BS2470"/>
      <c r="BT2470"/>
    </row>
    <row r="2471" spans="1:72" s="8" customFormat="1" x14ac:dyDescent="0.25">
      <c r="A2471" s="92"/>
      <c r="B2471" s="92"/>
      <c r="C2471" s="92"/>
      <c r="D2471" s="92"/>
      <c r="E2471" s="104"/>
      <c r="F2471" s="104"/>
      <c r="G2471" s="104"/>
      <c r="H2471" s="104"/>
      <c r="I2471" s="104"/>
      <c r="J2471" s="104"/>
      <c r="K2471" s="104"/>
      <c r="L2471" s="104"/>
      <c r="M2471"/>
      <c r="N2471"/>
      <c r="O2471"/>
      <c r="P2471"/>
      <c r="Q2471"/>
      <c r="R2471"/>
      <c r="S2471"/>
      <c r="T2471"/>
      <c r="U2471"/>
      <c r="V2471"/>
      <c r="W2471"/>
      <c r="X2471"/>
      <c r="Y2471"/>
      <c r="Z2471"/>
      <c r="AA2471"/>
      <c r="AB2471"/>
      <c r="AC2471"/>
      <c r="AD2471"/>
      <c r="AE2471"/>
      <c r="AF2471"/>
      <c r="AG2471"/>
      <c r="AH2471"/>
      <c r="AI2471"/>
      <c r="AJ2471"/>
      <c r="AK2471"/>
      <c r="AL2471"/>
      <c r="AM2471"/>
      <c r="AN2471"/>
      <c r="AO2471"/>
      <c r="AP2471"/>
      <c r="AQ2471"/>
      <c r="AR2471"/>
      <c r="AS2471"/>
      <c r="AT2471"/>
      <c r="AU2471"/>
      <c r="AV2471"/>
      <c r="AW2471"/>
      <c r="AX2471"/>
      <c r="AY2471"/>
      <c r="AZ2471"/>
      <c r="BA2471"/>
      <c r="BB2471"/>
      <c r="BC2471"/>
      <c r="BD2471"/>
      <c r="BE2471"/>
      <c r="BF2471"/>
      <c r="BG2471"/>
      <c r="BH2471"/>
      <c r="BI2471"/>
      <c r="BJ2471"/>
      <c r="BK2471"/>
      <c r="BL2471"/>
      <c r="BM2471"/>
      <c r="BN2471"/>
      <c r="BO2471"/>
      <c r="BP2471"/>
      <c r="BQ2471"/>
      <c r="BR2471"/>
      <c r="BS2471"/>
      <c r="BT2471"/>
    </row>
    <row r="2472" spans="1:72" s="8" customFormat="1" x14ac:dyDescent="0.25">
      <c r="A2472" s="92"/>
      <c r="B2472" s="92"/>
      <c r="C2472" s="92"/>
      <c r="D2472" s="92"/>
      <c r="E2472" s="104"/>
      <c r="F2472" s="104"/>
      <c r="G2472" s="104"/>
      <c r="H2472" s="104"/>
      <c r="I2472" s="104"/>
      <c r="J2472" s="104"/>
      <c r="K2472" s="104"/>
      <c r="L2472" s="104"/>
      <c r="M2472"/>
      <c r="N2472"/>
      <c r="O2472"/>
      <c r="P2472"/>
      <c r="Q2472"/>
      <c r="R2472"/>
      <c r="S2472"/>
      <c r="T2472"/>
      <c r="U2472"/>
      <c r="V2472"/>
      <c r="W2472"/>
      <c r="X2472"/>
      <c r="Y2472"/>
      <c r="Z2472"/>
      <c r="AA2472"/>
      <c r="AB2472"/>
      <c r="AC2472"/>
      <c r="AD2472"/>
      <c r="AE2472"/>
      <c r="AF2472"/>
      <c r="AG2472"/>
      <c r="AH2472"/>
      <c r="AI2472"/>
      <c r="AJ2472"/>
      <c r="AK2472"/>
      <c r="AL2472"/>
      <c r="AM2472"/>
      <c r="AN2472"/>
      <c r="AO2472"/>
      <c r="AP2472"/>
      <c r="AQ2472"/>
      <c r="AR2472"/>
      <c r="AS2472"/>
      <c r="AT2472"/>
      <c r="AU2472"/>
      <c r="AV2472"/>
      <c r="AW2472"/>
      <c r="AX2472"/>
      <c r="AY2472"/>
      <c r="AZ2472"/>
      <c r="BA2472"/>
      <c r="BB2472"/>
      <c r="BC2472"/>
      <c r="BD2472"/>
      <c r="BE2472"/>
      <c r="BF2472"/>
      <c r="BG2472"/>
      <c r="BH2472"/>
      <c r="BI2472"/>
      <c r="BJ2472"/>
      <c r="BK2472"/>
      <c r="BL2472"/>
      <c r="BM2472"/>
      <c r="BN2472"/>
      <c r="BO2472"/>
      <c r="BP2472"/>
      <c r="BQ2472"/>
      <c r="BR2472"/>
      <c r="BS2472"/>
      <c r="BT2472"/>
    </row>
    <row r="2473" spans="1:72" s="8" customFormat="1" x14ac:dyDescent="0.25">
      <c r="A2473" s="92"/>
      <c r="B2473" s="92"/>
      <c r="C2473" s="92"/>
      <c r="D2473" s="92"/>
      <c r="E2473" s="104"/>
      <c r="F2473" s="104"/>
      <c r="G2473" s="104"/>
      <c r="H2473" s="104"/>
      <c r="I2473" s="104"/>
      <c r="J2473" s="104"/>
      <c r="K2473" s="104"/>
      <c r="L2473" s="104"/>
      <c r="M2473"/>
      <c r="N2473"/>
      <c r="O2473"/>
      <c r="P2473"/>
      <c r="Q2473"/>
      <c r="R2473"/>
      <c r="S2473"/>
      <c r="T2473"/>
      <c r="U2473"/>
      <c r="V2473"/>
      <c r="W2473"/>
      <c r="X2473"/>
      <c r="Y2473"/>
      <c r="Z2473"/>
      <c r="AA2473"/>
      <c r="AB2473"/>
      <c r="AC2473"/>
      <c r="AD2473"/>
      <c r="AE2473"/>
      <c r="AF2473"/>
      <c r="AG2473"/>
      <c r="AH2473"/>
      <c r="AI2473"/>
      <c r="AJ2473"/>
      <c r="AK2473"/>
      <c r="AL2473"/>
      <c r="AM2473"/>
      <c r="AN2473"/>
      <c r="AO2473"/>
      <c r="AP2473"/>
      <c r="AQ2473"/>
      <c r="AR2473"/>
      <c r="AS2473"/>
      <c r="AT2473"/>
      <c r="AU2473"/>
      <c r="AV2473"/>
      <c r="AW2473"/>
      <c r="AX2473"/>
      <c r="AY2473"/>
      <c r="AZ2473"/>
      <c r="BA2473"/>
      <c r="BB2473"/>
      <c r="BC2473"/>
      <c r="BD2473"/>
      <c r="BE2473"/>
      <c r="BF2473"/>
      <c r="BG2473"/>
      <c r="BH2473"/>
      <c r="BI2473"/>
      <c r="BJ2473"/>
      <c r="BK2473"/>
      <c r="BL2473"/>
      <c r="BM2473"/>
      <c r="BN2473"/>
      <c r="BO2473"/>
      <c r="BP2473"/>
      <c r="BQ2473"/>
      <c r="BR2473"/>
      <c r="BS2473"/>
      <c r="BT2473"/>
    </row>
    <row r="2474" spans="1:72" s="8" customFormat="1" x14ac:dyDescent="0.25">
      <c r="A2474" s="92"/>
      <c r="B2474" s="92"/>
      <c r="C2474" s="92"/>
      <c r="D2474" s="92"/>
      <c r="E2474" s="104"/>
      <c r="F2474" s="104"/>
      <c r="G2474" s="104"/>
      <c r="H2474" s="104"/>
      <c r="I2474" s="104"/>
      <c r="J2474" s="104"/>
      <c r="K2474" s="104"/>
      <c r="L2474" s="104"/>
      <c r="M2474"/>
      <c r="N2474"/>
      <c r="O2474"/>
      <c r="P2474"/>
      <c r="Q2474"/>
      <c r="R2474"/>
      <c r="S2474"/>
      <c r="T2474"/>
      <c r="U2474"/>
      <c r="V2474"/>
      <c r="W2474"/>
      <c r="X2474"/>
      <c r="Y2474"/>
      <c r="Z2474"/>
      <c r="AA2474"/>
      <c r="AB2474"/>
      <c r="AC2474"/>
      <c r="AD2474"/>
      <c r="AE2474"/>
      <c r="AF2474"/>
      <c r="AG2474"/>
      <c r="AH2474"/>
      <c r="AI2474"/>
      <c r="AJ2474"/>
      <c r="AK2474"/>
      <c r="AL2474"/>
      <c r="AM2474"/>
      <c r="AN2474"/>
      <c r="AO2474"/>
      <c r="AP2474"/>
      <c r="AQ2474"/>
      <c r="AR2474"/>
      <c r="AS2474"/>
      <c r="AT2474"/>
      <c r="AU2474"/>
      <c r="AV2474"/>
      <c r="AW2474"/>
      <c r="AX2474"/>
      <c r="AY2474"/>
      <c r="AZ2474"/>
      <c r="BA2474"/>
      <c r="BB2474"/>
      <c r="BC2474"/>
      <c r="BD2474"/>
      <c r="BE2474"/>
      <c r="BF2474"/>
      <c r="BG2474"/>
      <c r="BH2474"/>
      <c r="BI2474"/>
      <c r="BJ2474"/>
      <c r="BK2474"/>
      <c r="BL2474"/>
      <c r="BM2474"/>
      <c r="BN2474"/>
      <c r="BO2474"/>
      <c r="BP2474"/>
      <c r="BQ2474"/>
      <c r="BR2474"/>
      <c r="BS2474"/>
      <c r="BT2474"/>
    </row>
    <row r="2475" spans="1:72" s="8" customFormat="1" x14ac:dyDescent="0.25">
      <c r="A2475" s="92"/>
      <c r="B2475" s="92"/>
      <c r="C2475" s="92"/>
      <c r="D2475" s="92"/>
      <c r="E2475" s="104"/>
      <c r="F2475" s="104"/>
      <c r="G2475" s="104"/>
      <c r="H2475" s="104"/>
      <c r="I2475" s="104"/>
      <c r="J2475" s="104"/>
      <c r="K2475" s="104"/>
      <c r="L2475" s="104"/>
      <c r="M2475"/>
      <c r="N2475"/>
      <c r="O2475"/>
      <c r="P2475"/>
      <c r="Q2475"/>
      <c r="R2475"/>
      <c r="S2475"/>
      <c r="T2475"/>
      <c r="U2475"/>
      <c r="V2475"/>
      <c r="W2475"/>
      <c r="X2475"/>
      <c r="Y2475"/>
      <c r="Z2475"/>
      <c r="AA2475"/>
      <c r="AB2475"/>
      <c r="AC2475"/>
      <c r="AD2475"/>
      <c r="AE2475"/>
      <c r="AF2475"/>
      <c r="AG2475"/>
      <c r="AH2475"/>
      <c r="AI2475"/>
      <c r="AJ2475"/>
      <c r="AK2475"/>
      <c r="AL2475"/>
      <c r="AM2475"/>
      <c r="AN2475"/>
      <c r="AO2475"/>
      <c r="AP2475"/>
      <c r="AQ2475"/>
      <c r="AR2475"/>
      <c r="AS2475"/>
      <c r="AT2475"/>
      <c r="AU2475"/>
      <c r="AV2475"/>
      <c r="AW2475"/>
      <c r="AX2475"/>
      <c r="AY2475"/>
      <c r="AZ2475"/>
      <c r="BA2475"/>
      <c r="BB2475"/>
      <c r="BC2475"/>
      <c r="BD2475"/>
      <c r="BE2475"/>
      <c r="BF2475"/>
      <c r="BG2475"/>
      <c r="BH2475"/>
      <c r="BI2475"/>
      <c r="BJ2475"/>
      <c r="BK2475"/>
      <c r="BL2475"/>
      <c r="BM2475"/>
      <c r="BN2475"/>
      <c r="BO2475"/>
      <c r="BP2475"/>
      <c r="BQ2475"/>
      <c r="BR2475"/>
      <c r="BS2475"/>
      <c r="BT2475"/>
    </row>
    <row r="2476" spans="1:72" s="8" customFormat="1" x14ac:dyDescent="0.25">
      <c r="A2476" s="92"/>
      <c r="B2476" s="92"/>
      <c r="C2476" s="92"/>
      <c r="D2476" s="92"/>
      <c r="E2476" s="104"/>
      <c r="F2476" s="104"/>
      <c r="G2476" s="104"/>
      <c r="H2476" s="104"/>
      <c r="I2476" s="104"/>
      <c r="J2476" s="104"/>
      <c r="K2476" s="104"/>
      <c r="L2476" s="104"/>
      <c r="M2476"/>
      <c r="N2476"/>
      <c r="O2476"/>
      <c r="P2476"/>
      <c r="Q2476"/>
      <c r="R2476"/>
      <c r="S2476"/>
      <c r="T2476"/>
      <c r="U2476"/>
      <c r="V2476"/>
      <c r="W2476"/>
      <c r="X2476"/>
      <c r="Y2476"/>
      <c r="Z2476"/>
      <c r="AA2476"/>
      <c r="AB2476"/>
      <c r="AC2476"/>
      <c r="AD2476"/>
      <c r="AE2476"/>
      <c r="AF2476"/>
      <c r="AG2476"/>
      <c r="AH2476"/>
      <c r="AI2476"/>
      <c r="AJ2476"/>
      <c r="AK2476"/>
      <c r="AL2476"/>
      <c r="AM2476"/>
      <c r="AN2476"/>
      <c r="AO2476"/>
      <c r="AP2476"/>
      <c r="AQ2476"/>
      <c r="AR2476"/>
      <c r="AS2476"/>
      <c r="AT2476"/>
      <c r="AU2476"/>
      <c r="AV2476"/>
      <c r="AW2476"/>
      <c r="AX2476"/>
      <c r="AY2476"/>
      <c r="AZ2476"/>
      <c r="BA2476"/>
      <c r="BB2476"/>
      <c r="BC2476"/>
      <c r="BD2476"/>
      <c r="BE2476"/>
      <c r="BF2476"/>
      <c r="BG2476"/>
      <c r="BH2476"/>
      <c r="BI2476"/>
      <c r="BJ2476"/>
      <c r="BK2476"/>
      <c r="BL2476"/>
      <c r="BM2476"/>
      <c r="BN2476"/>
      <c r="BO2476"/>
      <c r="BP2476"/>
      <c r="BQ2476"/>
      <c r="BR2476"/>
      <c r="BS2476"/>
      <c r="BT2476"/>
    </row>
    <row r="2477" spans="1:72" s="8" customFormat="1" x14ac:dyDescent="0.25">
      <c r="A2477" s="92"/>
      <c r="B2477" s="92"/>
      <c r="C2477" s="92"/>
      <c r="D2477" s="92"/>
      <c r="E2477" s="104"/>
      <c r="F2477" s="104"/>
      <c r="G2477" s="104"/>
      <c r="H2477" s="104"/>
      <c r="I2477" s="104"/>
      <c r="J2477" s="104"/>
      <c r="K2477" s="104"/>
      <c r="L2477" s="104"/>
      <c r="M2477"/>
      <c r="N2477"/>
      <c r="O2477"/>
      <c r="P2477"/>
      <c r="Q2477"/>
      <c r="R2477"/>
      <c r="S2477"/>
      <c r="T2477"/>
      <c r="U2477"/>
      <c r="V2477"/>
      <c r="W2477"/>
      <c r="X2477"/>
      <c r="Y2477"/>
      <c r="Z2477"/>
      <c r="AA2477"/>
      <c r="AB2477"/>
      <c r="AC2477"/>
      <c r="AD2477"/>
      <c r="AE2477"/>
      <c r="AF2477"/>
      <c r="AG2477"/>
      <c r="AH2477"/>
      <c r="AI2477"/>
      <c r="AJ2477"/>
      <c r="AK2477"/>
      <c r="AL2477"/>
      <c r="AM2477"/>
      <c r="AN2477"/>
      <c r="AO2477"/>
      <c r="AP2477"/>
      <c r="AQ2477"/>
      <c r="AR2477"/>
      <c r="AS2477"/>
      <c r="AT2477"/>
      <c r="AU2477"/>
      <c r="AV2477"/>
      <c r="AW2477"/>
      <c r="AX2477"/>
      <c r="AY2477"/>
      <c r="AZ2477"/>
      <c r="BA2477"/>
      <c r="BB2477"/>
      <c r="BC2477"/>
      <c r="BD2477"/>
      <c r="BE2477"/>
      <c r="BF2477"/>
      <c r="BG2477"/>
      <c r="BH2477"/>
      <c r="BI2477"/>
      <c r="BJ2477"/>
      <c r="BK2477"/>
      <c r="BL2477"/>
      <c r="BM2477"/>
      <c r="BN2477"/>
      <c r="BO2477"/>
      <c r="BP2477"/>
      <c r="BQ2477"/>
      <c r="BR2477"/>
      <c r="BS2477"/>
      <c r="BT2477"/>
    </row>
    <row r="2478" spans="1:72" s="8" customFormat="1" x14ac:dyDescent="0.25">
      <c r="A2478" s="92"/>
      <c r="B2478" s="92"/>
      <c r="C2478" s="92"/>
      <c r="D2478" s="92"/>
      <c r="E2478" s="104"/>
      <c r="F2478" s="104"/>
      <c r="G2478" s="104"/>
      <c r="H2478" s="104"/>
      <c r="I2478" s="104"/>
      <c r="J2478" s="104"/>
      <c r="K2478" s="104"/>
      <c r="L2478" s="104"/>
      <c r="M2478"/>
      <c r="N2478"/>
      <c r="O2478"/>
      <c r="P2478"/>
      <c r="Q2478"/>
      <c r="R2478"/>
      <c r="S2478"/>
      <c r="T2478"/>
      <c r="U2478"/>
      <c r="V2478"/>
      <c r="W2478"/>
      <c r="X2478"/>
      <c r="Y2478"/>
      <c r="Z2478"/>
      <c r="AA2478"/>
      <c r="AB2478"/>
      <c r="AC2478"/>
      <c r="AD2478"/>
      <c r="AE2478"/>
      <c r="AF2478"/>
      <c r="AG2478"/>
      <c r="AH2478"/>
      <c r="AI2478"/>
      <c r="AJ2478"/>
      <c r="AK2478"/>
      <c r="AL2478"/>
      <c r="AM2478"/>
      <c r="AN2478"/>
      <c r="AO2478"/>
      <c r="AP2478"/>
      <c r="AQ2478"/>
      <c r="AR2478"/>
      <c r="AS2478"/>
      <c r="AT2478"/>
      <c r="AU2478"/>
      <c r="AV2478"/>
      <c r="AW2478"/>
      <c r="AX2478"/>
      <c r="AY2478"/>
      <c r="AZ2478"/>
      <c r="BA2478"/>
      <c r="BB2478"/>
      <c r="BC2478"/>
      <c r="BD2478"/>
      <c r="BE2478"/>
      <c r="BF2478"/>
      <c r="BG2478"/>
      <c r="BH2478"/>
      <c r="BI2478"/>
      <c r="BJ2478"/>
      <c r="BK2478"/>
      <c r="BL2478"/>
      <c r="BM2478"/>
      <c r="BN2478"/>
      <c r="BO2478"/>
      <c r="BP2478"/>
      <c r="BQ2478"/>
      <c r="BR2478"/>
      <c r="BS2478"/>
      <c r="BT2478"/>
    </row>
    <row r="2479" spans="1:72" s="8" customFormat="1" x14ac:dyDescent="0.25">
      <c r="A2479" s="92"/>
      <c r="B2479" s="92"/>
      <c r="C2479" s="92"/>
      <c r="D2479" s="92"/>
      <c r="E2479" s="104"/>
      <c r="F2479" s="104"/>
      <c r="G2479" s="104"/>
      <c r="H2479" s="104"/>
      <c r="I2479" s="104"/>
      <c r="J2479" s="104"/>
      <c r="K2479" s="104"/>
      <c r="L2479" s="104"/>
      <c r="M2479"/>
      <c r="N2479"/>
      <c r="O2479"/>
      <c r="P2479"/>
      <c r="Q2479"/>
      <c r="R2479"/>
      <c r="S2479"/>
      <c r="T2479"/>
      <c r="U2479"/>
      <c r="V2479"/>
      <c r="W2479"/>
      <c r="X2479"/>
      <c r="Y2479"/>
      <c r="Z2479"/>
      <c r="AA2479"/>
      <c r="AB2479"/>
      <c r="AC2479"/>
      <c r="AD2479"/>
      <c r="AE2479"/>
      <c r="AF2479"/>
      <c r="AG2479"/>
      <c r="AH2479"/>
      <c r="AI2479"/>
      <c r="AJ2479"/>
      <c r="AK2479"/>
      <c r="AL2479"/>
      <c r="AM2479"/>
      <c r="AN2479"/>
      <c r="AO2479"/>
      <c r="AP2479"/>
      <c r="AQ2479"/>
      <c r="AR2479"/>
      <c r="AS2479"/>
      <c r="AT2479"/>
      <c r="AU2479"/>
      <c r="AV2479"/>
      <c r="AW2479"/>
      <c r="AX2479"/>
      <c r="AY2479"/>
      <c r="AZ2479"/>
      <c r="BA2479"/>
      <c r="BB2479"/>
      <c r="BC2479"/>
      <c r="BD2479"/>
      <c r="BE2479"/>
      <c r="BF2479"/>
      <c r="BG2479"/>
      <c r="BH2479"/>
      <c r="BI2479"/>
      <c r="BJ2479"/>
      <c r="BK2479"/>
      <c r="BL2479"/>
      <c r="BM2479"/>
      <c r="BN2479"/>
      <c r="BO2479"/>
      <c r="BP2479"/>
      <c r="BQ2479"/>
      <c r="BR2479"/>
      <c r="BS2479"/>
      <c r="BT2479"/>
    </row>
    <row r="2480" spans="1:72" s="8" customFormat="1" x14ac:dyDescent="0.25">
      <c r="A2480" s="92"/>
      <c r="B2480" s="92"/>
      <c r="C2480" s="92"/>
      <c r="D2480" s="92"/>
      <c r="E2480" s="104"/>
      <c r="F2480" s="104"/>
      <c r="G2480" s="104"/>
      <c r="H2480" s="104"/>
      <c r="I2480" s="104"/>
      <c r="J2480" s="104"/>
      <c r="K2480" s="104"/>
      <c r="L2480" s="104"/>
      <c r="M2480"/>
      <c r="N2480"/>
      <c r="O2480"/>
      <c r="P2480"/>
      <c r="Q2480"/>
      <c r="R2480"/>
      <c r="S2480"/>
      <c r="T2480"/>
      <c r="U2480"/>
      <c r="V2480"/>
      <c r="W2480"/>
      <c r="X2480"/>
      <c r="Y2480"/>
      <c r="Z2480"/>
      <c r="AA2480"/>
      <c r="AB2480"/>
      <c r="AC2480"/>
      <c r="AD2480"/>
      <c r="AE2480"/>
      <c r="AF2480"/>
      <c r="AG2480"/>
      <c r="AH2480"/>
      <c r="AI2480"/>
      <c r="AJ2480"/>
      <c r="AK2480"/>
      <c r="AL2480"/>
      <c r="AM2480"/>
      <c r="AN2480"/>
      <c r="AO2480"/>
      <c r="AP2480"/>
      <c r="AQ2480"/>
      <c r="AR2480"/>
      <c r="AS2480"/>
      <c r="AT2480"/>
      <c r="AU2480"/>
      <c r="AV2480"/>
      <c r="AW2480"/>
      <c r="AX2480"/>
      <c r="AY2480"/>
      <c r="AZ2480"/>
      <c r="BA2480"/>
      <c r="BB2480"/>
      <c r="BC2480"/>
      <c r="BD2480"/>
      <c r="BE2480"/>
      <c r="BF2480"/>
      <c r="BG2480"/>
      <c r="BH2480"/>
      <c r="BI2480"/>
      <c r="BJ2480"/>
      <c r="BK2480"/>
      <c r="BL2480"/>
      <c r="BM2480"/>
      <c r="BN2480"/>
      <c r="BO2480"/>
      <c r="BP2480"/>
      <c r="BQ2480"/>
      <c r="BR2480"/>
      <c r="BS2480"/>
      <c r="BT2480"/>
    </row>
    <row r="2481" spans="1:72" s="8" customFormat="1" x14ac:dyDescent="0.25">
      <c r="A2481" s="92"/>
      <c r="B2481" s="92"/>
      <c r="C2481" s="92"/>
      <c r="D2481" s="92"/>
      <c r="E2481" s="104"/>
      <c r="F2481" s="104"/>
      <c r="G2481" s="104"/>
      <c r="H2481" s="104"/>
      <c r="I2481" s="104"/>
      <c r="J2481" s="104"/>
      <c r="K2481" s="104"/>
      <c r="L2481" s="104"/>
      <c r="M2481"/>
      <c r="N2481"/>
      <c r="O2481"/>
      <c r="P2481"/>
      <c r="Q2481"/>
      <c r="R2481"/>
      <c r="S2481"/>
      <c r="T2481"/>
      <c r="U2481"/>
      <c r="V2481"/>
      <c r="W2481"/>
      <c r="X2481"/>
      <c r="Y2481"/>
      <c r="Z2481"/>
      <c r="AA2481"/>
      <c r="AB2481"/>
      <c r="AC2481"/>
      <c r="AD2481"/>
      <c r="AE2481"/>
      <c r="AF2481"/>
      <c r="AG2481"/>
      <c r="AH2481"/>
      <c r="AI2481"/>
      <c r="AJ2481"/>
      <c r="AK2481"/>
      <c r="AL2481"/>
      <c r="AM2481"/>
      <c r="AN2481"/>
      <c r="AO2481"/>
      <c r="AP2481"/>
      <c r="AQ2481"/>
      <c r="AR2481"/>
      <c r="AS2481"/>
      <c r="AT2481"/>
      <c r="AU2481"/>
      <c r="AV2481"/>
      <c r="AW2481"/>
      <c r="AX2481"/>
      <c r="AY2481"/>
      <c r="AZ2481"/>
      <c r="BA2481"/>
      <c r="BB2481"/>
      <c r="BC2481"/>
      <c r="BD2481"/>
      <c r="BE2481"/>
      <c r="BF2481"/>
      <c r="BG2481"/>
      <c r="BH2481"/>
      <c r="BI2481"/>
      <c r="BJ2481"/>
      <c r="BK2481"/>
      <c r="BL2481"/>
      <c r="BM2481"/>
      <c r="BN2481"/>
      <c r="BO2481"/>
      <c r="BP2481"/>
      <c r="BQ2481"/>
      <c r="BR2481"/>
      <c r="BS2481"/>
      <c r="BT2481"/>
    </row>
    <row r="2482" spans="1:72" s="8" customFormat="1" x14ac:dyDescent="0.25">
      <c r="A2482" s="92"/>
      <c r="B2482" s="92"/>
      <c r="C2482" s="92"/>
      <c r="D2482" s="92"/>
      <c r="E2482" s="104"/>
      <c r="F2482" s="104"/>
      <c r="G2482" s="104"/>
      <c r="H2482" s="104"/>
      <c r="I2482" s="104"/>
      <c r="J2482" s="104"/>
      <c r="K2482" s="104"/>
      <c r="L2482" s="104"/>
      <c r="M2482"/>
      <c r="N2482"/>
      <c r="O2482"/>
      <c r="P2482"/>
      <c r="Q2482"/>
      <c r="R2482"/>
      <c r="S2482"/>
      <c r="T2482"/>
      <c r="U2482"/>
      <c r="V2482"/>
      <c r="W2482"/>
      <c r="X2482"/>
      <c r="Y2482"/>
      <c r="Z2482"/>
      <c r="AA2482"/>
      <c r="AB2482"/>
      <c r="AC2482"/>
      <c r="AD2482"/>
      <c r="AE2482"/>
      <c r="AF2482"/>
      <c r="AG2482"/>
      <c r="AH2482"/>
      <c r="AI2482"/>
      <c r="AJ2482"/>
      <c r="AK2482"/>
      <c r="AL2482"/>
      <c r="AM2482"/>
      <c r="AN2482"/>
      <c r="AO2482"/>
      <c r="AP2482"/>
      <c r="AQ2482"/>
      <c r="AR2482"/>
      <c r="AS2482"/>
      <c r="AT2482"/>
      <c r="AU2482"/>
      <c r="AV2482"/>
      <c r="AW2482"/>
      <c r="AX2482"/>
      <c r="AY2482"/>
      <c r="AZ2482"/>
      <c r="BA2482"/>
      <c r="BB2482"/>
      <c r="BC2482"/>
      <c r="BD2482"/>
      <c r="BE2482"/>
      <c r="BF2482"/>
      <c r="BG2482"/>
      <c r="BH2482"/>
      <c r="BI2482"/>
      <c r="BJ2482"/>
      <c r="BK2482"/>
      <c r="BL2482"/>
      <c r="BM2482"/>
      <c r="BN2482"/>
      <c r="BO2482"/>
      <c r="BP2482"/>
      <c r="BQ2482"/>
      <c r="BR2482"/>
      <c r="BS2482"/>
      <c r="BT2482"/>
    </row>
    <row r="2483" spans="1:72" s="8" customFormat="1" x14ac:dyDescent="0.25">
      <c r="A2483" s="92"/>
      <c r="B2483" s="92"/>
      <c r="C2483" s="92"/>
      <c r="D2483" s="92"/>
      <c r="E2483" s="104"/>
      <c r="F2483" s="104"/>
      <c r="G2483" s="104"/>
      <c r="H2483" s="104"/>
      <c r="I2483" s="104"/>
      <c r="J2483" s="104"/>
      <c r="K2483" s="104"/>
      <c r="L2483" s="104"/>
      <c r="M2483"/>
      <c r="N2483"/>
      <c r="O2483"/>
      <c r="P2483"/>
      <c r="Q2483"/>
      <c r="R2483"/>
      <c r="S2483"/>
      <c r="T2483"/>
      <c r="U2483"/>
      <c r="V2483"/>
      <c r="W2483"/>
      <c r="X2483"/>
      <c r="Y2483"/>
      <c r="Z2483"/>
      <c r="AA2483"/>
      <c r="AB2483"/>
      <c r="AC2483"/>
      <c r="AD2483"/>
      <c r="AE2483"/>
      <c r="AF2483"/>
      <c r="AG2483"/>
      <c r="AH2483"/>
      <c r="AI2483"/>
      <c r="AJ2483"/>
      <c r="AK2483"/>
      <c r="AL2483"/>
      <c r="AM2483"/>
      <c r="AN2483"/>
      <c r="AO2483"/>
      <c r="AP2483"/>
      <c r="AQ2483"/>
      <c r="AR2483"/>
      <c r="AS2483"/>
      <c r="AT2483"/>
      <c r="AU2483"/>
      <c r="AV2483"/>
      <c r="AW2483"/>
      <c r="AX2483"/>
      <c r="AY2483"/>
      <c r="AZ2483"/>
      <c r="BA2483"/>
      <c r="BB2483"/>
      <c r="BC2483"/>
      <c r="BD2483"/>
      <c r="BE2483"/>
      <c r="BF2483"/>
      <c r="BG2483"/>
      <c r="BH2483"/>
      <c r="BI2483"/>
      <c r="BJ2483"/>
      <c r="BK2483"/>
      <c r="BL2483"/>
      <c r="BM2483"/>
      <c r="BN2483"/>
      <c r="BO2483"/>
      <c r="BP2483"/>
      <c r="BQ2483"/>
      <c r="BR2483"/>
      <c r="BS2483"/>
      <c r="BT2483"/>
    </row>
    <row r="2484" spans="1:72" s="8" customFormat="1" x14ac:dyDescent="0.25">
      <c r="A2484" s="92"/>
      <c r="B2484" s="92"/>
      <c r="C2484" s="92"/>
      <c r="D2484" s="92"/>
      <c r="E2484" s="104"/>
      <c r="F2484" s="104"/>
      <c r="G2484" s="104"/>
      <c r="H2484" s="104"/>
      <c r="I2484" s="104"/>
      <c r="J2484" s="104"/>
      <c r="K2484" s="104"/>
      <c r="L2484" s="104"/>
      <c r="M2484"/>
      <c r="N2484"/>
      <c r="O2484"/>
      <c r="P2484"/>
      <c r="Q2484"/>
      <c r="R2484"/>
      <c r="S2484"/>
      <c r="T2484"/>
      <c r="U2484"/>
      <c r="V2484"/>
      <c r="W2484"/>
      <c r="X2484"/>
      <c r="Y2484"/>
      <c r="Z2484"/>
      <c r="AA2484"/>
      <c r="AB2484"/>
      <c r="AC2484"/>
      <c r="AD2484"/>
      <c r="AE2484"/>
      <c r="AF2484"/>
      <c r="AG2484"/>
      <c r="AH2484"/>
      <c r="AI2484"/>
      <c r="AJ2484"/>
      <c r="AK2484"/>
      <c r="AL2484"/>
      <c r="AM2484"/>
      <c r="AN2484"/>
      <c r="AO2484"/>
      <c r="AP2484"/>
      <c r="AQ2484"/>
      <c r="AR2484"/>
      <c r="AS2484"/>
      <c r="AT2484"/>
      <c r="AU2484"/>
      <c r="AV2484"/>
      <c r="AW2484"/>
      <c r="AX2484"/>
      <c r="AY2484"/>
      <c r="AZ2484"/>
      <c r="BA2484"/>
      <c r="BB2484"/>
      <c r="BC2484"/>
      <c r="BD2484"/>
      <c r="BE2484"/>
      <c r="BF2484"/>
      <c r="BG2484"/>
      <c r="BH2484"/>
      <c r="BI2484"/>
      <c r="BJ2484"/>
      <c r="BK2484"/>
      <c r="BL2484"/>
      <c r="BM2484"/>
      <c r="BN2484"/>
      <c r="BO2484"/>
      <c r="BP2484"/>
      <c r="BQ2484"/>
      <c r="BR2484"/>
      <c r="BS2484"/>
      <c r="BT2484"/>
    </row>
    <row r="2485" spans="1:72" s="8" customFormat="1" x14ac:dyDescent="0.25">
      <c r="A2485" s="92"/>
      <c r="B2485" s="92"/>
      <c r="C2485" s="92"/>
      <c r="D2485" s="92"/>
      <c r="E2485" s="104"/>
      <c r="F2485" s="104"/>
      <c r="G2485" s="104"/>
      <c r="H2485" s="104"/>
      <c r="I2485" s="104"/>
      <c r="J2485" s="104"/>
      <c r="K2485" s="104"/>
      <c r="L2485" s="104"/>
      <c r="M2485"/>
      <c r="N2485"/>
      <c r="O2485"/>
      <c r="P2485"/>
      <c r="Q2485"/>
      <c r="R2485"/>
      <c r="S2485"/>
      <c r="T2485"/>
      <c r="U2485"/>
      <c r="V2485"/>
      <c r="W2485"/>
      <c r="X2485"/>
      <c r="Y2485"/>
      <c r="Z2485"/>
      <c r="AA2485"/>
      <c r="AB2485"/>
      <c r="AC2485"/>
      <c r="AD2485"/>
      <c r="AE2485"/>
      <c r="AF2485"/>
      <c r="AG2485"/>
      <c r="AH2485"/>
      <c r="AI2485"/>
      <c r="AJ2485"/>
      <c r="AK2485"/>
      <c r="AL2485"/>
      <c r="AM2485"/>
      <c r="AN2485"/>
      <c r="AO2485"/>
      <c r="AP2485"/>
      <c r="AQ2485"/>
      <c r="AR2485"/>
      <c r="AS2485"/>
      <c r="AT2485"/>
      <c r="AU2485"/>
      <c r="AV2485"/>
      <c r="AW2485"/>
      <c r="AX2485"/>
      <c r="AY2485"/>
      <c r="AZ2485"/>
      <c r="BA2485"/>
      <c r="BB2485"/>
      <c r="BC2485"/>
      <c r="BD2485"/>
      <c r="BE2485"/>
      <c r="BF2485"/>
      <c r="BG2485"/>
      <c r="BH2485"/>
      <c r="BI2485"/>
      <c r="BJ2485"/>
      <c r="BK2485"/>
      <c r="BL2485"/>
      <c r="BM2485"/>
      <c r="BN2485"/>
      <c r="BO2485"/>
      <c r="BP2485"/>
      <c r="BQ2485"/>
      <c r="BR2485"/>
      <c r="BS2485"/>
      <c r="BT2485"/>
    </row>
    <row r="2486" spans="1:72" s="8" customFormat="1" x14ac:dyDescent="0.25">
      <c r="A2486" s="92"/>
      <c r="B2486" s="92"/>
      <c r="C2486" s="92"/>
      <c r="D2486" s="92"/>
      <c r="E2486" s="104"/>
      <c r="F2486" s="104"/>
      <c r="G2486" s="104"/>
      <c r="H2486" s="104"/>
      <c r="I2486" s="104"/>
      <c r="J2486" s="104"/>
      <c r="K2486" s="104"/>
      <c r="L2486" s="104"/>
      <c r="M2486"/>
      <c r="N2486"/>
      <c r="O2486"/>
      <c r="P2486"/>
      <c r="Q2486"/>
      <c r="R2486"/>
      <c r="S2486"/>
      <c r="T2486"/>
      <c r="U2486"/>
      <c r="V2486"/>
      <c r="W2486"/>
      <c r="X2486"/>
      <c r="Y2486"/>
      <c r="Z2486"/>
      <c r="AA2486"/>
      <c r="AB2486"/>
      <c r="AC2486"/>
      <c r="AD2486"/>
      <c r="AE2486"/>
      <c r="AF2486"/>
      <c r="AG2486"/>
      <c r="AH2486"/>
      <c r="AI2486"/>
      <c r="AJ2486"/>
      <c r="AK2486"/>
      <c r="AL2486"/>
      <c r="AM2486"/>
      <c r="AN2486"/>
      <c r="AO2486"/>
      <c r="AP2486"/>
      <c r="AQ2486"/>
      <c r="AR2486"/>
      <c r="AS2486"/>
      <c r="AT2486"/>
      <c r="AU2486"/>
      <c r="AV2486"/>
      <c r="AW2486"/>
      <c r="AX2486"/>
      <c r="AY2486"/>
      <c r="AZ2486"/>
      <c r="BA2486"/>
      <c r="BB2486"/>
      <c r="BC2486"/>
      <c r="BD2486"/>
      <c r="BE2486"/>
      <c r="BF2486"/>
      <c r="BG2486"/>
      <c r="BH2486"/>
      <c r="BI2486"/>
      <c r="BJ2486"/>
      <c r="BK2486"/>
      <c r="BL2486"/>
      <c r="BM2486"/>
      <c r="BN2486"/>
      <c r="BO2486"/>
      <c r="BP2486"/>
      <c r="BQ2486"/>
      <c r="BR2486"/>
      <c r="BS2486"/>
      <c r="BT2486"/>
    </row>
    <row r="2487" spans="1:72" s="8" customFormat="1" x14ac:dyDescent="0.25">
      <c r="A2487" s="92"/>
      <c r="B2487" s="92"/>
      <c r="C2487" s="92"/>
      <c r="D2487" s="92"/>
      <c r="E2487" s="104"/>
      <c r="F2487" s="104"/>
      <c r="G2487" s="104"/>
      <c r="H2487" s="104"/>
      <c r="I2487" s="104"/>
      <c r="J2487" s="104"/>
      <c r="K2487" s="104"/>
      <c r="L2487" s="104"/>
      <c r="M2487"/>
      <c r="N2487"/>
      <c r="O2487"/>
      <c r="P2487"/>
      <c r="Q2487"/>
      <c r="R2487"/>
      <c r="S2487"/>
      <c r="T2487"/>
      <c r="U2487"/>
      <c r="V2487"/>
      <c r="W2487"/>
      <c r="X2487"/>
      <c r="Y2487"/>
      <c r="Z2487"/>
      <c r="AA2487"/>
      <c r="AB2487"/>
      <c r="AC2487"/>
      <c r="AD2487"/>
      <c r="AE2487"/>
      <c r="AF2487"/>
      <c r="AG2487"/>
      <c r="AH2487"/>
      <c r="AI2487"/>
      <c r="AJ2487"/>
      <c r="AK2487"/>
      <c r="AL2487"/>
      <c r="AM2487"/>
      <c r="AN2487"/>
      <c r="AO2487"/>
      <c r="AP2487"/>
      <c r="AQ2487"/>
      <c r="AR2487"/>
      <c r="AS2487"/>
      <c r="AT2487"/>
      <c r="AU2487"/>
      <c r="AV2487"/>
      <c r="AW2487"/>
      <c r="AX2487"/>
      <c r="AY2487"/>
      <c r="AZ2487"/>
      <c r="BA2487"/>
      <c r="BB2487"/>
      <c r="BC2487"/>
      <c r="BD2487"/>
      <c r="BE2487"/>
      <c r="BF2487"/>
      <c r="BG2487"/>
      <c r="BH2487"/>
      <c r="BI2487"/>
      <c r="BJ2487"/>
      <c r="BK2487"/>
      <c r="BL2487"/>
      <c r="BM2487"/>
      <c r="BN2487"/>
      <c r="BO2487"/>
      <c r="BP2487"/>
      <c r="BQ2487"/>
      <c r="BR2487"/>
      <c r="BS2487"/>
      <c r="BT2487"/>
    </row>
    <row r="2488" spans="1:72" s="8" customFormat="1" x14ac:dyDescent="0.25">
      <c r="A2488" s="92"/>
      <c r="B2488" s="92"/>
      <c r="C2488" s="92"/>
      <c r="D2488" s="92"/>
      <c r="E2488" s="104"/>
      <c r="F2488" s="104"/>
      <c r="G2488" s="104"/>
      <c r="H2488" s="104"/>
      <c r="I2488" s="104"/>
      <c r="J2488" s="104"/>
      <c r="K2488" s="104"/>
      <c r="L2488" s="104"/>
      <c r="M2488"/>
      <c r="N2488"/>
      <c r="O2488"/>
      <c r="P2488"/>
      <c r="Q2488"/>
      <c r="R2488"/>
      <c r="S2488"/>
      <c r="T2488"/>
      <c r="U2488"/>
      <c r="V2488"/>
      <c r="W2488"/>
      <c r="X2488"/>
      <c r="Y2488"/>
      <c r="Z2488"/>
      <c r="AA2488"/>
      <c r="AB2488"/>
      <c r="AC2488"/>
      <c r="AD2488"/>
      <c r="AE2488"/>
      <c r="AF2488"/>
      <c r="AG2488"/>
      <c r="AH2488"/>
      <c r="AI2488"/>
      <c r="AJ2488"/>
      <c r="AK2488"/>
      <c r="AL2488"/>
      <c r="AM2488"/>
      <c r="AN2488"/>
      <c r="AO2488"/>
      <c r="AP2488"/>
      <c r="AQ2488"/>
      <c r="AR2488"/>
      <c r="AS2488"/>
      <c r="AT2488"/>
      <c r="AU2488"/>
      <c r="AV2488"/>
      <c r="AW2488"/>
      <c r="AX2488"/>
      <c r="AY2488"/>
      <c r="AZ2488"/>
      <c r="BA2488"/>
      <c r="BB2488"/>
      <c r="BC2488"/>
      <c r="BD2488"/>
      <c r="BE2488"/>
      <c r="BF2488"/>
      <c r="BG2488"/>
      <c r="BH2488"/>
      <c r="BI2488"/>
      <c r="BJ2488"/>
      <c r="BK2488"/>
      <c r="BL2488"/>
      <c r="BM2488"/>
      <c r="BN2488"/>
      <c r="BO2488"/>
      <c r="BP2488"/>
      <c r="BQ2488"/>
      <c r="BR2488"/>
      <c r="BS2488"/>
      <c r="BT2488"/>
    </row>
    <row r="2489" spans="1:72" s="8" customFormat="1" x14ac:dyDescent="0.25">
      <c r="A2489" s="92"/>
      <c r="B2489" s="92"/>
      <c r="C2489" s="92"/>
      <c r="D2489" s="92"/>
      <c r="E2489" s="104"/>
      <c r="F2489" s="104"/>
      <c r="G2489" s="104"/>
      <c r="H2489" s="104"/>
      <c r="I2489" s="104"/>
      <c r="J2489" s="104"/>
      <c r="K2489" s="104"/>
      <c r="L2489" s="104"/>
      <c r="M2489"/>
      <c r="N2489"/>
      <c r="O2489"/>
      <c r="P2489"/>
      <c r="Q2489"/>
      <c r="R2489"/>
      <c r="S2489"/>
      <c r="T2489"/>
      <c r="U2489"/>
      <c r="V2489"/>
      <c r="W2489"/>
      <c r="X2489"/>
      <c r="Y2489"/>
      <c r="Z2489"/>
      <c r="AA2489"/>
      <c r="AB2489"/>
      <c r="AC2489"/>
      <c r="AD2489"/>
      <c r="AE2489"/>
      <c r="AF2489"/>
      <c r="AG2489"/>
      <c r="AH2489"/>
      <c r="AI2489"/>
      <c r="AJ2489"/>
      <c r="AK2489"/>
      <c r="AL2489"/>
      <c r="AM2489"/>
      <c r="AN2489"/>
      <c r="AO2489"/>
      <c r="AP2489"/>
      <c r="AQ2489"/>
      <c r="AR2489"/>
      <c r="AS2489"/>
      <c r="AT2489"/>
      <c r="AU2489"/>
      <c r="AV2489"/>
      <c r="AW2489"/>
      <c r="AX2489"/>
      <c r="AY2489"/>
      <c r="AZ2489"/>
      <c r="BA2489"/>
      <c r="BB2489"/>
      <c r="BC2489"/>
      <c r="BD2489"/>
      <c r="BE2489"/>
      <c r="BF2489"/>
      <c r="BG2489"/>
      <c r="BH2489"/>
      <c r="BI2489"/>
      <c r="BJ2489"/>
      <c r="BK2489"/>
      <c r="BL2489"/>
      <c r="BM2489"/>
      <c r="BN2489"/>
      <c r="BO2489"/>
      <c r="BP2489"/>
      <c r="BQ2489"/>
      <c r="BR2489"/>
      <c r="BS2489"/>
      <c r="BT2489"/>
    </row>
    <row r="2490" spans="1:72" s="8" customFormat="1" x14ac:dyDescent="0.25">
      <c r="A2490" s="92"/>
      <c r="B2490" s="92"/>
      <c r="C2490" s="92"/>
      <c r="D2490" s="92"/>
      <c r="E2490" s="104"/>
      <c r="F2490" s="104"/>
      <c r="G2490" s="104"/>
      <c r="H2490" s="104"/>
      <c r="I2490" s="104"/>
      <c r="J2490" s="104"/>
      <c r="K2490" s="104"/>
      <c r="L2490" s="104"/>
      <c r="M2490"/>
      <c r="N2490"/>
      <c r="O2490"/>
      <c r="P2490"/>
      <c r="Q2490"/>
      <c r="R2490"/>
      <c r="S2490"/>
      <c r="T2490"/>
      <c r="U2490"/>
      <c r="V2490"/>
      <c r="W2490"/>
      <c r="X2490"/>
      <c r="Y2490"/>
      <c r="Z2490"/>
      <c r="AA2490"/>
      <c r="AB2490"/>
      <c r="AC2490"/>
      <c r="AD2490"/>
      <c r="AE2490"/>
      <c r="AF2490"/>
      <c r="AG2490"/>
      <c r="AH2490"/>
      <c r="AI2490"/>
      <c r="AJ2490"/>
      <c r="AK2490"/>
      <c r="AL2490"/>
      <c r="AM2490"/>
      <c r="AN2490"/>
      <c r="AO2490"/>
      <c r="AP2490"/>
      <c r="AQ2490"/>
      <c r="AR2490"/>
      <c r="AS2490"/>
      <c r="AT2490"/>
      <c r="AU2490"/>
      <c r="AV2490"/>
      <c r="AW2490"/>
      <c r="AX2490"/>
      <c r="AY2490"/>
      <c r="AZ2490"/>
      <c r="BA2490"/>
      <c r="BB2490"/>
      <c r="BC2490"/>
      <c r="BD2490"/>
      <c r="BE2490"/>
      <c r="BF2490"/>
      <c r="BG2490"/>
      <c r="BH2490"/>
      <c r="BI2490"/>
      <c r="BJ2490"/>
      <c r="BK2490"/>
      <c r="BL2490"/>
      <c r="BM2490"/>
      <c r="BN2490"/>
      <c r="BO2490"/>
      <c r="BP2490"/>
      <c r="BQ2490"/>
      <c r="BR2490"/>
      <c r="BS2490"/>
      <c r="BT2490"/>
    </row>
    <row r="2491" spans="1:72" s="8" customFormat="1" x14ac:dyDescent="0.25">
      <c r="A2491" s="92"/>
      <c r="B2491" s="92"/>
      <c r="C2491" s="92"/>
      <c r="D2491" s="92"/>
      <c r="E2491" s="104"/>
      <c r="F2491" s="104"/>
      <c r="G2491" s="104"/>
      <c r="H2491" s="104"/>
      <c r="I2491" s="104"/>
      <c r="J2491" s="104"/>
      <c r="K2491" s="104"/>
      <c r="L2491" s="104"/>
      <c r="M2491"/>
      <c r="N2491"/>
      <c r="O2491"/>
      <c r="P2491"/>
      <c r="Q2491"/>
      <c r="R2491"/>
      <c r="S2491"/>
      <c r="T2491"/>
      <c r="U2491"/>
      <c r="V2491"/>
      <c r="W2491"/>
      <c r="X2491"/>
      <c r="Y2491"/>
      <c r="Z2491"/>
      <c r="AA2491"/>
      <c r="AB2491"/>
      <c r="AC2491"/>
      <c r="AD2491"/>
      <c r="AE2491"/>
      <c r="AF2491"/>
      <c r="AG2491"/>
      <c r="AH2491"/>
      <c r="AI2491"/>
      <c r="AJ2491"/>
      <c r="AK2491"/>
      <c r="AL2491"/>
      <c r="AM2491"/>
      <c r="AN2491"/>
      <c r="AO2491"/>
      <c r="AP2491"/>
      <c r="AQ2491"/>
      <c r="AR2491"/>
      <c r="AS2491"/>
      <c r="AT2491"/>
      <c r="AU2491"/>
      <c r="AV2491"/>
      <c r="AW2491"/>
      <c r="AX2491"/>
      <c r="AY2491"/>
      <c r="AZ2491"/>
      <c r="BA2491"/>
      <c r="BB2491"/>
      <c r="BC2491"/>
      <c r="BD2491"/>
      <c r="BE2491"/>
      <c r="BF2491"/>
      <c r="BG2491"/>
      <c r="BH2491"/>
      <c r="BI2491"/>
      <c r="BJ2491"/>
      <c r="BK2491"/>
      <c r="BL2491"/>
      <c r="BM2491"/>
      <c r="BN2491"/>
      <c r="BO2491"/>
      <c r="BP2491"/>
      <c r="BQ2491"/>
      <c r="BR2491"/>
      <c r="BS2491"/>
      <c r="BT2491"/>
    </row>
    <row r="2492" spans="1:72" s="8" customFormat="1" x14ac:dyDescent="0.25">
      <c r="A2492" s="92"/>
      <c r="B2492" s="92"/>
      <c r="C2492" s="92"/>
      <c r="D2492" s="92"/>
      <c r="E2492" s="104"/>
      <c r="F2492" s="104"/>
      <c r="G2492" s="104"/>
      <c r="H2492" s="104"/>
      <c r="I2492" s="104"/>
      <c r="J2492" s="104"/>
      <c r="K2492" s="104"/>
      <c r="L2492" s="104"/>
      <c r="M2492"/>
      <c r="N2492"/>
      <c r="O2492"/>
      <c r="P2492"/>
      <c r="Q2492"/>
      <c r="R2492"/>
      <c r="S2492"/>
      <c r="T2492"/>
      <c r="U2492"/>
      <c r="V2492"/>
      <c r="W2492"/>
      <c r="X2492"/>
      <c r="Y2492"/>
      <c r="Z2492"/>
      <c r="AA2492"/>
      <c r="AB2492"/>
      <c r="AC2492"/>
      <c r="AD2492"/>
      <c r="AE2492"/>
      <c r="AF2492"/>
      <c r="AG2492"/>
      <c r="AH2492"/>
      <c r="AI2492"/>
      <c r="AJ2492"/>
      <c r="AK2492"/>
      <c r="AL2492"/>
      <c r="AM2492"/>
      <c r="AN2492"/>
      <c r="AO2492"/>
      <c r="AP2492"/>
      <c r="AQ2492"/>
      <c r="AR2492"/>
      <c r="AS2492"/>
      <c r="AT2492"/>
      <c r="AU2492"/>
      <c r="AV2492"/>
      <c r="AW2492"/>
      <c r="AX2492"/>
      <c r="AY2492"/>
      <c r="AZ2492"/>
      <c r="BA2492"/>
      <c r="BB2492"/>
      <c r="BC2492"/>
      <c r="BD2492"/>
      <c r="BE2492"/>
      <c r="BF2492"/>
      <c r="BG2492"/>
      <c r="BH2492"/>
      <c r="BI2492"/>
      <c r="BJ2492"/>
      <c r="BK2492"/>
      <c r="BL2492"/>
      <c r="BM2492"/>
      <c r="BN2492"/>
      <c r="BO2492"/>
      <c r="BP2492"/>
      <c r="BQ2492"/>
      <c r="BR2492"/>
      <c r="BS2492"/>
      <c r="BT2492"/>
    </row>
    <row r="2493" spans="1:72" s="8" customFormat="1" x14ac:dyDescent="0.25">
      <c r="A2493" s="92"/>
      <c r="B2493" s="92"/>
      <c r="C2493" s="92"/>
      <c r="D2493" s="92"/>
      <c r="E2493" s="104"/>
      <c r="F2493" s="104"/>
      <c r="G2493" s="104"/>
      <c r="H2493" s="104"/>
      <c r="I2493" s="104"/>
      <c r="J2493" s="104"/>
      <c r="K2493" s="104"/>
      <c r="L2493" s="104"/>
      <c r="M2493"/>
      <c r="N2493"/>
      <c r="O2493"/>
      <c r="P2493"/>
      <c r="Q2493"/>
      <c r="R2493"/>
      <c r="S2493"/>
      <c r="T2493"/>
      <c r="U2493"/>
      <c r="V2493"/>
      <c r="W2493"/>
      <c r="X2493"/>
      <c r="Y2493"/>
      <c r="Z2493"/>
      <c r="AA2493"/>
      <c r="AB2493"/>
      <c r="AC2493"/>
      <c r="AD2493"/>
      <c r="AE2493"/>
      <c r="AF2493"/>
      <c r="AG2493"/>
      <c r="AH2493"/>
      <c r="AI2493"/>
      <c r="AJ2493"/>
      <c r="AK2493"/>
      <c r="AL2493"/>
      <c r="AM2493"/>
      <c r="AN2493"/>
      <c r="AO2493"/>
      <c r="AP2493"/>
      <c r="AQ2493"/>
      <c r="AR2493"/>
      <c r="AS2493"/>
      <c r="AT2493"/>
      <c r="AU2493"/>
      <c r="AV2493"/>
      <c r="AW2493"/>
      <c r="AX2493"/>
      <c r="AY2493"/>
      <c r="AZ2493"/>
      <c r="BA2493"/>
      <c r="BB2493"/>
      <c r="BC2493"/>
      <c r="BD2493"/>
      <c r="BE2493"/>
      <c r="BF2493"/>
      <c r="BG2493"/>
      <c r="BH2493"/>
      <c r="BI2493"/>
      <c r="BJ2493"/>
      <c r="BK2493"/>
      <c r="BL2493"/>
      <c r="BM2493"/>
      <c r="BN2493"/>
      <c r="BO2493"/>
      <c r="BP2493"/>
      <c r="BQ2493"/>
      <c r="BR2493"/>
      <c r="BS2493"/>
      <c r="BT2493"/>
    </row>
    <row r="2494" spans="1:72" s="8" customFormat="1" x14ac:dyDescent="0.25">
      <c r="A2494" s="92"/>
      <c r="B2494" s="92"/>
      <c r="C2494" s="92"/>
      <c r="D2494" s="92"/>
      <c r="E2494" s="104"/>
      <c r="F2494" s="104"/>
      <c r="G2494" s="104"/>
      <c r="H2494" s="104"/>
      <c r="I2494" s="104"/>
      <c r="J2494" s="104"/>
      <c r="K2494" s="104"/>
      <c r="L2494" s="104"/>
      <c r="M2494"/>
      <c r="N2494"/>
      <c r="O2494"/>
      <c r="P2494"/>
      <c r="Q2494"/>
      <c r="R2494"/>
      <c r="S2494"/>
      <c r="T2494"/>
      <c r="U2494"/>
      <c r="V2494"/>
      <c r="W2494"/>
      <c r="X2494"/>
      <c r="Y2494"/>
      <c r="Z2494"/>
      <c r="AA2494"/>
      <c r="AB2494"/>
      <c r="AC2494"/>
      <c r="AD2494"/>
      <c r="AE2494"/>
      <c r="AF2494"/>
      <c r="AG2494"/>
      <c r="AH2494"/>
      <c r="AI2494"/>
      <c r="AJ2494"/>
      <c r="AK2494"/>
      <c r="AL2494"/>
      <c r="AM2494"/>
      <c r="AN2494"/>
      <c r="AO2494"/>
      <c r="AP2494"/>
      <c r="AQ2494"/>
      <c r="AR2494"/>
      <c r="AS2494"/>
      <c r="AT2494"/>
      <c r="AU2494"/>
      <c r="AV2494"/>
      <c r="AW2494"/>
      <c r="AX2494"/>
      <c r="AY2494"/>
      <c r="AZ2494"/>
      <c r="BA2494"/>
      <c r="BB2494"/>
      <c r="BC2494"/>
      <c r="BD2494"/>
      <c r="BE2494"/>
      <c r="BF2494"/>
      <c r="BG2494"/>
      <c r="BH2494"/>
      <c r="BI2494"/>
      <c r="BJ2494"/>
      <c r="BK2494"/>
      <c r="BL2494"/>
      <c r="BM2494"/>
      <c r="BN2494"/>
      <c r="BO2494"/>
      <c r="BP2494"/>
      <c r="BQ2494"/>
      <c r="BR2494"/>
      <c r="BS2494"/>
      <c r="BT2494"/>
    </row>
    <row r="2495" spans="1:72" s="8" customFormat="1" x14ac:dyDescent="0.25">
      <c r="A2495" s="92"/>
      <c r="B2495" s="92"/>
      <c r="C2495" s="92"/>
      <c r="D2495" s="92"/>
      <c r="E2495" s="104"/>
      <c r="F2495" s="104"/>
      <c r="G2495" s="104"/>
      <c r="H2495" s="104"/>
      <c r="I2495" s="104"/>
      <c r="J2495" s="104"/>
      <c r="K2495" s="104"/>
      <c r="L2495" s="104"/>
      <c r="M2495"/>
      <c r="N2495"/>
      <c r="O2495"/>
      <c r="P2495"/>
      <c r="Q2495"/>
      <c r="R2495"/>
      <c r="S2495"/>
      <c r="T2495"/>
      <c r="U2495"/>
      <c r="V2495"/>
      <c r="W2495"/>
      <c r="X2495"/>
      <c r="Y2495"/>
      <c r="Z2495"/>
      <c r="AA2495"/>
      <c r="AB2495"/>
      <c r="AC2495"/>
      <c r="AD2495"/>
      <c r="AE2495"/>
      <c r="AF2495"/>
      <c r="AG2495"/>
      <c r="AH2495"/>
      <c r="AI2495"/>
      <c r="AJ2495"/>
      <c r="AK2495"/>
      <c r="AL2495"/>
      <c r="AM2495"/>
      <c r="AN2495"/>
      <c r="AO2495"/>
      <c r="AP2495"/>
      <c r="AQ2495"/>
      <c r="AR2495"/>
      <c r="AS2495"/>
      <c r="AT2495"/>
      <c r="AU2495"/>
      <c r="AV2495"/>
      <c r="AW2495"/>
      <c r="AX2495"/>
      <c r="AY2495"/>
      <c r="AZ2495"/>
      <c r="BA2495"/>
      <c r="BB2495"/>
      <c r="BC2495"/>
      <c r="BD2495"/>
      <c r="BE2495"/>
      <c r="BF2495"/>
      <c r="BG2495"/>
      <c r="BH2495"/>
      <c r="BI2495"/>
      <c r="BJ2495"/>
      <c r="BK2495"/>
      <c r="BL2495"/>
      <c r="BM2495"/>
      <c r="BN2495"/>
      <c r="BO2495"/>
      <c r="BP2495"/>
      <c r="BQ2495"/>
      <c r="BR2495"/>
      <c r="BS2495"/>
      <c r="BT2495"/>
    </row>
    <row r="2496" spans="1:72" s="8" customFormat="1" x14ac:dyDescent="0.25">
      <c r="A2496" s="92"/>
      <c r="B2496" s="92"/>
      <c r="C2496" s="92"/>
      <c r="D2496" s="92"/>
      <c r="E2496" s="104"/>
      <c r="F2496" s="104"/>
      <c r="G2496" s="104"/>
      <c r="H2496" s="104"/>
      <c r="I2496" s="104"/>
      <c r="J2496" s="104"/>
      <c r="K2496" s="104"/>
      <c r="L2496" s="104"/>
      <c r="M2496"/>
      <c r="N2496"/>
      <c r="O2496"/>
      <c r="P2496"/>
      <c r="Q2496"/>
      <c r="R2496"/>
      <c r="S2496"/>
      <c r="T2496"/>
      <c r="U2496"/>
      <c r="V2496"/>
      <c r="W2496"/>
      <c r="X2496"/>
      <c r="Y2496"/>
      <c r="Z2496"/>
      <c r="AA2496"/>
      <c r="AB2496"/>
      <c r="AC2496"/>
      <c r="AD2496"/>
      <c r="AE2496"/>
      <c r="AF2496"/>
      <c r="AG2496"/>
      <c r="AH2496"/>
      <c r="AI2496"/>
      <c r="AJ2496"/>
      <c r="AK2496"/>
      <c r="AL2496"/>
      <c r="AM2496"/>
      <c r="AN2496"/>
      <c r="AO2496"/>
      <c r="AP2496"/>
      <c r="AQ2496"/>
      <c r="AR2496"/>
      <c r="AS2496"/>
      <c r="AT2496"/>
      <c r="AU2496"/>
      <c r="AV2496"/>
      <c r="AW2496"/>
      <c r="AX2496"/>
      <c r="AY2496"/>
      <c r="AZ2496"/>
      <c r="BA2496"/>
      <c r="BB2496"/>
      <c r="BC2496"/>
      <c r="BD2496"/>
      <c r="BE2496"/>
      <c r="BF2496"/>
      <c r="BG2496"/>
      <c r="BH2496"/>
      <c r="BI2496"/>
      <c r="BJ2496"/>
      <c r="BK2496"/>
      <c r="BL2496"/>
      <c r="BM2496"/>
      <c r="BN2496"/>
      <c r="BO2496"/>
      <c r="BP2496"/>
      <c r="BQ2496"/>
      <c r="BR2496"/>
      <c r="BS2496"/>
      <c r="BT2496"/>
    </row>
    <row r="2497" spans="1:72" s="8" customFormat="1" x14ac:dyDescent="0.25">
      <c r="A2497" s="92"/>
      <c r="B2497" s="92"/>
      <c r="C2497" s="92"/>
      <c r="D2497" s="92"/>
      <c r="E2497" s="104"/>
      <c r="F2497" s="104"/>
      <c r="G2497" s="104"/>
      <c r="H2497" s="104"/>
      <c r="I2497" s="104"/>
      <c r="J2497" s="104"/>
      <c r="K2497" s="104"/>
      <c r="L2497" s="104"/>
      <c r="M2497"/>
      <c r="N2497"/>
      <c r="O2497"/>
      <c r="P2497"/>
      <c r="Q2497"/>
      <c r="R2497"/>
      <c r="S2497"/>
      <c r="T2497"/>
      <c r="U2497"/>
      <c r="V2497"/>
      <c r="W2497"/>
      <c r="X2497"/>
      <c r="Y2497"/>
      <c r="Z2497"/>
      <c r="AA2497"/>
      <c r="AB2497"/>
      <c r="AC2497"/>
      <c r="AD2497"/>
      <c r="AE2497"/>
      <c r="AF2497"/>
      <c r="AG2497"/>
      <c r="AH2497"/>
      <c r="AI2497"/>
      <c r="AJ2497"/>
      <c r="AK2497"/>
      <c r="AL2497"/>
      <c r="AM2497"/>
      <c r="AN2497"/>
      <c r="AO2497"/>
      <c r="AP2497"/>
      <c r="AQ2497"/>
      <c r="AR2497"/>
      <c r="AS2497"/>
      <c r="AT2497"/>
      <c r="AU2497"/>
      <c r="AV2497"/>
      <c r="AW2497"/>
      <c r="AX2497"/>
      <c r="AY2497"/>
      <c r="AZ2497"/>
      <c r="BA2497"/>
      <c r="BB2497"/>
      <c r="BC2497"/>
      <c r="BD2497"/>
      <c r="BE2497"/>
      <c r="BF2497"/>
      <c r="BG2497"/>
      <c r="BH2497"/>
      <c r="BI2497"/>
      <c r="BJ2497"/>
      <c r="BK2497"/>
      <c r="BL2497"/>
      <c r="BM2497"/>
      <c r="BN2497"/>
      <c r="BO2497"/>
      <c r="BP2497"/>
      <c r="BQ2497"/>
      <c r="BR2497"/>
      <c r="BS2497"/>
      <c r="BT2497"/>
    </row>
    <row r="2498" spans="1:72" s="8" customFormat="1" x14ac:dyDescent="0.25">
      <c r="A2498" s="92"/>
      <c r="B2498" s="92"/>
      <c r="C2498" s="92"/>
      <c r="D2498" s="92"/>
      <c r="E2498" s="104"/>
      <c r="F2498" s="104"/>
      <c r="G2498" s="104"/>
      <c r="H2498" s="104"/>
      <c r="I2498" s="104"/>
      <c r="J2498" s="104"/>
      <c r="K2498" s="104"/>
      <c r="L2498" s="104"/>
      <c r="M2498"/>
      <c r="N2498"/>
      <c r="O2498"/>
      <c r="P2498"/>
      <c r="Q2498"/>
      <c r="R2498"/>
      <c r="S2498"/>
      <c r="T2498"/>
      <c r="U2498"/>
      <c r="V2498"/>
      <c r="W2498"/>
      <c r="X2498"/>
      <c r="Y2498"/>
      <c r="Z2498"/>
      <c r="AA2498"/>
      <c r="AB2498"/>
      <c r="AC2498"/>
      <c r="AD2498"/>
      <c r="AE2498"/>
      <c r="AF2498"/>
      <c r="AG2498"/>
      <c r="AH2498"/>
      <c r="AI2498"/>
      <c r="AJ2498"/>
      <c r="AK2498"/>
      <c r="AL2498"/>
      <c r="AM2498"/>
      <c r="AN2498"/>
      <c r="AO2498"/>
      <c r="AP2498"/>
      <c r="AQ2498"/>
      <c r="AR2498"/>
      <c r="AS2498"/>
      <c r="AT2498"/>
      <c r="AU2498"/>
      <c r="AV2498"/>
      <c r="AW2498"/>
      <c r="AX2498"/>
      <c r="AY2498"/>
      <c r="AZ2498"/>
      <c r="BA2498"/>
      <c r="BB2498"/>
      <c r="BC2498"/>
      <c r="BD2498"/>
      <c r="BE2498"/>
      <c r="BF2498"/>
      <c r="BG2498"/>
      <c r="BH2498"/>
      <c r="BI2498"/>
      <c r="BJ2498"/>
      <c r="BK2498"/>
      <c r="BL2498"/>
      <c r="BM2498"/>
      <c r="BN2498"/>
      <c r="BO2498"/>
      <c r="BP2498"/>
      <c r="BQ2498"/>
      <c r="BR2498"/>
      <c r="BS2498"/>
      <c r="BT2498"/>
    </row>
    <row r="2499" spans="1:72" s="8" customFormat="1" x14ac:dyDescent="0.25">
      <c r="A2499" s="92"/>
      <c r="B2499" s="92"/>
      <c r="C2499" s="92"/>
      <c r="D2499" s="92"/>
      <c r="E2499" s="104"/>
      <c r="F2499" s="104"/>
      <c r="G2499" s="104"/>
      <c r="H2499" s="104"/>
      <c r="I2499" s="104"/>
      <c r="J2499" s="104"/>
      <c r="K2499" s="104"/>
      <c r="L2499" s="104"/>
      <c r="M2499"/>
      <c r="N2499"/>
      <c r="O2499"/>
      <c r="P2499"/>
      <c r="Q2499"/>
      <c r="R2499"/>
      <c r="S2499"/>
      <c r="T2499"/>
      <c r="U2499"/>
      <c r="V2499"/>
      <c r="W2499"/>
      <c r="X2499"/>
      <c r="Y2499"/>
      <c r="Z2499"/>
      <c r="AA2499"/>
      <c r="AB2499"/>
      <c r="AC2499"/>
      <c r="AD2499"/>
      <c r="AE2499"/>
      <c r="AF2499"/>
      <c r="AG2499"/>
      <c r="AH2499"/>
      <c r="AI2499"/>
      <c r="AJ2499"/>
      <c r="AK2499"/>
      <c r="AL2499"/>
      <c r="AM2499"/>
      <c r="AN2499"/>
      <c r="AO2499"/>
      <c r="AP2499"/>
      <c r="AQ2499"/>
      <c r="AR2499"/>
      <c r="AS2499"/>
      <c r="AT2499"/>
      <c r="AU2499"/>
      <c r="AV2499"/>
      <c r="AW2499"/>
      <c r="AX2499"/>
      <c r="AY2499"/>
      <c r="AZ2499"/>
      <c r="BA2499"/>
      <c r="BB2499"/>
      <c r="BC2499"/>
      <c r="BD2499"/>
      <c r="BE2499"/>
      <c r="BF2499"/>
      <c r="BG2499"/>
      <c r="BH2499"/>
      <c r="BI2499"/>
      <c r="BJ2499"/>
      <c r="BK2499"/>
      <c r="BL2499"/>
      <c r="BM2499"/>
      <c r="BN2499"/>
      <c r="BO2499"/>
      <c r="BP2499"/>
      <c r="BQ2499"/>
      <c r="BR2499"/>
      <c r="BS2499"/>
      <c r="BT2499"/>
    </row>
    <row r="2500" spans="1:72" s="8" customFormat="1" x14ac:dyDescent="0.25">
      <c r="A2500" s="92"/>
      <c r="B2500" s="92"/>
      <c r="C2500" s="92"/>
      <c r="D2500" s="92"/>
      <c r="E2500" s="104"/>
      <c r="F2500" s="104"/>
      <c r="G2500" s="104"/>
      <c r="H2500" s="104"/>
      <c r="I2500" s="104"/>
      <c r="J2500" s="104"/>
      <c r="K2500" s="104"/>
      <c r="L2500" s="104"/>
      <c r="M2500"/>
      <c r="N2500"/>
      <c r="O2500"/>
      <c r="P2500"/>
      <c r="Q2500"/>
      <c r="R2500"/>
      <c r="S2500"/>
      <c r="T2500"/>
      <c r="U2500"/>
      <c r="V2500"/>
      <c r="W2500"/>
      <c r="X2500"/>
      <c r="Y2500"/>
      <c r="Z2500"/>
      <c r="AA2500"/>
      <c r="AB2500"/>
      <c r="AC2500"/>
      <c r="AD2500"/>
      <c r="AE2500"/>
      <c r="AF2500"/>
      <c r="AG2500"/>
      <c r="AH2500"/>
      <c r="AI2500"/>
      <c r="AJ2500"/>
      <c r="AK2500"/>
      <c r="AL2500"/>
      <c r="AM2500"/>
      <c r="AN2500"/>
      <c r="AO2500"/>
      <c r="AP2500"/>
      <c r="AQ2500"/>
      <c r="AR2500"/>
      <c r="AS2500"/>
      <c r="AT2500"/>
      <c r="AU2500"/>
      <c r="AV2500"/>
      <c r="AW2500"/>
      <c r="AX2500"/>
      <c r="AY2500"/>
      <c r="AZ2500"/>
      <c r="BA2500"/>
      <c r="BB2500"/>
      <c r="BC2500"/>
      <c r="BD2500"/>
      <c r="BE2500"/>
      <c r="BF2500"/>
      <c r="BG2500"/>
      <c r="BH2500"/>
      <c r="BI2500"/>
      <c r="BJ2500"/>
      <c r="BK2500"/>
      <c r="BL2500"/>
      <c r="BM2500"/>
      <c r="BN2500"/>
      <c r="BO2500"/>
      <c r="BP2500"/>
      <c r="BQ2500"/>
      <c r="BR2500"/>
      <c r="BS2500"/>
      <c r="BT2500"/>
    </row>
    <row r="2501" spans="1:72" s="8" customFormat="1" x14ac:dyDescent="0.25">
      <c r="A2501" s="92"/>
      <c r="B2501" s="92"/>
      <c r="C2501" s="92"/>
      <c r="D2501" s="92"/>
      <c r="E2501" s="104"/>
      <c r="F2501" s="104"/>
      <c r="G2501" s="104"/>
      <c r="H2501" s="104"/>
      <c r="I2501" s="104"/>
      <c r="J2501" s="104"/>
      <c r="K2501" s="104"/>
      <c r="L2501" s="104"/>
      <c r="M2501"/>
      <c r="N2501"/>
      <c r="O2501"/>
      <c r="P2501"/>
      <c r="Q2501"/>
      <c r="R2501"/>
      <c r="S2501"/>
      <c r="T2501"/>
      <c r="U2501"/>
      <c r="V2501"/>
      <c r="W2501"/>
      <c r="X2501"/>
      <c r="Y2501"/>
      <c r="Z2501"/>
      <c r="AA2501"/>
      <c r="AB2501"/>
      <c r="AC2501"/>
      <c r="AD2501"/>
      <c r="AE2501"/>
      <c r="AF2501"/>
      <c r="AG2501"/>
      <c r="AH2501"/>
      <c r="AI2501"/>
      <c r="AJ2501"/>
      <c r="AK2501"/>
      <c r="AL2501"/>
      <c r="AM2501"/>
      <c r="AN2501"/>
      <c r="AO2501"/>
      <c r="AP2501"/>
      <c r="AQ2501"/>
      <c r="AR2501"/>
      <c r="AS2501"/>
      <c r="AT2501"/>
      <c r="AU2501"/>
      <c r="AV2501"/>
      <c r="AW2501"/>
      <c r="AX2501"/>
      <c r="AY2501"/>
      <c r="AZ2501"/>
      <c r="BA2501"/>
      <c r="BB2501"/>
      <c r="BC2501"/>
      <c r="BD2501"/>
      <c r="BE2501"/>
      <c r="BF2501"/>
      <c r="BG2501"/>
      <c r="BH2501"/>
      <c r="BI2501"/>
      <c r="BJ2501"/>
      <c r="BK2501"/>
      <c r="BL2501"/>
      <c r="BM2501"/>
      <c r="BN2501"/>
      <c r="BO2501"/>
      <c r="BP2501"/>
      <c r="BQ2501"/>
      <c r="BR2501"/>
      <c r="BS2501"/>
      <c r="BT2501"/>
    </row>
    <row r="2502" spans="1:72" s="8" customFormat="1" x14ac:dyDescent="0.25">
      <c r="A2502" s="92"/>
      <c r="B2502" s="92"/>
      <c r="C2502" s="92"/>
      <c r="D2502" s="92"/>
      <c r="E2502" s="104"/>
      <c r="F2502" s="104"/>
      <c r="G2502" s="104"/>
      <c r="H2502" s="104"/>
      <c r="I2502" s="104"/>
      <c r="J2502" s="104"/>
      <c r="K2502" s="104"/>
      <c r="L2502" s="104"/>
      <c r="M2502"/>
      <c r="N2502"/>
      <c r="O2502"/>
      <c r="P2502"/>
      <c r="Q2502"/>
      <c r="R2502"/>
      <c r="S2502"/>
      <c r="T2502"/>
      <c r="U2502"/>
      <c r="V2502"/>
      <c r="W2502"/>
      <c r="X2502"/>
      <c r="Y2502"/>
      <c r="Z2502"/>
      <c r="AA2502"/>
      <c r="AB2502"/>
      <c r="AC2502"/>
      <c r="AD2502"/>
      <c r="AE2502"/>
      <c r="AF2502"/>
      <c r="AG2502"/>
      <c r="AH2502"/>
      <c r="AI2502"/>
      <c r="AJ2502"/>
      <c r="AK2502"/>
      <c r="AL2502"/>
      <c r="AM2502"/>
      <c r="AN2502"/>
      <c r="AO2502"/>
      <c r="AP2502"/>
      <c r="AQ2502"/>
      <c r="AR2502"/>
      <c r="AS2502"/>
      <c r="AT2502"/>
      <c r="AU2502"/>
      <c r="AV2502"/>
      <c r="AW2502"/>
      <c r="AX2502"/>
      <c r="AY2502"/>
      <c r="AZ2502"/>
      <c r="BA2502"/>
      <c r="BB2502"/>
      <c r="BC2502"/>
      <c r="BD2502"/>
      <c r="BE2502"/>
      <c r="BF2502"/>
      <c r="BG2502"/>
      <c r="BH2502"/>
      <c r="BI2502"/>
      <c r="BJ2502"/>
      <c r="BK2502"/>
      <c r="BL2502"/>
      <c r="BM2502"/>
      <c r="BN2502"/>
      <c r="BO2502"/>
      <c r="BP2502"/>
      <c r="BQ2502"/>
      <c r="BR2502"/>
      <c r="BS2502"/>
      <c r="BT2502"/>
    </row>
    <row r="2503" spans="1:72" s="8" customFormat="1" x14ac:dyDescent="0.25">
      <c r="A2503" s="92"/>
      <c r="B2503" s="92"/>
      <c r="C2503" s="92"/>
      <c r="D2503" s="92"/>
      <c r="E2503" s="104"/>
      <c r="F2503" s="104"/>
      <c r="G2503" s="104"/>
      <c r="H2503" s="104"/>
      <c r="I2503" s="104"/>
      <c r="J2503" s="104"/>
      <c r="K2503" s="104"/>
      <c r="L2503" s="104"/>
      <c r="M2503"/>
      <c r="N2503"/>
      <c r="O2503"/>
      <c r="P2503"/>
      <c r="Q2503"/>
      <c r="R2503"/>
      <c r="S2503"/>
      <c r="T2503"/>
      <c r="U2503"/>
      <c r="V2503"/>
      <c r="W2503"/>
      <c r="X2503"/>
      <c r="Y2503"/>
      <c r="Z2503"/>
      <c r="AA2503"/>
      <c r="AB2503"/>
      <c r="AC2503"/>
      <c r="AD2503"/>
      <c r="AE2503"/>
      <c r="AF2503"/>
      <c r="AG2503"/>
      <c r="AH2503"/>
      <c r="AI2503"/>
      <c r="AJ2503"/>
      <c r="AK2503"/>
      <c r="AL2503"/>
      <c r="AM2503"/>
      <c r="AN2503"/>
      <c r="AO2503"/>
      <c r="AP2503"/>
      <c r="AQ2503"/>
      <c r="AR2503"/>
      <c r="AS2503"/>
      <c r="AT2503"/>
      <c r="AU2503"/>
      <c r="AV2503"/>
      <c r="AW2503"/>
      <c r="AX2503"/>
      <c r="AY2503"/>
      <c r="AZ2503"/>
      <c r="BA2503"/>
      <c r="BB2503"/>
      <c r="BC2503"/>
      <c r="BD2503"/>
      <c r="BE2503"/>
      <c r="BF2503"/>
      <c r="BG2503"/>
      <c r="BH2503"/>
      <c r="BI2503"/>
      <c r="BJ2503"/>
      <c r="BK2503"/>
      <c r="BL2503"/>
      <c r="BM2503"/>
      <c r="BN2503"/>
      <c r="BO2503"/>
      <c r="BP2503"/>
      <c r="BQ2503"/>
      <c r="BR2503"/>
      <c r="BS2503"/>
      <c r="BT2503"/>
    </row>
    <row r="2504" spans="1:72" s="8" customFormat="1" x14ac:dyDescent="0.25">
      <c r="A2504" s="92"/>
      <c r="B2504" s="92"/>
      <c r="C2504" s="92"/>
      <c r="D2504" s="92"/>
      <c r="E2504" s="104"/>
      <c r="F2504" s="104"/>
      <c r="G2504" s="104"/>
      <c r="H2504" s="104"/>
      <c r="I2504" s="104"/>
      <c r="J2504" s="104"/>
      <c r="K2504" s="104"/>
      <c r="L2504" s="104"/>
      <c r="M2504"/>
      <c r="N2504"/>
      <c r="O2504"/>
      <c r="P2504"/>
      <c r="Q2504"/>
      <c r="R2504"/>
      <c r="S2504"/>
      <c r="T2504"/>
      <c r="U2504"/>
      <c r="V2504"/>
      <c r="W2504"/>
      <c r="X2504"/>
      <c r="Y2504"/>
      <c r="Z2504"/>
      <c r="AA2504"/>
      <c r="AB2504"/>
      <c r="AC2504"/>
      <c r="AD2504"/>
      <c r="AE2504"/>
      <c r="AF2504"/>
      <c r="AG2504"/>
      <c r="AH2504"/>
      <c r="AI2504"/>
      <c r="AJ2504"/>
      <c r="AK2504"/>
      <c r="AL2504"/>
      <c r="AM2504"/>
      <c r="AN2504"/>
      <c r="AO2504"/>
      <c r="AP2504"/>
      <c r="AQ2504"/>
      <c r="AR2504"/>
      <c r="AS2504"/>
      <c r="AT2504"/>
      <c r="AU2504"/>
      <c r="AV2504"/>
      <c r="AW2504"/>
      <c r="AX2504"/>
      <c r="AY2504"/>
      <c r="AZ2504"/>
      <c r="BA2504"/>
      <c r="BB2504"/>
      <c r="BC2504"/>
      <c r="BD2504"/>
      <c r="BE2504"/>
      <c r="BF2504"/>
      <c r="BG2504"/>
      <c r="BH2504"/>
      <c r="BI2504"/>
      <c r="BJ2504"/>
      <c r="BK2504"/>
      <c r="BL2504"/>
      <c r="BM2504"/>
      <c r="BN2504"/>
      <c r="BO2504"/>
      <c r="BP2504"/>
      <c r="BQ2504"/>
      <c r="BR2504"/>
      <c r="BS2504"/>
      <c r="BT2504"/>
    </row>
    <row r="2505" spans="1:72" s="8" customFormat="1" x14ac:dyDescent="0.25">
      <c r="A2505" s="92"/>
      <c r="B2505" s="92"/>
      <c r="C2505" s="92"/>
      <c r="D2505" s="92"/>
      <c r="E2505" s="104"/>
      <c r="F2505" s="104"/>
      <c r="G2505" s="104"/>
      <c r="H2505" s="104"/>
      <c r="I2505" s="104"/>
      <c r="J2505" s="104"/>
      <c r="K2505" s="104"/>
      <c r="L2505" s="104"/>
      <c r="M2505"/>
      <c r="N2505"/>
      <c r="O2505"/>
      <c r="P2505"/>
      <c r="Q2505"/>
      <c r="R2505"/>
      <c r="S2505"/>
      <c r="T2505"/>
      <c r="U2505"/>
      <c r="V2505"/>
      <c r="W2505"/>
      <c r="X2505"/>
      <c r="Y2505"/>
      <c r="Z2505"/>
      <c r="AA2505"/>
      <c r="AB2505"/>
      <c r="AC2505"/>
      <c r="AD2505"/>
      <c r="AE2505"/>
      <c r="AF2505"/>
      <c r="AG2505"/>
      <c r="AH2505"/>
      <c r="AI2505"/>
      <c r="AJ2505"/>
      <c r="AK2505"/>
      <c r="AL2505"/>
      <c r="AM2505"/>
      <c r="AN2505"/>
      <c r="AO2505"/>
      <c r="AP2505"/>
      <c r="AQ2505"/>
      <c r="AR2505"/>
      <c r="AS2505"/>
      <c r="AT2505"/>
      <c r="AU2505"/>
      <c r="AV2505"/>
      <c r="AW2505"/>
      <c r="AX2505"/>
      <c r="AY2505"/>
      <c r="AZ2505"/>
      <c r="BA2505"/>
      <c r="BB2505"/>
      <c r="BC2505"/>
      <c r="BD2505"/>
      <c r="BE2505"/>
      <c r="BF2505"/>
      <c r="BG2505"/>
      <c r="BH2505"/>
      <c r="BI2505"/>
      <c r="BJ2505"/>
      <c r="BK2505"/>
      <c r="BL2505"/>
      <c r="BM2505"/>
      <c r="BN2505"/>
      <c r="BO2505"/>
      <c r="BP2505"/>
      <c r="BQ2505"/>
      <c r="BR2505"/>
      <c r="BS2505"/>
      <c r="BT2505"/>
    </row>
    <row r="2506" spans="1:72" s="8" customFormat="1" x14ac:dyDescent="0.25">
      <c r="A2506" s="92"/>
      <c r="B2506" s="92"/>
      <c r="C2506" s="92"/>
      <c r="D2506" s="92"/>
      <c r="E2506" s="104"/>
      <c r="F2506" s="104"/>
      <c r="G2506" s="104"/>
      <c r="H2506" s="104"/>
      <c r="I2506" s="104"/>
      <c r="J2506" s="104"/>
      <c r="K2506" s="104"/>
      <c r="L2506" s="104"/>
      <c r="M2506"/>
      <c r="N2506"/>
      <c r="O2506"/>
      <c r="P2506"/>
      <c r="Q2506"/>
      <c r="R2506"/>
      <c r="S2506"/>
      <c r="T2506"/>
      <c r="U2506"/>
      <c r="V2506"/>
      <c r="W2506"/>
      <c r="X2506"/>
      <c r="Y2506"/>
      <c r="Z2506"/>
      <c r="AA2506"/>
      <c r="AB2506"/>
      <c r="AC2506"/>
      <c r="AD2506"/>
      <c r="AE2506"/>
      <c r="AF2506"/>
      <c r="AG2506"/>
      <c r="AH2506"/>
      <c r="AI2506"/>
      <c r="AJ2506"/>
      <c r="AK2506"/>
      <c r="AL2506"/>
      <c r="AM2506"/>
      <c r="AN2506"/>
      <c r="AO2506"/>
      <c r="AP2506"/>
      <c r="AQ2506"/>
      <c r="AR2506"/>
      <c r="AS2506"/>
      <c r="AT2506"/>
      <c r="AU2506"/>
      <c r="AV2506"/>
      <c r="AW2506"/>
      <c r="AX2506"/>
      <c r="AY2506"/>
      <c r="AZ2506"/>
      <c r="BA2506"/>
      <c r="BB2506"/>
      <c r="BC2506"/>
      <c r="BD2506"/>
      <c r="BE2506"/>
      <c r="BF2506"/>
      <c r="BG2506"/>
      <c r="BH2506"/>
      <c r="BI2506"/>
      <c r="BJ2506"/>
      <c r="BK2506"/>
      <c r="BL2506"/>
      <c r="BM2506"/>
      <c r="BN2506"/>
      <c r="BO2506"/>
      <c r="BP2506"/>
      <c r="BQ2506"/>
      <c r="BR2506"/>
      <c r="BS2506"/>
      <c r="BT2506"/>
    </row>
    <row r="2507" spans="1:72" s="8" customFormat="1" x14ac:dyDescent="0.25">
      <c r="A2507" s="92"/>
      <c r="B2507" s="92"/>
      <c r="C2507" s="92"/>
      <c r="D2507" s="92"/>
      <c r="E2507" s="104"/>
      <c r="F2507" s="104"/>
      <c r="G2507" s="104"/>
      <c r="H2507" s="104"/>
      <c r="I2507" s="104"/>
      <c r="J2507" s="104"/>
      <c r="K2507" s="104"/>
      <c r="L2507" s="104"/>
      <c r="M2507"/>
      <c r="N2507"/>
      <c r="O2507"/>
      <c r="P2507"/>
      <c r="Q2507"/>
      <c r="R2507"/>
      <c r="S2507"/>
      <c r="T2507"/>
      <c r="U2507"/>
      <c r="V2507"/>
      <c r="W2507"/>
      <c r="X2507"/>
      <c r="Y2507"/>
      <c r="Z2507"/>
      <c r="AA2507"/>
      <c r="AB2507"/>
      <c r="AC2507"/>
      <c r="AD2507"/>
      <c r="AE2507"/>
      <c r="AF2507"/>
      <c r="AG2507"/>
      <c r="AH2507"/>
      <c r="AI2507"/>
      <c r="AJ2507"/>
      <c r="AK2507"/>
      <c r="AL2507"/>
      <c r="AM2507"/>
      <c r="AN2507"/>
      <c r="AO2507"/>
      <c r="AP2507"/>
      <c r="AQ2507"/>
      <c r="AR2507"/>
      <c r="AS2507"/>
      <c r="AT2507"/>
      <c r="AU2507"/>
      <c r="AV2507"/>
      <c r="AW2507"/>
      <c r="AX2507"/>
      <c r="AY2507"/>
      <c r="AZ2507"/>
      <c r="BA2507"/>
      <c r="BB2507"/>
      <c r="BC2507"/>
      <c r="BD2507"/>
      <c r="BE2507"/>
      <c r="BF2507"/>
      <c r="BG2507"/>
      <c r="BH2507"/>
      <c r="BI2507"/>
      <c r="BJ2507"/>
      <c r="BK2507"/>
      <c r="BL2507"/>
      <c r="BM2507"/>
      <c r="BN2507"/>
      <c r="BO2507"/>
      <c r="BP2507"/>
      <c r="BQ2507"/>
      <c r="BR2507"/>
      <c r="BS2507"/>
      <c r="BT2507"/>
    </row>
    <row r="2508" spans="1:72" s="8" customFormat="1" x14ac:dyDescent="0.25">
      <c r="A2508" s="92"/>
      <c r="B2508" s="92"/>
      <c r="C2508" s="92"/>
      <c r="D2508" s="92"/>
      <c r="E2508" s="104"/>
      <c r="F2508" s="104"/>
      <c r="G2508" s="104"/>
      <c r="H2508" s="104"/>
      <c r="I2508" s="104"/>
      <c r="J2508" s="104"/>
      <c r="K2508" s="104"/>
      <c r="L2508" s="104"/>
      <c r="M2508"/>
      <c r="N2508"/>
      <c r="O2508"/>
      <c r="P2508"/>
      <c r="Q2508"/>
      <c r="R2508"/>
      <c r="S2508"/>
      <c r="T2508"/>
      <c r="U2508"/>
      <c r="V2508"/>
      <c r="W2508"/>
      <c r="X2508"/>
      <c r="Y2508"/>
      <c r="Z2508"/>
      <c r="AA2508"/>
      <c r="AB2508"/>
      <c r="AC2508"/>
      <c r="AD2508"/>
      <c r="AE2508"/>
      <c r="AF2508"/>
      <c r="AG2508"/>
      <c r="AH2508"/>
      <c r="AI2508"/>
      <c r="AJ2508"/>
      <c r="AK2508"/>
      <c r="AL2508"/>
      <c r="AM2508"/>
      <c r="AN2508"/>
      <c r="AO2508"/>
      <c r="AP2508"/>
      <c r="AQ2508"/>
      <c r="AR2508"/>
      <c r="AS2508"/>
      <c r="AT2508"/>
      <c r="AU2508"/>
      <c r="AV2508"/>
      <c r="AW2508"/>
      <c r="AX2508"/>
      <c r="AY2508"/>
      <c r="AZ2508"/>
      <c r="BA2508"/>
      <c r="BB2508"/>
      <c r="BC2508"/>
      <c r="BD2508"/>
      <c r="BE2508"/>
      <c r="BF2508"/>
      <c r="BG2508"/>
      <c r="BH2508"/>
      <c r="BI2508"/>
      <c r="BJ2508"/>
      <c r="BK2508"/>
      <c r="BL2508"/>
      <c r="BM2508"/>
      <c r="BN2508"/>
      <c r="BO2508"/>
      <c r="BP2508"/>
      <c r="BQ2508"/>
      <c r="BR2508"/>
      <c r="BS2508"/>
      <c r="BT2508"/>
    </row>
    <row r="2509" spans="1:72" s="8" customFormat="1" x14ac:dyDescent="0.25">
      <c r="A2509" s="92"/>
      <c r="B2509" s="92"/>
      <c r="C2509" s="92"/>
      <c r="D2509" s="92"/>
      <c r="E2509" s="104"/>
      <c r="F2509" s="104"/>
      <c r="G2509" s="104"/>
      <c r="H2509" s="104"/>
      <c r="I2509" s="104"/>
      <c r="J2509" s="104"/>
      <c r="K2509" s="104"/>
      <c r="L2509" s="104"/>
      <c r="M2509"/>
      <c r="N2509"/>
      <c r="O2509"/>
      <c r="P2509"/>
      <c r="Q2509"/>
      <c r="R2509"/>
      <c r="S2509"/>
      <c r="T2509"/>
      <c r="U2509"/>
      <c r="V2509"/>
      <c r="W2509"/>
      <c r="X2509"/>
      <c r="Y2509"/>
      <c r="Z2509"/>
      <c r="AA2509"/>
      <c r="AB2509"/>
      <c r="AC2509"/>
      <c r="AD2509"/>
      <c r="AE2509"/>
      <c r="AF2509"/>
      <c r="AG2509"/>
      <c r="AH2509"/>
      <c r="AI2509"/>
      <c r="AJ2509"/>
      <c r="AK2509"/>
      <c r="AL2509"/>
      <c r="AM2509"/>
      <c r="AN2509"/>
      <c r="AO2509"/>
      <c r="AP2509"/>
      <c r="AQ2509"/>
      <c r="AR2509"/>
      <c r="AS2509"/>
      <c r="AT2509"/>
      <c r="AU2509"/>
      <c r="AV2509"/>
      <c r="AW2509"/>
      <c r="AX2509"/>
      <c r="AY2509"/>
      <c r="AZ2509"/>
      <c r="BA2509"/>
      <c r="BB2509"/>
      <c r="BC2509"/>
      <c r="BD2509"/>
      <c r="BE2509"/>
      <c r="BF2509"/>
      <c r="BG2509"/>
      <c r="BH2509"/>
      <c r="BI2509"/>
      <c r="BJ2509"/>
      <c r="BK2509"/>
      <c r="BL2509"/>
      <c r="BM2509"/>
      <c r="BN2509"/>
      <c r="BO2509"/>
      <c r="BP2509"/>
      <c r="BQ2509"/>
      <c r="BR2509"/>
      <c r="BS2509"/>
      <c r="BT2509"/>
    </row>
    <row r="2510" spans="1:72" s="8" customFormat="1" x14ac:dyDescent="0.25">
      <c r="A2510" s="92"/>
      <c r="B2510" s="92"/>
      <c r="C2510" s="92"/>
      <c r="D2510" s="92"/>
      <c r="E2510" s="104"/>
      <c r="F2510" s="104"/>
      <c r="G2510" s="104"/>
      <c r="H2510" s="104"/>
      <c r="I2510" s="104"/>
      <c r="J2510" s="104"/>
      <c r="K2510" s="104"/>
      <c r="L2510" s="104"/>
      <c r="M2510"/>
      <c r="N2510"/>
      <c r="O2510"/>
      <c r="P2510"/>
      <c r="Q2510"/>
      <c r="R2510"/>
      <c r="S2510"/>
      <c r="T2510"/>
      <c r="U2510"/>
      <c r="V2510"/>
      <c r="W2510"/>
      <c r="X2510"/>
      <c r="Y2510"/>
      <c r="Z2510"/>
      <c r="AA2510"/>
      <c r="AB2510"/>
      <c r="AC2510"/>
      <c r="AD2510"/>
      <c r="AE2510"/>
      <c r="AF2510"/>
      <c r="AG2510"/>
      <c r="AH2510"/>
      <c r="AI2510"/>
      <c r="AJ2510"/>
      <c r="AK2510"/>
      <c r="AL2510"/>
      <c r="AM2510"/>
      <c r="AN2510"/>
      <c r="AO2510"/>
      <c r="AP2510"/>
      <c r="AQ2510"/>
      <c r="AR2510"/>
      <c r="AS2510"/>
      <c r="AT2510"/>
      <c r="AU2510"/>
      <c r="AV2510"/>
      <c r="AW2510"/>
      <c r="AX2510"/>
      <c r="AY2510"/>
      <c r="AZ2510"/>
      <c r="BA2510"/>
      <c r="BB2510"/>
      <c r="BC2510"/>
      <c r="BD2510"/>
      <c r="BE2510"/>
      <c r="BF2510"/>
      <c r="BG2510"/>
      <c r="BH2510"/>
      <c r="BI2510"/>
      <c r="BJ2510"/>
      <c r="BK2510"/>
      <c r="BL2510"/>
      <c r="BM2510"/>
      <c r="BN2510"/>
      <c r="BO2510"/>
      <c r="BP2510"/>
      <c r="BQ2510"/>
      <c r="BR2510"/>
      <c r="BS2510"/>
      <c r="BT2510"/>
    </row>
    <row r="2511" spans="1:72" s="8" customFormat="1" x14ac:dyDescent="0.25">
      <c r="A2511" s="92"/>
      <c r="B2511" s="92"/>
      <c r="C2511" s="92"/>
      <c r="D2511" s="92"/>
      <c r="E2511" s="104"/>
      <c r="F2511" s="104"/>
      <c r="G2511" s="104"/>
      <c r="H2511" s="104"/>
      <c r="I2511" s="104"/>
      <c r="J2511" s="104"/>
      <c r="K2511" s="104"/>
      <c r="L2511" s="104"/>
      <c r="M2511"/>
      <c r="N2511"/>
      <c r="O2511"/>
      <c r="P2511"/>
      <c r="Q2511"/>
      <c r="R2511"/>
      <c r="S2511"/>
      <c r="T2511"/>
      <c r="U2511"/>
      <c r="V2511"/>
      <c r="W2511"/>
      <c r="X2511"/>
      <c r="Y2511"/>
      <c r="Z2511"/>
      <c r="AA2511"/>
      <c r="AB2511"/>
      <c r="AC2511"/>
      <c r="AD2511"/>
      <c r="AE2511"/>
      <c r="AF2511"/>
      <c r="AG2511"/>
      <c r="AH2511"/>
      <c r="AI2511"/>
      <c r="AJ2511"/>
      <c r="AK2511"/>
      <c r="AL2511"/>
      <c r="AM2511"/>
      <c r="AN2511"/>
      <c r="AO2511"/>
      <c r="AP2511"/>
      <c r="AQ2511"/>
      <c r="AR2511"/>
      <c r="AS2511"/>
      <c r="AT2511"/>
      <c r="AU2511"/>
      <c r="AV2511"/>
      <c r="AW2511"/>
      <c r="AX2511"/>
      <c r="AY2511"/>
      <c r="AZ2511"/>
      <c r="BA2511"/>
      <c r="BB2511"/>
      <c r="BC2511"/>
      <c r="BD2511"/>
      <c r="BE2511"/>
      <c r="BF2511"/>
      <c r="BG2511"/>
      <c r="BH2511"/>
      <c r="BI2511"/>
      <c r="BJ2511"/>
      <c r="BK2511"/>
      <c r="BL2511"/>
      <c r="BM2511"/>
      <c r="BN2511"/>
      <c r="BO2511"/>
      <c r="BP2511"/>
      <c r="BQ2511"/>
      <c r="BR2511"/>
      <c r="BS2511"/>
      <c r="BT2511"/>
    </row>
    <row r="2512" spans="1:72" s="8" customFormat="1" x14ac:dyDescent="0.25">
      <c r="A2512" s="92"/>
      <c r="B2512" s="92"/>
      <c r="C2512" s="92"/>
      <c r="D2512" s="92"/>
      <c r="E2512" s="104"/>
      <c r="F2512" s="104"/>
      <c r="G2512" s="104"/>
      <c r="H2512" s="104"/>
      <c r="I2512" s="104"/>
      <c r="J2512" s="104"/>
      <c r="K2512" s="104"/>
      <c r="L2512" s="104"/>
      <c r="M2512"/>
      <c r="N2512"/>
      <c r="O2512"/>
      <c r="P2512"/>
      <c r="Q2512"/>
      <c r="R2512"/>
      <c r="S2512"/>
      <c r="T2512"/>
      <c r="U2512"/>
      <c r="V2512"/>
      <c r="W2512"/>
      <c r="X2512"/>
      <c r="Y2512"/>
      <c r="Z2512"/>
      <c r="AA2512"/>
      <c r="AB2512"/>
      <c r="AC2512"/>
      <c r="AD2512"/>
      <c r="AE2512"/>
      <c r="AF2512"/>
      <c r="AG2512"/>
      <c r="AH2512"/>
      <c r="AI2512"/>
      <c r="AJ2512"/>
      <c r="AK2512"/>
      <c r="AL2512"/>
      <c r="AM2512"/>
      <c r="AN2512"/>
      <c r="AO2512"/>
      <c r="AP2512"/>
      <c r="AQ2512"/>
      <c r="AR2512"/>
      <c r="AS2512"/>
      <c r="AT2512"/>
      <c r="AU2512"/>
      <c r="AV2512"/>
      <c r="AW2512"/>
      <c r="AX2512"/>
      <c r="AY2512"/>
      <c r="AZ2512"/>
      <c r="BA2512"/>
      <c r="BB2512"/>
      <c r="BC2512"/>
      <c r="BD2512"/>
      <c r="BE2512"/>
      <c r="BF2512"/>
      <c r="BG2512"/>
      <c r="BH2512"/>
      <c r="BI2512"/>
      <c r="BJ2512"/>
      <c r="BK2512"/>
      <c r="BL2512"/>
      <c r="BM2512"/>
      <c r="BN2512"/>
      <c r="BO2512"/>
      <c r="BP2512"/>
      <c r="BQ2512"/>
      <c r="BR2512"/>
      <c r="BS2512"/>
      <c r="BT2512"/>
    </row>
    <row r="2513" spans="1:72" s="8" customFormat="1" x14ac:dyDescent="0.25">
      <c r="A2513" s="92"/>
      <c r="B2513" s="92"/>
      <c r="C2513" s="92"/>
      <c r="D2513" s="92"/>
      <c r="E2513" s="104"/>
      <c r="F2513" s="104"/>
      <c r="G2513" s="104"/>
      <c r="H2513" s="104"/>
      <c r="I2513" s="104"/>
      <c r="J2513" s="104"/>
      <c r="K2513" s="104"/>
      <c r="L2513" s="104"/>
      <c r="M2513"/>
      <c r="N2513"/>
      <c r="O2513"/>
      <c r="P2513"/>
      <c r="Q2513"/>
      <c r="R2513"/>
      <c r="S2513"/>
      <c r="T2513"/>
      <c r="U2513"/>
      <c r="V2513"/>
      <c r="W2513"/>
      <c r="X2513"/>
      <c r="Y2513"/>
      <c r="Z2513"/>
      <c r="AA2513"/>
      <c r="AB2513"/>
      <c r="AC2513"/>
      <c r="AD2513"/>
      <c r="AE2513"/>
      <c r="AF2513"/>
      <c r="AG2513"/>
      <c r="AH2513"/>
      <c r="AI2513"/>
      <c r="AJ2513"/>
      <c r="AK2513"/>
      <c r="AL2513"/>
      <c r="AM2513"/>
      <c r="AN2513"/>
      <c r="AO2513"/>
      <c r="AP2513"/>
      <c r="AQ2513"/>
      <c r="AR2513"/>
      <c r="AS2513"/>
      <c r="AT2513"/>
      <c r="AU2513"/>
      <c r="AV2513"/>
      <c r="AW2513"/>
      <c r="AX2513"/>
      <c r="AY2513"/>
      <c r="AZ2513"/>
      <c r="BA2513"/>
      <c r="BB2513"/>
      <c r="BC2513"/>
      <c r="BD2513"/>
      <c r="BE2513"/>
      <c r="BF2513"/>
      <c r="BG2513"/>
      <c r="BH2513"/>
      <c r="BI2513"/>
      <c r="BJ2513"/>
      <c r="BK2513"/>
      <c r="BL2513"/>
      <c r="BM2513"/>
      <c r="BN2513"/>
      <c r="BO2513"/>
      <c r="BP2513"/>
      <c r="BQ2513"/>
      <c r="BR2513"/>
      <c r="BS2513"/>
      <c r="BT2513"/>
    </row>
    <row r="2514" spans="1:72" s="8" customFormat="1" x14ac:dyDescent="0.25">
      <c r="A2514" s="92"/>
      <c r="B2514" s="92"/>
      <c r="C2514" s="92"/>
      <c r="D2514" s="92"/>
      <c r="E2514" s="104"/>
      <c r="F2514" s="104"/>
      <c r="G2514" s="104"/>
      <c r="H2514" s="104"/>
      <c r="I2514" s="104"/>
      <c r="J2514" s="104"/>
      <c r="K2514" s="104"/>
      <c r="L2514" s="104"/>
      <c r="M2514"/>
      <c r="N2514"/>
      <c r="O2514"/>
      <c r="P2514"/>
      <c r="Q2514"/>
      <c r="R2514"/>
      <c r="S2514"/>
      <c r="T2514"/>
      <c r="U2514"/>
      <c r="V2514"/>
      <c r="W2514"/>
      <c r="X2514"/>
      <c r="Y2514"/>
      <c r="Z2514"/>
      <c r="AA2514"/>
      <c r="AB2514"/>
      <c r="AC2514"/>
      <c r="AD2514"/>
      <c r="AE2514"/>
      <c r="AF2514"/>
      <c r="AG2514"/>
      <c r="AH2514"/>
      <c r="AI2514"/>
      <c r="AJ2514"/>
      <c r="AK2514"/>
      <c r="AL2514"/>
      <c r="AM2514"/>
      <c r="AN2514"/>
      <c r="AO2514"/>
      <c r="AP2514"/>
      <c r="AQ2514"/>
      <c r="AR2514"/>
      <c r="AS2514"/>
      <c r="AT2514"/>
      <c r="AU2514"/>
      <c r="AV2514"/>
      <c r="AW2514"/>
      <c r="AX2514"/>
      <c r="AY2514"/>
      <c r="AZ2514"/>
      <c r="BA2514"/>
      <c r="BB2514"/>
      <c r="BC2514"/>
      <c r="BD2514"/>
      <c r="BE2514"/>
      <c r="BF2514"/>
      <c r="BG2514"/>
      <c r="BH2514"/>
      <c r="BI2514"/>
      <c r="BJ2514"/>
      <c r="BK2514"/>
      <c r="BL2514"/>
      <c r="BM2514"/>
      <c r="BN2514"/>
      <c r="BO2514"/>
      <c r="BP2514"/>
      <c r="BQ2514"/>
      <c r="BR2514"/>
      <c r="BS2514"/>
      <c r="BT2514"/>
    </row>
    <row r="2515" spans="1:72" s="8" customFormat="1" x14ac:dyDescent="0.25">
      <c r="A2515" s="92"/>
      <c r="B2515" s="92"/>
      <c r="C2515" s="92"/>
      <c r="D2515" s="92"/>
      <c r="E2515" s="104"/>
      <c r="F2515" s="104"/>
      <c r="G2515" s="104"/>
      <c r="H2515" s="104"/>
      <c r="I2515" s="104"/>
      <c r="J2515" s="104"/>
      <c r="K2515" s="104"/>
      <c r="L2515" s="104"/>
      <c r="M2515"/>
      <c r="N2515"/>
      <c r="O2515"/>
      <c r="P2515"/>
      <c r="Q2515"/>
      <c r="R2515"/>
      <c r="S2515"/>
      <c r="T2515"/>
      <c r="U2515"/>
      <c r="V2515"/>
      <c r="W2515"/>
      <c r="X2515"/>
      <c r="Y2515"/>
      <c r="Z2515"/>
      <c r="AA2515"/>
      <c r="AB2515"/>
      <c r="AC2515"/>
      <c r="AD2515"/>
      <c r="AE2515"/>
      <c r="AF2515"/>
      <c r="AG2515"/>
      <c r="AH2515"/>
      <c r="AI2515"/>
      <c r="AJ2515"/>
      <c r="AK2515"/>
      <c r="AL2515"/>
      <c r="AM2515"/>
      <c r="AN2515"/>
      <c r="AO2515"/>
      <c r="AP2515"/>
      <c r="AQ2515"/>
      <c r="AR2515"/>
      <c r="AS2515"/>
      <c r="AT2515"/>
      <c r="AU2515"/>
      <c r="AV2515"/>
      <c r="AW2515"/>
      <c r="AX2515"/>
      <c r="AY2515"/>
      <c r="AZ2515"/>
      <c r="BA2515"/>
      <c r="BB2515"/>
      <c r="BC2515"/>
      <c r="BD2515"/>
      <c r="BE2515"/>
      <c r="BF2515"/>
      <c r="BG2515"/>
      <c r="BH2515"/>
      <c r="BI2515"/>
      <c r="BJ2515"/>
      <c r="BK2515"/>
      <c r="BL2515"/>
      <c r="BM2515"/>
      <c r="BN2515"/>
      <c r="BO2515"/>
      <c r="BP2515"/>
      <c r="BQ2515"/>
      <c r="BR2515"/>
      <c r="BS2515"/>
      <c r="BT2515"/>
    </row>
    <row r="2516" spans="1:72" s="8" customFormat="1" x14ac:dyDescent="0.25">
      <c r="A2516" s="92"/>
      <c r="B2516" s="92"/>
      <c r="C2516" s="92"/>
      <c r="D2516" s="92"/>
      <c r="E2516" s="104"/>
      <c r="F2516" s="104"/>
      <c r="G2516" s="104"/>
      <c r="H2516" s="104"/>
      <c r="I2516" s="104"/>
      <c r="J2516" s="104"/>
      <c r="K2516" s="104"/>
      <c r="L2516" s="104"/>
      <c r="M2516"/>
      <c r="N2516"/>
      <c r="O2516"/>
      <c r="P2516"/>
      <c r="Q2516"/>
      <c r="R2516"/>
      <c r="S2516"/>
      <c r="T2516"/>
      <c r="U2516"/>
      <c r="V2516"/>
      <c r="W2516"/>
      <c r="X2516"/>
      <c r="Y2516"/>
      <c r="Z2516"/>
      <c r="AA2516"/>
      <c r="AB2516"/>
      <c r="AC2516"/>
      <c r="AD2516"/>
      <c r="AE2516"/>
      <c r="AF2516"/>
      <c r="AG2516"/>
      <c r="AH2516"/>
      <c r="AI2516"/>
      <c r="AJ2516"/>
      <c r="AK2516"/>
      <c r="AL2516"/>
      <c r="AM2516"/>
      <c r="AN2516"/>
      <c r="AO2516"/>
      <c r="AP2516"/>
      <c r="AQ2516"/>
      <c r="AR2516"/>
      <c r="AS2516"/>
      <c r="AT2516"/>
      <c r="AU2516"/>
      <c r="AV2516"/>
      <c r="AW2516"/>
      <c r="AX2516"/>
      <c r="AY2516"/>
      <c r="AZ2516"/>
      <c r="BA2516"/>
      <c r="BB2516"/>
      <c r="BC2516"/>
      <c r="BD2516"/>
      <c r="BE2516"/>
      <c r="BF2516"/>
      <c r="BG2516"/>
      <c r="BH2516"/>
      <c r="BI2516"/>
      <c r="BJ2516"/>
      <c r="BK2516"/>
      <c r="BL2516"/>
      <c r="BM2516"/>
      <c r="BN2516"/>
      <c r="BO2516"/>
      <c r="BP2516"/>
      <c r="BQ2516"/>
      <c r="BR2516"/>
      <c r="BS2516"/>
      <c r="BT2516"/>
    </row>
    <row r="2517" spans="1:72" s="8" customFormat="1" x14ac:dyDescent="0.25">
      <c r="A2517" s="92"/>
      <c r="B2517" s="92"/>
      <c r="C2517" s="92"/>
      <c r="D2517" s="92"/>
      <c r="E2517" s="104"/>
      <c r="F2517" s="104"/>
      <c r="G2517" s="104"/>
      <c r="H2517" s="104"/>
      <c r="I2517" s="104"/>
      <c r="J2517" s="104"/>
      <c r="K2517" s="104"/>
      <c r="L2517" s="104"/>
      <c r="M2517"/>
      <c r="N2517"/>
      <c r="O2517"/>
      <c r="P2517"/>
      <c r="Q2517"/>
      <c r="R2517"/>
      <c r="S2517"/>
      <c r="T2517"/>
      <c r="U2517"/>
      <c r="V2517"/>
      <c r="W2517"/>
      <c r="X2517"/>
      <c r="Y2517"/>
      <c r="Z2517"/>
      <c r="AA2517"/>
      <c r="AB2517"/>
      <c r="AC2517"/>
      <c r="AD2517"/>
      <c r="AE2517"/>
      <c r="AF2517"/>
      <c r="AG2517"/>
      <c r="AH2517"/>
      <c r="AI2517"/>
      <c r="AJ2517"/>
      <c r="AK2517"/>
      <c r="AL2517"/>
      <c r="AM2517"/>
      <c r="AN2517"/>
      <c r="AO2517"/>
      <c r="AP2517"/>
      <c r="AQ2517"/>
      <c r="AR2517"/>
      <c r="AS2517"/>
      <c r="AT2517"/>
      <c r="AU2517"/>
      <c r="AV2517"/>
      <c r="AW2517"/>
      <c r="AX2517"/>
      <c r="AY2517"/>
      <c r="AZ2517"/>
      <c r="BA2517"/>
      <c r="BB2517"/>
      <c r="BC2517"/>
      <c r="BD2517"/>
      <c r="BE2517"/>
      <c r="BF2517"/>
      <c r="BG2517"/>
      <c r="BH2517"/>
      <c r="BI2517"/>
      <c r="BJ2517"/>
      <c r="BK2517"/>
      <c r="BL2517"/>
      <c r="BM2517"/>
      <c r="BN2517"/>
      <c r="BO2517"/>
      <c r="BP2517"/>
      <c r="BQ2517"/>
      <c r="BR2517"/>
      <c r="BS2517"/>
      <c r="BT2517"/>
    </row>
    <row r="2518" spans="1:72" s="8" customFormat="1" x14ac:dyDescent="0.25">
      <c r="A2518" s="92"/>
      <c r="B2518" s="92"/>
      <c r="C2518" s="92"/>
      <c r="D2518" s="92"/>
      <c r="E2518" s="104"/>
      <c r="F2518" s="104"/>
      <c r="G2518" s="104"/>
      <c r="H2518" s="104"/>
      <c r="I2518" s="104"/>
      <c r="J2518" s="104"/>
      <c r="K2518" s="104"/>
      <c r="L2518" s="104"/>
      <c r="M2518"/>
      <c r="N2518"/>
      <c r="O2518"/>
      <c r="P2518"/>
      <c r="Q2518"/>
      <c r="R2518"/>
      <c r="S2518"/>
      <c r="T2518"/>
      <c r="U2518"/>
      <c r="V2518"/>
      <c r="W2518"/>
      <c r="X2518"/>
      <c r="Y2518"/>
      <c r="Z2518"/>
      <c r="AA2518"/>
      <c r="AB2518"/>
      <c r="AC2518"/>
      <c r="AD2518"/>
      <c r="AE2518"/>
      <c r="AF2518"/>
      <c r="AG2518"/>
      <c r="AH2518"/>
      <c r="AI2518"/>
      <c r="AJ2518"/>
      <c r="AK2518"/>
      <c r="AL2518"/>
      <c r="AM2518"/>
      <c r="AN2518"/>
      <c r="AO2518"/>
      <c r="AP2518"/>
      <c r="AQ2518"/>
      <c r="AR2518"/>
      <c r="AS2518"/>
      <c r="AT2518"/>
      <c r="AU2518"/>
      <c r="AV2518"/>
      <c r="AW2518"/>
      <c r="AX2518"/>
      <c r="AY2518"/>
      <c r="AZ2518"/>
      <c r="BA2518"/>
      <c r="BB2518"/>
      <c r="BC2518"/>
      <c r="BD2518"/>
      <c r="BE2518"/>
      <c r="BF2518"/>
      <c r="BG2518"/>
      <c r="BH2518"/>
      <c r="BI2518"/>
      <c r="BJ2518"/>
      <c r="BK2518"/>
      <c r="BL2518"/>
      <c r="BM2518"/>
      <c r="BN2518"/>
      <c r="BO2518"/>
      <c r="BP2518"/>
      <c r="BQ2518"/>
      <c r="BR2518"/>
      <c r="BS2518"/>
      <c r="BT2518"/>
    </row>
    <row r="2519" spans="1:72" s="8" customFormat="1" x14ac:dyDescent="0.25">
      <c r="A2519" s="92"/>
      <c r="B2519" s="92"/>
      <c r="C2519" s="92"/>
      <c r="D2519" s="92"/>
      <c r="E2519" s="104"/>
      <c r="F2519" s="104"/>
      <c r="G2519" s="104"/>
      <c r="H2519" s="104"/>
      <c r="I2519" s="104"/>
      <c r="J2519" s="104"/>
      <c r="K2519" s="104"/>
      <c r="L2519" s="104"/>
      <c r="M2519"/>
      <c r="N2519"/>
      <c r="O2519"/>
      <c r="P2519"/>
      <c r="Q2519"/>
      <c r="R2519"/>
      <c r="S2519"/>
      <c r="T2519"/>
      <c r="U2519"/>
      <c r="V2519"/>
      <c r="W2519"/>
      <c r="X2519"/>
      <c r="Y2519"/>
      <c r="Z2519"/>
      <c r="AA2519"/>
      <c r="AB2519"/>
      <c r="AC2519"/>
      <c r="AD2519"/>
      <c r="AE2519"/>
      <c r="AF2519"/>
      <c r="AG2519"/>
      <c r="AH2519"/>
      <c r="AI2519"/>
      <c r="AJ2519"/>
      <c r="AK2519"/>
      <c r="AL2519"/>
      <c r="AM2519"/>
      <c r="AN2519"/>
      <c r="AO2519"/>
      <c r="AP2519"/>
      <c r="AQ2519"/>
      <c r="AR2519"/>
      <c r="AS2519"/>
      <c r="AT2519"/>
      <c r="AU2519"/>
      <c r="AV2519"/>
      <c r="AW2519"/>
      <c r="AX2519"/>
      <c r="AY2519"/>
      <c r="AZ2519"/>
      <c r="BA2519"/>
      <c r="BB2519"/>
      <c r="BC2519"/>
      <c r="BD2519"/>
      <c r="BE2519"/>
      <c r="BF2519"/>
      <c r="BG2519"/>
      <c r="BH2519"/>
      <c r="BI2519"/>
      <c r="BJ2519"/>
      <c r="BK2519"/>
      <c r="BL2519"/>
      <c r="BM2519"/>
      <c r="BN2519"/>
      <c r="BO2519"/>
      <c r="BP2519"/>
      <c r="BQ2519"/>
      <c r="BR2519"/>
      <c r="BS2519"/>
      <c r="BT2519"/>
    </row>
    <row r="2520" spans="1:72" s="8" customFormat="1" x14ac:dyDescent="0.25">
      <c r="A2520" s="92"/>
      <c r="B2520" s="92"/>
      <c r="C2520" s="92"/>
      <c r="D2520" s="92"/>
      <c r="E2520" s="104"/>
      <c r="F2520" s="104"/>
      <c r="G2520" s="104"/>
      <c r="H2520" s="104"/>
      <c r="I2520" s="104"/>
      <c r="J2520" s="104"/>
      <c r="K2520" s="104"/>
      <c r="L2520" s="104"/>
      <c r="M2520"/>
      <c r="N2520"/>
      <c r="O2520"/>
      <c r="P2520"/>
      <c r="Q2520"/>
      <c r="R2520"/>
      <c r="S2520"/>
      <c r="T2520"/>
      <c r="U2520"/>
      <c r="V2520"/>
      <c r="W2520"/>
      <c r="X2520"/>
      <c r="Y2520"/>
      <c r="Z2520"/>
      <c r="AA2520"/>
      <c r="AB2520"/>
      <c r="AC2520"/>
      <c r="AD2520"/>
      <c r="AE2520"/>
      <c r="AF2520"/>
      <c r="AG2520"/>
      <c r="AH2520"/>
      <c r="AI2520"/>
      <c r="AJ2520"/>
      <c r="AK2520"/>
      <c r="AL2520"/>
      <c r="AM2520"/>
      <c r="AN2520"/>
      <c r="AO2520"/>
      <c r="AP2520"/>
      <c r="AQ2520"/>
      <c r="AR2520"/>
      <c r="AS2520"/>
      <c r="AT2520"/>
      <c r="AU2520"/>
      <c r="AV2520"/>
      <c r="AW2520"/>
      <c r="AX2520"/>
      <c r="AY2520"/>
      <c r="AZ2520"/>
      <c r="BA2520"/>
      <c r="BB2520"/>
      <c r="BC2520"/>
      <c r="BD2520"/>
      <c r="BE2520"/>
      <c r="BF2520"/>
      <c r="BG2520"/>
      <c r="BH2520"/>
      <c r="BI2520"/>
      <c r="BJ2520"/>
      <c r="BK2520"/>
      <c r="BL2520"/>
      <c r="BM2520"/>
      <c r="BN2520"/>
      <c r="BO2520"/>
      <c r="BP2520"/>
      <c r="BQ2520"/>
      <c r="BR2520"/>
      <c r="BS2520"/>
      <c r="BT2520"/>
    </row>
    <row r="2521" spans="1:72" s="8" customFormat="1" x14ac:dyDescent="0.25">
      <c r="A2521" s="92"/>
      <c r="B2521" s="92"/>
      <c r="C2521" s="92"/>
      <c r="D2521" s="92"/>
      <c r="E2521" s="104"/>
      <c r="F2521" s="104"/>
      <c r="G2521" s="104"/>
      <c r="H2521" s="104"/>
      <c r="I2521" s="104"/>
      <c r="J2521" s="104"/>
      <c r="K2521" s="104"/>
      <c r="L2521" s="104"/>
      <c r="M2521"/>
      <c r="N2521"/>
      <c r="O2521"/>
      <c r="P2521"/>
      <c r="Q2521"/>
      <c r="R2521"/>
      <c r="S2521"/>
      <c r="T2521"/>
      <c r="U2521"/>
      <c r="V2521"/>
      <c r="W2521"/>
      <c r="X2521"/>
      <c r="Y2521"/>
      <c r="Z2521"/>
      <c r="AA2521"/>
      <c r="AB2521"/>
      <c r="AC2521"/>
      <c r="AD2521"/>
      <c r="AE2521"/>
      <c r="AF2521"/>
      <c r="AG2521"/>
      <c r="AH2521"/>
      <c r="AI2521"/>
      <c r="AJ2521"/>
      <c r="AK2521"/>
      <c r="AL2521"/>
      <c r="AM2521"/>
      <c r="AN2521"/>
      <c r="AO2521"/>
      <c r="AP2521"/>
      <c r="AQ2521"/>
      <c r="AR2521"/>
      <c r="AS2521"/>
      <c r="AT2521"/>
      <c r="AU2521"/>
      <c r="AV2521"/>
      <c r="AW2521"/>
      <c r="AX2521"/>
      <c r="AY2521"/>
      <c r="AZ2521"/>
      <c r="BA2521"/>
      <c r="BB2521"/>
      <c r="BC2521"/>
      <c r="BD2521"/>
      <c r="BE2521"/>
      <c r="BF2521"/>
      <c r="BG2521"/>
      <c r="BH2521"/>
      <c r="BI2521"/>
      <c r="BJ2521"/>
      <c r="BK2521"/>
      <c r="BL2521"/>
      <c r="BM2521"/>
      <c r="BN2521"/>
      <c r="BO2521"/>
      <c r="BP2521"/>
      <c r="BQ2521"/>
      <c r="BR2521"/>
      <c r="BS2521"/>
      <c r="BT2521"/>
    </row>
    <row r="2522" spans="1:72" s="8" customFormat="1" x14ac:dyDescent="0.25">
      <c r="A2522" s="92"/>
      <c r="B2522" s="92"/>
      <c r="C2522" s="92"/>
      <c r="D2522" s="92"/>
      <c r="E2522" s="104"/>
      <c r="F2522" s="104"/>
      <c r="G2522" s="104"/>
      <c r="H2522" s="104"/>
      <c r="I2522" s="104"/>
      <c r="J2522" s="104"/>
      <c r="K2522" s="104"/>
      <c r="L2522" s="104"/>
      <c r="M2522"/>
      <c r="N2522"/>
      <c r="O2522"/>
      <c r="P2522"/>
      <c r="Q2522"/>
      <c r="R2522"/>
      <c r="S2522"/>
      <c r="T2522"/>
      <c r="U2522"/>
      <c r="V2522"/>
      <c r="W2522"/>
      <c r="X2522"/>
      <c r="Y2522"/>
      <c r="Z2522"/>
      <c r="AA2522"/>
      <c r="AB2522"/>
      <c r="AC2522"/>
      <c r="AD2522"/>
      <c r="AE2522"/>
      <c r="AF2522"/>
      <c r="AG2522"/>
      <c r="AH2522"/>
      <c r="AI2522"/>
      <c r="AJ2522"/>
      <c r="AK2522"/>
      <c r="AL2522"/>
      <c r="AM2522"/>
      <c r="AN2522"/>
      <c r="AO2522"/>
      <c r="AP2522"/>
      <c r="AQ2522"/>
      <c r="AR2522"/>
      <c r="AS2522"/>
      <c r="AT2522"/>
      <c r="AU2522"/>
      <c r="AV2522"/>
      <c r="AW2522"/>
      <c r="AX2522"/>
      <c r="AY2522"/>
      <c r="AZ2522"/>
      <c r="BA2522"/>
      <c r="BB2522"/>
      <c r="BC2522"/>
      <c r="BD2522"/>
      <c r="BE2522"/>
      <c r="BF2522"/>
      <c r="BG2522"/>
      <c r="BH2522"/>
      <c r="BI2522"/>
      <c r="BJ2522"/>
      <c r="BK2522"/>
      <c r="BL2522"/>
      <c r="BM2522"/>
      <c r="BN2522"/>
      <c r="BO2522"/>
      <c r="BP2522"/>
      <c r="BQ2522"/>
      <c r="BR2522"/>
      <c r="BS2522"/>
      <c r="BT2522"/>
    </row>
    <row r="2523" spans="1:72" s="8" customFormat="1" x14ac:dyDescent="0.25">
      <c r="A2523" s="92"/>
      <c r="B2523" s="92"/>
      <c r="C2523" s="92"/>
      <c r="D2523" s="92"/>
      <c r="E2523" s="104"/>
      <c r="F2523" s="104"/>
      <c r="G2523" s="104"/>
      <c r="H2523" s="104"/>
      <c r="I2523" s="104"/>
      <c r="J2523" s="104"/>
      <c r="K2523" s="104"/>
      <c r="L2523" s="104"/>
      <c r="M2523"/>
      <c r="N2523"/>
      <c r="O2523"/>
      <c r="P2523"/>
      <c r="Q2523"/>
      <c r="R2523"/>
      <c r="S2523"/>
      <c r="T2523"/>
      <c r="U2523"/>
      <c r="V2523"/>
      <c r="W2523"/>
      <c r="X2523"/>
      <c r="Y2523"/>
      <c r="Z2523"/>
      <c r="AA2523"/>
      <c r="AB2523"/>
      <c r="AC2523"/>
      <c r="AD2523"/>
      <c r="AE2523"/>
      <c r="AF2523"/>
      <c r="AG2523"/>
      <c r="AH2523"/>
      <c r="AI2523"/>
      <c r="AJ2523"/>
      <c r="AK2523"/>
      <c r="AL2523"/>
      <c r="AM2523"/>
      <c r="AN2523"/>
      <c r="AO2523"/>
      <c r="AP2523"/>
      <c r="AQ2523"/>
      <c r="AR2523"/>
      <c r="AS2523"/>
      <c r="AT2523"/>
      <c r="AU2523"/>
      <c r="AV2523"/>
      <c r="AW2523"/>
      <c r="AX2523"/>
      <c r="AY2523"/>
      <c r="AZ2523"/>
      <c r="BA2523"/>
      <c r="BB2523"/>
      <c r="BC2523"/>
      <c r="BD2523"/>
      <c r="BE2523"/>
      <c r="BF2523"/>
      <c r="BG2523"/>
      <c r="BH2523"/>
      <c r="BI2523"/>
      <c r="BJ2523"/>
      <c r="BK2523"/>
      <c r="BL2523"/>
      <c r="BM2523"/>
      <c r="BN2523"/>
      <c r="BO2523"/>
      <c r="BP2523"/>
      <c r="BQ2523"/>
      <c r="BR2523"/>
      <c r="BS2523"/>
      <c r="BT2523"/>
    </row>
    <row r="2524" spans="1:72" s="8" customFormat="1" x14ac:dyDescent="0.25">
      <c r="A2524" s="92"/>
      <c r="B2524" s="92"/>
      <c r="C2524" s="92"/>
      <c r="D2524" s="92"/>
      <c r="E2524" s="104"/>
      <c r="F2524" s="104"/>
      <c r="G2524" s="104"/>
      <c r="H2524" s="104"/>
      <c r="I2524" s="104"/>
      <c r="J2524" s="104"/>
      <c r="K2524" s="104"/>
      <c r="L2524" s="104"/>
      <c r="M2524"/>
      <c r="N2524"/>
      <c r="O2524"/>
      <c r="P2524"/>
      <c r="Q2524"/>
      <c r="R2524"/>
      <c r="S2524"/>
      <c r="T2524"/>
      <c r="U2524"/>
      <c r="V2524"/>
      <c r="W2524"/>
      <c r="X2524"/>
      <c r="Y2524"/>
      <c r="Z2524"/>
      <c r="AA2524"/>
      <c r="AB2524"/>
      <c r="AC2524"/>
      <c r="AD2524"/>
      <c r="AE2524"/>
      <c r="AF2524"/>
      <c r="AG2524"/>
      <c r="AH2524"/>
      <c r="AI2524"/>
      <c r="AJ2524"/>
      <c r="AK2524"/>
      <c r="AL2524"/>
      <c r="AM2524"/>
      <c r="AN2524"/>
      <c r="AO2524"/>
      <c r="AP2524"/>
      <c r="AQ2524"/>
      <c r="AR2524"/>
      <c r="AS2524"/>
      <c r="AT2524"/>
      <c r="AU2524"/>
      <c r="AV2524"/>
      <c r="AW2524"/>
      <c r="AX2524"/>
      <c r="AY2524"/>
      <c r="AZ2524"/>
      <c r="BA2524"/>
      <c r="BB2524"/>
      <c r="BC2524"/>
      <c r="BD2524"/>
      <c r="BE2524"/>
      <c r="BF2524"/>
      <c r="BG2524"/>
      <c r="BH2524"/>
      <c r="BI2524"/>
      <c r="BJ2524"/>
      <c r="BK2524"/>
      <c r="BL2524"/>
      <c r="BM2524"/>
      <c r="BN2524"/>
      <c r="BO2524"/>
      <c r="BP2524"/>
      <c r="BQ2524"/>
      <c r="BR2524"/>
      <c r="BS2524"/>
      <c r="BT2524"/>
    </row>
    <row r="2525" spans="1:72" s="8" customFormat="1" x14ac:dyDescent="0.25">
      <c r="A2525" s="92"/>
      <c r="B2525" s="92"/>
      <c r="C2525" s="92"/>
      <c r="D2525" s="92"/>
      <c r="E2525" s="104"/>
      <c r="F2525" s="104"/>
      <c r="G2525" s="104"/>
      <c r="H2525" s="104"/>
      <c r="I2525" s="104"/>
      <c r="J2525" s="104"/>
      <c r="K2525" s="104"/>
      <c r="L2525" s="104"/>
      <c r="M2525"/>
      <c r="N2525"/>
      <c r="O2525"/>
      <c r="P2525"/>
      <c r="Q2525"/>
      <c r="R2525"/>
      <c r="S2525"/>
      <c r="T2525"/>
      <c r="U2525"/>
      <c r="V2525"/>
      <c r="W2525"/>
      <c r="X2525"/>
      <c r="Y2525"/>
      <c r="Z2525"/>
      <c r="AA2525"/>
      <c r="AB2525"/>
      <c r="AC2525"/>
      <c r="AD2525"/>
      <c r="AE2525"/>
      <c r="AF2525"/>
      <c r="AG2525"/>
      <c r="AH2525"/>
      <c r="AI2525"/>
      <c r="AJ2525"/>
      <c r="AK2525"/>
      <c r="AL2525"/>
      <c r="AM2525"/>
      <c r="AN2525"/>
      <c r="AO2525"/>
      <c r="AP2525"/>
      <c r="AQ2525"/>
      <c r="AR2525"/>
      <c r="AS2525"/>
      <c r="AT2525"/>
      <c r="AU2525"/>
      <c r="AV2525"/>
      <c r="AW2525"/>
      <c r="AX2525"/>
      <c r="AY2525"/>
      <c r="AZ2525"/>
      <c r="BA2525"/>
      <c r="BB2525"/>
      <c r="BC2525"/>
      <c r="BD2525"/>
      <c r="BE2525"/>
      <c r="BF2525"/>
      <c r="BG2525"/>
      <c r="BH2525"/>
      <c r="BI2525"/>
      <c r="BJ2525"/>
      <c r="BK2525"/>
      <c r="BL2525"/>
      <c r="BM2525"/>
      <c r="BN2525"/>
      <c r="BO2525"/>
      <c r="BP2525"/>
      <c r="BQ2525"/>
      <c r="BR2525"/>
      <c r="BS2525"/>
      <c r="BT2525"/>
    </row>
    <row r="2526" spans="1:72" s="8" customFormat="1" x14ac:dyDescent="0.25">
      <c r="A2526" s="92"/>
      <c r="B2526" s="92"/>
      <c r="C2526" s="92"/>
      <c r="D2526" s="92"/>
      <c r="E2526" s="104"/>
      <c r="F2526" s="104"/>
      <c r="G2526" s="104"/>
      <c r="H2526" s="104"/>
      <c r="I2526" s="104"/>
      <c r="J2526" s="104"/>
      <c r="K2526" s="104"/>
      <c r="L2526" s="104"/>
      <c r="M2526"/>
      <c r="N2526"/>
      <c r="O2526"/>
      <c r="P2526"/>
      <c r="Q2526"/>
      <c r="R2526"/>
      <c r="S2526"/>
      <c r="T2526"/>
      <c r="U2526"/>
      <c r="V2526"/>
      <c r="W2526"/>
      <c r="X2526"/>
      <c r="Y2526"/>
      <c r="Z2526"/>
      <c r="AA2526"/>
      <c r="AB2526"/>
      <c r="AC2526"/>
      <c r="AD2526"/>
      <c r="AE2526"/>
      <c r="AF2526"/>
      <c r="AG2526"/>
      <c r="AH2526"/>
      <c r="AI2526"/>
      <c r="AJ2526"/>
      <c r="AK2526"/>
      <c r="AL2526"/>
      <c r="AM2526"/>
      <c r="AN2526"/>
      <c r="AO2526"/>
      <c r="AP2526"/>
      <c r="AQ2526"/>
      <c r="AR2526"/>
      <c r="AS2526"/>
      <c r="AT2526"/>
      <c r="AU2526"/>
      <c r="AV2526"/>
      <c r="AW2526"/>
      <c r="AX2526"/>
      <c r="AY2526"/>
      <c r="AZ2526"/>
      <c r="BA2526"/>
      <c r="BB2526"/>
      <c r="BC2526"/>
      <c r="BD2526"/>
      <c r="BE2526"/>
      <c r="BF2526"/>
      <c r="BG2526"/>
      <c r="BH2526"/>
      <c r="BI2526"/>
      <c r="BJ2526"/>
      <c r="BK2526"/>
      <c r="BL2526"/>
      <c r="BM2526"/>
      <c r="BN2526"/>
      <c r="BO2526"/>
      <c r="BP2526"/>
      <c r="BQ2526"/>
      <c r="BR2526"/>
      <c r="BS2526"/>
      <c r="BT2526"/>
    </row>
    <row r="2527" spans="1:72" s="8" customFormat="1" x14ac:dyDescent="0.25">
      <c r="A2527" s="92"/>
      <c r="B2527" s="92"/>
      <c r="C2527" s="92"/>
      <c r="D2527" s="92"/>
      <c r="E2527" s="104"/>
      <c r="F2527" s="104"/>
      <c r="G2527" s="104"/>
      <c r="H2527" s="104"/>
      <c r="I2527" s="104"/>
      <c r="J2527" s="104"/>
      <c r="K2527" s="104"/>
      <c r="L2527" s="104"/>
      <c r="M2527"/>
      <c r="N2527"/>
      <c r="O2527"/>
      <c r="P2527"/>
      <c r="Q2527"/>
      <c r="R2527"/>
      <c r="S2527"/>
      <c r="T2527"/>
      <c r="U2527"/>
      <c r="V2527"/>
      <c r="W2527"/>
      <c r="X2527"/>
      <c r="Y2527"/>
      <c r="Z2527"/>
      <c r="AA2527"/>
      <c r="AB2527"/>
      <c r="AC2527"/>
      <c r="AD2527"/>
      <c r="AE2527"/>
      <c r="AF2527"/>
      <c r="AG2527"/>
      <c r="AH2527"/>
      <c r="AI2527"/>
      <c r="AJ2527"/>
      <c r="AK2527"/>
      <c r="AL2527"/>
      <c r="AM2527"/>
      <c r="AN2527"/>
      <c r="AO2527"/>
      <c r="AP2527"/>
      <c r="AQ2527"/>
      <c r="AR2527"/>
      <c r="AS2527"/>
      <c r="AT2527"/>
      <c r="AU2527"/>
      <c r="AV2527"/>
      <c r="AW2527"/>
      <c r="AX2527"/>
      <c r="AY2527"/>
      <c r="AZ2527"/>
      <c r="BA2527"/>
      <c r="BB2527"/>
      <c r="BC2527"/>
      <c r="BD2527"/>
      <c r="BE2527"/>
      <c r="BF2527"/>
      <c r="BG2527"/>
      <c r="BH2527"/>
      <c r="BI2527"/>
      <c r="BJ2527"/>
      <c r="BK2527"/>
      <c r="BL2527"/>
      <c r="BM2527"/>
      <c r="BN2527"/>
      <c r="BO2527"/>
      <c r="BP2527"/>
      <c r="BQ2527"/>
      <c r="BR2527"/>
      <c r="BS2527"/>
      <c r="BT2527"/>
    </row>
    <row r="2528" spans="1:72" s="8" customFormat="1" x14ac:dyDescent="0.25">
      <c r="A2528" s="92"/>
      <c r="B2528" s="92"/>
      <c r="C2528" s="92"/>
      <c r="D2528" s="92"/>
      <c r="E2528" s="104"/>
      <c r="F2528" s="104"/>
      <c r="G2528" s="104"/>
      <c r="H2528" s="104"/>
      <c r="I2528" s="104"/>
      <c r="J2528" s="104"/>
      <c r="K2528" s="104"/>
      <c r="L2528" s="104"/>
      <c r="M2528"/>
      <c r="N2528"/>
      <c r="O2528"/>
      <c r="P2528"/>
      <c r="Q2528"/>
      <c r="R2528"/>
      <c r="S2528"/>
      <c r="T2528"/>
      <c r="U2528"/>
      <c r="V2528"/>
      <c r="W2528"/>
      <c r="X2528"/>
      <c r="Y2528"/>
      <c r="Z2528"/>
      <c r="AA2528"/>
      <c r="AB2528"/>
      <c r="AC2528"/>
      <c r="AD2528"/>
      <c r="AE2528"/>
      <c r="AF2528"/>
      <c r="AG2528"/>
      <c r="AH2528"/>
      <c r="AI2528"/>
      <c r="AJ2528"/>
      <c r="AK2528"/>
      <c r="AL2528"/>
      <c r="AM2528"/>
      <c r="AN2528"/>
      <c r="AO2528"/>
      <c r="AP2528"/>
      <c r="AQ2528"/>
      <c r="AR2528"/>
      <c r="AS2528"/>
      <c r="AT2528"/>
      <c r="AU2528"/>
      <c r="AV2528"/>
      <c r="AW2528"/>
      <c r="AX2528"/>
      <c r="AY2528"/>
      <c r="AZ2528"/>
      <c r="BA2528"/>
      <c r="BB2528"/>
      <c r="BC2528"/>
      <c r="BD2528"/>
      <c r="BE2528"/>
      <c r="BF2528"/>
      <c r="BG2528"/>
      <c r="BH2528"/>
      <c r="BI2528"/>
      <c r="BJ2528"/>
      <c r="BK2528"/>
      <c r="BL2528"/>
      <c r="BM2528"/>
      <c r="BN2528"/>
      <c r="BO2528"/>
      <c r="BP2528"/>
      <c r="BQ2528"/>
      <c r="BR2528"/>
      <c r="BS2528"/>
      <c r="BT2528"/>
    </row>
    <row r="2529" spans="1:72" s="8" customFormat="1" x14ac:dyDescent="0.25">
      <c r="A2529" s="92"/>
      <c r="B2529" s="92"/>
      <c r="C2529" s="92"/>
      <c r="D2529" s="92"/>
      <c r="E2529" s="104"/>
      <c r="F2529" s="104"/>
      <c r="G2529" s="104"/>
      <c r="H2529" s="104"/>
      <c r="I2529" s="104"/>
      <c r="J2529" s="104"/>
      <c r="K2529" s="104"/>
      <c r="L2529" s="104"/>
      <c r="M2529"/>
      <c r="N2529"/>
      <c r="O2529"/>
      <c r="P2529"/>
      <c r="Q2529"/>
      <c r="R2529"/>
      <c r="S2529"/>
      <c r="T2529"/>
      <c r="U2529"/>
      <c r="V2529"/>
      <c r="W2529"/>
      <c r="X2529"/>
      <c r="Y2529"/>
      <c r="Z2529"/>
      <c r="AA2529"/>
      <c r="AB2529"/>
      <c r="AC2529"/>
      <c r="AD2529"/>
      <c r="AE2529"/>
      <c r="AF2529"/>
      <c r="AG2529"/>
      <c r="AH2529"/>
      <c r="AI2529"/>
      <c r="AJ2529"/>
      <c r="AK2529"/>
      <c r="AL2529"/>
      <c r="AM2529"/>
      <c r="AN2529"/>
      <c r="AO2529"/>
      <c r="AP2529"/>
      <c r="AQ2529"/>
      <c r="AR2529"/>
      <c r="AS2529"/>
      <c r="AT2529"/>
      <c r="AU2529"/>
      <c r="AV2529"/>
      <c r="AW2529"/>
      <c r="AX2529"/>
      <c r="AY2529"/>
      <c r="AZ2529"/>
      <c r="BA2529"/>
      <c r="BB2529"/>
      <c r="BC2529"/>
      <c r="BD2529"/>
      <c r="BE2529"/>
      <c r="BF2529"/>
      <c r="BG2529"/>
      <c r="BH2529"/>
      <c r="BI2529"/>
      <c r="BJ2529"/>
      <c r="BK2529"/>
      <c r="BL2529"/>
      <c r="BM2529"/>
      <c r="BN2529"/>
      <c r="BO2529"/>
      <c r="BP2529"/>
      <c r="BQ2529"/>
      <c r="BR2529"/>
      <c r="BS2529"/>
      <c r="BT2529"/>
    </row>
    <row r="2530" spans="1:72" s="8" customFormat="1" x14ac:dyDescent="0.25">
      <c r="A2530" s="92"/>
      <c r="B2530" s="92"/>
      <c r="C2530" s="92"/>
      <c r="D2530" s="92"/>
      <c r="E2530" s="104"/>
      <c r="F2530" s="104"/>
      <c r="G2530" s="104"/>
      <c r="H2530" s="104"/>
      <c r="I2530" s="104"/>
      <c r="J2530" s="104"/>
      <c r="K2530" s="104"/>
      <c r="L2530" s="104"/>
      <c r="M2530"/>
      <c r="N2530"/>
      <c r="O2530"/>
      <c r="P2530"/>
      <c r="Q2530"/>
      <c r="R2530"/>
      <c r="S2530"/>
      <c r="T2530"/>
      <c r="U2530"/>
      <c r="V2530"/>
      <c r="W2530"/>
      <c r="X2530"/>
      <c r="Y2530"/>
      <c r="Z2530"/>
      <c r="AA2530"/>
      <c r="AB2530"/>
      <c r="AC2530"/>
      <c r="AD2530"/>
      <c r="AE2530"/>
      <c r="AF2530"/>
      <c r="AG2530"/>
      <c r="AH2530"/>
      <c r="AI2530"/>
      <c r="AJ2530"/>
      <c r="AK2530"/>
      <c r="AL2530"/>
      <c r="AM2530"/>
      <c r="AN2530"/>
      <c r="AO2530"/>
      <c r="AP2530"/>
      <c r="AQ2530"/>
      <c r="AR2530"/>
      <c r="AS2530"/>
      <c r="AT2530"/>
      <c r="AU2530"/>
      <c r="AV2530"/>
      <c r="AW2530"/>
      <c r="AX2530"/>
      <c r="AY2530"/>
      <c r="AZ2530"/>
      <c r="BA2530"/>
      <c r="BB2530"/>
      <c r="BC2530"/>
      <c r="BD2530"/>
      <c r="BE2530"/>
      <c r="BF2530"/>
      <c r="BG2530"/>
      <c r="BH2530"/>
      <c r="BI2530"/>
      <c r="BJ2530"/>
      <c r="BK2530"/>
      <c r="BL2530"/>
      <c r="BM2530"/>
      <c r="BN2530"/>
      <c r="BO2530"/>
      <c r="BP2530"/>
      <c r="BQ2530"/>
      <c r="BR2530"/>
      <c r="BS2530"/>
      <c r="BT2530"/>
    </row>
    <row r="2531" spans="1:72" s="8" customFormat="1" x14ac:dyDescent="0.25">
      <c r="A2531" s="92"/>
      <c r="B2531" s="92"/>
      <c r="C2531" s="92"/>
      <c r="D2531" s="92"/>
      <c r="E2531" s="104"/>
      <c r="F2531" s="104"/>
      <c r="G2531" s="104"/>
      <c r="H2531" s="104"/>
      <c r="I2531" s="104"/>
      <c r="J2531" s="104"/>
      <c r="K2531" s="104"/>
      <c r="L2531" s="104"/>
      <c r="M2531"/>
      <c r="N2531"/>
      <c r="O2531"/>
      <c r="P2531"/>
      <c r="Q2531"/>
      <c r="R2531"/>
      <c r="S2531"/>
      <c r="T2531"/>
      <c r="U2531"/>
      <c r="V2531"/>
      <c r="W2531"/>
      <c r="X2531"/>
      <c r="Y2531"/>
      <c r="Z2531"/>
      <c r="AA2531"/>
      <c r="AB2531"/>
      <c r="AC2531"/>
      <c r="AD2531"/>
      <c r="AE2531"/>
      <c r="AF2531"/>
      <c r="AG2531"/>
      <c r="AH2531"/>
      <c r="AI2531"/>
      <c r="AJ2531"/>
      <c r="AK2531"/>
      <c r="AL2531"/>
      <c r="AM2531"/>
      <c r="AN2531"/>
      <c r="AO2531"/>
      <c r="AP2531"/>
      <c r="AQ2531"/>
      <c r="AR2531"/>
      <c r="AS2531"/>
      <c r="AT2531"/>
      <c r="AU2531"/>
      <c r="AV2531"/>
      <c r="AW2531"/>
      <c r="AX2531"/>
      <c r="AY2531"/>
      <c r="AZ2531"/>
      <c r="BA2531"/>
      <c r="BB2531"/>
      <c r="BC2531"/>
      <c r="BD2531"/>
      <c r="BE2531"/>
      <c r="BF2531"/>
      <c r="BG2531"/>
      <c r="BH2531"/>
      <c r="BI2531"/>
      <c r="BJ2531"/>
      <c r="BK2531"/>
      <c r="BL2531"/>
      <c r="BM2531"/>
      <c r="BN2531"/>
      <c r="BO2531"/>
      <c r="BP2531"/>
      <c r="BQ2531"/>
      <c r="BR2531"/>
      <c r="BS2531"/>
      <c r="BT2531"/>
    </row>
    <row r="2532" spans="1:72" s="8" customFormat="1" x14ac:dyDescent="0.25">
      <c r="A2532" s="92"/>
      <c r="B2532" s="92"/>
      <c r="C2532" s="92"/>
      <c r="D2532" s="92"/>
      <c r="E2532" s="104"/>
      <c r="F2532" s="104"/>
      <c r="G2532" s="104"/>
      <c r="H2532" s="104"/>
      <c r="I2532" s="104"/>
      <c r="J2532" s="104"/>
      <c r="K2532" s="104"/>
      <c r="L2532" s="104"/>
      <c r="M2532"/>
      <c r="N2532"/>
      <c r="O2532"/>
      <c r="P2532"/>
      <c r="Q2532"/>
      <c r="R2532"/>
      <c r="S2532"/>
      <c r="T2532"/>
      <c r="U2532"/>
      <c r="V2532"/>
      <c r="W2532"/>
      <c r="X2532"/>
      <c r="Y2532"/>
      <c r="Z2532"/>
      <c r="AA2532"/>
      <c r="AB2532"/>
      <c r="AC2532"/>
      <c r="AD2532"/>
      <c r="AE2532"/>
      <c r="AF2532"/>
      <c r="AG2532"/>
      <c r="AH2532"/>
      <c r="AI2532"/>
      <c r="AJ2532"/>
      <c r="AK2532"/>
      <c r="AL2532"/>
      <c r="AM2532"/>
      <c r="AN2532"/>
      <c r="AO2532"/>
      <c r="AP2532"/>
      <c r="AQ2532"/>
      <c r="AR2532"/>
      <c r="AS2532"/>
      <c r="AT2532"/>
      <c r="AU2532"/>
      <c r="AV2532"/>
      <c r="AW2532"/>
      <c r="AX2532"/>
      <c r="AY2532"/>
      <c r="AZ2532"/>
      <c r="BA2532"/>
      <c r="BB2532"/>
      <c r="BC2532"/>
      <c r="BD2532"/>
      <c r="BE2532"/>
      <c r="BF2532"/>
      <c r="BG2532"/>
      <c r="BH2532"/>
      <c r="BI2532"/>
      <c r="BJ2532"/>
      <c r="BK2532"/>
      <c r="BL2532"/>
      <c r="BM2532"/>
      <c r="BN2532"/>
      <c r="BO2532"/>
      <c r="BP2532"/>
      <c r="BQ2532"/>
      <c r="BR2532"/>
      <c r="BS2532"/>
      <c r="BT2532"/>
    </row>
    <row r="2533" spans="1:72" s="8" customFormat="1" x14ac:dyDescent="0.25">
      <c r="A2533" s="92"/>
      <c r="B2533" s="92"/>
      <c r="C2533" s="92"/>
      <c r="D2533" s="92"/>
      <c r="E2533" s="104"/>
      <c r="F2533" s="104"/>
      <c r="G2533" s="104"/>
      <c r="H2533" s="104"/>
      <c r="I2533" s="104"/>
      <c r="J2533" s="104"/>
      <c r="K2533" s="104"/>
      <c r="L2533" s="104"/>
      <c r="M2533"/>
      <c r="N2533"/>
      <c r="O2533"/>
      <c r="P2533"/>
      <c r="Q2533"/>
      <c r="R2533"/>
      <c r="S2533"/>
      <c r="T2533"/>
      <c r="U2533"/>
      <c r="V2533"/>
      <c r="W2533"/>
      <c r="X2533"/>
      <c r="Y2533"/>
      <c r="Z2533"/>
      <c r="AA2533"/>
      <c r="AB2533"/>
      <c r="AC2533"/>
      <c r="AD2533"/>
      <c r="AE2533"/>
      <c r="AF2533"/>
      <c r="AG2533"/>
      <c r="AH2533"/>
      <c r="AI2533"/>
      <c r="AJ2533"/>
      <c r="AK2533"/>
      <c r="AL2533"/>
      <c r="AM2533"/>
      <c r="AN2533"/>
      <c r="AO2533"/>
      <c r="AP2533"/>
      <c r="AQ2533"/>
      <c r="AR2533"/>
      <c r="AS2533"/>
      <c r="AT2533"/>
      <c r="AU2533"/>
      <c r="AV2533"/>
      <c r="AW2533"/>
      <c r="AX2533"/>
      <c r="AY2533"/>
      <c r="AZ2533"/>
      <c r="BA2533"/>
      <c r="BB2533"/>
      <c r="BC2533"/>
      <c r="BD2533"/>
      <c r="BE2533"/>
      <c r="BF2533"/>
      <c r="BG2533"/>
      <c r="BH2533"/>
      <c r="BI2533"/>
      <c r="BJ2533"/>
      <c r="BK2533"/>
      <c r="BL2533"/>
      <c r="BM2533"/>
      <c r="BN2533"/>
      <c r="BO2533"/>
      <c r="BP2533"/>
      <c r="BQ2533"/>
      <c r="BR2533"/>
      <c r="BS2533"/>
      <c r="BT2533"/>
    </row>
    <row r="2534" spans="1:72" s="8" customFormat="1" x14ac:dyDescent="0.25">
      <c r="A2534" s="92"/>
      <c r="B2534" s="92"/>
      <c r="C2534" s="92"/>
      <c r="D2534" s="92"/>
      <c r="E2534" s="104"/>
      <c r="F2534" s="104"/>
      <c r="G2534" s="104"/>
      <c r="H2534" s="104"/>
      <c r="I2534" s="104"/>
      <c r="J2534" s="104"/>
      <c r="K2534" s="104"/>
      <c r="L2534" s="104"/>
      <c r="M2534"/>
      <c r="N2534"/>
      <c r="O2534"/>
      <c r="P2534"/>
      <c r="Q2534"/>
      <c r="R2534"/>
      <c r="S2534"/>
      <c r="T2534"/>
      <c r="U2534"/>
      <c r="V2534"/>
      <c r="W2534"/>
      <c r="X2534"/>
      <c r="Y2534"/>
      <c r="Z2534"/>
      <c r="AA2534"/>
      <c r="AB2534"/>
      <c r="AC2534"/>
      <c r="AD2534"/>
      <c r="AE2534"/>
      <c r="AF2534"/>
      <c r="AG2534"/>
      <c r="AH2534"/>
      <c r="AI2534"/>
      <c r="AJ2534"/>
      <c r="AK2534"/>
      <c r="AL2534"/>
      <c r="AM2534"/>
      <c r="AN2534"/>
      <c r="AO2534"/>
      <c r="AP2534"/>
      <c r="AQ2534"/>
      <c r="AR2534"/>
      <c r="AS2534"/>
      <c r="AT2534"/>
      <c r="AU2534"/>
      <c r="AV2534"/>
      <c r="AW2534"/>
      <c r="AX2534"/>
      <c r="AY2534"/>
      <c r="AZ2534"/>
      <c r="BA2534"/>
      <c r="BB2534"/>
      <c r="BC2534"/>
      <c r="BD2534"/>
      <c r="BE2534"/>
      <c r="BF2534"/>
      <c r="BG2534"/>
      <c r="BH2534"/>
      <c r="BI2534"/>
      <c r="BJ2534"/>
      <c r="BK2534"/>
      <c r="BL2534"/>
      <c r="BM2534"/>
      <c r="BN2534"/>
      <c r="BO2534"/>
      <c r="BP2534"/>
      <c r="BQ2534"/>
      <c r="BR2534"/>
      <c r="BS2534"/>
      <c r="BT2534"/>
    </row>
    <row r="2535" spans="1:72" s="8" customFormat="1" x14ac:dyDescent="0.25">
      <c r="A2535" s="92"/>
      <c r="B2535" s="92"/>
      <c r="C2535" s="92"/>
      <c r="D2535" s="92"/>
      <c r="E2535" s="104"/>
      <c r="F2535" s="104"/>
      <c r="G2535" s="104"/>
      <c r="H2535" s="104"/>
      <c r="I2535" s="104"/>
      <c r="J2535" s="104"/>
      <c r="K2535" s="104"/>
      <c r="L2535" s="104"/>
      <c r="M2535"/>
      <c r="N2535"/>
      <c r="O2535"/>
      <c r="P2535"/>
      <c r="Q2535"/>
      <c r="R2535"/>
      <c r="S2535"/>
      <c r="T2535"/>
      <c r="U2535"/>
      <c r="V2535"/>
      <c r="W2535"/>
      <c r="X2535"/>
      <c r="Y2535"/>
      <c r="Z2535"/>
      <c r="AA2535"/>
      <c r="AB2535"/>
      <c r="AC2535"/>
      <c r="AD2535"/>
      <c r="AE2535"/>
      <c r="AF2535"/>
      <c r="AG2535"/>
      <c r="AH2535"/>
      <c r="AI2535"/>
      <c r="AJ2535"/>
      <c r="AK2535"/>
      <c r="AL2535"/>
      <c r="AM2535"/>
      <c r="AN2535"/>
      <c r="AO2535"/>
      <c r="AP2535"/>
      <c r="AQ2535"/>
      <c r="AR2535"/>
      <c r="AS2535"/>
      <c r="AT2535"/>
      <c r="AU2535"/>
      <c r="AV2535"/>
      <c r="AW2535"/>
      <c r="AX2535"/>
      <c r="AY2535"/>
      <c r="AZ2535"/>
      <c r="BA2535"/>
      <c r="BB2535"/>
      <c r="BC2535"/>
      <c r="BD2535"/>
      <c r="BE2535"/>
      <c r="BF2535"/>
      <c r="BG2535"/>
      <c r="BH2535"/>
      <c r="BI2535"/>
      <c r="BJ2535"/>
      <c r="BK2535"/>
      <c r="BL2535"/>
      <c r="BM2535"/>
      <c r="BN2535"/>
      <c r="BO2535"/>
      <c r="BP2535"/>
      <c r="BQ2535"/>
      <c r="BR2535"/>
      <c r="BS2535"/>
      <c r="BT2535"/>
    </row>
    <row r="2536" spans="1:72" s="8" customFormat="1" x14ac:dyDescent="0.25">
      <c r="A2536" s="92"/>
      <c r="B2536" s="92"/>
      <c r="C2536" s="92"/>
      <c r="D2536" s="92"/>
      <c r="E2536" s="104"/>
      <c r="F2536" s="104"/>
      <c r="G2536" s="104"/>
      <c r="H2536" s="104"/>
      <c r="I2536" s="104"/>
      <c r="J2536" s="104"/>
      <c r="K2536" s="104"/>
      <c r="L2536" s="104"/>
      <c r="M2536"/>
      <c r="N2536"/>
      <c r="O2536"/>
      <c r="P2536"/>
      <c r="Q2536"/>
      <c r="R2536"/>
      <c r="S2536"/>
      <c r="T2536"/>
      <c r="U2536"/>
      <c r="V2536"/>
      <c r="W2536"/>
      <c r="X2536"/>
      <c r="Y2536"/>
      <c r="Z2536"/>
      <c r="AA2536"/>
      <c r="AB2536"/>
      <c r="AC2536"/>
      <c r="AD2536"/>
      <c r="AE2536"/>
      <c r="AF2536"/>
      <c r="AG2536"/>
      <c r="AH2536"/>
      <c r="AI2536"/>
      <c r="AJ2536"/>
      <c r="AK2536"/>
      <c r="AL2536"/>
      <c r="AM2536"/>
      <c r="AN2536"/>
      <c r="AO2536"/>
      <c r="AP2536"/>
      <c r="AQ2536"/>
      <c r="AR2536"/>
      <c r="AS2536"/>
      <c r="AT2536"/>
      <c r="AU2536"/>
      <c r="AV2536"/>
      <c r="AW2536"/>
      <c r="AX2536"/>
      <c r="AY2536"/>
      <c r="AZ2536"/>
      <c r="BA2536"/>
      <c r="BB2536"/>
      <c r="BC2536"/>
      <c r="BD2536"/>
      <c r="BE2536"/>
      <c r="BF2536"/>
      <c r="BG2536"/>
      <c r="BH2536"/>
      <c r="BI2536"/>
      <c r="BJ2536"/>
      <c r="BK2536"/>
      <c r="BL2536"/>
      <c r="BM2536"/>
      <c r="BN2536"/>
      <c r="BO2536"/>
      <c r="BP2536"/>
      <c r="BQ2536"/>
      <c r="BR2536"/>
      <c r="BS2536"/>
      <c r="BT2536"/>
    </row>
    <row r="2537" spans="1:72" s="8" customFormat="1" x14ac:dyDescent="0.25">
      <c r="A2537" s="92"/>
      <c r="B2537" s="92"/>
      <c r="C2537" s="92"/>
      <c r="D2537" s="92"/>
      <c r="E2537" s="104"/>
      <c r="F2537" s="104"/>
      <c r="G2537" s="104"/>
      <c r="H2537" s="104"/>
      <c r="I2537" s="104"/>
      <c r="J2537" s="104"/>
      <c r="K2537" s="104"/>
      <c r="L2537" s="104"/>
      <c r="M2537"/>
      <c r="N2537"/>
      <c r="O2537"/>
      <c r="P2537"/>
      <c r="Q2537"/>
      <c r="R2537"/>
      <c r="S2537"/>
      <c r="T2537"/>
      <c r="U2537"/>
      <c r="V2537"/>
      <c r="W2537"/>
      <c r="X2537"/>
      <c r="Y2537"/>
      <c r="Z2537"/>
      <c r="AA2537"/>
      <c r="AB2537"/>
      <c r="AC2537"/>
      <c r="AD2537"/>
      <c r="AE2537"/>
      <c r="AF2537"/>
      <c r="AG2537"/>
      <c r="AH2537"/>
      <c r="AI2537"/>
      <c r="AJ2537"/>
      <c r="AK2537"/>
      <c r="AL2537"/>
      <c r="AM2537"/>
      <c r="AN2537"/>
      <c r="AO2537"/>
      <c r="AP2537"/>
      <c r="AQ2537"/>
      <c r="AR2537"/>
      <c r="AS2537"/>
      <c r="AT2537"/>
      <c r="AU2537"/>
      <c r="AV2537"/>
      <c r="AW2537"/>
      <c r="AX2537"/>
      <c r="AY2537"/>
      <c r="AZ2537"/>
      <c r="BA2537"/>
      <c r="BB2537"/>
      <c r="BC2537"/>
      <c r="BD2537"/>
      <c r="BE2537"/>
      <c r="BF2537"/>
      <c r="BG2537"/>
      <c r="BH2537"/>
      <c r="BI2537"/>
      <c r="BJ2537"/>
      <c r="BK2537"/>
      <c r="BL2537"/>
      <c r="BM2537"/>
      <c r="BN2537"/>
      <c r="BO2537"/>
      <c r="BP2537"/>
      <c r="BQ2537"/>
      <c r="BR2537"/>
      <c r="BS2537"/>
      <c r="BT2537"/>
    </row>
    <row r="2538" spans="1:72" s="8" customFormat="1" x14ac:dyDescent="0.25">
      <c r="A2538" s="92"/>
      <c r="B2538" s="92"/>
      <c r="C2538" s="92"/>
      <c r="D2538" s="92"/>
      <c r="E2538" s="104"/>
      <c r="F2538" s="104"/>
      <c r="G2538" s="104"/>
      <c r="H2538" s="104"/>
      <c r="I2538" s="104"/>
      <c r="J2538" s="104"/>
      <c r="K2538" s="104"/>
      <c r="L2538" s="104"/>
      <c r="M2538"/>
      <c r="N2538"/>
      <c r="O2538"/>
      <c r="P2538"/>
      <c r="Q2538"/>
      <c r="R2538"/>
      <c r="S2538"/>
      <c r="T2538"/>
      <c r="U2538"/>
      <c r="V2538"/>
      <c r="W2538"/>
      <c r="X2538"/>
      <c r="Y2538"/>
      <c r="Z2538"/>
      <c r="AA2538"/>
      <c r="AB2538"/>
      <c r="AC2538"/>
      <c r="AD2538"/>
      <c r="AE2538"/>
      <c r="AF2538"/>
      <c r="AG2538"/>
      <c r="AH2538"/>
      <c r="AI2538"/>
      <c r="AJ2538"/>
      <c r="AK2538"/>
      <c r="AL2538"/>
      <c r="AM2538"/>
      <c r="AN2538"/>
      <c r="AO2538"/>
      <c r="AP2538"/>
      <c r="AQ2538"/>
      <c r="AR2538"/>
      <c r="AS2538"/>
      <c r="AT2538"/>
      <c r="AU2538"/>
      <c r="AV2538"/>
      <c r="AW2538"/>
      <c r="AX2538"/>
      <c r="AY2538"/>
      <c r="AZ2538"/>
      <c r="BA2538"/>
      <c r="BB2538"/>
      <c r="BC2538"/>
      <c r="BD2538"/>
      <c r="BE2538"/>
      <c r="BF2538"/>
      <c r="BG2538"/>
      <c r="BH2538"/>
      <c r="BI2538"/>
      <c r="BJ2538"/>
      <c r="BK2538"/>
      <c r="BL2538"/>
      <c r="BM2538"/>
      <c r="BN2538"/>
      <c r="BO2538"/>
      <c r="BP2538"/>
      <c r="BQ2538"/>
      <c r="BR2538"/>
      <c r="BS2538"/>
      <c r="BT2538"/>
    </row>
    <row r="2539" spans="1:72" s="8" customFormat="1" x14ac:dyDescent="0.25">
      <c r="A2539" s="92"/>
      <c r="B2539" s="92"/>
      <c r="C2539" s="92"/>
      <c r="D2539" s="92"/>
      <c r="E2539" s="104"/>
      <c r="F2539" s="104"/>
      <c r="G2539" s="104"/>
      <c r="H2539" s="104"/>
      <c r="I2539" s="104"/>
      <c r="J2539" s="104"/>
      <c r="K2539" s="104"/>
      <c r="L2539" s="104"/>
      <c r="M2539"/>
      <c r="N2539"/>
      <c r="O2539"/>
      <c r="P2539"/>
      <c r="Q2539"/>
      <c r="R2539"/>
      <c r="S2539"/>
      <c r="T2539"/>
      <c r="U2539"/>
      <c r="V2539"/>
      <c r="W2539"/>
      <c r="X2539"/>
      <c r="Y2539"/>
      <c r="Z2539"/>
      <c r="AA2539"/>
      <c r="AB2539"/>
      <c r="AC2539"/>
      <c r="AD2539"/>
      <c r="AE2539"/>
      <c r="AF2539"/>
      <c r="AG2539"/>
      <c r="AH2539"/>
      <c r="AI2539"/>
      <c r="AJ2539"/>
      <c r="AK2539"/>
      <c r="AL2539"/>
      <c r="AM2539"/>
      <c r="AN2539"/>
      <c r="AO2539"/>
      <c r="AP2539"/>
      <c r="AQ2539"/>
      <c r="AR2539"/>
      <c r="AS2539"/>
      <c r="AT2539"/>
      <c r="AU2539"/>
      <c r="AV2539"/>
      <c r="AW2539"/>
      <c r="AX2539"/>
      <c r="AY2539"/>
      <c r="AZ2539"/>
      <c r="BA2539"/>
      <c r="BB2539"/>
      <c r="BC2539"/>
      <c r="BD2539"/>
      <c r="BE2539"/>
      <c r="BF2539"/>
      <c r="BG2539"/>
      <c r="BH2539"/>
      <c r="BI2539"/>
      <c r="BJ2539"/>
      <c r="BK2539"/>
      <c r="BL2539"/>
      <c r="BM2539"/>
      <c r="BN2539"/>
      <c r="BO2539"/>
      <c r="BP2539"/>
      <c r="BQ2539"/>
      <c r="BR2539"/>
      <c r="BS2539"/>
      <c r="BT2539"/>
    </row>
    <row r="2540" spans="1:72" s="8" customFormat="1" x14ac:dyDescent="0.25">
      <c r="A2540" s="92"/>
      <c r="B2540" s="92"/>
      <c r="C2540" s="92"/>
      <c r="D2540" s="92"/>
      <c r="E2540" s="104"/>
      <c r="F2540" s="104"/>
      <c r="G2540" s="104"/>
      <c r="H2540" s="104"/>
      <c r="I2540" s="104"/>
      <c r="J2540" s="104"/>
      <c r="K2540" s="104"/>
      <c r="L2540" s="104"/>
      <c r="M2540"/>
      <c r="N2540"/>
      <c r="O2540"/>
      <c r="P2540"/>
      <c r="Q2540"/>
      <c r="R2540"/>
      <c r="S2540"/>
      <c r="T2540"/>
      <c r="U2540"/>
      <c r="V2540"/>
      <c r="W2540"/>
      <c r="X2540"/>
      <c r="Y2540"/>
      <c r="Z2540"/>
      <c r="AA2540"/>
      <c r="AB2540"/>
      <c r="AC2540"/>
      <c r="AD2540"/>
      <c r="AE2540"/>
      <c r="AF2540"/>
      <c r="AG2540"/>
      <c r="AH2540"/>
      <c r="AI2540"/>
      <c r="AJ2540"/>
      <c r="AK2540"/>
      <c r="AL2540"/>
      <c r="AM2540"/>
      <c r="AN2540"/>
      <c r="AO2540"/>
      <c r="AP2540"/>
      <c r="AQ2540"/>
      <c r="AR2540"/>
      <c r="AS2540"/>
      <c r="AT2540"/>
      <c r="AU2540"/>
      <c r="AV2540"/>
      <c r="AW2540"/>
      <c r="AX2540"/>
      <c r="AY2540"/>
      <c r="AZ2540"/>
      <c r="BA2540"/>
      <c r="BB2540"/>
      <c r="BC2540"/>
      <c r="BD2540"/>
      <c r="BE2540"/>
      <c r="BF2540"/>
      <c r="BG2540"/>
      <c r="BH2540"/>
      <c r="BI2540"/>
      <c r="BJ2540"/>
      <c r="BK2540"/>
      <c r="BL2540"/>
      <c r="BM2540"/>
      <c r="BN2540"/>
      <c r="BO2540"/>
      <c r="BP2540"/>
      <c r="BQ2540"/>
      <c r="BR2540"/>
      <c r="BS2540"/>
      <c r="BT2540"/>
    </row>
    <row r="2541" spans="1:72" s="8" customFormat="1" x14ac:dyDescent="0.25">
      <c r="A2541" s="92"/>
      <c r="B2541" s="92"/>
      <c r="C2541" s="92"/>
      <c r="D2541" s="92"/>
      <c r="E2541" s="104"/>
      <c r="F2541" s="104"/>
      <c r="G2541" s="104"/>
      <c r="H2541" s="104"/>
      <c r="I2541" s="104"/>
      <c r="J2541" s="104"/>
      <c r="K2541" s="104"/>
      <c r="L2541" s="104"/>
      <c r="M2541"/>
      <c r="N2541"/>
      <c r="O2541"/>
      <c r="P2541"/>
      <c r="Q2541"/>
      <c r="R2541"/>
      <c r="S2541"/>
      <c r="T2541"/>
      <c r="U2541"/>
      <c r="V2541"/>
      <c r="W2541"/>
      <c r="X2541"/>
      <c r="Y2541"/>
      <c r="Z2541"/>
      <c r="AA2541"/>
      <c r="AB2541"/>
      <c r="AC2541"/>
      <c r="AD2541"/>
      <c r="AE2541"/>
      <c r="AF2541"/>
      <c r="AG2541"/>
      <c r="AH2541"/>
      <c r="AI2541"/>
      <c r="AJ2541"/>
      <c r="AK2541"/>
      <c r="AL2541"/>
      <c r="AM2541"/>
      <c r="AN2541"/>
      <c r="AO2541"/>
      <c r="AP2541"/>
      <c r="AQ2541"/>
      <c r="AR2541"/>
      <c r="AS2541"/>
      <c r="AT2541"/>
      <c r="AU2541"/>
      <c r="AV2541"/>
      <c r="AW2541"/>
      <c r="AX2541"/>
      <c r="AY2541"/>
      <c r="AZ2541"/>
      <c r="BA2541"/>
      <c r="BB2541"/>
      <c r="BC2541"/>
      <c r="BD2541"/>
      <c r="BE2541"/>
      <c r="BF2541"/>
      <c r="BG2541"/>
      <c r="BH2541"/>
      <c r="BI2541"/>
      <c r="BJ2541"/>
      <c r="BK2541"/>
      <c r="BL2541"/>
      <c r="BM2541"/>
      <c r="BN2541"/>
      <c r="BO2541"/>
      <c r="BP2541"/>
      <c r="BQ2541"/>
      <c r="BR2541"/>
      <c r="BS2541"/>
      <c r="BT2541"/>
    </row>
    <row r="2542" spans="1:72" s="8" customFormat="1" x14ac:dyDescent="0.25">
      <c r="A2542" s="92"/>
      <c r="B2542" s="92"/>
      <c r="C2542" s="92"/>
      <c r="D2542" s="92"/>
      <c r="E2542" s="104"/>
      <c r="F2542" s="104"/>
      <c r="G2542" s="104"/>
      <c r="H2542" s="104"/>
      <c r="I2542" s="104"/>
      <c r="J2542" s="104"/>
      <c r="K2542" s="104"/>
      <c r="L2542" s="104"/>
      <c r="M2542"/>
      <c r="N2542"/>
      <c r="O2542"/>
      <c r="P2542"/>
      <c r="Q2542"/>
      <c r="R2542"/>
      <c r="S2542"/>
      <c r="T2542"/>
      <c r="U2542"/>
      <c r="V2542"/>
      <c r="W2542"/>
      <c r="X2542"/>
      <c r="Y2542"/>
      <c r="Z2542"/>
      <c r="AA2542"/>
      <c r="AB2542"/>
      <c r="AC2542"/>
      <c r="AD2542"/>
      <c r="AE2542"/>
      <c r="AF2542"/>
      <c r="AG2542"/>
      <c r="AH2542"/>
      <c r="AI2542"/>
      <c r="AJ2542"/>
      <c r="AK2542"/>
      <c r="AL2542"/>
      <c r="AM2542"/>
      <c r="AN2542"/>
      <c r="AO2542"/>
      <c r="AP2542"/>
      <c r="AQ2542"/>
      <c r="AR2542"/>
      <c r="AS2542"/>
      <c r="AT2542"/>
      <c r="AU2542"/>
      <c r="AV2542"/>
      <c r="AW2542"/>
      <c r="AX2542"/>
      <c r="AY2542"/>
      <c r="AZ2542"/>
      <c r="BA2542"/>
      <c r="BB2542"/>
      <c r="BC2542"/>
      <c r="BD2542"/>
      <c r="BE2542"/>
      <c r="BF2542"/>
      <c r="BG2542"/>
      <c r="BH2542"/>
      <c r="BI2542"/>
      <c r="BJ2542"/>
      <c r="BK2542"/>
      <c r="BL2542"/>
      <c r="BM2542"/>
      <c r="BN2542"/>
      <c r="BO2542"/>
      <c r="BP2542"/>
      <c r="BQ2542"/>
      <c r="BR2542"/>
      <c r="BS2542"/>
      <c r="BT2542"/>
    </row>
    <row r="2543" spans="1:72" s="8" customFormat="1" x14ac:dyDescent="0.25">
      <c r="A2543" s="92"/>
      <c r="B2543" s="92"/>
      <c r="C2543" s="92"/>
      <c r="D2543" s="92"/>
      <c r="E2543" s="104"/>
      <c r="F2543" s="104"/>
      <c r="G2543" s="104"/>
      <c r="H2543" s="104"/>
      <c r="I2543" s="104"/>
      <c r="J2543" s="104"/>
      <c r="K2543" s="104"/>
      <c r="L2543" s="104"/>
      <c r="M2543"/>
      <c r="N2543"/>
      <c r="O2543"/>
      <c r="P2543"/>
      <c r="Q2543"/>
      <c r="R2543"/>
      <c r="S2543"/>
      <c r="T2543"/>
      <c r="U2543"/>
      <c r="V2543"/>
      <c r="W2543"/>
      <c r="X2543"/>
      <c r="Y2543"/>
      <c r="Z2543"/>
      <c r="AA2543"/>
      <c r="AB2543"/>
      <c r="AC2543"/>
      <c r="AD2543"/>
      <c r="AE2543"/>
      <c r="AF2543"/>
      <c r="AG2543"/>
      <c r="AH2543"/>
      <c r="AI2543"/>
      <c r="AJ2543"/>
      <c r="AK2543"/>
      <c r="AL2543"/>
      <c r="AM2543"/>
      <c r="AN2543"/>
      <c r="AO2543"/>
      <c r="AP2543"/>
      <c r="AQ2543"/>
      <c r="AR2543"/>
      <c r="AS2543"/>
      <c r="AT2543"/>
      <c r="AU2543"/>
      <c r="AV2543"/>
      <c r="AW2543"/>
      <c r="AX2543"/>
      <c r="AY2543"/>
      <c r="AZ2543"/>
      <c r="BA2543"/>
      <c r="BB2543"/>
      <c r="BC2543"/>
      <c r="BD2543"/>
      <c r="BE2543"/>
      <c r="BF2543"/>
      <c r="BG2543"/>
      <c r="BH2543"/>
      <c r="BI2543"/>
      <c r="BJ2543"/>
      <c r="BK2543"/>
      <c r="BL2543"/>
      <c r="BM2543"/>
      <c r="BN2543"/>
      <c r="BO2543"/>
      <c r="BP2543"/>
      <c r="BQ2543"/>
      <c r="BR2543"/>
      <c r="BS2543"/>
      <c r="BT2543"/>
    </row>
    <row r="2544" spans="1:72" s="8" customFormat="1" x14ac:dyDescent="0.25">
      <c r="A2544" s="92"/>
      <c r="B2544" s="92"/>
      <c r="C2544" s="92"/>
      <c r="D2544" s="92"/>
      <c r="E2544" s="104"/>
      <c r="F2544" s="104"/>
      <c r="G2544" s="104"/>
      <c r="H2544" s="104"/>
      <c r="I2544" s="104"/>
      <c r="J2544" s="104"/>
      <c r="K2544" s="104"/>
      <c r="L2544" s="104"/>
      <c r="M2544"/>
      <c r="N2544"/>
      <c r="O2544"/>
      <c r="P2544"/>
      <c r="Q2544"/>
      <c r="R2544"/>
      <c r="S2544"/>
      <c r="T2544"/>
      <c r="U2544"/>
      <c r="V2544"/>
      <c r="W2544"/>
      <c r="X2544"/>
      <c r="Y2544"/>
      <c r="Z2544"/>
      <c r="AA2544"/>
      <c r="AB2544"/>
      <c r="AC2544"/>
      <c r="AD2544"/>
      <c r="AE2544"/>
      <c r="AF2544"/>
      <c r="AG2544"/>
      <c r="AH2544"/>
      <c r="AI2544"/>
      <c r="AJ2544"/>
      <c r="AK2544"/>
      <c r="AL2544"/>
      <c r="AM2544"/>
      <c r="AN2544"/>
      <c r="AO2544"/>
      <c r="AP2544"/>
      <c r="AQ2544"/>
      <c r="AR2544"/>
      <c r="AS2544"/>
      <c r="AT2544"/>
      <c r="AU2544"/>
      <c r="AV2544"/>
      <c r="AW2544"/>
      <c r="AX2544"/>
      <c r="AY2544"/>
      <c r="AZ2544"/>
      <c r="BA2544"/>
      <c r="BB2544"/>
      <c r="BC2544"/>
      <c r="BD2544"/>
      <c r="BE2544"/>
      <c r="BF2544"/>
      <c r="BG2544"/>
      <c r="BH2544"/>
      <c r="BI2544"/>
      <c r="BJ2544"/>
      <c r="BK2544"/>
      <c r="BL2544"/>
      <c r="BM2544"/>
      <c r="BN2544"/>
      <c r="BO2544"/>
      <c r="BP2544"/>
      <c r="BQ2544"/>
      <c r="BR2544"/>
      <c r="BS2544"/>
      <c r="BT2544"/>
    </row>
    <row r="2545" spans="1:72" s="8" customFormat="1" x14ac:dyDescent="0.25">
      <c r="A2545" s="92"/>
      <c r="B2545" s="92"/>
      <c r="C2545" s="92"/>
      <c r="D2545" s="92"/>
      <c r="E2545" s="104"/>
      <c r="F2545" s="104"/>
      <c r="G2545" s="104"/>
      <c r="H2545" s="104"/>
      <c r="I2545" s="104"/>
      <c r="J2545" s="104"/>
      <c r="K2545" s="104"/>
      <c r="L2545" s="104"/>
      <c r="M2545"/>
      <c r="N2545"/>
      <c r="O2545"/>
      <c r="P2545"/>
      <c r="Q2545"/>
      <c r="R2545"/>
      <c r="S2545"/>
      <c r="T2545"/>
      <c r="U2545"/>
      <c r="V2545"/>
      <c r="W2545"/>
      <c r="X2545"/>
      <c r="Y2545"/>
      <c r="Z2545"/>
      <c r="AA2545"/>
      <c r="AB2545"/>
      <c r="AC2545"/>
      <c r="AD2545"/>
      <c r="AE2545"/>
      <c r="AF2545"/>
      <c r="AG2545"/>
      <c r="AH2545"/>
      <c r="AI2545"/>
      <c r="AJ2545"/>
      <c r="AK2545"/>
      <c r="AL2545"/>
      <c r="AM2545"/>
      <c r="AN2545"/>
      <c r="AO2545"/>
      <c r="AP2545"/>
      <c r="AQ2545"/>
      <c r="AR2545"/>
      <c r="AS2545"/>
      <c r="AT2545"/>
      <c r="AU2545"/>
      <c r="AV2545"/>
      <c r="AW2545"/>
      <c r="AX2545"/>
      <c r="AY2545"/>
      <c r="AZ2545"/>
      <c r="BA2545"/>
      <c r="BB2545"/>
      <c r="BC2545"/>
      <c r="BD2545"/>
      <c r="BE2545"/>
      <c r="BF2545"/>
      <c r="BG2545"/>
      <c r="BH2545"/>
      <c r="BI2545"/>
      <c r="BJ2545"/>
      <c r="BK2545"/>
      <c r="BL2545"/>
      <c r="BM2545"/>
      <c r="BN2545"/>
      <c r="BO2545"/>
      <c r="BP2545"/>
      <c r="BQ2545"/>
      <c r="BR2545"/>
      <c r="BS2545"/>
      <c r="BT2545"/>
    </row>
    <row r="2546" spans="1:72" s="8" customFormat="1" x14ac:dyDescent="0.25">
      <c r="A2546" s="92"/>
      <c r="B2546" s="92"/>
      <c r="C2546" s="92"/>
      <c r="D2546" s="92"/>
      <c r="E2546" s="104"/>
      <c r="F2546" s="104"/>
      <c r="G2546" s="104"/>
      <c r="H2546" s="104"/>
      <c r="I2546" s="104"/>
      <c r="J2546" s="104"/>
      <c r="K2546" s="104"/>
      <c r="L2546" s="104"/>
      <c r="M2546"/>
      <c r="N2546"/>
      <c r="O2546"/>
      <c r="P2546"/>
      <c r="Q2546"/>
      <c r="R2546"/>
      <c r="S2546"/>
      <c r="T2546"/>
      <c r="U2546"/>
      <c r="V2546"/>
      <c r="W2546"/>
      <c r="X2546"/>
      <c r="Y2546"/>
      <c r="Z2546"/>
      <c r="AA2546"/>
      <c r="AB2546"/>
      <c r="AC2546"/>
      <c r="AD2546"/>
      <c r="AE2546"/>
      <c r="AF2546"/>
      <c r="AG2546"/>
      <c r="AH2546"/>
      <c r="AI2546"/>
      <c r="AJ2546"/>
      <c r="AK2546"/>
      <c r="AL2546"/>
      <c r="AM2546"/>
      <c r="AN2546"/>
      <c r="AO2546"/>
      <c r="AP2546"/>
      <c r="AQ2546"/>
      <c r="AR2546"/>
      <c r="AS2546"/>
      <c r="AT2546"/>
      <c r="AU2546"/>
      <c r="AV2546"/>
      <c r="AW2546"/>
      <c r="AX2546"/>
      <c r="AY2546"/>
      <c r="AZ2546"/>
      <c r="BA2546"/>
      <c r="BB2546"/>
      <c r="BC2546"/>
      <c r="BD2546"/>
      <c r="BE2546"/>
      <c r="BF2546"/>
      <c r="BG2546"/>
      <c r="BH2546"/>
      <c r="BI2546"/>
      <c r="BJ2546"/>
      <c r="BK2546"/>
      <c r="BL2546"/>
      <c r="BM2546"/>
      <c r="BN2546"/>
      <c r="BO2546"/>
      <c r="BP2546"/>
      <c r="BQ2546"/>
      <c r="BR2546"/>
      <c r="BS2546"/>
      <c r="BT2546"/>
    </row>
    <row r="2547" spans="1:72" s="8" customFormat="1" x14ac:dyDescent="0.25">
      <c r="A2547" s="92"/>
      <c r="B2547" s="92"/>
      <c r="C2547" s="92"/>
      <c r="D2547" s="92"/>
      <c r="E2547" s="104"/>
      <c r="F2547" s="104"/>
      <c r="G2547" s="104"/>
      <c r="H2547" s="104"/>
      <c r="I2547" s="104"/>
      <c r="J2547" s="104"/>
      <c r="K2547" s="104"/>
      <c r="L2547" s="104"/>
      <c r="M2547"/>
      <c r="N2547"/>
      <c r="O2547"/>
      <c r="P2547"/>
      <c r="Q2547"/>
      <c r="R2547"/>
      <c r="S2547"/>
      <c r="T2547"/>
      <c r="U2547"/>
      <c r="V2547"/>
      <c r="W2547"/>
      <c r="X2547"/>
      <c r="Y2547"/>
      <c r="Z2547"/>
      <c r="AA2547"/>
      <c r="AB2547"/>
      <c r="AC2547"/>
      <c r="AD2547"/>
      <c r="AE2547"/>
      <c r="AF2547"/>
      <c r="AG2547"/>
      <c r="AH2547"/>
      <c r="AI2547"/>
      <c r="AJ2547"/>
      <c r="AK2547"/>
      <c r="AL2547"/>
      <c r="AM2547"/>
      <c r="AN2547"/>
      <c r="AO2547"/>
      <c r="AP2547"/>
      <c r="AQ2547"/>
      <c r="AR2547"/>
      <c r="AS2547"/>
      <c r="AT2547"/>
      <c r="AU2547"/>
      <c r="AV2547"/>
      <c r="AW2547"/>
      <c r="AX2547"/>
      <c r="AY2547"/>
      <c r="AZ2547"/>
      <c r="BA2547"/>
      <c r="BB2547"/>
      <c r="BC2547"/>
      <c r="BD2547"/>
      <c r="BE2547"/>
      <c r="BF2547"/>
      <c r="BG2547"/>
      <c r="BH2547"/>
      <c r="BI2547"/>
      <c r="BJ2547"/>
      <c r="BK2547"/>
      <c r="BL2547"/>
      <c r="BM2547"/>
      <c r="BN2547"/>
      <c r="BO2547"/>
      <c r="BP2547"/>
      <c r="BQ2547"/>
      <c r="BR2547"/>
      <c r="BS2547"/>
      <c r="BT2547"/>
    </row>
    <row r="2548" spans="1:72" s="8" customFormat="1" x14ac:dyDescent="0.25">
      <c r="A2548" s="92"/>
      <c r="B2548" s="92"/>
      <c r="C2548" s="92"/>
      <c r="D2548" s="92"/>
      <c r="E2548" s="104"/>
      <c r="F2548" s="104"/>
      <c r="G2548" s="104"/>
      <c r="H2548" s="104"/>
      <c r="I2548" s="104"/>
      <c r="J2548" s="104"/>
      <c r="K2548" s="104"/>
      <c r="L2548" s="104"/>
      <c r="M2548"/>
      <c r="N2548"/>
      <c r="O2548"/>
      <c r="P2548"/>
      <c r="Q2548"/>
      <c r="R2548"/>
      <c r="S2548"/>
      <c r="T2548"/>
      <c r="U2548"/>
      <c r="V2548"/>
      <c r="W2548"/>
      <c r="X2548"/>
      <c r="Y2548"/>
      <c r="Z2548"/>
      <c r="AA2548"/>
      <c r="AB2548"/>
      <c r="AC2548"/>
      <c r="AD2548"/>
      <c r="AE2548"/>
      <c r="AF2548"/>
      <c r="AG2548"/>
      <c r="AH2548"/>
      <c r="AI2548"/>
      <c r="AJ2548"/>
      <c r="AK2548"/>
      <c r="AL2548"/>
      <c r="AM2548"/>
      <c r="AN2548"/>
      <c r="AO2548"/>
      <c r="AP2548"/>
      <c r="AQ2548"/>
      <c r="AR2548"/>
      <c r="AS2548"/>
      <c r="AT2548"/>
      <c r="AU2548"/>
      <c r="AV2548"/>
      <c r="AW2548"/>
      <c r="AX2548"/>
      <c r="AY2548"/>
      <c r="AZ2548"/>
      <c r="BA2548"/>
      <c r="BB2548"/>
      <c r="BC2548"/>
      <c r="BD2548"/>
      <c r="BE2548"/>
      <c r="BF2548"/>
      <c r="BG2548"/>
      <c r="BH2548"/>
      <c r="BI2548"/>
      <c r="BJ2548"/>
      <c r="BK2548"/>
      <c r="BL2548"/>
      <c r="BM2548"/>
      <c r="BN2548"/>
      <c r="BO2548"/>
      <c r="BP2548"/>
      <c r="BQ2548"/>
      <c r="BR2548"/>
      <c r="BS2548"/>
      <c r="BT2548"/>
    </row>
    <row r="2549" spans="1:72" s="8" customFormat="1" x14ac:dyDescent="0.25">
      <c r="A2549" s="92"/>
      <c r="B2549" s="92"/>
      <c r="C2549" s="92"/>
      <c r="D2549" s="92"/>
      <c r="E2549" s="104"/>
      <c r="F2549" s="104"/>
      <c r="G2549" s="104"/>
      <c r="H2549" s="104"/>
      <c r="I2549" s="104"/>
      <c r="J2549" s="104"/>
      <c r="K2549" s="104"/>
      <c r="L2549" s="104"/>
      <c r="M2549"/>
      <c r="N2549"/>
      <c r="O2549"/>
      <c r="P2549"/>
      <c r="Q2549"/>
      <c r="R2549"/>
      <c r="S2549"/>
      <c r="T2549"/>
      <c r="U2549"/>
      <c r="V2549"/>
      <c r="W2549"/>
      <c r="X2549"/>
      <c r="Y2549"/>
      <c r="Z2549"/>
      <c r="AA2549"/>
      <c r="AB2549"/>
      <c r="AC2549"/>
      <c r="AD2549"/>
      <c r="AE2549"/>
      <c r="AF2549"/>
      <c r="AG2549"/>
      <c r="AH2549"/>
      <c r="AI2549"/>
      <c r="AJ2549"/>
      <c r="AK2549"/>
      <c r="AL2549"/>
      <c r="AM2549"/>
      <c r="AN2549"/>
      <c r="AO2549"/>
      <c r="AP2549"/>
      <c r="AQ2549"/>
      <c r="AR2549"/>
      <c r="AS2549"/>
      <c r="AT2549"/>
      <c r="AU2549"/>
      <c r="AV2549"/>
      <c r="AW2549"/>
      <c r="AX2549"/>
      <c r="AY2549"/>
      <c r="AZ2549"/>
      <c r="BA2549"/>
      <c r="BB2549"/>
      <c r="BC2549"/>
      <c r="BD2549"/>
      <c r="BE2549"/>
      <c r="BF2549"/>
      <c r="BG2549"/>
      <c r="BH2549"/>
      <c r="BI2549"/>
      <c r="BJ2549"/>
      <c r="BK2549"/>
      <c r="BL2549"/>
      <c r="BM2549"/>
      <c r="BN2549"/>
      <c r="BO2549"/>
      <c r="BP2549"/>
      <c r="BQ2549"/>
      <c r="BR2549"/>
      <c r="BS2549"/>
      <c r="BT2549"/>
    </row>
    <row r="2550" spans="1:72" s="8" customFormat="1" x14ac:dyDescent="0.25">
      <c r="A2550" s="92"/>
      <c r="B2550" s="92"/>
      <c r="C2550" s="92"/>
      <c r="D2550" s="92"/>
      <c r="E2550" s="104"/>
      <c r="F2550" s="104"/>
      <c r="G2550" s="104"/>
      <c r="H2550" s="104"/>
      <c r="I2550" s="104"/>
      <c r="J2550" s="104"/>
      <c r="K2550" s="104"/>
      <c r="L2550" s="104"/>
      <c r="M2550"/>
      <c r="N2550"/>
      <c r="O2550"/>
      <c r="P2550"/>
      <c r="Q2550"/>
      <c r="R2550"/>
      <c r="S2550"/>
      <c r="T2550"/>
      <c r="U2550"/>
      <c r="V2550"/>
      <c r="W2550"/>
      <c r="X2550"/>
      <c r="Y2550"/>
      <c r="Z2550"/>
      <c r="AA2550"/>
      <c r="AB2550"/>
      <c r="AC2550"/>
      <c r="AD2550"/>
      <c r="AE2550"/>
      <c r="AF2550"/>
      <c r="AG2550"/>
      <c r="AH2550"/>
      <c r="AI2550"/>
      <c r="AJ2550"/>
      <c r="AK2550"/>
      <c r="AL2550"/>
      <c r="AM2550"/>
      <c r="AN2550"/>
      <c r="AO2550"/>
      <c r="AP2550"/>
      <c r="AQ2550"/>
      <c r="AR2550"/>
      <c r="AS2550"/>
      <c r="AT2550"/>
      <c r="AU2550"/>
      <c r="AV2550"/>
      <c r="AW2550"/>
      <c r="AX2550"/>
      <c r="AY2550"/>
      <c r="AZ2550"/>
      <c r="BA2550"/>
      <c r="BB2550"/>
      <c r="BC2550"/>
      <c r="BD2550"/>
      <c r="BE2550"/>
      <c r="BF2550"/>
      <c r="BG2550"/>
      <c r="BH2550"/>
      <c r="BI2550"/>
      <c r="BJ2550"/>
      <c r="BK2550"/>
      <c r="BL2550"/>
      <c r="BM2550"/>
      <c r="BN2550"/>
      <c r="BO2550"/>
      <c r="BP2550"/>
      <c r="BQ2550"/>
      <c r="BR2550"/>
      <c r="BS2550"/>
      <c r="BT2550"/>
    </row>
    <row r="2551" spans="1:72" s="8" customFormat="1" x14ac:dyDescent="0.25">
      <c r="A2551" s="92"/>
      <c r="B2551" s="92"/>
      <c r="C2551" s="92"/>
      <c r="D2551" s="92"/>
      <c r="E2551" s="104"/>
      <c r="F2551" s="104"/>
      <c r="G2551" s="104"/>
      <c r="H2551" s="104"/>
      <c r="I2551" s="104"/>
      <c r="J2551" s="104"/>
      <c r="K2551" s="104"/>
      <c r="L2551" s="104"/>
      <c r="M2551"/>
      <c r="N2551"/>
      <c r="O2551"/>
      <c r="P2551"/>
      <c r="Q2551"/>
      <c r="R2551"/>
      <c r="S2551"/>
      <c r="T2551"/>
      <c r="U2551"/>
      <c r="V2551"/>
      <c r="W2551"/>
      <c r="X2551"/>
      <c r="Y2551"/>
      <c r="Z2551"/>
      <c r="AA2551"/>
      <c r="AB2551"/>
      <c r="AC2551"/>
      <c r="AD2551"/>
      <c r="AE2551"/>
      <c r="AF2551"/>
      <c r="AG2551"/>
      <c r="AH2551"/>
      <c r="AI2551"/>
      <c r="AJ2551"/>
      <c r="AK2551"/>
      <c r="AL2551"/>
      <c r="AM2551"/>
      <c r="AN2551"/>
      <c r="AO2551"/>
      <c r="AP2551"/>
      <c r="AQ2551"/>
      <c r="AR2551"/>
      <c r="AS2551"/>
      <c r="AT2551"/>
      <c r="AU2551"/>
      <c r="AV2551"/>
      <c r="AW2551"/>
      <c r="AX2551"/>
      <c r="AY2551"/>
      <c r="AZ2551"/>
      <c r="BA2551"/>
      <c r="BB2551"/>
      <c r="BC2551"/>
      <c r="BD2551"/>
      <c r="BE2551"/>
      <c r="BF2551"/>
      <c r="BG2551"/>
      <c r="BH2551"/>
      <c r="BI2551"/>
      <c r="BJ2551"/>
      <c r="BK2551"/>
      <c r="BL2551"/>
      <c r="BM2551"/>
      <c r="BN2551"/>
      <c r="BO2551"/>
      <c r="BP2551"/>
      <c r="BQ2551"/>
      <c r="BR2551"/>
      <c r="BS2551"/>
      <c r="BT2551"/>
    </row>
    <row r="2552" spans="1:72" s="8" customFormat="1" x14ac:dyDescent="0.25">
      <c r="A2552" s="92"/>
      <c r="B2552" s="92"/>
      <c r="C2552" s="92"/>
      <c r="D2552" s="92"/>
      <c r="E2552" s="104"/>
      <c r="F2552" s="104"/>
      <c r="G2552" s="104"/>
      <c r="H2552" s="104"/>
      <c r="I2552" s="104"/>
      <c r="J2552" s="104"/>
      <c r="K2552" s="104"/>
      <c r="L2552" s="104"/>
      <c r="M2552"/>
      <c r="N2552"/>
      <c r="O2552"/>
      <c r="P2552"/>
      <c r="Q2552"/>
      <c r="R2552"/>
      <c r="S2552"/>
      <c r="T2552"/>
      <c r="U2552"/>
      <c r="V2552"/>
      <c r="W2552"/>
      <c r="X2552"/>
      <c r="Y2552"/>
      <c r="Z2552"/>
      <c r="AA2552"/>
      <c r="AB2552"/>
      <c r="AC2552"/>
      <c r="AD2552"/>
      <c r="AE2552"/>
      <c r="AF2552"/>
      <c r="AG2552"/>
      <c r="AH2552"/>
      <c r="AI2552"/>
      <c r="AJ2552"/>
      <c r="AK2552"/>
      <c r="AL2552"/>
      <c r="AM2552"/>
      <c r="AN2552"/>
      <c r="AO2552"/>
      <c r="AP2552"/>
      <c r="AQ2552"/>
      <c r="AR2552"/>
      <c r="AS2552"/>
      <c r="AT2552"/>
      <c r="AU2552"/>
      <c r="AV2552"/>
      <c r="AW2552"/>
      <c r="AX2552"/>
      <c r="AY2552"/>
      <c r="AZ2552"/>
      <c r="BA2552"/>
      <c r="BB2552"/>
      <c r="BC2552"/>
      <c r="BD2552"/>
      <c r="BE2552"/>
      <c r="BF2552"/>
      <c r="BG2552"/>
      <c r="BH2552"/>
      <c r="BI2552"/>
      <c r="BJ2552"/>
      <c r="BK2552"/>
      <c r="BL2552"/>
      <c r="BM2552"/>
      <c r="BN2552"/>
      <c r="BO2552"/>
      <c r="BP2552"/>
      <c r="BQ2552"/>
      <c r="BR2552"/>
      <c r="BS2552"/>
      <c r="BT2552"/>
    </row>
    <row r="2553" spans="1:72" s="8" customFormat="1" x14ac:dyDescent="0.25">
      <c r="A2553" s="92"/>
      <c r="B2553" s="92"/>
      <c r="C2553" s="92"/>
      <c r="D2553" s="92"/>
      <c r="E2553" s="104"/>
      <c r="F2553" s="104"/>
      <c r="G2553" s="104"/>
      <c r="H2553" s="104"/>
      <c r="I2553" s="104"/>
      <c r="J2553" s="104"/>
      <c r="K2553" s="104"/>
      <c r="L2553" s="104"/>
      <c r="M2553"/>
      <c r="N2553"/>
      <c r="O2553"/>
      <c r="P2553"/>
      <c r="Q2553"/>
      <c r="R2553"/>
      <c r="S2553"/>
      <c r="T2553"/>
      <c r="U2553"/>
      <c r="V2553"/>
      <c r="W2553"/>
      <c r="X2553"/>
      <c r="Y2553"/>
      <c r="Z2553"/>
      <c r="AA2553"/>
      <c r="AB2553"/>
      <c r="AC2553"/>
      <c r="AD2553"/>
      <c r="AE2553"/>
      <c r="AF2553"/>
      <c r="AG2553"/>
      <c r="AH2553"/>
      <c r="AI2553"/>
      <c r="AJ2553"/>
      <c r="AK2553"/>
      <c r="AL2553"/>
      <c r="AM2553"/>
      <c r="AN2553"/>
      <c r="AO2553"/>
      <c r="AP2553"/>
      <c r="AQ2553"/>
      <c r="AR2553"/>
      <c r="AS2553"/>
      <c r="AT2553"/>
      <c r="AU2553"/>
      <c r="AV2553"/>
      <c r="AW2553"/>
      <c r="AX2553"/>
      <c r="AY2553"/>
      <c r="AZ2553"/>
      <c r="BA2553"/>
      <c r="BB2553"/>
      <c r="BC2553"/>
      <c r="BD2553"/>
      <c r="BE2553"/>
      <c r="BF2553"/>
      <c r="BG2553"/>
      <c r="BH2553"/>
      <c r="BI2553"/>
      <c r="BJ2553"/>
      <c r="BK2553"/>
      <c r="BL2553"/>
      <c r="BM2553"/>
      <c r="BN2553"/>
      <c r="BO2553"/>
      <c r="BP2553"/>
      <c r="BQ2553"/>
      <c r="BR2553"/>
      <c r="BS2553"/>
      <c r="BT2553"/>
    </row>
    <row r="2554" spans="1:72" s="8" customFormat="1" x14ac:dyDescent="0.25">
      <c r="A2554" s="92"/>
      <c r="B2554" s="92"/>
      <c r="C2554" s="92"/>
      <c r="D2554" s="92"/>
      <c r="E2554" s="104"/>
      <c r="F2554" s="104"/>
      <c r="G2554" s="104"/>
      <c r="H2554" s="104"/>
      <c r="I2554" s="104"/>
      <c r="J2554" s="104"/>
      <c r="K2554" s="104"/>
      <c r="L2554" s="104"/>
      <c r="M2554"/>
      <c r="N2554"/>
      <c r="O2554"/>
      <c r="P2554"/>
      <c r="Q2554"/>
      <c r="R2554"/>
      <c r="S2554"/>
      <c r="T2554"/>
      <c r="U2554"/>
      <c r="V2554"/>
      <c r="W2554"/>
      <c r="X2554"/>
      <c r="Y2554"/>
      <c r="Z2554"/>
      <c r="AA2554"/>
      <c r="AB2554"/>
      <c r="AC2554"/>
      <c r="AD2554"/>
      <c r="AE2554"/>
      <c r="AF2554"/>
      <c r="AG2554"/>
      <c r="AH2554"/>
      <c r="AI2554"/>
      <c r="AJ2554"/>
      <c r="AK2554"/>
      <c r="AL2554"/>
      <c r="AM2554"/>
      <c r="AN2554"/>
      <c r="AO2554"/>
      <c r="AP2554"/>
      <c r="AQ2554"/>
      <c r="AR2554"/>
      <c r="AS2554"/>
      <c r="AT2554"/>
      <c r="AU2554"/>
      <c r="AV2554"/>
      <c r="AW2554"/>
      <c r="AX2554"/>
      <c r="AY2554"/>
      <c r="AZ2554"/>
      <c r="BA2554"/>
      <c r="BB2554"/>
      <c r="BC2554"/>
      <c r="BD2554"/>
      <c r="BE2554"/>
      <c r="BF2554"/>
      <c r="BG2554"/>
      <c r="BH2554"/>
      <c r="BI2554"/>
      <c r="BJ2554"/>
      <c r="BK2554"/>
      <c r="BL2554"/>
      <c r="BM2554"/>
      <c r="BN2554"/>
      <c r="BO2554"/>
      <c r="BP2554"/>
      <c r="BQ2554"/>
      <c r="BR2554"/>
      <c r="BS2554"/>
      <c r="BT2554"/>
    </row>
    <row r="2555" spans="1:72" s="8" customFormat="1" x14ac:dyDescent="0.25">
      <c r="A2555" s="92"/>
      <c r="B2555" s="92"/>
      <c r="C2555" s="92"/>
      <c r="D2555" s="92"/>
      <c r="E2555" s="104"/>
      <c r="F2555" s="104"/>
      <c r="G2555" s="104"/>
      <c r="H2555" s="104"/>
      <c r="I2555" s="104"/>
      <c r="J2555" s="104"/>
      <c r="K2555" s="104"/>
      <c r="L2555" s="104"/>
      <c r="M2555"/>
      <c r="N2555"/>
      <c r="O2555"/>
      <c r="P2555"/>
      <c r="Q2555"/>
      <c r="R2555"/>
      <c r="S2555"/>
      <c r="T2555"/>
      <c r="U2555"/>
      <c r="V2555"/>
      <c r="W2555"/>
      <c r="X2555"/>
      <c r="Y2555"/>
      <c r="Z2555"/>
      <c r="AA2555"/>
      <c r="AB2555"/>
      <c r="AC2555"/>
      <c r="AD2555"/>
      <c r="AE2555"/>
      <c r="AF2555"/>
      <c r="AG2555"/>
      <c r="AH2555"/>
      <c r="AI2555"/>
      <c r="AJ2555"/>
      <c r="AK2555"/>
      <c r="AL2555"/>
      <c r="AM2555"/>
      <c r="AN2555"/>
      <c r="AO2555"/>
      <c r="AP2555"/>
      <c r="AQ2555"/>
      <c r="AR2555"/>
      <c r="AS2555"/>
      <c r="AT2555"/>
      <c r="AU2555"/>
      <c r="AV2555"/>
      <c r="AW2555"/>
      <c r="AX2555"/>
      <c r="AY2555"/>
      <c r="AZ2555"/>
      <c r="BA2555"/>
      <c r="BB2555"/>
      <c r="BC2555"/>
      <c r="BD2555"/>
      <c r="BE2555"/>
      <c r="BF2555"/>
      <c r="BG2555"/>
      <c r="BH2555"/>
      <c r="BI2555"/>
      <c r="BJ2555"/>
      <c r="BK2555"/>
      <c r="BL2555"/>
      <c r="BM2555"/>
      <c r="BN2555"/>
      <c r="BO2555"/>
      <c r="BP2555"/>
      <c r="BQ2555"/>
      <c r="BR2555"/>
      <c r="BS2555"/>
      <c r="BT2555"/>
    </row>
    <row r="2556" spans="1:72" s="8" customFormat="1" x14ac:dyDescent="0.25">
      <c r="A2556" s="92"/>
      <c r="B2556" s="92"/>
      <c r="C2556" s="92"/>
      <c r="D2556" s="92"/>
      <c r="E2556" s="104"/>
      <c r="F2556" s="104"/>
      <c r="G2556" s="104"/>
      <c r="H2556" s="104"/>
      <c r="I2556" s="104"/>
      <c r="J2556" s="104"/>
      <c r="K2556" s="104"/>
      <c r="L2556" s="104"/>
      <c r="M2556"/>
      <c r="N2556"/>
      <c r="O2556"/>
      <c r="P2556"/>
      <c r="Q2556"/>
      <c r="R2556"/>
      <c r="S2556"/>
      <c r="T2556"/>
      <c r="U2556"/>
      <c r="V2556"/>
      <c r="W2556"/>
      <c r="X2556"/>
      <c r="Y2556"/>
      <c r="Z2556"/>
      <c r="AA2556"/>
      <c r="AB2556"/>
      <c r="AC2556"/>
      <c r="AD2556"/>
      <c r="AE2556"/>
      <c r="AF2556"/>
      <c r="AG2556"/>
      <c r="AH2556"/>
      <c r="AI2556"/>
      <c r="AJ2556"/>
      <c r="AK2556"/>
      <c r="AL2556"/>
      <c r="AM2556"/>
      <c r="AN2556"/>
      <c r="AO2556"/>
      <c r="AP2556"/>
      <c r="AQ2556"/>
      <c r="AR2556"/>
      <c r="AS2556"/>
      <c r="AT2556"/>
      <c r="AU2556"/>
      <c r="AV2556"/>
      <c r="AW2556"/>
      <c r="AX2556"/>
      <c r="AY2556"/>
      <c r="AZ2556"/>
      <c r="BA2556"/>
      <c r="BB2556"/>
      <c r="BC2556"/>
      <c r="BD2556"/>
      <c r="BE2556"/>
      <c r="BF2556"/>
      <c r="BG2556"/>
      <c r="BH2556"/>
      <c r="BI2556"/>
      <c r="BJ2556"/>
      <c r="BK2556"/>
      <c r="BL2556"/>
      <c r="BM2556"/>
      <c r="BN2556"/>
      <c r="BO2556"/>
      <c r="BP2556"/>
      <c r="BQ2556"/>
      <c r="BR2556"/>
      <c r="BS2556"/>
      <c r="BT2556"/>
    </row>
    <row r="2557" spans="1:72" s="8" customFormat="1" x14ac:dyDescent="0.25">
      <c r="A2557" s="92"/>
      <c r="B2557" s="92"/>
      <c r="C2557" s="92"/>
      <c r="D2557" s="92"/>
      <c r="E2557" s="104"/>
      <c r="F2557" s="104"/>
      <c r="G2557" s="104"/>
      <c r="H2557" s="104"/>
      <c r="I2557" s="104"/>
      <c r="J2557" s="104"/>
      <c r="K2557" s="104"/>
      <c r="L2557" s="104"/>
      <c r="M2557"/>
      <c r="N2557"/>
      <c r="O2557"/>
      <c r="P2557"/>
      <c r="Q2557"/>
      <c r="R2557"/>
      <c r="S2557"/>
      <c r="T2557"/>
      <c r="U2557"/>
      <c r="V2557"/>
      <c r="W2557"/>
      <c r="X2557"/>
      <c r="Y2557"/>
      <c r="Z2557"/>
      <c r="AA2557"/>
      <c r="AB2557"/>
      <c r="AC2557"/>
      <c r="AD2557"/>
      <c r="AE2557"/>
      <c r="AF2557"/>
      <c r="AG2557"/>
      <c r="AH2557"/>
      <c r="AI2557"/>
      <c r="AJ2557"/>
      <c r="AK2557"/>
      <c r="AL2557"/>
      <c r="AM2557"/>
      <c r="AN2557"/>
      <c r="AO2557"/>
      <c r="AP2557"/>
      <c r="AQ2557"/>
      <c r="AR2557"/>
      <c r="AS2557"/>
      <c r="AT2557"/>
      <c r="AU2557"/>
      <c r="AV2557"/>
      <c r="AW2557"/>
      <c r="AX2557"/>
      <c r="AY2557"/>
      <c r="AZ2557"/>
      <c r="BA2557"/>
      <c r="BB2557"/>
      <c r="BC2557"/>
      <c r="BD2557"/>
      <c r="BE2557"/>
      <c r="BF2557"/>
      <c r="BG2557"/>
      <c r="BH2557"/>
      <c r="BI2557"/>
      <c r="BJ2557"/>
      <c r="BK2557"/>
      <c r="BL2557"/>
      <c r="BM2557"/>
      <c r="BN2557"/>
      <c r="BO2557"/>
      <c r="BP2557"/>
      <c r="BQ2557"/>
      <c r="BR2557"/>
      <c r="BS2557"/>
      <c r="BT2557"/>
    </row>
    <row r="2558" spans="1:72" s="8" customFormat="1" x14ac:dyDescent="0.25">
      <c r="A2558" s="92"/>
      <c r="B2558" s="92"/>
      <c r="C2558" s="92"/>
      <c r="D2558" s="92"/>
      <c r="E2558" s="104"/>
      <c r="F2558" s="104"/>
      <c r="G2558" s="104"/>
      <c r="H2558" s="104"/>
      <c r="I2558" s="104"/>
      <c r="J2558" s="104"/>
      <c r="K2558" s="104"/>
      <c r="L2558" s="104"/>
      <c r="M2558"/>
      <c r="N2558"/>
      <c r="O2558"/>
      <c r="P2558"/>
      <c r="Q2558"/>
      <c r="R2558"/>
      <c r="S2558"/>
      <c r="T2558"/>
      <c r="U2558"/>
      <c r="V2558"/>
      <c r="W2558"/>
      <c r="X2558"/>
      <c r="Y2558"/>
      <c r="Z2558"/>
      <c r="AA2558"/>
      <c r="AB2558"/>
      <c r="AC2558"/>
      <c r="AD2558"/>
      <c r="AE2558"/>
      <c r="AF2558"/>
      <c r="AG2558"/>
      <c r="AH2558"/>
      <c r="AI2558"/>
      <c r="AJ2558"/>
      <c r="AK2558"/>
      <c r="AL2558"/>
      <c r="AM2558"/>
      <c r="AN2558"/>
      <c r="AO2558"/>
      <c r="AP2558"/>
      <c r="AQ2558"/>
      <c r="AR2558"/>
      <c r="AS2558"/>
      <c r="AT2558"/>
      <c r="AU2558"/>
      <c r="AV2558"/>
      <c r="AW2558"/>
      <c r="AX2558"/>
      <c r="AY2558"/>
      <c r="AZ2558"/>
      <c r="BA2558"/>
      <c r="BB2558"/>
      <c r="BC2558"/>
      <c r="BD2558"/>
      <c r="BE2558"/>
      <c r="BF2558"/>
      <c r="BG2558"/>
      <c r="BH2558"/>
      <c r="BI2558"/>
      <c r="BJ2558"/>
      <c r="BK2558"/>
      <c r="BL2558"/>
      <c r="BM2558"/>
      <c r="BN2558"/>
      <c r="BO2558"/>
      <c r="BP2558"/>
      <c r="BQ2558"/>
      <c r="BR2558"/>
      <c r="BS2558"/>
      <c r="BT2558"/>
    </row>
    <row r="2559" spans="1:72" s="8" customFormat="1" x14ac:dyDescent="0.25">
      <c r="A2559" s="92"/>
      <c r="B2559" s="92"/>
      <c r="C2559" s="92"/>
      <c r="D2559" s="92"/>
      <c r="E2559" s="104"/>
      <c r="F2559" s="104"/>
      <c r="G2559" s="104"/>
      <c r="H2559" s="104"/>
      <c r="I2559" s="104"/>
      <c r="J2559" s="104"/>
      <c r="K2559" s="104"/>
      <c r="L2559" s="104"/>
      <c r="M2559"/>
      <c r="N2559"/>
      <c r="O2559"/>
      <c r="P2559"/>
      <c r="Q2559"/>
      <c r="R2559"/>
      <c r="S2559"/>
      <c r="T2559"/>
      <c r="U2559"/>
      <c r="V2559"/>
      <c r="W2559"/>
      <c r="X2559"/>
      <c r="Y2559"/>
      <c r="Z2559"/>
      <c r="AA2559"/>
      <c r="AB2559"/>
      <c r="AC2559"/>
      <c r="AD2559"/>
      <c r="AE2559"/>
      <c r="AF2559"/>
      <c r="AG2559"/>
      <c r="AH2559"/>
      <c r="AI2559"/>
      <c r="AJ2559"/>
      <c r="AK2559"/>
      <c r="AL2559"/>
      <c r="AM2559"/>
      <c r="AN2559"/>
      <c r="AO2559"/>
      <c r="AP2559"/>
      <c r="AQ2559"/>
      <c r="AR2559"/>
      <c r="AS2559"/>
      <c r="AT2559"/>
      <c r="AU2559"/>
      <c r="AV2559"/>
      <c r="AW2559"/>
      <c r="AX2559"/>
      <c r="AY2559"/>
      <c r="AZ2559"/>
      <c r="BA2559"/>
      <c r="BB2559"/>
      <c r="BC2559"/>
      <c r="BD2559"/>
      <c r="BE2559"/>
      <c r="BF2559"/>
      <c r="BG2559"/>
      <c r="BH2559"/>
      <c r="BI2559"/>
      <c r="BJ2559"/>
      <c r="BK2559"/>
      <c r="BL2559"/>
      <c r="BM2559"/>
      <c r="BN2559"/>
      <c r="BO2559"/>
      <c r="BP2559"/>
      <c r="BQ2559"/>
      <c r="BR2559"/>
      <c r="BS2559"/>
      <c r="BT2559"/>
    </row>
    <row r="2560" spans="1:72" s="8" customFormat="1" x14ac:dyDescent="0.25">
      <c r="A2560" s="92"/>
      <c r="B2560" s="92"/>
      <c r="C2560" s="92"/>
      <c r="D2560" s="92"/>
      <c r="E2560" s="104"/>
      <c r="F2560" s="104"/>
      <c r="G2560" s="104"/>
      <c r="H2560" s="104"/>
      <c r="I2560" s="104"/>
      <c r="J2560" s="104"/>
      <c r="K2560" s="104"/>
      <c r="L2560" s="104"/>
      <c r="M2560"/>
      <c r="N2560"/>
      <c r="O2560"/>
      <c r="P2560"/>
      <c r="Q2560"/>
      <c r="R2560"/>
      <c r="S2560"/>
      <c r="T2560"/>
      <c r="U2560"/>
      <c r="V2560"/>
      <c r="W2560"/>
      <c r="X2560"/>
      <c r="Y2560"/>
      <c r="Z2560"/>
      <c r="AA2560"/>
      <c r="AB2560"/>
      <c r="AC2560"/>
      <c r="AD2560"/>
      <c r="AE2560"/>
      <c r="AF2560"/>
      <c r="AG2560"/>
      <c r="AH2560"/>
      <c r="AI2560"/>
      <c r="AJ2560"/>
      <c r="AK2560"/>
      <c r="AL2560"/>
      <c r="AM2560"/>
      <c r="AN2560"/>
      <c r="AO2560"/>
      <c r="AP2560"/>
      <c r="AQ2560"/>
      <c r="AR2560"/>
      <c r="AS2560"/>
      <c r="AT2560"/>
      <c r="AU2560"/>
      <c r="AV2560"/>
      <c r="AW2560"/>
      <c r="AX2560"/>
      <c r="AY2560"/>
      <c r="AZ2560"/>
      <c r="BA2560"/>
      <c r="BB2560"/>
      <c r="BC2560"/>
      <c r="BD2560"/>
      <c r="BE2560"/>
      <c r="BF2560"/>
      <c r="BG2560"/>
      <c r="BH2560"/>
      <c r="BI2560"/>
      <c r="BJ2560"/>
      <c r="BK2560"/>
      <c r="BL2560"/>
      <c r="BM2560"/>
      <c r="BN2560"/>
      <c r="BO2560"/>
      <c r="BP2560"/>
      <c r="BQ2560"/>
      <c r="BR2560"/>
      <c r="BS2560"/>
      <c r="BT2560"/>
    </row>
    <row r="2561" spans="1:72" s="8" customFormat="1" x14ac:dyDescent="0.25">
      <c r="A2561" s="92"/>
      <c r="B2561" s="92"/>
      <c r="C2561" s="92"/>
      <c r="D2561" s="92"/>
      <c r="E2561" s="104"/>
      <c r="F2561" s="104"/>
      <c r="G2561" s="104"/>
      <c r="H2561" s="104"/>
      <c r="I2561" s="104"/>
      <c r="J2561" s="104"/>
      <c r="K2561" s="104"/>
      <c r="L2561" s="104"/>
      <c r="M2561"/>
      <c r="N2561"/>
      <c r="O2561"/>
      <c r="P2561"/>
      <c r="Q2561"/>
      <c r="R2561"/>
      <c r="S2561"/>
      <c r="T2561"/>
      <c r="U2561"/>
      <c r="V2561"/>
      <c r="W2561"/>
      <c r="X2561"/>
      <c r="Y2561"/>
      <c r="Z2561"/>
      <c r="AA2561"/>
      <c r="AB2561"/>
      <c r="AC2561"/>
      <c r="AD2561"/>
      <c r="AE2561"/>
      <c r="AF2561"/>
      <c r="AG2561"/>
      <c r="AH2561"/>
      <c r="AI2561"/>
      <c r="AJ2561"/>
      <c r="AK2561"/>
      <c r="AL2561"/>
      <c r="AM2561"/>
      <c r="AN2561"/>
      <c r="AO2561"/>
      <c r="AP2561"/>
      <c r="AQ2561"/>
      <c r="AR2561"/>
      <c r="AS2561"/>
      <c r="AT2561"/>
      <c r="AU2561"/>
      <c r="AV2561"/>
      <c r="AW2561"/>
      <c r="AX2561"/>
      <c r="AY2561"/>
      <c r="AZ2561"/>
      <c r="BA2561"/>
      <c r="BB2561"/>
      <c r="BC2561"/>
      <c r="BD2561"/>
      <c r="BE2561"/>
      <c r="BF2561"/>
      <c r="BG2561"/>
      <c r="BH2561"/>
      <c r="BI2561"/>
      <c r="BJ2561"/>
      <c r="BK2561"/>
      <c r="BL2561"/>
      <c r="BM2561"/>
      <c r="BN2561"/>
      <c r="BO2561"/>
      <c r="BP2561"/>
      <c r="BQ2561"/>
      <c r="BR2561"/>
      <c r="BS2561"/>
      <c r="BT2561"/>
    </row>
    <row r="2562" spans="1:72" s="8" customFormat="1" x14ac:dyDescent="0.25">
      <c r="A2562" s="92"/>
      <c r="B2562" s="92"/>
      <c r="C2562" s="92"/>
      <c r="D2562" s="92"/>
      <c r="E2562" s="104"/>
      <c r="F2562" s="104"/>
      <c r="G2562" s="104"/>
      <c r="H2562" s="104"/>
      <c r="I2562" s="104"/>
      <c r="J2562" s="104"/>
      <c r="K2562" s="104"/>
      <c r="L2562" s="104"/>
      <c r="M2562"/>
      <c r="N2562"/>
      <c r="O2562"/>
      <c r="P2562"/>
      <c r="Q2562"/>
      <c r="R2562"/>
      <c r="S2562"/>
      <c r="T2562"/>
      <c r="U2562"/>
      <c r="V2562"/>
      <c r="W2562"/>
      <c r="X2562"/>
      <c r="Y2562"/>
      <c r="Z2562"/>
      <c r="AA2562"/>
      <c r="AB2562"/>
      <c r="AC2562"/>
      <c r="AD2562"/>
      <c r="AE2562"/>
      <c r="AF2562"/>
      <c r="AG2562"/>
      <c r="AH2562"/>
      <c r="AI2562"/>
      <c r="AJ2562"/>
      <c r="AK2562"/>
      <c r="AL2562"/>
      <c r="AM2562"/>
      <c r="AN2562"/>
      <c r="AO2562"/>
      <c r="AP2562"/>
      <c r="AQ2562"/>
      <c r="AR2562"/>
      <c r="AS2562"/>
      <c r="AT2562"/>
      <c r="AU2562"/>
      <c r="AV2562"/>
      <c r="AW2562"/>
      <c r="AX2562"/>
      <c r="AY2562"/>
      <c r="AZ2562"/>
      <c r="BA2562"/>
      <c r="BB2562"/>
      <c r="BC2562"/>
      <c r="BD2562"/>
      <c r="BE2562"/>
      <c r="BF2562"/>
      <c r="BG2562"/>
      <c r="BH2562"/>
      <c r="BI2562"/>
      <c r="BJ2562"/>
      <c r="BK2562"/>
      <c r="BL2562"/>
      <c r="BM2562"/>
      <c r="BN2562"/>
      <c r="BO2562"/>
      <c r="BP2562"/>
      <c r="BQ2562"/>
      <c r="BR2562"/>
      <c r="BS2562"/>
      <c r="BT2562"/>
    </row>
    <row r="2563" spans="1:72" s="8" customFormat="1" x14ac:dyDescent="0.25">
      <c r="A2563" s="92"/>
      <c r="B2563" s="92"/>
      <c r="C2563" s="92"/>
      <c r="D2563" s="92"/>
      <c r="E2563" s="104"/>
      <c r="F2563" s="104"/>
      <c r="G2563" s="104"/>
      <c r="H2563" s="104"/>
      <c r="I2563" s="104"/>
      <c r="J2563" s="104"/>
      <c r="K2563" s="104"/>
      <c r="L2563" s="104"/>
      <c r="M2563"/>
      <c r="N2563"/>
      <c r="O2563"/>
      <c r="P2563"/>
      <c r="Q2563"/>
      <c r="R2563"/>
      <c r="S2563"/>
      <c r="T2563"/>
      <c r="U2563"/>
      <c r="V2563"/>
      <c r="W2563"/>
      <c r="X2563"/>
      <c r="Y2563"/>
      <c r="Z2563"/>
      <c r="AA2563"/>
      <c r="AB2563"/>
      <c r="AC2563"/>
      <c r="AD2563"/>
      <c r="AE2563"/>
      <c r="AF2563"/>
      <c r="AG2563"/>
      <c r="AH2563"/>
      <c r="AI2563"/>
      <c r="AJ2563"/>
      <c r="AK2563"/>
      <c r="AL2563"/>
      <c r="AM2563"/>
      <c r="AN2563"/>
      <c r="AO2563"/>
      <c r="AP2563"/>
      <c r="AQ2563"/>
      <c r="AR2563"/>
      <c r="AS2563"/>
      <c r="AT2563"/>
      <c r="AU2563"/>
      <c r="AV2563"/>
      <c r="AW2563"/>
      <c r="AX2563"/>
      <c r="AY2563"/>
      <c r="AZ2563"/>
      <c r="BA2563"/>
      <c r="BB2563"/>
      <c r="BC2563"/>
      <c r="BD2563"/>
      <c r="BE2563"/>
      <c r="BF2563"/>
      <c r="BG2563"/>
      <c r="BH2563"/>
      <c r="BI2563"/>
      <c r="BJ2563"/>
      <c r="BK2563"/>
      <c r="BL2563"/>
      <c r="BM2563"/>
      <c r="BN2563"/>
      <c r="BO2563"/>
      <c r="BP2563"/>
      <c r="BQ2563"/>
      <c r="BR2563"/>
      <c r="BS2563"/>
      <c r="BT2563"/>
    </row>
    <row r="2564" spans="1:72" s="8" customFormat="1" x14ac:dyDescent="0.25">
      <c r="A2564" s="92"/>
      <c r="B2564" s="92"/>
      <c r="C2564" s="92"/>
      <c r="D2564" s="92"/>
      <c r="E2564" s="104"/>
      <c r="F2564" s="104"/>
      <c r="G2564" s="104"/>
      <c r="H2564" s="104"/>
      <c r="I2564" s="104"/>
      <c r="J2564" s="104"/>
      <c r="K2564" s="104"/>
      <c r="L2564" s="104"/>
      <c r="M2564"/>
      <c r="N2564"/>
      <c r="O2564"/>
      <c r="P2564"/>
      <c r="Q2564"/>
      <c r="R2564"/>
      <c r="S2564"/>
      <c r="T2564"/>
      <c r="U2564"/>
      <c r="V2564"/>
      <c r="W2564"/>
      <c r="X2564"/>
      <c r="Y2564"/>
      <c r="Z2564"/>
      <c r="AA2564"/>
      <c r="AB2564"/>
      <c r="AC2564"/>
      <c r="AD2564"/>
      <c r="AE2564"/>
      <c r="AF2564"/>
      <c r="AG2564"/>
      <c r="AH2564"/>
      <c r="AI2564"/>
      <c r="AJ2564"/>
      <c r="AK2564"/>
      <c r="AL2564"/>
      <c r="AM2564"/>
      <c r="AN2564"/>
      <c r="AO2564"/>
      <c r="AP2564"/>
      <c r="AQ2564"/>
      <c r="AR2564"/>
      <c r="AS2564"/>
      <c r="AT2564"/>
      <c r="AU2564"/>
      <c r="AV2564"/>
      <c r="AW2564"/>
      <c r="AX2564"/>
      <c r="AY2564"/>
      <c r="AZ2564"/>
      <c r="BA2564"/>
      <c r="BB2564"/>
      <c r="BC2564"/>
      <c r="BD2564"/>
      <c r="BE2564"/>
      <c r="BF2564"/>
      <c r="BG2564"/>
      <c r="BH2564"/>
      <c r="BI2564"/>
      <c r="BJ2564"/>
      <c r="BK2564"/>
      <c r="BL2564"/>
      <c r="BM2564"/>
      <c r="BN2564"/>
      <c r="BO2564"/>
      <c r="BP2564"/>
      <c r="BQ2564"/>
      <c r="BR2564"/>
      <c r="BS2564"/>
      <c r="BT2564"/>
    </row>
    <row r="2565" spans="1:72" s="8" customFormat="1" x14ac:dyDescent="0.25">
      <c r="A2565" s="92"/>
      <c r="B2565" s="92"/>
      <c r="C2565" s="92"/>
      <c r="D2565" s="92"/>
      <c r="E2565" s="104"/>
      <c r="F2565" s="104"/>
      <c r="G2565" s="104"/>
      <c r="H2565" s="104"/>
      <c r="I2565" s="104"/>
      <c r="J2565" s="104"/>
      <c r="K2565" s="104"/>
      <c r="L2565" s="104"/>
      <c r="M2565"/>
      <c r="N2565"/>
      <c r="O2565"/>
      <c r="P2565"/>
      <c r="Q2565"/>
      <c r="R2565"/>
      <c r="S2565"/>
      <c r="T2565"/>
      <c r="U2565"/>
      <c r="V2565"/>
      <c r="W2565"/>
      <c r="X2565"/>
      <c r="Y2565"/>
      <c r="Z2565"/>
      <c r="AA2565"/>
      <c r="AB2565"/>
      <c r="AC2565"/>
      <c r="AD2565"/>
      <c r="AE2565"/>
      <c r="AF2565"/>
      <c r="AG2565"/>
      <c r="AH2565"/>
      <c r="AI2565"/>
      <c r="AJ2565"/>
      <c r="AK2565"/>
      <c r="AL2565"/>
      <c r="AM2565"/>
      <c r="AN2565"/>
      <c r="AO2565"/>
      <c r="AP2565"/>
      <c r="AQ2565"/>
      <c r="AR2565"/>
      <c r="AS2565"/>
      <c r="AT2565"/>
      <c r="AU2565"/>
      <c r="AV2565"/>
      <c r="AW2565"/>
      <c r="AX2565"/>
      <c r="AY2565"/>
      <c r="AZ2565"/>
      <c r="BA2565"/>
      <c r="BB2565"/>
      <c r="BC2565"/>
      <c r="BD2565"/>
      <c r="BE2565"/>
      <c r="BF2565"/>
      <c r="BG2565"/>
      <c r="BH2565"/>
      <c r="BI2565"/>
      <c r="BJ2565"/>
      <c r="BK2565"/>
      <c r="BL2565"/>
      <c r="BM2565"/>
      <c r="BN2565"/>
      <c r="BO2565"/>
      <c r="BP2565"/>
      <c r="BQ2565"/>
      <c r="BR2565"/>
      <c r="BS2565"/>
      <c r="BT2565"/>
    </row>
    <row r="2566" spans="1:72" s="8" customFormat="1" x14ac:dyDescent="0.25">
      <c r="A2566" s="92"/>
      <c r="B2566" s="92"/>
      <c r="C2566" s="92"/>
      <c r="D2566" s="92"/>
      <c r="E2566" s="104"/>
      <c r="F2566" s="104"/>
      <c r="G2566" s="104"/>
      <c r="H2566" s="104"/>
      <c r="I2566" s="104"/>
      <c r="J2566" s="104"/>
      <c r="K2566" s="104"/>
      <c r="L2566" s="104"/>
      <c r="M2566"/>
      <c r="N2566"/>
      <c r="O2566"/>
      <c r="P2566"/>
      <c r="Q2566"/>
      <c r="R2566"/>
      <c r="S2566"/>
      <c r="T2566"/>
      <c r="U2566"/>
      <c r="V2566"/>
      <c r="W2566"/>
      <c r="X2566"/>
      <c r="Y2566"/>
      <c r="Z2566"/>
      <c r="AA2566"/>
      <c r="AB2566"/>
      <c r="AC2566"/>
      <c r="AD2566"/>
      <c r="AE2566"/>
      <c r="AF2566"/>
      <c r="AG2566"/>
      <c r="AH2566"/>
      <c r="AI2566"/>
      <c r="AJ2566"/>
      <c r="AK2566"/>
      <c r="AL2566"/>
      <c r="AM2566"/>
      <c r="AN2566"/>
      <c r="AO2566"/>
      <c r="AP2566"/>
      <c r="AQ2566"/>
      <c r="AR2566"/>
      <c r="AS2566"/>
      <c r="AT2566"/>
      <c r="AU2566"/>
      <c r="AV2566"/>
      <c r="AW2566"/>
      <c r="AX2566"/>
      <c r="AY2566"/>
      <c r="AZ2566"/>
      <c r="BA2566"/>
      <c r="BB2566"/>
      <c r="BC2566"/>
      <c r="BD2566"/>
      <c r="BE2566"/>
      <c r="BF2566"/>
      <c r="BG2566"/>
      <c r="BH2566"/>
      <c r="BI2566"/>
      <c r="BJ2566"/>
      <c r="BK2566"/>
      <c r="BL2566"/>
      <c r="BM2566"/>
      <c r="BN2566"/>
      <c r="BO2566"/>
      <c r="BP2566"/>
      <c r="BQ2566"/>
      <c r="BR2566"/>
      <c r="BS2566"/>
      <c r="BT2566"/>
    </row>
    <row r="2567" spans="1:72" s="8" customFormat="1" x14ac:dyDescent="0.25">
      <c r="A2567" s="92"/>
      <c r="B2567" s="92"/>
      <c r="C2567" s="92"/>
      <c r="D2567" s="92"/>
      <c r="E2567" s="104"/>
      <c r="F2567" s="104"/>
      <c r="G2567" s="104"/>
      <c r="H2567" s="104"/>
      <c r="I2567" s="104"/>
      <c r="J2567" s="104"/>
      <c r="K2567" s="104"/>
      <c r="L2567" s="104"/>
      <c r="M2567"/>
      <c r="N2567"/>
      <c r="O2567"/>
      <c r="P2567"/>
      <c r="Q2567"/>
      <c r="R2567"/>
      <c r="S2567"/>
      <c r="T2567"/>
      <c r="U2567"/>
      <c r="V2567"/>
      <c r="W2567"/>
      <c r="X2567"/>
      <c r="Y2567"/>
      <c r="Z2567"/>
      <c r="AA2567"/>
      <c r="AB2567"/>
      <c r="AC2567"/>
      <c r="AD2567"/>
      <c r="AE2567"/>
      <c r="AF2567"/>
      <c r="AG2567"/>
      <c r="AH2567"/>
      <c r="AI2567"/>
      <c r="AJ2567"/>
      <c r="AK2567"/>
      <c r="AL2567"/>
      <c r="AM2567"/>
      <c r="AN2567"/>
      <c r="AO2567"/>
      <c r="AP2567"/>
      <c r="AQ2567"/>
      <c r="AR2567"/>
      <c r="AS2567"/>
      <c r="AT2567"/>
      <c r="AU2567"/>
      <c r="AV2567"/>
      <c r="AW2567"/>
      <c r="AX2567"/>
      <c r="AY2567"/>
      <c r="AZ2567"/>
      <c r="BA2567"/>
      <c r="BB2567"/>
      <c r="BC2567"/>
      <c r="BD2567"/>
      <c r="BE2567"/>
      <c r="BF2567"/>
      <c r="BG2567"/>
      <c r="BH2567"/>
      <c r="BI2567"/>
      <c r="BJ2567"/>
      <c r="BK2567"/>
      <c r="BL2567"/>
      <c r="BM2567"/>
      <c r="BN2567"/>
      <c r="BO2567"/>
      <c r="BP2567"/>
      <c r="BQ2567"/>
      <c r="BR2567"/>
      <c r="BS2567"/>
      <c r="BT2567"/>
    </row>
    <row r="2568" spans="1:72" s="8" customFormat="1" x14ac:dyDescent="0.25">
      <c r="A2568" s="92"/>
      <c r="B2568" s="92"/>
      <c r="C2568" s="92"/>
      <c r="D2568" s="92"/>
      <c r="E2568" s="104"/>
      <c r="F2568" s="104"/>
      <c r="G2568" s="104"/>
      <c r="H2568" s="104"/>
      <c r="I2568" s="104"/>
      <c r="J2568" s="104"/>
      <c r="K2568" s="104"/>
      <c r="L2568" s="104"/>
      <c r="M2568"/>
      <c r="N2568"/>
      <c r="O2568"/>
      <c r="P2568"/>
      <c r="Q2568"/>
      <c r="R2568"/>
      <c r="S2568"/>
      <c r="T2568"/>
      <c r="U2568"/>
      <c r="V2568"/>
      <c r="W2568"/>
      <c r="X2568"/>
      <c r="Y2568"/>
      <c r="Z2568"/>
      <c r="AA2568"/>
      <c r="AB2568"/>
      <c r="AC2568"/>
      <c r="AD2568"/>
      <c r="AE2568"/>
      <c r="AF2568"/>
      <c r="AG2568"/>
      <c r="AH2568"/>
      <c r="AI2568"/>
      <c r="AJ2568"/>
      <c r="AK2568"/>
      <c r="AL2568"/>
      <c r="AM2568"/>
      <c r="AN2568"/>
      <c r="AO2568"/>
      <c r="AP2568"/>
      <c r="AQ2568"/>
      <c r="AR2568"/>
      <c r="AS2568"/>
      <c r="AT2568"/>
      <c r="AU2568"/>
      <c r="AV2568"/>
      <c r="AW2568"/>
      <c r="AX2568"/>
      <c r="AY2568"/>
      <c r="AZ2568"/>
      <c r="BA2568"/>
      <c r="BB2568"/>
      <c r="BC2568"/>
      <c r="BD2568"/>
      <c r="BE2568"/>
      <c r="BF2568"/>
      <c r="BG2568"/>
      <c r="BH2568"/>
      <c r="BI2568"/>
      <c r="BJ2568"/>
      <c r="BK2568"/>
      <c r="BL2568"/>
      <c r="BM2568"/>
      <c r="BN2568"/>
      <c r="BO2568"/>
      <c r="BP2568"/>
      <c r="BQ2568"/>
      <c r="BR2568"/>
      <c r="BS2568"/>
      <c r="BT2568"/>
    </row>
    <row r="2569" spans="1:72" s="8" customFormat="1" x14ac:dyDescent="0.25">
      <c r="A2569" s="92"/>
      <c r="B2569" s="92"/>
      <c r="C2569" s="92"/>
      <c r="D2569" s="92"/>
      <c r="E2569" s="104"/>
      <c r="F2569" s="104"/>
      <c r="G2569" s="104"/>
      <c r="H2569" s="104"/>
      <c r="I2569" s="104"/>
      <c r="J2569" s="104"/>
      <c r="K2569" s="104"/>
      <c r="L2569" s="104"/>
      <c r="M2569"/>
      <c r="N2569"/>
      <c r="O2569"/>
      <c r="P2569"/>
      <c r="Q2569"/>
      <c r="R2569"/>
      <c r="S2569"/>
      <c r="T2569"/>
      <c r="U2569"/>
      <c r="V2569"/>
      <c r="W2569"/>
      <c r="X2569"/>
      <c r="Y2569"/>
      <c r="Z2569"/>
      <c r="AA2569"/>
      <c r="AB2569"/>
      <c r="AC2569"/>
      <c r="AD2569"/>
      <c r="AE2569"/>
      <c r="AF2569"/>
      <c r="AG2569"/>
      <c r="AH2569"/>
      <c r="AI2569"/>
      <c r="AJ2569"/>
      <c r="AK2569"/>
      <c r="AL2569"/>
      <c r="AM2569"/>
      <c r="AN2569"/>
      <c r="AO2569"/>
      <c r="AP2569"/>
      <c r="AQ2569"/>
      <c r="AR2569"/>
      <c r="AS2569"/>
      <c r="AT2569"/>
      <c r="AU2569"/>
      <c r="AV2569"/>
      <c r="AW2569"/>
      <c r="AX2569"/>
      <c r="AY2569"/>
      <c r="AZ2569"/>
      <c r="BA2569"/>
      <c r="BB2569"/>
      <c r="BC2569"/>
      <c r="BD2569"/>
      <c r="BE2569"/>
      <c r="BF2569"/>
      <c r="BG2569"/>
      <c r="BH2569"/>
      <c r="BI2569"/>
      <c r="BJ2569"/>
      <c r="BK2569"/>
      <c r="BL2569"/>
      <c r="BM2569"/>
      <c r="BN2569"/>
      <c r="BO2569"/>
      <c r="BP2569"/>
      <c r="BQ2569"/>
      <c r="BR2569"/>
      <c r="BS2569"/>
      <c r="BT2569"/>
    </row>
    <row r="2570" spans="1:72" s="8" customFormat="1" x14ac:dyDescent="0.25">
      <c r="A2570" s="92"/>
      <c r="B2570" s="92"/>
      <c r="C2570" s="92"/>
      <c r="D2570" s="92"/>
      <c r="E2570" s="104"/>
      <c r="F2570" s="104"/>
      <c r="G2570" s="104"/>
      <c r="H2570" s="104"/>
      <c r="I2570" s="104"/>
      <c r="J2570" s="104"/>
      <c r="K2570" s="104"/>
      <c r="L2570" s="104"/>
      <c r="M2570"/>
      <c r="N2570"/>
      <c r="O2570"/>
      <c r="P2570"/>
      <c r="Q2570"/>
      <c r="R2570"/>
      <c r="S2570"/>
      <c r="T2570"/>
      <c r="U2570"/>
      <c r="V2570"/>
      <c r="W2570"/>
      <c r="X2570"/>
      <c r="Y2570"/>
      <c r="Z2570"/>
      <c r="AA2570"/>
      <c r="AB2570"/>
      <c r="AC2570"/>
      <c r="AD2570"/>
      <c r="AE2570"/>
      <c r="AF2570"/>
      <c r="AG2570"/>
      <c r="AH2570"/>
      <c r="AI2570"/>
      <c r="AJ2570"/>
      <c r="AK2570"/>
      <c r="AL2570"/>
      <c r="AM2570"/>
      <c r="AN2570"/>
      <c r="AO2570"/>
      <c r="AP2570"/>
      <c r="AQ2570"/>
      <c r="AR2570"/>
      <c r="AS2570"/>
      <c r="AT2570"/>
      <c r="AU2570"/>
      <c r="AV2570"/>
      <c r="AW2570"/>
      <c r="AX2570"/>
      <c r="AY2570"/>
      <c r="AZ2570"/>
      <c r="BA2570"/>
      <c r="BB2570"/>
      <c r="BC2570"/>
      <c r="BD2570"/>
      <c r="BE2570"/>
      <c r="BF2570"/>
      <c r="BG2570"/>
      <c r="BH2570"/>
      <c r="BI2570"/>
      <c r="BJ2570"/>
      <c r="BK2570"/>
      <c r="BL2570"/>
      <c r="BM2570"/>
      <c r="BN2570"/>
      <c r="BO2570"/>
      <c r="BP2570"/>
      <c r="BQ2570"/>
      <c r="BR2570"/>
      <c r="BS2570"/>
      <c r="BT2570"/>
    </row>
    <row r="2571" spans="1:72" s="8" customFormat="1" x14ac:dyDescent="0.25">
      <c r="A2571" s="92"/>
      <c r="B2571" s="92"/>
      <c r="C2571" s="92"/>
      <c r="D2571" s="92"/>
      <c r="E2571" s="104"/>
      <c r="F2571" s="104"/>
      <c r="G2571" s="104"/>
      <c r="H2571" s="104"/>
      <c r="I2571" s="104"/>
      <c r="J2571" s="104"/>
      <c r="K2571" s="104"/>
      <c r="L2571" s="104"/>
      <c r="M2571"/>
      <c r="N2571"/>
      <c r="O2571"/>
      <c r="P2571"/>
      <c r="Q2571"/>
      <c r="R2571"/>
      <c r="S2571"/>
      <c r="T2571"/>
      <c r="U2571"/>
      <c r="V2571"/>
      <c r="W2571"/>
      <c r="X2571"/>
      <c r="Y2571"/>
      <c r="Z2571"/>
      <c r="AA2571"/>
      <c r="AB2571"/>
      <c r="AC2571"/>
      <c r="AD2571"/>
      <c r="AE2571"/>
      <c r="AF2571"/>
      <c r="AG2571"/>
      <c r="AH2571"/>
      <c r="AI2571"/>
      <c r="AJ2571"/>
      <c r="AK2571"/>
      <c r="AL2571"/>
      <c r="AM2571"/>
      <c r="AN2571"/>
      <c r="AO2571"/>
      <c r="AP2571"/>
      <c r="AQ2571"/>
      <c r="AR2571"/>
      <c r="AS2571"/>
      <c r="AT2571"/>
      <c r="AU2571"/>
      <c r="AV2571"/>
      <c r="AW2571"/>
      <c r="AX2571"/>
      <c r="AY2571"/>
      <c r="AZ2571"/>
      <c r="BA2571"/>
      <c r="BB2571"/>
      <c r="BC2571"/>
      <c r="BD2571"/>
      <c r="BE2571"/>
      <c r="BF2571"/>
      <c r="BG2571"/>
      <c r="BH2571"/>
      <c r="BI2571"/>
      <c r="BJ2571"/>
      <c r="BK2571"/>
      <c r="BL2571"/>
      <c r="BM2571"/>
      <c r="BN2571"/>
      <c r="BO2571"/>
      <c r="BP2571"/>
      <c r="BQ2571"/>
      <c r="BR2571"/>
      <c r="BS2571"/>
      <c r="BT2571"/>
    </row>
    <row r="2572" spans="1:72" s="8" customFormat="1" x14ac:dyDescent="0.25">
      <c r="A2572" s="92"/>
      <c r="B2572" s="92"/>
      <c r="C2572" s="92"/>
      <c r="D2572" s="92"/>
      <c r="E2572" s="104"/>
      <c r="F2572" s="104"/>
      <c r="G2572" s="104"/>
      <c r="H2572" s="104"/>
      <c r="I2572" s="104"/>
      <c r="J2572" s="104"/>
      <c r="K2572" s="104"/>
      <c r="L2572" s="104"/>
      <c r="M2572"/>
      <c r="N2572"/>
      <c r="O2572"/>
      <c r="P2572"/>
      <c r="Q2572"/>
      <c r="R2572"/>
      <c r="S2572"/>
      <c r="T2572"/>
      <c r="U2572"/>
      <c r="V2572"/>
      <c r="W2572"/>
      <c r="X2572"/>
      <c r="Y2572"/>
      <c r="Z2572"/>
      <c r="AA2572"/>
      <c r="AB2572"/>
      <c r="AC2572"/>
      <c r="AD2572"/>
      <c r="AE2572"/>
      <c r="AF2572"/>
      <c r="AG2572"/>
      <c r="AH2572"/>
      <c r="AI2572"/>
      <c r="AJ2572"/>
      <c r="AK2572"/>
      <c r="AL2572"/>
      <c r="AM2572"/>
      <c r="AN2572"/>
      <c r="AO2572"/>
      <c r="AP2572"/>
      <c r="AQ2572"/>
      <c r="AR2572"/>
      <c r="AS2572"/>
      <c r="AT2572"/>
      <c r="AU2572"/>
      <c r="AV2572"/>
      <c r="AW2572"/>
      <c r="AX2572"/>
      <c r="AY2572"/>
      <c r="AZ2572"/>
      <c r="BA2572"/>
      <c r="BB2572"/>
      <c r="BC2572"/>
      <c r="BD2572"/>
      <c r="BE2572"/>
      <c r="BF2572"/>
      <c r="BG2572"/>
      <c r="BH2572"/>
      <c r="BI2572"/>
      <c r="BJ2572"/>
      <c r="BK2572"/>
      <c r="BL2572"/>
      <c r="BM2572"/>
      <c r="BN2572"/>
      <c r="BO2572"/>
      <c r="BP2572"/>
      <c r="BQ2572"/>
      <c r="BR2572"/>
      <c r="BS2572"/>
      <c r="BT2572"/>
    </row>
    <row r="2573" spans="1:72" s="8" customFormat="1" x14ac:dyDescent="0.25">
      <c r="A2573" s="92"/>
      <c r="B2573" s="92"/>
      <c r="C2573" s="92"/>
      <c r="D2573" s="92"/>
      <c r="E2573" s="104"/>
      <c r="F2573" s="104"/>
      <c r="G2573" s="104"/>
      <c r="H2573" s="104"/>
      <c r="I2573" s="104"/>
      <c r="J2573" s="104"/>
      <c r="K2573" s="104"/>
      <c r="L2573" s="104"/>
      <c r="M2573"/>
      <c r="N2573"/>
      <c r="O2573"/>
      <c r="P2573"/>
      <c r="Q2573"/>
      <c r="R2573"/>
      <c r="S2573"/>
      <c r="T2573"/>
      <c r="U2573"/>
      <c r="V2573"/>
      <c r="W2573"/>
      <c r="X2573"/>
      <c r="Y2573"/>
      <c r="Z2573"/>
      <c r="AA2573"/>
      <c r="AB2573"/>
      <c r="AC2573"/>
      <c r="AD2573"/>
      <c r="AE2573"/>
      <c r="AF2573"/>
      <c r="AG2573"/>
      <c r="AH2573"/>
      <c r="AI2573"/>
      <c r="AJ2573"/>
      <c r="AK2573"/>
      <c r="AL2573"/>
      <c r="AM2573"/>
      <c r="AN2573"/>
      <c r="AO2573"/>
      <c r="AP2573"/>
      <c r="AQ2573"/>
      <c r="AR2573"/>
      <c r="AS2573"/>
      <c r="AT2573"/>
      <c r="AU2573"/>
      <c r="AV2573"/>
      <c r="AW2573"/>
      <c r="AX2573"/>
      <c r="AY2573"/>
      <c r="AZ2573"/>
      <c r="BA2573"/>
      <c r="BB2573"/>
      <c r="BC2573"/>
      <c r="BD2573"/>
      <c r="BE2573"/>
      <c r="BF2573"/>
      <c r="BG2573"/>
      <c r="BH2573"/>
      <c r="BI2573"/>
      <c r="BJ2573"/>
      <c r="BK2573"/>
      <c r="BL2573"/>
      <c r="BM2573"/>
      <c r="BN2573"/>
      <c r="BO2573"/>
      <c r="BP2573"/>
      <c r="BQ2573"/>
      <c r="BR2573"/>
      <c r="BS2573"/>
      <c r="BT2573"/>
    </row>
    <row r="2574" spans="1:72" s="8" customFormat="1" x14ac:dyDescent="0.25">
      <c r="A2574" s="92"/>
      <c r="B2574" s="92"/>
      <c r="C2574" s="92"/>
      <c r="D2574" s="92"/>
      <c r="E2574" s="104"/>
      <c r="F2574" s="104"/>
      <c r="G2574" s="104"/>
      <c r="H2574" s="104"/>
      <c r="I2574" s="104"/>
      <c r="J2574" s="104"/>
      <c r="K2574" s="104"/>
      <c r="L2574" s="104"/>
      <c r="M2574"/>
      <c r="N2574"/>
      <c r="O2574"/>
      <c r="P2574"/>
      <c r="Q2574"/>
      <c r="R2574"/>
      <c r="S2574"/>
      <c r="T2574"/>
      <c r="U2574"/>
      <c r="V2574"/>
      <c r="W2574"/>
      <c r="X2574"/>
      <c r="Y2574"/>
      <c r="Z2574"/>
      <c r="AA2574"/>
      <c r="AB2574"/>
      <c r="AC2574"/>
      <c r="AD2574"/>
      <c r="AE2574"/>
      <c r="AF2574"/>
      <c r="AG2574"/>
      <c r="AH2574"/>
      <c r="AI2574"/>
      <c r="AJ2574"/>
      <c r="AK2574"/>
      <c r="AL2574"/>
      <c r="AM2574"/>
      <c r="AN2574"/>
      <c r="AO2574"/>
      <c r="AP2574"/>
      <c r="AQ2574"/>
      <c r="AR2574"/>
      <c r="AS2574"/>
      <c r="AT2574"/>
      <c r="AU2574"/>
      <c r="AV2574"/>
      <c r="AW2574"/>
      <c r="AX2574"/>
      <c r="AY2574"/>
      <c r="AZ2574"/>
      <c r="BA2574"/>
      <c r="BB2574"/>
      <c r="BC2574"/>
      <c r="BD2574"/>
      <c r="BE2574"/>
      <c r="BF2574"/>
      <c r="BG2574"/>
      <c r="BH2574"/>
      <c r="BI2574"/>
      <c r="BJ2574"/>
      <c r="BK2574"/>
      <c r="BL2574"/>
      <c r="BM2574"/>
      <c r="BN2574"/>
      <c r="BO2574"/>
      <c r="BP2574"/>
      <c r="BQ2574"/>
      <c r="BR2574"/>
      <c r="BS2574"/>
      <c r="BT2574"/>
    </row>
    <row r="2575" spans="1:72" s="8" customFormat="1" x14ac:dyDescent="0.25">
      <c r="A2575" s="92"/>
      <c r="B2575" s="92"/>
      <c r="C2575" s="92"/>
      <c r="D2575" s="92"/>
      <c r="E2575" s="104"/>
      <c r="F2575" s="104"/>
      <c r="G2575" s="104"/>
      <c r="H2575" s="104"/>
      <c r="I2575" s="104"/>
      <c r="J2575" s="104"/>
      <c r="K2575" s="104"/>
      <c r="L2575" s="104"/>
      <c r="M2575"/>
      <c r="N2575"/>
      <c r="O2575"/>
      <c r="P2575"/>
      <c r="Q2575"/>
      <c r="R2575"/>
      <c r="S2575"/>
      <c r="T2575"/>
      <c r="U2575"/>
      <c r="V2575"/>
      <c r="W2575"/>
      <c r="X2575"/>
      <c r="Y2575"/>
      <c r="Z2575"/>
      <c r="AA2575"/>
      <c r="AB2575"/>
      <c r="AC2575"/>
      <c r="AD2575"/>
      <c r="AE2575"/>
      <c r="AF2575"/>
      <c r="AG2575"/>
      <c r="AH2575"/>
      <c r="AI2575"/>
      <c r="AJ2575"/>
      <c r="AK2575"/>
      <c r="AL2575"/>
      <c r="AM2575"/>
      <c r="AN2575"/>
      <c r="AO2575"/>
      <c r="AP2575"/>
      <c r="AQ2575"/>
      <c r="AR2575"/>
      <c r="AS2575"/>
      <c r="AT2575"/>
      <c r="AU2575"/>
      <c r="AV2575"/>
      <c r="AW2575"/>
      <c r="AX2575"/>
      <c r="AY2575"/>
      <c r="AZ2575"/>
      <c r="BA2575"/>
      <c r="BB2575"/>
      <c r="BC2575"/>
      <c r="BD2575"/>
      <c r="BE2575"/>
      <c r="BF2575"/>
      <c r="BG2575"/>
      <c r="BH2575"/>
      <c r="BI2575"/>
      <c r="BJ2575"/>
      <c r="BK2575"/>
      <c r="BL2575"/>
      <c r="BM2575"/>
      <c r="BN2575"/>
      <c r="BO2575"/>
      <c r="BP2575"/>
      <c r="BQ2575"/>
      <c r="BR2575"/>
      <c r="BS2575"/>
      <c r="BT2575"/>
    </row>
    <row r="2576" spans="1:72" s="8" customFormat="1" x14ac:dyDescent="0.25">
      <c r="A2576" s="92"/>
      <c r="B2576" s="92"/>
      <c r="C2576" s="92"/>
      <c r="D2576" s="92"/>
      <c r="E2576" s="104"/>
      <c r="F2576" s="104"/>
      <c r="G2576" s="104"/>
      <c r="H2576" s="104"/>
      <c r="I2576" s="104"/>
      <c r="J2576" s="104"/>
      <c r="K2576" s="104"/>
      <c r="L2576" s="104"/>
      <c r="M2576"/>
      <c r="N2576"/>
      <c r="O2576"/>
      <c r="P2576"/>
      <c r="Q2576"/>
      <c r="R2576"/>
      <c r="S2576"/>
      <c r="T2576"/>
      <c r="U2576"/>
      <c r="V2576"/>
      <c r="W2576"/>
      <c r="X2576"/>
      <c r="Y2576"/>
      <c r="Z2576"/>
      <c r="AA2576"/>
      <c r="AB2576"/>
      <c r="AC2576"/>
      <c r="AD2576"/>
      <c r="AE2576"/>
      <c r="AF2576"/>
      <c r="AG2576"/>
      <c r="AH2576"/>
      <c r="AI2576"/>
      <c r="AJ2576"/>
      <c r="AK2576"/>
      <c r="AL2576"/>
      <c r="AM2576"/>
      <c r="AN2576"/>
      <c r="AO2576"/>
      <c r="AP2576"/>
      <c r="AQ2576"/>
      <c r="AR2576"/>
      <c r="AS2576"/>
      <c r="AT2576"/>
      <c r="AU2576"/>
      <c r="AV2576"/>
      <c r="AW2576"/>
      <c r="AX2576"/>
      <c r="AY2576"/>
      <c r="AZ2576"/>
      <c r="BA2576"/>
      <c r="BB2576"/>
      <c r="BC2576"/>
      <c r="BD2576"/>
      <c r="BE2576"/>
      <c r="BF2576"/>
      <c r="BG2576"/>
      <c r="BH2576"/>
      <c r="BI2576"/>
      <c r="BJ2576"/>
      <c r="BK2576"/>
      <c r="BL2576"/>
      <c r="BM2576"/>
      <c r="BN2576"/>
      <c r="BO2576"/>
      <c r="BP2576"/>
      <c r="BQ2576"/>
      <c r="BR2576"/>
      <c r="BS2576"/>
      <c r="BT2576"/>
    </row>
    <row r="2577" spans="1:72" s="8" customFormat="1" x14ac:dyDescent="0.25">
      <c r="A2577" s="92"/>
      <c r="B2577" s="92"/>
      <c r="C2577" s="92"/>
      <c r="D2577" s="92"/>
      <c r="E2577" s="104"/>
      <c r="F2577" s="104"/>
      <c r="G2577" s="104"/>
      <c r="H2577" s="104"/>
      <c r="I2577" s="104"/>
      <c r="J2577" s="104"/>
      <c r="K2577" s="104"/>
      <c r="L2577" s="104"/>
      <c r="M2577"/>
      <c r="N2577"/>
      <c r="O2577"/>
      <c r="P2577"/>
      <c r="Q2577"/>
      <c r="R2577"/>
      <c r="S2577"/>
      <c r="T2577"/>
      <c r="U2577"/>
      <c r="V2577"/>
      <c r="W2577"/>
      <c r="X2577"/>
      <c r="Y2577"/>
      <c r="Z2577"/>
      <c r="AA2577"/>
      <c r="AB2577"/>
      <c r="AC2577"/>
      <c r="AD2577"/>
      <c r="AE2577"/>
      <c r="AF2577"/>
      <c r="AG2577"/>
      <c r="AH2577"/>
      <c r="AI2577"/>
      <c r="AJ2577"/>
      <c r="AK2577"/>
      <c r="AL2577"/>
      <c r="AM2577"/>
      <c r="AN2577"/>
      <c r="AO2577"/>
      <c r="AP2577"/>
      <c r="AQ2577"/>
      <c r="AR2577"/>
      <c r="AS2577"/>
      <c r="AT2577"/>
      <c r="AU2577"/>
      <c r="AV2577"/>
      <c r="AW2577"/>
      <c r="AX2577"/>
      <c r="AY2577"/>
      <c r="AZ2577"/>
      <c r="BA2577"/>
      <c r="BB2577"/>
      <c r="BC2577"/>
      <c r="BD2577"/>
      <c r="BE2577"/>
      <c r="BF2577"/>
      <c r="BG2577"/>
      <c r="BH2577"/>
      <c r="BI2577"/>
      <c r="BJ2577"/>
      <c r="BK2577"/>
      <c r="BL2577"/>
      <c r="BM2577"/>
      <c r="BN2577"/>
      <c r="BO2577"/>
      <c r="BP2577"/>
      <c r="BQ2577"/>
      <c r="BR2577"/>
      <c r="BS2577"/>
      <c r="BT2577"/>
    </row>
    <row r="2578" spans="1:72" s="8" customFormat="1" x14ac:dyDescent="0.25">
      <c r="A2578" s="92"/>
      <c r="B2578" s="92"/>
      <c r="C2578" s="92"/>
      <c r="D2578" s="92"/>
      <c r="E2578" s="104"/>
      <c r="F2578" s="104"/>
      <c r="G2578" s="104"/>
      <c r="H2578" s="104"/>
      <c r="I2578" s="104"/>
      <c r="J2578" s="104"/>
      <c r="K2578" s="104"/>
      <c r="L2578" s="104"/>
      <c r="M2578"/>
      <c r="N2578"/>
      <c r="O2578"/>
      <c r="P2578"/>
      <c r="Q2578"/>
      <c r="R2578"/>
      <c r="S2578"/>
      <c r="T2578"/>
      <c r="U2578"/>
      <c r="V2578"/>
      <c r="W2578"/>
      <c r="X2578"/>
      <c r="Y2578"/>
      <c r="Z2578"/>
      <c r="AA2578"/>
      <c r="AB2578"/>
      <c r="AC2578"/>
      <c r="AD2578"/>
      <c r="AE2578"/>
      <c r="AF2578"/>
      <c r="AG2578"/>
      <c r="AH2578"/>
      <c r="AI2578"/>
      <c r="AJ2578"/>
      <c r="AK2578"/>
      <c r="AL2578"/>
      <c r="AM2578"/>
      <c r="AN2578"/>
      <c r="AO2578"/>
      <c r="AP2578"/>
      <c r="AQ2578"/>
      <c r="AR2578"/>
      <c r="AS2578"/>
      <c r="AT2578"/>
      <c r="AU2578"/>
      <c r="AV2578"/>
      <c r="AW2578"/>
      <c r="AX2578"/>
      <c r="AY2578"/>
      <c r="AZ2578"/>
      <c r="BA2578"/>
      <c r="BB2578"/>
      <c r="BC2578"/>
      <c r="BD2578"/>
      <c r="BE2578"/>
      <c r="BF2578"/>
      <c r="BG2578"/>
      <c r="BH2578"/>
      <c r="BI2578"/>
      <c r="BJ2578"/>
      <c r="BK2578"/>
      <c r="BL2578"/>
      <c r="BM2578"/>
      <c r="BN2578"/>
      <c r="BO2578"/>
      <c r="BP2578"/>
      <c r="BQ2578"/>
      <c r="BR2578"/>
      <c r="BS2578"/>
      <c r="BT2578"/>
    </row>
    <row r="2579" spans="1:72" s="8" customFormat="1" x14ac:dyDescent="0.25">
      <c r="A2579" s="92"/>
      <c r="B2579" s="92"/>
      <c r="C2579" s="92"/>
      <c r="D2579" s="92"/>
      <c r="E2579" s="104"/>
      <c r="F2579" s="104"/>
      <c r="G2579" s="104"/>
      <c r="H2579" s="104"/>
      <c r="I2579" s="104"/>
      <c r="J2579" s="104"/>
      <c r="K2579" s="104"/>
      <c r="L2579" s="104"/>
      <c r="M2579"/>
      <c r="N2579"/>
      <c r="O2579"/>
      <c r="P2579"/>
      <c r="Q2579"/>
      <c r="R2579"/>
      <c r="S2579"/>
      <c r="T2579"/>
      <c r="U2579"/>
      <c r="V2579"/>
      <c r="W2579"/>
      <c r="X2579"/>
      <c r="Y2579"/>
      <c r="Z2579"/>
      <c r="AA2579"/>
      <c r="AB2579"/>
      <c r="AC2579"/>
      <c r="AD2579"/>
      <c r="AE2579"/>
      <c r="AF2579"/>
      <c r="AG2579"/>
      <c r="AH2579"/>
      <c r="AI2579"/>
      <c r="AJ2579"/>
      <c r="AK2579"/>
      <c r="AL2579"/>
      <c r="AM2579"/>
      <c r="AN2579"/>
      <c r="AO2579"/>
      <c r="AP2579"/>
      <c r="AQ2579"/>
      <c r="AR2579"/>
      <c r="AS2579"/>
      <c r="AT2579"/>
      <c r="AU2579"/>
      <c r="AV2579"/>
      <c r="AW2579"/>
      <c r="AX2579"/>
      <c r="AY2579"/>
      <c r="AZ2579"/>
      <c r="BA2579"/>
      <c r="BB2579"/>
      <c r="BC2579"/>
      <c r="BD2579"/>
      <c r="BE2579"/>
      <c r="BF2579"/>
      <c r="BG2579"/>
      <c r="BH2579"/>
      <c r="BI2579"/>
      <c r="BJ2579"/>
      <c r="BK2579"/>
      <c r="BL2579"/>
      <c r="BM2579"/>
      <c r="BN2579"/>
      <c r="BO2579"/>
      <c r="BP2579"/>
      <c r="BQ2579"/>
      <c r="BR2579"/>
      <c r="BS2579"/>
      <c r="BT2579"/>
    </row>
    <row r="2580" spans="1:72" s="8" customFormat="1" x14ac:dyDescent="0.25">
      <c r="A2580" s="92"/>
      <c r="B2580" s="92"/>
      <c r="C2580" s="92"/>
      <c r="D2580" s="92"/>
      <c r="E2580" s="104"/>
      <c r="F2580" s="104"/>
      <c r="G2580" s="104"/>
      <c r="H2580" s="104"/>
      <c r="I2580" s="104"/>
      <c r="J2580" s="104"/>
      <c r="K2580" s="104"/>
      <c r="L2580" s="104"/>
      <c r="M2580"/>
      <c r="N2580"/>
      <c r="O2580"/>
      <c r="P2580"/>
      <c r="Q2580"/>
      <c r="R2580"/>
      <c r="S2580"/>
      <c r="T2580"/>
      <c r="U2580"/>
      <c r="V2580"/>
      <c r="W2580"/>
      <c r="X2580"/>
      <c r="Y2580"/>
      <c r="Z2580"/>
      <c r="AA2580"/>
      <c r="AB2580"/>
      <c r="AC2580"/>
      <c r="AD2580"/>
      <c r="AE2580"/>
      <c r="AF2580"/>
      <c r="AG2580"/>
      <c r="AH2580"/>
      <c r="AI2580"/>
      <c r="AJ2580"/>
      <c r="AK2580"/>
      <c r="AL2580"/>
      <c r="AM2580"/>
      <c r="AN2580"/>
      <c r="AO2580"/>
      <c r="AP2580"/>
      <c r="AQ2580"/>
      <c r="AR2580"/>
      <c r="AS2580"/>
      <c r="AT2580"/>
      <c r="AU2580"/>
      <c r="AV2580"/>
      <c r="AW2580"/>
      <c r="AX2580"/>
      <c r="AY2580"/>
      <c r="AZ2580"/>
      <c r="BA2580"/>
      <c r="BB2580"/>
      <c r="BC2580"/>
      <c r="BD2580"/>
      <c r="BE2580"/>
      <c r="BF2580"/>
      <c r="BG2580"/>
      <c r="BH2580"/>
      <c r="BI2580"/>
      <c r="BJ2580"/>
      <c r="BK2580"/>
      <c r="BL2580"/>
      <c r="BM2580"/>
      <c r="BN2580"/>
      <c r="BO2580"/>
      <c r="BP2580"/>
      <c r="BQ2580"/>
      <c r="BR2580"/>
      <c r="BS2580"/>
      <c r="BT2580"/>
    </row>
    <row r="2581" spans="1:72" s="8" customFormat="1" x14ac:dyDescent="0.25">
      <c r="A2581" s="92"/>
      <c r="B2581" s="92"/>
      <c r="C2581" s="92"/>
      <c r="D2581" s="92"/>
      <c r="E2581" s="104"/>
      <c r="F2581" s="104"/>
      <c r="G2581" s="104"/>
      <c r="H2581" s="104"/>
      <c r="I2581" s="104"/>
      <c r="J2581" s="104"/>
      <c r="K2581" s="104"/>
      <c r="L2581" s="104"/>
      <c r="M2581"/>
      <c r="N2581"/>
      <c r="O2581"/>
      <c r="P2581"/>
      <c r="Q2581"/>
      <c r="R2581"/>
      <c r="S2581"/>
      <c r="T2581"/>
      <c r="U2581"/>
      <c r="V2581"/>
      <c r="W2581"/>
      <c r="X2581"/>
      <c r="Y2581"/>
      <c r="Z2581"/>
      <c r="AA2581"/>
      <c r="AB2581"/>
      <c r="AC2581"/>
      <c r="AD2581"/>
      <c r="AE2581"/>
      <c r="AF2581"/>
      <c r="AG2581"/>
      <c r="AH2581"/>
      <c r="AI2581"/>
      <c r="AJ2581"/>
      <c r="AK2581"/>
      <c r="AL2581"/>
      <c r="AM2581"/>
      <c r="AN2581"/>
      <c r="AO2581"/>
      <c r="AP2581"/>
      <c r="AQ2581"/>
      <c r="AR2581"/>
      <c r="AS2581"/>
      <c r="AT2581"/>
      <c r="AU2581"/>
      <c r="AV2581"/>
      <c r="AW2581"/>
      <c r="AX2581"/>
      <c r="AY2581"/>
      <c r="AZ2581"/>
      <c r="BA2581"/>
      <c r="BB2581"/>
      <c r="BC2581"/>
      <c r="BD2581"/>
      <c r="BE2581"/>
      <c r="BF2581"/>
      <c r="BG2581"/>
      <c r="BH2581"/>
      <c r="BI2581"/>
      <c r="BJ2581"/>
      <c r="BK2581"/>
      <c r="BL2581"/>
      <c r="BM2581"/>
      <c r="BN2581"/>
      <c r="BO2581"/>
      <c r="BP2581"/>
      <c r="BQ2581"/>
      <c r="BR2581"/>
      <c r="BS2581"/>
      <c r="BT2581"/>
    </row>
    <row r="2582" spans="1:72" s="8" customFormat="1" x14ac:dyDescent="0.25">
      <c r="A2582" s="92"/>
      <c r="B2582" s="92"/>
      <c r="C2582" s="92"/>
      <c r="D2582" s="92"/>
      <c r="E2582" s="104"/>
      <c r="F2582" s="104"/>
      <c r="G2582" s="104"/>
      <c r="H2582" s="104"/>
      <c r="I2582" s="104"/>
      <c r="J2582" s="104"/>
      <c r="K2582" s="104"/>
      <c r="L2582" s="104"/>
      <c r="M2582"/>
      <c r="N2582"/>
      <c r="O2582"/>
      <c r="P2582"/>
      <c r="Q2582"/>
      <c r="R2582"/>
      <c r="S2582"/>
      <c r="T2582"/>
      <c r="U2582"/>
      <c r="V2582"/>
      <c r="W2582"/>
      <c r="X2582"/>
      <c r="Y2582"/>
      <c r="Z2582"/>
      <c r="AA2582"/>
      <c r="AB2582"/>
      <c r="AC2582"/>
      <c r="AD2582"/>
      <c r="AE2582"/>
      <c r="AF2582"/>
      <c r="AG2582"/>
      <c r="AH2582"/>
      <c r="AI2582"/>
      <c r="AJ2582"/>
      <c r="AK2582"/>
      <c r="AL2582"/>
      <c r="AM2582"/>
      <c r="AN2582"/>
      <c r="AO2582"/>
      <c r="AP2582"/>
      <c r="AQ2582"/>
      <c r="AR2582"/>
      <c r="AS2582"/>
      <c r="AT2582"/>
      <c r="AU2582"/>
      <c r="AV2582"/>
      <c r="AW2582"/>
      <c r="AX2582"/>
      <c r="AY2582"/>
      <c r="AZ2582"/>
      <c r="BA2582"/>
      <c r="BB2582"/>
      <c r="BC2582"/>
      <c r="BD2582"/>
      <c r="BE2582"/>
      <c r="BF2582"/>
      <c r="BG2582"/>
      <c r="BH2582"/>
      <c r="BI2582"/>
      <c r="BJ2582"/>
      <c r="BK2582"/>
      <c r="BL2582"/>
      <c r="BM2582"/>
      <c r="BN2582"/>
      <c r="BO2582"/>
      <c r="BP2582"/>
      <c r="BQ2582"/>
      <c r="BR2582"/>
      <c r="BS2582"/>
      <c r="BT2582"/>
    </row>
    <row r="2583" spans="1:72" s="8" customFormat="1" x14ac:dyDescent="0.25">
      <c r="A2583" s="92"/>
      <c r="B2583" s="92"/>
      <c r="C2583" s="92"/>
      <c r="D2583" s="92"/>
      <c r="E2583" s="104"/>
      <c r="F2583" s="104"/>
      <c r="G2583" s="104"/>
      <c r="H2583" s="104"/>
      <c r="I2583" s="104"/>
      <c r="J2583" s="104"/>
      <c r="K2583" s="104"/>
      <c r="L2583" s="104"/>
      <c r="M2583"/>
      <c r="N2583"/>
      <c r="O2583"/>
      <c r="P2583"/>
      <c r="Q2583"/>
      <c r="R2583"/>
      <c r="S2583"/>
      <c r="T2583"/>
      <c r="U2583"/>
      <c r="V2583"/>
      <c r="W2583"/>
      <c r="X2583"/>
      <c r="Y2583"/>
      <c r="Z2583"/>
      <c r="AA2583"/>
      <c r="AB2583"/>
      <c r="AC2583"/>
      <c r="AD2583"/>
      <c r="AE2583"/>
      <c r="AF2583"/>
      <c r="AG2583"/>
      <c r="AH2583"/>
      <c r="AI2583"/>
      <c r="AJ2583"/>
      <c r="AK2583"/>
      <c r="AL2583"/>
      <c r="AM2583"/>
      <c r="AN2583"/>
      <c r="AO2583"/>
      <c r="AP2583"/>
      <c r="AQ2583"/>
      <c r="AR2583"/>
      <c r="AS2583"/>
      <c r="AT2583"/>
      <c r="AU2583"/>
      <c r="AV2583"/>
      <c r="AW2583"/>
      <c r="AX2583"/>
      <c r="AY2583"/>
      <c r="AZ2583"/>
      <c r="BA2583"/>
      <c r="BB2583"/>
      <c r="BC2583"/>
      <c r="BD2583"/>
      <c r="BE2583"/>
      <c r="BF2583"/>
      <c r="BG2583"/>
      <c r="BH2583"/>
      <c r="BI2583"/>
      <c r="BJ2583"/>
      <c r="BK2583"/>
      <c r="BL2583"/>
      <c r="BM2583"/>
      <c r="BN2583"/>
      <c r="BO2583"/>
      <c r="BP2583"/>
      <c r="BQ2583"/>
      <c r="BR2583"/>
      <c r="BS2583"/>
      <c r="BT2583"/>
    </row>
    <row r="2584" spans="1:72" s="8" customFormat="1" x14ac:dyDescent="0.25">
      <c r="A2584" s="92"/>
      <c r="B2584" s="92"/>
      <c r="C2584" s="92"/>
      <c r="D2584" s="92"/>
      <c r="E2584" s="104"/>
      <c r="F2584" s="104"/>
      <c r="G2584" s="104"/>
      <c r="H2584" s="104"/>
      <c r="I2584" s="104"/>
      <c r="J2584" s="104"/>
      <c r="K2584" s="104"/>
      <c r="L2584" s="104"/>
      <c r="M2584"/>
      <c r="N2584"/>
      <c r="O2584"/>
      <c r="P2584"/>
      <c r="Q2584"/>
      <c r="R2584"/>
      <c r="S2584"/>
      <c r="T2584"/>
      <c r="U2584"/>
      <c r="V2584"/>
      <c r="W2584"/>
      <c r="X2584"/>
      <c r="Y2584"/>
      <c r="Z2584"/>
      <c r="AA2584"/>
      <c r="AB2584"/>
      <c r="AC2584"/>
      <c r="AD2584"/>
      <c r="AE2584"/>
      <c r="AF2584"/>
      <c r="AG2584"/>
      <c r="AH2584"/>
      <c r="AI2584"/>
      <c r="AJ2584"/>
      <c r="AK2584"/>
      <c r="AL2584"/>
      <c r="AM2584"/>
      <c r="AN2584"/>
      <c r="AO2584"/>
      <c r="AP2584"/>
      <c r="AQ2584"/>
      <c r="AR2584"/>
      <c r="AS2584"/>
      <c r="AT2584"/>
      <c r="AU2584"/>
      <c r="AV2584"/>
      <c r="AW2584"/>
      <c r="AX2584"/>
      <c r="AY2584"/>
      <c r="AZ2584"/>
      <c r="BA2584"/>
      <c r="BB2584"/>
      <c r="BC2584"/>
      <c r="BD2584"/>
      <c r="BE2584"/>
      <c r="BF2584"/>
      <c r="BG2584"/>
      <c r="BH2584"/>
      <c r="BI2584"/>
      <c r="BJ2584"/>
      <c r="BK2584"/>
      <c r="BL2584"/>
      <c r="BM2584"/>
      <c r="BN2584"/>
      <c r="BO2584"/>
      <c r="BP2584"/>
      <c r="BQ2584"/>
      <c r="BR2584"/>
      <c r="BS2584"/>
      <c r="BT2584"/>
    </row>
    <row r="2585" spans="1:72" s="8" customFormat="1" x14ac:dyDescent="0.25">
      <c r="A2585" s="92"/>
      <c r="B2585" s="92"/>
      <c r="C2585" s="92"/>
      <c r="D2585" s="92"/>
      <c r="E2585" s="104"/>
      <c r="F2585" s="104"/>
      <c r="G2585" s="104"/>
      <c r="H2585" s="104"/>
      <c r="I2585" s="104"/>
      <c r="J2585" s="104"/>
      <c r="K2585" s="104"/>
      <c r="L2585" s="104"/>
      <c r="M2585"/>
      <c r="N2585"/>
      <c r="O2585"/>
      <c r="P2585"/>
      <c r="Q2585"/>
      <c r="R2585"/>
      <c r="S2585"/>
      <c r="T2585"/>
      <c r="U2585"/>
      <c r="V2585"/>
      <c r="W2585"/>
      <c r="X2585"/>
      <c r="Y2585"/>
      <c r="Z2585"/>
      <c r="AA2585"/>
      <c r="AB2585"/>
      <c r="AC2585"/>
      <c r="AD2585"/>
      <c r="AE2585"/>
      <c r="AF2585"/>
      <c r="AG2585"/>
      <c r="AH2585"/>
      <c r="AI2585"/>
      <c r="AJ2585"/>
      <c r="AK2585"/>
      <c r="AL2585"/>
      <c r="AM2585"/>
      <c r="AN2585"/>
      <c r="AO2585"/>
      <c r="AP2585"/>
      <c r="AQ2585"/>
      <c r="AR2585"/>
      <c r="AS2585"/>
      <c r="AT2585"/>
      <c r="AU2585"/>
      <c r="AV2585"/>
      <c r="AW2585"/>
      <c r="AX2585"/>
      <c r="AY2585"/>
      <c r="AZ2585"/>
      <c r="BA2585"/>
      <c r="BB2585"/>
      <c r="BC2585"/>
      <c r="BD2585"/>
      <c r="BE2585"/>
      <c r="BF2585"/>
      <c r="BG2585"/>
      <c r="BH2585"/>
      <c r="BI2585"/>
      <c r="BJ2585"/>
      <c r="BK2585"/>
      <c r="BL2585"/>
      <c r="BM2585"/>
      <c r="BN2585"/>
      <c r="BO2585"/>
      <c r="BP2585"/>
      <c r="BQ2585"/>
      <c r="BR2585"/>
      <c r="BS2585"/>
      <c r="BT2585"/>
    </row>
    <row r="2586" spans="1:72" s="8" customFormat="1" x14ac:dyDescent="0.25">
      <c r="A2586" s="92"/>
      <c r="B2586" s="92"/>
      <c r="C2586" s="92"/>
      <c r="D2586" s="92"/>
      <c r="E2586" s="104"/>
      <c r="F2586" s="104"/>
      <c r="G2586" s="104"/>
      <c r="H2586" s="104"/>
      <c r="I2586" s="104"/>
      <c r="J2586" s="104"/>
      <c r="K2586" s="104"/>
      <c r="L2586" s="104"/>
      <c r="M2586"/>
      <c r="N2586"/>
      <c r="O2586"/>
      <c r="P2586"/>
      <c r="Q2586"/>
      <c r="R2586"/>
      <c r="S2586"/>
      <c r="T2586"/>
      <c r="U2586"/>
      <c r="V2586"/>
      <c r="W2586"/>
      <c r="X2586"/>
      <c r="Y2586"/>
      <c r="Z2586"/>
      <c r="AA2586"/>
      <c r="AB2586"/>
      <c r="AC2586"/>
      <c r="AD2586"/>
      <c r="AE2586"/>
      <c r="AF2586"/>
      <c r="AG2586"/>
      <c r="AH2586"/>
      <c r="AI2586"/>
      <c r="AJ2586"/>
      <c r="AK2586"/>
      <c r="AL2586"/>
      <c r="AM2586"/>
      <c r="AN2586"/>
      <c r="AO2586"/>
      <c r="AP2586"/>
      <c r="AQ2586"/>
      <c r="AR2586"/>
      <c r="AS2586"/>
      <c r="AT2586"/>
      <c r="AU2586"/>
      <c r="AV2586"/>
      <c r="AW2586"/>
      <c r="AX2586"/>
      <c r="AY2586"/>
      <c r="AZ2586"/>
      <c r="BA2586"/>
      <c r="BB2586"/>
      <c r="BC2586"/>
      <c r="BD2586"/>
      <c r="BE2586"/>
      <c r="BF2586"/>
      <c r="BG2586"/>
      <c r="BH2586"/>
      <c r="BI2586"/>
      <c r="BJ2586"/>
      <c r="BK2586"/>
      <c r="BL2586"/>
      <c r="BM2586"/>
      <c r="BN2586"/>
      <c r="BO2586"/>
      <c r="BP2586"/>
      <c r="BQ2586"/>
      <c r="BR2586"/>
      <c r="BS2586"/>
      <c r="BT2586"/>
    </row>
    <row r="2587" spans="1:72" s="8" customFormat="1" x14ac:dyDescent="0.25">
      <c r="A2587" s="92"/>
      <c r="B2587" s="92"/>
      <c r="C2587" s="92"/>
      <c r="D2587" s="92"/>
      <c r="E2587" s="104"/>
      <c r="F2587" s="104"/>
      <c r="G2587" s="104"/>
      <c r="H2587" s="104"/>
      <c r="I2587" s="104"/>
      <c r="J2587" s="104"/>
      <c r="K2587" s="104"/>
      <c r="L2587" s="104"/>
      <c r="M2587"/>
      <c r="N2587"/>
      <c r="O2587"/>
      <c r="P2587"/>
      <c r="Q2587"/>
      <c r="R2587"/>
      <c r="S2587"/>
      <c r="T2587"/>
      <c r="U2587"/>
      <c r="V2587"/>
      <c r="W2587"/>
      <c r="X2587"/>
      <c r="Y2587"/>
      <c r="Z2587"/>
      <c r="AA2587"/>
      <c r="AB2587"/>
      <c r="AC2587"/>
      <c r="AD2587"/>
      <c r="AE2587"/>
      <c r="AF2587"/>
      <c r="AG2587"/>
      <c r="AH2587"/>
      <c r="AI2587"/>
      <c r="AJ2587"/>
      <c r="AK2587"/>
      <c r="AL2587"/>
      <c r="AM2587"/>
      <c r="AN2587"/>
      <c r="AO2587"/>
      <c r="AP2587"/>
      <c r="AQ2587"/>
      <c r="AR2587"/>
      <c r="AS2587"/>
      <c r="AT2587"/>
      <c r="AU2587"/>
      <c r="AV2587"/>
      <c r="AW2587"/>
      <c r="AX2587"/>
      <c r="AY2587"/>
      <c r="AZ2587"/>
      <c r="BA2587"/>
      <c r="BB2587"/>
      <c r="BC2587"/>
      <c r="BD2587"/>
      <c r="BE2587"/>
      <c r="BF2587"/>
      <c r="BG2587"/>
      <c r="BH2587"/>
      <c r="BI2587"/>
      <c r="BJ2587"/>
      <c r="BK2587"/>
      <c r="BL2587"/>
      <c r="BM2587"/>
      <c r="BN2587"/>
      <c r="BO2587"/>
      <c r="BP2587"/>
      <c r="BQ2587"/>
      <c r="BR2587"/>
      <c r="BS2587"/>
      <c r="BT2587"/>
    </row>
    <row r="2588" spans="1:72" s="8" customFormat="1" x14ac:dyDescent="0.25">
      <c r="A2588" s="92"/>
      <c r="B2588" s="92"/>
      <c r="C2588" s="92"/>
      <c r="D2588" s="92"/>
      <c r="E2588" s="104"/>
      <c r="F2588" s="104"/>
      <c r="G2588" s="104"/>
      <c r="H2588" s="104"/>
      <c r="I2588" s="104"/>
      <c r="J2588" s="104"/>
      <c r="K2588" s="104"/>
      <c r="L2588" s="104"/>
      <c r="M2588"/>
      <c r="N2588"/>
      <c r="O2588"/>
      <c r="P2588"/>
      <c r="Q2588"/>
      <c r="R2588"/>
      <c r="S2588"/>
      <c r="T2588"/>
      <c r="U2588"/>
      <c r="V2588"/>
      <c r="W2588"/>
      <c r="X2588"/>
      <c r="Y2588"/>
      <c r="Z2588"/>
      <c r="AA2588"/>
      <c r="AB2588"/>
      <c r="AC2588"/>
      <c r="AD2588"/>
      <c r="AE2588"/>
      <c r="AF2588"/>
      <c r="AG2588"/>
      <c r="AH2588"/>
      <c r="AI2588"/>
      <c r="AJ2588"/>
      <c r="AK2588"/>
      <c r="AL2588"/>
      <c r="AM2588"/>
      <c r="AN2588"/>
      <c r="AO2588"/>
      <c r="AP2588"/>
      <c r="AQ2588"/>
      <c r="AR2588"/>
      <c r="AS2588"/>
      <c r="AT2588"/>
      <c r="AU2588"/>
      <c r="AV2588"/>
      <c r="AW2588"/>
      <c r="AX2588"/>
      <c r="AY2588"/>
      <c r="AZ2588"/>
      <c r="BA2588"/>
      <c r="BB2588"/>
      <c r="BC2588"/>
      <c r="BD2588"/>
      <c r="BE2588"/>
      <c r="BF2588"/>
      <c r="BG2588"/>
      <c r="BH2588"/>
      <c r="BI2588"/>
      <c r="BJ2588"/>
      <c r="BK2588"/>
      <c r="BL2588"/>
      <c r="BM2588"/>
      <c r="BN2588"/>
      <c r="BO2588"/>
      <c r="BP2588"/>
      <c r="BQ2588"/>
      <c r="BR2588"/>
      <c r="BS2588"/>
      <c r="BT2588"/>
    </row>
    <row r="2589" spans="1:72" s="8" customFormat="1" x14ac:dyDescent="0.25">
      <c r="A2589" s="92"/>
      <c r="B2589" s="92"/>
      <c r="C2589" s="92"/>
      <c r="D2589" s="92"/>
      <c r="E2589" s="104"/>
      <c r="F2589" s="104"/>
      <c r="G2589" s="104"/>
      <c r="H2589" s="104"/>
      <c r="I2589" s="104"/>
      <c r="J2589" s="104"/>
      <c r="K2589" s="104"/>
      <c r="L2589" s="104"/>
      <c r="M2589"/>
      <c r="N2589"/>
      <c r="O2589"/>
      <c r="P2589"/>
      <c r="Q2589"/>
      <c r="R2589"/>
      <c r="S2589"/>
      <c r="T2589"/>
      <c r="U2589"/>
      <c r="V2589"/>
      <c r="W2589"/>
      <c r="X2589"/>
      <c r="Y2589"/>
      <c r="Z2589"/>
      <c r="AA2589"/>
      <c r="AB2589"/>
      <c r="AC2589"/>
      <c r="AD2589"/>
      <c r="AE2589"/>
      <c r="AF2589"/>
      <c r="AG2589"/>
      <c r="AH2589"/>
      <c r="AI2589"/>
      <c r="AJ2589"/>
      <c r="AK2589"/>
      <c r="AL2589"/>
      <c r="AM2589"/>
      <c r="AN2589"/>
      <c r="AO2589"/>
      <c r="AP2589"/>
      <c r="AQ2589"/>
      <c r="AR2589"/>
      <c r="AS2589"/>
      <c r="AT2589"/>
      <c r="AU2589"/>
      <c r="AV2589"/>
      <c r="AW2589"/>
      <c r="AX2589"/>
      <c r="AY2589"/>
      <c r="AZ2589"/>
      <c r="BA2589"/>
      <c r="BB2589"/>
      <c r="BC2589"/>
      <c r="BD2589"/>
      <c r="BE2589"/>
      <c r="BF2589"/>
      <c r="BG2589"/>
      <c r="BH2589"/>
      <c r="BI2589"/>
      <c r="BJ2589"/>
      <c r="BK2589"/>
      <c r="BL2589"/>
      <c r="BM2589"/>
      <c r="BN2589"/>
      <c r="BO2589"/>
      <c r="BP2589"/>
      <c r="BQ2589"/>
      <c r="BR2589"/>
      <c r="BS2589"/>
      <c r="BT2589"/>
    </row>
    <row r="2590" spans="1:72" s="8" customFormat="1" x14ac:dyDescent="0.25">
      <c r="A2590" s="92"/>
      <c r="B2590" s="92"/>
      <c r="C2590" s="92"/>
      <c r="D2590" s="92"/>
      <c r="E2590" s="104"/>
      <c r="F2590" s="104"/>
      <c r="G2590" s="104"/>
      <c r="H2590" s="104"/>
      <c r="I2590" s="104"/>
      <c r="J2590" s="104"/>
      <c r="K2590" s="104"/>
      <c r="L2590" s="104"/>
      <c r="M2590"/>
      <c r="N2590"/>
      <c r="O2590"/>
      <c r="P2590"/>
      <c r="Q2590"/>
      <c r="R2590"/>
      <c r="S2590"/>
      <c r="T2590"/>
      <c r="U2590"/>
      <c r="V2590"/>
      <c r="W2590"/>
      <c r="X2590"/>
      <c r="Y2590"/>
      <c r="Z2590"/>
      <c r="AA2590"/>
      <c r="AB2590"/>
      <c r="AC2590"/>
      <c r="AD2590"/>
      <c r="AE2590"/>
      <c r="AF2590"/>
      <c r="AG2590"/>
      <c r="AH2590"/>
      <c r="AI2590"/>
      <c r="AJ2590"/>
      <c r="AK2590"/>
      <c r="AL2590"/>
      <c r="AM2590"/>
      <c r="AN2590"/>
      <c r="AO2590"/>
      <c r="AP2590"/>
      <c r="AQ2590"/>
      <c r="AR2590"/>
      <c r="AS2590"/>
      <c r="AT2590"/>
      <c r="AU2590"/>
      <c r="AV2590"/>
      <c r="AW2590"/>
      <c r="AX2590"/>
      <c r="AY2590"/>
      <c r="AZ2590"/>
      <c r="BA2590"/>
      <c r="BB2590"/>
      <c r="BC2590"/>
      <c r="BD2590"/>
      <c r="BE2590"/>
      <c r="BF2590"/>
      <c r="BG2590"/>
      <c r="BH2590"/>
      <c r="BI2590"/>
      <c r="BJ2590"/>
      <c r="BK2590"/>
      <c r="BL2590"/>
      <c r="BM2590"/>
      <c r="BN2590"/>
      <c r="BO2590"/>
      <c r="BP2590"/>
      <c r="BQ2590"/>
      <c r="BR2590"/>
      <c r="BS2590"/>
      <c r="BT2590"/>
    </row>
    <row r="2591" spans="1:72" s="8" customFormat="1" x14ac:dyDescent="0.25">
      <c r="A2591" s="92"/>
      <c r="B2591" s="92"/>
      <c r="C2591" s="92"/>
      <c r="D2591" s="92"/>
      <c r="E2591" s="104"/>
      <c r="F2591" s="104"/>
      <c r="G2591" s="104"/>
      <c r="H2591" s="104"/>
      <c r="I2591" s="104"/>
      <c r="J2591" s="104"/>
      <c r="K2591" s="104"/>
      <c r="L2591" s="104"/>
      <c r="M2591"/>
      <c r="N2591"/>
      <c r="O2591"/>
      <c r="P2591"/>
      <c r="Q2591"/>
      <c r="R2591"/>
      <c r="S2591"/>
      <c r="T2591"/>
      <c r="U2591"/>
      <c r="V2591"/>
      <c r="W2591"/>
      <c r="X2591"/>
      <c r="Y2591"/>
      <c r="Z2591"/>
      <c r="AA2591"/>
      <c r="AB2591"/>
      <c r="AC2591"/>
      <c r="AD2591"/>
      <c r="AE2591"/>
      <c r="AF2591"/>
      <c r="AG2591"/>
      <c r="AH2591"/>
      <c r="AI2591"/>
      <c r="AJ2591"/>
      <c r="AK2591"/>
      <c r="AL2591"/>
      <c r="AM2591"/>
      <c r="AN2591"/>
      <c r="AO2591"/>
      <c r="AP2591"/>
      <c r="AQ2591"/>
      <c r="AR2591"/>
      <c r="AS2591"/>
      <c r="AT2591"/>
      <c r="AU2591"/>
      <c r="AV2591"/>
      <c r="AW2591"/>
      <c r="AX2591"/>
      <c r="AY2591"/>
      <c r="AZ2591"/>
      <c r="BA2591"/>
      <c r="BB2591"/>
      <c r="BC2591"/>
      <c r="BD2591"/>
      <c r="BE2591"/>
      <c r="BF2591"/>
      <c r="BG2591"/>
      <c r="BH2591"/>
      <c r="BI2591"/>
      <c r="BJ2591"/>
      <c r="BK2591"/>
      <c r="BL2591"/>
      <c r="BM2591"/>
      <c r="BN2591"/>
      <c r="BO2591"/>
      <c r="BP2591"/>
      <c r="BQ2591"/>
      <c r="BR2591"/>
      <c r="BS2591"/>
      <c r="BT2591"/>
    </row>
    <row r="2592" spans="1:72" s="8" customFormat="1" x14ac:dyDescent="0.25">
      <c r="A2592" s="92"/>
      <c r="B2592" s="92"/>
      <c r="C2592" s="92"/>
      <c r="D2592" s="92"/>
      <c r="E2592" s="104"/>
      <c r="F2592" s="104"/>
      <c r="G2592" s="104"/>
      <c r="H2592" s="104"/>
      <c r="I2592" s="104"/>
      <c r="J2592" s="104"/>
      <c r="K2592" s="104"/>
      <c r="L2592" s="104"/>
      <c r="M2592"/>
      <c r="N2592"/>
      <c r="O2592"/>
      <c r="P2592"/>
      <c r="Q2592"/>
      <c r="R2592"/>
      <c r="S2592"/>
      <c r="T2592"/>
      <c r="U2592"/>
      <c r="V2592"/>
      <c r="W2592"/>
      <c r="X2592"/>
      <c r="Y2592"/>
      <c r="Z2592"/>
      <c r="AA2592"/>
      <c r="AB2592"/>
      <c r="AC2592"/>
      <c r="AD2592"/>
      <c r="AE2592"/>
      <c r="AF2592"/>
      <c r="AG2592"/>
      <c r="AH2592"/>
      <c r="AI2592"/>
      <c r="AJ2592"/>
      <c r="AK2592"/>
      <c r="AL2592"/>
      <c r="AM2592"/>
      <c r="AN2592"/>
      <c r="AO2592"/>
      <c r="AP2592"/>
      <c r="AQ2592"/>
      <c r="AR2592"/>
      <c r="AS2592"/>
      <c r="AT2592"/>
      <c r="AU2592"/>
      <c r="AV2592"/>
      <c r="AW2592"/>
      <c r="AX2592"/>
      <c r="AY2592"/>
      <c r="AZ2592"/>
      <c r="BA2592"/>
      <c r="BB2592"/>
      <c r="BC2592"/>
      <c r="BD2592"/>
      <c r="BE2592"/>
      <c r="BF2592"/>
      <c r="BG2592"/>
      <c r="BH2592"/>
      <c r="BI2592"/>
      <c r="BJ2592"/>
      <c r="BK2592"/>
      <c r="BL2592"/>
      <c r="BM2592"/>
      <c r="BN2592"/>
      <c r="BO2592"/>
      <c r="BP2592"/>
      <c r="BQ2592"/>
      <c r="BR2592"/>
      <c r="BS2592"/>
      <c r="BT2592"/>
    </row>
    <row r="2593" spans="1:72" s="8" customFormat="1" x14ac:dyDescent="0.25">
      <c r="A2593" s="92"/>
      <c r="B2593" s="92"/>
      <c r="C2593" s="92"/>
      <c r="D2593" s="92"/>
      <c r="E2593" s="104"/>
      <c r="F2593" s="104"/>
      <c r="G2593" s="104"/>
      <c r="H2593" s="104"/>
      <c r="I2593" s="104"/>
      <c r="J2593" s="104"/>
      <c r="K2593" s="104"/>
      <c r="L2593" s="104"/>
      <c r="M2593"/>
      <c r="N2593"/>
      <c r="O2593"/>
      <c r="P2593"/>
      <c r="Q2593"/>
      <c r="R2593"/>
      <c r="S2593"/>
      <c r="T2593"/>
      <c r="U2593"/>
      <c r="V2593"/>
      <c r="W2593"/>
      <c r="X2593"/>
      <c r="Y2593"/>
      <c r="Z2593"/>
      <c r="AA2593"/>
      <c r="AB2593"/>
      <c r="AC2593"/>
      <c r="AD2593"/>
      <c r="AE2593"/>
      <c r="AF2593"/>
      <c r="AG2593"/>
      <c r="AH2593"/>
      <c r="AI2593"/>
      <c r="AJ2593"/>
      <c r="AK2593"/>
      <c r="AL2593"/>
      <c r="AM2593"/>
      <c r="AN2593"/>
      <c r="AO2593"/>
      <c r="AP2593"/>
      <c r="AQ2593"/>
      <c r="AR2593"/>
      <c r="AS2593"/>
      <c r="AT2593"/>
      <c r="AU2593"/>
      <c r="AV2593"/>
      <c r="AW2593"/>
      <c r="AX2593"/>
      <c r="AY2593"/>
      <c r="AZ2593"/>
      <c r="BA2593"/>
      <c r="BB2593"/>
      <c r="BC2593"/>
      <c r="BD2593"/>
      <c r="BE2593"/>
      <c r="BF2593"/>
      <c r="BG2593"/>
      <c r="BH2593"/>
      <c r="BI2593"/>
      <c r="BJ2593"/>
      <c r="BK2593"/>
      <c r="BL2593"/>
      <c r="BM2593"/>
      <c r="BN2593"/>
      <c r="BO2593"/>
      <c r="BP2593"/>
      <c r="BQ2593"/>
      <c r="BR2593"/>
      <c r="BS2593"/>
      <c r="BT2593"/>
    </row>
    <row r="2594" spans="1:72" s="8" customFormat="1" x14ac:dyDescent="0.25">
      <c r="A2594" s="92"/>
      <c r="B2594" s="92"/>
      <c r="C2594" s="92"/>
      <c r="D2594" s="92"/>
      <c r="E2594" s="104"/>
      <c r="F2594" s="104"/>
      <c r="G2594" s="104"/>
      <c r="H2594" s="104"/>
      <c r="I2594" s="104"/>
      <c r="J2594" s="104"/>
      <c r="K2594" s="104"/>
      <c r="L2594" s="104"/>
      <c r="M2594"/>
      <c r="N2594"/>
      <c r="O2594"/>
      <c r="P2594"/>
      <c r="Q2594"/>
      <c r="R2594"/>
      <c r="S2594"/>
      <c r="T2594"/>
      <c r="U2594"/>
      <c r="V2594"/>
      <c r="W2594"/>
      <c r="X2594"/>
      <c r="Y2594"/>
      <c r="Z2594"/>
      <c r="AA2594"/>
      <c r="AB2594"/>
      <c r="AC2594"/>
      <c r="AD2594"/>
      <c r="AE2594"/>
      <c r="AF2594"/>
      <c r="AG2594"/>
      <c r="AH2594"/>
      <c r="AI2594"/>
      <c r="AJ2594"/>
      <c r="AK2594"/>
      <c r="AL2594"/>
      <c r="AM2594"/>
      <c r="AN2594"/>
      <c r="AO2594"/>
      <c r="AP2594"/>
      <c r="AQ2594"/>
      <c r="AR2594"/>
      <c r="AS2594"/>
      <c r="AT2594"/>
      <c r="AU2594"/>
      <c r="AV2594"/>
      <c r="AW2594"/>
      <c r="AX2594"/>
      <c r="AY2594"/>
      <c r="AZ2594"/>
      <c r="BA2594"/>
      <c r="BB2594"/>
      <c r="BC2594"/>
      <c r="BD2594"/>
      <c r="BE2594"/>
      <c r="BF2594"/>
      <c r="BG2594"/>
      <c r="BH2594"/>
      <c r="BI2594"/>
      <c r="BJ2594"/>
      <c r="BK2594"/>
      <c r="BL2594"/>
      <c r="BM2594"/>
      <c r="BN2594"/>
      <c r="BO2594"/>
      <c r="BP2594"/>
      <c r="BQ2594"/>
      <c r="BR2594"/>
      <c r="BS2594"/>
      <c r="BT2594"/>
    </row>
    <row r="2595" spans="1:72" s="8" customFormat="1" x14ac:dyDescent="0.25">
      <c r="A2595" s="92"/>
      <c r="B2595" s="92"/>
      <c r="C2595" s="92"/>
      <c r="D2595" s="92"/>
      <c r="E2595" s="104"/>
      <c r="F2595" s="104"/>
      <c r="G2595" s="104"/>
      <c r="H2595" s="104"/>
      <c r="I2595" s="104"/>
      <c r="J2595" s="104"/>
      <c r="K2595" s="104"/>
      <c r="L2595" s="104"/>
      <c r="M2595"/>
      <c r="N2595"/>
      <c r="O2595"/>
      <c r="P2595"/>
      <c r="Q2595"/>
      <c r="R2595"/>
      <c r="S2595"/>
      <c r="T2595"/>
      <c r="U2595"/>
      <c r="V2595"/>
      <c r="W2595"/>
      <c r="X2595"/>
      <c r="Y2595"/>
      <c r="Z2595"/>
      <c r="AA2595"/>
      <c r="AB2595"/>
      <c r="AC2595"/>
      <c r="AD2595"/>
      <c r="AE2595"/>
      <c r="AF2595"/>
      <c r="AG2595"/>
      <c r="AH2595"/>
      <c r="AI2595"/>
      <c r="AJ2595"/>
      <c r="AK2595"/>
      <c r="AL2595"/>
      <c r="AM2595"/>
      <c r="AN2595"/>
      <c r="AO2595"/>
      <c r="AP2595"/>
      <c r="AQ2595"/>
      <c r="AR2595"/>
      <c r="AS2595"/>
      <c r="AT2595"/>
      <c r="AU2595"/>
      <c r="AV2595"/>
      <c r="AW2595"/>
      <c r="AX2595"/>
      <c r="AY2595"/>
      <c r="AZ2595"/>
      <c r="BA2595"/>
      <c r="BB2595"/>
      <c r="BC2595"/>
      <c r="BD2595"/>
      <c r="BE2595"/>
      <c r="BF2595"/>
      <c r="BG2595"/>
      <c r="BH2595"/>
      <c r="BI2595"/>
      <c r="BJ2595"/>
      <c r="BK2595"/>
      <c r="BL2595"/>
      <c r="BM2595"/>
      <c r="BN2595"/>
      <c r="BO2595"/>
      <c r="BP2595"/>
      <c r="BQ2595"/>
      <c r="BR2595"/>
      <c r="BS2595"/>
      <c r="BT2595"/>
    </row>
    <row r="2596" spans="1:72" s="8" customFormat="1" x14ac:dyDescent="0.25">
      <c r="A2596" s="92"/>
      <c r="B2596" s="92"/>
      <c r="C2596" s="92"/>
      <c r="D2596" s="92"/>
      <c r="E2596" s="104"/>
      <c r="F2596" s="104"/>
      <c r="G2596" s="104"/>
      <c r="H2596" s="104"/>
      <c r="I2596" s="104"/>
      <c r="J2596" s="104"/>
      <c r="K2596" s="104"/>
      <c r="L2596" s="104"/>
      <c r="M2596"/>
      <c r="N2596"/>
      <c r="O2596"/>
      <c r="P2596"/>
      <c r="Q2596"/>
      <c r="R2596"/>
      <c r="S2596"/>
      <c r="T2596"/>
      <c r="U2596"/>
      <c r="V2596"/>
      <c r="W2596"/>
      <c r="X2596"/>
      <c r="Y2596"/>
      <c r="Z2596"/>
      <c r="AA2596"/>
      <c r="AB2596"/>
      <c r="AC2596"/>
      <c r="AD2596"/>
      <c r="AE2596"/>
      <c r="AF2596"/>
      <c r="AG2596"/>
      <c r="AH2596"/>
      <c r="AI2596"/>
      <c r="AJ2596"/>
      <c r="AK2596"/>
      <c r="AL2596"/>
      <c r="AM2596"/>
      <c r="AN2596"/>
      <c r="AO2596"/>
      <c r="AP2596"/>
      <c r="AQ2596"/>
      <c r="AR2596"/>
      <c r="AS2596"/>
      <c r="AT2596"/>
      <c r="AU2596"/>
      <c r="AV2596"/>
      <c r="AW2596"/>
      <c r="AX2596"/>
      <c r="AY2596"/>
      <c r="AZ2596"/>
      <c r="BA2596"/>
      <c r="BB2596"/>
      <c r="BC2596"/>
      <c r="BD2596"/>
      <c r="BE2596"/>
      <c r="BF2596"/>
      <c r="BG2596"/>
      <c r="BH2596"/>
      <c r="BI2596"/>
      <c r="BJ2596"/>
      <c r="BK2596"/>
      <c r="BL2596"/>
      <c r="BM2596"/>
      <c r="BN2596"/>
      <c r="BO2596"/>
      <c r="BP2596"/>
      <c r="BQ2596"/>
      <c r="BR2596"/>
      <c r="BS2596"/>
      <c r="BT2596"/>
    </row>
    <row r="2597" spans="1:72" s="8" customFormat="1" x14ac:dyDescent="0.25">
      <c r="A2597" s="92"/>
      <c r="B2597" s="92"/>
      <c r="C2597" s="92"/>
      <c r="D2597" s="92"/>
      <c r="E2597" s="104"/>
      <c r="F2597" s="104"/>
      <c r="G2597" s="104"/>
      <c r="H2597" s="104"/>
      <c r="I2597" s="104"/>
      <c r="J2597" s="104"/>
      <c r="K2597" s="104"/>
      <c r="L2597" s="104"/>
      <c r="M2597"/>
      <c r="N2597"/>
      <c r="O2597"/>
      <c r="P2597"/>
      <c r="Q2597"/>
      <c r="R2597"/>
      <c r="S2597"/>
      <c r="T2597"/>
      <c r="U2597"/>
      <c r="V2597"/>
      <c r="W2597"/>
      <c r="X2597"/>
      <c r="Y2597"/>
      <c r="Z2597"/>
      <c r="AA2597"/>
      <c r="AB2597"/>
      <c r="AC2597"/>
      <c r="AD2597"/>
      <c r="AE2597"/>
      <c r="AF2597"/>
      <c r="AG2597"/>
      <c r="AH2597"/>
      <c r="AI2597"/>
      <c r="AJ2597"/>
      <c r="AK2597"/>
      <c r="AL2597"/>
      <c r="AM2597"/>
      <c r="AN2597"/>
      <c r="AO2597"/>
      <c r="AP2597"/>
      <c r="AQ2597"/>
      <c r="AR2597"/>
      <c r="AS2597"/>
      <c r="AT2597"/>
      <c r="AU2597"/>
      <c r="AV2597"/>
      <c r="AW2597"/>
      <c r="AX2597"/>
      <c r="AY2597"/>
      <c r="AZ2597"/>
      <c r="BA2597"/>
      <c r="BB2597"/>
      <c r="BC2597"/>
      <c r="BD2597"/>
      <c r="BE2597"/>
      <c r="BF2597"/>
      <c r="BG2597"/>
      <c r="BH2597"/>
      <c r="BI2597"/>
      <c r="BJ2597"/>
      <c r="BK2597"/>
      <c r="BL2597"/>
      <c r="BM2597"/>
      <c r="BN2597"/>
      <c r="BO2597"/>
      <c r="BP2597"/>
      <c r="BQ2597"/>
      <c r="BR2597"/>
      <c r="BS2597"/>
      <c r="BT2597"/>
    </row>
    <row r="2598" spans="1:72" s="8" customFormat="1" x14ac:dyDescent="0.25">
      <c r="A2598" s="92"/>
      <c r="B2598" s="92"/>
      <c r="C2598" s="92"/>
      <c r="D2598" s="92"/>
      <c r="E2598" s="104"/>
      <c r="F2598" s="104"/>
      <c r="G2598" s="104"/>
      <c r="H2598" s="104"/>
      <c r="I2598" s="104"/>
      <c r="J2598" s="104"/>
      <c r="K2598" s="104"/>
      <c r="L2598" s="104"/>
      <c r="M2598"/>
      <c r="N2598"/>
      <c r="O2598"/>
      <c r="P2598"/>
      <c r="Q2598"/>
      <c r="R2598"/>
      <c r="S2598"/>
      <c r="T2598"/>
      <c r="U2598"/>
      <c r="V2598"/>
      <c r="W2598"/>
      <c r="X2598"/>
      <c r="Y2598"/>
      <c r="Z2598"/>
      <c r="AA2598"/>
      <c r="AB2598"/>
      <c r="AC2598"/>
      <c r="AD2598"/>
      <c r="AE2598"/>
      <c r="AF2598"/>
      <c r="AG2598"/>
      <c r="AH2598"/>
      <c r="AI2598"/>
      <c r="AJ2598"/>
      <c r="AK2598"/>
      <c r="AL2598"/>
      <c r="AM2598"/>
      <c r="AN2598"/>
      <c r="AO2598"/>
      <c r="AP2598"/>
      <c r="AQ2598"/>
      <c r="AR2598"/>
      <c r="AS2598"/>
      <c r="AT2598"/>
      <c r="AU2598"/>
      <c r="AV2598"/>
      <c r="AW2598"/>
      <c r="AX2598"/>
      <c r="AY2598"/>
      <c r="AZ2598"/>
      <c r="BA2598"/>
      <c r="BB2598"/>
      <c r="BC2598"/>
      <c r="BD2598"/>
      <c r="BE2598"/>
      <c r="BF2598"/>
      <c r="BG2598"/>
      <c r="BH2598"/>
      <c r="BI2598"/>
      <c r="BJ2598"/>
      <c r="BK2598"/>
      <c r="BL2598"/>
      <c r="BM2598"/>
      <c r="BN2598"/>
      <c r="BO2598"/>
      <c r="BP2598"/>
      <c r="BQ2598"/>
      <c r="BR2598"/>
      <c r="BS2598"/>
      <c r="BT2598"/>
    </row>
    <row r="2599" spans="1:72" s="8" customFormat="1" x14ac:dyDescent="0.25">
      <c r="A2599" s="92"/>
      <c r="B2599" s="92"/>
      <c r="C2599" s="92"/>
      <c r="D2599" s="92"/>
      <c r="E2599" s="104"/>
      <c r="F2599" s="104"/>
      <c r="G2599" s="104"/>
      <c r="H2599" s="104"/>
      <c r="I2599" s="104"/>
      <c r="J2599" s="104"/>
      <c r="K2599" s="104"/>
      <c r="L2599" s="104"/>
      <c r="M2599"/>
      <c r="N2599"/>
      <c r="O2599"/>
      <c r="P2599"/>
      <c r="Q2599"/>
      <c r="R2599"/>
      <c r="S2599"/>
      <c r="T2599"/>
      <c r="U2599"/>
      <c r="V2599"/>
      <c r="W2599"/>
      <c r="X2599"/>
      <c r="Y2599"/>
      <c r="Z2599"/>
      <c r="AA2599"/>
      <c r="AB2599"/>
      <c r="AC2599"/>
      <c r="AD2599"/>
      <c r="AE2599"/>
      <c r="AF2599"/>
      <c r="AG2599"/>
      <c r="AH2599"/>
      <c r="AI2599"/>
      <c r="AJ2599"/>
      <c r="AK2599"/>
      <c r="AL2599"/>
      <c r="AM2599"/>
      <c r="AN2599"/>
      <c r="AO2599"/>
      <c r="AP2599"/>
      <c r="AQ2599"/>
      <c r="AR2599"/>
      <c r="AS2599"/>
      <c r="AT2599"/>
      <c r="AU2599"/>
      <c r="AV2599"/>
      <c r="AW2599"/>
      <c r="AX2599"/>
      <c r="AY2599"/>
      <c r="AZ2599"/>
      <c r="BA2599"/>
      <c r="BB2599"/>
      <c r="BC2599"/>
      <c r="BD2599"/>
      <c r="BE2599"/>
      <c r="BF2599"/>
      <c r="BG2599"/>
      <c r="BH2599"/>
      <c r="BI2599"/>
      <c r="BJ2599"/>
      <c r="BK2599"/>
      <c r="BL2599"/>
      <c r="BM2599"/>
      <c r="BN2599"/>
      <c r="BO2599"/>
      <c r="BP2599"/>
      <c r="BQ2599"/>
      <c r="BR2599"/>
      <c r="BS2599"/>
      <c r="BT2599"/>
    </row>
    <row r="2600" spans="1:72" s="8" customFormat="1" x14ac:dyDescent="0.25">
      <c r="A2600" s="92"/>
      <c r="B2600" s="92"/>
      <c r="C2600" s="92"/>
      <c r="D2600" s="92"/>
      <c r="E2600" s="104"/>
      <c r="F2600" s="104"/>
      <c r="G2600" s="104"/>
      <c r="H2600" s="104"/>
      <c r="I2600" s="104"/>
      <c r="J2600" s="104"/>
      <c r="K2600" s="104"/>
      <c r="L2600" s="104"/>
      <c r="M2600"/>
      <c r="N2600"/>
      <c r="O2600"/>
      <c r="P2600"/>
      <c r="Q2600"/>
      <c r="R2600"/>
      <c r="S2600"/>
      <c r="T2600"/>
      <c r="U2600"/>
      <c r="V2600"/>
      <c r="W2600"/>
      <c r="X2600"/>
      <c r="Y2600"/>
      <c r="Z2600"/>
      <c r="AA2600"/>
      <c r="AB2600"/>
      <c r="AC2600"/>
      <c r="AD2600"/>
      <c r="AE2600"/>
      <c r="AF2600"/>
      <c r="AG2600"/>
      <c r="AH2600"/>
      <c r="AI2600"/>
      <c r="AJ2600"/>
      <c r="AK2600"/>
      <c r="AL2600"/>
      <c r="AM2600"/>
      <c r="AN2600"/>
      <c r="AO2600"/>
      <c r="AP2600"/>
      <c r="AQ2600"/>
      <c r="AR2600"/>
      <c r="AS2600"/>
      <c r="AT2600"/>
      <c r="AU2600"/>
      <c r="AV2600"/>
      <c r="AW2600"/>
      <c r="AX2600"/>
      <c r="AY2600"/>
      <c r="AZ2600"/>
      <c r="BA2600"/>
      <c r="BB2600"/>
      <c r="BC2600"/>
      <c r="BD2600"/>
      <c r="BE2600"/>
      <c r="BF2600"/>
      <c r="BG2600"/>
      <c r="BH2600"/>
      <c r="BI2600"/>
      <c r="BJ2600"/>
      <c r="BK2600"/>
      <c r="BL2600"/>
      <c r="BM2600"/>
      <c r="BN2600"/>
      <c r="BO2600"/>
      <c r="BP2600"/>
      <c r="BQ2600"/>
      <c r="BR2600"/>
      <c r="BS2600"/>
      <c r="BT2600"/>
    </row>
    <row r="2601" spans="1:72" s="8" customFormat="1" x14ac:dyDescent="0.25">
      <c r="A2601" s="92"/>
      <c r="B2601" s="92"/>
      <c r="C2601" s="92"/>
      <c r="D2601" s="92"/>
      <c r="E2601" s="104"/>
      <c r="F2601" s="104"/>
      <c r="G2601" s="104"/>
      <c r="H2601" s="104"/>
      <c r="I2601" s="104"/>
      <c r="J2601" s="104"/>
      <c r="K2601" s="104"/>
      <c r="L2601" s="104"/>
      <c r="M2601"/>
      <c r="N2601"/>
      <c r="O2601"/>
      <c r="P2601"/>
      <c r="Q2601"/>
      <c r="R2601"/>
      <c r="S2601"/>
      <c r="T2601"/>
      <c r="U2601"/>
      <c r="V2601"/>
      <c r="W2601"/>
      <c r="X2601"/>
      <c r="Y2601"/>
      <c r="Z2601"/>
      <c r="AA2601"/>
      <c r="AB2601"/>
      <c r="AC2601"/>
      <c r="AD2601"/>
      <c r="AE2601"/>
      <c r="AF2601"/>
      <c r="AG2601"/>
      <c r="AH2601"/>
      <c r="AI2601"/>
      <c r="AJ2601"/>
      <c r="AK2601"/>
      <c r="AL2601"/>
      <c r="AM2601"/>
      <c r="AN2601"/>
      <c r="AO2601"/>
      <c r="AP2601"/>
      <c r="AQ2601"/>
      <c r="AR2601"/>
      <c r="AS2601"/>
      <c r="AT2601"/>
      <c r="AU2601"/>
      <c r="AV2601"/>
      <c r="AW2601"/>
      <c r="AX2601"/>
      <c r="AY2601"/>
      <c r="AZ2601"/>
      <c r="BA2601"/>
      <c r="BB2601"/>
      <c r="BC2601"/>
      <c r="BD2601"/>
      <c r="BE2601"/>
      <c r="BF2601"/>
      <c r="BG2601"/>
      <c r="BH2601"/>
      <c r="BI2601"/>
      <c r="BJ2601"/>
      <c r="BK2601"/>
      <c r="BL2601"/>
      <c r="BM2601"/>
      <c r="BN2601"/>
      <c r="BO2601"/>
      <c r="BP2601"/>
      <c r="BQ2601"/>
      <c r="BR2601"/>
      <c r="BS2601"/>
      <c r="BT2601"/>
    </row>
    <row r="2602" spans="1:72" s="8" customFormat="1" x14ac:dyDescent="0.25">
      <c r="A2602" s="92"/>
      <c r="B2602" s="92"/>
      <c r="C2602" s="92"/>
      <c r="D2602" s="92"/>
      <c r="E2602" s="104"/>
      <c r="F2602" s="104"/>
      <c r="G2602" s="104"/>
      <c r="H2602" s="104"/>
      <c r="I2602" s="104"/>
      <c r="J2602" s="104"/>
      <c r="K2602" s="104"/>
      <c r="L2602" s="104"/>
      <c r="M2602"/>
      <c r="N2602"/>
      <c r="O2602"/>
      <c r="P2602"/>
      <c r="Q2602"/>
      <c r="R2602"/>
      <c r="S2602"/>
      <c r="T2602"/>
      <c r="U2602"/>
      <c r="V2602"/>
      <c r="W2602"/>
      <c r="X2602"/>
      <c r="Y2602"/>
      <c r="Z2602"/>
      <c r="AA2602"/>
      <c r="AB2602"/>
      <c r="AC2602"/>
      <c r="AD2602"/>
      <c r="AE2602"/>
      <c r="AF2602"/>
      <c r="AG2602"/>
      <c r="AH2602"/>
      <c r="AI2602"/>
      <c r="AJ2602"/>
      <c r="AK2602"/>
      <c r="AL2602"/>
      <c r="AM2602"/>
      <c r="AN2602"/>
      <c r="AO2602"/>
      <c r="AP2602"/>
      <c r="AQ2602"/>
      <c r="AR2602"/>
      <c r="AS2602"/>
      <c r="AT2602"/>
      <c r="AU2602"/>
      <c r="AV2602"/>
      <c r="AW2602"/>
      <c r="AX2602"/>
      <c r="AY2602"/>
      <c r="AZ2602"/>
      <c r="BA2602"/>
      <c r="BB2602"/>
      <c r="BC2602"/>
      <c r="BD2602"/>
      <c r="BE2602"/>
      <c r="BF2602"/>
      <c r="BG2602"/>
      <c r="BH2602"/>
      <c r="BI2602"/>
      <c r="BJ2602"/>
      <c r="BK2602"/>
      <c r="BL2602"/>
      <c r="BM2602"/>
      <c r="BN2602"/>
      <c r="BO2602"/>
      <c r="BP2602"/>
      <c r="BQ2602"/>
      <c r="BR2602"/>
      <c r="BS2602"/>
      <c r="BT2602"/>
    </row>
    <row r="2603" spans="1:72" s="8" customFormat="1" x14ac:dyDescent="0.25">
      <c r="A2603" s="92"/>
      <c r="B2603" s="92"/>
      <c r="C2603" s="92"/>
      <c r="D2603" s="92"/>
      <c r="E2603" s="104"/>
      <c r="F2603" s="104"/>
      <c r="G2603" s="104"/>
      <c r="H2603" s="104"/>
      <c r="I2603" s="104"/>
      <c r="J2603" s="104"/>
      <c r="K2603" s="104"/>
      <c r="L2603" s="104"/>
      <c r="M2603"/>
      <c r="N2603"/>
      <c r="O2603"/>
      <c r="P2603"/>
      <c r="Q2603"/>
      <c r="R2603"/>
      <c r="S2603"/>
      <c r="T2603"/>
      <c r="U2603"/>
      <c r="V2603"/>
      <c r="W2603"/>
      <c r="X2603"/>
      <c r="Y2603"/>
      <c r="Z2603"/>
      <c r="AA2603"/>
      <c r="AB2603"/>
      <c r="AC2603"/>
      <c r="AD2603"/>
      <c r="AE2603"/>
      <c r="AF2603"/>
      <c r="AG2603"/>
      <c r="AH2603"/>
      <c r="AI2603"/>
      <c r="AJ2603"/>
      <c r="AK2603"/>
      <c r="AL2603"/>
      <c r="AM2603"/>
      <c r="AN2603"/>
      <c r="AO2603"/>
      <c r="AP2603"/>
      <c r="AQ2603"/>
      <c r="AR2603"/>
      <c r="AS2603"/>
      <c r="AT2603"/>
      <c r="AU2603"/>
      <c r="AV2603"/>
      <c r="AW2603"/>
      <c r="AX2603"/>
      <c r="AY2603"/>
      <c r="AZ2603"/>
      <c r="BA2603"/>
      <c r="BB2603"/>
      <c r="BC2603"/>
      <c r="BD2603"/>
      <c r="BE2603"/>
      <c r="BF2603"/>
      <c r="BG2603"/>
      <c r="BH2603"/>
      <c r="BI2603"/>
      <c r="BJ2603"/>
      <c r="BK2603"/>
      <c r="BL2603"/>
      <c r="BM2603"/>
      <c r="BN2603"/>
      <c r="BO2603"/>
      <c r="BP2603"/>
      <c r="BQ2603"/>
      <c r="BR2603"/>
      <c r="BS2603"/>
      <c r="BT2603"/>
    </row>
    <row r="2604" spans="1:72" s="8" customFormat="1" x14ac:dyDescent="0.25">
      <c r="A2604" s="92"/>
      <c r="B2604" s="92"/>
      <c r="C2604" s="92"/>
      <c r="D2604" s="92"/>
      <c r="E2604" s="104"/>
      <c r="F2604" s="104"/>
      <c r="G2604" s="104"/>
      <c r="H2604" s="104"/>
      <c r="I2604" s="104"/>
      <c r="J2604" s="104"/>
      <c r="K2604" s="104"/>
      <c r="L2604" s="104"/>
      <c r="M2604"/>
      <c r="N2604"/>
      <c r="O2604"/>
      <c r="P2604"/>
      <c r="Q2604"/>
      <c r="R2604"/>
      <c r="S2604"/>
      <c r="T2604"/>
      <c r="U2604"/>
      <c r="V2604"/>
      <c r="W2604"/>
      <c r="X2604"/>
      <c r="Y2604"/>
      <c r="Z2604"/>
      <c r="AA2604"/>
      <c r="AB2604"/>
      <c r="AC2604"/>
      <c r="AD2604"/>
      <c r="AE2604"/>
      <c r="AF2604"/>
      <c r="AG2604"/>
      <c r="AH2604"/>
      <c r="AI2604"/>
      <c r="AJ2604"/>
      <c r="AK2604"/>
      <c r="AL2604"/>
      <c r="AM2604"/>
      <c r="AN2604"/>
      <c r="AO2604"/>
      <c r="AP2604"/>
      <c r="AQ2604"/>
      <c r="AR2604"/>
      <c r="AS2604"/>
      <c r="AT2604"/>
      <c r="AU2604"/>
      <c r="AV2604"/>
      <c r="AW2604"/>
      <c r="AX2604"/>
      <c r="AY2604"/>
      <c r="AZ2604"/>
      <c r="BA2604"/>
      <c r="BB2604"/>
      <c r="BC2604"/>
      <c r="BD2604"/>
      <c r="BE2604"/>
      <c r="BF2604"/>
      <c r="BG2604"/>
      <c r="BH2604"/>
      <c r="BI2604"/>
      <c r="BJ2604"/>
      <c r="BK2604"/>
      <c r="BL2604"/>
      <c r="BM2604"/>
      <c r="BN2604"/>
      <c r="BO2604"/>
      <c r="BP2604"/>
      <c r="BQ2604"/>
      <c r="BR2604"/>
      <c r="BS2604"/>
      <c r="BT2604"/>
    </row>
    <row r="2605" spans="1:72" s="8" customFormat="1" x14ac:dyDescent="0.25">
      <c r="A2605" s="92"/>
      <c r="B2605" s="92"/>
      <c r="C2605" s="92"/>
      <c r="D2605" s="92"/>
      <c r="E2605" s="104"/>
      <c r="F2605" s="104"/>
      <c r="G2605" s="104"/>
      <c r="H2605" s="104"/>
      <c r="I2605" s="104"/>
      <c r="J2605" s="104"/>
      <c r="K2605" s="104"/>
      <c r="L2605" s="104"/>
      <c r="M2605"/>
      <c r="N2605"/>
      <c r="O2605"/>
      <c r="P2605"/>
      <c r="Q2605"/>
      <c r="R2605"/>
      <c r="S2605"/>
      <c r="T2605"/>
      <c r="U2605"/>
      <c r="V2605"/>
      <c r="W2605"/>
      <c r="X2605"/>
      <c r="Y2605"/>
      <c r="Z2605"/>
      <c r="AA2605"/>
      <c r="AB2605"/>
      <c r="AC2605"/>
      <c r="AD2605"/>
      <c r="AE2605"/>
      <c r="AF2605"/>
      <c r="AG2605"/>
      <c r="AH2605"/>
      <c r="AI2605"/>
      <c r="AJ2605"/>
      <c r="AK2605"/>
      <c r="AL2605"/>
      <c r="AM2605"/>
      <c r="AN2605"/>
      <c r="AO2605"/>
      <c r="AP2605"/>
      <c r="AQ2605"/>
      <c r="AR2605"/>
      <c r="AS2605"/>
      <c r="AT2605"/>
      <c r="AU2605"/>
      <c r="AV2605"/>
      <c r="AW2605"/>
      <c r="AX2605"/>
      <c r="AY2605"/>
      <c r="AZ2605"/>
      <c r="BA2605"/>
      <c r="BB2605"/>
      <c r="BC2605"/>
      <c r="BD2605"/>
      <c r="BE2605"/>
      <c r="BF2605"/>
      <c r="BG2605"/>
      <c r="BH2605"/>
      <c r="BI2605"/>
      <c r="BJ2605"/>
      <c r="BK2605"/>
      <c r="BL2605"/>
      <c r="BM2605"/>
      <c r="BN2605"/>
      <c r="BO2605"/>
      <c r="BP2605"/>
      <c r="BQ2605"/>
      <c r="BR2605"/>
      <c r="BS2605"/>
      <c r="BT2605"/>
    </row>
    <row r="2606" spans="1:72" s="8" customFormat="1" x14ac:dyDescent="0.25">
      <c r="A2606" s="92"/>
      <c r="B2606" s="92"/>
      <c r="C2606" s="92"/>
      <c r="D2606" s="92"/>
      <c r="E2606" s="104"/>
      <c r="F2606" s="104"/>
      <c r="G2606" s="104"/>
      <c r="H2606" s="104"/>
      <c r="I2606" s="104"/>
      <c r="J2606" s="104"/>
      <c r="K2606" s="104"/>
      <c r="L2606" s="104"/>
      <c r="M2606"/>
      <c r="N2606"/>
      <c r="O2606"/>
      <c r="P2606"/>
      <c r="Q2606"/>
      <c r="R2606"/>
      <c r="S2606"/>
      <c r="T2606"/>
      <c r="U2606"/>
      <c r="V2606"/>
      <c r="W2606"/>
      <c r="X2606"/>
      <c r="Y2606"/>
      <c r="Z2606"/>
      <c r="AA2606"/>
      <c r="AB2606"/>
      <c r="AC2606"/>
      <c r="AD2606"/>
      <c r="AE2606"/>
      <c r="AF2606"/>
      <c r="AG2606"/>
      <c r="AH2606"/>
      <c r="AI2606"/>
      <c r="AJ2606"/>
      <c r="AK2606"/>
      <c r="AL2606"/>
      <c r="AM2606"/>
      <c r="AN2606"/>
      <c r="AO2606"/>
      <c r="AP2606"/>
      <c r="AQ2606"/>
      <c r="AR2606"/>
      <c r="AS2606"/>
      <c r="AT2606"/>
      <c r="AU2606"/>
      <c r="AV2606"/>
      <c r="AW2606"/>
      <c r="AX2606"/>
      <c r="AY2606"/>
      <c r="AZ2606"/>
      <c r="BA2606"/>
      <c r="BB2606"/>
      <c r="BC2606"/>
      <c r="BD2606"/>
      <c r="BE2606"/>
      <c r="BF2606"/>
      <c r="BG2606"/>
      <c r="BH2606"/>
      <c r="BI2606"/>
      <c r="BJ2606"/>
      <c r="BK2606"/>
      <c r="BL2606"/>
      <c r="BM2606"/>
      <c r="BN2606"/>
      <c r="BO2606"/>
      <c r="BP2606"/>
      <c r="BQ2606"/>
      <c r="BR2606"/>
      <c r="BS2606"/>
      <c r="BT2606"/>
    </row>
    <row r="2607" spans="1:72" s="8" customFormat="1" x14ac:dyDescent="0.25">
      <c r="A2607" s="92"/>
      <c r="B2607" s="92"/>
      <c r="C2607" s="92"/>
      <c r="D2607" s="92"/>
      <c r="E2607" s="104"/>
      <c r="F2607" s="104"/>
      <c r="G2607" s="104"/>
      <c r="H2607" s="104"/>
      <c r="I2607" s="104"/>
      <c r="J2607" s="104"/>
      <c r="K2607" s="104"/>
      <c r="L2607" s="104"/>
      <c r="M2607"/>
      <c r="N2607"/>
      <c r="O2607"/>
      <c r="P2607"/>
      <c r="Q2607"/>
      <c r="R2607"/>
      <c r="S2607"/>
      <c r="T2607"/>
      <c r="U2607"/>
      <c r="V2607"/>
      <c r="W2607"/>
      <c r="X2607"/>
      <c r="Y2607"/>
      <c r="Z2607"/>
      <c r="AA2607"/>
      <c r="AB2607"/>
      <c r="AC2607"/>
      <c r="AD2607"/>
      <c r="AE2607"/>
      <c r="AF2607"/>
      <c r="AG2607"/>
      <c r="AH2607"/>
      <c r="AI2607"/>
      <c r="AJ2607"/>
      <c r="AK2607"/>
      <c r="AL2607"/>
      <c r="AM2607"/>
      <c r="AN2607"/>
      <c r="AO2607"/>
      <c r="AP2607"/>
      <c r="AQ2607"/>
      <c r="AR2607"/>
      <c r="AS2607"/>
      <c r="AT2607"/>
      <c r="AU2607"/>
      <c r="AV2607"/>
      <c r="AW2607"/>
      <c r="AX2607"/>
      <c r="AY2607"/>
      <c r="AZ2607"/>
      <c r="BA2607"/>
      <c r="BB2607"/>
      <c r="BC2607"/>
      <c r="BD2607"/>
      <c r="BE2607"/>
      <c r="BF2607"/>
      <c r="BG2607"/>
      <c r="BH2607"/>
      <c r="BI2607"/>
      <c r="BJ2607"/>
      <c r="BK2607"/>
      <c r="BL2607"/>
      <c r="BM2607"/>
      <c r="BN2607"/>
      <c r="BO2607"/>
      <c r="BP2607"/>
      <c r="BQ2607"/>
      <c r="BR2607"/>
      <c r="BS2607"/>
      <c r="BT2607"/>
    </row>
    <row r="2608" spans="1:72" s="8" customFormat="1" x14ac:dyDescent="0.25">
      <c r="A2608" s="92"/>
      <c r="B2608" s="92"/>
      <c r="C2608" s="92"/>
      <c r="D2608" s="92"/>
      <c r="E2608" s="104"/>
      <c r="F2608" s="104"/>
      <c r="G2608" s="104"/>
      <c r="H2608" s="104"/>
      <c r="I2608" s="104"/>
      <c r="J2608" s="104"/>
      <c r="K2608" s="104"/>
      <c r="L2608" s="104"/>
      <c r="M2608"/>
      <c r="N2608"/>
      <c r="O2608"/>
      <c r="P2608"/>
      <c r="Q2608"/>
      <c r="R2608"/>
      <c r="S2608"/>
      <c r="T2608"/>
      <c r="U2608"/>
      <c r="V2608"/>
      <c r="W2608"/>
      <c r="X2608"/>
      <c r="Y2608"/>
      <c r="Z2608"/>
      <c r="AA2608"/>
      <c r="AB2608"/>
      <c r="AC2608"/>
      <c r="AD2608"/>
      <c r="AE2608"/>
      <c r="AF2608"/>
      <c r="AG2608"/>
      <c r="AH2608"/>
      <c r="AI2608"/>
      <c r="AJ2608"/>
      <c r="AK2608"/>
      <c r="AL2608"/>
      <c r="AM2608"/>
      <c r="AN2608"/>
      <c r="AO2608"/>
      <c r="AP2608"/>
      <c r="AQ2608"/>
      <c r="AR2608"/>
      <c r="AS2608"/>
      <c r="AT2608"/>
      <c r="AU2608"/>
      <c r="AV2608"/>
      <c r="AW2608"/>
      <c r="AX2608"/>
      <c r="AY2608"/>
      <c r="AZ2608"/>
      <c r="BA2608"/>
      <c r="BB2608"/>
      <c r="BC2608"/>
      <c r="BD2608"/>
      <c r="BE2608"/>
      <c r="BF2608"/>
      <c r="BG2608"/>
      <c r="BH2608"/>
      <c r="BI2608"/>
      <c r="BJ2608"/>
      <c r="BK2608"/>
      <c r="BL2608"/>
      <c r="BM2608"/>
      <c r="BN2608"/>
      <c r="BO2608"/>
      <c r="BP2608"/>
      <c r="BQ2608"/>
      <c r="BR2608"/>
      <c r="BS2608"/>
      <c r="BT2608"/>
    </row>
    <row r="2609" spans="1:72" s="8" customFormat="1" x14ac:dyDescent="0.25">
      <c r="A2609" s="92"/>
      <c r="B2609" s="92"/>
      <c r="C2609" s="92"/>
      <c r="D2609" s="92"/>
      <c r="E2609" s="104"/>
      <c r="F2609" s="104"/>
      <c r="G2609" s="104"/>
      <c r="H2609" s="104"/>
      <c r="I2609" s="104"/>
      <c r="J2609" s="104"/>
      <c r="K2609" s="104"/>
      <c r="L2609" s="104"/>
      <c r="M2609"/>
      <c r="N2609"/>
      <c r="O2609"/>
      <c r="P2609"/>
      <c r="Q2609"/>
      <c r="R2609"/>
      <c r="S2609"/>
      <c r="T2609"/>
      <c r="U2609"/>
      <c r="V2609"/>
      <c r="W2609"/>
      <c r="X2609"/>
      <c r="Y2609"/>
      <c r="Z2609"/>
      <c r="AA2609"/>
      <c r="AB2609"/>
      <c r="AC2609"/>
      <c r="AD2609"/>
      <c r="AE2609"/>
      <c r="AF2609"/>
      <c r="AG2609"/>
      <c r="AH2609"/>
      <c r="AI2609"/>
      <c r="AJ2609"/>
      <c r="AK2609"/>
      <c r="AL2609"/>
      <c r="AM2609"/>
      <c r="AN2609"/>
      <c r="AO2609"/>
      <c r="AP2609"/>
      <c r="AQ2609"/>
      <c r="AR2609"/>
      <c r="AS2609"/>
      <c r="AT2609"/>
      <c r="AU2609"/>
      <c r="AV2609"/>
      <c r="AW2609"/>
      <c r="AX2609"/>
      <c r="AY2609"/>
      <c r="AZ2609"/>
      <c r="BA2609"/>
      <c r="BB2609"/>
      <c r="BC2609"/>
      <c r="BD2609"/>
      <c r="BE2609"/>
      <c r="BF2609"/>
      <c r="BG2609"/>
      <c r="BH2609"/>
      <c r="BI2609"/>
      <c r="BJ2609"/>
      <c r="BK2609"/>
      <c r="BL2609"/>
      <c r="BM2609"/>
      <c r="BN2609"/>
      <c r="BO2609"/>
      <c r="BP2609"/>
      <c r="BQ2609"/>
      <c r="BR2609"/>
      <c r="BS2609"/>
      <c r="BT2609"/>
    </row>
    <row r="2610" spans="1:72" s="8" customFormat="1" x14ac:dyDescent="0.25">
      <c r="A2610" s="92"/>
      <c r="B2610" s="92"/>
      <c r="C2610" s="92"/>
      <c r="D2610" s="92"/>
      <c r="E2610" s="104"/>
      <c r="F2610" s="104"/>
      <c r="G2610" s="104"/>
      <c r="H2610" s="104"/>
      <c r="I2610" s="104"/>
      <c r="J2610" s="104"/>
      <c r="K2610" s="104"/>
      <c r="L2610" s="104"/>
      <c r="M2610"/>
      <c r="N2610"/>
      <c r="O2610"/>
      <c r="P2610"/>
      <c r="Q2610"/>
      <c r="R2610"/>
      <c r="S2610"/>
      <c r="T2610"/>
      <c r="U2610"/>
      <c r="V2610"/>
      <c r="W2610"/>
      <c r="X2610"/>
      <c r="Y2610"/>
      <c r="Z2610"/>
      <c r="AA2610"/>
      <c r="AB2610"/>
      <c r="AC2610"/>
      <c r="AD2610"/>
      <c r="AE2610"/>
      <c r="AF2610"/>
      <c r="AG2610"/>
      <c r="AH2610"/>
      <c r="AI2610"/>
      <c r="AJ2610"/>
      <c r="AK2610"/>
      <c r="AL2610"/>
      <c r="AM2610"/>
      <c r="AN2610"/>
      <c r="AO2610"/>
      <c r="AP2610"/>
      <c r="AQ2610"/>
      <c r="AR2610"/>
      <c r="AS2610"/>
      <c r="AT2610"/>
      <c r="AU2610"/>
      <c r="AV2610"/>
      <c r="AW2610"/>
      <c r="AX2610"/>
      <c r="AY2610"/>
      <c r="AZ2610"/>
      <c r="BA2610"/>
      <c r="BB2610"/>
      <c r="BC2610"/>
      <c r="BD2610"/>
      <c r="BE2610"/>
      <c r="BF2610"/>
      <c r="BG2610"/>
      <c r="BH2610"/>
      <c r="BI2610"/>
      <c r="BJ2610"/>
      <c r="BK2610"/>
      <c r="BL2610"/>
      <c r="BM2610"/>
      <c r="BN2610"/>
      <c r="BO2610"/>
      <c r="BP2610"/>
      <c r="BQ2610"/>
      <c r="BR2610"/>
      <c r="BS2610"/>
      <c r="BT2610"/>
    </row>
    <row r="2611" spans="1:72" s="8" customFormat="1" x14ac:dyDescent="0.25">
      <c r="A2611" s="92"/>
      <c r="B2611" s="92"/>
      <c r="C2611" s="92"/>
      <c r="D2611" s="92"/>
      <c r="E2611" s="104"/>
      <c r="F2611" s="104"/>
      <c r="G2611" s="104"/>
      <c r="H2611" s="104"/>
      <c r="I2611" s="104"/>
      <c r="J2611" s="104"/>
      <c r="K2611" s="104"/>
      <c r="L2611" s="104"/>
      <c r="M2611"/>
      <c r="N2611"/>
      <c r="O2611"/>
      <c r="P2611"/>
      <c r="Q2611"/>
      <c r="R2611"/>
      <c r="S2611"/>
      <c r="T2611"/>
      <c r="U2611"/>
      <c r="V2611"/>
      <c r="W2611"/>
      <c r="X2611"/>
      <c r="Y2611"/>
      <c r="Z2611"/>
      <c r="AA2611"/>
      <c r="AB2611"/>
      <c r="AC2611"/>
      <c r="AD2611"/>
      <c r="AE2611"/>
      <c r="AF2611"/>
      <c r="AG2611"/>
      <c r="AH2611"/>
      <c r="AI2611"/>
      <c r="AJ2611"/>
      <c r="AK2611"/>
      <c r="AL2611"/>
      <c r="AM2611"/>
      <c r="AN2611"/>
      <c r="AO2611"/>
      <c r="AP2611"/>
      <c r="AQ2611"/>
      <c r="AR2611"/>
      <c r="AS2611"/>
      <c r="AT2611"/>
      <c r="AU2611"/>
      <c r="AV2611"/>
      <c r="AW2611"/>
      <c r="AX2611"/>
      <c r="AY2611"/>
      <c r="AZ2611"/>
      <c r="BA2611"/>
      <c r="BB2611"/>
      <c r="BC2611"/>
      <c r="BD2611"/>
      <c r="BE2611"/>
      <c r="BF2611"/>
      <c r="BG2611"/>
      <c r="BH2611"/>
      <c r="BI2611"/>
      <c r="BJ2611"/>
      <c r="BK2611"/>
      <c r="BL2611"/>
      <c r="BM2611"/>
      <c r="BN2611"/>
      <c r="BO2611"/>
      <c r="BP2611"/>
      <c r="BQ2611"/>
      <c r="BR2611"/>
      <c r="BS2611"/>
      <c r="BT2611"/>
    </row>
    <row r="2612" spans="1:72" s="8" customFormat="1" x14ac:dyDescent="0.25">
      <c r="A2612" s="92"/>
      <c r="B2612" s="92"/>
      <c r="C2612" s="92"/>
      <c r="D2612" s="92"/>
      <c r="E2612" s="104"/>
      <c r="F2612" s="104"/>
      <c r="G2612" s="104"/>
      <c r="H2612" s="104"/>
      <c r="I2612" s="104"/>
      <c r="J2612" s="104"/>
      <c r="K2612" s="104"/>
      <c r="L2612" s="104"/>
      <c r="M2612"/>
      <c r="N2612"/>
      <c r="O2612"/>
      <c r="P2612"/>
      <c r="Q2612"/>
      <c r="R2612"/>
      <c r="S2612"/>
      <c r="T2612"/>
      <c r="U2612"/>
      <c r="V2612"/>
      <c r="W2612"/>
      <c r="X2612"/>
      <c r="Y2612"/>
      <c r="Z2612"/>
      <c r="AA2612"/>
      <c r="AB2612"/>
      <c r="AC2612"/>
      <c r="AD2612"/>
      <c r="AE2612"/>
      <c r="AF2612"/>
      <c r="AG2612"/>
      <c r="AH2612"/>
      <c r="AI2612"/>
      <c r="AJ2612"/>
      <c r="AK2612"/>
      <c r="AL2612"/>
      <c r="AM2612"/>
      <c r="AN2612"/>
      <c r="AO2612"/>
      <c r="AP2612"/>
      <c r="AQ2612"/>
      <c r="AR2612"/>
      <c r="AS2612"/>
      <c r="AT2612"/>
      <c r="AU2612"/>
      <c r="AV2612"/>
      <c r="AW2612"/>
      <c r="AX2612"/>
      <c r="AY2612"/>
      <c r="AZ2612"/>
      <c r="BA2612"/>
      <c r="BB2612"/>
      <c r="BC2612"/>
      <c r="BD2612"/>
      <c r="BE2612"/>
      <c r="BF2612"/>
      <c r="BG2612"/>
      <c r="BH2612"/>
      <c r="BI2612"/>
      <c r="BJ2612"/>
      <c r="BK2612"/>
      <c r="BL2612"/>
      <c r="BM2612"/>
      <c r="BN2612"/>
      <c r="BO2612"/>
      <c r="BP2612"/>
      <c r="BQ2612"/>
      <c r="BR2612"/>
      <c r="BS2612"/>
      <c r="BT2612"/>
    </row>
    <row r="2613" spans="1:72" s="8" customFormat="1" x14ac:dyDescent="0.25">
      <c r="A2613" s="92"/>
      <c r="B2613" s="92"/>
      <c r="C2613" s="92"/>
      <c r="D2613" s="92"/>
      <c r="E2613" s="104"/>
      <c r="F2613" s="104"/>
      <c r="G2613" s="104"/>
      <c r="H2613" s="104"/>
      <c r="I2613" s="104"/>
      <c r="J2613" s="104"/>
      <c r="K2613" s="104"/>
      <c r="L2613" s="104"/>
      <c r="M2613"/>
      <c r="N2613"/>
      <c r="O2613"/>
      <c r="P2613"/>
      <c r="Q2613"/>
      <c r="R2613"/>
      <c r="S2613"/>
      <c r="T2613"/>
      <c r="U2613"/>
      <c r="V2613"/>
      <c r="W2613"/>
      <c r="X2613"/>
      <c r="Y2613"/>
      <c r="Z2613"/>
      <c r="AA2613"/>
      <c r="AB2613"/>
      <c r="AC2613"/>
      <c r="AD2613"/>
      <c r="AE2613"/>
      <c r="AF2613"/>
      <c r="AG2613"/>
      <c r="AH2613"/>
      <c r="AI2613"/>
      <c r="AJ2613"/>
      <c r="AK2613"/>
      <c r="AL2613"/>
      <c r="AM2613"/>
      <c r="AN2613"/>
      <c r="AO2613"/>
      <c r="AP2613"/>
      <c r="AQ2613"/>
      <c r="AR2613"/>
      <c r="AS2613"/>
      <c r="AT2613"/>
      <c r="AU2613"/>
      <c r="AV2613"/>
      <c r="AW2613"/>
      <c r="AX2613"/>
      <c r="AY2613"/>
      <c r="AZ2613"/>
      <c r="BA2613"/>
      <c r="BB2613"/>
      <c r="BC2613"/>
      <c r="BD2613"/>
      <c r="BE2613"/>
      <c r="BF2613"/>
      <c r="BG2613"/>
      <c r="BH2613"/>
      <c r="BI2613"/>
      <c r="BJ2613"/>
      <c r="BK2613"/>
      <c r="BL2613"/>
      <c r="BM2613"/>
      <c r="BN2613"/>
      <c r="BO2613"/>
      <c r="BP2613"/>
      <c r="BQ2613"/>
      <c r="BR2613"/>
      <c r="BS2613"/>
      <c r="BT2613"/>
    </row>
    <row r="2614" spans="1:72" s="8" customFormat="1" x14ac:dyDescent="0.25">
      <c r="A2614" s="92"/>
      <c r="B2614" s="92"/>
      <c r="C2614" s="92"/>
      <c r="D2614" s="92"/>
      <c r="E2614" s="104"/>
      <c r="F2614" s="104"/>
      <c r="G2614" s="104"/>
      <c r="H2614" s="104"/>
      <c r="I2614" s="104"/>
      <c r="J2614" s="104"/>
      <c r="K2614" s="104"/>
      <c r="L2614" s="104"/>
      <c r="M2614"/>
      <c r="N2614"/>
      <c r="O2614"/>
      <c r="P2614"/>
      <c r="Q2614"/>
      <c r="R2614"/>
      <c r="S2614"/>
      <c r="T2614"/>
      <c r="U2614"/>
      <c r="V2614"/>
      <c r="W2614"/>
      <c r="X2614"/>
      <c r="Y2614"/>
      <c r="Z2614"/>
      <c r="AA2614"/>
      <c r="AB2614"/>
      <c r="AC2614"/>
      <c r="AD2614"/>
      <c r="AE2614"/>
      <c r="AF2614"/>
      <c r="AG2614"/>
      <c r="AH2614"/>
      <c r="AI2614"/>
      <c r="AJ2614"/>
      <c r="AK2614"/>
      <c r="AL2614"/>
      <c r="AM2614"/>
      <c r="AN2614"/>
      <c r="AO2614"/>
      <c r="AP2614"/>
      <c r="AQ2614"/>
      <c r="AR2614"/>
      <c r="AS2614"/>
      <c r="AT2614"/>
      <c r="AU2614"/>
      <c r="AV2614"/>
      <c r="AW2614"/>
      <c r="AX2614"/>
      <c r="AY2614"/>
      <c r="AZ2614"/>
      <c r="BA2614"/>
      <c r="BB2614"/>
      <c r="BC2614"/>
      <c r="BD2614"/>
      <c r="BE2614"/>
      <c r="BF2614"/>
      <c r="BG2614"/>
      <c r="BH2614"/>
      <c r="BI2614"/>
      <c r="BJ2614"/>
      <c r="BK2614"/>
      <c r="BL2614"/>
      <c r="BM2614"/>
      <c r="BN2614"/>
      <c r="BO2614"/>
      <c r="BP2614"/>
      <c r="BQ2614"/>
      <c r="BR2614"/>
      <c r="BS2614"/>
      <c r="BT2614"/>
    </row>
    <row r="2615" spans="1:72" s="8" customFormat="1" x14ac:dyDescent="0.25">
      <c r="A2615" s="92"/>
      <c r="B2615" s="92"/>
      <c r="C2615" s="92"/>
      <c r="D2615" s="92"/>
      <c r="E2615" s="104"/>
      <c r="F2615" s="104"/>
      <c r="G2615" s="104"/>
      <c r="H2615" s="104"/>
      <c r="I2615" s="104"/>
      <c r="J2615" s="104"/>
      <c r="K2615" s="104"/>
      <c r="L2615" s="104"/>
      <c r="M2615"/>
      <c r="N2615"/>
      <c r="O2615"/>
      <c r="P2615"/>
      <c r="Q2615"/>
      <c r="R2615"/>
      <c r="S2615"/>
      <c r="T2615"/>
      <c r="U2615"/>
      <c r="V2615"/>
      <c r="W2615"/>
      <c r="X2615"/>
      <c r="Y2615"/>
      <c r="Z2615"/>
      <c r="AA2615"/>
      <c r="AB2615"/>
      <c r="AC2615"/>
      <c r="AD2615"/>
      <c r="AE2615"/>
      <c r="AF2615"/>
      <c r="AG2615"/>
      <c r="AH2615"/>
      <c r="AI2615"/>
      <c r="AJ2615"/>
      <c r="AK2615"/>
      <c r="AL2615"/>
      <c r="AM2615"/>
      <c r="AN2615"/>
      <c r="AO2615"/>
      <c r="AP2615"/>
      <c r="AQ2615"/>
      <c r="AR2615"/>
      <c r="AS2615"/>
      <c r="AT2615"/>
      <c r="AU2615"/>
      <c r="AV2615"/>
      <c r="AW2615"/>
      <c r="AX2615"/>
      <c r="AY2615"/>
      <c r="AZ2615"/>
      <c r="BA2615"/>
      <c r="BB2615"/>
      <c r="BC2615"/>
      <c r="BD2615"/>
      <c r="BE2615"/>
      <c r="BF2615"/>
      <c r="BG2615"/>
      <c r="BH2615"/>
      <c r="BI2615"/>
      <c r="BJ2615"/>
      <c r="BK2615"/>
      <c r="BL2615"/>
      <c r="BM2615"/>
      <c r="BN2615"/>
      <c r="BO2615"/>
      <c r="BP2615"/>
      <c r="BQ2615"/>
      <c r="BR2615"/>
      <c r="BS2615"/>
      <c r="BT2615"/>
    </row>
    <row r="2616" spans="1:72" s="8" customFormat="1" x14ac:dyDescent="0.25">
      <c r="A2616" s="92"/>
      <c r="B2616" s="92"/>
      <c r="C2616" s="92"/>
      <c r="D2616" s="92"/>
      <c r="E2616" s="104"/>
      <c r="F2616" s="104"/>
      <c r="G2616" s="104"/>
      <c r="H2616" s="104"/>
      <c r="I2616" s="104"/>
      <c r="J2616" s="104"/>
      <c r="K2616" s="104"/>
      <c r="L2616" s="104"/>
      <c r="M2616"/>
      <c r="N2616"/>
      <c r="O2616"/>
      <c r="P2616"/>
      <c r="Q2616"/>
      <c r="R2616"/>
      <c r="S2616"/>
      <c r="T2616"/>
      <c r="U2616"/>
      <c r="V2616"/>
      <c r="W2616"/>
      <c r="X2616"/>
      <c r="Y2616"/>
      <c r="Z2616"/>
      <c r="AA2616"/>
      <c r="AB2616"/>
      <c r="AC2616"/>
      <c r="AD2616"/>
      <c r="AE2616"/>
      <c r="AF2616"/>
      <c r="AG2616"/>
      <c r="AH2616"/>
      <c r="AI2616"/>
      <c r="AJ2616"/>
      <c r="AK2616"/>
      <c r="AL2616"/>
      <c r="AM2616"/>
      <c r="AN2616"/>
      <c r="AO2616"/>
      <c r="AP2616"/>
      <c r="AQ2616"/>
      <c r="AR2616"/>
      <c r="AS2616"/>
      <c r="AT2616"/>
      <c r="AU2616"/>
      <c r="AV2616"/>
      <c r="AW2616"/>
      <c r="AX2616"/>
      <c r="AY2616"/>
      <c r="AZ2616"/>
      <c r="BA2616"/>
      <c r="BB2616"/>
      <c r="BC2616"/>
      <c r="BD2616"/>
      <c r="BE2616"/>
      <c r="BF2616"/>
      <c r="BG2616"/>
      <c r="BH2616"/>
      <c r="BI2616"/>
      <c r="BJ2616"/>
      <c r="BK2616"/>
      <c r="BL2616"/>
      <c r="BM2616"/>
      <c r="BN2616"/>
      <c r="BO2616"/>
      <c r="BP2616"/>
      <c r="BQ2616"/>
      <c r="BR2616"/>
      <c r="BS2616"/>
      <c r="BT2616"/>
    </row>
    <row r="2617" spans="1:72" s="8" customFormat="1" x14ac:dyDescent="0.25">
      <c r="A2617" s="92"/>
      <c r="B2617" s="92"/>
      <c r="C2617" s="92"/>
      <c r="D2617" s="92"/>
      <c r="E2617" s="104"/>
      <c r="F2617" s="104"/>
      <c r="G2617" s="104"/>
      <c r="H2617" s="104"/>
      <c r="I2617" s="104"/>
      <c r="J2617" s="104"/>
      <c r="K2617" s="104"/>
      <c r="L2617" s="104"/>
      <c r="M2617"/>
      <c r="N2617"/>
      <c r="O2617"/>
      <c r="P2617"/>
      <c r="Q2617"/>
      <c r="R2617"/>
      <c r="S2617"/>
      <c r="T2617"/>
      <c r="U2617"/>
      <c r="V2617"/>
      <c r="W2617"/>
      <c r="X2617"/>
      <c r="Y2617"/>
      <c r="Z2617"/>
      <c r="AA2617"/>
      <c r="AB2617"/>
      <c r="AC2617"/>
      <c r="AD2617"/>
      <c r="AE2617"/>
      <c r="AF2617"/>
      <c r="AG2617"/>
      <c r="AH2617"/>
      <c r="AI2617"/>
      <c r="AJ2617"/>
      <c r="AK2617"/>
      <c r="AL2617"/>
      <c r="AM2617"/>
      <c r="AN2617"/>
      <c r="AO2617"/>
      <c r="AP2617"/>
      <c r="AQ2617"/>
      <c r="AR2617"/>
      <c r="AS2617"/>
      <c r="AT2617"/>
      <c r="AU2617"/>
      <c r="AV2617"/>
      <c r="AW2617"/>
      <c r="AX2617"/>
      <c r="AY2617"/>
      <c r="AZ2617"/>
      <c r="BA2617"/>
      <c r="BB2617"/>
      <c r="BC2617"/>
      <c r="BD2617"/>
      <c r="BE2617"/>
      <c r="BF2617"/>
      <c r="BG2617"/>
      <c r="BH2617"/>
      <c r="BI2617"/>
      <c r="BJ2617"/>
      <c r="BK2617"/>
      <c r="BL2617"/>
      <c r="BM2617"/>
      <c r="BN2617"/>
      <c r="BO2617"/>
      <c r="BP2617"/>
      <c r="BQ2617"/>
      <c r="BR2617"/>
      <c r="BS2617"/>
      <c r="BT2617"/>
    </row>
    <row r="2618" spans="1:72" s="8" customFormat="1" x14ac:dyDescent="0.25">
      <c r="A2618" s="92"/>
      <c r="B2618" s="92"/>
      <c r="C2618" s="92"/>
      <c r="D2618" s="92"/>
      <c r="E2618" s="104"/>
      <c r="F2618" s="104"/>
      <c r="G2618" s="104"/>
      <c r="H2618" s="104"/>
      <c r="I2618" s="104"/>
      <c r="J2618" s="104"/>
      <c r="K2618" s="104"/>
      <c r="L2618" s="104"/>
      <c r="M2618"/>
      <c r="N2618"/>
      <c r="O2618"/>
      <c r="P2618"/>
      <c r="Q2618"/>
      <c r="R2618"/>
      <c r="S2618"/>
      <c r="T2618"/>
      <c r="U2618"/>
      <c r="V2618"/>
      <c r="W2618"/>
      <c r="X2618"/>
      <c r="Y2618"/>
      <c r="Z2618"/>
      <c r="AA2618"/>
      <c r="AB2618"/>
      <c r="AC2618"/>
      <c r="AD2618"/>
      <c r="AE2618"/>
      <c r="AF2618"/>
      <c r="AG2618"/>
      <c r="AH2618"/>
      <c r="AI2618"/>
      <c r="AJ2618"/>
      <c r="AK2618"/>
      <c r="AL2618"/>
      <c r="AM2618"/>
      <c r="AN2618"/>
      <c r="AO2618"/>
      <c r="AP2618"/>
      <c r="AQ2618"/>
      <c r="AR2618"/>
      <c r="AS2618"/>
      <c r="AT2618"/>
      <c r="AU2618"/>
      <c r="AV2618"/>
      <c r="AW2618"/>
      <c r="AX2618"/>
      <c r="AY2618"/>
      <c r="AZ2618"/>
      <c r="BA2618"/>
      <c r="BB2618"/>
      <c r="BC2618"/>
      <c r="BD2618"/>
      <c r="BE2618"/>
      <c r="BF2618"/>
      <c r="BG2618"/>
      <c r="BH2618"/>
      <c r="BI2618"/>
      <c r="BJ2618"/>
      <c r="BK2618"/>
      <c r="BL2618"/>
      <c r="BM2618"/>
      <c r="BN2618"/>
      <c r="BO2618"/>
      <c r="BP2618"/>
      <c r="BQ2618"/>
      <c r="BR2618"/>
      <c r="BS2618"/>
      <c r="BT2618"/>
    </row>
    <row r="2619" spans="1:72" s="8" customFormat="1" x14ac:dyDescent="0.25">
      <c r="A2619" s="92"/>
      <c r="B2619" s="92"/>
      <c r="C2619" s="92"/>
      <c r="D2619" s="92"/>
      <c r="E2619" s="104"/>
      <c r="F2619" s="104"/>
      <c r="G2619" s="104"/>
      <c r="H2619" s="104"/>
      <c r="I2619" s="104"/>
      <c r="J2619" s="104"/>
      <c r="K2619" s="104"/>
      <c r="L2619" s="104"/>
      <c r="M2619"/>
      <c r="N2619"/>
      <c r="O2619"/>
      <c r="P2619"/>
      <c r="Q2619"/>
      <c r="R2619"/>
      <c r="S2619"/>
      <c r="T2619"/>
      <c r="U2619"/>
      <c r="V2619"/>
      <c r="W2619"/>
      <c r="X2619"/>
      <c r="Y2619"/>
      <c r="Z2619"/>
      <c r="AA2619"/>
      <c r="AB2619"/>
      <c r="AC2619"/>
      <c r="AD2619"/>
      <c r="AE2619"/>
      <c r="AF2619"/>
      <c r="AG2619"/>
      <c r="AH2619"/>
      <c r="AI2619"/>
      <c r="AJ2619"/>
      <c r="AK2619"/>
      <c r="AL2619"/>
      <c r="AM2619"/>
      <c r="AN2619"/>
      <c r="AO2619"/>
      <c r="AP2619"/>
      <c r="AQ2619"/>
      <c r="AR2619"/>
      <c r="AS2619"/>
      <c r="AT2619"/>
      <c r="AU2619"/>
      <c r="AV2619"/>
      <c r="AW2619"/>
      <c r="AX2619"/>
      <c r="AY2619"/>
      <c r="AZ2619"/>
      <c r="BA2619"/>
      <c r="BB2619"/>
      <c r="BC2619"/>
      <c r="BD2619"/>
      <c r="BE2619"/>
      <c r="BF2619"/>
      <c r="BG2619"/>
      <c r="BH2619"/>
      <c r="BI2619"/>
      <c r="BJ2619"/>
      <c r="BK2619"/>
      <c r="BL2619"/>
      <c r="BM2619"/>
      <c r="BN2619"/>
      <c r="BO2619"/>
      <c r="BP2619"/>
      <c r="BQ2619"/>
      <c r="BR2619"/>
      <c r="BS2619"/>
      <c r="BT2619"/>
    </row>
    <row r="2620" spans="1:72" s="8" customFormat="1" x14ac:dyDescent="0.25">
      <c r="A2620" s="92"/>
      <c r="B2620" s="92"/>
      <c r="C2620" s="92"/>
      <c r="D2620" s="92"/>
      <c r="E2620" s="104"/>
      <c r="F2620" s="104"/>
      <c r="G2620" s="104"/>
      <c r="H2620" s="104"/>
      <c r="I2620" s="104"/>
      <c r="J2620" s="104"/>
      <c r="K2620" s="104"/>
      <c r="L2620" s="104"/>
      <c r="M2620"/>
      <c r="N2620"/>
      <c r="O2620"/>
      <c r="P2620"/>
      <c r="Q2620"/>
      <c r="R2620"/>
      <c r="S2620"/>
      <c r="T2620"/>
      <c r="U2620"/>
      <c r="V2620"/>
      <c r="W2620"/>
      <c r="X2620"/>
      <c r="Y2620"/>
      <c r="Z2620"/>
      <c r="AA2620"/>
      <c r="AB2620"/>
      <c r="AC2620"/>
      <c r="AD2620"/>
      <c r="AE2620"/>
      <c r="AF2620"/>
      <c r="AG2620"/>
      <c r="AH2620"/>
      <c r="AI2620"/>
      <c r="AJ2620"/>
      <c r="AK2620"/>
      <c r="AL2620"/>
      <c r="AM2620"/>
      <c r="AN2620"/>
      <c r="AO2620"/>
      <c r="AP2620"/>
      <c r="AQ2620"/>
      <c r="AR2620"/>
      <c r="AS2620"/>
      <c r="AT2620"/>
      <c r="AU2620"/>
      <c r="AV2620"/>
      <c r="AW2620"/>
      <c r="AX2620"/>
      <c r="AY2620"/>
      <c r="AZ2620"/>
      <c r="BA2620"/>
      <c r="BB2620"/>
      <c r="BC2620"/>
      <c r="BD2620"/>
      <c r="BE2620"/>
      <c r="BF2620"/>
      <c r="BG2620"/>
      <c r="BH2620"/>
      <c r="BI2620"/>
      <c r="BJ2620"/>
      <c r="BK2620"/>
      <c r="BL2620"/>
      <c r="BM2620"/>
      <c r="BN2620"/>
      <c r="BO2620"/>
      <c r="BP2620"/>
      <c r="BQ2620"/>
      <c r="BR2620"/>
      <c r="BS2620"/>
      <c r="BT2620"/>
    </row>
    <row r="2621" spans="1:72" s="8" customFormat="1" x14ac:dyDescent="0.25">
      <c r="A2621" s="92"/>
      <c r="B2621" s="92"/>
      <c r="C2621" s="92"/>
      <c r="D2621" s="92"/>
      <c r="E2621" s="104"/>
      <c r="F2621" s="104"/>
      <c r="G2621" s="104"/>
      <c r="H2621" s="104"/>
      <c r="I2621" s="104"/>
      <c r="J2621" s="104"/>
      <c r="K2621" s="104"/>
      <c r="L2621" s="104"/>
      <c r="M2621"/>
      <c r="N2621"/>
      <c r="O2621"/>
      <c r="P2621"/>
      <c r="Q2621"/>
      <c r="R2621"/>
      <c r="S2621"/>
      <c r="T2621"/>
      <c r="U2621"/>
      <c r="V2621"/>
      <c r="W2621"/>
      <c r="X2621"/>
      <c r="Y2621"/>
      <c r="Z2621"/>
      <c r="AA2621"/>
      <c r="AB2621"/>
      <c r="AC2621"/>
      <c r="AD2621"/>
      <c r="AE2621"/>
      <c r="AF2621"/>
      <c r="AG2621"/>
      <c r="AH2621"/>
      <c r="AI2621"/>
      <c r="AJ2621"/>
      <c r="AK2621"/>
      <c r="AL2621"/>
      <c r="AM2621"/>
      <c r="AN2621"/>
      <c r="AO2621"/>
      <c r="AP2621"/>
      <c r="AQ2621"/>
      <c r="AR2621"/>
      <c r="AS2621"/>
      <c r="AT2621"/>
      <c r="AU2621"/>
      <c r="AV2621"/>
      <c r="AW2621"/>
      <c r="AX2621"/>
      <c r="AY2621"/>
      <c r="AZ2621"/>
      <c r="BA2621"/>
      <c r="BB2621"/>
      <c r="BC2621"/>
      <c r="BD2621"/>
      <c r="BE2621"/>
      <c r="BF2621"/>
      <c r="BG2621"/>
      <c r="BH2621"/>
      <c r="BI2621"/>
      <c r="BJ2621"/>
      <c r="BK2621"/>
      <c r="BL2621"/>
      <c r="BM2621"/>
      <c r="BN2621"/>
      <c r="BO2621"/>
      <c r="BP2621"/>
      <c r="BQ2621"/>
      <c r="BR2621"/>
      <c r="BS2621"/>
      <c r="BT2621"/>
    </row>
    <row r="2622" spans="1:72" s="8" customFormat="1" x14ac:dyDescent="0.25">
      <c r="A2622" s="92"/>
      <c r="B2622" s="92"/>
      <c r="C2622" s="92"/>
      <c r="D2622" s="92"/>
      <c r="E2622" s="104"/>
      <c r="F2622" s="104"/>
      <c r="G2622" s="104"/>
      <c r="H2622" s="104"/>
      <c r="I2622" s="104"/>
      <c r="J2622" s="104"/>
      <c r="K2622" s="104"/>
      <c r="L2622" s="104"/>
      <c r="M2622"/>
      <c r="N2622"/>
      <c r="O2622"/>
      <c r="P2622"/>
      <c r="Q2622"/>
      <c r="R2622"/>
      <c r="S2622"/>
      <c r="T2622"/>
      <c r="U2622"/>
      <c r="V2622"/>
      <c r="W2622"/>
      <c r="X2622"/>
      <c r="Y2622"/>
      <c r="Z2622"/>
      <c r="AA2622"/>
      <c r="AB2622"/>
      <c r="AC2622"/>
      <c r="AD2622"/>
      <c r="AE2622"/>
      <c r="AF2622"/>
      <c r="AG2622"/>
      <c r="AH2622"/>
      <c r="AI2622"/>
      <c r="AJ2622"/>
      <c r="AK2622"/>
      <c r="AL2622"/>
      <c r="AM2622"/>
      <c r="AN2622"/>
      <c r="AO2622"/>
      <c r="AP2622"/>
      <c r="AQ2622"/>
      <c r="AR2622"/>
      <c r="AS2622"/>
      <c r="AT2622"/>
      <c r="AU2622"/>
      <c r="AV2622"/>
      <c r="AW2622"/>
      <c r="AX2622"/>
      <c r="AY2622"/>
      <c r="AZ2622"/>
      <c r="BA2622"/>
      <c r="BB2622"/>
      <c r="BC2622"/>
      <c r="BD2622"/>
      <c r="BE2622"/>
      <c r="BF2622"/>
      <c r="BG2622"/>
      <c r="BH2622"/>
      <c r="BI2622"/>
      <c r="BJ2622"/>
      <c r="BK2622"/>
      <c r="BL2622"/>
      <c r="BM2622"/>
      <c r="BN2622"/>
      <c r="BO2622"/>
      <c r="BP2622"/>
      <c r="BQ2622"/>
      <c r="BR2622"/>
      <c r="BS2622"/>
      <c r="BT2622"/>
    </row>
    <row r="2623" spans="1:72" s="8" customFormat="1" x14ac:dyDescent="0.25">
      <c r="A2623" s="92"/>
      <c r="B2623" s="92"/>
      <c r="C2623" s="92"/>
      <c r="D2623" s="92"/>
      <c r="E2623" s="104"/>
      <c r="F2623" s="104"/>
      <c r="G2623" s="104"/>
      <c r="H2623" s="104"/>
      <c r="I2623" s="104"/>
      <c r="J2623" s="104"/>
      <c r="K2623" s="104"/>
      <c r="L2623" s="104"/>
      <c r="M2623"/>
      <c r="N2623"/>
      <c r="O2623"/>
      <c r="P2623"/>
      <c r="Q2623"/>
      <c r="R2623"/>
      <c r="S2623"/>
      <c r="T2623"/>
      <c r="U2623"/>
      <c r="V2623"/>
      <c r="W2623"/>
      <c r="X2623"/>
      <c r="Y2623"/>
      <c r="Z2623"/>
      <c r="AA2623"/>
      <c r="AB2623"/>
      <c r="AC2623"/>
      <c r="AD2623"/>
      <c r="AE2623"/>
      <c r="AF2623"/>
      <c r="AG2623"/>
      <c r="AH2623"/>
      <c r="AI2623"/>
      <c r="AJ2623"/>
      <c r="AK2623"/>
      <c r="AL2623"/>
      <c r="AM2623"/>
      <c r="AN2623"/>
      <c r="AO2623"/>
      <c r="AP2623"/>
      <c r="AQ2623"/>
      <c r="AR2623"/>
      <c r="AS2623"/>
      <c r="AT2623"/>
      <c r="AU2623"/>
      <c r="AV2623"/>
      <c r="AW2623"/>
      <c r="AX2623"/>
      <c r="AY2623"/>
      <c r="AZ2623"/>
      <c r="BA2623"/>
      <c r="BB2623"/>
      <c r="BC2623"/>
      <c r="BD2623"/>
      <c r="BE2623"/>
      <c r="BF2623"/>
      <c r="BG2623"/>
      <c r="BH2623"/>
      <c r="BI2623"/>
      <c r="BJ2623"/>
      <c r="BK2623"/>
      <c r="BL2623"/>
      <c r="BM2623"/>
      <c r="BN2623"/>
      <c r="BO2623"/>
      <c r="BP2623"/>
      <c r="BQ2623"/>
      <c r="BR2623"/>
      <c r="BS2623"/>
      <c r="BT2623"/>
    </row>
    <row r="2624" spans="1:72" s="8" customFormat="1" x14ac:dyDescent="0.25">
      <c r="A2624" s="92"/>
      <c r="B2624" s="92"/>
      <c r="C2624" s="92"/>
      <c r="D2624" s="92"/>
      <c r="E2624" s="104"/>
      <c r="F2624" s="104"/>
      <c r="G2624" s="104"/>
      <c r="H2624" s="104"/>
      <c r="I2624" s="104"/>
      <c r="J2624" s="104"/>
      <c r="K2624" s="104"/>
      <c r="L2624" s="104"/>
      <c r="M2624"/>
      <c r="N2624"/>
      <c r="O2624"/>
      <c r="P2624"/>
      <c r="Q2624"/>
      <c r="R2624"/>
      <c r="S2624"/>
      <c r="T2624"/>
      <c r="U2624"/>
      <c r="V2624"/>
      <c r="W2624"/>
      <c r="X2624"/>
      <c r="Y2624"/>
      <c r="Z2624"/>
      <c r="AA2624"/>
      <c r="AB2624"/>
      <c r="AC2624"/>
      <c r="AD2624"/>
      <c r="AE2624"/>
      <c r="AF2624"/>
      <c r="AG2624"/>
      <c r="AH2624"/>
      <c r="AI2624"/>
      <c r="AJ2624"/>
      <c r="AK2624"/>
      <c r="AL2624"/>
      <c r="AM2624"/>
      <c r="AN2624"/>
      <c r="AO2624"/>
      <c r="AP2624"/>
      <c r="AQ2624"/>
      <c r="AR2624"/>
      <c r="AS2624"/>
      <c r="AT2624"/>
      <c r="AU2624"/>
      <c r="AV2624"/>
      <c r="AW2624"/>
      <c r="AX2624"/>
      <c r="AY2624"/>
      <c r="AZ2624"/>
      <c r="BA2624"/>
      <c r="BB2624"/>
      <c r="BC2624"/>
      <c r="BD2624"/>
      <c r="BE2624"/>
      <c r="BF2624"/>
      <c r="BG2624"/>
      <c r="BH2624"/>
      <c r="BI2624"/>
      <c r="BJ2624"/>
      <c r="BK2624"/>
      <c r="BL2624"/>
      <c r="BM2624"/>
      <c r="BN2624"/>
      <c r="BO2624"/>
      <c r="BP2624"/>
      <c r="BQ2624"/>
      <c r="BR2624"/>
      <c r="BS2624"/>
      <c r="BT2624"/>
    </row>
    <row r="2625" spans="1:72" s="8" customFormat="1" x14ac:dyDescent="0.25">
      <c r="A2625" s="92"/>
      <c r="B2625" s="92"/>
      <c r="C2625" s="92"/>
      <c r="D2625" s="92"/>
      <c r="E2625" s="104"/>
      <c r="F2625" s="104"/>
      <c r="G2625" s="104"/>
      <c r="H2625" s="104"/>
      <c r="I2625" s="104"/>
      <c r="J2625" s="104"/>
      <c r="K2625" s="104"/>
      <c r="L2625" s="104"/>
      <c r="M2625"/>
      <c r="N2625"/>
      <c r="O2625"/>
      <c r="P2625"/>
      <c r="Q2625"/>
      <c r="R2625"/>
      <c r="S2625"/>
      <c r="T2625"/>
      <c r="U2625"/>
      <c r="V2625"/>
      <c r="W2625"/>
      <c r="X2625"/>
      <c r="Y2625"/>
      <c r="Z2625"/>
      <c r="AA2625"/>
      <c r="AB2625"/>
      <c r="AC2625"/>
      <c r="AD2625"/>
      <c r="AE2625"/>
      <c r="AF2625"/>
      <c r="AG2625"/>
      <c r="AH2625"/>
      <c r="AI2625"/>
      <c r="AJ2625"/>
      <c r="AK2625"/>
      <c r="AL2625"/>
      <c r="AM2625"/>
      <c r="AN2625"/>
      <c r="AO2625"/>
      <c r="AP2625"/>
      <c r="AQ2625"/>
      <c r="AR2625"/>
      <c r="AS2625"/>
      <c r="AT2625"/>
      <c r="AU2625"/>
      <c r="AV2625"/>
      <c r="AW2625"/>
      <c r="AX2625"/>
      <c r="AY2625"/>
      <c r="AZ2625"/>
      <c r="BA2625"/>
      <c r="BB2625"/>
      <c r="BC2625"/>
      <c r="BD2625"/>
      <c r="BE2625"/>
      <c r="BF2625"/>
      <c r="BG2625"/>
      <c r="BH2625"/>
      <c r="BI2625"/>
      <c r="BJ2625"/>
      <c r="BK2625"/>
      <c r="BL2625"/>
      <c r="BM2625"/>
      <c r="BN2625"/>
      <c r="BO2625"/>
      <c r="BP2625"/>
      <c r="BQ2625"/>
      <c r="BR2625"/>
      <c r="BS2625"/>
      <c r="BT2625"/>
    </row>
    <row r="2626" spans="1:72" s="8" customFormat="1" x14ac:dyDescent="0.25">
      <c r="A2626" s="92"/>
      <c r="B2626" s="92"/>
      <c r="C2626" s="92"/>
      <c r="D2626" s="92"/>
      <c r="E2626" s="104"/>
      <c r="F2626" s="104"/>
      <c r="G2626" s="104"/>
      <c r="H2626" s="104"/>
      <c r="I2626" s="104"/>
      <c r="J2626" s="104"/>
      <c r="K2626" s="104"/>
      <c r="L2626" s="104"/>
      <c r="M2626"/>
      <c r="N2626"/>
      <c r="O2626"/>
      <c r="P2626"/>
      <c r="Q2626"/>
      <c r="R2626"/>
      <c r="S2626"/>
      <c r="T2626"/>
      <c r="U2626"/>
      <c r="V2626"/>
      <c r="W2626"/>
      <c r="X2626"/>
      <c r="Y2626"/>
      <c r="Z2626"/>
      <c r="AA2626"/>
      <c r="AB2626"/>
      <c r="AC2626"/>
      <c r="AD2626"/>
      <c r="AE2626"/>
      <c r="AF2626"/>
      <c r="AG2626"/>
      <c r="AH2626"/>
      <c r="AI2626"/>
      <c r="AJ2626"/>
      <c r="AK2626"/>
      <c r="AL2626"/>
      <c r="AM2626"/>
      <c r="AN2626"/>
      <c r="AO2626"/>
      <c r="AP2626"/>
      <c r="AQ2626"/>
      <c r="AR2626"/>
      <c r="AS2626"/>
      <c r="AT2626"/>
      <c r="AU2626"/>
      <c r="AV2626"/>
      <c r="AW2626"/>
      <c r="AX2626"/>
      <c r="AY2626"/>
      <c r="AZ2626"/>
      <c r="BA2626"/>
      <c r="BB2626"/>
      <c r="BC2626"/>
      <c r="BD2626"/>
      <c r="BE2626"/>
      <c r="BF2626"/>
      <c r="BG2626"/>
      <c r="BH2626"/>
      <c r="BI2626"/>
      <c r="BJ2626"/>
      <c r="BK2626"/>
      <c r="BL2626"/>
      <c r="BM2626"/>
      <c r="BN2626"/>
      <c r="BO2626"/>
      <c r="BP2626"/>
      <c r="BQ2626"/>
      <c r="BR2626"/>
      <c r="BS2626"/>
      <c r="BT2626"/>
    </row>
    <row r="2627" spans="1:72" s="8" customFormat="1" x14ac:dyDescent="0.25">
      <c r="A2627" s="92"/>
      <c r="B2627" s="92"/>
      <c r="C2627" s="92"/>
      <c r="D2627" s="92"/>
      <c r="E2627" s="104"/>
      <c r="F2627" s="104"/>
      <c r="G2627" s="104"/>
      <c r="H2627" s="104"/>
      <c r="I2627" s="104"/>
      <c r="J2627" s="104"/>
      <c r="K2627" s="104"/>
      <c r="L2627" s="104"/>
      <c r="M2627"/>
      <c r="N2627"/>
      <c r="O2627"/>
      <c r="P2627"/>
      <c r="Q2627"/>
      <c r="R2627"/>
      <c r="S2627"/>
      <c r="T2627"/>
      <c r="U2627"/>
      <c r="V2627"/>
      <c r="W2627"/>
      <c r="X2627"/>
      <c r="Y2627"/>
      <c r="Z2627"/>
      <c r="AA2627"/>
      <c r="AB2627"/>
      <c r="AC2627"/>
      <c r="AD2627"/>
      <c r="AE2627"/>
      <c r="AF2627"/>
      <c r="AG2627"/>
      <c r="AH2627"/>
      <c r="AI2627"/>
      <c r="AJ2627"/>
      <c r="AK2627"/>
      <c r="AL2627"/>
      <c r="AM2627"/>
      <c r="AN2627"/>
      <c r="AO2627"/>
      <c r="AP2627"/>
      <c r="AQ2627"/>
      <c r="AR2627"/>
      <c r="AS2627"/>
      <c r="AT2627"/>
      <c r="AU2627"/>
      <c r="AV2627"/>
      <c r="AW2627"/>
      <c r="AX2627"/>
      <c r="AY2627"/>
      <c r="AZ2627"/>
      <c r="BA2627"/>
      <c r="BB2627"/>
      <c r="BC2627"/>
      <c r="BD2627"/>
      <c r="BE2627"/>
      <c r="BF2627"/>
      <c r="BG2627"/>
      <c r="BH2627"/>
      <c r="BI2627"/>
      <c r="BJ2627"/>
      <c r="BK2627"/>
      <c r="BL2627"/>
      <c r="BM2627"/>
      <c r="BN2627"/>
      <c r="BO2627"/>
      <c r="BP2627"/>
      <c r="BQ2627"/>
      <c r="BR2627"/>
      <c r="BS2627"/>
      <c r="BT2627"/>
    </row>
    <row r="2628" spans="1:72" s="8" customFormat="1" x14ac:dyDescent="0.25">
      <c r="A2628" s="92"/>
      <c r="B2628" s="92"/>
      <c r="C2628" s="92"/>
      <c r="D2628" s="92"/>
      <c r="E2628" s="104"/>
      <c r="F2628" s="104"/>
      <c r="G2628" s="104"/>
      <c r="H2628" s="104"/>
      <c r="I2628" s="104"/>
      <c r="J2628" s="104"/>
      <c r="K2628" s="104"/>
      <c r="L2628" s="104"/>
      <c r="M2628"/>
      <c r="N2628"/>
      <c r="O2628"/>
      <c r="P2628"/>
      <c r="Q2628"/>
      <c r="R2628"/>
      <c r="S2628"/>
      <c r="T2628"/>
      <c r="U2628"/>
      <c r="V2628"/>
      <c r="W2628"/>
      <c r="X2628"/>
      <c r="Y2628"/>
      <c r="Z2628"/>
      <c r="AA2628"/>
      <c r="AB2628"/>
      <c r="AC2628"/>
      <c r="AD2628"/>
      <c r="AE2628"/>
      <c r="AF2628"/>
      <c r="AG2628"/>
      <c r="AH2628"/>
      <c r="AI2628"/>
      <c r="AJ2628"/>
      <c r="AK2628"/>
      <c r="AL2628"/>
      <c r="AM2628"/>
      <c r="AN2628"/>
      <c r="AO2628"/>
      <c r="AP2628"/>
      <c r="AQ2628"/>
      <c r="AR2628"/>
      <c r="AS2628"/>
      <c r="AT2628"/>
      <c r="AU2628"/>
      <c r="AV2628"/>
      <c r="AW2628"/>
      <c r="AX2628"/>
      <c r="AY2628"/>
      <c r="AZ2628"/>
      <c r="BA2628"/>
      <c r="BB2628"/>
      <c r="BC2628"/>
      <c r="BD2628"/>
      <c r="BE2628"/>
      <c r="BF2628"/>
      <c r="BG2628"/>
      <c r="BH2628"/>
      <c r="BI2628"/>
      <c r="BJ2628"/>
      <c r="BK2628"/>
      <c r="BL2628"/>
      <c r="BM2628"/>
      <c r="BN2628"/>
      <c r="BO2628"/>
      <c r="BP2628"/>
      <c r="BQ2628"/>
      <c r="BR2628"/>
      <c r="BS2628"/>
      <c r="BT2628"/>
    </row>
    <row r="2629" spans="1:72" s="8" customFormat="1" x14ac:dyDescent="0.25">
      <c r="A2629" s="92"/>
      <c r="B2629" s="92"/>
      <c r="C2629" s="92"/>
      <c r="D2629" s="92"/>
      <c r="E2629" s="104"/>
      <c r="F2629" s="104"/>
      <c r="G2629" s="104"/>
      <c r="H2629" s="104"/>
      <c r="I2629" s="104"/>
      <c r="J2629" s="104"/>
      <c r="K2629" s="104"/>
      <c r="L2629" s="104"/>
      <c r="M2629"/>
      <c r="N2629"/>
      <c r="O2629"/>
      <c r="P2629"/>
      <c r="Q2629"/>
      <c r="R2629"/>
      <c r="S2629"/>
      <c r="T2629"/>
      <c r="U2629"/>
      <c r="V2629"/>
      <c r="W2629"/>
      <c r="X2629"/>
      <c r="Y2629"/>
      <c r="Z2629"/>
      <c r="AA2629"/>
      <c r="AB2629"/>
      <c r="AC2629"/>
      <c r="AD2629"/>
      <c r="AE2629"/>
      <c r="AF2629"/>
      <c r="AG2629"/>
      <c r="AH2629"/>
      <c r="AI2629"/>
      <c r="AJ2629"/>
      <c r="AK2629"/>
      <c r="AL2629"/>
      <c r="AM2629"/>
      <c r="AN2629"/>
      <c r="AO2629"/>
      <c r="AP2629"/>
      <c r="AQ2629"/>
      <c r="AR2629"/>
      <c r="AS2629"/>
      <c r="AT2629"/>
      <c r="AU2629"/>
      <c r="AV2629"/>
      <c r="AW2629"/>
      <c r="AX2629"/>
      <c r="AY2629"/>
      <c r="AZ2629"/>
      <c r="BA2629"/>
      <c r="BB2629"/>
      <c r="BC2629"/>
      <c r="BD2629"/>
      <c r="BE2629"/>
      <c r="BF2629"/>
      <c r="BG2629"/>
      <c r="BH2629"/>
      <c r="BI2629"/>
      <c r="BJ2629"/>
      <c r="BK2629"/>
      <c r="BL2629"/>
      <c r="BM2629"/>
      <c r="BN2629"/>
      <c r="BO2629"/>
      <c r="BP2629"/>
      <c r="BQ2629"/>
      <c r="BR2629"/>
      <c r="BS2629"/>
      <c r="BT2629"/>
    </row>
    <row r="2630" spans="1:72" s="8" customFormat="1" x14ac:dyDescent="0.25">
      <c r="A2630" s="92"/>
      <c r="B2630" s="92"/>
      <c r="C2630" s="92"/>
      <c r="D2630" s="92"/>
      <c r="E2630" s="104"/>
      <c r="F2630" s="104"/>
      <c r="G2630" s="104"/>
      <c r="H2630" s="104"/>
      <c r="I2630" s="104"/>
      <c r="J2630" s="104"/>
      <c r="K2630" s="104"/>
      <c r="L2630" s="104"/>
      <c r="M2630"/>
      <c r="N2630"/>
      <c r="O2630"/>
      <c r="P2630"/>
      <c r="Q2630"/>
      <c r="R2630"/>
      <c r="S2630"/>
      <c r="T2630"/>
      <c r="U2630"/>
      <c r="V2630"/>
      <c r="W2630"/>
      <c r="X2630"/>
      <c r="Y2630"/>
      <c r="Z2630"/>
      <c r="AA2630"/>
      <c r="AB2630"/>
      <c r="AC2630"/>
      <c r="AD2630"/>
      <c r="AE2630"/>
      <c r="AF2630"/>
      <c r="AG2630"/>
      <c r="AH2630"/>
      <c r="AI2630"/>
      <c r="AJ2630"/>
      <c r="AK2630"/>
      <c r="AL2630"/>
      <c r="AM2630"/>
      <c r="AN2630"/>
      <c r="AO2630"/>
      <c r="AP2630"/>
      <c r="AQ2630"/>
      <c r="AR2630"/>
      <c r="AS2630"/>
      <c r="AT2630"/>
      <c r="AU2630"/>
      <c r="AV2630"/>
      <c r="AW2630"/>
      <c r="AX2630"/>
      <c r="AY2630"/>
      <c r="AZ2630"/>
      <c r="BA2630"/>
      <c r="BB2630"/>
      <c r="BC2630"/>
      <c r="BD2630"/>
      <c r="BE2630"/>
      <c r="BF2630"/>
      <c r="BG2630"/>
      <c r="BH2630"/>
      <c r="BI2630"/>
      <c r="BJ2630"/>
      <c r="BK2630"/>
      <c r="BL2630"/>
      <c r="BM2630"/>
      <c r="BN2630"/>
      <c r="BO2630"/>
      <c r="BP2630"/>
      <c r="BQ2630"/>
      <c r="BR2630"/>
      <c r="BS2630"/>
      <c r="BT2630"/>
    </row>
    <row r="2631" spans="1:72" s="8" customFormat="1" x14ac:dyDescent="0.25">
      <c r="A2631" s="92"/>
      <c r="B2631" s="92"/>
      <c r="C2631" s="92"/>
      <c r="D2631" s="92"/>
      <c r="E2631" s="104"/>
      <c r="F2631" s="104"/>
      <c r="G2631" s="104"/>
      <c r="H2631" s="104"/>
      <c r="I2631" s="104"/>
      <c r="J2631" s="104"/>
      <c r="K2631" s="104"/>
      <c r="L2631" s="104"/>
      <c r="M2631"/>
      <c r="N2631"/>
      <c r="O2631"/>
      <c r="P2631"/>
      <c r="Q2631"/>
      <c r="R2631"/>
      <c r="S2631"/>
      <c r="T2631"/>
      <c r="U2631"/>
      <c r="V2631"/>
      <c r="W2631"/>
      <c r="X2631"/>
      <c r="Y2631"/>
      <c r="Z2631"/>
      <c r="AA2631"/>
      <c r="AB2631"/>
      <c r="AC2631"/>
      <c r="AD2631"/>
      <c r="AE2631"/>
      <c r="AF2631"/>
      <c r="AG2631"/>
      <c r="AH2631"/>
      <c r="AI2631"/>
      <c r="AJ2631"/>
      <c r="AK2631"/>
      <c r="AL2631"/>
      <c r="AM2631"/>
      <c r="AN2631"/>
      <c r="AO2631"/>
      <c r="AP2631"/>
      <c r="AQ2631"/>
      <c r="AR2631"/>
      <c r="AS2631"/>
      <c r="AT2631"/>
      <c r="AU2631"/>
      <c r="AV2631"/>
      <c r="AW2631"/>
      <c r="AX2631"/>
      <c r="AY2631"/>
      <c r="AZ2631"/>
      <c r="BA2631"/>
      <c r="BB2631"/>
      <c r="BC2631"/>
      <c r="BD2631"/>
      <c r="BE2631"/>
      <c r="BF2631"/>
      <c r="BG2631"/>
      <c r="BH2631"/>
      <c r="BI2631"/>
      <c r="BJ2631"/>
      <c r="BK2631"/>
      <c r="BL2631"/>
      <c r="BM2631"/>
      <c r="BN2631"/>
      <c r="BO2631"/>
      <c r="BP2631"/>
      <c r="BQ2631"/>
      <c r="BR2631"/>
      <c r="BS2631"/>
      <c r="BT2631"/>
    </row>
    <row r="2632" spans="1:72" s="8" customFormat="1" x14ac:dyDescent="0.25">
      <c r="A2632" s="92"/>
      <c r="B2632" s="92"/>
      <c r="C2632" s="92"/>
      <c r="D2632" s="92"/>
      <c r="E2632" s="104"/>
      <c r="F2632" s="104"/>
      <c r="G2632" s="104"/>
      <c r="H2632" s="104"/>
      <c r="I2632" s="104"/>
      <c r="J2632" s="104"/>
      <c r="K2632" s="104"/>
      <c r="L2632" s="104"/>
      <c r="M2632"/>
      <c r="N2632"/>
      <c r="O2632"/>
      <c r="P2632"/>
      <c r="Q2632"/>
      <c r="R2632"/>
      <c r="S2632"/>
      <c r="T2632"/>
      <c r="U2632"/>
      <c r="V2632"/>
      <c r="W2632"/>
      <c r="X2632"/>
      <c r="Y2632"/>
      <c r="Z2632"/>
      <c r="AA2632"/>
      <c r="AB2632"/>
      <c r="AC2632"/>
      <c r="AD2632"/>
      <c r="AE2632"/>
      <c r="AF2632"/>
      <c r="AG2632"/>
      <c r="AH2632"/>
      <c r="AI2632"/>
      <c r="AJ2632"/>
      <c r="AK2632"/>
      <c r="AL2632"/>
      <c r="AM2632"/>
      <c r="AN2632"/>
      <c r="AO2632"/>
      <c r="AP2632"/>
      <c r="AQ2632"/>
      <c r="AR2632"/>
      <c r="AS2632"/>
      <c r="AT2632"/>
      <c r="AU2632"/>
      <c r="AV2632"/>
      <c r="AW2632"/>
      <c r="AX2632"/>
      <c r="AY2632"/>
      <c r="AZ2632"/>
      <c r="BA2632"/>
      <c r="BB2632"/>
      <c r="BC2632"/>
      <c r="BD2632"/>
      <c r="BE2632"/>
      <c r="BF2632"/>
      <c r="BG2632"/>
      <c r="BH2632"/>
      <c r="BI2632"/>
      <c r="BJ2632"/>
      <c r="BK2632"/>
      <c r="BL2632"/>
      <c r="BM2632"/>
      <c r="BN2632"/>
      <c r="BO2632"/>
      <c r="BP2632"/>
      <c r="BQ2632"/>
      <c r="BR2632"/>
      <c r="BS2632"/>
      <c r="BT2632"/>
    </row>
    <row r="2633" spans="1:72" s="8" customFormat="1" x14ac:dyDescent="0.25">
      <c r="A2633" s="92"/>
      <c r="B2633" s="92"/>
      <c r="C2633" s="92"/>
      <c r="D2633" s="92"/>
      <c r="E2633" s="104"/>
      <c r="F2633" s="104"/>
      <c r="G2633" s="104"/>
      <c r="H2633" s="104"/>
      <c r="I2633" s="104"/>
      <c r="J2633" s="104"/>
      <c r="K2633" s="104"/>
      <c r="L2633" s="104"/>
      <c r="M2633"/>
      <c r="N2633"/>
      <c r="O2633"/>
      <c r="P2633"/>
      <c r="Q2633"/>
      <c r="R2633"/>
      <c r="S2633"/>
      <c r="T2633"/>
      <c r="U2633"/>
      <c r="V2633"/>
      <c r="W2633"/>
      <c r="X2633"/>
      <c r="Y2633"/>
      <c r="Z2633"/>
      <c r="AA2633"/>
      <c r="AB2633"/>
      <c r="AC2633"/>
      <c r="AD2633"/>
      <c r="AE2633"/>
      <c r="AF2633"/>
      <c r="AG2633"/>
      <c r="AH2633"/>
      <c r="AI2633"/>
      <c r="AJ2633"/>
      <c r="AK2633"/>
      <c r="AL2633"/>
      <c r="AM2633"/>
      <c r="AN2633"/>
      <c r="AO2633"/>
      <c r="AP2633"/>
      <c r="AQ2633"/>
      <c r="AR2633"/>
      <c r="AS2633"/>
      <c r="AT2633"/>
      <c r="AU2633"/>
      <c r="AV2633"/>
      <c r="AW2633"/>
      <c r="AX2633"/>
      <c r="AY2633"/>
      <c r="AZ2633"/>
      <c r="BA2633"/>
      <c r="BB2633"/>
      <c r="BC2633"/>
      <c r="BD2633"/>
      <c r="BE2633"/>
      <c r="BF2633"/>
      <c r="BG2633"/>
      <c r="BH2633"/>
      <c r="BI2633"/>
      <c r="BJ2633"/>
      <c r="BK2633"/>
      <c r="BL2633"/>
      <c r="BM2633"/>
      <c r="BN2633"/>
      <c r="BO2633"/>
      <c r="BP2633"/>
      <c r="BQ2633"/>
      <c r="BR2633"/>
      <c r="BS2633"/>
      <c r="BT2633"/>
    </row>
    <row r="2634" spans="1:72" s="8" customFormat="1" x14ac:dyDescent="0.25">
      <c r="A2634" s="92"/>
      <c r="B2634" s="92"/>
      <c r="C2634" s="92"/>
      <c r="D2634" s="92"/>
      <c r="E2634" s="104"/>
      <c r="F2634" s="104"/>
      <c r="G2634" s="104"/>
      <c r="H2634" s="104"/>
      <c r="I2634" s="104"/>
      <c r="J2634" s="104"/>
      <c r="K2634" s="104"/>
      <c r="L2634" s="104"/>
      <c r="M2634"/>
      <c r="N2634"/>
      <c r="O2634"/>
      <c r="P2634"/>
      <c r="Q2634"/>
      <c r="R2634"/>
      <c r="S2634"/>
      <c r="T2634"/>
      <c r="U2634"/>
      <c r="V2634"/>
      <c r="W2634"/>
      <c r="X2634"/>
      <c r="Y2634"/>
      <c r="Z2634"/>
      <c r="AA2634"/>
      <c r="AB2634"/>
      <c r="AC2634"/>
      <c r="AD2634"/>
      <c r="AE2634"/>
      <c r="AF2634"/>
      <c r="AG2634"/>
      <c r="AH2634"/>
      <c r="AI2634"/>
      <c r="AJ2634"/>
      <c r="AK2634"/>
      <c r="AL2634"/>
      <c r="AM2634"/>
      <c r="AN2634"/>
      <c r="AO2634"/>
      <c r="AP2634"/>
      <c r="AQ2634"/>
      <c r="AR2634"/>
      <c r="AS2634"/>
      <c r="AT2634"/>
      <c r="AU2634"/>
      <c r="AV2634"/>
      <c r="AW2634"/>
      <c r="AX2634"/>
      <c r="AY2634"/>
      <c r="AZ2634"/>
      <c r="BA2634"/>
      <c r="BB2634"/>
      <c r="BC2634"/>
      <c r="BD2634"/>
      <c r="BE2634"/>
      <c r="BF2634"/>
      <c r="BG2634"/>
      <c r="BH2634"/>
      <c r="BI2634"/>
      <c r="BJ2634"/>
      <c r="BK2634"/>
      <c r="BL2634"/>
      <c r="BM2634"/>
      <c r="BN2634"/>
      <c r="BO2634"/>
      <c r="BP2634"/>
      <c r="BQ2634"/>
      <c r="BR2634"/>
      <c r="BS2634"/>
      <c r="BT2634"/>
    </row>
    <row r="2635" spans="1:72" s="8" customFormat="1" x14ac:dyDescent="0.25">
      <c r="A2635" s="92"/>
      <c r="B2635" s="92"/>
      <c r="C2635" s="92"/>
      <c r="D2635" s="92"/>
      <c r="E2635" s="104"/>
      <c r="F2635" s="104"/>
      <c r="G2635" s="104"/>
      <c r="H2635" s="104"/>
      <c r="I2635" s="104"/>
      <c r="J2635" s="104"/>
      <c r="K2635" s="104"/>
      <c r="L2635" s="104"/>
      <c r="M2635"/>
      <c r="N2635"/>
      <c r="O2635"/>
      <c r="P2635"/>
      <c r="Q2635"/>
      <c r="R2635"/>
      <c r="S2635"/>
      <c r="T2635"/>
      <c r="U2635"/>
      <c r="V2635"/>
      <c r="W2635"/>
      <c r="X2635"/>
      <c r="Y2635"/>
      <c r="Z2635"/>
      <c r="AA2635"/>
      <c r="AB2635"/>
      <c r="AC2635"/>
      <c r="AD2635"/>
      <c r="AE2635"/>
      <c r="AF2635"/>
      <c r="AG2635"/>
      <c r="AH2635"/>
      <c r="AI2635"/>
      <c r="AJ2635"/>
      <c r="AK2635"/>
      <c r="AL2635"/>
      <c r="AM2635"/>
      <c r="AN2635"/>
      <c r="AO2635"/>
      <c r="AP2635"/>
      <c r="AQ2635"/>
      <c r="AR2635"/>
      <c r="AS2635"/>
      <c r="AT2635"/>
      <c r="AU2635"/>
      <c r="AV2635"/>
      <c r="AW2635"/>
      <c r="AX2635"/>
      <c r="AY2635"/>
      <c r="AZ2635"/>
      <c r="BA2635"/>
      <c r="BB2635"/>
      <c r="BC2635"/>
      <c r="BD2635"/>
      <c r="BE2635"/>
      <c r="BF2635"/>
      <c r="BG2635"/>
      <c r="BH2635"/>
      <c r="BI2635"/>
      <c r="BJ2635"/>
      <c r="BK2635"/>
      <c r="BL2635"/>
      <c r="BM2635"/>
      <c r="BN2635"/>
      <c r="BO2635"/>
      <c r="BP2635"/>
      <c r="BQ2635"/>
      <c r="BR2635"/>
      <c r="BS2635"/>
      <c r="BT2635"/>
    </row>
    <row r="2636" spans="1:72" s="8" customFormat="1" x14ac:dyDescent="0.25">
      <c r="A2636" s="92"/>
      <c r="B2636" s="92"/>
      <c r="C2636" s="92"/>
      <c r="D2636" s="92"/>
      <c r="E2636" s="104"/>
      <c r="F2636" s="104"/>
      <c r="G2636" s="104"/>
      <c r="H2636" s="104"/>
      <c r="I2636" s="104"/>
      <c r="J2636" s="104"/>
      <c r="K2636" s="104"/>
      <c r="L2636" s="104"/>
      <c r="M2636"/>
      <c r="N2636"/>
      <c r="O2636"/>
      <c r="P2636"/>
      <c r="Q2636"/>
      <c r="R2636"/>
      <c r="S2636"/>
      <c r="T2636"/>
      <c r="U2636"/>
      <c r="V2636"/>
      <c r="W2636"/>
      <c r="X2636"/>
      <c r="Y2636"/>
      <c r="Z2636"/>
      <c r="AA2636"/>
      <c r="AB2636"/>
      <c r="AC2636"/>
      <c r="AD2636"/>
      <c r="AE2636"/>
      <c r="AF2636"/>
      <c r="AG2636"/>
      <c r="AH2636"/>
      <c r="AI2636"/>
      <c r="AJ2636"/>
      <c r="AK2636"/>
      <c r="AL2636"/>
      <c r="AM2636"/>
      <c r="AN2636"/>
      <c r="AO2636"/>
      <c r="AP2636"/>
      <c r="AQ2636"/>
      <c r="AR2636"/>
      <c r="AS2636"/>
      <c r="AT2636"/>
      <c r="AU2636"/>
      <c r="AV2636"/>
      <c r="AW2636"/>
      <c r="AX2636"/>
      <c r="AY2636"/>
      <c r="AZ2636"/>
      <c r="BA2636"/>
      <c r="BB2636"/>
      <c r="BC2636"/>
      <c r="BD2636"/>
      <c r="BE2636"/>
      <c r="BF2636"/>
      <c r="BG2636"/>
      <c r="BH2636"/>
      <c r="BI2636"/>
      <c r="BJ2636"/>
      <c r="BK2636"/>
      <c r="BL2636"/>
      <c r="BM2636"/>
      <c r="BN2636"/>
      <c r="BO2636"/>
      <c r="BP2636"/>
      <c r="BQ2636"/>
      <c r="BR2636"/>
      <c r="BS2636"/>
      <c r="BT2636"/>
    </row>
    <row r="2637" spans="1:72" s="8" customFormat="1" x14ac:dyDescent="0.25">
      <c r="A2637" s="92"/>
      <c r="B2637" s="92"/>
      <c r="C2637" s="92"/>
      <c r="D2637" s="92"/>
      <c r="E2637" s="104"/>
      <c r="F2637" s="104"/>
      <c r="G2637" s="104"/>
      <c r="H2637" s="104"/>
      <c r="I2637" s="104"/>
      <c r="J2637" s="104"/>
      <c r="K2637" s="104"/>
      <c r="L2637" s="104"/>
      <c r="M2637"/>
      <c r="N2637"/>
      <c r="O2637"/>
      <c r="P2637"/>
      <c r="Q2637"/>
      <c r="R2637"/>
      <c r="S2637"/>
      <c r="T2637"/>
      <c r="U2637"/>
      <c r="V2637"/>
      <c r="W2637"/>
      <c r="X2637"/>
      <c r="Y2637"/>
      <c r="Z2637"/>
      <c r="AA2637"/>
      <c r="AB2637"/>
      <c r="AC2637"/>
      <c r="AD2637"/>
      <c r="AE2637"/>
      <c r="AF2637"/>
      <c r="AG2637"/>
      <c r="AH2637"/>
      <c r="AI2637"/>
      <c r="AJ2637"/>
      <c r="AK2637"/>
      <c r="AL2637"/>
      <c r="AM2637"/>
      <c r="AN2637"/>
      <c r="AO2637"/>
      <c r="AP2637"/>
      <c r="AQ2637"/>
      <c r="AR2637"/>
      <c r="AS2637"/>
      <c r="AT2637"/>
      <c r="AU2637"/>
      <c r="AV2637"/>
      <c r="AW2637"/>
      <c r="AX2637"/>
      <c r="AY2637"/>
      <c r="AZ2637"/>
      <c r="BA2637"/>
      <c r="BB2637"/>
      <c r="BC2637"/>
      <c r="BD2637"/>
      <c r="BE2637"/>
      <c r="BF2637"/>
      <c r="BG2637"/>
      <c r="BH2637"/>
      <c r="BI2637"/>
      <c r="BJ2637"/>
      <c r="BK2637"/>
      <c r="BL2637"/>
      <c r="BM2637"/>
      <c r="BN2637"/>
      <c r="BO2637"/>
      <c r="BP2637"/>
      <c r="BQ2637"/>
      <c r="BR2637"/>
      <c r="BS2637"/>
      <c r="BT2637"/>
    </row>
    <row r="2638" spans="1:72" s="8" customFormat="1" x14ac:dyDescent="0.25">
      <c r="A2638" s="92"/>
      <c r="B2638" s="92"/>
      <c r="C2638" s="92"/>
      <c r="D2638" s="92"/>
      <c r="E2638" s="104"/>
      <c r="F2638" s="104"/>
      <c r="G2638" s="104"/>
      <c r="H2638" s="104"/>
      <c r="I2638" s="104"/>
      <c r="J2638" s="104"/>
      <c r="K2638" s="104"/>
      <c r="L2638" s="104"/>
      <c r="M2638"/>
      <c r="N2638"/>
      <c r="O2638"/>
      <c r="P2638"/>
      <c r="Q2638"/>
      <c r="R2638"/>
      <c r="S2638"/>
      <c r="T2638"/>
      <c r="U2638"/>
      <c r="V2638"/>
      <c r="W2638"/>
      <c r="X2638"/>
      <c r="Y2638"/>
      <c r="Z2638"/>
      <c r="AA2638"/>
      <c r="AB2638"/>
      <c r="AC2638"/>
      <c r="AD2638"/>
      <c r="AE2638"/>
      <c r="AF2638"/>
      <c r="AG2638"/>
      <c r="AH2638"/>
      <c r="AI2638"/>
      <c r="AJ2638"/>
      <c r="AK2638"/>
      <c r="AL2638"/>
      <c r="AM2638"/>
      <c r="AN2638"/>
      <c r="AO2638"/>
      <c r="AP2638"/>
      <c r="AQ2638"/>
      <c r="AR2638"/>
      <c r="AS2638"/>
      <c r="AT2638"/>
      <c r="AU2638"/>
      <c r="AV2638"/>
      <c r="AW2638"/>
      <c r="AX2638"/>
      <c r="AY2638"/>
      <c r="AZ2638"/>
      <c r="BA2638"/>
      <c r="BB2638"/>
      <c r="BC2638"/>
      <c r="BD2638"/>
      <c r="BE2638"/>
      <c r="BF2638"/>
      <c r="BG2638"/>
      <c r="BH2638"/>
      <c r="BI2638"/>
      <c r="BJ2638"/>
      <c r="BK2638"/>
      <c r="BL2638"/>
      <c r="BM2638"/>
      <c r="BN2638"/>
      <c r="BO2638"/>
      <c r="BP2638"/>
      <c r="BQ2638"/>
      <c r="BR2638"/>
      <c r="BS2638"/>
      <c r="BT2638"/>
    </row>
    <row r="2639" spans="1:72" s="8" customFormat="1" x14ac:dyDescent="0.25">
      <c r="A2639" s="92"/>
      <c r="B2639" s="92"/>
      <c r="C2639" s="92"/>
      <c r="D2639" s="92"/>
      <c r="E2639" s="104"/>
      <c r="F2639" s="104"/>
      <c r="G2639" s="104"/>
      <c r="H2639" s="104"/>
      <c r="I2639" s="104"/>
      <c r="J2639" s="104"/>
      <c r="K2639" s="104"/>
      <c r="L2639" s="104"/>
      <c r="M2639"/>
      <c r="N2639"/>
      <c r="O2639"/>
      <c r="P2639"/>
      <c r="Q2639"/>
      <c r="R2639"/>
      <c r="S2639"/>
      <c r="T2639"/>
      <c r="U2639"/>
      <c r="V2639"/>
      <c r="W2639"/>
      <c r="X2639"/>
      <c r="Y2639"/>
      <c r="Z2639"/>
      <c r="AA2639"/>
      <c r="AB2639"/>
      <c r="AC2639"/>
      <c r="AD2639"/>
      <c r="AE2639"/>
      <c r="AF2639"/>
      <c r="AG2639"/>
      <c r="AH2639"/>
      <c r="AI2639"/>
      <c r="AJ2639"/>
      <c r="AK2639"/>
      <c r="AL2639"/>
      <c r="AM2639"/>
      <c r="AN2639"/>
      <c r="AO2639"/>
      <c r="AP2639"/>
      <c r="AQ2639"/>
      <c r="AR2639"/>
      <c r="AS2639"/>
      <c r="AT2639"/>
      <c r="AU2639"/>
      <c r="AV2639"/>
      <c r="AW2639"/>
      <c r="AX2639"/>
      <c r="AY2639"/>
      <c r="AZ2639"/>
      <c r="BA2639"/>
      <c r="BB2639"/>
      <c r="BC2639"/>
      <c r="BD2639"/>
      <c r="BE2639"/>
      <c r="BF2639"/>
      <c r="BG2639"/>
      <c r="BH2639"/>
      <c r="BI2639"/>
      <c r="BJ2639"/>
      <c r="BK2639"/>
      <c r="BL2639"/>
      <c r="BM2639"/>
      <c r="BN2639"/>
      <c r="BO2639"/>
      <c r="BP2639"/>
      <c r="BQ2639"/>
      <c r="BR2639"/>
      <c r="BS2639"/>
      <c r="BT2639"/>
    </row>
    <row r="2640" spans="1:72" s="8" customFormat="1" x14ac:dyDescent="0.25">
      <c r="A2640" s="92"/>
      <c r="B2640" s="92"/>
      <c r="C2640" s="92"/>
      <c r="D2640" s="92"/>
      <c r="E2640" s="104"/>
      <c r="F2640" s="104"/>
      <c r="G2640" s="104"/>
      <c r="H2640" s="104"/>
      <c r="I2640" s="104"/>
      <c r="J2640" s="104"/>
      <c r="K2640" s="104"/>
      <c r="L2640" s="104"/>
      <c r="M2640"/>
      <c r="N2640"/>
      <c r="O2640"/>
      <c r="P2640"/>
      <c r="Q2640"/>
      <c r="R2640"/>
      <c r="S2640"/>
      <c r="T2640"/>
      <c r="U2640"/>
      <c r="V2640"/>
      <c r="W2640"/>
      <c r="X2640"/>
      <c r="Y2640"/>
      <c r="Z2640"/>
      <c r="AA2640"/>
      <c r="AB2640"/>
      <c r="AC2640"/>
      <c r="AD2640"/>
      <c r="AE2640"/>
      <c r="AF2640"/>
      <c r="AG2640"/>
      <c r="AH2640"/>
      <c r="AI2640"/>
      <c r="AJ2640"/>
      <c r="AK2640"/>
      <c r="AL2640"/>
      <c r="AM2640"/>
      <c r="AN2640"/>
      <c r="AO2640"/>
      <c r="AP2640"/>
      <c r="AQ2640"/>
      <c r="AR2640"/>
      <c r="AS2640"/>
      <c r="AT2640"/>
      <c r="AU2640"/>
      <c r="AV2640"/>
      <c r="AW2640"/>
      <c r="AX2640"/>
      <c r="AY2640"/>
      <c r="AZ2640"/>
      <c r="BA2640"/>
      <c r="BB2640"/>
      <c r="BC2640"/>
      <c r="BD2640"/>
      <c r="BE2640"/>
      <c r="BF2640"/>
      <c r="BG2640"/>
      <c r="BH2640"/>
      <c r="BI2640"/>
      <c r="BJ2640"/>
      <c r="BK2640"/>
      <c r="BL2640"/>
      <c r="BM2640"/>
      <c r="BN2640"/>
      <c r="BO2640"/>
      <c r="BP2640"/>
      <c r="BQ2640"/>
      <c r="BR2640"/>
      <c r="BS2640"/>
      <c r="BT2640"/>
    </row>
    <row r="2641" spans="1:72" s="8" customFormat="1" x14ac:dyDescent="0.25">
      <c r="A2641" s="92"/>
      <c r="B2641" s="92"/>
      <c r="C2641" s="92"/>
      <c r="D2641" s="92"/>
      <c r="E2641" s="104"/>
      <c r="F2641" s="104"/>
      <c r="G2641" s="104"/>
      <c r="H2641" s="104"/>
      <c r="I2641" s="104"/>
      <c r="J2641" s="104"/>
      <c r="K2641" s="104"/>
      <c r="L2641" s="104"/>
      <c r="M2641"/>
      <c r="N2641"/>
      <c r="O2641"/>
      <c r="P2641"/>
      <c r="Q2641"/>
      <c r="R2641"/>
      <c r="S2641"/>
      <c r="T2641"/>
      <c r="U2641"/>
      <c r="V2641"/>
      <c r="W2641"/>
      <c r="X2641"/>
      <c r="Y2641"/>
      <c r="Z2641"/>
      <c r="AA2641"/>
      <c r="AB2641"/>
      <c r="AC2641"/>
      <c r="AD2641"/>
      <c r="AE2641"/>
      <c r="AF2641"/>
      <c r="AG2641"/>
      <c r="AH2641"/>
      <c r="AI2641"/>
      <c r="AJ2641"/>
      <c r="AK2641"/>
      <c r="AL2641"/>
      <c r="AM2641"/>
      <c r="AN2641"/>
      <c r="AO2641"/>
      <c r="AP2641"/>
      <c r="AQ2641"/>
      <c r="AR2641"/>
      <c r="AS2641"/>
      <c r="AT2641"/>
      <c r="AU2641"/>
      <c r="AV2641"/>
      <c r="AW2641"/>
      <c r="AX2641"/>
      <c r="AY2641"/>
      <c r="AZ2641"/>
      <c r="BA2641"/>
      <c r="BB2641"/>
      <c r="BC2641"/>
      <c r="BD2641"/>
      <c r="BE2641"/>
      <c r="BF2641"/>
      <c r="BG2641"/>
      <c r="BH2641"/>
      <c r="BI2641"/>
      <c r="BJ2641"/>
      <c r="BK2641"/>
      <c r="BL2641"/>
      <c r="BM2641"/>
      <c r="BN2641"/>
      <c r="BO2641"/>
      <c r="BP2641"/>
      <c r="BQ2641"/>
      <c r="BR2641"/>
      <c r="BS2641"/>
      <c r="BT2641"/>
    </row>
    <row r="2642" spans="1:72" s="8" customFormat="1" x14ac:dyDescent="0.25">
      <c r="A2642" s="92"/>
      <c r="B2642" s="92"/>
      <c r="C2642" s="92"/>
      <c r="D2642" s="92"/>
      <c r="E2642" s="104"/>
      <c r="F2642" s="104"/>
      <c r="G2642" s="104"/>
      <c r="H2642" s="104"/>
      <c r="I2642" s="104"/>
      <c r="J2642" s="104"/>
      <c r="K2642" s="104"/>
      <c r="L2642" s="104"/>
      <c r="M2642"/>
      <c r="N2642"/>
      <c r="O2642"/>
      <c r="P2642"/>
      <c r="Q2642"/>
      <c r="R2642"/>
      <c r="S2642"/>
      <c r="T2642"/>
      <c r="U2642"/>
      <c r="V2642"/>
      <c r="W2642"/>
      <c r="X2642"/>
      <c r="Y2642"/>
      <c r="Z2642"/>
      <c r="AA2642"/>
      <c r="AB2642"/>
      <c r="AC2642"/>
      <c r="AD2642"/>
      <c r="AE2642"/>
      <c r="AF2642"/>
      <c r="AG2642"/>
      <c r="AH2642"/>
      <c r="AI2642"/>
      <c r="AJ2642"/>
      <c r="AK2642"/>
      <c r="AL2642"/>
      <c r="AM2642"/>
      <c r="AN2642"/>
      <c r="AO2642"/>
      <c r="AP2642"/>
      <c r="AQ2642"/>
      <c r="AR2642"/>
      <c r="AS2642"/>
      <c r="AT2642"/>
      <c r="AU2642"/>
      <c r="AV2642"/>
      <c r="AW2642"/>
      <c r="AX2642"/>
      <c r="AY2642"/>
      <c r="AZ2642"/>
      <c r="BA2642"/>
      <c r="BB2642"/>
      <c r="BC2642"/>
      <c r="BD2642"/>
      <c r="BE2642"/>
      <c r="BF2642"/>
      <c r="BG2642"/>
      <c r="BH2642"/>
      <c r="BI2642"/>
      <c r="BJ2642"/>
      <c r="BK2642"/>
      <c r="BL2642"/>
      <c r="BM2642"/>
      <c r="BN2642"/>
      <c r="BO2642"/>
      <c r="BP2642"/>
      <c r="BQ2642"/>
      <c r="BR2642"/>
      <c r="BS2642"/>
      <c r="BT2642"/>
    </row>
    <row r="2643" spans="1:72" s="8" customFormat="1" x14ac:dyDescent="0.25">
      <c r="A2643" s="92"/>
      <c r="B2643" s="92"/>
      <c r="C2643" s="92"/>
      <c r="D2643" s="92"/>
      <c r="E2643" s="104"/>
      <c r="F2643" s="104"/>
      <c r="G2643" s="104"/>
      <c r="H2643" s="104"/>
      <c r="I2643" s="104"/>
      <c r="J2643" s="104"/>
      <c r="K2643" s="104"/>
      <c r="L2643" s="104"/>
      <c r="M2643"/>
      <c r="N2643"/>
      <c r="O2643"/>
      <c r="P2643"/>
      <c r="Q2643"/>
      <c r="R2643"/>
      <c r="S2643"/>
      <c r="T2643"/>
      <c r="U2643"/>
      <c r="V2643"/>
      <c r="W2643"/>
      <c r="X2643"/>
      <c r="Y2643"/>
      <c r="Z2643"/>
      <c r="AA2643"/>
      <c r="AB2643"/>
      <c r="AC2643"/>
      <c r="AD2643"/>
      <c r="AE2643"/>
      <c r="AF2643"/>
      <c r="AG2643"/>
      <c r="AH2643"/>
      <c r="AI2643"/>
      <c r="AJ2643"/>
      <c r="AK2643"/>
      <c r="AL2643"/>
      <c r="AM2643"/>
      <c r="AN2643"/>
      <c r="AO2643"/>
      <c r="AP2643"/>
      <c r="AQ2643"/>
      <c r="AR2643"/>
      <c r="AS2643"/>
      <c r="AT2643"/>
      <c r="AU2643"/>
      <c r="AV2643"/>
      <c r="AW2643"/>
      <c r="AX2643"/>
      <c r="AY2643"/>
      <c r="AZ2643"/>
      <c r="BA2643"/>
      <c r="BB2643"/>
      <c r="BC2643"/>
      <c r="BD2643"/>
      <c r="BE2643"/>
      <c r="BF2643"/>
      <c r="BG2643"/>
      <c r="BH2643"/>
      <c r="BI2643"/>
      <c r="BJ2643"/>
      <c r="BK2643"/>
      <c r="BL2643"/>
      <c r="BM2643"/>
      <c r="BN2643"/>
      <c r="BO2643"/>
      <c r="BP2643"/>
      <c r="BQ2643"/>
      <c r="BR2643"/>
      <c r="BS2643"/>
      <c r="BT2643"/>
    </row>
    <row r="2644" spans="1:72" s="8" customFormat="1" x14ac:dyDescent="0.25">
      <c r="A2644" s="92"/>
      <c r="B2644" s="92"/>
      <c r="C2644" s="92"/>
      <c r="D2644" s="92"/>
      <c r="E2644" s="104"/>
      <c r="F2644" s="104"/>
      <c r="G2644" s="104"/>
      <c r="H2644" s="104"/>
      <c r="I2644" s="104"/>
      <c r="J2644" s="104"/>
      <c r="K2644" s="104"/>
      <c r="L2644" s="104"/>
      <c r="M2644"/>
      <c r="N2644"/>
      <c r="O2644"/>
      <c r="P2644"/>
      <c r="Q2644"/>
      <c r="R2644"/>
      <c r="S2644"/>
      <c r="T2644"/>
      <c r="U2644"/>
      <c r="V2644"/>
      <c r="W2644"/>
      <c r="X2644"/>
      <c r="Y2644"/>
      <c r="Z2644"/>
      <c r="AA2644"/>
      <c r="AB2644"/>
      <c r="AC2644"/>
      <c r="AD2644"/>
      <c r="AE2644"/>
      <c r="AF2644"/>
      <c r="AG2644"/>
      <c r="AH2644"/>
      <c r="AI2644"/>
      <c r="AJ2644"/>
      <c r="AK2644"/>
      <c r="AL2644"/>
      <c r="AM2644"/>
      <c r="AN2644"/>
      <c r="AO2644"/>
      <c r="AP2644"/>
      <c r="AQ2644"/>
      <c r="AR2644"/>
      <c r="AS2644"/>
      <c r="AT2644"/>
      <c r="AU2644"/>
      <c r="AV2644"/>
      <c r="AW2644"/>
      <c r="AX2644"/>
      <c r="AY2644"/>
      <c r="AZ2644"/>
      <c r="BA2644"/>
      <c r="BB2644"/>
      <c r="BC2644"/>
      <c r="BD2644"/>
      <c r="BE2644"/>
      <c r="BF2644"/>
      <c r="BG2644"/>
      <c r="BH2644"/>
      <c r="BI2644"/>
      <c r="BJ2644"/>
      <c r="BK2644"/>
      <c r="BL2644"/>
      <c r="BM2644"/>
      <c r="BN2644"/>
      <c r="BO2644"/>
      <c r="BP2644"/>
      <c r="BQ2644"/>
      <c r="BR2644"/>
      <c r="BS2644"/>
      <c r="BT2644"/>
    </row>
    <row r="2645" spans="1:72" s="8" customFormat="1" x14ac:dyDescent="0.25">
      <c r="A2645" s="92"/>
      <c r="B2645" s="92"/>
      <c r="C2645" s="92"/>
      <c r="D2645" s="92"/>
      <c r="E2645" s="104"/>
      <c r="F2645" s="104"/>
      <c r="G2645" s="104"/>
      <c r="H2645" s="104"/>
      <c r="I2645" s="104"/>
      <c r="J2645" s="104"/>
      <c r="K2645" s="104"/>
      <c r="L2645" s="104"/>
      <c r="M2645"/>
      <c r="N2645"/>
      <c r="O2645"/>
      <c r="P2645"/>
      <c r="Q2645"/>
      <c r="R2645"/>
      <c r="S2645"/>
      <c r="T2645"/>
      <c r="U2645"/>
      <c r="V2645"/>
      <c r="W2645"/>
      <c r="X2645"/>
      <c r="Y2645"/>
      <c r="Z2645"/>
      <c r="AA2645"/>
      <c r="AB2645"/>
      <c r="AC2645"/>
      <c r="AD2645"/>
      <c r="AE2645"/>
      <c r="AF2645"/>
      <c r="AG2645"/>
      <c r="AH2645"/>
      <c r="AI2645"/>
      <c r="AJ2645"/>
      <c r="AK2645"/>
      <c r="AL2645"/>
      <c r="AM2645"/>
      <c r="AN2645"/>
      <c r="AO2645"/>
      <c r="AP2645"/>
      <c r="AQ2645"/>
      <c r="AR2645"/>
      <c r="AS2645"/>
      <c r="AT2645"/>
      <c r="AU2645"/>
      <c r="AV2645"/>
      <c r="AW2645"/>
      <c r="AX2645"/>
      <c r="AY2645"/>
      <c r="AZ2645"/>
      <c r="BA2645"/>
      <c r="BB2645"/>
      <c r="BC2645"/>
      <c r="BD2645"/>
      <c r="BE2645"/>
      <c r="BF2645"/>
      <c r="BG2645"/>
      <c r="BH2645"/>
      <c r="BI2645"/>
      <c r="BJ2645"/>
      <c r="BK2645"/>
      <c r="BL2645"/>
      <c r="BM2645"/>
      <c r="BN2645"/>
      <c r="BO2645"/>
      <c r="BP2645"/>
      <c r="BQ2645"/>
      <c r="BR2645"/>
      <c r="BS2645"/>
      <c r="BT2645"/>
    </row>
    <row r="2646" spans="1:72" s="8" customFormat="1" x14ac:dyDescent="0.25">
      <c r="A2646" s="92"/>
      <c r="B2646" s="92"/>
      <c r="C2646" s="92"/>
      <c r="D2646" s="92"/>
      <c r="E2646" s="104"/>
      <c r="F2646" s="104"/>
      <c r="G2646" s="104"/>
      <c r="H2646" s="104"/>
      <c r="I2646" s="104"/>
      <c r="J2646" s="104"/>
      <c r="K2646" s="104"/>
      <c r="L2646" s="104"/>
      <c r="M2646"/>
      <c r="N2646"/>
      <c r="O2646"/>
      <c r="P2646"/>
      <c r="Q2646"/>
      <c r="R2646"/>
      <c r="S2646"/>
      <c r="T2646"/>
      <c r="U2646"/>
      <c r="V2646"/>
      <c r="W2646"/>
      <c r="X2646"/>
      <c r="Y2646"/>
      <c r="Z2646"/>
      <c r="AA2646"/>
      <c r="AB2646"/>
      <c r="AC2646"/>
      <c r="AD2646"/>
      <c r="AE2646"/>
      <c r="AF2646"/>
      <c r="AG2646"/>
      <c r="AH2646"/>
      <c r="AI2646"/>
      <c r="AJ2646"/>
      <c r="AK2646"/>
      <c r="AL2646"/>
      <c r="AM2646"/>
      <c r="AN2646"/>
      <c r="AO2646"/>
      <c r="AP2646"/>
      <c r="AQ2646"/>
      <c r="AR2646"/>
      <c r="AS2646"/>
      <c r="AT2646"/>
      <c r="AU2646"/>
      <c r="AV2646"/>
      <c r="AW2646"/>
      <c r="AX2646"/>
      <c r="AY2646"/>
      <c r="AZ2646"/>
      <c r="BA2646"/>
      <c r="BB2646"/>
      <c r="BC2646"/>
      <c r="BD2646"/>
      <c r="BE2646"/>
      <c r="BF2646"/>
      <c r="BG2646"/>
      <c r="BH2646"/>
      <c r="BI2646"/>
      <c r="BJ2646"/>
      <c r="BK2646"/>
      <c r="BL2646"/>
      <c r="BM2646"/>
      <c r="BN2646"/>
      <c r="BO2646"/>
      <c r="BP2646"/>
      <c r="BQ2646"/>
      <c r="BR2646"/>
      <c r="BS2646"/>
      <c r="BT2646"/>
    </row>
    <row r="2647" spans="1:72" s="8" customFormat="1" x14ac:dyDescent="0.25">
      <c r="A2647" s="92"/>
      <c r="B2647" s="92"/>
      <c r="C2647" s="92"/>
      <c r="D2647" s="92"/>
      <c r="E2647" s="104"/>
      <c r="F2647" s="104"/>
      <c r="G2647" s="104"/>
      <c r="H2647" s="104"/>
      <c r="I2647" s="104"/>
      <c r="J2647" s="104"/>
      <c r="K2647" s="104"/>
      <c r="L2647" s="104"/>
      <c r="M2647"/>
      <c r="N2647"/>
      <c r="O2647"/>
      <c r="P2647"/>
      <c r="Q2647"/>
      <c r="R2647"/>
      <c r="S2647"/>
      <c r="T2647"/>
      <c r="U2647"/>
      <c r="V2647"/>
      <c r="W2647"/>
      <c r="X2647"/>
      <c r="Y2647"/>
      <c r="Z2647"/>
      <c r="AA2647"/>
      <c r="AB2647"/>
      <c r="AC2647"/>
      <c r="AD2647"/>
      <c r="AE2647"/>
      <c r="AF2647"/>
      <c r="AG2647"/>
      <c r="AH2647"/>
      <c r="AI2647"/>
      <c r="AJ2647"/>
      <c r="AK2647"/>
      <c r="AL2647"/>
      <c r="AM2647"/>
      <c r="AN2647"/>
      <c r="AO2647"/>
      <c r="AP2647"/>
      <c r="AQ2647"/>
      <c r="AR2647"/>
      <c r="AS2647"/>
      <c r="AT2647"/>
      <c r="AU2647"/>
      <c r="AV2647"/>
      <c r="AW2647"/>
      <c r="AX2647"/>
      <c r="AY2647"/>
      <c r="AZ2647"/>
      <c r="BA2647"/>
      <c r="BB2647"/>
      <c r="BC2647"/>
      <c r="BD2647"/>
      <c r="BE2647"/>
      <c r="BF2647"/>
      <c r="BG2647"/>
      <c r="BH2647"/>
      <c r="BI2647"/>
      <c r="BJ2647"/>
      <c r="BK2647"/>
      <c r="BL2647"/>
      <c r="BM2647"/>
      <c r="BN2647"/>
      <c r="BO2647"/>
      <c r="BP2647"/>
      <c r="BQ2647"/>
      <c r="BR2647"/>
      <c r="BS2647"/>
      <c r="BT2647"/>
    </row>
    <row r="2648" spans="1:72" s="8" customFormat="1" x14ac:dyDescent="0.25">
      <c r="A2648" s="92"/>
      <c r="B2648" s="92"/>
      <c r="C2648" s="92"/>
      <c r="D2648" s="92"/>
      <c r="E2648" s="104"/>
      <c r="F2648" s="104"/>
      <c r="G2648" s="104"/>
      <c r="H2648" s="104"/>
      <c r="I2648" s="104"/>
      <c r="J2648" s="104"/>
      <c r="K2648" s="104"/>
      <c r="L2648" s="104"/>
      <c r="M2648"/>
      <c r="N2648"/>
      <c r="O2648"/>
      <c r="P2648"/>
      <c r="Q2648"/>
      <c r="R2648"/>
      <c r="S2648"/>
      <c r="T2648"/>
      <c r="U2648"/>
      <c r="V2648"/>
      <c r="W2648"/>
      <c r="X2648"/>
      <c r="Y2648"/>
      <c r="Z2648"/>
      <c r="AA2648"/>
      <c r="AB2648"/>
      <c r="AC2648"/>
      <c r="AD2648"/>
      <c r="AE2648"/>
      <c r="AF2648"/>
      <c r="AG2648"/>
      <c r="AH2648"/>
      <c r="AI2648"/>
      <c r="AJ2648"/>
      <c r="AK2648"/>
      <c r="AL2648"/>
      <c r="AM2648"/>
      <c r="AN2648"/>
      <c r="AO2648"/>
      <c r="AP2648"/>
      <c r="AQ2648"/>
      <c r="AR2648"/>
      <c r="AS2648"/>
      <c r="AT2648"/>
      <c r="AU2648"/>
      <c r="AV2648"/>
      <c r="AW2648"/>
      <c r="AX2648"/>
      <c r="AY2648"/>
      <c r="AZ2648"/>
      <c r="BA2648"/>
      <c r="BB2648"/>
      <c r="BC2648"/>
      <c r="BD2648"/>
      <c r="BE2648"/>
      <c r="BF2648"/>
      <c r="BG2648"/>
      <c r="BH2648"/>
      <c r="BI2648"/>
      <c r="BJ2648"/>
      <c r="BK2648"/>
      <c r="BL2648"/>
      <c r="BM2648"/>
      <c r="BN2648"/>
      <c r="BO2648"/>
      <c r="BP2648"/>
      <c r="BQ2648"/>
      <c r="BR2648"/>
      <c r="BS2648"/>
      <c r="BT2648"/>
    </row>
    <row r="2649" spans="1:72" s="8" customFormat="1" x14ac:dyDescent="0.25">
      <c r="A2649" s="92"/>
      <c r="B2649" s="92"/>
      <c r="C2649" s="92"/>
      <c r="D2649" s="92"/>
      <c r="E2649" s="104"/>
      <c r="F2649" s="104"/>
      <c r="G2649" s="104"/>
      <c r="H2649" s="104"/>
      <c r="I2649" s="104"/>
      <c r="J2649" s="104"/>
      <c r="K2649" s="104"/>
      <c r="L2649" s="104"/>
      <c r="M2649"/>
      <c r="N2649"/>
      <c r="O2649"/>
      <c r="P2649"/>
      <c r="Q2649"/>
      <c r="R2649"/>
      <c r="S2649"/>
      <c r="T2649"/>
      <c r="U2649"/>
      <c r="V2649"/>
      <c r="W2649"/>
      <c r="X2649"/>
      <c r="Y2649"/>
      <c r="Z2649"/>
      <c r="AA2649"/>
      <c r="AB2649"/>
      <c r="AC2649"/>
      <c r="AD2649"/>
      <c r="AE2649"/>
      <c r="AF2649"/>
      <c r="AG2649"/>
      <c r="AH2649"/>
      <c r="AI2649"/>
      <c r="AJ2649"/>
      <c r="AK2649"/>
      <c r="AL2649"/>
      <c r="AM2649"/>
      <c r="AN2649"/>
      <c r="AO2649"/>
      <c r="AP2649"/>
      <c r="AQ2649"/>
      <c r="AR2649"/>
      <c r="AS2649"/>
      <c r="AT2649"/>
      <c r="AU2649"/>
      <c r="AV2649"/>
      <c r="AW2649"/>
      <c r="AX2649"/>
      <c r="AY2649"/>
      <c r="AZ2649"/>
      <c r="BA2649"/>
      <c r="BB2649"/>
      <c r="BC2649"/>
      <c r="BD2649"/>
      <c r="BE2649"/>
      <c r="BF2649"/>
      <c r="BG2649"/>
      <c r="BH2649"/>
      <c r="BI2649"/>
      <c r="BJ2649"/>
      <c r="BK2649"/>
      <c r="BL2649"/>
      <c r="BM2649"/>
      <c r="BN2649"/>
      <c r="BO2649"/>
      <c r="BP2649"/>
      <c r="BQ2649"/>
      <c r="BR2649"/>
      <c r="BS2649"/>
      <c r="BT2649"/>
    </row>
    <row r="2650" spans="1:72" s="8" customFormat="1" x14ac:dyDescent="0.25">
      <c r="A2650" s="92"/>
      <c r="B2650" s="92"/>
      <c r="C2650" s="92"/>
      <c r="D2650" s="92"/>
      <c r="E2650" s="104"/>
      <c r="F2650" s="104"/>
      <c r="G2650" s="104"/>
      <c r="H2650" s="104"/>
      <c r="I2650" s="104"/>
      <c r="J2650" s="104"/>
      <c r="K2650" s="104"/>
      <c r="L2650" s="104"/>
      <c r="M2650"/>
      <c r="N2650"/>
      <c r="O2650"/>
      <c r="P2650"/>
      <c r="Q2650"/>
      <c r="R2650"/>
      <c r="S2650"/>
      <c r="T2650"/>
      <c r="U2650"/>
      <c r="V2650"/>
      <c r="W2650"/>
      <c r="X2650"/>
      <c r="Y2650"/>
      <c r="Z2650"/>
      <c r="AA2650"/>
      <c r="AB2650"/>
      <c r="AC2650"/>
      <c r="AD2650"/>
      <c r="AE2650"/>
      <c r="AF2650"/>
      <c r="AG2650"/>
      <c r="AH2650"/>
      <c r="AI2650"/>
      <c r="AJ2650"/>
      <c r="AK2650"/>
      <c r="AL2650"/>
      <c r="AM2650"/>
      <c r="AN2650"/>
      <c r="AO2650"/>
      <c r="AP2650"/>
      <c r="AQ2650"/>
      <c r="AR2650"/>
      <c r="AS2650"/>
      <c r="AT2650"/>
      <c r="AU2650"/>
      <c r="AV2650"/>
      <c r="AW2650"/>
      <c r="AX2650"/>
      <c r="AY2650"/>
      <c r="AZ2650"/>
      <c r="BA2650"/>
      <c r="BB2650"/>
      <c r="BC2650"/>
      <c r="BD2650"/>
      <c r="BE2650"/>
      <c r="BF2650"/>
      <c r="BG2650"/>
      <c r="BH2650"/>
      <c r="BI2650"/>
      <c r="BJ2650"/>
      <c r="BK2650"/>
      <c r="BL2650"/>
      <c r="BM2650"/>
      <c r="BN2650"/>
      <c r="BO2650"/>
      <c r="BP2650"/>
      <c r="BQ2650"/>
      <c r="BR2650"/>
      <c r="BS2650"/>
      <c r="BT2650"/>
    </row>
    <row r="2651" spans="1:72" s="8" customFormat="1" x14ac:dyDescent="0.25">
      <c r="A2651" s="92"/>
      <c r="B2651" s="92"/>
      <c r="C2651" s="92"/>
      <c r="D2651" s="92"/>
      <c r="E2651" s="104"/>
      <c r="F2651" s="104"/>
      <c r="G2651" s="104"/>
      <c r="H2651" s="104"/>
      <c r="I2651" s="104"/>
      <c r="J2651" s="104"/>
      <c r="K2651" s="104"/>
      <c r="L2651" s="104"/>
      <c r="M2651"/>
      <c r="N2651"/>
      <c r="O2651"/>
      <c r="P2651"/>
      <c r="Q2651"/>
      <c r="R2651"/>
      <c r="S2651"/>
      <c r="T2651"/>
      <c r="U2651"/>
      <c r="V2651"/>
      <c r="W2651"/>
      <c r="X2651"/>
      <c r="Y2651"/>
      <c r="Z2651"/>
      <c r="AA2651"/>
      <c r="AB2651"/>
      <c r="AC2651"/>
      <c r="AD2651"/>
      <c r="AE2651"/>
      <c r="AF2651"/>
      <c r="AG2651"/>
      <c r="AH2651"/>
      <c r="AI2651"/>
      <c r="AJ2651"/>
      <c r="AK2651"/>
      <c r="AL2651"/>
      <c r="AM2651"/>
      <c r="AN2651"/>
      <c r="AO2651"/>
      <c r="AP2651"/>
      <c r="AQ2651"/>
      <c r="AR2651"/>
      <c r="AS2651"/>
      <c r="AT2651"/>
      <c r="AU2651"/>
      <c r="AV2651"/>
      <c r="AW2651"/>
      <c r="AX2651"/>
      <c r="AY2651"/>
      <c r="AZ2651"/>
      <c r="BA2651"/>
      <c r="BB2651"/>
      <c r="BC2651"/>
      <c r="BD2651"/>
      <c r="BE2651"/>
      <c r="BF2651"/>
      <c r="BG2651"/>
      <c r="BH2651"/>
      <c r="BI2651"/>
      <c r="BJ2651"/>
      <c r="BK2651"/>
      <c r="BL2651"/>
      <c r="BM2651"/>
      <c r="BN2651"/>
      <c r="BO2651"/>
      <c r="BP2651"/>
      <c r="BQ2651"/>
      <c r="BR2651"/>
      <c r="BS2651"/>
      <c r="BT2651"/>
    </row>
    <row r="2652" spans="1:72" s="8" customFormat="1" x14ac:dyDescent="0.25">
      <c r="A2652" s="92"/>
      <c r="B2652" s="92"/>
      <c r="C2652" s="92"/>
      <c r="D2652" s="92"/>
      <c r="E2652" s="104"/>
      <c r="F2652" s="104"/>
      <c r="G2652" s="104"/>
      <c r="H2652" s="104"/>
      <c r="I2652" s="104"/>
      <c r="J2652" s="104"/>
      <c r="K2652" s="104"/>
      <c r="L2652" s="104"/>
      <c r="M2652"/>
      <c r="N2652"/>
      <c r="O2652"/>
      <c r="P2652"/>
      <c r="Q2652"/>
      <c r="R2652"/>
      <c r="S2652"/>
      <c r="T2652"/>
      <c r="U2652"/>
      <c r="V2652"/>
      <c r="W2652"/>
      <c r="X2652"/>
      <c r="Y2652"/>
      <c r="Z2652"/>
      <c r="AA2652"/>
      <c r="AB2652"/>
      <c r="AC2652"/>
      <c r="AD2652"/>
      <c r="AE2652"/>
      <c r="AF2652"/>
      <c r="AG2652"/>
      <c r="AH2652"/>
      <c r="AI2652"/>
      <c r="AJ2652"/>
      <c r="AK2652"/>
      <c r="AL2652"/>
      <c r="AM2652"/>
      <c r="AN2652"/>
      <c r="AO2652"/>
      <c r="AP2652"/>
      <c r="AQ2652"/>
      <c r="AR2652"/>
      <c r="AS2652"/>
      <c r="AT2652"/>
      <c r="AU2652"/>
      <c r="AV2652"/>
      <c r="AW2652"/>
      <c r="AX2652"/>
      <c r="AY2652"/>
      <c r="AZ2652"/>
      <c r="BA2652"/>
      <c r="BB2652"/>
      <c r="BC2652"/>
      <c r="BD2652"/>
      <c r="BE2652"/>
      <c r="BF2652"/>
      <c r="BG2652"/>
      <c r="BH2652"/>
      <c r="BI2652"/>
      <c r="BJ2652"/>
      <c r="BK2652"/>
      <c r="BL2652"/>
      <c r="BM2652"/>
      <c r="BN2652"/>
      <c r="BO2652"/>
      <c r="BP2652"/>
      <c r="BQ2652"/>
      <c r="BR2652"/>
      <c r="BS2652"/>
      <c r="BT2652"/>
    </row>
    <row r="2653" spans="1:72" s="8" customFormat="1" x14ac:dyDescent="0.25">
      <c r="A2653" s="92"/>
      <c r="B2653" s="92"/>
      <c r="C2653" s="92"/>
      <c r="D2653" s="92"/>
      <c r="E2653" s="104"/>
      <c r="F2653" s="104"/>
      <c r="G2653" s="104"/>
      <c r="H2653" s="104"/>
      <c r="I2653" s="104"/>
      <c r="J2653" s="104"/>
      <c r="K2653" s="104"/>
      <c r="L2653" s="104"/>
      <c r="M2653"/>
      <c r="N2653"/>
      <c r="O2653"/>
      <c r="P2653"/>
      <c r="Q2653"/>
      <c r="R2653"/>
      <c r="S2653"/>
      <c r="T2653"/>
      <c r="U2653"/>
      <c r="V2653"/>
      <c r="W2653"/>
      <c r="X2653"/>
      <c r="Y2653"/>
      <c r="Z2653"/>
      <c r="AA2653"/>
      <c r="AB2653"/>
      <c r="AC2653"/>
      <c r="AD2653"/>
      <c r="AE2653"/>
      <c r="AF2653"/>
      <c r="AG2653"/>
      <c r="AH2653"/>
      <c r="AI2653"/>
      <c r="AJ2653"/>
      <c r="AK2653"/>
      <c r="AL2653"/>
      <c r="AM2653"/>
      <c r="AN2653"/>
      <c r="AO2653"/>
      <c r="AP2653"/>
      <c r="AQ2653"/>
      <c r="AR2653"/>
      <c r="AS2653"/>
      <c r="AT2653"/>
      <c r="AU2653"/>
      <c r="AV2653"/>
      <c r="AW2653"/>
      <c r="AX2653"/>
      <c r="AY2653"/>
      <c r="AZ2653"/>
      <c r="BA2653"/>
      <c r="BB2653"/>
      <c r="BC2653"/>
      <c r="BD2653"/>
      <c r="BE2653"/>
      <c r="BF2653"/>
      <c r="BG2653"/>
      <c r="BH2653"/>
      <c r="BI2653"/>
      <c r="BJ2653"/>
      <c r="BK2653"/>
      <c r="BL2653"/>
      <c r="BM2653"/>
      <c r="BN2653"/>
      <c r="BO2653"/>
      <c r="BP2653"/>
      <c r="BQ2653"/>
      <c r="BR2653"/>
      <c r="BS2653"/>
      <c r="BT2653"/>
    </row>
    <row r="2654" spans="1:72" s="8" customFormat="1" x14ac:dyDescent="0.25">
      <c r="A2654" s="92"/>
      <c r="B2654" s="92"/>
      <c r="C2654" s="92"/>
      <c r="D2654" s="92"/>
      <c r="E2654" s="104"/>
      <c r="F2654" s="104"/>
      <c r="G2654" s="104"/>
      <c r="H2654" s="104"/>
      <c r="I2654" s="104"/>
      <c r="J2654" s="104"/>
      <c r="K2654" s="104"/>
      <c r="L2654" s="104"/>
      <c r="M2654"/>
      <c r="N2654"/>
      <c r="O2654"/>
      <c r="P2654"/>
      <c r="Q2654"/>
      <c r="R2654"/>
      <c r="S2654"/>
      <c r="T2654"/>
      <c r="U2654"/>
      <c r="V2654"/>
      <c r="W2654"/>
      <c r="X2654"/>
      <c r="Y2654"/>
      <c r="Z2654"/>
      <c r="AA2654"/>
      <c r="AB2654"/>
      <c r="AC2654"/>
      <c r="AD2654"/>
      <c r="AE2654"/>
      <c r="AF2654"/>
      <c r="AG2654"/>
      <c r="AH2654"/>
      <c r="AI2654"/>
      <c r="AJ2654"/>
      <c r="AK2654"/>
      <c r="AL2654"/>
      <c r="AM2654"/>
      <c r="AN2654"/>
      <c r="AO2654"/>
      <c r="AP2654"/>
      <c r="AQ2654"/>
      <c r="AR2654"/>
      <c r="AS2654"/>
      <c r="AT2654"/>
      <c r="AU2654"/>
      <c r="AV2654"/>
      <c r="AW2654"/>
      <c r="AX2654"/>
      <c r="AY2654"/>
      <c r="AZ2654"/>
      <c r="BA2654"/>
      <c r="BB2654"/>
      <c r="BC2654"/>
      <c r="BD2654"/>
      <c r="BE2654"/>
      <c r="BF2654"/>
      <c r="BG2654"/>
      <c r="BH2654"/>
      <c r="BI2654"/>
      <c r="BJ2654"/>
      <c r="BK2654"/>
      <c r="BL2654"/>
      <c r="BM2654"/>
      <c r="BN2654"/>
      <c r="BO2654"/>
      <c r="BP2654"/>
      <c r="BQ2654"/>
      <c r="BR2654"/>
      <c r="BS2654"/>
      <c r="BT2654"/>
    </row>
    <row r="2655" spans="1:72" s="8" customFormat="1" x14ac:dyDescent="0.25">
      <c r="A2655" s="92"/>
      <c r="B2655" s="92"/>
      <c r="C2655" s="92"/>
      <c r="D2655" s="92"/>
      <c r="E2655" s="104"/>
      <c r="F2655" s="104"/>
      <c r="G2655" s="104"/>
      <c r="H2655" s="104"/>
      <c r="I2655" s="104"/>
      <c r="J2655" s="104"/>
      <c r="K2655" s="104"/>
      <c r="L2655" s="104"/>
      <c r="M2655"/>
      <c r="N2655"/>
      <c r="O2655"/>
      <c r="P2655"/>
      <c r="Q2655"/>
      <c r="R2655"/>
      <c r="S2655"/>
      <c r="T2655"/>
      <c r="U2655"/>
      <c r="V2655"/>
      <c r="W2655"/>
      <c r="X2655"/>
      <c r="Y2655"/>
      <c r="Z2655"/>
      <c r="AA2655"/>
      <c r="AB2655"/>
      <c r="AC2655"/>
      <c r="AD2655"/>
      <c r="AE2655"/>
      <c r="AF2655"/>
      <c r="AG2655"/>
      <c r="AH2655"/>
      <c r="AI2655"/>
      <c r="AJ2655"/>
      <c r="AK2655"/>
      <c r="AL2655"/>
      <c r="AM2655"/>
      <c r="AN2655"/>
      <c r="AO2655"/>
      <c r="AP2655"/>
      <c r="AQ2655"/>
      <c r="AR2655"/>
      <c r="AS2655"/>
      <c r="AT2655"/>
      <c r="AU2655"/>
      <c r="AV2655"/>
      <c r="AW2655"/>
      <c r="AX2655"/>
      <c r="AY2655"/>
      <c r="AZ2655"/>
      <c r="BA2655"/>
      <c r="BB2655"/>
      <c r="BC2655"/>
      <c r="BD2655"/>
      <c r="BE2655"/>
      <c r="BF2655"/>
      <c r="BG2655"/>
      <c r="BH2655"/>
      <c r="BI2655"/>
      <c r="BJ2655"/>
      <c r="BK2655"/>
      <c r="BL2655"/>
      <c r="BM2655"/>
      <c r="BN2655"/>
      <c r="BO2655"/>
      <c r="BP2655"/>
      <c r="BQ2655"/>
      <c r="BR2655"/>
      <c r="BS2655"/>
      <c r="BT2655"/>
    </row>
    <row r="2656" spans="1:72" s="8" customFormat="1" x14ac:dyDescent="0.25">
      <c r="A2656" s="92"/>
      <c r="B2656" s="92"/>
      <c r="C2656" s="92"/>
      <c r="D2656" s="92"/>
      <c r="E2656" s="104"/>
      <c r="F2656" s="104"/>
      <c r="G2656" s="104"/>
      <c r="H2656" s="104"/>
      <c r="I2656" s="104"/>
      <c r="J2656" s="104"/>
      <c r="K2656" s="104"/>
      <c r="L2656" s="104"/>
      <c r="M2656"/>
      <c r="N2656"/>
      <c r="O2656"/>
      <c r="P2656"/>
      <c r="Q2656"/>
      <c r="R2656"/>
      <c r="S2656"/>
      <c r="T2656"/>
      <c r="U2656"/>
      <c r="V2656"/>
      <c r="W2656"/>
      <c r="X2656"/>
      <c r="Y2656"/>
      <c r="Z2656"/>
      <c r="AA2656"/>
      <c r="AB2656"/>
      <c r="AC2656"/>
      <c r="AD2656"/>
      <c r="AE2656"/>
      <c r="AF2656"/>
      <c r="AG2656"/>
      <c r="AH2656"/>
      <c r="AI2656"/>
      <c r="AJ2656"/>
      <c r="AK2656"/>
      <c r="AL2656"/>
      <c r="AM2656"/>
      <c r="AN2656"/>
      <c r="AO2656"/>
      <c r="AP2656"/>
      <c r="AQ2656"/>
      <c r="AR2656"/>
      <c r="AS2656"/>
      <c r="AT2656"/>
      <c r="AU2656"/>
      <c r="AV2656"/>
      <c r="AW2656"/>
      <c r="AX2656"/>
      <c r="AY2656"/>
      <c r="AZ2656"/>
      <c r="BA2656"/>
      <c r="BB2656"/>
      <c r="BC2656"/>
      <c r="BD2656"/>
      <c r="BE2656"/>
      <c r="BF2656"/>
      <c r="BG2656"/>
      <c r="BH2656"/>
      <c r="BI2656"/>
      <c r="BJ2656"/>
      <c r="BK2656"/>
      <c r="BL2656"/>
      <c r="BM2656"/>
      <c r="BN2656"/>
      <c r="BO2656"/>
      <c r="BP2656"/>
      <c r="BQ2656"/>
      <c r="BR2656"/>
      <c r="BS2656"/>
      <c r="BT2656"/>
    </row>
    <row r="2657" spans="1:72" s="8" customFormat="1" x14ac:dyDescent="0.25">
      <c r="A2657" s="92"/>
      <c r="B2657" s="92"/>
      <c r="C2657" s="92"/>
      <c r="D2657" s="92"/>
      <c r="E2657" s="104"/>
      <c r="F2657" s="104"/>
      <c r="G2657" s="104"/>
      <c r="H2657" s="104"/>
      <c r="I2657" s="104"/>
      <c r="J2657" s="104"/>
      <c r="K2657" s="104"/>
      <c r="L2657" s="104"/>
      <c r="M2657"/>
      <c r="N2657"/>
      <c r="O2657"/>
      <c r="P2657"/>
      <c r="Q2657"/>
      <c r="R2657"/>
      <c r="S2657"/>
      <c r="T2657"/>
      <c r="U2657"/>
      <c r="V2657"/>
      <c r="W2657"/>
      <c r="X2657"/>
      <c r="Y2657"/>
      <c r="Z2657"/>
      <c r="AA2657"/>
      <c r="AB2657"/>
      <c r="AC2657"/>
      <c r="AD2657"/>
      <c r="AE2657"/>
      <c r="AF2657"/>
      <c r="AG2657"/>
      <c r="AH2657"/>
      <c r="AI2657"/>
      <c r="AJ2657"/>
      <c r="AK2657"/>
      <c r="AL2657"/>
      <c r="AM2657"/>
      <c r="AN2657"/>
      <c r="AO2657"/>
      <c r="AP2657"/>
      <c r="AQ2657"/>
      <c r="AR2657"/>
      <c r="AS2657"/>
      <c r="AT2657"/>
      <c r="AU2657"/>
      <c r="AV2657"/>
      <c r="AW2657"/>
      <c r="AX2657"/>
      <c r="AY2657"/>
      <c r="AZ2657"/>
      <c r="BA2657"/>
      <c r="BB2657"/>
      <c r="BC2657"/>
      <c r="BD2657"/>
      <c r="BE2657"/>
      <c r="BF2657"/>
      <c r="BG2657"/>
      <c r="BH2657"/>
      <c r="BI2657"/>
      <c r="BJ2657"/>
      <c r="BK2657"/>
      <c r="BL2657"/>
      <c r="BM2657"/>
      <c r="BN2657"/>
      <c r="BO2657"/>
      <c r="BP2657"/>
      <c r="BQ2657"/>
      <c r="BR2657"/>
      <c r="BS2657"/>
      <c r="BT2657"/>
    </row>
    <row r="2658" spans="1:72" s="8" customFormat="1" x14ac:dyDescent="0.25">
      <c r="A2658" s="92"/>
      <c r="B2658" s="92"/>
      <c r="C2658" s="92"/>
      <c r="D2658" s="92"/>
      <c r="E2658" s="104"/>
      <c r="F2658" s="104"/>
      <c r="G2658" s="104"/>
      <c r="H2658" s="104"/>
      <c r="I2658" s="104"/>
      <c r="J2658" s="104"/>
      <c r="K2658" s="104"/>
      <c r="L2658" s="104"/>
      <c r="M2658"/>
      <c r="N2658"/>
      <c r="O2658"/>
      <c r="P2658"/>
      <c r="Q2658"/>
      <c r="R2658"/>
      <c r="S2658"/>
      <c r="T2658"/>
      <c r="U2658"/>
      <c r="V2658"/>
      <c r="W2658"/>
      <c r="X2658"/>
      <c r="Y2658"/>
      <c r="Z2658"/>
      <c r="AA2658"/>
      <c r="AB2658"/>
      <c r="AC2658"/>
      <c r="AD2658"/>
      <c r="AE2658"/>
      <c r="AF2658"/>
      <c r="AG2658"/>
      <c r="AH2658"/>
      <c r="AI2658"/>
      <c r="AJ2658"/>
      <c r="AK2658"/>
      <c r="AL2658"/>
      <c r="AM2658"/>
      <c r="AN2658"/>
      <c r="AO2658"/>
      <c r="AP2658"/>
      <c r="AQ2658"/>
      <c r="AR2658"/>
      <c r="AS2658"/>
      <c r="AT2658"/>
      <c r="AU2658"/>
      <c r="AV2658"/>
      <c r="AW2658"/>
      <c r="AX2658"/>
      <c r="AY2658"/>
      <c r="AZ2658"/>
      <c r="BA2658"/>
      <c r="BB2658"/>
      <c r="BC2658"/>
      <c r="BD2658"/>
      <c r="BE2658"/>
      <c r="BF2658"/>
      <c r="BG2658"/>
      <c r="BH2658"/>
      <c r="BI2658"/>
      <c r="BJ2658"/>
      <c r="BK2658"/>
      <c r="BL2658"/>
      <c r="BM2658"/>
      <c r="BN2658"/>
      <c r="BO2658"/>
      <c r="BP2658"/>
      <c r="BQ2658"/>
      <c r="BR2658"/>
      <c r="BS2658"/>
      <c r="BT2658"/>
    </row>
    <row r="2659" spans="1:72" s="8" customFormat="1" x14ac:dyDescent="0.25">
      <c r="A2659" s="92"/>
      <c r="B2659" s="92"/>
      <c r="C2659" s="92"/>
      <c r="D2659" s="92"/>
      <c r="E2659" s="104"/>
      <c r="F2659" s="104"/>
      <c r="G2659" s="104"/>
      <c r="H2659" s="104"/>
      <c r="I2659" s="104"/>
      <c r="J2659" s="104"/>
      <c r="K2659" s="104"/>
      <c r="L2659" s="104"/>
      <c r="M2659"/>
      <c r="N2659"/>
      <c r="O2659"/>
      <c r="P2659"/>
      <c r="Q2659"/>
      <c r="R2659"/>
      <c r="S2659"/>
      <c r="T2659"/>
      <c r="U2659"/>
      <c r="V2659"/>
      <c r="W2659"/>
      <c r="X2659"/>
      <c r="Y2659"/>
      <c r="Z2659"/>
      <c r="AA2659"/>
      <c r="AB2659"/>
      <c r="AC2659"/>
      <c r="AD2659"/>
      <c r="AE2659"/>
      <c r="AF2659"/>
      <c r="AG2659"/>
      <c r="AH2659"/>
      <c r="AI2659"/>
      <c r="AJ2659"/>
      <c r="AK2659"/>
      <c r="AL2659"/>
      <c r="AM2659"/>
      <c r="AN2659"/>
      <c r="AO2659"/>
      <c r="AP2659"/>
      <c r="AQ2659"/>
      <c r="AR2659"/>
      <c r="AS2659"/>
      <c r="AT2659"/>
      <c r="AU2659"/>
      <c r="AV2659"/>
      <c r="AW2659"/>
      <c r="AX2659"/>
      <c r="AY2659"/>
      <c r="AZ2659"/>
      <c r="BA2659"/>
      <c r="BB2659"/>
      <c r="BC2659"/>
      <c r="BD2659"/>
      <c r="BE2659"/>
      <c r="BF2659"/>
      <c r="BG2659"/>
      <c r="BH2659"/>
      <c r="BI2659"/>
      <c r="BJ2659"/>
      <c r="BK2659"/>
      <c r="BL2659"/>
      <c r="BM2659"/>
      <c r="BN2659"/>
      <c r="BO2659"/>
      <c r="BP2659"/>
      <c r="BQ2659"/>
      <c r="BR2659"/>
      <c r="BS2659"/>
      <c r="BT2659"/>
    </row>
    <row r="2660" spans="1:72" s="8" customFormat="1" x14ac:dyDescent="0.25">
      <c r="A2660" s="92"/>
      <c r="B2660" s="92"/>
      <c r="C2660" s="92"/>
      <c r="D2660" s="92"/>
      <c r="E2660" s="104"/>
      <c r="F2660" s="104"/>
      <c r="G2660" s="104"/>
      <c r="H2660" s="104"/>
      <c r="I2660" s="104"/>
      <c r="J2660" s="104"/>
      <c r="K2660" s="104"/>
      <c r="L2660" s="104"/>
      <c r="M2660"/>
      <c r="N2660"/>
      <c r="O2660"/>
      <c r="P2660"/>
      <c r="Q2660"/>
      <c r="R2660"/>
      <c r="S2660"/>
      <c r="T2660"/>
      <c r="U2660"/>
      <c r="V2660"/>
      <c r="W2660"/>
      <c r="X2660"/>
      <c r="Y2660"/>
      <c r="Z2660"/>
      <c r="AA2660"/>
      <c r="AB2660"/>
      <c r="AC2660"/>
      <c r="AD2660"/>
      <c r="AE2660"/>
      <c r="AF2660"/>
      <c r="AG2660"/>
      <c r="AH2660"/>
      <c r="AI2660"/>
      <c r="AJ2660"/>
      <c r="AK2660"/>
      <c r="AL2660"/>
      <c r="AM2660"/>
      <c r="AN2660"/>
      <c r="AO2660"/>
      <c r="AP2660"/>
      <c r="AQ2660"/>
      <c r="AR2660"/>
      <c r="AS2660"/>
      <c r="AT2660"/>
      <c r="AU2660"/>
      <c r="AV2660"/>
      <c r="AW2660"/>
      <c r="AX2660"/>
      <c r="AY2660"/>
      <c r="AZ2660"/>
      <c r="BA2660"/>
      <c r="BB2660"/>
      <c r="BC2660"/>
      <c r="BD2660"/>
      <c r="BE2660"/>
      <c r="BF2660"/>
      <c r="BG2660"/>
      <c r="BH2660"/>
      <c r="BI2660"/>
      <c r="BJ2660"/>
      <c r="BK2660"/>
      <c r="BL2660"/>
      <c r="BM2660"/>
      <c r="BN2660"/>
      <c r="BO2660"/>
      <c r="BP2660"/>
      <c r="BQ2660"/>
      <c r="BR2660"/>
      <c r="BS2660"/>
      <c r="BT2660"/>
    </row>
    <row r="2661" spans="1:72" s="8" customFormat="1" x14ac:dyDescent="0.25">
      <c r="A2661" s="92"/>
      <c r="B2661" s="92"/>
      <c r="C2661" s="92"/>
      <c r="D2661" s="92"/>
      <c r="E2661" s="104"/>
      <c r="F2661" s="104"/>
      <c r="G2661" s="104"/>
      <c r="H2661" s="104"/>
      <c r="I2661" s="104"/>
      <c r="J2661" s="104"/>
      <c r="K2661" s="104"/>
      <c r="L2661" s="104"/>
      <c r="M2661"/>
      <c r="N2661"/>
      <c r="O2661"/>
      <c r="P2661"/>
      <c r="Q2661"/>
      <c r="R2661"/>
      <c r="S2661"/>
      <c r="T2661"/>
      <c r="U2661"/>
      <c r="V2661"/>
      <c r="W2661"/>
      <c r="X2661"/>
      <c r="Y2661"/>
      <c r="Z2661"/>
      <c r="AA2661"/>
      <c r="AB2661"/>
      <c r="AC2661"/>
      <c r="AD2661"/>
      <c r="AE2661"/>
      <c r="AF2661"/>
      <c r="AG2661"/>
      <c r="AH2661"/>
      <c r="AI2661"/>
      <c r="AJ2661"/>
      <c r="AK2661"/>
      <c r="AL2661"/>
      <c r="AM2661"/>
      <c r="AN2661"/>
      <c r="AO2661"/>
      <c r="AP2661"/>
      <c r="AQ2661"/>
      <c r="AR2661"/>
      <c r="AS2661"/>
      <c r="AT2661"/>
      <c r="AU2661"/>
      <c r="AV2661"/>
      <c r="AW2661"/>
      <c r="AX2661"/>
      <c r="AY2661"/>
      <c r="AZ2661"/>
      <c r="BA2661"/>
      <c r="BB2661"/>
      <c r="BC2661"/>
      <c r="BD2661"/>
      <c r="BE2661"/>
      <c r="BF2661"/>
      <c r="BG2661"/>
      <c r="BH2661"/>
      <c r="BI2661"/>
      <c r="BJ2661"/>
      <c r="BK2661"/>
      <c r="BL2661"/>
      <c r="BM2661"/>
      <c r="BN2661"/>
      <c r="BO2661"/>
      <c r="BP2661"/>
      <c r="BQ2661"/>
      <c r="BR2661"/>
      <c r="BS2661"/>
      <c r="BT2661"/>
    </row>
    <row r="2662" spans="1:72" s="8" customFormat="1" x14ac:dyDescent="0.25">
      <c r="A2662" s="92"/>
      <c r="B2662" s="92"/>
      <c r="C2662" s="92"/>
      <c r="D2662" s="92"/>
      <c r="E2662" s="104"/>
      <c r="F2662" s="104"/>
      <c r="G2662" s="104"/>
      <c r="H2662" s="104"/>
      <c r="I2662" s="104"/>
      <c r="J2662" s="104"/>
      <c r="K2662" s="104"/>
      <c r="L2662" s="104"/>
      <c r="M2662"/>
      <c r="N2662"/>
      <c r="O2662"/>
      <c r="P2662"/>
      <c r="Q2662"/>
      <c r="R2662"/>
      <c r="S2662"/>
      <c r="T2662"/>
      <c r="U2662"/>
      <c r="V2662"/>
      <c r="W2662"/>
      <c r="X2662"/>
      <c r="Y2662"/>
      <c r="Z2662"/>
      <c r="AA2662"/>
      <c r="AB2662"/>
      <c r="AC2662"/>
      <c r="AD2662"/>
      <c r="AE2662"/>
      <c r="AF2662"/>
      <c r="AG2662"/>
      <c r="AH2662"/>
      <c r="AI2662"/>
      <c r="AJ2662"/>
      <c r="AK2662"/>
      <c r="AL2662"/>
      <c r="AM2662"/>
      <c r="AN2662"/>
      <c r="AO2662"/>
      <c r="AP2662"/>
      <c r="AQ2662"/>
      <c r="AR2662"/>
      <c r="AS2662"/>
      <c r="AT2662"/>
      <c r="AU2662"/>
      <c r="AV2662"/>
      <c r="AW2662"/>
      <c r="AX2662"/>
      <c r="AY2662"/>
      <c r="AZ2662"/>
      <c r="BA2662"/>
      <c r="BB2662"/>
      <c r="BC2662"/>
      <c r="BD2662"/>
      <c r="BE2662"/>
      <c r="BF2662"/>
      <c r="BG2662"/>
      <c r="BH2662"/>
      <c r="BI2662"/>
      <c r="BJ2662"/>
      <c r="BK2662"/>
      <c r="BL2662"/>
      <c r="BM2662"/>
      <c r="BN2662"/>
      <c r="BO2662"/>
      <c r="BP2662"/>
      <c r="BQ2662"/>
      <c r="BR2662"/>
      <c r="BS2662"/>
      <c r="BT2662"/>
    </row>
    <row r="2663" spans="1:72" s="8" customFormat="1" x14ac:dyDescent="0.25">
      <c r="A2663" s="92"/>
      <c r="B2663" s="92"/>
      <c r="C2663" s="92"/>
      <c r="D2663" s="92"/>
      <c r="E2663" s="104"/>
      <c r="F2663" s="104"/>
      <c r="G2663" s="104"/>
      <c r="H2663" s="104"/>
      <c r="I2663" s="104"/>
      <c r="J2663" s="104"/>
      <c r="K2663" s="104"/>
      <c r="L2663" s="104"/>
      <c r="M2663"/>
      <c r="N2663"/>
      <c r="O2663"/>
      <c r="P2663"/>
      <c r="Q2663"/>
      <c r="R2663"/>
      <c r="S2663"/>
      <c r="T2663"/>
      <c r="U2663"/>
      <c r="V2663"/>
      <c r="W2663"/>
      <c r="X2663"/>
      <c r="Y2663"/>
      <c r="Z2663"/>
      <c r="AA2663"/>
      <c r="AB2663"/>
      <c r="AC2663"/>
      <c r="AD2663"/>
      <c r="AE2663"/>
      <c r="AF2663"/>
      <c r="AG2663"/>
      <c r="AH2663"/>
      <c r="AI2663"/>
      <c r="AJ2663"/>
      <c r="AK2663"/>
      <c r="AL2663"/>
      <c r="AM2663"/>
      <c r="AN2663"/>
      <c r="AO2663"/>
      <c r="AP2663"/>
      <c r="AQ2663"/>
      <c r="AR2663"/>
      <c r="AS2663"/>
      <c r="AT2663"/>
      <c r="AU2663"/>
      <c r="AV2663"/>
      <c r="AW2663"/>
      <c r="AX2663"/>
      <c r="AY2663"/>
      <c r="AZ2663"/>
      <c r="BA2663"/>
      <c r="BB2663"/>
      <c r="BC2663"/>
      <c r="BD2663"/>
      <c r="BE2663"/>
      <c r="BF2663"/>
      <c r="BG2663"/>
      <c r="BH2663"/>
      <c r="BI2663"/>
      <c r="BJ2663"/>
      <c r="BK2663"/>
      <c r="BL2663"/>
      <c r="BM2663"/>
      <c r="BN2663"/>
      <c r="BO2663"/>
      <c r="BP2663"/>
      <c r="BQ2663"/>
      <c r="BR2663"/>
      <c r="BS2663"/>
      <c r="BT2663"/>
    </row>
    <row r="2664" spans="1:72" s="8" customFormat="1" x14ac:dyDescent="0.25">
      <c r="A2664" s="92"/>
      <c r="B2664" s="92"/>
      <c r="C2664" s="92"/>
      <c r="D2664" s="92"/>
      <c r="E2664" s="104"/>
      <c r="F2664" s="104"/>
      <c r="G2664" s="104"/>
      <c r="H2664" s="104"/>
      <c r="I2664" s="104"/>
      <c r="J2664" s="104"/>
      <c r="K2664" s="104"/>
      <c r="L2664" s="104"/>
      <c r="M2664"/>
      <c r="N2664"/>
      <c r="O2664"/>
      <c r="P2664"/>
      <c r="Q2664"/>
      <c r="R2664"/>
      <c r="S2664"/>
      <c r="T2664"/>
      <c r="U2664"/>
      <c r="V2664"/>
      <c r="W2664"/>
      <c r="X2664"/>
      <c r="Y2664"/>
      <c r="Z2664"/>
      <c r="AA2664"/>
      <c r="AB2664"/>
      <c r="AC2664"/>
      <c r="AD2664"/>
      <c r="AE2664"/>
      <c r="AF2664"/>
      <c r="AG2664"/>
      <c r="AH2664"/>
      <c r="AI2664"/>
      <c r="AJ2664"/>
      <c r="AK2664"/>
      <c r="AL2664"/>
      <c r="AM2664"/>
      <c r="AN2664"/>
      <c r="AO2664"/>
      <c r="AP2664"/>
      <c r="AQ2664"/>
      <c r="AR2664"/>
      <c r="AS2664"/>
      <c r="AT2664"/>
      <c r="AU2664"/>
      <c r="AV2664"/>
      <c r="AW2664"/>
      <c r="AX2664"/>
      <c r="AY2664"/>
      <c r="AZ2664"/>
      <c r="BA2664"/>
      <c r="BB2664"/>
      <c r="BC2664"/>
      <c r="BD2664"/>
      <c r="BE2664"/>
      <c r="BF2664"/>
      <c r="BG2664"/>
      <c r="BH2664"/>
      <c r="BI2664"/>
      <c r="BJ2664"/>
      <c r="BK2664"/>
      <c r="BL2664"/>
      <c r="BM2664"/>
      <c r="BN2664"/>
      <c r="BO2664"/>
      <c r="BP2664"/>
      <c r="BQ2664"/>
      <c r="BR2664"/>
      <c r="BS2664"/>
      <c r="BT2664"/>
    </row>
    <row r="2665" spans="1:72" s="8" customFormat="1" x14ac:dyDescent="0.25">
      <c r="A2665" s="92"/>
      <c r="B2665" s="92"/>
      <c r="C2665" s="92"/>
      <c r="D2665" s="92"/>
      <c r="E2665" s="104"/>
      <c r="F2665" s="104"/>
      <c r="G2665" s="104"/>
      <c r="H2665" s="104"/>
      <c r="I2665" s="104"/>
      <c r="J2665" s="104"/>
      <c r="K2665" s="104"/>
      <c r="L2665" s="104"/>
      <c r="M2665"/>
      <c r="N2665"/>
      <c r="O2665"/>
      <c r="P2665"/>
      <c r="Q2665"/>
      <c r="R2665"/>
      <c r="S2665"/>
      <c r="T2665"/>
      <c r="U2665"/>
      <c r="V2665"/>
      <c r="W2665"/>
      <c r="X2665"/>
      <c r="Y2665"/>
      <c r="Z2665"/>
      <c r="AA2665"/>
      <c r="AB2665"/>
      <c r="AC2665"/>
      <c r="AD2665"/>
      <c r="AE2665"/>
      <c r="AF2665"/>
      <c r="AG2665"/>
      <c r="AH2665"/>
      <c r="AI2665"/>
      <c r="AJ2665"/>
      <c r="AK2665"/>
      <c r="AL2665"/>
      <c r="AM2665"/>
      <c r="AN2665"/>
      <c r="AO2665"/>
      <c r="AP2665"/>
      <c r="AQ2665"/>
      <c r="AR2665"/>
      <c r="AS2665"/>
      <c r="AT2665"/>
      <c r="AU2665"/>
      <c r="AV2665"/>
      <c r="AW2665"/>
      <c r="AX2665"/>
      <c r="AY2665"/>
      <c r="AZ2665"/>
      <c r="BA2665"/>
      <c r="BB2665"/>
      <c r="BC2665"/>
      <c r="BD2665"/>
      <c r="BE2665"/>
      <c r="BF2665"/>
      <c r="BG2665"/>
      <c r="BH2665"/>
      <c r="BI2665"/>
      <c r="BJ2665"/>
      <c r="BK2665"/>
      <c r="BL2665"/>
      <c r="BM2665"/>
      <c r="BN2665"/>
      <c r="BO2665"/>
      <c r="BP2665"/>
      <c r="BQ2665"/>
      <c r="BR2665"/>
      <c r="BS2665"/>
      <c r="BT2665"/>
    </row>
    <row r="2666" spans="1:72" s="8" customFormat="1" x14ac:dyDescent="0.25">
      <c r="A2666" s="92"/>
      <c r="B2666" s="92"/>
      <c r="C2666" s="92"/>
      <c r="D2666" s="92"/>
      <c r="E2666" s="104"/>
      <c r="F2666" s="104"/>
      <c r="G2666" s="104"/>
      <c r="H2666" s="104"/>
      <c r="I2666" s="104"/>
      <c r="J2666" s="104"/>
      <c r="K2666" s="104"/>
      <c r="L2666" s="104"/>
      <c r="M2666"/>
      <c r="N2666"/>
      <c r="O2666"/>
      <c r="P2666"/>
      <c r="Q2666"/>
      <c r="R2666"/>
      <c r="S2666"/>
      <c r="T2666"/>
      <c r="U2666"/>
      <c r="V2666"/>
      <c r="W2666"/>
      <c r="X2666"/>
      <c r="Y2666"/>
      <c r="Z2666"/>
      <c r="AA2666"/>
      <c r="AB2666"/>
      <c r="AC2666"/>
      <c r="AD2666"/>
      <c r="AE2666"/>
      <c r="AF2666"/>
      <c r="AG2666"/>
      <c r="AH2666"/>
      <c r="AI2666"/>
      <c r="AJ2666"/>
      <c r="AK2666"/>
      <c r="AL2666"/>
      <c r="AM2666"/>
      <c r="AN2666"/>
      <c r="AO2666"/>
      <c r="AP2666"/>
      <c r="AQ2666"/>
      <c r="AR2666"/>
      <c r="AS2666"/>
      <c r="AT2666"/>
      <c r="AU2666"/>
      <c r="AV2666"/>
      <c r="AW2666"/>
      <c r="AX2666"/>
      <c r="AY2666"/>
      <c r="AZ2666"/>
      <c r="BA2666"/>
      <c r="BB2666"/>
      <c r="BC2666"/>
      <c r="BD2666"/>
      <c r="BE2666"/>
      <c r="BF2666"/>
      <c r="BG2666"/>
      <c r="BH2666"/>
      <c r="BI2666"/>
      <c r="BJ2666"/>
      <c r="BK2666"/>
      <c r="BL2666"/>
      <c r="BM2666"/>
      <c r="BN2666"/>
      <c r="BO2666"/>
      <c r="BP2666"/>
      <c r="BQ2666"/>
      <c r="BR2666"/>
      <c r="BS2666"/>
      <c r="BT2666"/>
    </row>
    <row r="2667" spans="1:72" s="8" customFormat="1" x14ac:dyDescent="0.25">
      <c r="A2667" s="92"/>
      <c r="B2667" s="92"/>
      <c r="C2667" s="92"/>
      <c r="D2667" s="92"/>
      <c r="E2667" s="104"/>
      <c r="F2667" s="104"/>
      <c r="G2667" s="104"/>
      <c r="H2667" s="104"/>
      <c r="I2667" s="104"/>
      <c r="J2667" s="104"/>
      <c r="K2667" s="104"/>
      <c r="L2667" s="104"/>
      <c r="M2667"/>
      <c r="N2667"/>
      <c r="O2667"/>
      <c r="P2667"/>
      <c r="Q2667"/>
      <c r="R2667"/>
      <c r="S2667"/>
      <c r="T2667"/>
      <c r="U2667"/>
      <c r="V2667"/>
      <c r="W2667"/>
      <c r="X2667"/>
      <c r="Y2667"/>
      <c r="Z2667"/>
      <c r="AA2667"/>
      <c r="AB2667"/>
      <c r="AC2667"/>
      <c r="AD2667"/>
      <c r="AE2667"/>
      <c r="AF2667"/>
      <c r="AG2667"/>
      <c r="AH2667"/>
      <c r="AI2667"/>
      <c r="AJ2667"/>
      <c r="AK2667"/>
      <c r="AL2667"/>
      <c r="AM2667"/>
      <c r="AN2667"/>
      <c r="AO2667"/>
      <c r="AP2667"/>
      <c r="AQ2667"/>
      <c r="AR2667"/>
      <c r="AS2667"/>
      <c r="AT2667"/>
      <c r="AU2667"/>
      <c r="AV2667"/>
      <c r="AW2667"/>
      <c r="AX2667"/>
      <c r="AY2667"/>
      <c r="AZ2667"/>
      <c r="BA2667"/>
      <c r="BB2667"/>
      <c r="BC2667"/>
      <c r="BD2667"/>
      <c r="BE2667"/>
      <c r="BF2667"/>
      <c r="BG2667"/>
      <c r="BH2667"/>
      <c r="BI2667"/>
      <c r="BJ2667"/>
      <c r="BK2667"/>
      <c r="BL2667"/>
      <c r="BM2667"/>
      <c r="BN2667"/>
      <c r="BO2667"/>
      <c r="BP2667"/>
      <c r="BQ2667"/>
      <c r="BR2667"/>
      <c r="BS2667"/>
      <c r="BT2667"/>
    </row>
    <row r="2668" spans="1:72" s="8" customFormat="1" x14ac:dyDescent="0.25">
      <c r="A2668" s="92"/>
      <c r="B2668" s="92"/>
      <c r="C2668" s="92"/>
      <c r="D2668" s="92"/>
      <c r="E2668" s="104"/>
      <c r="F2668" s="104"/>
      <c r="G2668" s="104"/>
      <c r="H2668" s="104"/>
      <c r="I2668" s="104"/>
      <c r="J2668" s="104"/>
      <c r="K2668" s="104"/>
      <c r="L2668" s="104"/>
      <c r="M2668"/>
      <c r="N2668"/>
      <c r="O2668"/>
      <c r="P2668"/>
      <c r="Q2668"/>
      <c r="R2668"/>
      <c r="S2668"/>
      <c r="T2668"/>
      <c r="U2668"/>
      <c r="V2668"/>
      <c r="W2668"/>
      <c r="X2668"/>
      <c r="Y2668"/>
      <c r="Z2668"/>
      <c r="AA2668"/>
      <c r="AB2668"/>
      <c r="AC2668"/>
      <c r="AD2668"/>
      <c r="AE2668"/>
      <c r="AF2668"/>
      <c r="AG2668"/>
      <c r="AH2668"/>
      <c r="AI2668"/>
      <c r="AJ2668"/>
      <c r="AK2668"/>
      <c r="AL2668"/>
      <c r="AM2668"/>
      <c r="AN2668"/>
      <c r="AO2668"/>
      <c r="AP2668"/>
      <c r="AQ2668"/>
      <c r="AR2668"/>
      <c r="AS2668"/>
      <c r="AT2668"/>
      <c r="AU2668"/>
      <c r="AV2668"/>
      <c r="AW2668"/>
      <c r="AX2668"/>
      <c r="AY2668"/>
      <c r="AZ2668"/>
      <c r="BA2668"/>
      <c r="BB2668"/>
      <c r="BC2668"/>
      <c r="BD2668"/>
      <c r="BE2668"/>
      <c r="BF2668"/>
      <c r="BG2668"/>
      <c r="BH2668"/>
      <c r="BI2668"/>
      <c r="BJ2668"/>
      <c r="BK2668"/>
      <c r="BL2668"/>
      <c r="BM2668"/>
      <c r="BN2668"/>
      <c r="BO2668"/>
      <c r="BP2668"/>
      <c r="BQ2668"/>
      <c r="BR2668"/>
      <c r="BS2668"/>
      <c r="BT2668"/>
    </row>
    <row r="2669" spans="1:72" s="8" customFormat="1" x14ac:dyDescent="0.25">
      <c r="A2669" s="92"/>
      <c r="B2669" s="92"/>
      <c r="C2669" s="92"/>
      <c r="D2669" s="92"/>
      <c r="E2669" s="104"/>
      <c r="F2669" s="104"/>
      <c r="G2669" s="104"/>
      <c r="H2669" s="104"/>
      <c r="I2669" s="104"/>
      <c r="J2669" s="104"/>
      <c r="K2669" s="104"/>
      <c r="L2669" s="104"/>
      <c r="M2669"/>
      <c r="N2669"/>
      <c r="O2669"/>
      <c r="P2669"/>
      <c r="Q2669"/>
      <c r="R2669"/>
      <c r="S2669"/>
      <c r="T2669"/>
      <c r="U2669"/>
      <c r="V2669"/>
      <c r="W2669"/>
      <c r="X2669"/>
      <c r="Y2669"/>
      <c r="Z2669"/>
      <c r="AA2669"/>
      <c r="AB2669"/>
      <c r="AC2669"/>
      <c r="AD2669"/>
      <c r="AE2669"/>
      <c r="AF2669"/>
      <c r="AG2669"/>
      <c r="AH2669"/>
      <c r="AI2669"/>
      <c r="AJ2669"/>
      <c r="AK2669"/>
      <c r="AL2669"/>
      <c r="AM2669"/>
      <c r="AN2669"/>
      <c r="AO2669"/>
      <c r="AP2669"/>
      <c r="AQ2669"/>
      <c r="AR2669"/>
      <c r="AS2669"/>
      <c r="AT2669"/>
      <c r="AU2669"/>
      <c r="AV2669"/>
      <c r="AW2669"/>
      <c r="AX2669"/>
      <c r="AY2669"/>
      <c r="AZ2669"/>
      <c r="BA2669"/>
      <c r="BB2669"/>
      <c r="BC2669"/>
      <c r="BD2669"/>
      <c r="BE2669"/>
      <c r="BF2669"/>
      <c r="BG2669"/>
      <c r="BH2669"/>
      <c r="BI2669"/>
      <c r="BJ2669"/>
      <c r="BK2669"/>
      <c r="BL2669"/>
      <c r="BM2669"/>
      <c r="BN2669"/>
      <c r="BO2669"/>
      <c r="BP2669"/>
      <c r="BQ2669"/>
      <c r="BR2669"/>
      <c r="BS2669"/>
      <c r="BT2669"/>
    </row>
    <row r="2670" spans="1:72" s="8" customFormat="1" x14ac:dyDescent="0.25">
      <c r="A2670" s="92"/>
      <c r="B2670" s="92"/>
      <c r="C2670" s="92"/>
      <c r="D2670" s="92"/>
      <c r="E2670" s="104"/>
      <c r="F2670" s="104"/>
      <c r="G2670" s="104"/>
      <c r="H2670" s="104"/>
      <c r="I2670" s="104"/>
      <c r="J2670" s="104"/>
      <c r="K2670" s="104"/>
      <c r="L2670" s="104"/>
      <c r="M2670"/>
      <c r="N2670"/>
      <c r="O2670"/>
      <c r="P2670"/>
      <c r="Q2670"/>
      <c r="R2670"/>
      <c r="S2670"/>
      <c r="T2670"/>
      <c r="U2670"/>
      <c r="V2670"/>
      <c r="W2670"/>
      <c r="X2670"/>
      <c r="Y2670"/>
      <c r="Z2670"/>
      <c r="AA2670"/>
      <c r="AB2670"/>
      <c r="AC2670"/>
      <c r="AD2670"/>
      <c r="AE2670"/>
      <c r="AF2670"/>
      <c r="AG2670"/>
      <c r="AH2670"/>
      <c r="AI2670"/>
      <c r="AJ2670"/>
      <c r="AK2670"/>
      <c r="AL2670"/>
      <c r="AM2670"/>
      <c r="AN2670"/>
      <c r="AO2670"/>
      <c r="AP2670"/>
      <c r="AQ2670"/>
      <c r="AR2670"/>
      <c r="AS2670"/>
      <c r="AT2670"/>
      <c r="AU2670"/>
      <c r="AV2670"/>
      <c r="AW2670"/>
      <c r="AX2670"/>
      <c r="AY2670"/>
      <c r="AZ2670"/>
      <c r="BA2670"/>
      <c r="BB2670"/>
      <c r="BC2670"/>
      <c r="BD2670"/>
      <c r="BE2670"/>
      <c r="BF2670"/>
      <c r="BG2670"/>
      <c r="BH2670"/>
      <c r="BI2670"/>
      <c r="BJ2670"/>
      <c r="BK2670"/>
      <c r="BL2670"/>
      <c r="BM2670"/>
      <c r="BN2670"/>
      <c r="BO2670"/>
      <c r="BP2670"/>
      <c r="BQ2670"/>
      <c r="BR2670"/>
      <c r="BS2670"/>
      <c r="BT2670"/>
    </row>
    <row r="2671" spans="1:72" s="8" customFormat="1" x14ac:dyDescent="0.25">
      <c r="A2671" s="92"/>
      <c r="B2671" s="92"/>
      <c r="C2671" s="92"/>
      <c r="D2671" s="92"/>
      <c r="E2671" s="104"/>
      <c r="F2671" s="104"/>
      <c r="G2671" s="104"/>
      <c r="H2671" s="104"/>
      <c r="I2671" s="104"/>
      <c r="J2671" s="104"/>
      <c r="K2671" s="104"/>
      <c r="L2671" s="104"/>
      <c r="M2671"/>
      <c r="N2671"/>
      <c r="O2671"/>
      <c r="P2671"/>
      <c r="Q2671"/>
      <c r="R2671"/>
      <c r="S2671"/>
      <c r="T2671"/>
      <c r="U2671"/>
      <c r="V2671"/>
      <c r="W2671"/>
      <c r="X2671"/>
      <c r="Y2671"/>
      <c r="Z2671"/>
      <c r="AA2671"/>
      <c r="AB2671"/>
      <c r="AC2671"/>
      <c r="AD2671"/>
      <c r="AE2671"/>
      <c r="AF2671"/>
      <c r="AG2671"/>
      <c r="AH2671"/>
      <c r="AI2671"/>
      <c r="AJ2671"/>
      <c r="AK2671"/>
      <c r="AL2671"/>
      <c r="AM2671"/>
      <c r="AN2671"/>
      <c r="AO2671"/>
      <c r="AP2671"/>
      <c r="AQ2671"/>
      <c r="AR2671"/>
      <c r="AS2671"/>
      <c r="AT2671"/>
      <c r="AU2671"/>
      <c r="AV2671"/>
      <c r="AW2671"/>
      <c r="AX2671"/>
      <c r="AY2671"/>
      <c r="AZ2671"/>
      <c r="BA2671"/>
      <c r="BB2671"/>
      <c r="BC2671"/>
      <c r="BD2671"/>
      <c r="BE2671"/>
      <c r="BF2671"/>
      <c r="BG2671"/>
      <c r="BH2671"/>
      <c r="BI2671"/>
      <c r="BJ2671"/>
      <c r="BK2671"/>
      <c r="BL2671"/>
      <c r="BM2671"/>
      <c r="BN2671"/>
      <c r="BO2671"/>
      <c r="BP2671"/>
      <c r="BQ2671"/>
      <c r="BR2671"/>
      <c r="BS2671"/>
      <c r="BT2671"/>
    </row>
    <row r="2672" spans="1:72" s="8" customFormat="1" x14ac:dyDescent="0.25">
      <c r="A2672" s="92"/>
      <c r="B2672" s="92"/>
      <c r="C2672" s="92"/>
      <c r="D2672" s="92"/>
      <c r="E2672" s="104"/>
      <c r="F2672" s="104"/>
      <c r="G2672" s="104"/>
      <c r="H2672" s="104"/>
      <c r="I2672" s="104"/>
      <c r="J2672" s="104"/>
      <c r="K2672" s="104"/>
      <c r="L2672" s="104"/>
      <c r="M2672"/>
      <c r="N2672"/>
      <c r="O2672"/>
      <c r="P2672"/>
      <c r="Q2672"/>
      <c r="R2672"/>
      <c r="S2672"/>
      <c r="T2672"/>
      <c r="U2672"/>
      <c r="V2672"/>
      <c r="W2672"/>
      <c r="X2672"/>
      <c r="Y2672"/>
      <c r="Z2672"/>
      <c r="AA2672"/>
      <c r="AB2672"/>
      <c r="AC2672"/>
      <c r="AD2672"/>
      <c r="AE2672"/>
      <c r="AF2672"/>
      <c r="AG2672"/>
      <c r="AH2672"/>
      <c r="AI2672"/>
      <c r="AJ2672"/>
      <c r="AK2672"/>
      <c r="AL2672"/>
      <c r="AM2672"/>
      <c r="AN2672"/>
      <c r="AO2672"/>
      <c r="AP2672"/>
      <c r="AQ2672"/>
      <c r="AR2672"/>
      <c r="AS2672"/>
      <c r="AT2672"/>
      <c r="AU2672"/>
      <c r="AV2672"/>
      <c r="AW2672"/>
      <c r="AX2672"/>
      <c r="AY2672"/>
      <c r="AZ2672"/>
      <c r="BA2672"/>
      <c r="BB2672"/>
      <c r="BC2672"/>
      <c r="BD2672"/>
      <c r="BE2672"/>
      <c r="BF2672"/>
      <c r="BG2672"/>
      <c r="BH2672"/>
      <c r="BI2672"/>
      <c r="BJ2672"/>
      <c r="BK2672"/>
      <c r="BL2672"/>
      <c r="BM2672"/>
      <c r="BN2672"/>
      <c r="BO2672"/>
      <c r="BP2672"/>
      <c r="BQ2672"/>
      <c r="BR2672"/>
      <c r="BS2672"/>
      <c r="BT2672"/>
    </row>
    <row r="2673" spans="1:72" s="8" customFormat="1" x14ac:dyDescent="0.25">
      <c r="A2673" s="92"/>
      <c r="B2673" s="92"/>
      <c r="C2673" s="92"/>
      <c r="D2673" s="92"/>
      <c r="E2673" s="104"/>
      <c r="F2673" s="104"/>
      <c r="G2673" s="104"/>
      <c r="H2673" s="104"/>
      <c r="I2673" s="104"/>
      <c r="J2673" s="104"/>
      <c r="K2673" s="104"/>
      <c r="L2673" s="104"/>
      <c r="M2673"/>
      <c r="N2673"/>
      <c r="O2673"/>
      <c r="P2673"/>
      <c r="Q2673"/>
      <c r="R2673"/>
      <c r="S2673"/>
      <c r="T2673"/>
      <c r="U2673"/>
      <c r="V2673"/>
      <c r="W2673"/>
      <c r="X2673"/>
      <c r="Y2673"/>
      <c r="Z2673"/>
      <c r="AA2673"/>
      <c r="AB2673"/>
      <c r="AC2673"/>
      <c r="AD2673"/>
      <c r="AE2673"/>
      <c r="AF2673"/>
      <c r="AG2673"/>
      <c r="AH2673"/>
      <c r="AI2673"/>
      <c r="AJ2673"/>
      <c r="AK2673"/>
      <c r="AL2673"/>
      <c r="AM2673"/>
      <c r="AN2673"/>
      <c r="AO2673"/>
      <c r="AP2673"/>
      <c r="AQ2673"/>
      <c r="AR2673"/>
      <c r="AS2673"/>
      <c r="AT2673"/>
      <c r="AU2673"/>
      <c r="AV2673"/>
      <c r="AW2673"/>
      <c r="AX2673"/>
      <c r="AY2673"/>
      <c r="AZ2673"/>
      <c r="BA2673"/>
      <c r="BB2673"/>
      <c r="BC2673"/>
      <c r="BD2673"/>
      <c r="BE2673"/>
      <c r="BF2673"/>
      <c r="BG2673"/>
      <c r="BH2673"/>
      <c r="BI2673"/>
      <c r="BJ2673"/>
      <c r="BK2673"/>
      <c r="BL2673"/>
      <c r="BM2673"/>
      <c r="BN2673"/>
      <c r="BO2673"/>
      <c r="BP2673"/>
      <c r="BQ2673"/>
      <c r="BR2673"/>
      <c r="BS2673"/>
      <c r="BT2673"/>
    </row>
    <row r="2674" spans="1:72" s="8" customFormat="1" x14ac:dyDescent="0.25">
      <c r="A2674" s="92"/>
      <c r="B2674" s="92"/>
      <c r="C2674" s="92"/>
      <c r="D2674" s="92"/>
      <c r="E2674" s="104"/>
      <c r="F2674" s="104"/>
      <c r="G2674" s="104"/>
      <c r="H2674" s="104"/>
      <c r="I2674" s="104"/>
      <c r="J2674" s="104"/>
      <c r="K2674" s="104"/>
      <c r="L2674" s="104"/>
      <c r="M2674"/>
      <c r="N2674"/>
      <c r="O2674"/>
      <c r="P2674"/>
      <c r="Q2674"/>
      <c r="R2674"/>
      <c r="S2674"/>
      <c r="T2674"/>
      <c r="U2674"/>
      <c r="V2674"/>
      <c r="W2674"/>
      <c r="X2674"/>
      <c r="Y2674"/>
      <c r="Z2674"/>
      <c r="AA2674"/>
      <c r="AB2674"/>
      <c r="AC2674"/>
      <c r="AD2674"/>
      <c r="AE2674"/>
      <c r="AF2674"/>
      <c r="AG2674"/>
      <c r="AH2674"/>
      <c r="AI2674"/>
      <c r="AJ2674"/>
      <c r="AK2674"/>
      <c r="AL2674"/>
      <c r="AM2674"/>
      <c r="AN2674"/>
      <c r="AO2674"/>
      <c r="AP2674"/>
      <c r="AQ2674"/>
      <c r="AR2674"/>
      <c r="AS2674"/>
      <c r="AT2674"/>
      <c r="AU2674"/>
      <c r="AV2674"/>
      <c r="AW2674"/>
      <c r="AX2674"/>
      <c r="AY2674"/>
      <c r="AZ2674"/>
      <c r="BA2674"/>
      <c r="BB2674"/>
      <c r="BC2674"/>
      <c r="BD2674"/>
      <c r="BE2674"/>
      <c r="BF2674"/>
      <c r="BG2674"/>
      <c r="BH2674"/>
      <c r="BI2674"/>
      <c r="BJ2674"/>
      <c r="BK2674"/>
      <c r="BL2674"/>
      <c r="BM2674"/>
      <c r="BN2674"/>
      <c r="BO2674"/>
      <c r="BP2674"/>
      <c r="BQ2674"/>
      <c r="BR2674"/>
      <c r="BS2674"/>
      <c r="BT2674"/>
    </row>
    <row r="2675" spans="1:72" s="8" customFormat="1" x14ac:dyDescent="0.25">
      <c r="A2675" s="92"/>
      <c r="B2675" s="92"/>
      <c r="C2675" s="92"/>
      <c r="D2675" s="92"/>
      <c r="E2675" s="104"/>
      <c r="F2675" s="104"/>
      <c r="G2675" s="104"/>
      <c r="H2675" s="104"/>
      <c r="I2675" s="104"/>
      <c r="J2675" s="104"/>
      <c r="K2675" s="104"/>
      <c r="L2675" s="104"/>
      <c r="M2675"/>
      <c r="N2675"/>
      <c r="O2675"/>
      <c r="P2675"/>
      <c r="Q2675"/>
      <c r="R2675"/>
      <c r="S2675"/>
      <c r="T2675"/>
      <c r="U2675"/>
      <c r="V2675"/>
      <c r="W2675"/>
      <c r="X2675"/>
      <c r="Y2675"/>
      <c r="Z2675"/>
      <c r="AA2675"/>
      <c r="AB2675"/>
      <c r="AC2675"/>
      <c r="AD2675"/>
      <c r="AE2675"/>
      <c r="AF2675"/>
      <c r="AG2675"/>
      <c r="AH2675"/>
      <c r="AI2675"/>
      <c r="AJ2675"/>
      <c r="AK2675"/>
      <c r="AL2675"/>
      <c r="AM2675"/>
      <c r="AN2675"/>
      <c r="AO2675"/>
      <c r="AP2675"/>
      <c r="AQ2675"/>
      <c r="AR2675"/>
      <c r="AS2675"/>
      <c r="AT2675"/>
      <c r="AU2675"/>
      <c r="AV2675"/>
      <c r="AW2675"/>
      <c r="AX2675"/>
      <c r="AY2675"/>
      <c r="AZ2675"/>
      <c r="BA2675"/>
      <c r="BB2675"/>
      <c r="BC2675"/>
      <c r="BD2675"/>
      <c r="BE2675"/>
      <c r="BF2675"/>
      <c r="BG2675"/>
      <c r="BH2675"/>
      <c r="BI2675"/>
      <c r="BJ2675"/>
      <c r="BK2675"/>
      <c r="BL2675"/>
      <c r="BM2675"/>
      <c r="BN2675"/>
      <c r="BO2675"/>
      <c r="BP2675"/>
      <c r="BQ2675"/>
      <c r="BR2675"/>
      <c r="BS2675"/>
      <c r="BT2675"/>
    </row>
    <row r="2676" spans="1:72" s="8" customFormat="1" x14ac:dyDescent="0.25">
      <c r="A2676" s="92"/>
      <c r="B2676" s="92"/>
      <c r="C2676" s="92"/>
      <c r="D2676" s="92"/>
      <c r="E2676" s="104"/>
      <c r="F2676" s="104"/>
      <c r="G2676" s="104"/>
      <c r="H2676" s="104"/>
      <c r="I2676" s="104"/>
      <c r="J2676" s="104"/>
      <c r="K2676" s="104"/>
      <c r="L2676" s="104"/>
      <c r="M2676"/>
      <c r="N2676"/>
      <c r="O2676"/>
      <c r="P2676"/>
      <c r="Q2676"/>
      <c r="R2676"/>
      <c r="S2676"/>
      <c r="T2676"/>
      <c r="U2676"/>
      <c r="V2676"/>
      <c r="W2676"/>
      <c r="X2676"/>
      <c r="Y2676"/>
      <c r="Z2676"/>
      <c r="AA2676"/>
      <c r="AB2676"/>
      <c r="AC2676"/>
      <c r="AD2676"/>
      <c r="AE2676"/>
      <c r="AF2676"/>
      <c r="AG2676"/>
      <c r="AH2676"/>
      <c r="AI2676"/>
      <c r="AJ2676"/>
      <c r="AK2676"/>
      <c r="AL2676"/>
      <c r="AM2676"/>
      <c r="AN2676"/>
      <c r="AO2676"/>
      <c r="AP2676"/>
      <c r="AQ2676"/>
      <c r="AR2676"/>
      <c r="AS2676"/>
      <c r="AT2676"/>
      <c r="AU2676"/>
      <c r="AV2676"/>
      <c r="AW2676"/>
      <c r="AX2676"/>
      <c r="AY2676"/>
      <c r="AZ2676"/>
      <c r="BA2676"/>
      <c r="BB2676"/>
      <c r="BC2676"/>
      <c r="BD2676"/>
      <c r="BE2676"/>
      <c r="BF2676"/>
      <c r="BG2676"/>
      <c r="BH2676"/>
      <c r="BI2676"/>
      <c r="BJ2676"/>
      <c r="BK2676"/>
      <c r="BL2676"/>
      <c r="BM2676"/>
      <c r="BN2676"/>
      <c r="BO2676"/>
      <c r="BP2676"/>
      <c r="BQ2676"/>
      <c r="BR2676"/>
      <c r="BS2676"/>
      <c r="BT2676"/>
    </row>
    <row r="2677" spans="1:72" s="8" customFormat="1" x14ac:dyDescent="0.25">
      <c r="A2677" s="92"/>
      <c r="B2677" s="92"/>
      <c r="C2677" s="92"/>
      <c r="D2677" s="92"/>
      <c r="E2677" s="104"/>
      <c r="F2677" s="104"/>
      <c r="G2677" s="104"/>
      <c r="H2677" s="104"/>
      <c r="I2677" s="104"/>
      <c r="J2677" s="104"/>
      <c r="K2677" s="104"/>
      <c r="L2677" s="104"/>
      <c r="M2677"/>
      <c r="N2677"/>
      <c r="O2677"/>
      <c r="P2677"/>
      <c r="Q2677"/>
      <c r="R2677"/>
      <c r="S2677"/>
      <c r="T2677"/>
      <c r="U2677"/>
      <c r="V2677"/>
      <c r="W2677"/>
      <c r="X2677"/>
      <c r="Y2677"/>
      <c r="Z2677"/>
      <c r="AA2677"/>
      <c r="AB2677"/>
      <c r="AC2677"/>
      <c r="AD2677"/>
      <c r="AE2677"/>
      <c r="AF2677"/>
      <c r="AG2677"/>
      <c r="AH2677"/>
      <c r="AI2677"/>
      <c r="AJ2677"/>
      <c r="AK2677"/>
      <c r="AL2677"/>
      <c r="AM2677"/>
      <c r="AN2677"/>
      <c r="AO2677"/>
      <c r="AP2677"/>
      <c r="AQ2677"/>
      <c r="AR2677"/>
      <c r="AS2677"/>
      <c r="AT2677"/>
      <c r="AU2677"/>
      <c r="AV2677"/>
      <c r="AW2677"/>
      <c r="AX2677"/>
      <c r="AY2677"/>
      <c r="AZ2677"/>
      <c r="BA2677"/>
      <c r="BB2677"/>
      <c r="BC2677"/>
      <c r="BD2677"/>
      <c r="BE2677"/>
      <c r="BF2677"/>
      <c r="BG2677"/>
      <c r="BH2677"/>
      <c r="BI2677"/>
      <c r="BJ2677"/>
      <c r="BK2677"/>
      <c r="BL2677"/>
      <c r="BM2677"/>
      <c r="BN2677"/>
      <c r="BO2677"/>
      <c r="BP2677"/>
      <c r="BQ2677"/>
      <c r="BR2677"/>
      <c r="BS2677"/>
      <c r="BT2677"/>
    </row>
    <row r="2678" spans="1:72" s="8" customFormat="1" x14ac:dyDescent="0.25">
      <c r="A2678" s="92"/>
      <c r="B2678" s="92"/>
      <c r="C2678" s="92"/>
      <c r="D2678" s="92"/>
      <c r="E2678" s="104"/>
      <c r="F2678" s="104"/>
      <c r="G2678" s="104"/>
      <c r="H2678" s="104"/>
      <c r="I2678" s="104"/>
      <c r="J2678" s="104"/>
      <c r="K2678" s="104"/>
      <c r="L2678" s="104"/>
      <c r="M2678"/>
      <c r="N2678"/>
      <c r="O2678"/>
      <c r="P2678"/>
      <c r="Q2678"/>
      <c r="R2678"/>
      <c r="S2678"/>
      <c r="T2678"/>
      <c r="U2678"/>
      <c r="V2678"/>
      <c r="W2678"/>
      <c r="X2678"/>
      <c r="Y2678"/>
      <c r="Z2678"/>
      <c r="AA2678"/>
      <c r="AB2678"/>
      <c r="AC2678"/>
      <c r="AD2678"/>
      <c r="AE2678"/>
      <c r="AF2678"/>
      <c r="AG2678"/>
      <c r="AH2678"/>
      <c r="AI2678"/>
      <c r="AJ2678"/>
      <c r="AK2678"/>
      <c r="AL2678"/>
      <c r="AM2678"/>
      <c r="AN2678"/>
      <c r="AO2678"/>
      <c r="AP2678"/>
      <c r="AQ2678"/>
      <c r="AR2678"/>
      <c r="AS2678"/>
      <c r="AT2678"/>
      <c r="AU2678"/>
      <c r="AV2678"/>
      <c r="AW2678"/>
      <c r="AX2678"/>
      <c r="AY2678"/>
      <c r="AZ2678"/>
      <c r="BA2678"/>
      <c r="BB2678"/>
      <c r="BC2678"/>
      <c r="BD2678"/>
      <c r="BE2678"/>
      <c r="BF2678"/>
      <c r="BG2678"/>
      <c r="BH2678"/>
      <c r="BI2678"/>
      <c r="BJ2678"/>
      <c r="BK2678"/>
      <c r="BL2678"/>
      <c r="BM2678"/>
      <c r="BN2678"/>
      <c r="BO2678"/>
      <c r="BP2678"/>
      <c r="BQ2678"/>
      <c r="BR2678"/>
      <c r="BS2678"/>
      <c r="BT2678"/>
    </row>
    <row r="2679" spans="1:72" s="8" customFormat="1" x14ac:dyDescent="0.25">
      <c r="A2679" s="92"/>
      <c r="B2679" s="92"/>
      <c r="C2679" s="92"/>
      <c r="D2679" s="92"/>
      <c r="E2679" s="104"/>
      <c r="F2679" s="104"/>
      <c r="G2679" s="104"/>
      <c r="H2679" s="104"/>
      <c r="I2679" s="104"/>
      <c r="J2679" s="104"/>
      <c r="K2679" s="104"/>
      <c r="L2679" s="104"/>
      <c r="M2679"/>
      <c r="N2679"/>
      <c r="O2679"/>
      <c r="P2679"/>
      <c r="Q2679"/>
      <c r="R2679"/>
      <c r="S2679"/>
      <c r="T2679"/>
      <c r="U2679"/>
      <c r="V2679"/>
      <c r="W2679"/>
      <c r="X2679"/>
      <c r="Y2679"/>
      <c r="Z2679"/>
      <c r="AA2679"/>
      <c r="AB2679"/>
      <c r="AC2679"/>
      <c r="AD2679"/>
      <c r="AE2679"/>
      <c r="AF2679"/>
      <c r="AG2679"/>
      <c r="AH2679"/>
      <c r="AI2679"/>
      <c r="AJ2679"/>
      <c r="AK2679"/>
      <c r="AL2679"/>
      <c r="AM2679"/>
      <c r="AN2679"/>
      <c r="AO2679"/>
      <c r="AP2679"/>
      <c r="AQ2679"/>
      <c r="AR2679"/>
      <c r="AS2679"/>
      <c r="AT2679"/>
      <c r="AU2679"/>
      <c r="AV2679"/>
      <c r="AW2679"/>
      <c r="AX2679"/>
      <c r="AY2679"/>
      <c r="AZ2679"/>
      <c r="BA2679"/>
      <c r="BB2679"/>
      <c r="BC2679"/>
      <c r="BD2679"/>
      <c r="BE2679"/>
      <c r="BF2679"/>
      <c r="BG2679"/>
      <c r="BH2679"/>
      <c r="BI2679"/>
      <c r="BJ2679"/>
      <c r="BK2679"/>
      <c r="BL2679"/>
      <c r="BM2679"/>
      <c r="BN2679"/>
      <c r="BO2679"/>
      <c r="BP2679"/>
      <c r="BQ2679"/>
      <c r="BR2679"/>
      <c r="BS2679"/>
      <c r="BT2679"/>
    </row>
    <row r="2680" spans="1:72" s="8" customFormat="1" x14ac:dyDescent="0.25">
      <c r="A2680" s="92"/>
      <c r="B2680" s="92"/>
      <c r="C2680" s="92"/>
      <c r="D2680" s="92"/>
      <c r="E2680" s="104"/>
      <c r="F2680" s="104"/>
      <c r="G2680" s="104"/>
      <c r="H2680" s="104"/>
      <c r="I2680" s="104"/>
      <c r="J2680" s="104"/>
      <c r="K2680" s="104"/>
      <c r="L2680" s="104"/>
      <c r="M2680"/>
      <c r="N2680"/>
      <c r="O2680"/>
      <c r="P2680"/>
      <c r="Q2680"/>
      <c r="R2680"/>
      <c r="S2680"/>
      <c r="T2680"/>
      <c r="U2680"/>
      <c r="V2680"/>
      <c r="W2680"/>
      <c r="X2680"/>
      <c r="Y2680"/>
      <c r="Z2680"/>
      <c r="AA2680"/>
      <c r="AB2680"/>
      <c r="AC2680"/>
      <c r="AD2680"/>
      <c r="AE2680"/>
      <c r="AF2680"/>
      <c r="AG2680"/>
      <c r="AH2680"/>
      <c r="AI2680"/>
      <c r="AJ2680"/>
      <c r="AK2680"/>
      <c r="AL2680"/>
      <c r="AM2680"/>
      <c r="AN2680"/>
      <c r="AO2680"/>
      <c r="AP2680"/>
      <c r="AQ2680"/>
      <c r="AR2680"/>
      <c r="AS2680"/>
      <c r="AT2680"/>
      <c r="AU2680"/>
      <c r="AV2680"/>
      <c r="AW2680"/>
      <c r="AX2680"/>
      <c r="AY2680"/>
      <c r="AZ2680"/>
      <c r="BA2680"/>
      <c r="BB2680"/>
      <c r="BC2680"/>
      <c r="BD2680"/>
      <c r="BE2680"/>
      <c r="BF2680"/>
      <c r="BG2680"/>
      <c r="BH2680"/>
      <c r="BI2680"/>
      <c r="BJ2680"/>
      <c r="BK2680"/>
      <c r="BL2680"/>
      <c r="BM2680"/>
      <c r="BN2680"/>
      <c r="BO2680"/>
      <c r="BP2680"/>
      <c r="BQ2680"/>
      <c r="BR2680"/>
      <c r="BS2680"/>
      <c r="BT2680"/>
    </row>
    <row r="2681" spans="1:72" s="8" customFormat="1" x14ac:dyDescent="0.25">
      <c r="A2681" s="92"/>
      <c r="B2681" s="92"/>
      <c r="C2681" s="92"/>
      <c r="D2681" s="92"/>
      <c r="E2681" s="104"/>
      <c r="F2681" s="104"/>
      <c r="G2681" s="104"/>
      <c r="H2681" s="104"/>
      <c r="I2681" s="104"/>
      <c r="J2681" s="104"/>
      <c r="K2681" s="104"/>
      <c r="L2681" s="104"/>
      <c r="M2681"/>
      <c r="N2681"/>
      <c r="O2681"/>
      <c r="P2681"/>
      <c r="Q2681"/>
      <c r="R2681"/>
      <c r="S2681"/>
      <c r="T2681"/>
      <c r="U2681"/>
      <c r="V2681"/>
      <c r="W2681"/>
      <c r="X2681"/>
      <c r="Y2681"/>
      <c r="Z2681"/>
      <c r="AA2681"/>
      <c r="AB2681"/>
      <c r="AC2681"/>
      <c r="AD2681"/>
      <c r="AE2681"/>
      <c r="AF2681"/>
      <c r="AG2681"/>
      <c r="AH2681"/>
      <c r="AI2681"/>
      <c r="AJ2681"/>
      <c r="AK2681"/>
      <c r="AL2681"/>
      <c r="AM2681"/>
      <c r="AN2681"/>
      <c r="AO2681"/>
      <c r="AP2681"/>
      <c r="AQ2681"/>
      <c r="AR2681"/>
      <c r="AS2681"/>
      <c r="AT2681"/>
      <c r="AU2681"/>
      <c r="AV2681"/>
      <c r="AW2681"/>
      <c r="AX2681"/>
      <c r="AY2681"/>
      <c r="AZ2681"/>
      <c r="BA2681"/>
      <c r="BB2681"/>
      <c r="BC2681"/>
      <c r="BD2681"/>
      <c r="BE2681"/>
      <c r="BF2681"/>
      <c r="BG2681"/>
      <c r="BH2681"/>
      <c r="BI2681"/>
      <c r="BJ2681"/>
      <c r="BK2681"/>
      <c r="BL2681"/>
      <c r="BM2681"/>
      <c r="BN2681"/>
      <c r="BO2681"/>
      <c r="BP2681"/>
      <c r="BQ2681"/>
      <c r="BR2681"/>
      <c r="BS2681"/>
      <c r="BT2681"/>
    </row>
    <row r="2682" spans="1:72" s="8" customFormat="1" x14ac:dyDescent="0.25">
      <c r="A2682" s="92"/>
      <c r="B2682" s="92"/>
      <c r="C2682" s="92"/>
      <c r="D2682" s="92"/>
      <c r="E2682" s="104"/>
      <c r="F2682" s="104"/>
      <c r="G2682" s="104"/>
      <c r="H2682" s="104"/>
      <c r="I2682" s="104"/>
      <c r="J2682" s="104"/>
      <c r="K2682" s="104"/>
      <c r="L2682" s="104"/>
      <c r="M2682"/>
      <c r="N2682"/>
      <c r="O2682"/>
      <c r="P2682"/>
      <c r="Q2682"/>
      <c r="R2682"/>
      <c r="S2682"/>
      <c r="T2682"/>
      <c r="U2682"/>
      <c r="V2682"/>
      <c r="W2682"/>
      <c r="X2682"/>
      <c r="Y2682"/>
      <c r="Z2682"/>
      <c r="AA2682"/>
      <c r="AB2682"/>
      <c r="AC2682"/>
      <c r="AD2682"/>
      <c r="AE2682"/>
      <c r="AF2682"/>
      <c r="AG2682"/>
      <c r="AH2682"/>
      <c r="AI2682"/>
      <c r="AJ2682"/>
      <c r="AK2682"/>
      <c r="AL2682"/>
      <c r="AM2682"/>
      <c r="AN2682"/>
      <c r="AO2682"/>
      <c r="AP2682"/>
      <c r="AQ2682"/>
      <c r="AR2682"/>
      <c r="AS2682"/>
      <c r="AT2682"/>
      <c r="AU2682"/>
      <c r="AV2682"/>
      <c r="AW2682"/>
      <c r="AX2682"/>
      <c r="AY2682"/>
      <c r="AZ2682"/>
      <c r="BA2682"/>
      <c r="BB2682"/>
      <c r="BC2682"/>
      <c r="BD2682"/>
      <c r="BE2682"/>
      <c r="BF2682"/>
      <c r="BG2682"/>
      <c r="BH2682"/>
      <c r="BI2682"/>
      <c r="BJ2682"/>
      <c r="BK2682"/>
      <c r="BL2682"/>
      <c r="BM2682"/>
      <c r="BN2682"/>
      <c r="BO2682"/>
      <c r="BP2682"/>
      <c r="BQ2682"/>
      <c r="BR2682"/>
      <c r="BS2682"/>
      <c r="BT2682"/>
    </row>
    <row r="2683" spans="1:72" s="8" customFormat="1" x14ac:dyDescent="0.25">
      <c r="A2683" s="92"/>
      <c r="B2683" s="92"/>
      <c r="C2683" s="92"/>
      <c r="D2683" s="92"/>
      <c r="E2683" s="104"/>
      <c r="F2683" s="104"/>
      <c r="G2683" s="104"/>
      <c r="H2683" s="104"/>
      <c r="I2683" s="104"/>
      <c r="J2683" s="104"/>
      <c r="K2683" s="104"/>
      <c r="L2683" s="104"/>
      <c r="M2683"/>
      <c r="N2683"/>
      <c r="O2683"/>
      <c r="P2683"/>
      <c r="Q2683"/>
      <c r="R2683"/>
      <c r="S2683"/>
      <c r="T2683"/>
      <c r="U2683"/>
      <c r="V2683"/>
      <c r="W2683"/>
      <c r="X2683"/>
      <c r="Y2683"/>
      <c r="Z2683"/>
      <c r="AA2683"/>
      <c r="AB2683"/>
      <c r="AC2683"/>
      <c r="AD2683"/>
      <c r="AE2683"/>
      <c r="AF2683"/>
      <c r="AG2683"/>
      <c r="AH2683"/>
      <c r="AI2683"/>
      <c r="AJ2683"/>
      <c r="AK2683"/>
      <c r="AL2683"/>
      <c r="AM2683"/>
      <c r="AN2683"/>
      <c r="AO2683"/>
      <c r="AP2683"/>
      <c r="AQ2683"/>
      <c r="AR2683"/>
      <c r="AS2683"/>
      <c r="AT2683"/>
      <c r="AU2683"/>
      <c r="AV2683"/>
      <c r="AW2683"/>
      <c r="AX2683"/>
      <c r="AY2683"/>
      <c r="AZ2683"/>
      <c r="BA2683"/>
      <c r="BB2683"/>
      <c r="BC2683"/>
      <c r="BD2683"/>
      <c r="BE2683"/>
      <c r="BF2683"/>
      <c r="BG2683"/>
      <c r="BH2683"/>
      <c r="BI2683"/>
      <c r="BJ2683"/>
      <c r="BK2683"/>
      <c r="BL2683"/>
      <c r="BM2683"/>
      <c r="BN2683"/>
      <c r="BO2683"/>
      <c r="BP2683"/>
      <c r="BQ2683"/>
      <c r="BR2683"/>
      <c r="BS2683"/>
      <c r="BT2683"/>
    </row>
    <row r="2684" spans="1:72" s="8" customFormat="1" x14ac:dyDescent="0.25">
      <c r="A2684" s="92"/>
      <c r="B2684" s="92"/>
      <c r="C2684" s="92"/>
      <c r="D2684" s="92"/>
      <c r="E2684" s="104"/>
      <c r="F2684" s="104"/>
      <c r="G2684" s="104"/>
      <c r="H2684" s="104"/>
      <c r="I2684" s="104"/>
      <c r="J2684" s="104"/>
      <c r="K2684" s="104"/>
      <c r="L2684" s="104"/>
      <c r="M2684"/>
      <c r="N2684"/>
      <c r="O2684"/>
      <c r="P2684"/>
      <c r="Q2684"/>
      <c r="R2684"/>
      <c r="S2684"/>
      <c r="T2684"/>
      <c r="U2684"/>
      <c r="V2684"/>
      <c r="W2684"/>
      <c r="X2684"/>
      <c r="Y2684"/>
      <c r="Z2684"/>
      <c r="AA2684"/>
      <c r="AB2684"/>
      <c r="AC2684"/>
      <c r="AD2684"/>
      <c r="AE2684"/>
      <c r="AF2684"/>
      <c r="AG2684"/>
      <c r="AH2684"/>
      <c r="AI2684"/>
      <c r="AJ2684"/>
      <c r="AK2684"/>
      <c r="AL2684"/>
      <c r="AM2684"/>
      <c r="AN2684"/>
      <c r="AO2684"/>
      <c r="AP2684"/>
      <c r="AQ2684"/>
      <c r="AR2684"/>
      <c r="AS2684"/>
      <c r="AT2684"/>
      <c r="AU2684"/>
      <c r="AV2684"/>
      <c r="AW2684"/>
      <c r="AX2684"/>
      <c r="AY2684"/>
      <c r="AZ2684"/>
      <c r="BA2684"/>
      <c r="BB2684"/>
      <c r="BC2684"/>
      <c r="BD2684"/>
      <c r="BE2684"/>
      <c r="BF2684"/>
      <c r="BG2684"/>
      <c r="BH2684"/>
      <c r="BI2684"/>
      <c r="BJ2684"/>
      <c r="BK2684"/>
      <c r="BL2684"/>
      <c r="BM2684"/>
      <c r="BN2684"/>
      <c r="BO2684"/>
      <c r="BP2684"/>
      <c r="BQ2684"/>
      <c r="BR2684"/>
      <c r="BS2684"/>
      <c r="BT2684"/>
    </row>
    <row r="2685" spans="1:72" s="8" customFormat="1" x14ac:dyDescent="0.25">
      <c r="A2685" s="92"/>
      <c r="B2685" s="92"/>
      <c r="C2685" s="92"/>
      <c r="D2685" s="92"/>
      <c r="E2685" s="104"/>
      <c r="F2685" s="104"/>
      <c r="G2685" s="104"/>
      <c r="H2685" s="104"/>
      <c r="I2685" s="104"/>
      <c r="J2685" s="104"/>
      <c r="K2685" s="104"/>
      <c r="L2685" s="104"/>
      <c r="M2685"/>
      <c r="N2685"/>
      <c r="O2685"/>
      <c r="P2685"/>
      <c r="Q2685"/>
      <c r="R2685"/>
      <c r="S2685"/>
      <c r="T2685"/>
      <c r="U2685"/>
      <c r="V2685"/>
      <c r="W2685"/>
      <c r="X2685"/>
      <c r="Y2685"/>
      <c r="Z2685"/>
      <c r="AA2685"/>
      <c r="AB2685"/>
      <c r="AC2685"/>
      <c r="AD2685"/>
      <c r="AE2685"/>
      <c r="AF2685"/>
      <c r="AG2685"/>
      <c r="AH2685"/>
      <c r="AI2685"/>
      <c r="AJ2685"/>
      <c r="AK2685"/>
      <c r="AL2685"/>
      <c r="AM2685"/>
      <c r="AN2685"/>
      <c r="AO2685"/>
      <c r="AP2685"/>
      <c r="AQ2685"/>
      <c r="AR2685"/>
      <c r="AS2685"/>
      <c r="AT2685"/>
      <c r="AU2685"/>
      <c r="AV2685"/>
      <c r="AW2685"/>
      <c r="AX2685"/>
      <c r="AY2685"/>
      <c r="AZ2685"/>
      <c r="BA2685"/>
      <c r="BB2685"/>
      <c r="BC2685"/>
      <c r="BD2685"/>
      <c r="BE2685"/>
      <c r="BF2685"/>
      <c r="BG2685"/>
      <c r="BH2685"/>
      <c r="BI2685"/>
      <c r="BJ2685"/>
      <c r="BK2685"/>
      <c r="BL2685"/>
      <c r="BM2685"/>
      <c r="BN2685"/>
      <c r="BO2685"/>
      <c r="BP2685"/>
      <c r="BQ2685"/>
      <c r="BR2685"/>
      <c r="BS2685"/>
      <c r="BT2685"/>
    </row>
    <row r="2686" spans="1:72" s="8" customFormat="1" x14ac:dyDescent="0.25">
      <c r="A2686" s="92"/>
      <c r="B2686" s="92"/>
      <c r="C2686" s="92"/>
      <c r="D2686" s="92"/>
      <c r="E2686" s="104"/>
      <c r="F2686" s="104"/>
      <c r="G2686" s="104"/>
      <c r="H2686" s="104"/>
      <c r="I2686" s="104"/>
      <c r="J2686" s="104"/>
      <c r="K2686" s="104"/>
      <c r="L2686" s="104"/>
      <c r="M2686"/>
      <c r="N2686"/>
      <c r="O2686"/>
      <c r="P2686"/>
      <c r="Q2686"/>
      <c r="R2686"/>
      <c r="S2686"/>
      <c r="T2686"/>
      <c r="U2686"/>
      <c r="V2686"/>
      <c r="W2686"/>
      <c r="X2686"/>
      <c r="Y2686"/>
      <c r="Z2686"/>
      <c r="AA2686"/>
      <c r="AB2686"/>
      <c r="AC2686"/>
      <c r="AD2686"/>
      <c r="AE2686"/>
      <c r="AF2686"/>
      <c r="AG2686"/>
      <c r="AH2686"/>
      <c r="AI2686"/>
      <c r="AJ2686"/>
      <c r="AK2686"/>
      <c r="AL2686"/>
      <c r="AM2686"/>
      <c r="AN2686"/>
      <c r="AO2686"/>
      <c r="AP2686"/>
      <c r="AQ2686"/>
      <c r="AR2686"/>
      <c r="AS2686"/>
      <c r="AT2686"/>
      <c r="AU2686"/>
      <c r="AV2686"/>
      <c r="AW2686"/>
      <c r="AX2686"/>
      <c r="AY2686"/>
      <c r="AZ2686"/>
      <c r="BA2686"/>
      <c r="BB2686"/>
      <c r="BC2686"/>
      <c r="BD2686"/>
      <c r="BE2686"/>
      <c r="BF2686"/>
      <c r="BG2686"/>
      <c r="BH2686"/>
      <c r="BI2686"/>
      <c r="BJ2686"/>
      <c r="BK2686"/>
      <c r="BL2686"/>
      <c r="BM2686"/>
      <c r="BN2686"/>
      <c r="BO2686"/>
      <c r="BP2686"/>
      <c r="BQ2686"/>
      <c r="BR2686"/>
      <c r="BS2686"/>
      <c r="BT2686"/>
    </row>
    <row r="2687" spans="1:72" s="8" customFormat="1" x14ac:dyDescent="0.25">
      <c r="A2687" s="92"/>
      <c r="B2687" s="92"/>
      <c r="C2687" s="92"/>
      <c r="D2687" s="92"/>
      <c r="E2687" s="104"/>
      <c r="F2687" s="104"/>
      <c r="G2687" s="104"/>
      <c r="H2687" s="104"/>
      <c r="I2687" s="104"/>
      <c r="J2687" s="104"/>
      <c r="K2687" s="104"/>
      <c r="L2687" s="104"/>
      <c r="M2687"/>
      <c r="N2687"/>
      <c r="O2687"/>
      <c r="P2687"/>
      <c r="Q2687"/>
      <c r="R2687"/>
      <c r="S2687"/>
      <c r="T2687"/>
      <c r="U2687"/>
      <c r="V2687"/>
      <c r="W2687"/>
      <c r="X2687"/>
      <c r="Y2687"/>
      <c r="Z2687"/>
      <c r="AA2687"/>
      <c r="AB2687"/>
      <c r="AC2687"/>
      <c r="AD2687"/>
      <c r="AE2687"/>
      <c r="AF2687"/>
      <c r="AG2687"/>
      <c r="AH2687"/>
      <c r="AI2687"/>
      <c r="AJ2687"/>
      <c r="AK2687"/>
      <c r="AL2687"/>
      <c r="AM2687"/>
      <c r="AN2687"/>
      <c r="AO2687"/>
      <c r="AP2687"/>
      <c r="AQ2687"/>
      <c r="AR2687"/>
      <c r="AS2687"/>
      <c r="AT2687"/>
      <c r="AU2687"/>
      <c r="AV2687"/>
      <c r="AW2687"/>
      <c r="AX2687"/>
      <c r="AY2687"/>
      <c r="AZ2687"/>
      <c r="BA2687"/>
      <c r="BB2687"/>
      <c r="BC2687"/>
      <c r="BD2687"/>
      <c r="BE2687"/>
      <c r="BF2687"/>
      <c r="BG2687"/>
      <c r="BH2687"/>
      <c r="BI2687"/>
      <c r="BJ2687"/>
      <c r="BK2687"/>
      <c r="BL2687"/>
      <c r="BM2687"/>
      <c r="BN2687"/>
      <c r="BO2687"/>
      <c r="BP2687"/>
      <c r="BQ2687"/>
      <c r="BR2687"/>
      <c r="BS2687"/>
      <c r="BT2687"/>
    </row>
    <row r="2688" spans="1:72" s="8" customFormat="1" x14ac:dyDescent="0.25">
      <c r="A2688" s="92"/>
      <c r="B2688" s="92"/>
      <c r="C2688" s="92"/>
      <c r="D2688" s="92"/>
      <c r="E2688" s="104"/>
      <c r="F2688" s="104"/>
      <c r="G2688" s="104"/>
      <c r="H2688" s="104"/>
      <c r="I2688" s="104"/>
      <c r="J2688" s="104"/>
      <c r="K2688" s="104"/>
      <c r="L2688" s="104"/>
      <c r="M2688"/>
      <c r="N2688"/>
      <c r="O2688"/>
      <c r="P2688"/>
      <c r="Q2688"/>
      <c r="R2688"/>
      <c r="S2688"/>
      <c r="T2688"/>
      <c r="U2688"/>
      <c r="V2688"/>
      <c r="W2688"/>
      <c r="X2688"/>
      <c r="Y2688"/>
      <c r="Z2688"/>
      <c r="AA2688"/>
      <c r="AB2688"/>
      <c r="AC2688"/>
      <c r="AD2688"/>
      <c r="AE2688"/>
      <c r="AF2688"/>
      <c r="AG2688"/>
      <c r="AH2688"/>
      <c r="AI2688"/>
      <c r="AJ2688"/>
      <c r="AK2688"/>
      <c r="AL2688"/>
      <c r="AM2688"/>
      <c r="AN2688"/>
      <c r="AO2688"/>
      <c r="AP2688"/>
      <c r="AQ2688"/>
      <c r="AR2688"/>
      <c r="AS2688"/>
      <c r="AT2688"/>
      <c r="AU2688"/>
      <c r="AV2688"/>
      <c r="AW2688"/>
      <c r="AX2688"/>
      <c r="AY2688"/>
      <c r="AZ2688"/>
      <c r="BA2688"/>
      <c r="BB2688"/>
      <c r="BC2688"/>
      <c r="BD2688"/>
      <c r="BE2688"/>
      <c r="BF2688"/>
      <c r="BG2688"/>
      <c r="BH2688"/>
      <c r="BI2688"/>
      <c r="BJ2688"/>
      <c r="BK2688"/>
      <c r="BL2688"/>
      <c r="BM2688"/>
      <c r="BN2688"/>
      <c r="BO2688"/>
      <c r="BP2688"/>
      <c r="BQ2688"/>
      <c r="BR2688"/>
      <c r="BS2688"/>
      <c r="BT2688"/>
    </row>
    <row r="2689" spans="1:72" s="8" customFormat="1" x14ac:dyDescent="0.25">
      <c r="A2689" s="92"/>
      <c r="B2689" s="92"/>
      <c r="C2689" s="92"/>
      <c r="D2689" s="92"/>
      <c r="E2689" s="104"/>
      <c r="F2689" s="104"/>
      <c r="G2689" s="104"/>
      <c r="H2689" s="104"/>
      <c r="I2689" s="104"/>
      <c r="J2689" s="104"/>
      <c r="K2689" s="104"/>
      <c r="L2689" s="104"/>
      <c r="M2689"/>
      <c r="N2689"/>
      <c r="O2689"/>
      <c r="P2689"/>
      <c r="Q2689"/>
      <c r="R2689"/>
      <c r="S2689"/>
      <c r="T2689"/>
      <c r="U2689"/>
      <c r="V2689"/>
      <c r="W2689"/>
      <c r="X2689"/>
      <c r="Y2689"/>
      <c r="Z2689"/>
      <c r="AA2689"/>
      <c r="AB2689"/>
      <c r="AC2689"/>
      <c r="AD2689"/>
      <c r="AE2689"/>
      <c r="AF2689"/>
      <c r="AG2689"/>
      <c r="AH2689"/>
      <c r="AI2689"/>
      <c r="AJ2689"/>
      <c r="AK2689"/>
      <c r="AL2689"/>
      <c r="AM2689"/>
      <c r="AN2689"/>
      <c r="AO2689"/>
      <c r="AP2689"/>
      <c r="AQ2689"/>
      <c r="AR2689"/>
      <c r="AS2689"/>
      <c r="AT2689"/>
      <c r="AU2689"/>
      <c r="AV2689"/>
      <c r="AW2689"/>
      <c r="AX2689"/>
      <c r="AY2689"/>
      <c r="AZ2689"/>
      <c r="BA2689"/>
      <c r="BB2689"/>
      <c r="BC2689"/>
      <c r="BD2689"/>
      <c r="BE2689"/>
      <c r="BF2689"/>
      <c r="BG2689"/>
      <c r="BH2689"/>
      <c r="BI2689"/>
      <c r="BJ2689"/>
      <c r="BK2689"/>
      <c r="BL2689"/>
      <c r="BM2689"/>
      <c r="BN2689"/>
      <c r="BO2689"/>
      <c r="BP2689"/>
      <c r="BQ2689"/>
      <c r="BR2689"/>
      <c r="BS2689"/>
      <c r="BT2689"/>
    </row>
    <row r="2690" spans="1:72" s="8" customFormat="1" x14ac:dyDescent="0.25">
      <c r="A2690" s="92"/>
      <c r="B2690" s="92"/>
      <c r="C2690" s="92"/>
      <c r="D2690" s="92"/>
      <c r="E2690" s="104"/>
      <c r="F2690" s="104"/>
      <c r="G2690" s="104"/>
      <c r="H2690" s="104"/>
      <c r="I2690" s="104"/>
      <c r="J2690" s="104"/>
      <c r="K2690" s="104"/>
      <c r="L2690" s="104"/>
      <c r="M2690"/>
      <c r="N2690"/>
      <c r="O2690"/>
      <c r="P2690"/>
      <c r="Q2690"/>
      <c r="R2690"/>
      <c r="S2690"/>
      <c r="T2690"/>
      <c r="U2690"/>
      <c r="V2690"/>
      <c r="W2690"/>
      <c r="X2690"/>
      <c r="Y2690"/>
      <c r="Z2690"/>
      <c r="AA2690"/>
      <c r="AB2690"/>
      <c r="AC2690"/>
      <c r="AD2690"/>
      <c r="AE2690"/>
      <c r="AF2690"/>
      <c r="AG2690"/>
      <c r="AH2690"/>
      <c r="AI2690"/>
      <c r="AJ2690"/>
      <c r="AK2690"/>
      <c r="AL2690"/>
      <c r="AM2690"/>
      <c r="AN2690"/>
      <c r="AO2690"/>
      <c r="AP2690"/>
      <c r="AQ2690"/>
      <c r="AR2690"/>
      <c r="AS2690"/>
      <c r="AT2690"/>
      <c r="AU2690"/>
      <c r="AV2690"/>
      <c r="AW2690"/>
      <c r="AX2690"/>
      <c r="AY2690"/>
      <c r="AZ2690"/>
      <c r="BA2690"/>
      <c r="BB2690"/>
      <c r="BC2690"/>
      <c r="BD2690"/>
      <c r="BE2690"/>
      <c r="BF2690"/>
      <c r="BG2690"/>
      <c r="BH2690"/>
      <c r="BI2690"/>
      <c r="BJ2690"/>
      <c r="BK2690"/>
      <c r="BL2690"/>
      <c r="BM2690"/>
      <c r="BN2690"/>
      <c r="BO2690"/>
      <c r="BP2690"/>
      <c r="BQ2690"/>
      <c r="BR2690"/>
      <c r="BS2690"/>
      <c r="BT2690"/>
    </row>
    <row r="2691" spans="1:72" s="8" customFormat="1" x14ac:dyDescent="0.25">
      <c r="A2691" s="92"/>
      <c r="B2691" s="92"/>
      <c r="C2691" s="92"/>
      <c r="D2691" s="92"/>
      <c r="E2691" s="104"/>
      <c r="F2691" s="104"/>
      <c r="G2691" s="104"/>
      <c r="H2691" s="104"/>
      <c r="I2691" s="104"/>
      <c r="J2691" s="104"/>
      <c r="K2691" s="104"/>
      <c r="L2691" s="104"/>
      <c r="M2691"/>
      <c r="N2691"/>
      <c r="O2691"/>
      <c r="P2691"/>
      <c r="Q2691"/>
      <c r="R2691"/>
      <c r="S2691"/>
      <c r="T2691"/>
      <c r="U2691"/>
      <c r="V2691"/>
      <c r="W2691"/>
      <c r="X2691"/>
      <c r="Y2691"/>
      <c r="Z2691"/>
      <c r="AA2691"/>
      <c r="AB2691"/>
      <c r="AC2691"/>
      <c r="AD2691"/>
      <c r="AE2691"/>
      <c r="AF2691"/>
      <c r="AG2691"/>
      <c r="AH2691"/>
      <c r="AI2691"/>
      <c r="AJ2691"/>
      <c r="AK2691"/>
      <c r="AL2691"/>
      <c r="AM2691"/>
      <c r="AN2691"/>
      <c r="AO2691"/>
      <c r="AP2691"/>
      <c r="AQ2691"/>
      <c r="AR2691"/>
      <c r="AS2691"/>
      <c r="AT2691"/>
      <c r="AU2691"/>
      <c r="AV2691"/>
      <c r="AW2691"/>
      <c r="AX2691"/>
      <c r="AY2691"/>
      <c r="AZ2691"/>
      <c r="BA2691"/>
      <c r="BB2691"/>
      <c r="BC2691"/>
      <c r="BD2691"/>
      <c r="BE2691"/>
      <c r="BF2691"/>
      <c r="BG2691"/>
      <c r="BH2691"/>
      <c r="BI2691"/>
      <c r="BJ2691"/>
      <c r="BK2691"/>
      <c r="BL2691"/>
      <c r="BM2691"/>
      <c r="BN2691"/>
      <c r="BO2691"/>
      <c r="BP2691"/>
      <c r="BQ2691"/>
      <c r="BR2691"/>
      <c r="BS2691"/>
      <c r="BT2691"/>
    </row>
    <row r="2692" spans="1:72" s="8" customFormat="1" x14ac:dyDescent="0.25">
      <c r="A2692" s="92"/>
      <c r="B2692" s="92"/>
      <c r="C2692" s="92"/>
      <c r="D2692" s="92"/>
      <c r="E2692" s="104"/>
      <c r="F2692" s="104"/>
      <c r="G2692" s="104"/>
      <c r="H2692" s="104"/>
      <c r="I2692" s="104"/>
      <c r="J2692" s="104"/>
      <c r="K2692" s="104"/>
      <c r="L2692" s="104"/>
      <c r="M2692"/>
      <c r="N2692"/>
      <c r="O2692"/>
      <c r="P2692"/>
      <c r="Q2692"/>
      <c r="R2692"/>
      <c r="S2692"/>
      <c r="T2692"/>
      <c r="U2692"/>
      <c r="V2692"/>
      <c r="W2692"/>
      <c r="X2692"/>
      <c r="Y2692"/>
      <c r="Z2692"/>
      <c r="AA2692"/>
      <c r="AB2692"/>
      <c r="AC2692"/>
      <c r="AD2692"/>
      <c r="AE2692"/>
      <c r="AF2692"/>
      <c r="AG2692"/>
      <c r="AH2692"/>
      <c r="AI2692"/>
      <c r="AJ2692"/>
      <c r="AK2692"/>
      <c r="AL2692"/>
      <c r="AM2692"/>
      <c r="AN2692"/>
      <c r="AO2692"/>
      <c r="AP2692"/>
      <c r="AQ2692"/>
      <c r="AR2692"/>
      <c r="AS2692"/>
      <c r="AT2692"/>
      <c r="AU2692"/>
      <c r="AV2692"/>
      <c r="AW2692"/>
      <c r="AX2692"/>
      <c r="AY2692"/>
      <c r="AZ2692"/>
      <c r="BA2692"/>
      <c r="BB2692"/>
      <c r="BC2692"/>
      <c r="BD2692"/>
      <c r="BE2692"/>
      <c r="BF2692"/>
      <c r="BG2692"/>
      <c r="BH2692"/>
      <c r="BI2692"/>
      <c r="BJ2692"/>
      <c r="BK2692"/>
      <c r="BL2692"/>
      <c r="BM2692"/>
      <c r="BN2692"/>
      <c r="BO2692"/>
      <c r="BP2692"/>
      <c r="BQ2692"/>
      <c r="BR2692"/>
      <c r="BS2692"/>
      <c r="BT2692"/>
    </row>
    <row r="2693" spans="1:72" s="8" customFormat="1" x14ac:dyDescent="0.25">
      <c r="A2693" s="92"/>
      <c r="B2693" s="92"/>
      <c r="C2693" s="92"/>
      <c r="D2693" s="92"/>
      <c r="E2693" s="104"/>
      <c r="F2693" s="104"/>
      <c r="G2693" s="104"/>
      <c r="H2693" s="104"/>
      <c r="I2693" s="104"/>
      <c r="J2693" s="104"/>
      <c r="K2693" s="104"/>
      <c r="L2693" s="104"/>
      <c r="M2693"/>
      <c r="N2693"/>
      <c r="O2693"/>
      <c r="P2693"/>
      <c r="Q2693"/>
      <c r="R2693"/>
      <c r="S2693"/>
      <c r="T2693"/>
      <c r="U2693"/>
      <c r="V2693"/>
      <c r="W2693"/>
      <c r="X2693"/>
      <c r="Y2693"/>
      <c r="Z2693"/>
      <c r="AA2693"/>
      <c r="AB2693"/>
      <c r="AC2693"/>
      <c r="AD2693"/>
      <c r="AE2693"/>
      <c r="AF2693"/>
      <c r="AG2693"/>
      <c r="AH2693"/>
      <c r="AI2693"/>
      <c r="AJ2693"/>
      <c r="AK2693"/>
      <c r="AL2693"/>
      <c r="AM2693"/>
      <c r="AN2693"/>
      <c r="AO2693"/>
      <c r="AP2693"/>
      <c r="AQ2693"/>
      <c r="AR2693"/>
      <c r="AS2693"/>
      <c r="AT2693"/>
      <c r="AU2693"/>
      <c r="AV2693"/>
      <c r="AW2693"/>
      <c r="AX2693"/>
      <c r="AY2693"/>
      <c r="AZ2693"/>
      <c r="BA2693"/>
      <c r="BB2693"/>
      <c r="BC2693"/>
      <c r="BD2693"/>
      <c r="BE2693"/>
      <c r="BF2693"/>
      <c r="BG2693"/>
      <c r="BH2693"/>
      <c r="BI2693"/>
      <c r="BJ2693"/>
      <c r="BK2693"/>
      <c r="BL2693"/>
      <c r="BM2693"/>
      <c r="BN2693"/>
      <c r="BO2693"/>
      <c r="BP2693"/>
      <c r="BQ2693"/>
      <c r="BR2693"/>
      <c r="BS2693"/>
      <c r="BT2693"/>
    </row>
    <row r="2694" spans="1:72" s="8" customFormat="1" x14ac:dyDescent="0.25">
      <c r="A2694" s="92"/>
      <c r="B2694" s="92"/>
      <c r="C2694" s="92"/>
      <c r="D2694" s="92"/>
      <c r="E2694" s="104"/>
      <c r="F2694" s="104"/>
      <c r="G2694" s="104"/>
      <c r="H2694" s="104"/>
      <c r="I2694" s="104"/>
      <c r="J2694" s="104"/>
      <c r="K2694" s="104"/>
      <c r="L2694" s="104"/>
      <c r="M2694"/>
      <c r="N2694"/>
      <c r="O2694"/>
      <c r="P2694"/>
      <c r="Q2694"/>
      <c r="R2694"/>
      <c r="S2694"/>
      <c r="T2694"/>
      <c r="U2694"/>
      <c r="V2694"/>
      <c r="W2694"/>
      <c r="X2694"/>
      <c r="Y2694"/>
      <c r="Z2694"/>
      <c r="AA2694"/>
      <c r="AB2694"/>
      <c r="AC2694"/>
      <c r="AD2694"/>
      <c r="AE2694"/>
      <c r="AF2694"/>
      <c r="AG2694"/>
      <c r="AH2694"/>
      <c r="AI2694"/>
      <c r="AJ2694"/>
      <c r="AK2694"/>
      <c r="AL2694"/>
      <c r="AM2694"/>
      <c r="AN2694"/>
      <c r="AO2694"/>
      <c r="AP2694"/>
      <c r="AQ2694"/>
      <c r="AR2694"/>
      <c r="AS2694"/>
      <c r="AT2694"/>
      <c r="AU2694"/>
      <c r="AV2694"/>
      <c r="AW2694"/>
      <c r="AX2694"/>
      <c r="AY2694"/>
      <c r="AZ2694"/>
      <c r="BA2694"/>
      <c r="BB2694"/>
      <c r="BC2694"/>
      <c r="BD2694"/>
      <c r="BE2694"/>
      <c r="BF2694"/>
      <c r="BG2694"/>
      <c r="BH2694"/>
      <c r="BI2694"/>
      <c r="BJ2694"/>
      <c r="BK2694"/>
      <c r="BL2694"/>
      <c r="BM2694"/>
      <c r="BN2694"/>
      <c r="BO2694"/>
      <c r="BP2694"/>
      <c r="BQ2694"/>
      <c r="BR2694"/>
      <c r="BS2694"/>
      <c r="BT2694"/>
    </row>
    <row r="2695" spans="1:72" s="8" customFormat="1" x14ac:dyDescent="0.25">
      <c r="A2695" s="92"/>
      <c r="B2695" s="92"/>
      <c r="C2695" s="92"/>
      <c r="D2695" s="92"/>
      <c r="E2695" s="104"/>
      <c r="F2695" s="104"/>
      <c r="G2695" s="104"/>
      <c r="H2695" s="104"/>
      <c r="I2695" s="104"/>
      <c r="J2695" s="104"/>
      <c r="K2695" s="104"/>
      <c r="L2695" s="104"/>
      <c r="M2695"/>
      <c r="N2695"/>
      <c r="O2695"/>
      <c r="P2695"/>
      <c r="Q2695"/>
      <c r="R2695"/>
      <c r="S2695"/>
      <c r="T2695"/>
      <c r="U2695"/>
      <c r="V2695"/>
      <c r="W2695"/>
      <c r="X2695"/>
      <c r="Y2695"/>
      <c r="Z2695"/>
      <c r="AA2695"/>
      <c r="AB2695"/>
      <c r="AC2695"/>
      <c r="AD2695"/>
      <c r="AE2695"/>
      <c r="AF2695"/>
      <c r="AG2695"/>
      <c r="AH2695"/>
      <c r="AI2695"/>
      <c r="AJ2695"/>
      <c r="AK2695"/>
      <c r="AL2695"/>
      <c r="AM2695"/>
      <c r="AN2695"/>
      <c r="AO2695"/>
      <c r="AP2695"/>
      <c r="AQ2695"/>
      <c r="AR2695"/>
      <c r="AS2695"/>
      <c r="AT2695"/>
      <c r="AU2695"/>
      <c r="AV2695"/>
      <c r="AW2695"/>
      <c r="AX2695"/>
      <c r="AY2695"/>
      <c r="AZ2695"/>
      <c r="BA2695"/>
      <c r="BB2695"/>
      <c r="BC2695"/>
      <c r="BD2695"/>
      <c r="BE2695"/>
      <c r="BF2695"/>
      <c r="BG2695"/>
      <c r="BH2695"/>
      <c r="BI2695"/>
      <c r="BJ2695"/>
      <c r="BK2695"/>
      <c r="BL2695"/>
      <c r="BM2695"/>
      <c r="BN2695"/>
      <c r="BO2695"/>
      <c r="BP2695"/>
      <c r="BQ2695"/>
      <c r="BR2695"/>
      <c r="BS2695"/>
      <c r="BT2695"/>
    </row>
    <row r="2696" spans="1:72" s="8" customFormat="1" x14ac:dyDescent="0.25">
      <c r="A2696" s="92"/>
      <c r="B2696" s="92"/>
      <c r="C2696" s="92"/>
      <c r="D2696" s="92"/>
      <c r="E2696" s="104"/>
      <c r="F2696" s="104"/>
      <c r="G2696" s="104"/>
      <c r="H2696" s="104"/>
      <c r="I2696" s="104"/>
      <c r="J2696" s="104"/>
      <c r="K2696" s="104"/>
      <c r="L2696" s="104"/>
      <c r="M2696"/>
      <c r="N2696"/>
      <c r="O2696"/>
      <c r="P2696"/>
      <c r="Q2696"/>
      <c r="R2696"/>
      <c r="S2696"/>
      <c r="T2696"/>
      <c r="U2696"/>
      <c r="V2696"/>
      <c r="W2696"/>
      <c r="X2696"/>
      <c r="Y2696"/>
      <c r="Z2696"/>
      <c r="AA2696"/>
      <c r="AB2696"/>
      <c r="AC2696"/>
      <c r="AD2696"/>
      <c r="AE2696"/>
      <c r="AF2696"/>
      <c r="AG2696"/>
      <c r="AH2696"/>
      <c r="AI2696"/>
      <c r="AJ2696"/>
      <c r="AK2696"/>
      <c r="AL2696"/>
      <c r="AM2696"/>
      <c r="AN2696"/>
      <c r="AO2696"/>
      <c r="AP2696"/>
      <c r="AQ2696"/>
      <c r="AR2696"/>
      <c r="AS2696"/>
      <c r="AT2696"/>
      <c r="AU2696"/>
      <c r="AV2696"/>
      <c r="AW2696"/>
      <c r="AX2696"/>
      <c r="AY2696"/>
      <c r="AZ2696"/>
      <c r="BA2696"/>
      <c r="BB2696"/>
      <c r="BC2696"/>
      <c r="BD2696"/>
      <c r="BE2696"/>
      <c r="BF2696"/>
      <c r="BG2696"/>
      <c r="BH2696"/>
      <c r="BI2696"/>
      <c r="BJ2696"/>
      <c r="BK2696"/>
      <c r="BL2696"/>
      <c r="BM2696"/>
      <c r="BN2696"/>
      <c r="BO2696"/>
      <c r="BP2696"/>
      <c r="BQ2696"/>
      <c r="BR2696"/>
      <c r="BS2696"/>
      <c r="BT2696"/>
    </row>
    <row r="2697" spans="1:72" s="8" customFormat="1" x14ac:dyDescent="0.25">
      <c r="A2697" s="92"/>
      <c r="B2697" s="92"/>
      <c r="C2697" s="92"/>
      <c r="D2697" s="92"/>
      <c r="E2697" s="104"/>
      <c r="F2697" s="104"/>
      <c r="G2697" s="104"/>
      <c r="H2697" s="104"/>
      <c r="I2697" s="104"/>
      <c r="J2697" s="104"/>
      <c r="K2697" s="104"/>
      <c r="L2697" s="104"/>
      <c r="M2697"/>
      <c r="N2697"/>
      <c r="O2697"/>
      <c r="P2697"/>
      <c r="Q2697"/>
      <c r="R2697"/>
      <c r="S2697"/>
      <c r="T2697"/>
      <c r="U2697"/>
      <c r="V2697"/>
      <c r="W2697"/>
      <c r="X2697"/>
      <c r="Y2697"/>
      <c r="Z2697"/>
      <c r="AA2697"/>
      <c r="AB2697"/>
      <c r="AC2697"/>
      <c r="AD2697"/>
      <c r="AE2697"/>
      <c r="AF2697"/>
      <c r="AG2697"/>
      <c r="AH2697"/>
      <c r="AI2697"/>
      <c r="AJ2697"/>
      <c r="AK2697"/>
      <c r="AL2697"/>
      <c r="AM2697"/>
      <c r="AN2697"/>
      <c r="AO2697"/>
      <c r="AP2697"/>
      <c r="AQ2697"/>
      <c r="AR2697"/>
      <c r="AS2697"/>
      <c r="AT2697"/>
      <c r="AU2697"/>
      <c r="AV2697"/>
      <c r="AW2697"/>
      <c r="AX2697"/>
      <c r="AY2697"/>
      <c r="AZ2697"/>
      <c r="BA2697"/>
      <c r="BB2697"/>
      <c r="BC2697"/>
      <c r="BD2697"/>
      <c r="BE2697"/>
      <c r="BF2697"/>
      <c r="BG2697"/>
      <c r="BH2697"/>
      <c r="BI2697"/>
      <c r="BJ2697"/>
      <c r="BK2697"/>
      <c r="BL2697"/>
      <c r="BM2697"/>
      <c r="BN2697"/>
      <c r="BO2697"/>
      <c r="BP2697"/>
      <c r="BQ2697"/>
      <c r="BR2697"/>
      <c r="BS2697"/>
      <c r="BT2697"/>
    </row>
    <row r="2698" spans="1:72" s="8" customFormat="1" x14ac:dyDescent="0.25">
      <c r="A2698" s="92"/>
      <c r="B2698" s="92"/>
      <c r="C2698" s="92"/>
      <c r="D2698" s="92"/>
      <c r="E2698" s="104"/>
      <c r="F2698" s="104"/>
      <c r="G2698" s="104"/>
      <c r="H2698" s="104"/>
      <c r="I2698" s="104"/>
      <c r="J2698" s="104"/>
      <c r="K2698" s="104"/>
      <c r="L2698" s="104"/>
      <c r="M2698"/>
      <c r="N2698"/>
      <c r="O2698"/>
      <c r="P2698"/>
      <c r="Q2698"/>
      <c r="R2698"/>
      <c r="S2698"/>
      <c r="T2698"/>
      <c r="U2698"/>
      <c r="V2698"/>
      <c r="W2698"/>
      <c r="X2698"/>
      <c r="Y2698"/>
      <c r="Z2698"/>
      <c r="AA2698"/>
      <c r="AB2698"/>
      <c r="AC2698"/>
      <c r="AD2698"/>
      <c r="AE2698"/>
      <c r="AF2698"/>
      <c r="AG2698"/>
      <c r="AH2698"/>
      <c r="AI2698"/>
      <c r="AJ2698"/>
      <c r="AK2698"/>
      <c r="AL2698"/>
      <c r="AM2698"/>
      <c r="AN2698"/>
      <c r="AO2698"/>
      <c r="AP2698"/>
      <c r="AQ2698"/>
      <c r="AR2698"/>
      <c r="AS2698"/>
      <c r="AT2698"/>
      <c r="AU2698"/>
      <c r="AV2698"/>
      <c r="AW2698"/>
      <c r="AX2698"/>
      <c r="AY2698"/>
      <c r="AZ2698"/>
      <c r="BA2698"/>
      <c r="BB2698"/>
      <c r="BC2698"/>
      <c r="BD2698"/>
      <c r="BE2698"/>
      <c r="BF2698"/>
      <c r="BG2698"/>
      <c r="BH2698"/>
      <c r="BI2698"/>
      <c r="BJ2698"/>
      <c r="BK2698"/>
      <c r="BL2698"/>
      <c r="BM2698"/>
      <c r="BN2698"/>
      <c r="BO2698"/>
      <c r="BP2698"/>
      <c r="BQ2698"/>
      <c r="BR2698"/>
      <c r="BS2698"/>
      <c r="BT2698"/>
    </row>
    <row r="2699" spans="1:72" s="8" customFormat="1" x14ac:dyDescent="0.25">
      <c r="A2699" s="92"/>
      <c r="B2699" s="92"/>
      <c r="C2699" s="92"/>
      <c r="D2699" s="92"/>
      <c r="E2699" s="104"/>
      <c r="F2699" s="104"/>
      <c r="G2699" s="104"/>
      <c r="H2699" s="104"/>
      <c r="I2699" s="104"/>
      <c r="J2699" s="104"/>
      <c r="K2699" s="104"/>
      <c r="L2699" s="104"/>
      <c r="M2699"/>
      <c r="N2699"/>
      <c r="O2699"/>
      <c r="P2699"/>
      <c r="Q2699"/>
      <c r="R2699"/>
      <c r="S2699"/>
      <c r="T2699"/>
      <c r="U2699"/>
      <c r="V2699"/>
      <c r="W2699"/>
      <c r="X2699"/>
      <c r="Y2699"/>
      <c r="Z2699"/>
      <c r="AA2699"/>
      <c r="AB2699"/>
      <c r="AC2699"/>
      <c r="AD2699"/>
      <c r="AE2699"/>
      <c r="AF2699"/>
      <c r="AG2699"/>
      <c r="AH2699"/>
      <c r="AI2699"/>
      <c r="AJ2699"/>
      <c r="AK2699"/>
      <c r="AL2699"/>
      <c r="AM2699"/>
      <c r="AN2699"/>
      <c r="AO2699"/>
      <c r="AP2699"/>
      <c r="AQ2699"/>
      <c r="AR2699"/>
      <c r="AS2699"/>
      <c r="AT2699"/>
      <c r="AU2699"/>
      <c r="AV2699"/>
      <c r="AW2699"/>
      <c r="AX2699"/>
      <c r="AY2699"/>
      <c r="AZ2699"/>
      <c r="BA2699"/>
      <c r="BB2699"/>
      <c r="BC2699"/>
      <c r="BD2699"/>
      <c r="BE2699"/>
      <c r="BF2699"/>
      <c r="BG2699"/>
      <c r="BH2699"/>
      <c r="BI2699"/>
      <c r="BJ2699"/>
      <c r="BK2699"/>
      <c r="BL2699"/>
      <c r="BM2699"/>
      <c r="BN2699"/>
      <c r="BO2699"/>
      <c r="BP2699"/>
      <c r="BQ2699"/>
      <c r="BR2699"/>
      <c r="BS2699"/>
      <c r="BT2699"/>
    </row>
    <row r="2700" spans="1:72" s="8" customFormat="1" x14ac:dyDescent="0.25">
      <c r="A2700" s="92"/>
      <c r="B2700" s="92"/>
      <c r="C2700" s="92"/>
      <c r="D2700" s="92"/>
      <c r="E2700" s="104"/>
      <c r="F2700" s="104"/>
      <c r="G2700" s="104"/>
      <c r="H2700" s="104"/>
      <c r="I2700" s="104"/>
      <c r="J2700" s="104"/>
      <c r="K2700" s="104"/>
      <c r="L2700" s="104"/>
      <c r="M2700"/>
      <c r="N2700"/>
      <c r="O2700"/>
      <c r="P2700"/>
      <c r="Q2700"/>
      <c r="R2700"/>
      <c r="S2700"/>
      <c r="T2700"/>
      <c r="U2700"/>
      <c r="V2700"/>
      <c r="W2700"/>
      <c r="X2700"/>
      <c r="Y2700"/>
      <c r="Z2700"/>
      <c r="AA2700"/>
      <c r="AB2700"/>
      <c r="AC2700"/>
      <c r="AD2700"/>
      <c r="AE2700"/>
      <c r="AF2700"/>
      <c r="AG2700"/>
      <c r="AH2700"/>
      <c r="AI2700"/>
      <c r="AJ2700"/>
      <c r="AK2700"/>
      <c r="AL2700"/>
      <c r="AM2700"/>
      <c r="AN2700"/>
      <c r="AO2700"/>
      <c r="AP2700"/>
      <c r="AQ2700"/>
      <c r="AR2700"/>
      <c r="AS2700"/>
      <c r="AT2700"/>
      <c r="AU2700"/>
      <c r="AV2700"/>
      <c r="AW2700"/>
      <c r="AX2700"/>
      <c r="AY2700"/>
      <c r="AZ2700"/>
      <c r="BA2700"/>
      <c r="BB2700"/>
      <c r="BC2700"/>
      <c r="BD2700"/>
      <c r="BE2700"/>
      <c r="BF2700"/>
      <c r="BG2700"/>
      <c r="BH2700"/>
      <c r="BI2700"/>
      <c r="BJ2700"/>
      <c r="BK2700"/>
      <c r="BL2700"/>
      <c r="BM2700"/>
      <c r="BN2700"/>
      <c r="BO2700"/>
      <c r="BP2700"/>
      <c r="BQ2700"/>
      <c r="BR2700"/>
      <c r="BS2700"/>
      <c r="BT2700"/>
    </row>
    <row r="2701" spans="1:72" s="8" customFormat="1" x14ac:dyDescent="0.25">
      <c r="A2701" s="92"/>
      <c r="B2701" s="92"/>
      <c r="C2701" s="92"/>
      <c r="D2701" s="92"/>
      <c r="E2701" s="104"/>
      <c r="F2701" s="104"/>
      <c r="G2701" s="104"/>
      <c r="H2701" s="104"/>
      <c r="I2701" s="104"/>
      <c r="J2701" s="104"/>
      <c r="K2701" s="104"/>
      <c r="L2701" s="104"/>
      <c r="M2701"/>
      <c r="N2701"/>
      <c r="O2701"/>
      <c r="P2701"/>
      <c r="Q2701"/>
      <c r="R2701"/>
      <c r="S2701"/>
      <c r="T2701"/>
      <c r="U2701"/>
      <c r="V2701"/>
      <c r="W2701"/>
      <c r="X2701"/>
      <c r="Y2701"/>
      <c r="Z2701"/>
      <c r="AA2701"/>
      <c r="AB2701"/>
      <c r="AC2701"/>
      <c r="AD2701"/>
      <c r="AE2701"/>
      <c r="AF2701"/>
      <c r="AG2701"/>
      <c r="AH2701"/>
      <c r="AI2701"/>
      <c r="AJ2701"/>
      <c r="AK2701"/>
      <c r="AL2701"/>
      <c r="AM2701"/>
      <c r="AN2701"/>
      <c r="AO2701"/>
      <c r="AP2701"/>
      <c r="AQ2701"/>
      <c r="AR2701"/>
      <c r="AS2701"/>
      <c r="AT2701"/>
      <c r="AU2701"/>
      <c r="AV2701"/>
      <c r="AW2701"/>
      <c r="AX2701"/>
      <c r="AY2701"/>
      <c r="AZ2701"/>
      <c r="BA2701"/>
      <c r="BB2701"/>
      <c r="BC2701"/>
      <c r="BD2701"/>
      <c r="BE2701"/>
      <c r="BF2701"/>
      <c r="BG2701"/>
      <c r="BH2701"/>
      <c r="BI2701"/>
      <c r="BJ2701"/>
      <c r="BK2701"/>
      <c r="BL2701"/>
      <c r="BM2701"/>
      <c r="BN2701"/>
      <c r="BO2701"/>
      <c r="BP2701"/>
      <c r="BQ2701"/>
      <c r="BR2701"/>
      <c r="BS2701"/>
      <c r="BT2701"/>
    </row>
    <row r="2702" spans="1:72" s="8" customFormat="1" x14ac:dyDescent="0.25">
      <c r="A2702" s="92"/>
      <c r="B2702" s="92"/>
      <c r="C2702" s="92"/>
      <c r="D2702" s="92"/>
      <c r="E2702" s="104"/>
      <c r="F2702" s="104"/>
      <c r="G2702" s="104"/>
      <c r="H2702" s="104"/>
      <c r="I2702" s="104"/>
      <c r="J2702" s="104"/>
      <c r="K2702" s="104"/>
      <c r="L2702" s="104"/>
      <c r="M2702"/>
      <c r="N2702"/>
      <c r="O2702"/>
      <c r="P2702"/>
      <c r="Q2702"/>
      <c r="R2702"/>
      <c r="S2702"/>
      <c r="T2702"/>
      <c r="U2702"/>
      <c r="V2702"/>
      <c r="W2702"/>
      <c r="X2702"/>
      <c r="Y2702"/>
      <c r="Z2702"/>
      <c r="AA2702"/>
      <c r="AB2702"/>
      <c r="AC2702"/>
      <c r="AD2702"/>
      <c r="AE2702"/>
      <c r="AF2702"/>
      <c r="AG2702"/>
      <c r="AH2702"/>
      <c r="AI2702"/>
      <c r="AJ2702"/>
      <c r="AK2702"/>
      <c r="AL2702"/>
      <c r="AM2702"/>
      <c r="AN2702"/>
      <c r="AO2702"/>
      <c r="AP2702"/>
      <c r="AQ2702"/>
      <c r="AR2702"/>
      <c r="AS2702"/>
      <c r="AT2702"/>
      <c r="AU2702"/>
      <c r="AV2702"/>
      <c r="AW2702"/>
      <c r="AX2702"/>
      <c r="AY2702"/>
      <c r="AZ2702"/>
      <c r="BA2702"/>
      <c r="BB2702"/>
      <c r="BC2702"/>
      <c r="BD2702"/>
      <c r="BE2702"/>
      <c r="BF2702"/>
      <c r="BG2702"/>
      <c r="BH2702"/>
      <c r="BI2702"/>
      <c r="BJ2702"/>
      <c r="BK2702"/>
      <c r="BL2702"/>
      <c r="BM2702"/>
      <c r="BN2702"/>
      <c r="BO2702"/>
      <c r="BP2702"/>
      <c r="BQ2702"/>
      <c r="BR2702"/>
      <c r="BS2702"/>
      <c r="BT2702"/>
    </row>
    <row r="2703" spans="1:72" s="8" customFormat="1" x14ac:dyDescent="0.25">
      <c r="A2703" s="92"/>
      <c r="B2703" s="92"/>
      <c r="C2703" s="92"/>
      <c r="D2703" s="92"/>
      <c r="E2703" s="104"/>
      <c r="F2703" s="104"/>
      <c r="G2703" s="104"/>
      <c r="H2703" s="104"/>
      <c r="I2703" s="104"/>
      <c r="J2703" s="104"/>
      <c r="K2703" s="104"/>
      <c r="L2703" s="104"/>
      <c r="M2703"/>
      <c r="N2703"/>
      <c r="O2703"/>
      <c r="P2703"/>
      <c r="Q2703"/>
      <c r="R2703"/>
      <c r="S2703"/>
      <c r="T2703"/>
      <c r="U2703"/>
      <c r="V2703"/>
      <c r="W2703"/>
      <c r="X2703"/>
      <c r="Y2703"/>
      <c r="Z2703"/>
      <c r="AA2703"/>
      <c r="AB2703"/>
      <c r="AC2703"/>
      <c r="AD2703"/>
      <c r="AE2703"/>
      <c r="AF2703"/>
      <c r="AG2703"/>
      <c r="AH2703"/>
      <c r="AI2703"/>
      <c r="AJ2703"/>
      <c r="AK2703"/>
      <c r="AL2703"/>
      <c r="AM2703"/>
      <c r="AN2703"/>
      <c r="AO2703"/>
      <c r="AP2703"/>
      <c r="AQ2703"/>
      <c r="AR2703"/>
      <c r="AS2703"/>
      <c r="AT2703"/>
      <c r="AU2703"/>
      <c r="AV2703"/>
      <c r="AW2703"/>
      <c r="AX2703"/>
      <c r="AY2703"/>
      <c r="AZ2703"/>
      <c r="BA2703"/>
      <c r="BB2703"/>
      <c r="BC2703"/>
      <c r="BD2703"/>
      <c r="BE2703"/>
      <c r="BF2703"/>
      <c r="BG2703"/>
      <c r="BH2703"/>
      <c r="BI2703"/>
      <c r="BJ2703"/>
      <c r="BK2703"/>
      <c r="BL2703"/>
      <c r="BM2703"/>
      <c r="BN2703"/>
      <c r="BO2703"/>
      <c r="BP2703"/>
      <c r="BQ2703"/>
      <c r="BR2703"/>
      <c r="BS2703"/>
      <c r="BT2703"/>
    </row>
    <row r="2704" spans="1:72" s="8" customFormat="1" x14ac:dyDescent="0.25">
      <c r="A2704" s="92"/>
      <c r="B2704" s="92"/>
      <c r="C2704" s="92"/>
      <c r="D2704" s="92"/>
      <c r="E2704" s="104"/>
      <c r="F2704" s="104"/>
      <c r="G2704" s="104"/>
      <c r="H2704" s="104"/>
      <c r="I2704" s="104"/>
      <c r="J2704" s="104"/>
      <c r="K2704" s="104"/>
      <c r="L2704" s="104"/>
      <c r="M2704"/>
      <c r="N2704"/>
      <c r="O2704"/>
      <c r="P2704"/>
      <c r="Q2704"/>
      <c r="R2704"/>
      <c r="S2704"/>
      <c r="T2704"/>
      <c r="U2704"/>
      <c r="V2704"/>
      <c r="W2704"/>
      <c r="X2704"/>
      <c r="Y2704"/>
      <c r="Z2704"/>
      <c r="AA2704"/>
      <c r="AB2704"/>
      <c r="AC2704"/>
      <c r="AD2704"/>
      <c r="AE2704"/>
      <c r="AF2704"/>
      <c r="AG2704"/>
      <c r="AH2704"/>
      <c r="AI2704"/>
      <c r="AJ2704"/>
      <c r="AK2704"/>
      <c r="AL2704"/>
      <c r="AM2704"/>
      <c r="AN2704"/>
      <c r="AO2704"/>
      <c r="AP2704"/>
      <c r="AQ2704"/>
      <c r="AR2704"/>
      <c r="AS2704"/>
      <c r="AT2704"/>
      <c r="AU2704"/>
      <c r="AV2704"/>
      <c r="AW2704"/>
      <c r="AX2704"/>
      <c r="AY2704"/>
      <c r="AZ2704"/>
      <c r="BA2704"/>
      <c r="BB2704"/>
      <c r="BC2704"/>
      <c r="BD2704"/>
      <c r="BE2704"/>
      <c r="BF2704"/>
      <c r="BG2704"/>
      <c r="BH2704"/>
      <c r="BI2704"/>
      <c r="BJ2704"/>
      <c r="BK2704"/>
      <c r="BL2704"/>
      <c r="BM2704"/>
      <c r="BN2704"/>
      <c r="BO2704"/>
      <c r="BP2704"/>
      <c r="BQ2704"/>
      <c r="BR2704"/>
      <c r="BS2704"/>
      <c r="BT2704"/>
    </row>
    <row r="2705" spans="1:72" s="8" customFormat="1" x14ac:dyDescent="0.25">
      <c r="A2705" s="92"/>
      <c r="B2705" s="92"/>
      <c r="C2705" s="92"/>
      <c r="D2705" s="92"/>
      <c r="E2705" s="104"/>
      <c r="F2705" s="104"/>
      <c r="G2705" s="104"/>
      <c r="H2705" s="104"/>
      <c r="I2705" s="104"/>
      <c r="J2705" s="104"/>
      <c r="K2705" s="104"/>
      <c r="L2705" s="104"/>
      <c r="M2705"/>
      <c r="N2705"/>
      <c r="O2705"/>
      <c r="P2705"/>
      <c r="Q2705"/>
      <c r="R2705"/>
      <c r="S2705"/>
      <c r="T2705"/>
      <c r="U2705"/>
      <c r="V2705"/>
      <c r="W2705"/>
      <c r="X2705"/>
      <c r="Y2705"/>
      <c r="Z2705"/>
      <c r="AA2705"/>
      <c r="AB2705"/>
      <c r="AC2705"/>
      <c r="AD2705"/>
      <c r="AE2705"/>
      <c r="AF2705"/>
      <c r="AG2705"/>
      <c r="AH2705"/>
      <c r="AI2705"/>
      <c r="AJ2705"/>
      <c r="AK2705"/>
      <c r="AL2705"/>
      <c r="AM2705"/>
      <c r="AN2705"/>
      <c r="AO2705"/>
      <c r="AP2705"/>
      <c r="AQ2705"/>
      <c r="AR2705"/>
      <c r="AS2705"/>
      <c r="AT2705"/>
      <c r="AU2705"/>
      <c r="AV2705"/>
      <c r="AW2705"/>
      <c r="AX2705"/>
      <c r="AY2705"/>
      <c r="AZ2705"/>
      <c r="BA2705"/>
      <c r="BB2705"/>
      <c r="BC2705"/>
      <c r="BD2705"/>
      <c r="BE2705"/>
      <c r="BF2705"/>
      <c r="BG2705"/>
      <c r="BH2705"/>
      <c r="BI2705"/>
      <c r="BJ2705"/>
      <c r="BK2705"/>
      <c r="BL2705"/>
      <c r="BM2705"/>
      <c r="BN2705"/>
      <c r="BO2705"/>
      <c r="BP2705"/>
      <c r="BQ2705"/>
      <c r="BR2705"/>
      <c r="BS2705"/>
      <c r="BT2705"/>
    </row>
    <row r="2706" spans="1:72" s="8" customFormat="1" x14ac:dyDescent="0.25">
      <c r="A2706" s="92"/>
      <c r="B2706" s="92"/>
      <c r="C2706" s="92"/>
      <c r="D2706" s="92"/>
      <c r="E2706" s="104"/>
      <c r="F2706" s="104"/>
      <c r="G2706" s="104"/>
      <c r="H2706" s="104"/>
      <c r="I2706" s="104"/>
      <c r="J2706" s="104"/>
      <c r="K2706" s="104"/>
      <c r="L2706" s="104"/>
      <c r="M2706"/>
      <c r="N2706"/>
      <c r="O2706"/>
      <c r="P2706"/>
      <c r="Q2706"/>
      <c r="R2706"/>
      <c r="S2706"/>
      <c r="T2706"/>
      <c r="U2706"/>
      <c r="V2706"/>
      <c r="W2706"/>
      <c r="X2706"/>
      <c r="Y2706"/>
      <c r="Z2706"/>
      <c r="AA2706"/>
      <c r="AB2706"/>
      <c r="AC2706"/>
      <c r="AD2706"/>
      <c r="AE2706"/>
      <c r="AF2706"/>
      <c r="AG2706"/>
      <c r="AH2706"/>
      <c r="AI2706"/>
      <c r="AJ2706"/>
      <c r="AK2706"/>
      <c r="AL2706"/>
      <c r="AM2706"/>
      <c r="AN2706"/>
      <c r="AO2706"/>
      <c r="AP2706"/>
      <c r="AQ2706"/>
      <c r="AR2706"/>
      <c r="AS2706"/>
      <c r="AT2706"/>
      <c r="AU2706"/>
      <c r="AV2706"/>
      <c r="AW2706"/>
      <c r="AX2706"/>
      <c r="AY2706"/>
      <c r="AZ2706"/>
      <c r="BA2706"/>
      <c r="BB2706"/>
      <c r="BC2706"/>
      <c r="BD2706"/>
      <c r="BE2706"/>
      <c r="BF2706"/>
      <c r="BG2706"/>
      <c r="BH2706"/>
      <c r="BI2706"/>
      <c r="BJ2706"/>
      <c r="BK2706"/>
      <c r="BL2706"/>
      <c r="BM2706"/>
      <c r="BN2706"/>
      <c r="BO2706"/>
      <c r="BP2706"/>
      <c r="BQ2706"/>
      <c r="BR2706"/>
      <c r="BS2706"/>
      <c r="BT2706"/>
    </row>
    <row r="2707" spans="1:72" s="8" customFormat="1" x14ac:dyDescent="0.25">
      <c r="A2707" s="92"/>
      <c r="B2707" s="92"/>
      <c r="C2707" s="92"/>
      <c r="D2707" s="92"/>
      <c r="E2707" s="104"/>
      <c r="F2707" s="104"/>
      <c r="G2707" s="104"/>
      <c r="H2707" s="104"/>
      <c r="I2707" s="104"/>
      <c r="J2707" s="104"/>
      <c r="K2707" s="104"/>
      <c r="L2707" s="104"/>
      <c r="M2707"/>
      <c r="N2707"/>
      <c r="O2707"/>
      <c r="P2707"/>
      <c r="Q2707"/>
      <c r="R2707"/>
      <c r="S2707"/>
      <c r="T2707"/>
      <c r="U2707"/>
      <c r="V2707"/>
      <c r="W2707"/>
      <c r="X2707"/>
      <c r="Y2707"/>
      <c r="Z2707"/>
      <c r="AA2707"/>
      <c r="AB2707"/>
      <c r="AC2707"/>
      <c r="AD2707"/>
      <c r="AE2707"/>
      <c r="AF2707"/>
      <c r="AG2707"/>
      <c r="AH2707"/>
      <c r="AI2707"/>
      <c r="AJ2707"/>
      <c r="AK2707"/>
      <c r="AL2707"/>
      <c r="AM2707"/>
      <c r="AN2707"/>
      <c r="AO2707"/>
      <c r="AP2707"/>
      <c r="AQ2707"/>
      <c r="AR2707"/>
      <c r="AS2707"/>
      <c r="AT2707"/>
      <c r="AU2707"/>
      <c r="AV2707"/>
      <c r="AW2707"/>
      <c r="AX2707"/>
      <c r="AY2707"/>
      <c r="AZ2707"/>
      <c r="BA2707"/>
      <c r="BB2707"/>
      <c r="BC2707"/>
      <c r="BD2707"/>
      <c r="BE2707"/>
      <c r="BF2707"/>
      <c r="BG2707"/>
      <c r="BH2707"/>
      <c r="BI2707"/>
      <c r="BJ2707"/>
      <c r="BK2707"/>
      <c r="BL2707"/>
      <c r="BM2707"/>
      <c r="BN2707"/>
      <c r="BO2707"/>
      <c r="BP2707"/>
      <c r="BQ2707"/>
      <c r="BR2707"/>
      <c r="BS2707"/>
      <c r="BT2707"/>
    </row>
    <row r="2708" spans="1:72" s="8" customFormat="1" x14ac:dyDescent="0.25">
      <c r="A2708" s="92"/>
      <c r="B2708" s="92"/>
      <c r="C2708" s="92"/>
      <c r="D2708" s="92"/>
      <c r="E2708" s="104"/>
      <c r="F2708" s="104"/>
      <c r="G2708" s="104"/>
      <c r="H2708" s="104"/>
      <c r="I2708" s="104"/>
      <c r="J2708" s="104"/>
      <c r="K2708" s="104"/>
      <c r="L2708" s="104"/>
      <c r="M2708"/>
      <c r="N2708"/>
      <c r="O2708"/>
      <c r="P2708"/>
      <c r="Q2708"/>
      <c r="R2708"/>
      <c r="S2708"/>
      <c r="T2708"/>
      <c r="U2708"/>
      <c r="V2708"/>
      <c r="W2708"/>
      <c r="X2708"/>
      <c r="Y2708"/>
      <c r="Z2708"/>
      <c r="AA2708"/>
      <c r="AB2708"/>
      <c r="AC2708"/>
      <c r="AD2708"/>
      <c r="AE2708"/>
      <c r="AF2708"/>
      <c r="AG2708"/>
      <c r="AH2708"/>
      <c r="AI2708"/>
      <c r="AJ2708"/>
      <c r="AK2708"/>
      <c r="AL2708"/>
      <c r="AM2708"/>
      <c r="AN2708"/>
      <c r="AO2708"/>
      <c r="AP2708"/>
      <c r="AQ2708"/>
      <c r="AR2708"/>
      <c r="AS2708"/>
      <c r="AT2708"/>
      <c r="AU2708"/>
      <c r="AV2708"/>
      <c r="AW2708"/>
      <c r="AX2708"/>
      <c r="AY2708"/>
      <c r="AZ2708"/>
      <c r="BA2708"/>
      <c r="BB2708"/>
      <c r="BC2708"/>
      <c r="BD2708"/>
      <c r="BE2708"/>
      <c r="BF2708"/>
      <c r="BG2708"/>
      <c r="BH2708"/>
      <c r="BI2708"/>
      <c r="BJ2708"/>
      <c r="BK2708"/>
      <c r="BL2708"/>
      <c r="BM2708"/>
      <c r="BN2708"/>
      <c r="BO2708"/>
      <c r="BP2708"/>
      <c r="BQ2708"/>
      <c r="BR2708"/>
      <c r="BS2708"/>
      <c r="BT2708"/>
    </row>
    <row r="2709" spans="1:72" s="8" customFormat="1" x14ac:dyDescent="0.25">
      <c r="A2709" s="92"/>
      <c r="B2709" s="92"/>
      <c r="C2709" s="92"/>
      <c r="D2709" s="92"/>
      <c r="E2709" s="104"/>
      <c r="F2709" s="104"/>
      <c r="G2709" s="104"/>
      <c r="H2709" s="104"/>
      <c r="I2709" s="104"/>
      <c r="J2709" s="104"/>
      <c r="K2709" s="104"/>
      <c r="L2709" s="104"/>
      <c r="M2709"/>
      <c r="N2709"/>
      <c r="O2709"/>
      <c r="P2709"/>
      <c r="Q2709"/>
      <c r="R2709"/>
      <c r="S2709"/>
      <c r="T2709"/>
      <c r="U2709"/>
      <c r="V2709"/>
      <c r="W2709"/>
      <c r="X2709"/>
      <c r="Y2709"/>
      <c r="Z2709"/>
      <c r="AA2709"/>
      <c r="AB2709"/>
      <c r="AC2709"/>
      <c r="AD2709"/>
      <c r="AE2709"/>
      <c r="AF2709"/>
      <c r="AG2709"/>
      <c r="AH2709"/>
      <c r="AI2709"/>
      <c r="AJ2709"/>
      <c r="AK2709"/>
      <c r="AL2709"/>
      <c r="AM2709"/>
      <c r="AN2709"/>
      <c r="AO2709"/>
      <c r="AP2709"/>
      <c r="AQ2709"/>
      <c r="AR2709"/>
      <c r="AS2709"/>
      <c r="AT2709"/>
      <c r="AU2709"/>
      <c r="AV2709"/>
      <c r="AW2709"/>
      <c r="AX2709"/>
      <c r="AY2709"/>
      <c r="AZ2709"/>
      <c r="BA2709"/>
      <c r="BB2709"/>
      <c r="BC2709"/>
      <c r="BD2709"/>
      <c r="BE2709"/>
      <c r="BF2709"/>
      <c r="BG2709"/>
      <c r="BH2709"/>
      <c r="BI2709"/>
      <c r="BJ2709"/>
      <c r="BK2709"/>
      <c r="BL2709"/>
      <c r="BM2709"/>
      <c r="BN2709"/>
      <c r="BO2709"/>
      <c r="BP2709"/>
      <c r="BQ2709"/>
      <c r="BR2709"/>
      <c r="BS2709"/>
      <c r="BT2709"/>
    </row>
    <row r="2710" spans="1:72" s="8" customFormat="1" x14ac:dyDescent="0.25">
      <c r="A2710" s="92"/>
      <c r="B2710" s="92"/>
      <c r="C2710" s="92"/>
      <c r="D2710" s="92"/>
      <c r="E2710" s="104"/>
      <c r="F2710" s="104"/>
      <c r="G2710" s="104"/>
      <c r="H2710" s="104"/>
      <c r="I2710" s="104"/>
      <c r="J2710" s="104"/>
      <c r="K2710" s="104"/>
      <c r="L2710" s="104"/>
      <c r="M2710"/>
      <c r="N2710"/>
      <c r="O2710"/>
      <c r="P2710"/>
      <c r="Q2710"/>
      <c r="R2710"/>
      <c r="S2710"/>
      <c r="T2710"/>
      <c r="U2710"/>
      <c r="V2710"/>
      <c r="W2710"/>
      <c r="X2710"/>
      <c r="Y2710"/>
      <c r="Z2710"/>
      <c r="AA2710"/>
      <c r="AB2710"/>
      <c r="AC2710"/>
      <c r="AD2710"/>
      <c r="AE2710"/>
      <c r="AF2710"/>
      <c r="AG2710"/>
      <c r="AH2710"/>
      <c r="AI2710"/>
      <c r="AJ2710"/>
      <c r="AK2710"/>
      <c r="AL2710"/>
      <c r="AM2710"/>
      <c r="AN2710"/>
      <c r="AO2710"/>
      <c r="AP2710"/>
      <c r="AQ2710"/>
      <c r="AR2710"/>
      <c r="AS2710"/>
      <c r="AT2710"/>
      <c r="AU2710"/>
      <c r="AV2710"/>
      <c r="AW2710"/>
      <c r="AX2710"/>
      <c r="AY2710"/>
      <c r="AZ2710"/>
      <c r="BA2710"/>
      <c r="BB2710"/>
      <c r="BC2710"/>
      <c r="BD2710"/>
      <c r="BE2710"/>
      <c r="BF2710"/>
      <c r="BG2710"/>
      <c r="BH2710"/>
      <c r="BI2710"/>
      <c r="BJ2710"/>
      <c r="BK2710"/>
      <c r="BL2710"/>
      <c r="BM2710"/>
      <c r="BN2710"/>
      <c r="BO2710"/>
      <c r="BP2710"/>
      <c r="BQ2710"/>
      <c r="BR2710"/>
      <c r="BS2710"/>
      <c r="BT2710"/>
    </row>
    <row r="2711" spans="1:72" s="8" customFormat="1" x14ac:dyDescent="0.25">
      <c r="A2711" s="92"/>
      <c r="B2711" s="92"/>
      <c r="C2711" s="92"/>
      <c r="D2711" s="92"/>
      <c r="E2711" s="104"/>
      <c r="F2711" s="104"/>
      <c r="G2711" s="104"/>
      <c r="H2711" s="104"/>
      <c r="I2711" s="104"/>
      <c r="J2711" s="104"/>
      <c r="K2711" s="104"/>
      <c r="L2711" s="104"/>
      <c r="M2711"/>
      <c r="N2711"/>
      <c r="O2711"/>
      <c r="P2711"/>
      <c r="Q2711"/>
      <c r="R2711"/>
      <c r="S2711"/>
      <c r="T2711"/>
      <c r="U2711"/>
      <c r="V2711"/>
      <c r="W2711"/>
      <c r="X2711"/>
      <c r="Y2711"/>
      <c r="Z2711"/>
      <c r="AA2711"/>
      <c r="AB2711"/>
      <c r="AC2711"/>
      <c r="AD2711"/>
      <c r="AE2711"/>
      <c r="AF2711"/>
      <c r="AG2711"/>
      <c r="AH2711"/>
      <c r="AI2711"/>
      <c r="AJ2711"/>
      <c r="AK2711"/>
      <c r="AL2711"/>
      <c r="AM2711"/>
      <c r="AN2711"/>
      <c r="AO2711"/>
      <c r="AP2711"/>
      <c r="AQ2711"/>
      <c r="AR2711"/>
      <c r="AS2711"/>
      <c r="AT2711"/>
      <c r="AU2711"/>
      <c r="AV2711"/>
      <c r="AW2711"/>
      <c r="AX2711"/>
      <c r="AY2711"/>
      <c r="AZ2711"/>
      <c r="BA2711"/>
      <c r="BB2711"/>
      <c r="BC2711"/>
      <c r="BD2711"/>
      <c r="BE2711"/>
      <c r="BF2711"/>
      <c r="BG2711"/>
      <c r="BH2711"/>
      <c r="BI2711"/>
      <c r="BJ2711"/>
      <c r="BK2711"/>
      <c r="BL2711"/>
      <c r="BM2711"/>
      <c r="BN2711"/>
      <c r="BO2711"/>
      <c r="BP2711"/>
      <c r="BQ2711"/>
      <c r="BR2711"/>
      <c r="BS2711"/>
      <c r="BT2711"/>
    </row>
    <row r="2712" spans="1:72" s="8" customFormat="1" x14ac:dyDescent="0.25">
      <c r="A2712" s="92"/>
      <c r="B2712" s="92"/>
      <c r="C2712" s="92"/>
      <c r="D2712" s="92"/>
      <c r="E2712" s="104"/>
      <c r="F2712" s="104"/>
      <c r="G2712" s="104"/>
      <c r="H2712" s="104"/>
      <c r="I2712" s="104"/>
      <c r="J2712" s="104"/>
      <c r="K2712" s="104"/>
      <c r="L2712" s="104"/>
      <c r="M2712"/>
      <c r="N2712"/>
      <c r="O2712"/>
      <c r="P2712"/>
      <c r="Q2712"/>
      <c r="R2712"/>
      <c r="S2712"/>
      <c r="T2712"/>
      <c r="U2712"/>
      <c r="V2712"/>
      <c r="W2712"/>
      <c r="X2712"/>
      <c r="Y2712"/>
      <c r="Z2712"/>
      <c r="AA2712"/>
      <c r="AB2712"/>
      <c r="AC2712"/>
      <c r="AD2712"/>
      <c r="AE2712"/>
      <c r="AF2712"/>
      <c r="AG2712"/>
      <c r="AH2712"/>
      <c r="AI2712"/>
      <c r="AJ2712"/>
      <c r="AK2712"/>
      <c r="AL2712"/>
      <c r="AM2712"/>
      <c r="AN2712"/>
      <c r="AO2712"/>
      <c r="AP2712"/>
      <c r="AQ2712"/>
      <c r="AR2712"/>
      <c r="AS2712"/>
      <c r="AT2712"/>
      <c r="AU2712"/>
      <c r="AV2712"/>
      <c r="AW2712"/>
      <c r="AX2712"/>
      <c r="AY2712"/>
      <c r="AZ2712"/>
      <c r="BA2712"/>
      <c r="BB2712"/>
      <c r="BC2712"/>
      <c r="BD2712"/>
      <c r="BE2712"/>
      <c r="BF2712"/>
      <c r="BG2712"/>
      <c r="BH2712"/>
      <c r="BI2712"/>
      <c r="BJ2712"/>
      <c r="BK2712"/>
      <c r="BL2712"/>
      <c r="BM2712"/>
      <c r="BN2712"/>
      <c r="BO2712"/>
      <c r="BP2712"/>
      <c r="BQ2712"/>
      <c r="BR2712"/>
      <c r="BS2712"/>
      <c r="BT2712"/>
    </row>
    <row r="2713" spans="1:72" s="8" customFormat="1" x14ac:dyDescent="0.25">
      <c r="A2713" s="92"/>
      <c r="B2713" s="92"/>
      <c r="C2713" s="92"/>
      <c r="D2713" s="92"/>
      <c r="E2713" s="104"/>
      <c r="F2713" s="104"/>
      <c r="G2713" s="104"/>
      <c r="H2713" s="104"/>
      <c r="I2713" s="104"/>
      <c r="J2713" s="104"/>
      <c r="K2713" s="104"/>
      <c r="L2713" s="104"/>
      <c r="M2713"/>
      <c r="N2713"/>
      <c r="O2713"/>
      <c r="P2713"/>
      <c r="Q2713"/>
      <c r="R2713"/>
      <c r="S2713"/>
      <c r="T2713"/>
      <c r="U2713"/>
      <c r="V2713"/>
      <c r="W2713"/>
      <c r="X2713"/>
      <c r="Y2713"/>
      <c r="Z2713"/>
      <c r="AA2713"/>
      <c r="AB2713"/>
      <c r="AC2713"/>
      <c r="AD2713"/>
      <c r="AE2713"/>
      <c r="AF2713"/>
      <c r="AG2713"/>
      <c r="AH2713"/>
      <c r="AI2713"/>
      <c r="AJ2713"/>
      <c r="AK2713"/>
      <c r="AL2713"/>
      <c r="AM2713"/>
      <c r="AN2713"/>
      <c r="AO2713"/>
      <c r="AP2713"/>
      <c r="AQ2713"/>
      <c r="AR2713"/>
      <c r="AS2713"/>
      <c r="AT2713"/>
      <c r="AU2713"/>
      <c r="AV2713"/>
      <c r="AW2713"/>
      <c r="AX2713"/>
      <c r="AY2713"/>
      <c r="AZ2713"/>
      <c r="BA2713"/>
      <c r="BB2713"/>
      <c r="BC2713"/>
      <c r="BD2713"/>
      <c r="BE2713"/>
      <c r="BF2713"/>
      <c r="BG2713"/>
      <c r="BH2713"/>
      <c r="BI2713"/>
      <c r="BJ2713"/>
      <c r="BK2713"/>
      <c r="BL2713"/>
      <c r="BM2713"/>
      <c r="BN2713"/>
      <c r="BO2713"/>
      <c r="BP2713"/>
      <c r="BQ2713"/>
      <c r="BR2713"/>
      <c r="BS2713"/>
      <c r="BT2713"/>
    </row>
    <row r="2714" spans="1:72" s="8" customFormat="1" x14ac:dyDescent="0.25">
      <c r="A2714" s="92"/>
      <c r="B2714" s="92"/>
      <c r="C2714" s="92"/>
      <c r="D2714" s="92"/>
      <c r="E2714" s="104"/>
      <c r="F2714" s="104"/>
      <c r="G2714" s="104"/>
      <c r="H2714" s="104"/>
      <c r="I2714" s="104"/>
      <c r="J2714" s="104"/>
      <c r="K2714" s="104"/>
      <c r="L2714" s="104"/>
      <c r="M2714"/>
      <c r="N2714"/>
      <c r="O2714"/>
      <c r="P2714"/>
      <c r="Q2714"/>
      <c r="R2714"/>
      <c r="S2714"/>
      <c r="T2714"/>
      <c r="U2714"/>
      <c r="V2714"/>
      <c r="W2714"/>
      <c r="X2714"/>
      <c r="Y2714"/>
      <c r="Z2714"/>
      <c r="AA2714"/>
      <c r="AB2714"/>
      <c r="AC2714"/>
      <c r="AD2714"/>
      <c r="AE2714"/>
      <c r="AF2714"/>
      <c r="AG2714"/>
      <c r="AH2714"/>
      <c r="AI2714"/>
      <c r="AJ2714"/>
      <c r="AK2714"/>
      <c r="AL2714"/>
      <c r="AM2714"/>
      <c r="AN2714"/>
      <c r="AO2714"/>
      <c r="AP2714"/>
      <c r="AQ2714"/>
      <c r="AR2714"/>
      <c r="AS2714"/>
      <c r="AT2714"/>
      <c r="AU2714"/>
      <c r="AV2714"/>
      <c r="AW2714"/>
      <c r="AX2714"/>
      <c r="AY2714"/>
      <c r="AZ2714"/>
      <c r="BA2714"/>
      <c r="BB2714"/>
      <c r="BC2714"/>
      <c r="BD2714"/>
      <c r="BE2714"/>
      <c r="BF2714"/>
      <c r="BG2714"/>
      <c r="BH2714"/>
      <c r="BI2714"/>
      <c r="BJ2714"/>
      <c r="BK2714"/>
      <c r="BL2714"/>
      <c r="BM2714"/>
      <c r="BN2714"/>
      <c r="BO2714"/>
      <c r="BP2714"/>
      <c r="BQ2714"/>
      <c r="BR2714"/>
      <c r="BS2714"/>
      <c r="BT2714"/>
    </row>
    <row r="2715" spans="1:72" s="8" customFormat="1" x14ac:dyDescent="0.25">
      <c r="A2715" s="92"/>
      <c r="B2715" s="92"/>
      <c r="C2715" s="92"/>
      <c r="D2715" s="92"/>
      <c r="E2715" s="104"/>
      <c r="F2715" s="104"/>
      <c r="G2715" s="104"/>
      <c r="H2715" s="104"/>
      <c r="I2715" s="104"/>
      <c r="J2715" s="104"/>
      <c r="K2715" s="104"/>
      <c r="L2715" s="104"/>
      <c r="M2715"/>
      <c r="N2715"/>
      <c r="O2715"/>
      <c r="P2715"/>
      <c r="Q2715"/>
      <c r="R2715"/>
      <c r="S2715"/>
      <c r="T2715"/>
      <c r="U2715"/>
      <c r="V2715"/>
      <c r="W2715"/>
      <c r="X2715"/>
      <c r="Y2715"/>
      <c r="Z2715"/>
      <c r="AA2715"/>
      <c r="AB2715"/>
      <c r="AC2715"/>
      <c r="AD2715"/>
      <c r="AE2715"/>
      <c r="AF2715"/>
      <c r="AG2715"/>
      <c r="AH2715"/>
      <c r="AI2715"/>
      <c r="AJ2715"/>
      <c r="AK2715"/>
      <c r="AL2715"/>
      <c r="AM2715"/>
      <c r="AN2715"/>
      <c r="AO2715"/>
      <c r="AP2715"/>
      <c r="AQ2715"/>
      <c r="AR2715"/>
      <c r="AS2715"/>
      <c r="AT2715"/>
      <c r="AU2715"/>
      <c r="AV2715"/>
      <c r="AW2715"/>
      <c r="AX2715"/>
      <c r="AY2715"/>
      <c r="AZ2715"/>
      <c r="BA2715"/>
      <c r="BB2715"/>
      <c r="BC2715"/>
      <c r="BD2715"/>
      <c r="BE2715"/>
      <c r="BF2715"/>
      <c r="BG2715"/>
      <c r="BH2715"/>
      <c r="BI2715"/>
      <c r="BJ2715"/>
      <c r="BK2715"/>
      <c r="BL2715"/>
      <c r="BM2715"/>
      <c r="BN2715"/>
      <c r="BO2715"/>
      <c r="BP2715"/>
      <c r="BQ2715"/>
      <c r="BR2715"/>
      <c r="BS2715"/>
      <c r="BT2715"/>
    </row>
    <row r="2716" spans="1:72" s="8" customFormat="1" x14ac:dyDescent="0.25">
      <c r="A2716" s="92"/>
      <c r="B2716" s="92"/>
      <c r="C2716" s="92"/>
      <c r="D2716" s="92"/>
      <c r="E2716" s="104"/>
      <c r="F2716" s="104"/>
      <c r="G2716" s="104"/>
      <c r="H2716" s="104"/>
      <c r="I2716" s="104"/>
      <c r="J2716" s="104"/>
      <c r="K2716" s="104"/>
      <c r="L2716" s="104"/>
      <c r="M2716"/>
      <c r="N2716"/>
      <c r="O2716"/>
      <c r="P2716"/>
      <c r="Q2716"/>
      <c r="R2716"/>
      <c r="S2716"/>
      <c r="T2716"/>
      <c r="U2716"/>
      <c r="V2716"/>
      <c r="W2716"/>
      <c r="X2716"/>
      <c r="Y2716"/>
      <c r="Z2716"/>
      <c r="AA2716"/>
      <c r="AB2716"/>
      <c r="AC2716"/>
      <c r="AD2716"/>
      <c r="AE2716"/>
      <c r="AF2716"/>
      <c r="AG2716"/>
      <c r="AH2716"/>
      <c r="AI2716"/>
      <c r="AJ2716"/>
      <c r="AK2716"/>
      <c r="AL2716"/>
      <c r="AM2716"/>
      <c r="AN2716"/>
      <c r="AO2716"/>
      <c r="AP2716"/>
      <c r="AQ2716"/>
      <c r="AR2716"/>
      <c r="AS2716"/>
      <c r="AT2716"/>
      <c r="AU2716"/>
      <c r="AV2716"/>
      <c r="AW2716"/>
      <c r="AX2716"/>
      <c r="AY2716"/>
      <c r="AZ2716"/>
      <c r="BA2716"/>
      <c r="BB2716"/>
      <c r="BC2716"/>
      <c r="BD2716"/>
      <c r="BE2716"/>
      <c r="BF2716"/>
      <c r="BG2716"/>
      <c r="BH2716"/>
      <c r="BI2716"/>
      <c r="BJ2716"/>
      <c r="BK2716"/>
      <c r="BL2716"/>
      <c r="BM2716"/>
      <c r="BN2716"/>
      <c r="BO2716"/>
      <c r="BP2716"/>
      <c r="BQ2716"/>
      <c r="BR2716"/>
      <c r="BS2716"/>
      <c r="BT2716"/>
    </row>
    <row r="2717" spans="1:72" s="8" customFormat="1" x14ac:dyDescent="0.25">
      <c r="A2717" s="92"/>
      <c r="B2717" s="92"/>
      <c r="C2717" s="92"/>
      <c r="D2717" s="92"/>
      <c r="E2717" s="104"/>
      <c r="F2717" s="104"/>
      <c r="G2717" s="104"/>
      <c r="H2717" s="104"/>
      <c r="I2717" s="104"/>
      <c r="J2717" s="104"/>
      <c r="K2717" s="104"/>
      <c r="L2717" s="104"/>
      <c r="M2717"/>
      <c r="N2717"/>
      <c r="O2717"/>
      <c r="P2717"/>
      <c r="Q2717"/>
      <c r="R2717"/>
      <c r="S2717"/>
      <c r="T2717"/>
      <c r="U2717"/>
      <c r="V2717"/>
      <c r="W2717"/>
      <c r="X2717"/>
      <c r="Y2717"/>
      <c r="Z2717"/>
      <c r="AA2717"/>
      <c r="AB2717"/>
      <c r="AC2717"/>
      <c r="AD2717"/>
      <c r="AE2717"/>
      <c r="AF2717"/>
      <c r="AG2717"/>
      <c r="AH2717"/>
      <c r="AI2717"/>
      <c r="AJ2717"/>
      <c r="AK2717"/>
      <c r="AL2717"/>
      <c r="AM2717"/>
      <c r="AN2717"/>
      <c r="AO2717"/>
      <c r="AP2717"/>
      <c r="AQ2717"/>
      <c r="AR2717"/>
      <c r="AS2717"/>
      <c r="AT2717"/>
      <c r="AU2717"/>
      <c r="AV2717"/>
      <c r="AW2717"/>
      <c r="AX2717"/>
      <c r="AY2717"/>
      <c r="AZ2717"/>
      <c r="BA2717"/>
      <c r="BB2717"/>
      <c r="BC2717"/>
      <c r="BD2717"/>
      <c r="BE2717"/>
      <c r="BF2717"/>
      <c r="BG2717"/>
      <c r="BH2717"/>
      <c r="BI2717"/>
      <c r="BJ2717"/>
      <c r="BK2717"/>
      <c r="BL2717"/>
      <c r="BM2717"/>
      <c r="BN2717"/>
      <c r="BO2717"/>
      <c r="BP2717"/>
      <c r="BQ2717"/>
      <c r="BR2717"/>
      <c r="BS2717"/>
      <c r="BT2717"/>
    </row>
    <row r="2718" spans="1:72" s="8" customFormat="1" x14ac:dyDescent="0.25">
      <c r="A2718" s="92"/>
      <c r="B2718" s="92"/>
      <c r="C2718" s="92"/>
      <c r="D2718" s="92"/>
      <c r="E2718" s="104"/>
      <c r="F2718" s="104"/>
      <c r="G2718" s="104"/>
      <c r="H2718" s="104"/>
      <c r="I2718" s="104"/>
      <c r="J2718" s="104"/>
      <c r="K2718" s="104"/>
      <c r="L2718" s="104"/>
      <c r="M2718"/>
      <c r="N2718"/>
      <c r="O2718"/>
      <c r="P2718"/>
      <c r="Q2718"/>
      <c r="R2718"/>
      <c r="S2718"/>
      <c r="T2718"/>
      <c r="U2718"/>
      <c r="V2718"/>
      <c r="W2718"/>
      <c r="X2718"/>
      <c r="Y2718"/>
      <c r="Z2718"/>
      <c r="AA2718"/>
      <c r="AB2718"/>
      <c r="AC2718"/>
      <c r="AD2718"/>
      <c r="AE2718"/>
      <c r="AF2718"/>
      <c r="AG2718"/>
      <c r="AH2718"/>
      <c r="AI2718"/>
      <c r="AJ2718"/>
      <c r="AK2718"/>
      <c r="AL2718"/>
      <c r="AM2718"/>
      <c r="AN2718"/>
      <c r="AO2718"/>
      <c r="AP2718"/>
      <c r="AQ2718"/>
      <c r="AR2718"/>
      <c r="AS2718"/>
      <c r="AT2718"/>
      <c r="AU2718"/>
      <c r="AV2718"/>
      <c r="AW2718"/>
      <c r="AX2718"/>
      <c r="AY2718"/>
      <c r="AZ2718"/>
      <c r="BA2718"/>
      <c r="BB2718"/>
      <c r="BC2718"/>
      <c r="BD2718"/>
      <c r="BE2718"/>
      <c r="BF2718"/>
      <c r="BG2718"/>
      <c r="BH2718"/>
      <c r="BI2718"/>
      <c r="BJ2718"/>
      <c r="BK2718"/>
      <c r="BL2718"/>
      <c r="BM2718"/>
      <c r="BN2718"/>
      <c r="BO2718"/>
      <c r="BP2718"/>
      <c r="BQ2718"/>
      <c r="BR2718"/>
      <c r="BS2718"/>
      <c r="BT2718"/>
    </row>
    <row r="2719" spans="1:72" s="8" customFormat="1" x14ac:dyDescent="0.25">
      <c r="A2719" s="92"/>
      <c r="B2719" s="92"/>
      <c r="C2719" s="92"/>
      <c r="D2719" s="92"/>
      <c r="E2719" s="104"/>
      <c r="F2719" s="104"/>
      <c r="G2719" s="104"/>
      <c r="H2719" s="104"/>
      <c r="I2719" s="104"/>
      <c r="J2719" s="104"/>
      <c r="K2719" s="104"/>
      <c r="L2719" s="104"/>
      <c r="M2719"/>
      <c r="N2719"/>
      <c r="O2719"/>
      <c r="P2719"/>
      <c r="Q2719"/>
      <c r="R2719"/>
      <c r="S2719"/>
      <c r="T2719"/>
      <c r="U2719"/>
      <c r="V2719"/>
      <c r="W2719"/>
      <c r="X2719"/>
      <c r="Y2719"/>
      <c r="Z2719"/>
      <c r="AA2719"/>
      <c r="AB2719"/>
      <c r="AC2719"/>
      <c r="AD2719"/>
      <c r="AE2719"/>
      <c r="AF2719"/>
      <c r="AG2719"/>
      <c r="AH2719"/>
      <c r="AI2719"/>
      <c r="AJ2719"/>
      <c r="AK2719"/>
      <c r="AL2719"/>
      <c r="AM2719"/>
      <c r="AN2719"/>
      <c r="AO2719"/>
      <c r="AP2719"/>
      <c r="AQ2719"/>
      <c r="AR2719"/>
      <c r="AS2719"/>
      <c r="AT2719"/>
      <c r="AU2719"/>
      <c r="AV2719"/>
      <c r="AW2719"/>
      <c r="AX2719"/>
      <c r="AY2719"/>
      <c r="AZ2719"/>
      <c r="BA2719"/>
      <c r="BB2719"/>
      <c r="BC2719"/>
      <c r="BD2719"/>
      <c r="BE2719"/>
      <c r="BF2719"/>
      <c r="BG2719"/>
      <c r="BH2719"/>
      <c r="BI2719"/>
      <c r="BJ2719"/>
      <c r="BK2719"/>
      <c r="BL2719"/>
      <c r="BM2719"/>
      <c r="BN2719"/>
      <c r="BO2719"/>
      <c r="BP2719"/>
      <c r="BQ2719"/>
      <c r="BR2719"/>
      <c r="BS2719"/>
      <c r="BT2719"/>
    </row>
    <row r="2720" spans="1:72" s="8" customFormat="1" x14ac:dyDescent="0.25">
      <c r="A2720" s="92"/>
      <c r="B2720" s="92"/>
      <c r="C2720" s="92"/>
      <c r="D2720" s="92"/>
      <c r="E2720" s="104"/>
      <c r="F2720" s="104"/>
      <c r="G2720" s="104"/>
      <c r="H2720" s="104"/>
      <c r="I2720" s="104"/>
      <c r="J2720" s="104"/>
      <c r="K2720" s="104"/>
      <c r="L2720" s="104"/>
      <c r="M2720"/>
      <c r="N2720"/>
      <c r="O2720"/>
      <c r="P2720"/>
      <c r="Q2720"/>
      <c r="R2720"/>
      <c r="S2720"/>
      <c r="T2720"/>
      <c r="U2720"/>
      <c r="V2720"/>
      <c r="W2720"/>
      <c r="X2720"/>
      <c r="Y2720"/>
      <c r="Z2720"/>
      <c r="AA2720"/>
      <c r="AB2720"/>
      <c r="AC2720"/>
      <c r="AD2720"/>
      <c r="AE2720"/>
      <c r="AF2720"/>
      <c r="AG2720"/>
      <c r="AH2720"/>
      <c r="AI2720"/>
      <c r="AJ2720"/>
      <c r="AK2720"/>
      <c r="AL2720"/>
      <c r="AM2720"/>
      <c r="AN2720"/>
      <c r="AO2720"/>
      <c r="AP2720"/>
      <c r="AQ2720"/>
      <c r="AR2720"/>
      <c r="AS2720"/>
      <c r="AT2720"/>
      <c r="AU2720"/>
      <c r="AV2720"/>
      <c r="AW2720"/>
      <c r="AX2720"/>
      <c r="AY2720"/>
      <c r="AZ2720"/>
      <c r="BA2720"/>
      <c r="BB2720"/>
      <c r="BC2720"/>
      <c r="BD2720"/>
      <c r="BE2720"/>
      <c r="BF2720"/>
      <c r="BG2720"/>
      <c r="BH2720"/>
      <c r="BI2720"/>
      <c r="BJ2720"/>
      <c r="BK2720"/>
      <c r="BL2720"/>
      <c r="BM2720"/>
      <c r="BN2720"/>
      <c r="BO2720"/>
      <c r="BP2720"/>
      <c r="BQ2720"/>
      <c r="BR2720"/>
      <c r="BS2720"/>
      <c r="BT2720"/>
    </row>
    <row r="2721" spans="1:72" s="8" customFormat="1" x14ac:dyDescent="0.25">
      <c r="A2721" s="92"/>
      <c r="B2721" s="92"/>
      <c r="C2721" s="92"/>
      <c r="D2721" s="92"/>
      <c r="E2721" s="104"/>
      <c r="F2721" s="104"/>
      <c r="G2721" s="104"/>
      <c r="H2721" s="104"/>
      <c r="I2721" s="104"/>
      <c r="J2721" s="104"/>
      <c r="K2721" s="104"/>
      <c r="L2721" s="104"/>
      <c r="M2721"/>
      <c r="N2721"/>
      <c r="O2721"/>
      <c r="P2721"/>
      <c r="Q2721"/>
      <c r="R2721"/>
      <c r="S2721"/>
      <c r="T2721"/>
      <c r="U2721"/>
      <c r="V2721"/>
      <c r="W2721"/>
      <c r="X2721"/>
      <c r="Y2721"/>
      <c r="Z2721"/>
      <c r="AA2721"/>
      <c r="AB2721"/>
      <c r="AC2721"/>
      <c r="AD2721"/>
      <c r="AE2721"/>
      <c r="AF2721"/>
      <c r="AG2721"/>
      <c r="AH2721"/>
      <c r="AI2721"/>
      <c r="AJ2721"/>
      <c r="AK2721"/>
      <c r="AL2721"/>
      <c r="AM2721"/>
      <c r="AN2721"/>
      <c r="AO2721"/>
      <c r="AP2721"/>
      <c r="AQ2721"/>
      <c r="AR2721"/>
      <c r="AS2721"/>
      <c r="AT2721"/>
      <c r="AU2721"/>
      <c r="AV2721"/>
      <c r="AW2721"/>
      <c r="AX2721"/>
      <c r="AY2721"/>
      <c r="AZ2721"/>
      <c r="BA2721"/>
      <c r="BB2721"/>
      <c r="BC2721"/>
      <c r="BD2721"/>
      <c r="BE2721"/>
      <c r="BF2721"/>
      <c r="BG2721"/>
      <c r="BH2721"/>
      <c r="BI2721"/>
      <c r="BJ2721"/>
      <c r="BK2721"/>
      <c r="BL2721"/>
      <c r="BM2721"/>
      <c r="BN2721"/>
      <c r="BO2721"/>
      <c r="BP2721"/>
      <c r="BQ2721"/>
      <c r="BR2721"/>
      <c r="BS2721"/>
      <c r="BT2721"/>
    </row>
    <row r="2722" spans="1:72" s="8" customFormat="1" x14ac:dyDescent="0.25">
      <c r="A2722" s="92"/>
      <c r="B2722" s="92"/>
      <c r="C2722" s="92"/>
      <c r="D2722" s="92"/>
      <c r="E2722" s="104"/>
      <c r="F2722" s="104"/>
      <c r="G2722" s="104"/>
      <c r="H2722" s="104"/>
      <c r="I2722" s="104"/>
      <c r="J2722" s="104"/>
      <c r="K2722" s="104"/>
      <c r="L2722" s="104"/>
      <c r="M2722"/>
      <c r="N2722"/>
      <c r="O2722"/>
      <c r="P2722"/>
      <c r="Q2722"/>
      <c r="R2722"/>
      <c r="S2722"/>
      <c r="T2722"/>
      <c r="U2722"/>
      <c r="V2722"/>
      <c r="W2722"/>
      <c r="X2722"/>
      <c r="Y2722"/>
      <c r="Z2722"/>
      <c r="AA2722"/>
      <c r="AB2722"/>
      <c r="AC2722"/>
      <c r="AD2722"/>
      <c r="AE2722"/>
      <c r="AF2722"/>
      <c r="AG2722"/>
      <c r="AH2722"/>
      <c r="AI2722"/>
      <c r="AJ2722"/>
      <c r="AK2722"/>
      <c r="AL2722"/>
      <c r="AM2722"/>
      <c r="AN2722"/>
      <c r="AO2722"/>
      <c r="AP2722"/>
      <c r="AQ2722"/>
      <c r="AR2722"/>
      <c r="AS2722"/>
      <c r="AT2722"/>
      <c r="AU2722"/>
      <c r="AV2722"/>
      <c r="AW2722"/>
      <c r="AX2722"/>
      <c r="AY2722"/>
      <c r="AZ2722"/>
      <c r="BA2722"/>
      <c r="BB2722"/>
      <c r="BC2722"/>
      <c r="BD2722"/>
      <c r="BE2722"/>
      <c r="BF2722"/>
      <c r="BG2722"/>
      <c r="BH2722"/>
      <c r="BI2722"/>
      <c r="BJ2722"/>
      <c r="BK2722"/>
      <c r="BL2722"/>
      <c r="BM2722"/>
      <c r="BN2722"/>
      <c r="BO2722"/>
      <c r="BP2722"/>
      <c r="BQ2722"/>
      <c r="BR2722"/>
      <c r="BS2722"/>
      <c r="BT2722"/>
    </row>
    <row r="2723" spans="1:72" s="8" customFormat="1" x14ac:dyDescent="0.25">
      <c r="A2723" s="92"/>
      <c r="B2723" s="92"/>
      <c r="C2723" s="92"/>
      <c r="D2723" s="92"/>
      <c r="E2723" s="104"/>
      <c r="F2723" s="104"/>
      <c r="G2723" s="104"/>
      <c r="H2723" s="104"/>
      <c r="I2723" s="104"/>
      <c r="J2723" s="104"/>
      <c r="K2723" s="104"/>
      <c r="L2723" s="104"/>
      <c r="M2723"/>
      <c r="N2723"/>
      <c r="O2723"/>
      <c r="P2723"/>
      <c r="Q2723"/>
      <c r="R2723"/>
      <c r="S2723"/>
      <c r="T2723"/>
      <c r="U2723"/>
      <c r="V2723"/>
      <c r="W2723"/>
      <c r="X2723"/>
      <c r="Y2723"/>
      <c r="Z2723"/>
      <c r="AA2723"/>
      <c r="AB2723"/>
      <c r="AC2723"/>
      <c r="AD2723"/>
      <c r="AE2723"/>
      <c r="AF2723"/>
      <c r="AG2723"/>
      <c r="AH2723"/>
      <c r="AI2723"/>
      <c r="AJ2723"/>
      <c r="AK2723"/>
      <c r="AL2723"/>
      <c r="AM2723"/>
      <c r="AN2723"/>
      <c r="AO2723"/>
      <c r="AP2723"/>
      <c r="AQ2723"/>
      <c r="AR2723"/>
      <c r="AS2723"/>
      <c r="AT2723"/>
      <c r="AU2723"/>
      <c r="AV2723"/>
      <c r="AW2723"/>
      <c r="AX2723"/>
      <c r="AY2723"/>
      <c r="AZ2723"/>
      <c r="BA2723"/>
      <c r="BB2723"/>
      <c r="BC2723"/>
      <c r="BD2723"/>
      <c r="BE2723"/>
      <c r="BF2723"/>
      <c r="BG2723"/>
      <c r="BH2723"/>
      <c r="BI2723"/>
      <c r="BJ2723"/>
      <c r="BK2723"/>
      <c r="BL2723"/>
      <c r="BM2723"/>
      <c r="BN2723"/>
      <c r="BO2723"/>
      <c r="BP2723"/>
      <c r="BQ2723"/>
      <c r="BR2723"/>
      <c r="BS2723"/>
      <c r="BT2723"/>
    </row>
    <row r="2724" spans="1:72" s="8" customFormat="1" x14ac:dyDescent="0.25">
      <c r="A2724" s="92"/>
      <c r="B2724" s="92"/>
      <c r="C2724" s="92"/>
      <c r="D2724" s="92"/>
      <c r="E2724" s="104"/>
      <c r="F2724" s="104"/>
      <c r="G2724" s="104"/>
      <c r="H2724" s="104"/>
      <c r="I2724" s="104"/>
      <c r="J2724" s="104"/>
      <c r="K2724" s="104"/>
      <c r="L2724" s="104"/>
      <c r="M2724"/>
      <c r="N2724"/>
      <c r="O2724"/>
      <c r="P2724"/>
      <c r="Q2724"/>
      <c r="R2724"/>
      <c r="S2724"/>
      <c r="T2724"/>
      <c r="U2724"/>
      <c r="V2724"/>
      <c r="W2724"/>
      <c r="X2724"/>
      <c r="Y2724"/>
      <c r="Z2724"/>
      <c r="AA2724"/>
      <c r="AB2724"/>
      <c r="AC2724"/>
      <c r="AD2724"/>
      <c r="AE2724"/>
      <c r="AF2724"/>
      <c r="AG2724"/>
      <c r="AH2724"/>
      <c r="AI2724"/>
      <c r="AJ2724"/>
      <c r="AK2724"/>
      <c r="AL2724"/>
      <c r="AM2724"/>
      <c r="AN2724"/>
      <c r="AO2724"/>
      <c r="AP2724"/>
      <c r="AQ2724"/>
      <c r="AR2724"/>
      <c r="AS2724"/>
      <c r="AT2724"/>
      <c r="AU2724"/>
      <c r="AV2724"/>
      <c r="AW2724"/>
      <c r="AX2724"/>
      <c r="AY2724"/>
      <c r="AZ2724"/>
      <c r="BA2724"/>
      <c r="BB2724"/>
      <c r="BC2724"/>
      <c r="BD2724"/>
      <c r="BE2724"/>
      <c r="BF2724"/>
      <c r="BG2724"/>
      <c r="BH2724"/>
      <c r="BI2724"/>
      <c r="BJ2724"/>
      <c r="BK2724"/>
      <c r="BL2724"/>
      <c r="BM2724"/>
      <c r="BN2724"/>
      <c r="BO2724"/>
      <c r="BP2724"/>
      <c r="BQ2724"/>
      <c r="BR2724"/>
      <c r="BS2724"/>
      <c r="BT2724"/>
    </row>
    <row r="2725" spans="1:72" s="8" customFormat="1" x14ac:dyDescent="0.25">
      <c r="A2725" s="92"/>
      <c r="B2725" s="92"/>
      <c r="C2725" s="92"/>
      <c r="D2725" s="92"/>
      <c r="E2725" s="104"/>
      <c r="F2725" s="104"/>
      <c r="G2725" s="104"/>
      <c r="H2725" s="104"/>
      <c r="I2725" s="104"/>
      <c r="J2725" s="104"/>
      <c r="K2725" s="104"/>
      <c r="L2725" s="104"/>
      <c r="M2725"/>
      <c r="N2725"/>
      <c r="O2725"/>
      <c r="P2725"/>
      <c r="Q2725"/>
      <c r="R2725"/>
      <c r="S2725"/>
      <c r="T2725"/>
      <c r="U2725"/>
      <c r="V2725"/>
      <c r="W2725"/>
      <c r="X2725"/>
      <c r="Y2725"/>
      <c r="Z2725"/>
      <c r="AA2725"/>
      <c r="AB2725"/>
      <c r="AC2725"/>
      <c r="AD2725"/>
      <c r="AE2725"/>
      <c r="AF2725"/>
      <c r="AG2725"/>
      <c r="AH2725"/>
      <c r="AI2725"/>
      <c r="AJ2725"/>
      <c r="AK2725"/>
      <c r="AL2725"/>
      <c r="AM2725"/>
      <c r="AN2725"/>
      <c r="AO2725"/>
      <c r="AP2725"/>
      <c r="AQ2725"/>
      <c r="AR2725"/>
      <c r="AS2725"/>
      <c r="AT2725"/>
      <c r="AU2725"/>
      <c r="AV2725"/>
      <c r="AW2725"/>
      <c r="AX2725"/>
      <c r="AY2725"/>
      <c r="AZ2725"/>
      <c r="BA2725"/>
      <c r="BB2725"/>
      <c r="BC2725"/>
      <c r="BD2725"/>
      <c r="BE2725"/>
      <c r="BF2725"/>
      <c r="BG2725"/>
      <c r="BH2725"/>
      <c r="BI2725"/>
      <c r="BJ2725"/>
      <c r="BK2725"/>
      <c r="BL2725"/>
      <c r="BM2725"/>
      <c r="BN2725"/>
      <c r="BO2725"/>
      <c r="BP2725"/>
      <c r="BQ2725"/>
      <c r="BR2725"/>
      <c r="BS2725"/>
      <c r="BT2725"/>
    </row>
    <row r="2726" spans="1:72" s="8" customFormat="1" x14ac:dyDescent="0.25">
      <c r="A2726" s="92"/>
      <c r="B2726" s="92"/>
      <c r="C2726" s="92"/>
      <c r="D2726" s="92"/>
      <c r="E2726" s="104"/>
      <c r="F2726" s="104"/>
      <c r="G2726" s="104"/>
      <c r="H2726" s="104"/>
      <c r="I2726" s="104"/>
      <c r="J2726" s="104"/>
      <c r="K2726" s="104"/>
      <c r="L2726" s="104"/>
      <c r="M2726"/>
      <c r="N2726"/>
      <c r="O2726"/>
      <c r="P2726"/>
      <c r="Q2726"/>
      <c r="R2726"/>
      <c r="S2726"/>
      <c r="T2726"/>
      <c r="U2726"/>
      <c r="V2726"/>
      <c r="W2726"/>
      <c r="X2726"/>
      <c r="Y2726"/>
      <c r="Z2726"/>
      <c r="AA2726"/>
      <c r="AB2726"/>
      <c r="AC2726"/>
      <c r="AD2726"/>
      <c r="AE2726"/>
      <c r="AF2726"/>
      <c r="AG2726"/>
      <c r="AH2726"/>
      <c r="AI2726"/>
      <c r="AJ2726"/>
      <c r="AK2726"/>
      <c r="AL2726"/>
      <c r="AM2726"/>
      <c r="AN2726"/>
      <c r="AO2726"/>
      <c r="AP2726"/>
      <c r="AQ2726"/>
      <c r="AR2726"/>
      <c r="AS2726"/>
      <c r="AT2726"/>
      <c r="AU2726"/>
      <c r="AV2726"/>
      <c r="AW2726"/>
      <c r="AX2726"/>
      <c r="AY2726"/>
      <c r="AZ2726"/>
      <c r="BA2726"/>
      <c r="BB2726"/>
      <c r="BC2726"/>
      <c r="BD2726"/>
      <c r="BE2726"/>
      <c r="BF2726"/>
      <c r="BG2726"/>
      <c r="BH2726"/>
      <c r="BI2726"/>
      <c r="BJ2726"/>
      <c r="BK2726"/>
      <c r="BL2726"/>
      <c r="BM2726"/>
      <c r="BN2726"/>
      <c r="BO2726"/>
      <c r="BP2726"/>
      <c r="BQ2726"/>
      <c r="BR2726"/>
      <c r="BS2726"/>
      <c r="BT2726"/>
    </row>
    <row r="2727" spans="1:72" s="8" customFormat="1" x14ac:dyDescent="0.25">
      <c r="A2727" s="92"/>
      <c r="B2727" s="92"/>
      <c r="C2727" s="92"/>
      <c r="D2727" s="92"/>
      <c r="E2727" s="104"/>
      <c r="F2727" s="104"/>
      <c r="G2727" s="104"/>
      <c r="H2727" s="104"/>
      <c r="I2727" s="104"/>
      <c r="J2727" s="104"/>
      <c r="K2727" s="104"/>
      <c r="L2727" s="104"/>
      <c r="M2727"/>
      <c r="N2727"/>
      <c r="O2727"/>
      <c r="P2727"/>
      <c r="Q2727"/>
      <c r="R2727"/>
      <c r="S2727"/>
      <c r="T2727"/>
      <c r="U2727"/>
      <c r="V2727"/>
      <c r="W2727"/>
      <c r="X2727"/>
      <c r="Y2727"/>
      <c r="Z2727"/>
      <c r="AA2727"/>
      <c r="AB2727"/>
      <c r="AC2727"/>
      <c r="AD2727"/>
      <c r="AE2727"/>
      <c r="AF2727"/>
      <c r="AG2727"/>
      <c r="AH2727"/>
      <c r="AI2727"/>
      <c r="AJ2727"/>
      <c r="AK2727"/>
      <c r="AL2727"/>
      <c r="AM2727"/>
      <c r="AN2727"/>
      <c r="AO2727"/>
      <c r="AP2727"/>
      <c r="AQ2727"/>
      <c r="AR2727"/>
      <c r="AS2727"/>
      <c r="AT2727"/>
      <c r="AU2727"/>
      <c r="AV2727"/>
      <c r="AW2727"/>
      <c r="AX2727"/>
      <c r="AY2727"/>
      <c r="AZ2727"/>
      <c r="BA2727"/>
      <c r="BB2727"/>
      <c r="BC2727"/>
      <c r="BD2727"/>
      <c r="BE2727"/>
      <c r="BF2727"/>
      <c r="BG2727"/>
      <c r="BH2727"/>
      <c r="BI2727"/>
      <c r="BJ2727"/>
      <c r="BK2727"/>
      <c r="BL2727"/>
      <c r="BM2727"/>
      <c r="BN2727"/>
      <c r="BO2727"/>
      <c r="BP2727"/>
      <c r="BQ2727"/>
      <c r="BR2727"/>
      <c r="BS2727"/>
      <c r="BT2727"/>
    </row>
    <row r="2728" spans="1:72" s="8" customFormat="1" x14ac:dyDescent="0.25">
      <c r="A2728" s="92"/>
      <c r="B2728" s="92"/>
      <c r="C2728" s="92"/>
      <c r="D2728" s="92"/>
      <c r="E2728" s="104"/>
      <c r="F2728" s="104"/>
      <c r="G2728" s="104"/>
      <c r="H2728" s="104"/>
      <c r="I2728" s="104"/>
      <c r="J2728" s="104"/>
      <c r="K2728" s="104"/>
      <c r="L2728" s="104"/>
      <c r="M2728"/>
      <c r="N2728"/>
      <c r="O2728"/>
      <c r="P2728"/>
      <c r="Q2728"/>
      <c r="R2728"/>
      <c r="S2728"/>
      <c r="T2728"/>
      <c r="U2728"/>
      <c r="V2728"/>
      <c r="W2728"/>
      <c r="X2728"/>
      <c r="Y2728"/>
      <c r="Z2728"/>
      <c r="AA2728"/>
      <c r="AB2728"/>
      <c r="AC2728"/>
      <c r="AD2728"/>
      <c r="AE2728"/>
      <c r="AF2728"/>
      <c r="AG2728"/>
      <c r="AH2728"/>
      <c r="AI2728"/>
      <c r="AJ2728"/>
      <c r="AK2728"/>
      <c r="AL2728"/>
      <c r="AM2728"/>
      <c r="AN2728"/>
      <c r="AO2728"/>
      <c r="AP2728"/>
      <c r="AQ2728"/>
      <c r="AR2728"/>
      <c r="AS2728"/>
      <c r="AT2728"/>
      <c r="AU2728"/>
      <c r="AV2728"/>
      <c r="AW2728"/>
      <c r="AX2728"/>
      <c r="AY2728"/>
      <c r="AZ2728"/>
      <c r="BA2728"/>
      <c r="BB2728"/>
      <c r="BC2728"/>
      <c r="BD2728"/>
      <c r="BE2728"/>
      <c r="BF2728"/>
      <c r="BG2728"/>
      <c r="BH2728"/>
      <c r="BI2728"/>
      <c r="BJ2728"/>
      <c r="BK2728"/>
      <c r="BL2728"/>
      <c r="BM2728"/>
      <c r="BN2728"/>
      <c r="BO2728"/>
      <c r="BP2728"/>
      <c r="BQ2728"/>
      <c r="BR2728"/>
      <c r="BS2728"/>
      <c r="BT2728"/>
    </row>
    <row r="2729" spans="1:72" s="8" customFormat="1" x14ac:dyDescent="0.25">
      <c r="A2729" s="92"/>
      <c r="B2729" s="92"/>
      <c r="C2729" s="92"/>
      <c r="D2729" s="92"/>
      <c r="E2729" s="104"/>
      <c r="F2729" s="104"/>
      <c r="G2729" s="104"/>
      <c r="H2729" s="104"/>
      <c r="I2729" s="104"/>
      <c r="J2729" s="104"/>
      <c r="K2729" s="104"/>
      <c r="L2729" s="104"/>
      <c r="M2729"/>
      <c r="N2729"/>
      <c r="O2729"/>
      <c r="P2729"/>
      <c r="Q2729"/>
      <c r="R2729"/>
      <c r="S2729"/>
      <c r="T2729"/>
      <c r="U2729"/>
      <c r="V2729"/>
      <c r="W2729"/>
      <c r="X2729"/>
      <c r="Y2729"/>
      <c r="Z2729"/>
      <c r="AA2729"/>
      <c r="AB2729"/>
      <c r="AC2729"/>
      <c r="AD2729"/>
      <c r="AE2729"/>
      <c r="AF2729"/>
      <c r="AG2729"/>
      <c r="AH2729"/>
      <c r="AI2729"/>
      <c r="AJ2729"/>
      <c r="AK2729"/>
      <c r="AL2729"/>
      <c r="AM2729"/>
      <c r="AN2729"/>
      <c r="AO2729"/>
      <c r="AP2729"/>
      <c r="AQ2729"/>
      <c r="AR2729"/>
      <c r="AS2729"/>
      <c r="AT2729"/>
      <c r="AU2729"/>
      <c r="AV2729"/>
      <c r="AW2729"/>
      <c r="AX2729"/>
      <c r="AY2729"/>
      <c r="AZ2729"/>
      <c r="BA2729"/>
      <c r="BB2729"/>
      <c r="BC2729"/>
      <c r="BD2729"/>
      <c r="BE2729"/>
      <c r="BF2729"/>
      <c r="BG2729"/>
      <c r="BH2729"/>
      <c r="BI2729"/>
      <c r="BJ2729"/>
      <c r="BK2729"/>
      <c r="BL2729"/>
      <c r="BM2729"/>
      <c r="BN2729"/>
      <c r="BO2729"/>
      <c r="BP2729"/>
      <c r="BQ2729"/>
      <c r="BR2729"/>
      <c r="BS2729"/>
      <c r="BT2729"/>
    </row>
    <row r="2730" spans="1:72" s="8" customFormat="1" x14ac:dyDescent="0.25">
      <c r="A2730" s="92"/>
      <c r="B2730" s="92"/>
      <c r="C2730" s="92"/>
      <c r="D2730" s="92"/>
      <c r="E2730" s="104"/>
      <c r="F2730" s="104"/>
      <c r="G2730" s="104"/>
      <c r="H2730" s="104"/>
      <c r="I2730" s="104"/>
      <c r="J2730" s="104"/>
      <c r="K2730" s="104"/>
      <c r="L2730" s="104"/>
      <c r="M2730"/>
      <c r="N2730"/>
      <c r="O2730"/>
      <c r="P2730"/>
      <c r="Q2730"/>
      <c r="R2730"/>
      <c r="S2730"/>
      <c r="T2730"/>
      <c r="U2730"/>
      <c r="V2730"/>
      <c r="W2730"/>
      <c r="X2730"/>
      <c r="Y2730"/>
      <c r="Z2730"/>
      <c r="AA2730"/>
      <c r="AB2730"/>
      <c r="AC2730"/>
      <c r="AD2730"/>
      <c r="AE2730"/>
      <c r="AF2730"/>
      <c r="AG2730"/>
      <c r="AH2730"/>
      <c r="AI2730"/>
      <c r="AJ2730"/>
      <c r="AK2730"/>
      <c r="AL2730"/>
      <c r="AM2730"/>
      <c r="AN2730"/>
      <c r="AO2730"/>
      <c r="AP2730"/>
      <c r="AQ2730"/>
      <c r="AR2730"/>
      <c r="AS2730"/>
      <c r="AT2730"/>
      <c r="AU2730"/>
      <c r="AV2730"/>
      <c r="AW2730"/>
      <c r="AX2730"/>
      <c r="AY2730"/>
      <c r="AZ2730"/>
      <c r="BA2730"/>
      <c r="BB2730"/>
      <c r="BC2730"/>
      <c r="BD2730"/>
      <c r="BE2730"/>
      <c r="BF2730"/>
      <c r="BG2730"/>
      <c r="BH2730"/>
      <c r="BI2730"/>
      <c r="BJ2730"/>
      <c r="BK2730"/>
      <c r="BL2730"/>
      <c r="BM2730"/>
      <c r="BN2730"/>
      <c r="BO2730"/>
      <c r="BP2730"/>
      <c r="BQ2730"/>
      <c r="BR2730"/>
      <c r="BS2730"/>
      <c r="BT2730"/>
    </row>
    <row r="2731" spans="1:72" s="8" customFormat="1" x14ac:dyDescent="0.25">
      <c r="A2731" s="92"/>
      <c r="B2731" s="92"/>
      <c r="C2731" s="92"/>
      <c r="D2731" s="92"/>
      <c r="E2731" s="104"/>
      <c r="F2731" s="104"/>
      <c r="G2731" s="104"/>
      <c r="H2731" s="104"/>
      <c r="I2731" s="104"/>
      <c r="J2731" s="104"/>
      <c r="K2731" s="104"/>
      <c r="L2731" s="104"/>
      <c r="M2731"/>
      <c r="N2731"/>
      <c r="O2731"/>
      <c r="P2731"/>
      <c r="Q2731"/>
      <c r="R2731"/>
      <c r="S2731"/>
      <c r="T2731"/>
      <c r="U2731"/>
      <c r="V2731"/>
      <c r="W2731"/>
      <c r="X2731"/>
      <c r="Y2731"/>
      <c r="Z2731"/>
      <c r="AA2731"/>
      <c r="AB2731"/>
      <c r="AC2731"/>
      <c r="AD2731"/>
      <c r="AE2731"/>
      <c r="AF2731"/>
      <c r="AG2731"/>
      <c r="AH2731"/>
      <c r="AI2731"/>
      <c r="AJ2731"/>
      <c r="AK2731"/>
      <c r="AL2731"/>
      <c r="AM2731"/>
      <c r="AN2731"/>
      <c r="AO2731"/>
      <c r="AP2731"/>
      <c r="AQ2731"/>
      <c r="AR2731"/>
      <c r="AS2731"/>
      <c r="AT2731"/>
      <c r="AU2731"/>
      <c r="AV2731"/>
      <c r="AW2731"/>
      <c r="AX2731"/>
      <c r="AY2731"/>
      <c r="AZ2731"/>
      <c r="BA2731"/>
      <c r="BB2731"/>
      <c r="BC2731"/>
      <c r="BD2731"/>
      <c r="BE2731"/>
      <c r="BF2731"/>
      <c r="BG2731"/>
      <c r="BH2731"/>
      <c r="BI2731"/>
      <c r="BJ2731"/>
      <c r="BK2731"/>
      <c r="BL2731"/>
      <c r="BM2731"/>
      <c r="BN2731"/>
      <c r="BO2731"/>
      <c r="BP2731"/>
      <c r="BQ2731"/>
      <c r="BR2731"/>
      <c r="BS2731"/>
      <c r="BT2731"/>
    </row>
    <row r="2732" spans="1:72" s="8" customFormat="1" x14ac:dyDescent="0.25">
      <c r="A2732" s="92"/>
      <c r="B2732" s="92"/>
      <c r="C2732" s="92"/>
      <c r="D2732" s="92"/>
      <c r="E2732" s="104"/>
      <c r="F2732" s="104"/>
      <c r="G2732" s="104"/>
      <c r="H2732" s="104"/>
      <c r="I2732" s="104"/>
      <c r="J2732" s="104"/>
      <c r="K2732" s="104"/>
      <c r="L2732" s="104"/>
      <c r="M2732"/>
      <c r="N2732"/>
      <c r="O2732"/>
      <c r="P2732"/>
      <c r="Q2732"/>
      <c r="R2732"/>
      <c r="S2732"/>
      <c r="T2732"/>
      <c r="U2732"/>
      <c r="V2732"/>
      <c r="W2732"/>
      <c r="X2732"/>
      <c r="Y2732"/>
      <c r="Z2732"/>
      <c r="AA2732"/>
      <c r="AB2732"/>
      <c r="AC2732"/>
      <c r="AD2732"/>
      <c r="AE2732"/>
      <c r="AF2732"/>
      <c r="AG2732"/>
      <c r="AH2732"/>
      <c r="AI2732"/>
      <c r="AJ2732"/>
      <c r="AK2732"/>
      <c r="AL2732"/>
      <c r="AM2732"/>
      <c r="AN2732"/>
      <c r="AO2732"/>
      <c r="AP2732"/>
      <c r="AQ2732"/>
      <c r="AR2732"/>
      <c r="AS2732"/>
      <c r="AT2732"/>
      <c r="AU2732"/>
      <c r="AV2732"/>
      <c r="AW2732"/>
      <c r="AX2732"/>
      <c r="AY2732"/>
      <c r="AZ2732"/>
      <c r="BA2732"/>
      <c r="BB2732"/>
      <c r="BC2732"/>
      <c r="BD2732"/>
      <c r="BE2732"/>
      <c r="BF2732"/>
      <c r="BG2732"/>
      <c r="BH2732"/>
      <c r="BI2732"/>
      <c r="BJ2732"/>
      <c r="BK2732"/>
      <c r="BL2732"/>
      <c r="BM2732"/>
      <c r="BN2732"/>
      <c r="BO2732"/>
      <c r="BP2732"/>
      <c r="BQ2732"/>
      <c r="BR2732"/>
      <c r="BS2732"/>
      <c r="BT2732"/>
    </row>
    <row r="2733" spans="1:72" s="8" customFormat="1" x14ac:dyDescent="0.25">
      <c r="A2733" s="92"/>
      <c r="B2733" s="92"/>
      <c r="C2733" s="92"/>
      <c r="D2733" s="92"/>
      <c r="E2733" s="104"/>
      <c r="F2733" s="104"/>
      <c r="G2733" s="104"/>
      <c r="H2733" s="104"/>
      <c r="I2733" s="104"/>
      <c r="J2733" s="104"/>
      <c r="K2733" s="104"/>
      <c r="L2733" s="104"/>
      <c r="M2733"/>
      <c r="N2733"/>
      <c r="O2733"/>
      <c r="P2733"/>
      <c r="Q2733"/>
      <c r="R2733"/>
      <c r="S2733"/>
      <c r="T2733"/>
      <c r="U2733"/>
      <c r="V2733"/>
      <c r="W2733"/>
      <c r="X2733"/>
      <c r="Y2733"/>
      <c r="Z2733"/>
      <c r="AA2733"/>
      <c r="AB2733"/>
      <c r="AC2733"/>
      <c r="AD2733"/>
      <c r="AE2733"/>
      <c r="AF2733"/>
      <c r="AG2733"/>
      <c r="AH2733"/>
      <c r="AI2733"/>
      <c r="AJ2733"/>
      <c r="AK2733"/>
      <c r="AL2733"/>
      <c r="AM2733"/>
      <c r="AN2733"/>
      <c r="AO2733"/>
      <c r="AP2733"/>
      <c r="AQ2733"/>
      <c r="AR2733"/>
      <c r="AS2733"/>
      <c r="AT2733"/>
      <c r="AU2733"/>
      <c r="AV2733"/>
      <c r="AW2733"/>
      <c r="AX2733"/>
      <c r="AY2733"/>
      <c r="AZ2733"/>
      <c r="BA2733"/>
      <c r="BB2733"/>
      <c r="BC2733"/>
      <c r="BD2733"/>
      <c r="BE2733"/>
      <c r="BF2733"/>
      <c r="BG2733"/>
      <c r="BH2733"/>
      <c r="BI2733"/>
      <c r="BJ2733"/>
      <c r="BK2733"/>
      <c r="BL2733"/>
      <c r="BM2733"/>
      <c r="BN2733"/>
      <c r="BO2733"/>
      <c r="BP2733"/>
      <c r="BQ2733"/>
      <c r="BR2733"/>
      <c r="BS2733"/>
      <c r="BT2733"/>
    </row>
    <row r="2734" spans="1:72" s="8" customFormat="1" x14ac:dyDescent="0.25">
      <c r="A2734" s="92"/>
      <c r="B2734" s="92"/>
      <c r="C2734" s="92"/>
      <c r="D2734" s="92"/>
      <c r="E2734" s="104"/>
      <c r="F2734" s="104"/>
      <c r="G2734" s="104"/>
      <c r="H2734" s="104"/>
      <c r="I2734" s="104"/>
      <c r="J2734" s="104"/>
      <c r="K2734" s="104"/>
      <c r="L2734" s="104"/>
      <c r="M2734"/>
      <c r="N2734"/>
      <c r="O2734"/>
      <c r="P2734"/>
      <c r="Q2734"/>
      <c r="R2734"/>
      <c r="S2734"/>
      <c r="T2734"/>
      <c r="U2734"/>
      <c r="V2734"/>
      <c r="W2734"/>
      <c r="X2734"/>
      <c r="Y2734"/>
      <c r="Z2734"/>
      <c r="AA2734"/>
      <c r="AB2734"/>
      <c r="AC2734"/>
      <c r="AD2734"/>
      <c r="AE2734"/>
      <c r="AF2734"/>
      <c r="AG2734"/>
      <c r="AH2734"/>
      <c r="AI2734"/>
      <c r="AJ2734"/>
      <c r="AK2734"/>
      <c r="AL2734"/>
      <c r="AM2734"/>
      <c r="AN2734"/>
      <c r="AO2734"/>
      <c r="AP2734"/>
      <c r="AQ2734"/>
      <c r="AR2734"/>
      <c r="AS2734"/>
      <c r="AT2734"/>
      <c r="AU2734"/>
      <c r="AV2734"/>
      <c r="AW2734"/>
      <c r="AX2734"/>
      <c r="AY2734"/>
      <c r="AZ2734"/>
      <c r="BA2734"/>
      <c r="BB2734"/>
      <c r="BC2734"/>
      <c r="BD2734"/>
      <c r="BE2734"/>
      <c r="BF2734"/>
      <c r="BG2734"/>
      <c r="BH2734"/>
      <c r="BI2734"/>
      <c r="BJ2734"/>
      <c r="BK2734"/>
      <c r="BL2734"/>
      <c r="BM2734"/>
      <c r="BN2734"/>
      <c r="BO2734"/>
      <c r="BP2734"/>
      <c r="BQ2734"/>
      <c r="BR2734"/>
      <c r="BS2734"/>
      <c r="BT2734"/>
    </row>
    <row r="2735" spans="1:72" s="8" customFormat="1" x14ac:dyDescent="0.25">
      <c r="A2735" s="92"/>
      <c r="B2735" s="92"/>
      <c r="C2735" s="92"/>
      <c r="D2735" s="92"/>
      <c r="E2735" s="104"/>
      <c r="F2735" s="104"/>
      <c r="G2735" s="104"/>
      <c r="H2735" s="104"/>
      <c r="I2735" s="104"/>
      <c r="J2735" s="104"/>
      <c r="K2735" s="104"/>
      <c r="L2735" s="104"/>
      <c r="M2735"/>
      <c r="N2735"/>
      <c r="O2735"/>
      <c r="P2735"/>
      <c r="Q2735"/>
      <c r="R2735"/>
      <c r="S2735"/>
      <c r="T2735"/>
      <c r="U2735"/>
      <c r="V2735"/>
      <c r="W2735"/>
      <c r="X2735"/>
      <c r="Y2735"/>
      <c r="Z2735"/>
      <c r="AA2735"/>
      <c r="AB2735"/>
      <c r="AC2735"/>
      <c r="AD2735"/>
      <c r="AE2735"/>
      <c r="AF2735"/>
      <c r="AG2735"/>
      <c r="AH2735"/>
      <c r="AI2735"/>
      <c r="AJ2735"/>
      <c r="AK2735"/>
      <c r="AL2735"/>
      <c r="AM2735"/>
      <c r="AN2735"/>
      <c r="AO2735"/>
      <c r="AP2735"/>
      <c r="AQ2735"/>
      <c r="AR2735"/>
      <c r="AS2735"/>
      <c r="AT2735"/>
      <c r="AU2735"/>
      <c r="AV2735"/>
      <c r="AW2735"/>
      <c r="AX2735"/>
      <c r="AY2735"/>
      <c r="AZ2735"/>
      <c r="BA2735"/>
      <c r="BB2735"/>
      <c r="BC2735"/>
      <c r="BD2735"/>
      <c r="BE2735"/>
      <c r="BF2735"/>
      <c r="BG2735"/>
      <c r="BH2735"/>
      <c r="BI2735"/>
      <c r="BJ2735"/>
      <c r="BK2735"/>
      <c r="BL2735"/>
      <c r="BM2735"/>
      <c r="BN2735"/>
      <c r="BO2735"/>
      <c r="BP2735"/>
      <c r="BQ2735"/>
      <c r="BR2735"/>
      <c r="BS2735"/>
      <c r="BT2735"/>
    </row>
    <row r="2736" spans="1:72" s="8" customFormat="1" x14ac:dyDescent="0.25">
      <c r="A2736" s="92"/>
      <c r="B2736" s="92"/>
      <c r="C2736" s="92"/>
      <c r="D2736" s="92"/>
      <c r="E2736" s="104"/>
      <c r="F2736" s="104"/>
      <c r="G2736" s="104"/>
      <c r="H2736" s="104"/>
      <c r="I2736" s="104"/>
      <c r="J2736" s="104"/>
      <c r="K2736" s="104"/>
      <c r="L2736" s="104"/>
      <c r="M2736"/>
      <c r="N2736"/>
      <c r="O2736"/>
      <c r="P2736"/>
      <c r="Q2736"/>
      <c r="R2736"/>
      <c r="S2736"/>
      <c r="T2736"/>
      <c r="U2736"/>
      <c r="V2736"/>
      <c r="W2736"/>
      <c r="X2736"/>
      <c r="Y2736"/>
      <c r="Z2736"/>
      <c r="AA2736"/>
      <c r="AB2736"/>
      <c r="AC2736"/>
      <c r="AD2736"/>
      <c r="AE2736"/>
      <c r="AF2736"/>
      <c r="AG2736"/>
      <c r="AH2736"/>
      <c r="AI2736"/>
      <c r="AJ2736"/>
      <c r="AK2736"/>
      <c r="AL2736"/>
      <c r="AM2736"/>
      <c r="AN2736"/>
      <c r="AO2736"/>
      <c r="AP2736"/>
      <c r="AQ2736"/>
      <c r="AR2736"/>
      <c r="AS2736"/>
      <c r="AT2736"/>
      <c r="AU2736"/>
      <c r="AV2736"/>
      <c r="AW2736"/>
      <c r="AX2736"/>
      <c r="AY2736"/>
      <c r="AZ2736"/>
      <c r="BA2736"/>
      <c r="BB2736"/>
      <c r="BC2736"/>
      <c r="BD2736"/>
      <c r="BE2736"/>
      <c r="BF2736"/>
      <c r="BG2736"/>
      <c r="BH2736"/>
      <c r="BI2736"/>
      <c r="BJ2736"/>
      <c r="BK2736"/>
      <c r="BL2736"/>
      <c r="BM2736"/>
      <c r="BN2736"/>
      <c r="BO2736"/>
      <c r="BP2736"/>
      <c r="BQ2736"/>
      <c r="BR2736"/>
      <c r="BS2736"/>
      <c r="BT2736"/>
    </row>
    <row r="2737" spans="1:72" s="8" customFormat="1" x14ac:dyDescent="0.25">
      <c r="A2737" s="92"/>
      <c r="B2737" s="92"/>
      <c r="C2737" s="92"/>
      <c r="D2737" s="92"/>
      <c r="E2737" s="104"/>
      <c r="F2737" s="104"/>
      <c r="G2737" s="104"/>
      <c r="H2737" s="104"/>
      <c r="I2737" s="104"/>
      <c r="J2737" s="104"/>
      <c r="K2737" s="104"/>
      <c r="L2737" s="104"/>
      <c r="M2737"/>
      <c r="N2737"/>
      <c r="O2737"/>
      <c r="P2737"/>
      <c r="Q2737"/>
      <c r="R2737"/>
      <c r="S2737"/>
      <c r="T2737"/>
      <c r="U2737"/>
      <c r="V2737"/>
      <c r="W2737"/>
      <c r="X2737"/>
      <c r="Y2737"/>
      <c r="Z2737"/>
      <c r="AA2737"/>
      <c r="AB2737"/>
      <c r="AC2737"/>
      <c r="AD2737"/>
      <c r="AE2737"/>
      <c r="AF2737"/>
      <c r="AG2737"/>
      <c r="AH2737"/>
      <c r="AI2737"/>
      <c r="AJ2737"/>
      <c r="AK2737"/>
      <c r="AL2737"/>
      <c r="AM2737"/>
      <c r="AN2737"/>
      <c r="AO2737"/>
      <c r="AP2737"/>
      <c r="AQ2737"/>
      <c r="AR2737"/>
      <c r="AS2737"/>
      <c r="AT2737"/>
      <c r="AU2737"/>
      <c r="AV2737"/>
      <c r="AW2737"/>
      <c r="AX2737"/>
      <c r="AY2737"/>
      <c r="AZ2737"/>
      <c r="BA2737"/>
      <c r="BB2737"/>
      <c r="BC2737"/>
      <c r="BD2737"/>
      <c r="BE2737"/>
      <c r="BF2737"/>
      <c r="BG2737"/>
      <c r="BH2737"/>
      <c r="BI2737"/>
      <c r="BJ2737"/>
      <c r="BK2737"/>
      <c r="BL2737"/>
      <c r="BM2737"/>
      <c r="BN2737"/>
      <c r="BO2737"/>
      <c r="BP2737"/>
      <c r="BQ2737"/>
      <c r="BR2737"/>
      <c r="BS2737"/>
      <c r="BT2737"/>
    </row>
    <row r="2738" spans="1:72" s="8" customFormat="1" x14ac:dyDescent="0.25">
      <c r="A2738" s="92"/>
      <c r="B2738" s="92"/>
      <c r="C2738" s="92"/>
      <c r="D2738" s="92"/>
      <c r="E2738" s="104"/>
      <c r="F2738" s="104"/>
      <c r="G2738" s="104"/>
      <c r="H2738" s="104"/>
      <c r="I2738" s="104"/>
      <c r="J2738" s="104"/>
      <c r="K2738" s="104"/>
      <c r="L2738" s="104"/>
      <c r="M2738"/>
      <c r="N2738"/>
      <c r="O2738"/>
      <c r="P2738"/>
      <c r="Q2738"/>
      <c r="R2738"/>
      <c r="S2738"/>
      <c r="T2738"/>
      <c r="U2738"/>
      <c r="V2738"/>
      <c r="W2738"/>
      <c r="X2738"/>
      <c r="Y2738"/>
      <c r="Z2738"/>
      <c r="AA2738"/>
      <c r="AB2738"/>
      <c r="AC2738"/>
      <c r="AD2738"/>
      <c r="AE2738"/>
      <c r="AF2738"/>
      <c r="AG2738"/>
      <c r="AH2738"/>
      <c r="AI2738"/>
      <c r="AJ2738"/>
      <c r="AK2738"/>
      <c r="AL2738"/>
      <c r="AM2738"/>
      <c r="AN2738"/>
      <c r="AO2738"/>
      <c r="AP2738"/>
      <c r="AQ2738"/>
      <c r="AR2738"/>
      <c r="AS2738"/>
      <c r="AT2738"/>
      <c r="AU2738"/>
      <c r="AV2738"/>
      <c r="AW2738"/>
      <c r="AX2738"/>
      <c r="AY2738"/>
      <c r="AZ2738"/>
      <c r="BA2738"/>
      <c r="BB2738"/>
      <c r="BC2738"/>
      <c r="BD2738"/>
      <c r="BE2738"/>
      <c r="BF2738"/>
      <c r="BG2738"/>
      <c r="BH2738"/>
      <c r="BI2738"/>
      <c r="BJ2738"/>
      <c r="BK2738"/>
      <c r="BL2738"/>
      <c r="BM2738"/>
      <c r="BN2738"/>
      <c r="BO2738"/>
      <c r="BP2738"/>
      <c r="BQ2738"/>
      <c r="BR2738"/>
      <c r="BS2738"/>
      <c r="BT2738"/>
    </row>
    <row r="2739" spans="1:72" s="8" customFormat="1" x14ac:dyDescent="0.25">
      <c r="A2739" s="92"/>
      <c r="B2739" s="92"/>
      <c r="C2739" s="92"/>
      <c r="D2739" s="92"/>
      <c r="E2739" s="104"/>
      <c r="F2739" s="104"/>
      <c r="G2739" s="104"/>
      <c r="H2739" s="104"/>
      <c r="I2739" s="104"/>
      <c r="J2739" s="104"/>
      <c r="K2739" s="104"/>
      <c r="L2739" s="104"/>
      <c r="M2739"/>
      <c r="N2739"/>
      <c r="O2739"/>
      <c r="P2739"/>
      <c r="Q2739"/>
      <c r="R2739"/>
      <c r="S2739"/>
      <c r="T2739"/>
      <c r="U2739"/>
      <c r="V2739"/>
      <c r="W2739"/>
      <c r="X2739"/>
      <c r="Y2739"/>
      <c r="Z2739"/>
      <c r="AA2739"/>
      <c r="AB2739"/>
      <c r="AC2739"/>
      <c r="AD2739"/>
      <c r="AE2739"/>
      <c r="AF2739"/>
      <c r="AG2739"/>
      <c r="AH2739"/>
      <c r="AI2739"/>
      <c r="AJ2739"/>
      <c r="AK2739"/>
      <c r="AL2739"/>
      <c r="AM2739"/>
      <c r="AN2739"/>
      <c r="AO2739"/>
      <c r="AP2739"/>
      <c r="AQ2739"/>
      <c r="AR2739"/>
      <c r="AS2739"/>
      <c r="AT2739"/>
      <c r="AU2739"/>
      <c r="AV2739"/>
      <c r="AW2739"/>
      <c r="AX2739"/>
      <c r="AY2739"/>
      <c r="AZ2739"/>
      <c r="BA2739"/>
      <c r="BB2739"/>
      <c r="BC2739"/>
      <c r="BD2739"/>
      <c r="BE2739"/>
      <c r="BF2739"/>
      <c r="BG2739"/>
      <c r="BH2739"/>
      <c r="BI2739"/>
      <c r="BJ2739"/>
      <c r="BK2739"/>
      <c r="BL2739"/>
      <c r="BM2739"/>
      <c r="BN2739"/>
      <c r="BO2739"/>
      <c r="BP2739"/>
      <c r="BQ2739"/>
      <c r="BR2739"/>
      <c r="BS2739"/>
      <c r="BT2739"/>
    </row>
    <row r="2740" spans="1:72" s="8" customFormat="1" x14ac:dyDescent="0.25">
      <c r="A2740" s="92"/>
      <c r="B2740" s="92"/>
      <c r="C2740" s="92"/>
      <c r="D2740" s="92"/>
      <c r="E2740" s="104"/>
      <c r="F2740" s="104"/>
      <c r="G2740" s="104"/>
      <c r="H2740" s="104"/>
      <c r="I2740" s="104"/>
      <c r="J2740" s="104"/>
      <c r="K2740" s="104"/>
      <c r="L2740" s="104"/>
      <c r="M2740"/>
      <c r="N2740"/>
      <c r="O2740"/>
      <c r="P2740"/>
      <c r="Q2740"/>
      <c r="R2740"/>
      <c r="S2740"/>
      <c r="T2740"/>
      <c r="U2740"/>
      <c r="V2740"/>
      <c r="W2740"/>
      <c r="X2740"/>
      <c r="Y2740"/>
      <c r="Z2740"/>
      <c r="AA2740"/>
      <c r="AB2740"/>
      <c r="AC2740"/>
      <c r="AD2740"/>
      <c r="AE2740"/>
      <c r="AF2740"/>
      <c r="AG2740"/>
      <c r="AH2740"/>
      <c r="AI2740"/>
      <c r="AJ2740"/>
      <c r="AK2740"/>
      <c r="AL2740"/>
      <c r="AM2740"/>
      <c r="AN2740"/>
      <c r="AO2740"/>
      <c r="AP2740"/>
      <c r="AQ2740"/>
      <c r="AR2740"/>
      <c r="AS2740"/>
      <c r="AT2740"/>
      <c r="AU2740"/>
      <c r="AV2740"/>
      <c r="AW2740"/>
      <c r="AX2740"/>
      <c r="AY2740"/>
      <c r="AZ2740"/>
      <c r="BA2740"/>
      <c r="BB2740"/>
      <c r="BC2740"/>
      <c r="BD2740"/>
      <c r="BE2740"/>
      <c r="BF2740"/>
      <c r="BG2740"/>
      <c r="BH2740"/>
      <c r="BI2740"/>
      <c r="BJ2740"/>
      <c r="BK2740"/>
      <c r="BL2740"/>
      <c r="BM2740"/>
      <c r="BN2740"/>
      <c r="BO2740"/>
      <c r="BP2740"/>
      <c r="BQ2740"/>
      <c r="BR2740"/>
      <c r="BS2740"/>
      <c r="BT2740"/>
    </row>
    <row r="2741" spans="1:72" s="8" customFormat="1" x14ac:dyDescent="0.25">
      <c r="A2741" s="92"/>
      <c r="B2741" s="92"/>
      <c r="C2741" s="92"/>
      <c r="D2741" s="92"/>
      <c r="E2741" s="104"/>
      <c r="F2741" s="104"/>
      <c r="G2741" s="104"/>
      <c r="H2741" s="104"/>
      <c r="I2741" s="104"/>
      <c r="J2741" s="104"/>
      <c r="K2741" s="104"/>
      <c r="L2741" s="104"/>
      <c r="M2741"/>
      <c r="N2741"/>
      <c r="O2741"/>
      <c r="P2741"/>
      <c r="Q2741"/>
      <c r="R2741"/>
      <c r="S2741"/>
      <c r="T2741"/>
      <c r="U2741"/>
      <c r="V2741"/>
      <c r="W2741"/>
      <c r="X2741"/>
      <c r="Y2741"/>
      <c r="Z2741"/>
      <c r="AA2741"/>
      <c r="AB2741"/>
      <c r="AC2741"/>
      <c r="AD2741"/>
      <c r="AE2741"/>
      <c r="AF2741"/>
      <c r="AG2741"/>
      <c r="AH2741"/>
      <c r="AI2741"/>
      <c r="AJ2741"/>
      <c r="AK2741"/>
      <c r="AL2741"/>
      <c r="AM2741"/>
      <c r="AN2741"/>
      <c r="AO2741"/>
      <c r="AP2741"/>
      <c r="AQ2741"/>
      <c r="AR2741"/>
      <c r="AS2741"/>
      <c r="AT2741"/>
      <c r="AU2741"/>
      <c r="AV2741"/>
      <c r="AW2741"/>
      <c r="AX2741"/>
      <c r="AY2741"/>
      <c r="AZ2741"/>
      <c r="BA2741"/>
      <c r="BB2741"/>
      <c r="BC2741"/>
      <c r="BD2741"/>
      <c r="BE2741"/>
      <c r="BF2741"/>
      <c r="BG2741"/>
      <c r="BH2741"/>
      <c r="BI2741"/>
      <c r="BJ2741"/>
      <c r="BK2741"/>
      <c r="BL2741"/>
      <c r="BM2741"/>
      <c r="BN2741"/>
      <c r="BO2741"/>
      <c r="BP2741"/>
      <c r="BQ2741"/>
      <c r="BR2741"/>
      <c r="BS2741"/>
      <c r="BT2741"/>
    </row>
    <row r="2742" spans="1:72" s="8" customFormat="1" x14ac:dyDescent="0.25">
      <c r="A2742" s="92"/>
      <c r="B2742" s="92"/>
      <c r="C2742" s="92"/>
      <c r="D2742" s="92"/>
      <c r="E2742" s="104"/>
      <c r="F2742" s="104"/>
      <c r="G2742" s="104"/>
      <c r="H2742" s="104"/>
      <c r="I2742" s="104"/>
      <c r="J2742" s="104"/>
      <c r="K2742" s="104"/>
      <c r="L2742" s="104"/>
      <c r="M2742"/>
      <c r="N2742"/>
      <c r="O2742"/>
      <c r="P2742"/>
      <c r="Q2742"/>
      <c r="R2742"/>
      <c r="S2742"/>
      <c r="T2742"/>
      <c r="U2742"/>
      <c r="V2742"/>
      <c r="W2742"/>
      <c r="X2742"/>
      <c r="Y2742"/>
      <c r="Z2742"/>
      <c r="AA2742"/>
      <c r="AB2742"/>
      <c r="AC2742"/>
      <c r="AD2742"/>
      <c r="AE2742"/>
      <c r="AF2742"/>
      <c r="AG2742"/>
      <c r="AH2742"/>
      <c r="AI2742"/>
      <c r="AJ2742"/>
      <c r="AK2742"/>
      <c r="AL2742"/>
      <c r="AM2742"/>
      <c r="AN2742"/>
      <c r="AO2742"/>
      <c r="AP2742"/>
      <c r="AQ2742"/>
      <c r="AR2742"/>
      <c r="AS2742"/>
      <c r="AT2742"/>
      <c r="AU2742"/>
      <c r="AV2742"/>
      <c r="AW2742"/>
      <c r="AX2742"/>
      <c r="AY2742"/>
      <c r="AZ2742"/>
      <c r="BA2742"/>
      <c r="BB2742"/>
      <c r="BC2742"/>
      <c r="BD2742"/>
      <c r="BE2742"/>
      <c r="BF2742"/>
      <c r="BG2742"/>
      <c r="BH2742"/>
      <c r="BI2742"/>
      <c r="BJ2742"/>
      <c r="BK2742"/>
      <c r="BL2742"/>
      <c r="BM2742"/>
      <c r="BN2742"/>
      <c r="BO2742"/>
      <c r="BP2742"/>
      <c r="BQ2742"/>
      <c r="BR2742"/>
      <c r="BS2742"/>
      <c r="BT2742"/>
    </row>
    <row r="2743" spans="1:72" s="8" customFormat="1" x14ac:dyDescent="0.25">
      <c r="A2743" s="92"/>
      <c r="B2743" s="92"/>
      <c r="C2743" s="92"/>
      <c r="D2743" s="92"/>
      <c r="E2743" s="104"/>
      <c r="F2743" s="104"/>
      <c r="G2743" s="104"/>
      <c r="H2743" s="104"/>
      <c r="I2743" s="104"/>
      <c r="J2743" s="104"/>
      <c r="K2743" s="104"/>
      <c r="L2743" s="104"/>
      <c r="M2743"/>
      <c r="N2743"/>
      <c r="O2743"/>
      <c r="P2743"/>
      <c r="Q2743"/>
      <c r="R2743"/>
      <c r="S2743"/>
      <c r="T2743"/>
      <c r="U2743"/>
      <c r="V2743"/>
      <c r="W2743"/>
      <c r="X2743"/>
      <c r="Y2743"/>
      <c r="Z2743"/>
      <c r="AA2743"/>
      <c r="AB2743"/>
      <c r="AC2743"/>
      <c r="AD2743"/>
      <c r="AE2743"/>
      <c r="AF2743"/>
      <c r="AG2743"/>
      <c r="AH2743"/>
      <c r="AI2743"/>
      <c r="AJ2743"/>
      <c r="AK2743"/>
      <c r="AL2743"/>
      <c r="AM2743"/>
      <c r="AN2743"/>
      <c r="AO2743"/>
      <c r="AP2743"/>
      <c r="AQ2743"/>
      <c r="AR2743"/>
      <c r="AS2743"/>
      <c r="AT2743"/>
      <c r="AU2743"/>
      <c r="AV2743"/>
      <c r="AW2743"/>
      <c r="AX2743"/>
      <c r="AY2743"/>
      <c r="AZ2743"/>
      <c r="BA2743"/>
      <c r="BB2743"/>
      <c r="BC2743"/>
      <c r="BD2743"/>
      <c r="BE2743"/>
      <c r="BF2743"/>
      <c r="BG2743"/>
      <c r="BH2743"/>
      <c r="BI2743"/>
      <c r="BJ2743"/>
      <c r="BK2743"/>
      <c r="BL2743"/>
      <c r="BM2743"/>
      <c r="BN2743"/>
      <c r="BO2743"/>
      <c r="BP2743"/>
      <c r="BQ2743"/>
      <c r="BR2743"/>
      <c r="BS2743"/>
      <c r="BT2743"/>
    </row>
    <row r="2744" spans="1:72" s="8" customFormat="1" x14ac:dyDescent="0.25">
      <c r="A2744" s="92"/>
      <c r="B2744" s="92"/>
      <c r="C2744" s="92"/>
      <c r="D2744" s="92"/>
      <c r="E2744" s="104"/>
      <c r="F2744" s="104"/>
      <c r="G2744" s="104"/>
      <c r="H2744" s="104"/>
      <c r="I2744" s="104"/>
      <c r="J2744" s="104"/>
      <c r="K2744" s="104"/>
      <c r="L2744" s="104"/>
      <c r="M2744"/>
      <c r="N2744"/>
      <c r="O2744"/>
      <c r="P2744"/>
      <c r="Q2744"/>
      <c r="R2744"/>
      <c r="S2744"/>
      <c r="T2744"/>
      <c r="U2744"/>
      <c r="V2744"/>
      <c r="W2744"/>
      <c r="X2744"/>
      <c r="Y2744"/>
      <c r="Z2744"/>
      <c r="AA2744"/>
      <c r="AB2744"/>
      <c r="AC2744"/>
      <c r="AD2744"/>
      <c r="AE2744"/>
      <c r="AF2744"/>
      <c r="AG2744"/>
      <c r="AH2744"/>
      <c r="AI2744"/>
      <c r="AJ2744"/>
      <c r="AK2744"/>
      <c r="AL2744"/>
      <c r="AM2744"/>
      <c r="AN2744"/>
      <c r="AO2744"/>
      <c r="AP2744"/>
      <c r="AQ2744"/>
      <c r="AR2744"/>
      <c r="AS2744"/>
      <c r="AT2744"/>
      <c r="AU2744"/>
      <c r="AV2744"/>
      <c r="AW2744"/>
      <c r="AX2744"/>
      <c r="AY2744"/>
      <c r="AZ2744"/>
      <c r="BA2744"/>
      <c r="BB2744"/>
      <c r="BC2744"/>
      <c r="BD2744"/>
      <c r="BE2744"/>
      <c r="BF2744"/>
      <c r="BG2744"/>
      <c r="BH2744"/>
      <c r="BI2744"/>
      <c r="BJ2744"/>
      <c r="BK2744"/>
      <c r="BL2744"/>
      <c r="BM2744"/>
      <c r="BN2744"/>
      <c r="BO2744"/>
      <c r="BP2744"/>
      <c r="BQ2744"/>
      <c r="BR2744"/>
      <c r="BS2744"/>
      <c r="BT2744"/>
    </row>
    <row r="2745" spans="1:72" s="8" customFormat="1" x14ac:dyDescent="0.25">
      <c r="A2745" s="92"/>
      <c r="B2745" s="92"/>
      <c r="C2745" s="92"/>
      <c r="D2745" s="92"/>
      <c r="E2745" s="104"/>
      <c r="F2745" s="104"/>
      <c r="G2745" s="104"/>
      <c r="H2745" s="104"/>
      <c r="I2745" s="104"/>
      <c r="J2745" s="104"/>
      <c r="K2745" s="104"/>
      <c r="L2745" s="104"/>
      <c r="M2745"/>
      <c r="N2745"/>
      <c r="O2745"/>
      <c r="P2745"/>
      <c r="Q2745"/>
      <c r="R2745"/>
      <c r="S2745"/>
      <c r="T2745"/>
      <c r="U2745"/>
      <c r="V2745"/>
      <c r="W2745"/>
      <c r="X2745"/>
      <c r="Y2745"/>
      <c r="Z2745"/>
      <c r="AA2745"/>
      <c r="AB2745"/>
      <c r="AC2745"/>
      <c r="AD2745"/>
      <c r="AE2745"/>
      <c r="AF2745"/>
      <c r="AG2745"/>
      <c r="AH2745"/>
      <c r="AI2745"/>
      <c r="AJ2745"/>
      <c r="AK2745"/>
      <c r="AL2745"/>
      <c r="AM2745"/>
      <c r="AN2745"/>
      <c r="AO2745"/>
      <c r="AP2745"/>
      <c r="AQ2745"/>
      <c r="AR2745"/>
      <c r="AS2745"/>
      <c r="AT2745"/>
      <c r="AU2745"/>
      <c r="AV2745"/>
      <c r="AW2745"/>
      <c r="AX2745"/>
      <c r="AY2745"/>
      <c r="AZ2745"/>
      <c r="BA2745"/>
      <c r="BB2745"/>
      <c r="BC2745"/>
      <c r="BD2745"/>
      <c r="BE2745"/>
      <c r="BF2745"/>
      <c r="BG2745"/>
      <c r="BH2745"/>
      <c r="BI2745"/>
      <c r="BJ2745"/>
      <c r="BK2745"/>
      <c r="BL2745"/>
      <c r="BM2745"/>
      <c r="BN2745"/>
      <c r="BO2745"/>
      <c r="BP2745"/>
      <c r="BQ2745"/>
      <c r="BR2745"/>
      <c r="BS2745"/>
      <c r="BT2745"/>
    </row>
    <row r="2746" spans="1:72" s="8" customFormat="1" x14ac:dyDescent="0.25">
      <c r="A2746" s="92"/>
      <c r="B2746" s="92"/>
      <c r="C2746" s="92"/>
      <c r="D2746" s="92"/>
      <c r="E2746" s="104"/>
      <c r="F2746" s="104"/>
      <c r="G2746" s="104"/>
      <c r="H2746" s="104"/>
      <c r="I2746" s="104"/>
      <c r="J2746" s="104"/>
      <c r="K2746" s="104"/>
      <c r="L2746" s="104"/>
      <c r="M2746"/>
      <c r="N2746"/>
      <c r="O2746"/>
      <c r="P2746"/>
      <c r="Q2746"/>
      <c r="R2746"/>
      <c r="S2746"/>
      <c r="T2746"/>
      <c r="U2746"/>
      <c r="V2746"/>
      <c r="W2746"/>
      <c r="X2746"/>
      <c r="Y2746"/>
      <c r="Z2746"/>
      <c r="AA2746"/>
      <c r="AB2746"/>
      <c r="AC2746"/>
      <c r="AD2746"/>
      <c r="AE2746"/>
      <c r="AF2746"/>
      <c r="AG2746"/>
      <c r="AH2746"/>
      <c r="AI2746"/>
      <c r="AJ2746"/>
      <c r="AK2746"/>
      <c r="AL2746"/>
      <c r="AM2746"/>
      <c r="AN2746"/>
      <c r="AO2746"/>
      <c r="AP2746"/>
      <c r="AQ2746"/>
      <c r="AR2746"/>
      <c r="AS2746"/>
      <c r="AT2746"/>
      <c r="AU2746"/>
      <c r="AV2746"/>
      <c r="AW2746"/>
      <c r="AX2746"/>
      <c r="AY2746"/>
      <c r="AZ2746"/>
      <c r="BA2746"/>
      <c r="BB2746"/>
      <c r="BC2746"/>
      <c r="BD2746"/>
      <c r="BE2746"/>
      <c r="BF2746"/>
      <c r="BG2746"/>
      <c r="BH2746"/>
      <c r="BI2746"/>
      <c r="BJ2746"/>
      <c r="BK2746"/>
      <c r="BL2746"/>
      <c r="BM2746"/>
      <c r="BN2746"/>
      <c r="BO2746"/>
      <c r="BP2746"/>
      <c r="BQ2746"/>
      <c r="BR2746"/>
      <c r="BS2746"/>
      <c r="BT2746"/>
    </row>
    <row r="2747" spans="1:72" s="8" customFormat="1" x14ac:dyDescent="0.25">
      <c r="A2747" s="92"/>
      <c r="B2747" s="92"/>
      <c r="C2747" s="92"/>
      <c r="D2747" s="92"/>
      <c r="E2747" s="104"/>
      <c r="F2747" s="104"/>
      <c r="G2747" s="104"/>
      <c r="H2747" s="104"/>
      <c r="I2747" s="104"/>
      <c r="J2747" s="104"/>
      <c r="K2747" s="104"/>
      <c r="L2747" s="104"/>
      <c r="M2747"/>
      <c r="N2747"/>
      <c r="O2747"/>
      <c r="P2747"/>
      <c r="Q2747"/>
      <c r="R2747"/>
      <c r="S2747"/>
      <c r="T2747"/>
      <c r="U2747"/>
      <c r="V2747"/>
      <c r="W2747"/>
      <c r="X2747"/>
      <c r="Y2747"/>
      <c r="Z2747"/>
      <c r="AA2747"/>
      <c r="AB2747"/>
      <c r="AC2747"/>
      <c r="AD2747"/>
      <c r="AE2747"/>
      <c r="AF2747"/>
      <c r="AG2747"/>
      <c r="AH2747"/>
      <c r="AI2747"/>
      <c r="AJ2747"/>
      <c r="AK2747"/>
      <c r="AL2747"/>
      <c r="AM2747"/>
      <c r="AN2747"/>
      <c r="AO2747"/>
      <c r="AP2747"/>
      <c r="AQ2747"/>
      <c r="AR2747"/>
      <c r="AS2747"/>
      <c r="AT2747"/>
      <c r="AU2747"/>
      <c r="AV2747"/>
      <c r="AW2747"/>
      <c r="AX2747"/>
      <c r="AY2747"/>
      <c r="AZ2747"/>
      <c r="BA2747"/>
      <c r="BB2747"/>
      <c r="BC2747"/>
      <c r="BD2747"/>
      <c r="BE2747"/>
      <c r="BF2747"/>
      <c r="BG2747"/>
      <c r="BH2747"/>
      <c r="BI2747"/>
      <c r="BJ2747"/>
      <c r="BK2747"/>
      <c r="BL2747"/>
      <c r="BM2747"/>
      <c r="BN2747"/>
      <c r="BO2747"/>
      <c r="BP2747"/>
      <c r="BQ2747"/>
      <c r="BR2747"/>
      <c r="BS2747"/>
      <c r="BT2747"/>
    </row>
    <row r="2748" spans="1:72" s="8" customFormat="1" x14ac:dyDescent="0.25">
      <c r="A2748" s="92"/>
      <c r="B2748" s="92"/>
      <c r="C2748" s="92"/>
      <c r="D2748" s="92"/>
      <c r="E2748" s="104"/>
      <c r="F2748" s="104"/>
      <c r="G2748" s="104"/>
      <c r="H2748" s="104"/>
      <c r="I2748" s="104"/>
      <c r="J2748" s="104"/>
      <c r="K2748" s="104"/>
      <c r="L2748" s="104"/>
      <c r="M2748"/>
      <c r="N2748"/>
      <c r="O2748"/>
      <c r="P2748"/>
      <c r="Q2748"/>
      <c r="R2748"/>
      <c r="S2748"/>
      <c r="T2748"/>
      <c r="U2748"/>
      <c r="V2748"/>
      <c r="W2748"/>
      <c r="X2748"/>
      <c r="Y2748"/>
      <c r="Z2748"/>
      <c r="AA2748"/>
      <c r="AB2748"/>
      <c r="AC2748"/>
      <c r="AD2748"/>
      <c r="AE2748"/>
      <c r="AF2748"/>
      <c r="AG2748"/>
      <c r="AH2748"/>
      <c r="AI2748"/>
      <c r="AJ2748"/>
      <c r="AK2748"/>
      <c r="AL2748"/>
      <c r="AM2748"/>
      <c r="AN2748"/>
      <c r="AO2748"/>
      <c r="AP2748"/>
      <c r="AQ2748"/>
      <c r="AR2748"/>
      <c r="AS2748"/>
      <c r="AT2748"/>
      <c r="AU2748"/>
      <c r="AV2748"/>
      <c r="AW2748"/>
      <c r="AX2748"/>
      <c r="AY2748"/>
      <c r="AZ2748"/>
      <c r="BA2748"/>
      <c r="BB2748"/>
      <c r="BC2748"/>
      <c r="BD2748"/>
      <c r="BE2748"/>
      <c r="BF2748"/>
      <c r="BG2748"/>
      <c r="BH2748"/>
      <c r="BI2748"/>
      <c r="BJ2748"/>
      <c r="BK2748"/>
      <c r="BL2748"/>
      <c r="BM2748"/>
      <c r="BN2748"/>
      <c r="BO2748"/>
      <c r="BP2748"/>
      <c r="BQ2748"/>
      <c r="BR2748"/>
      <c r="BS2748"/>
      <c r="BT2748"/>
    </row>
    <row r="2749" spans="1:72" s="8" customFormat="1" x14ac:dyDescent="0.25">
      <c r="A2749" s="92"/>
      <c r="B2749" s="92"/>
      <c r="C2749" s="92"/>
      <c r="D2749" s="92"/>
      <c r="E2749" s="104"/>
      <c r="F2749" s="104"/>
      <c r="G2749" s="104"/>
      <c r="H2749" s="104"/>
      <c r="I2749" s="104"/>
      <c r="J2749" s="104"/>
      <c r="K2749" s="104"/>
      <c r="L2749" s="104"/>
      <c r="M2749"/>
      <c r="N2749"/>
      <c r="O2749"/>
      <c r="P2749"/>
      <c r="Q2749"/>
      <c r="R2749"/>
      <c r="S2749"/>
      <c r="T2749"/>
      <c r="U2749"/>
      <c r="V2749"/>
      <c r="W2749"/>
      <c r="X2749"/>
      <c r="Y2749"/>
      <c r="Z2749"/>
      <c r="AA2749"/>
      <c r="AB2749"/>
      <c r="AC2749"/>
      <c r="AD2749"/>
      <c r="AE2749"/>
      <c r="AF2749"/>
      <c r="AG2749"/>
      <c r="AH2749"/>
      <c r="AI2749"/>
      <c r="AJ2749"/>
      <c r="AK2749"/>
      <c r="AL2749"/>
      <c r="AM2749"/>
      <c r="AN2749"/>
      <c r="AO2749"/>
      <c r="AP2749"/>
      <c r="AQ2749"/>
      <c r="AR2749"/>
      <c r="AS2749"/>
      <c r="AT2749"/>
      <c r="AU2749"/>
      <c r="AV2749"/>
      <c r="AW2749"/>
      <c r="AX2749"/>
      <c r="AY2749"/>
      <c r="AZ2749"/>
      <c r="BA2749"/>
      <c r="BB2749"/>
      <c r="BC2749"/>
      <c r="BD2749"/>
      <c r="BE2749"/>
      <c r="BF2749"/>
      <c r="BG2749"/>
      <c r="BH2749"/>
      <c r="BI2749"/>
      <c r="BJ2749"/>
      <c r="BK2749"/>
      <c r="BL2749"/>
      <c r="BM2749"/>
      <c r="BN2749"/>
      <c r="BO2749"/>
      <c r="BP2749"/>
      <c r="BQ2749"/>
      <c r="BR2749"/>
      <c r="BS2749"/>
      <c r="BT2749"/>
    </row>
    <row r="2750" spans="1:72" s="8" customFormat="1" x14ac:dyDescent="0.25">
      <c r="A2750" s="92"/>
      <c r="B2750" s="92"/>
      <c r="C2750" s="92"/>
      <c r="D2750" s="92"/>
      <c r="E2750" s="104"/>
      <c r="F2750" s="104"/>
      <c r="G2750" s="104"/>
      <c r="H2750" s="104"/>
      <c r="I2750" s="104"/>
      <c r="J2750" s="104"/>
      <c r="K2750" s="104"/>
      <c r="L2750" s="104"/>
      <c r="M2750"/>
      <c r="N2750"/>
      <c r="O2750"/>
      <c r="P2750"/>
      <c r="Q2750"/>
      <c r="R2750"/>
      <c r="S2750"/>
      <c r="T2750"/>
      <c r="U2750"/>
      <c r="V2750"/>
      <c r="W2750"/>
      <c r="X2750"/>
      <c r="Y2750"/>
      <c r="Z2750"/>
      <c r="AA2750"/>
      <c r="AB2750"/>
      <c r="AC2750"/>
      <c r="AD2750"/>
      <c r="AE2750"/>
      <c r="AF2750"/>
      <c r="AG2750"/>
      <c r="AH2750"/>
      <c r="AI2750"/>
      <c r="AJ2750"/>
      <c r="AK2750"/>
      <c r="AL2750"/>
      <c r="AM2750"/>
      <c r="AN2750"/>
      <c r="AO2750"/>
      <c r="AP2750"/>
      <c r="AQ2750"/>
      <c r="AR2750"/>
      <c r="AS2750"/>
      <c r="AT2750"/>
      <c r="AU2750"/>
      <c r="AV2750"/>
      <c r="AW2750"/>
      <c r="AX2750"/>
      <c r="AY2750"/>
      <c r="AZ2750"/>
      <c r="BA2750"/>
      <c r="BB2750"/>
      <c r="BC2750"/>
      <c r="BD2750"/>
      <c r="BE2750"/>
      <c r="BF2750"/>
      <c r="BG2750"/>
      <c r="BH2750"/>
      <c r="BI2750"/>
      <c r="BJ2750"/>
      <c r="BK2750"/>
      <c r="BL2750"/>
      <c r="BM2750"/>
      <c r="BN2750"/>
      <c r="BO2750"/>
      <c r="BP2750"/>
      <c r="BQ2750"/>
      <c r="BR2750"/>
      <c r="BS2750"/>
      <c r="BT2750"/>
    </row>
    <row r="2751" spans="1:72" s="8" customFormat="1" x14ac:dyDescent="0.25">
      <c r="A2751" s="92"/>
      <c r="B2751" s="92"/>
      <c r="C2751" s="92"/>
      <c r="D2751" s="92"/>
      <c r="E2751" s="104"/>
      <c r="F2751" s="104"/>
      <c r="G2751" s="104"/>
      <c r="H2751" s="104"/>
      <c r="I2751" s="104"/>
      <c r="J2751" s="104"/>
      <c r="K2751" s="104"/>
      <c r="L2751" s="104"/>
      <c r="M2751"/>
      <c r="N2751"/>
      <c r="O2751"/>
      <c r="P2751"/>
      <c r="Q2751"/>
      <c r="R2751"/>
      <c r="S2751"/>
      <c r="T2751"/>
      <c r="U2751"/>
      <c r="V2751"/>
      <c r="W2751"/>
      <c r="X2751"/>
      <c r="Y2751"/>
      <c r="Z2751"/>
      <c r="AA2751"/>
      <c r="AB2751"/>
      <c r="AC2751"/>
      <c r="AD2751"/>
      <c r="AE2751"/>
      <c r="AF2751"/>
      <c r="AG2751"/>
      <c r="AH2751"/>
      <c r="AI2751"/>
      <c r="AJ2751"/>
      <c r="AK2751"/>
      <c r="AL2751"/>
      <c r="AM2751"/>
      <c r="AN2751"/>
      <c r="AO2751"/>
      <c r="AP2751"/>
      <c r="AQ2751"/>
      <c r="AR2751"/>
      <c r="AS2751"/>
      <c r="AT2751"/>
      <c r="AU2751"/>
      <c r="AV2751"/>
      <c r="AW2751"/>
      <c r="AX2751"/>
      <c r="AY2751"/>
      <c r="AZ2751"/>
      <c r="BA2751"/>
      <c r="BB2751"/>
      <c r="BC2751"/>
      <c r="BD2751"/>
      <c r="BE2751"/>
      <c r="BF2751"/>
      <c r="BG2751"/>
      <c r="BH2751"/>
      <c r="BI2751"/>
      <c r="BJ2751"/>
      <c r="BK2751"/>
      <c r="BL2751"/>
      <c r="BM2751"/>
      <c r="BN2751"/>
      <c r="BO2751"/>
      <c r="BP2751"/>
      <c r="BQ2751"/>
      <c r="BR2751"/>
      <c r="BS2751"/>
      <c r="BT2751"/>
    </row>
    <row r="2752" spans="1:72" s="8" customFormat="1" x14ac:dyDescent="0.25">
      <c r="A2752" s="92"/>
      <c r="B2752" s="92"/>
      <c r="C2752" s="92"/>
      <c r="D2752" s="92"/>
      <c r="E2752" s="104"/>
      <c r="F2752" s="104"/>
      <c r="G2752" s="104"/>
      <c r="H2752" s="104"/>
      <c r="I2752" s="104"/>
      <c r="J2752" s="104"/>
      <c r="K2752" s="104"/>
      <c r="L2752" s="104"/>
      <c r="M2752"/>
      <c r="N2752"/>
      <c r="O2752"/>
      <c r="P2752"/>
      <c r="Q2752"/>
      <c r="R2752"/>
      <c r="S2752"/>
      <c r="T2752"/>
      <c r="U2752"/>
      <c r="V2752"/>
      <c r="W2752"/>
      <c r="X2752"/>
      <c r="Y2752"/>
      <c r="Z2752"/>
      <c r="AA2752"/>
      <c r="AB2752"/>
      <c r="AC2752"/>
      <c r="AD2752"/>
      <c r="AE2752"/>
      <c r="AF2752"/>
      <c r="AG2752"/>
      <c r="AH2752"/>
      <c r="AI2752"/>
      <c r="AJ2752"/>
      <c r="AK2752"/>
      <c r="AL2752"/>
      <c r="AM2752"/>
      <c r="AN2752"/>
      <c r="AO2752"/>
      <c r="AP2752"/>
      <c r="AQ2752"/>
      <c r="AR2752"/>
      <c r="AS2752"/>
      <c r="AT2752"/>
      <c r="AU2752"/>
      <c r="AV2752"/>
      <c r="AW2752"/>
      <c r="AX2752"/>
      <c r="AY2752"/>
      <c r="AZ2752"/>
      <c r="BA2752"/>
      <c r="BB2752"/>
      <c r="BC2752"/>
      <c r="BD2752"/>
      <c r="BE2752"/>
      <c r="BF2752"/>
      <c r="BG2752"/>
      <c r="BH2752"/>
      <c r="BI2752"/>
      <c r="BJ2752"/>
      <c r="BK2752"/>
      <c r="BL2752"/>
      <c r="BM2752"/>
      <c r="BN2752"/>
      <c r="BO2752"/>
      <c r="BP2752"/>
      <c r="BQ2752"/>
      <c r="BR2752"/>
      <c r="BS2752"/>
      <c r="BT2752"/>
    </row>
    <row r="2753" spans="1:72" s="8" customFormat="1" x14ac:dyDescent="0.25">
      <c r="A2753" s="92"/>
      <c r="B2753" s="92"/>
      <c r="C2753" s="92"/>
      <c r="D2753" s="92"/>
      <c r="E2753" s="104"/>
      <c r="F2753" s="104"/>
      <c r="G2753" s="104"/>
      <c r="H2753" s="104"/>
      <c r="I2753" s="104"/>
      <c r="J2753" s="104"/>
      <c r="K2753" s="104"/>
      <c r="L2753" s="104"/>
      <c r="M2753"/>
      <c r="N2753"/>
      <c r="O2753"/>
      <c r="P2753"/>
      <c r="Q2753"/>
      <c r="R2753"/>
      <c r="S2753"/>
      <c r="T2753"/>
      <c r="U2753"/>
      <c r="V2753"/>
      <c r="W2753"/>
      <c r="X2753"/>
      <c r="Y2753"/>
      <c r="Z2753"/>
      <c r="AA2753"/>
      <c r="AB2753"/>
      <c r="AC2753"/>
      <c r="AD2753"/>
      <c r="AE2753"/>
      <c r="AF2753"/>
      <c r="AG2753"/>
      <c r="AH2753"/>
      <c r="AI2753"/>
      <c r="AJ2753"/>
      <c r="AK2753"/>
      <c r="AL2753"/>
      <c r="AM2753"/>
      <c r="AN2753"/>
      <c r="AO2753"/>
      <c r="AP2753"/>
      <c r="AQ2753"/>
      <c r="AR2753"/>
      <c r="AS2753"/>
      <c r="AT2753"/>
      <c r="AU2753"/>
      <c r="AV2753"/>
      <c r="AW2753"/>
      <c r="AX2753"/>
      <c r="AY2753"/>
      <c r="AZ2753"/>
      <c r="BA2753"/>
      <c r="BB2753"/>
      <c r="BC2753"/>
      <c r="BD2753"/>
      <c r="BE2753"/>
      <c r="BF2753"/>
      <c r="BG2753"/>
      <c r="BH2753"/>
      <c r="BI2753"/>
      <c r="BJ2753"/>
      <c r="BK2753"/>
      <c r="BL2753"/>
      <c r="BM2753"/>
      <c r="BN2753"/>
      <c r="BO2753"/>
      <c r="BP2753"/>
      <c r="BQ2753"/>
      <c r="BR2753"/>
      <c r="BS2753"/>
      <c r="BT2753"/>
    </row>
    <row r="2754" spans="1:72" s="8" customFormat="1" x14ac:dyDescent="0.25">
      <c r="A2754" s="92"/>
      <c r="B2754" s="92"/>
      <c r="C2754" s="92"/>
      <c r="D2754" s="92"/>
      <c r="E2754" s="104"/>
      <c r="F2754" s="104"/>
      <c r="G2754" s="104"/>
      <c r="H2754" s="104"/>
      <c r="I2754" s="104"/>
      <c r="J2754" s="104"/>
      <c r="K2754" s="104"/>
      <c r="L2754" s="104"/>
      <c r="M2754"/>
      <c r="N2754"/>
      <c r="O2754"/>
      <c r="P2754"/>
      <c r="Q2754"/>
      <c r="R2754"/>
      <c r="S2754"/>
      <c r="T2754"/>
      <c r="U2754"/>
      <c r="V2754"/>
      <c r="W2754"/>
      <c r="X2754"/>
      <c r="Y2754"/>
      <c r="Z2754"/>
      <c r="AA2754"/>
      <c r="AB2754"/>
      <c r="AC2754"/>
      <c r="AD2754"/>
      <c r="AE2754"/>
      <c r="AF2754"/>
      <c r="AG2754"/>
      <c r="AH2754"/>
      <c r="AI2754"/>
      <c r="AJ2754"/>
      <c r="AK2754"/>
      <c r="AL2754"/>
      <c r="AM2754"/>
      <c r="AN2754"/>
      <c r="AO2754"/>
      <c r="AP2754"/>
      <c r="AQ2754"/>
      <c r="AR2754"/>
      <c r="AS2754"/>
      <c r="AT2754"/>
      <c r="AU2754"/>
      <c r="AV2754"/>
      <c r="AW2754"/>
      <c r="AX2754"/>
      <c r="AY2754"/>
      <c r="AZ2754"/>
      <c r="BA2754"/>
      <c r="BB2754"/>
      <c r="BC2754"/>
      <c r="BD2754"/>
      <c r="BE2754"/>
      <c r="BF2754"/>
      <c r="BG2754"/>
      <c r="BH2754"/>
      <c r="BI2754"/>
      <c r="BJ2754"/>
      <c r="BK2754"/>
      <c r="BL2754"/>
      <c r="BM2754"/>
      <c r="BN2754"/>
      <c r="BO2754"/>
      <c r="BP2754"/>
      <c r="BQ2754"/>
      <c r="BR2754"/>
      <c r="BS2754"/>
      <c r="BT2754"/>
    </row>
    <row r="2755" spans="1:72" s="8" customFormat="1" x14ac:dyDescent="0.25">
      <c r="A2755" s="92"/>
      <c r="B2755" s="92"/>
      <c r="C2755" s="92"/>
      <c r="D2755" s="92"/>
      <c r="E2755" s="104"/>
      <c r="F2755" s="104"/>
      <c r="G2755" s="104"/>
      <c r="H2755" s="104"/>
      <c r="I2755" s="104"/>
      <c r="J2755" s="104"/>
      <c r="K2755" s="104"/>
      <c r="L2755" s="104"/>
      <c r="M2755"/>
      <c r="N2755"/>
      <c r="O2755"/>
      <c r="P2755"/>
      <c r="Q2755"/>
      <c r="R2755"/>
      <c r="S2755"/>
      <c r="T2755"/>
      <c r="U2755"/>
      <c r="V2755"/>
      <c r="W2755"/>
      <c r="X2755"/>
      <c r="Y2755"/>
      <c r="Z2755"/>
      <c r="AA2755"/>
      <c r="AB2755"/>
      <c r="AC2755"/>
      <c r="AD2755"/>
      <c r="AE2755"/>
      <c r="AF2755"/>
      <c r="AG2755"/>
      <c r="AH2755"/>
      <c r="AI2755"/>
      <c r="AJ2755"/>
      <c r="AK2755"/>
      <c r="AL2755"/>
      <c r="AM2755"/>
      <c r="AN2755"/>
      <c r="AO2755"/>
      <c r="AP2755"/>
      <c r="AQ2755"/>
      <c r="AR2755"/>
      <c r="AS2755"/>
      <c r="AT2755"/>
      <c r="AU2755"/>
      <c r="AV2755"/>
      <c r="AW2755"/>
      <c r="AX2755"/>
      <c r="AY2755"/>
      <c r="AZ2755"/>
      <c r="BA2755"/>
      <c r="BB2755"/>
      <c r="BC2755"/>
      <c r="BD2755"/>
      <c r="BE2755"/>
      <c r="BF2755"/>
      <c r="BG2755"/>
      <c r="BH2755"/>
      <c r="BI2755"/>
      <c r="BJ2755"/>
      <c r="BK2755"/>
      <c r="BL2755"/>
      <c r="BM2755"/>
      <c r="BN2755"/>
      <c r="BO2755"/>
      <c r="BP2755"/>
      <c r="BQ2755"/>
      <c r="BR2755"/>
      <c r="BS2755"/>
      <c r="BT2755"/>
    </row>
    <row r="2756" spans="1:72" s="8" customFormat="1" x14ac:dyDescent="0.25">
      <c r="A2756" s="92"/>
      <c r="B2756" s="92"/>
      <c r="C2756" s="92"/>
      <c r="D2756" s="92"/>
      <c r="E2756" s="104"/>
      <c r="F2756" s="104"/>
      <c r="G2756" s="104"/>
      <c r="H2756" s="104"/>
      <c r="I2756" s="104"/>
      <c r="J2756" s="104"/>
      <c r="K2756" s="104"/>
      <c r="L2756" s="104"/>
      <c r="M2756"/>
      <c r="N2756"/>
      <c r="O2756"/>
      <c r="P2756"/>
      <c r="Q2756"/>
      <c r="R2756"/>
      <c r="S2756"/>
      <c r="T2756"/>
      <c r="U2756"/>
      <c r="V2756"/>
      <c r="W2756"/>
      <c r="X2756"/>
      <c r="Y2756"/>
      <c r="Z2756"/>
      <c r="AA2756"/>
      <c r="AB2756"/>
      <c r="AC2756"/>
      <c r="AD2756"/>
      <c r="AE2756"/>
      <c r="AF2756"/>
      <c r="AG2756"/>
      <c r="AH2756"/>
      <c r="AI2756"/>
      <c r="AJ2756"/>
      <c r="AK2756"/>
      <c r="AL2756"/>
      <c r="AM2756"/>
      <c r="AN2756"/>
      <c r="AO2756"/>
      <c r="AP2756"/>
      <c r="AQ2756"/>
      <c r="AR2756"/>
      <c r="AS2756"/>
      <c r="AT2756"/>
      <c r="AU2756"/>
      <c r="AV2756"/>
      <c r="AW2756"/>
      <c r="AX2756"/>
      <c r="AY2756"/>
      <c r="AZ2756"/>
      <c r="BA2756"/>
      <c r="BB2756"/>
      <c r="BC2756"/>
      <c r="BD2756"/>
      <c r="BE2756"/>
      <c r="BF2756"/>
      <c r="BG2756"/>
      <c r="BH2756"/>
      <c r="BI2756"/>
      <c r="BJ2756"/>
      <c r="BK2756"/>
      <c r="BL2756"/>
      <c r="BM2756"/>
      <c r="BN2756"/>
      <c r="BO2756"/>
      <c r="BP2756"/>
      <c r="BQ2756"/>
      <c r="BR2756"/>
      <c r="BS2756"/>
      <c r="BT2756"/>
    </row>
    <row r="2757" spans="1:72" s="8" customFormat="1" x14ac:dyDescent="0.25">
      <c r="A2757" s="92"/>
      <c r="B2757" s="92"/>
      <c r="C2757" s="92"/>
      <c r="D2757" s="92"/>
      <c r="E2757" s="104"/>
      <c r="F2757" s="104"/>
      <c r="G2757" s="104"/>
      <c r="H2757" s="104"/>
      <c r="I2757" s="104"/>
      <c r="J2757" s="104"/>
      <c r="K2757" s="104"/>
      <c r="L2757" s="104"/>
      <c r="M2757"/>
      <c r="N2757"/>
      <c r="O2757"/>
      <c r="P2757"/>
      <c r="Q2757"/>
      <c r="R2757"/>
      <c r="S2757"/>
      <c r="T2757"/>
      <c r="U2757"/>
      <c r="V2757"/>
      <c r="W2757"/>
      <c r="X2757"/>
      <c r="Y2757"/>
      <c r="Z2757"/>
      <c r="AA2757"/>
      <c r="AB2757"/>
      <c r="AC2757"/>
      <c r="AD2757"/>
      <c r="AE2757"/>
      <c r="AF2757"/>
      <c r="AG2757"/>
      <c r="AH2757"/>
      <c r="AI2757"/>
      <c r="AJ2757"/>
      <c r="AK2757"/>
      <c r="AL2757"/>
      <c r="AM2757"/>
      <c r="AN2757"/>
      <c r="AO2757"/>
      <c r="AP2757"/>
      <c r="AQ2757"/>
      <c r="AR2757"/>
      <c r="AS2757"/>
      <c r="AT2757"/>
      <c r="AU2757"/>
      <c r="AV2757"/>
      <c r="AW2757"/>
      <c r="AX2757"/>
      <c r="AY2757"/>
      <c r="AZ2757"/>
      <c r="BA2757"/>
      <c r="BB2757"/>
      <c r="BC2757"/>
      <c r="BD2757"/>
      <c r="BE2757"/>
      <c r="BF2757"/>
      <c r="BG2757"/>
      <c r="BH2757"/>
      <c r="BI2757"/>
      <c r="BJ2757"/>
      <c r="BK2757"/>
      <c r="BL2757"/>
      <c r="BM2757"/>
      <c r="BN2757"/>
      <c r="BO2757"/>
      <c r="BP2757"/>
      <c r="BQ2757"/>
      <c r="BR2757"/>
      <c r="BS2757"/>
      <c r="BT2757"/>
    </row>
    <row r="2758" spans="1:72" s="8" customFormat="1" x14ac:dyDescent="0.25">
      <c r="A2758" s="92"/>
      <c r="B2758" s="92"/>
      <c r="C2758" s="92"/>
      <c r="D2758" s="92"/>
      <c r="E2758" s="104"/>
      <c r="F2758" s="104"/>
      <c r="G2758" s="104"/>
      <c r="H2758" s="104"/>
      <c r="I2758" s="104"/>
      <c r="J2758" s="104"/>
      <c r="K2758" s="104"/>
      <c r="L2758" s="104"/>
      <c r="M2758"/>
      <c r="N2758"/>
      <c r="O2758"/>
      <c r="P2758"/>
      <c r="Q2758"/>
      <c r="R2758"/>
      <c r="S2758"/>
      <c r="T2758"/>
      <c r="U2758"/>
      <c r="V2758"/>
      <c r="W2758"/>
      <c r="X2758"/>
      <c r="Y2758"/>
      <c r="Z2758"/>
      <c r="AA2758"/>
      <c r="AB2758"/>
      <c r="AC2758"/>
      <c r="AD2758"/>
      <c r="AE2758"/>
      <c r="AF2758"/>
      <c r="AG2758"/>
      <c r="AH2758"/>
      <c r="AI2758"/>
      <c r="AJ2758"/>
      <c r="AK2758"/>
      <c r="AL2758"/>
      <c r="AM2758"/>
      <c r="AN2758"/>
      <c r="AO2758"/>
      <c r="AP2758"/>
      <c r="AQ2758"/>
      <c r="AR2758"/>
      <c r="AS2758"/>
      <c r="AT2758"/>
      <c r="AU2758"/>
      <c r="AV2758"/>
      <c r="AW2758"/>
      <c r="AX2758"/>
      <c r="AY2758"/>
      <c r="AZ2758"/>
      <c r="BA2758"/>
      <c r="BB2758"/>
      <c r="BC2758"/>
      <c r="BD2758"/>
      <c r="BE2758"/>
      <c r="BF2758"/>
      <c r="BG2758"/>
      <c r="BH2758"/>
      <c r="BI2758"/>
      <c r="BJ2758"/>
      <c r="BK2758"/>
      <c r="BL2758"/>
      <c r="BM2758"/>
      <c r="BN2758"/>
      <c r="BO2758"/>
      <c r="BP2758"/>
      <c r="BQ2758"/>
      <c r="BR2758"/>
      <c r="BS2758"/>
      <c r="BT2758"/>
    </row>
    <row r="2759" spans="1:72" s="8" customFormat="1" x14ac:dyDescent="0.25">
      <c r="A2759" s="92"/>
      <c r="B2759" s="92"/>
      <c r="C2759" s="92"/>
      <c r="D2759" s="92"/>
      <c r="E2759" s="104"/>
      <c r="F2759" s="104"/>
      <c r="G2759" s="104"/>
      <c r="H2759" s="104"/>
      <c r="I2759" s="104"/>
      <c r="J2759" s="104"/>
      <c r="K2759" s="104"/>
      <c r="L2759" s="104"/>
      <c r="M2759"/>
      <c r="N2759"/>
      <c r="O2759"/>
      <c r="P2759"/>
      <c r="Q2759"/>
      <c r="R2759"/>
      <c r="S2759"/>
      <c r="T2759"/>
      <c r="U2759"/>
      <c r="V2759"/>
      <c r="W2759"/>
      <c r="X2759"/>
      <c r="Y2759"/>
      <c r="Z2759"/>
      <c r="AA2759"/>
      <c r="AB2759"/>
      <c r="AC2759"/>
      <c r="AD2759"/>
      <c r="AE2759"/>
      <c r="AF2759"/>
      <c r="AG2759"/>
      <c r="AH2759"/>
      <c r="AI2759"/>
      <c r="AJ2759"/>
      <c r="AK2759"/>
      <c r="AL2759"/>
      <c r="AM2759"/>
      <c r="AN2759"/>
      <c r="AO2759"/>
      <c r="AP2759"/>
      <c r="AQ2759"/>
      <c r="AR2759"/>
      <c r="AS2759"/>
      <c r="AT2759"/>
      <c r="AU2759"/>
      <c r="AV2759"/>
      <c r="AW2759"/>
      <c r="AX2759"/>
      <c r="AY2759"/>
      <c r="AZ2759"/>
      <c r="BA2759"/>
      <c r="BB2759"/>
      <c r="BC2759"/>
      <c r="BD2759"/>
      <c r="BE2759"/>
      <c r="BF2759"/>
      <c r="BG2759"/>
      <c r="BH2759"/>
      <c r="BI2759"/>
      <c r="BJ2759"/>
      <c r="BK2759"/>
      <c r="BL2759"/>
      <c r="BM2759"/>
      <c r="BN2759"/>
      <c r="BO2759"/>
      <c r="BP2759"/>
      <c r="BQ2759"/>
      <c r="BR2759"/>
      <c r="BS2759"/>
      <c r="BT2759"/>
    </row>
    <row r="2760" spans="1:72" s="8" customFormat="1" x14ac:dyDescent="0.25">
      <c r="A2760" s="92"/>
      <c r="B2760" s="92"/>
      <c r="C2760" s="92"/>
      <c r="D2760" s="92"/>
      <c r="E2760" s="104"/>
      <c r="F2760" s="104"/>
      <c r="G2760" s="104"/>
      <c r="H2760" s="104"/>
      <c r="I2760" s="104"/>
      <c r="J2760" s="104"/>
      <c r="K2760" s="104"/>
      <c r="L2760" s="104"/>
      <c r="M2760"/>
      <c r="N2760"/>
      <c r="O2760"/>
      <c r="P2760"/>
      <c r="Q2760"/>
      <c r="R2760"/>
      <c r="S2760"/>
      <c r="T2760"/>
      <c r="U2760"/>
      <c r="V2760"/>
      <c r="W2760"/>
      <c r="X2760"/>
      <c r="Y2760"/>
      <c r="Z2760"/>
      <c r="AA2760"/>
      <c r="AB2760"/>
      <c r="AC2760"/>
      <c r="AD2760"/>
      <c r="AE2760"/>
      <c r="AF2760"/>
      <c r="AG2760"/>
      <c r="AH2760"/>
      <c r="AI2760"/>
      <c r="AJ2760"/>
      <c r="AK2760"/>
      <c r="AL2760"/>
      <c r="AM2760"/>
      <c r="AN2760"/>
      <c r="AO2760"/>
      <c r="AP2760"/>
      <c r="AQ2760"/>
      <c r="AR2760"/>
      <c r="AS2760"/>
      <c r="AT2760"/>
      <c r="AU2760"/>
      <c r="AV2760"/>
      <c r="AW2760"/>
      <c r="AX2760"/>
      <c r="AY2760"/>
      <c r="AZ2760"/>
      <c r="BA2760"/>
      <c r="BB2760"/>
      <c r="BC2760"/>
      <c r="BD2760"/>
      <c r="BE2760"/>
      <c r="BF2760"/>
      <c r="BG2760"/>
      <c r="BH2760"/>
      <c r="BI2760"/>
      <c r="BJ2760"/>
      <c r="BK2760"/>
      <c r="BL2760"/>
      <c r="BM2760"/>
      <c r="BN2760"/>
      <c r="BO2760"/>
      <c r="BP2760"/>
      <c r="BQ2760"/>
      <c r="BR2760"/>
      <c r="BS2760"/>
      <c r="BT2760"/>
    </row>
    <row r="2761" spans="1:72" s="8" customFormat="1" x14ac:dyDescent="0.25">
      <c r="A2761" s="92"/>
      <c r="B2761" s="92"/>
      <c r="C2761" s="92"/>
      <c r="D2761" s="92"/>
      <c r="E2761" s="104"/>
      <c r="F2761" s="104"/>
      <c r="G2761" s="104"/>
      <c r="H2761" s="104"/>
      <c r="I2761" s="104"/>
      <c r="J2761" s="104"/>
      <c r="K2761" s="104"/>
      <c r="L2761" s="104"/>
      <c r="M2761"/>
      <c r="N2761"/>
      <c r="O2761"/>
      <c r="P2761"/>
      <c r="Q2761"/>
      <c r="R2761"/>
      <c r="S2761"/>
      <c r="T2761"/>
      <c r="U2761"/>
      <c r="V2761"/>
      <c r="W2761"/>
      <c r="X2761"/>
      <c r="Y2761"/>
      <c r="Z2761"/>
      <c r="AA2761"/>
      <c r="AB2761"/>
      <c r="AC2761"/>
      <c r="AD2761"/>
      <c r="AE2761"/>
      <c r="AF2761"/>
      <c r="AG2761"/>
      <c r="AH2761"/>
      <c r="AI2761"/>
      <c r="AJ2761"/>
      <c r="AK2761"/>
      <c r="AL2761"/>
      <c r="AM2761"/>
      <c r="AN2761"/>
      <c r="AO2761"/>
      <c r="AP2761"/>
      <c r="AQ2761"/>
      <c r="AR2761"/>
      <c r="AS2761"/>
      <c r="AT2761"/>
      <c r="AU2761"/>
      <c r="AV2761"/>
      <c r="AW2761"/>
      <c r="AX2761"/>
      <c r="AY2761"/>
      <c r="AZ2761"/>
      <c r="BA2761"/>
      <c r="BB2761"/>
      <c r="BC2761"/>
      <c r="BD2761"/>
      <c r="BE2761"/>
      <c r="BF2761"/>
      <c r="BG2761"/>
      <c r="BH2761"/>
      <c r="BI2761"/>
      <c r="BJ2761"/>
      <c r="BK2761"/>
      <c r="BL2761"/>
      <c r="BM2761"/>
      <c r="BN2761"/>
      <c r="BO2761"/>
      <c r="BP2761"/>
      <c r="BQ2761"/>
      <c r="BR2761"/>
      <c r="BS2761"/>
      <c r="BT2761"/>
    </row>
    <row r="2762" spans="1:72" s="8" customFormat="1" x14ac:dyDescent="0.25">
      <c r="A2762" s="92"/>
      <c r="B2762" s="92"/>
      <c r="C2762" s="92"/>
      <c r="D2762" s="92"/>
      <c r="E2762" s="104"/>
      <c r="F2762" s="104"/>
      <c r="G2762" s="104"/>
      <c r="H2762" s="104"/>
      <c r="I2762" s="104"/>
      <c r="J2762" s="104"/>
      <c r="K2762" s="104"/>
      <c r="L2762" s="104"/>
      <c r="M2762"/>
      <c r="N2762"/>
      <c r="O2762"/>
      <c r="P2762"/>
      <c r="Q2762"/>
      <c r="R2762"/>
      <c r="S2762"/>
      <c r="T2762"/>
      <c r="U2762"/>
      <c r="V2762"/>
      <c r="W2762"/>
      <c r="X2762"/>
      <c r="Y2762"/>
      <c r="Z2762"/>
      <c r="AA2762"/>
      <c r="AB2762"/>
      <c r="AC2762"/>
      <c r="AD2762"/>
      <c r="AE2762"/>
      <c r="AF2762"/>
      <c r="AG2762"/>
      <c r="AH2762"/>
      <c r="AI2762"/>
      <c r="AJ2762"/>
      <c r="AK2762"/>
      <c r="AL2762"/>
      <c r="AM2762"/>
      <c r="AN2762"/>
      <c r="AO2762"/>
      <c r="AP2762"/>
      <c r="AQ2762"/>
      <c r="AR2762"/>
      <c r="AS2762"/>
      <c r="AT2762"/>
      <c r="AU2762"/>
      <c r="AV2762"/>
      <c r="AW2762"/>
      <c r="AX2762"/>
      <c r="AY2762"/>
      <c r="AZ2762"/>
      <c r="BA2762"/>
      <c r="BB2762"/>
      <c r="BC2762"/>
      <c r="BD2762"/>
      <c r="BE2762"/>
      <c r="BF2762"/>
      <c r="BG2762"/>
      <c r="BH2762"/>
      <c r="BI2762"/>
      <c r="BJ2762"/>
      <c r="BK2762"/>
      <c r="BL2762"/>
      <c r="BM2762"/>
      <c r="BN2762"/>
      <c r="BO2762"/>
      <c r="BP2762"/>
      <c r="BQ2762"/>
      <c r="BR2762"/>
      <c r="BS2762"/>
      <c r="BT2762"/>
    </row>
    <row r="2763" spans="1:72" s="8" customFormat="1" x14ac:dyDescent="0.25">
      <c r="A2763" s="92"/>
      <c r="B2763" s="92"/>
      <c r="C2763" s="92"/>
      <c r="D2763" s="92"/>
      <c r="E2763" s="104"/>
      <c r="F2763" s="104"/>
      <c r="G2763" s="104"/>
      <c r="H2763" s="104"/>
      <c r="I2763" s="104"/>
      <c r="J2763" s="104"/>
      <c r="K2763" s="104"/>
      <c r="L2763" s="104"/>
      <c r="M2763"/>
      <c r="N2763"/>
      <c r="O2763"/>
      <c r="P2763"/>
      <c r="Q2763"/>
      <c r="R2763"/>
      <c r="S2763"/>
      <c r="T2763"/>
      <c r="U2763"/>
      <c r="V2763"/>
      <c r="W2763"/>
      <c r="X2763"/>
      <c r="Y2763"/>
      <c r="Z2763"/>
      <c r="AA2763"/>
      <c r="AB2763"/>
      <c r="AC2763"/>
      <c r="AD2763"/>
      <c r="AE2763"/>
      <c r="AF2763"/>
      <c r="AG2763"/>
      <c r="AH2763"/>
      <c r="AI2763"/>
      <c r="AJ2763"/>
      <c r="AK2763"/>
      <c r="AL2763"/>
      <c r="AM2763"/>
      <c r="AN2763"/>
      <c r="AO2763"/>
      <c r="AP2763"/>
      <c r="AQ2763"/>
      <c r="AR2763"/>
      <c r="AS2763"/>
      <c r="AT2763"/>
      <c r="AU2763"/>
      <c r="AV2763"/>
      <c r="AW2763"/>
      <c r="AX2763"/>
      <c r="AY2763"/>
      <c r="AZ2763"/>
      <c r="BA2763"/>
      <c r="BB2763"/>
      <c r="BC2763"/>
      <c r="BD2763"/>
      <c r="BE2763"/>
      <c r="BF2763"/>
      <c r="BG2763"/>
      <c r="BH2763"/>
      <c r="BI2763"/>
      <c r="BJ2763"/>
      <c r="BK2763"/>
      <c r="BL2763"/>
      <c r="BM2763"/>
      <c r="BN2763"/>
      <c r="BO2763"/>
      <c r="BP2763"/>
      <c r="BQ2763"/>
      <c r="BR2763"/>
      <c r="BS2763"/>
      <c r="BT2763"/>
    </row>
    <row r="2764" spans="1:72" s="8" customFormat="1" x14ac:dyDescent="0.25">
      <c r="A2764" s="92"/>
      <c r="B2764" s="92"/>
      <c r="C2764" s="92"/>
      <c r="D2764" s="92"/>
      <c r="E2764" s="104"/>
      <c r="F2764" s="104"/>
      <c r="G2764" s="104"/>
      <c r="H2764" s="104"/>
      <c r="I2764" s="104"/>
      <c r="J2764" s="104"/>
      <c r="K2764" s="104"/>
      <c r="L2764" s="104"/>
      <c r="M2764"/>
      <c r="N2764"/>
      <c r="O2764"/>
      <c r="P2764"/>
      <c r="Q2764"/>
      <c r="R2764"/>
      <c r="S2764"/>
      <c r="T2764"/>
      <c r="U2764"/>
      <c r="V2764"/>
      <c r="W2764"/>
      <c r="X2764"/>
      <c r="Y2764"/>
      <c r="Z2764"/>
      <c r="AA2764"/>
      <c r="AB2764"/>
      <c r="AC2764"/>
      <c r="AD2764"/>
      <c r="AE2764"/>
      <c r="AF2764"/>
      <c r="AG2764"/>
      <c r="AH2764"/>
      <c r="AI2764"/>
      <c r="AJ2764"/>
      <c r="AK2764"/>
      <c r="AL2764"/>
      <c r="AM2764"/>
      <c r="AN2764"/>
      <c r="AO2764"/>
      <c r="AP2764"/>
      <c r="AQ2764"/>
      <c r="AR2764"/>
      <c r="AS2764"/>
      <c r="AT2764"/>
      <c r="AU2764"/>
      <c r="AV2764"/>
      <c r="AW2764"/>
      <c r="AX2764"/>
      <c r="AY2764"/>
      <c r="AZ2764"/>
      <c r="BA2764"/>
      <c r="BB2764"/>
      <c r="BC2764"/>
      <c r="BD2764"/>
      <c r="BE2764"/>
      <c r="BF2764"/>
      <c r="BG2764"/>
      <c r="BH2764"/>
      <c r="BI2764"/>
      <c r="BJ2764"/>
      <c r="BK2764"/>
      <c r="BL2764"/>
      <c r="BM2764"/>
      <c r="BN2764"/>
      <c r="BO2764"/>
      <c r="BP2764"/>
      <c r="BQ2764"/>
      <c r="BR2764"/>
      <c r="BS2764"/>
      <c r="BT2764"/>
    </row>
    <row r="2765" spans="1:72" s="8" customFormat="1" x14ac:dyDescent="0.25">
      <c r="A2765" s="92"/>
      <c r="B2765" s="92"/>
      <c r="C2765" s="92"/>
      <c r="D2765" s="92"/>
      <c r="E2765" s="104"/>
      <c r="F2765" s="104"/>
      <c r="G2765" s="104"/>
      <c r="H2765" s="104"/>
      <c r="I2765" s="104"/>
      <c r="J2765" s="104"/>
      <c r="K2765" s="104"/>
      <c r="L2765" s="104"/>
      <c r="M2765"/>
      <c r="N2765"/>
      <c r="O2765"/>
      <c r="P2765"/>
      <c r="Q2765"/>
      <c r="R2765"/>
      <c r="S2765"/>
      <c r="T2765"/>
      <c r="U2765"/>
      <c r="V2765"/>
      <c r="W2765"/>
      <c r="X2765"/>
      <c r="Y2765"/>
      <c r="Z2765"/>
      <c r="AA2765"/>
      <c r="AB2765"/>
      <c r="AC2765"/>
      <c r="AD2765"/>
      <c r="AE2765"/>
      <c r="AF2765"/>
      <c r="AG2765"/>
      <c r="AH2765"/>
      <c r="AI2765"/>
      <c r="AJ2765"/>
      <c r="AK2765"/>
      <c r="AL2765"/>
      <c r="AM2765"/>
      <c r="AN2765"/>
      <c r="AO2765"/>
      <c r="AP2765"/>
      <c r="AQ2765"/>
      <c r="AR2765"/>
      <c r="AS2765"/>
      <c r="AT2765"/>
      <c r="AU2765"/>
      <c r="AV2765"/>
      <c r="AW2765"/>
      <c r="AX2765"/>
      <c r="AY2765"/>
      <c r="AZ2765"/>
      <c r="BA2765"/>
      <c r="BB2765"/>
      <c r="BC2765"/>
      <c r="BD2765"/>
      <c r="BE2765"/>
      <c r="BF2765"/>
      <c r="BG2765"/>
      <c r="BH2765"/>
      <c r="BI2765"/>
      <c r="BJ2765"/>
      <c r="BK2765"/>
      <c r="BL2765"/>
      <c r="BM2765"/>
      <c r="BN2765"/>
      <c r="BO2765"/>
      <c r="BP2765"/>
      <c r="BQ2765"/>
      <c r="BR2765"/>
      <c r="BS2765"/>
      <c r="BT2765"/>
    </row>
    <row r="2766" spans="1:72" s="8" customFormat="1" x14ac:dyDescent="0.25">
      <c r="A2766" s="92"/>
      <c r="B2766" s="92"/>
      <c r="C2766" s="92"/>
      <c r="D2766" s="92"/>
      <c r="E2766" s="104"/>
      <c r="F2766" s="104"/>
      <c r="G2766" s="104"/>
      <c r="H2766" s="104"/>
      <c r="I2766" s="104"/>
      <c r="J2766" s="104"/>
      <c r="K2766" s="104"/>
      <c r="L2766" s="104"/>
      <c r="M2766"/>
      <c r="N2766"/>
      <c r="O2766"/>
      <c r="P2766"/>
      <c r="Q2766"/>
      <c r="R2766"/>
      <c r="S2766"/>
      <c r="T2766"/>
      <c r="U2766"/>
      <c r="V2766"/>
      <c r="W2766"/>
      <c r="X2766"/>
      <c r="Y2766"/>
      <c r="Z2766"/>
      <c r="AA2766"/>
      <c r="AB2766"/>
      <c r="AC2766"/>
      <c r="AD2766"/>
      <c r="AE2766"/>
      <c r="AF2766"/>
      <c r="AG2766"/>
      <c r="AH2766"/>
      <c r="AI2766"/>
      <c r="AJ2766"/>
      <c r="AK2766"/>
      <c r="AL2766"/>
      <c r="AM2766"/>
      <c r="AN2766"/>
      <c r="AO2766"/>
      <c r="AP2766"/>
      <c r="AQ2766"/>
      <c r="AR2766"/>
      <c r="AS2766"/>
      <c r="AT2766"/>
      <c r="AU2766"/>
      <c r="AV2766"/>
      <c r="AW2766"/>
      <c r="AX2766"/>
      <c r="AY2766"/>
      <c r="AZ2766"/>
      <c r="BA2766"/>
      <c r="BB2766"/>
      <c r="BC2766"/>
      <c r="BD2766"/>
      <c r="BE2766"/>
      <c r="BF2766"/>
      <c r="BG2766"/>
      <c r="BH2766"/>
      <c r="BI2766"/>
      <c r="BJ2766"/>
      <c r="BK2766"/>
      <c r="BL2766"/>
      <c r="BM2766"/>
      <c r="BN2766"/>
      <c r="BO2766"/>
      <c r="BP2766"/>
      <c r="BQ2766"/>
      <c r="BR2766"/>
      <c r="BS2766"/>
      <c r="BT2766"/>
    </row>
    <row r="2767" spans="1:72" s="8" customFormat="1" x14ac:dyDescent="0.25">
      <c r="A2767" s="92"/>
      <c r="B2767" s="92"/>
      <c r="C2767" s="92"/>
      <c r="D2767" s="92"/>
      <c r="E2767" s="104"/>
      <c r="F2767" s="104"/>
      <c r="G2767" s="104"/>
      <c r="H2767" s="104"/>
      <c r="I2767" s="104"/>
      <c r="J2767" s="104"/>
      <c r="K2767" s="104"/>
      <c r="L2767" s="104"/>
      <c r="M2767"/>
      <c r="N2767"/>
      <c r="O2767"/>
      <c r="P2767"/>
      <c r="Q2767"/>
      <c r="R2767"/>
      <c r="S2767"/>
      <c r="T2767"/>
      <c r="U2767"/>
      <c r="V2767"/>
      <c r="W2767"/>
      <c r="X2767"/>
      <c r="Y2767"/>
      <c r="Z2767"/>
      <c r="AA2767"/>
      <c r="AB2767"/>
      <c r="AC2767"/>
      <c r="AD2767"/>
      <c r="AE2767"/>
      <c r="AF2767"/>
      <c r="AG2767"/>
      <c r="AH2767"/>
      <c r="AI2767"/>
      <c r="AJ2767"/>
      <c r="AK2767"/>
      <c r="AL2767"/>
      <c r="AM2767"/>
      <c r="AN2767"/>
      <c r="AO2767"/>
      <c r="AP2767"/>
      <c r="AQ2767"/>
      <c r="AR2767"/>
      <c r="AS2767"/>
      <c r="AT2767"/>
      <c r="AU2767"/>
      <c r="AV2767"/>
      <c r="AW2767"/>
      <c r="AX2767"/>
      <c r="AY2767"/>
      <c r="AZ2767"/>
      <c r="BA2767"/>
      <c r="BB2767"/>
      <c r="BC2767"/>
      <c r="BD2767"/>
      <c r="BE2767"/>
      <c r="BF2767"/>
      <c r="BG2767"/>
      <c r="BH2767"/>
      <c r="BI2767"/>
      <c r="BJ2767"/>
      <c r="BK2767"/>
      <c r="BL2767"/>
      <c r="BM2767"/>
      <c r="BN2767"/>
      <c r="BO2767"/>
      <c r="BP2767"/>
      <c r="BQ2767"/>
      <c r="BR2767"/>
      <c r="BS2767"/>
      <c r="BT2767"/>
    </row>
    <row r="2768" spans="1:72" s="8" customFormat="1" x14ac:dyDescent="0.25">
      <c r="A2768" s="92"/>
      <c r="B2768" s="92"/>
      <c r="C2768" s="92"/>
      <c r="D2768" s="92"/>
      <c r="E2768" s="104"/>
      <c r="F2768" s="104"/>
      <c r="G2768" s="104"/>
      <c r="H2768" s="104"/>
      <c r="I2768" s="104"/>
      <c r="J2768" s="104"/>
      <c r="K2768" s="104"/>
      <c r="L2768" s="104"/>
      <c r="M2768"/>
      <c r="N2768"/>
      <c r="O2768"/>
      <c r="P2768"/>
      <c r="Q2768"/>
      <c r="R2768"/>
      <c r="S2768"/>
      <c r="T2768"/>
      <c r="U2768"/>
      <c r="V2768"/>
      <c r="W2768"/>
      <c r="X2768"/>
      <c r="Y2768"/>
      <c r="Z2768"/>
      <c r="AA2768"/>
      <c r="AB2768"/>
      <c r="AC2768"/>
      <c r="AD2768"/>
      <c r="AE2768"/>
      <c r="AF2768"/>
      <c r="AG2768"/>
      <c r="AH2768"/>
      <c r="AI2768"/>
      <c r="AJ2768"/>
      <c r="AK2768"/>
      <c r="AL2768"/>
      <c r="AM2768"/>
      <c r="AN2768"/>
      <c r="AO2768"/>
      <c r="AP2768"/>
      <c r="AQ2768"/>
      <c r="AR2768"/>
      <c r="AS2768"/>
      <c r="AT2768"/>
      <c r="AU2768"/>
      <c r="AV2768"/>
      <c r="AW2768"/>
      <c r="AX2768"/>
      <c r="AY2768"/>
      <c r="AZ2768"/>
      <c r="BA2768"/>
      <c r="BB2768"/>
      <c r="BC2768"/>
      <c r="BD2768"/>
      <c r="BE2768"/>
      <c r="BF2768"/>
      <c r="BG2768"/>
      <c r="BH2768"/>
      <c r="BI2768"/>
      <c r="BJ2768"/>
      <c r="BK2768"/>
      <c r="BL2768"/>
      <c r="BM2768"/>
      <c r="BN2768"/>
      <c r="BO2768"/>
      <c r="BP2768"/>
      <c r="BQ2768"/>
      <c r="BR2768"/>
      <c r="BS2768"/>
      <c r="BT2768"/>
    </row>
    <row r="2769" spans="1:72" s="8" customFormat="1" x14ac:dyDescent="0.25">
      <c r="A2769" s="92"/>
      <c r="B2769" s="92"/>
      <c r="C2769" s="92"/>
      <c r="D2769" s="92"/>
      <c r="E2769" s="104"/>
      <c r="F2769" s="104"/>
      <c r="G2769" s="104"/>
      <c r="H2769" s="104"/>
      <c r="I2769" s="104"/>
      <c r="J2769" s="104"/>
      <c r="K2769" s="104"/>
      <c r="L2769" s="104"/>
      <c r="M2769"/>
      <c r="N2769"/>
      <c r="O2769"/>
      <c r="P2769"/>
      <c r="Q2769"/>
      <c r="R2769"/>
      <c r="S2769"/>
      <c r="T2769"/>
      <c r="U2769"/>
      <c r="V2769"/>
      <c r="W2769"/>
      <c r="X2769"/>
      <c r="Y2769"/>
      <c r="Z2769"/>
      <c r="AA2769"/>
      <c r="AB2769"/>
      <c r="AC2769"/>
      <c r="AD2769"/>
      <c r="AE2769"/>
      <c r="AF2769"/>
      <c r="AG2769"/>
      <c r="AH2769"/>
      <c r="AI2769"/>
      <c r="AJ2769"/>
      <c r="AK2769"/>
      <c r="AL2769"/>
      <c r="AM2769"/>
      <c r="AN2769"/>
      <c r="AO2769"/>
      <c r="AP2769"/>
      <c r="AQ2769"/>
      <c r="AR2769"/>
      <c r="AS2769"/>
      <c r="AT2769"/>
      <c r="AU2769"/>
      <c r="AV2769"/>
      <c r="AW2769"/>
      <c r="AX2769"/>
      <c r="AY2769"/>
      <c r="AZ2769"/>
      <c r="BA2769"/>
      <c r="BB2769"/>
      <c r="BC2769"/>
      <c r="BD2769"/>
      <c r="BE2769"/>
      <c r="BF2769"/>
      <c r="BG2769"/>
      <c r="BH2769"/>
      <c r="BI2769"/>
      <c r="BJ2769"/>
      <c r="BK2769"/>
      <c r="BL2769"/>
      <c r="BM2769"/>
      <c r="BN2769"/>
      <c r="BO2769"/>
      <c r="BP2769"/>
      <c r="BQ2769"/>
      <c r="BR2769"/>
      <c r="BS2769"/>
      <c r="BT2769"/>
    </row>
    <row r="2770" spans="1:72" s="8" customFormat="1" x14ac:dyDescent="0.25">
      <c r="A2770" s="92"/>
      <c r="B2770" s="92"/>
      <c r="C2770" s="92"/>
      <c r="D2770" s="92"/>
      <c r="E2770" s="104"/>
      <c r="F2770" s="104"/>
      <c r="G2770" s="104"/>
      <c r="H2770" s="104"/>
      <c r="I2770" s="104"/>
      <c r="J2770" s="104"/>
      <c r="K2770" s="104"/>
      <c r="L2770" s="104"/>
      <c r="M2770"/>
      <c r="N2770"/>
      <c r="O2770"/>
      <c r="P2770"/>
      <c r="Q2770"/>
      <c r="R2770"/>
      <c r="S2770"/>
      <c r="T2770"/>
      <c r="U2770"/>
      <c r="V2770"/>
      <c r="W2770"/>
      <c r="X2770"/>
      <c r="Y2770"/>
      <c r="Z2770"/>
      <c r="AA2770"/>
      <c r="AB2770"/>
      <c r="AC2770"/>
      <c r="AD2770"/>
      <c r="AE2770"/>
      <c r="AF2770"/>
      <c r="AG2770"/>
      <c r="AH2770"/>
      <c r="AI2770"/>
      <c r="AJ2770"/>
      <c r="AK2770"/>
      <c r="AL2770"/>
      <c r="AM2770"/>
      <c r="AN2770"/>
      <c r="AO2770"/>
      <c r="AP2770"/>
      <c r="AQ2770"/>
      <c r="AR2770"/>
      <c r="AS2770"/>
      <c r="AT2770"/>
      <c r="AU2770"/>
      <c r="AV2770"/>
      <c r="AW2770"/>
      <c r="AX2770"/>
      <c r="AY2770"/>
      <c r="AZ2770"/>
      <c r="BA2770"/>
      <c r="BB2770"/>
      <c r="BC2770"/>
      <c r="BD2770"/>
      <c r="BE2770"/>
      <c r="BF2770"/>
      <c r="BG2770"/>
      <c r="BH2770"/>
      <c r="BI2770"/>
      <c r="BJ2770"/>
      <c r="BK2770"/>
      <c r="BL2770"/>
      <c r="BM2770"/>
      <c r="BN2770"/>
      <c r="BO2770"/>
      <c r="BP2770"/>
      <c r="BQ2770"/>
      <c r="BR2770"/>
      <c r="BS2770"/>
      <c r="BT2770"/>
    </row>
    <row r="2771" spans="1:72" s="8" customFormat="1" x14ac:dyDescent="0.25">
      <c r="A2771" s="92"/>
      <c r="B2771" s="92"/>
      <c r="C2771" s="92"/>
      <c r="D2771" s="92"/>
      <c r="E2771" s="104"/>
      <c r="F2771" s="104"/>
      <c r="G2771" s="104"/>
      <c r="H2771" s="104"/>
      <c r="I2771" s="104"/>
      <c r="J2771" s="104"/>
      <c r="K2771" s="104"/>
      <c r="L2771" s="104"/>
      <c r="M2771"/>
      <c r="N2771"/>
      <c r="O2771"/>
      <c r="P2771"/>
      <c r="Q2771"/>
      <c r="R2771"/>
      <c r="S2771"/>
      <c r="T2771"/>
      <c r="U2771"/>
      <c r="V2771"/>
      <c r="W2771"/>
      <c r="X2771"/>
      <c r="Y2771"/>
      <c r="Z2771"/>
      <c r="AA2771"/>
      <c r="AB2771"/>
      <c r="AC2771"/>
      <c r="AD2771"/>
      <c r="AE2771"/>
      <c r="AF2771"/>
      <c r="AG2771"/>
      <c r="AH2771"/>
      <c r="AI2771"/>
      <c r="AJ2771"/>
      <c r="AK2771"/>
      <c r="AL2771"/>
      <c r="AM2771"/>
      <c r="AN2771"/>
      <c r="AO2771"/>
      <c r="AP2771"/>
      <c r="AQ2771"/>
      <c r="AR2771"/>
      <c r="AS2771"/>
      <c r="AT2771"/>
      <c r="AU2771"/>
      <c r="AV2771"/>
      <c r="AW2771"/>
      <c r="AX2771"/>
      <c r="AY2771"/>
      <c r="AZ2771"/>
      <c r="BA2771"/>
      <c r="BB2771"/>
      <c r="BC2771"/>
      <c r="BD2771"/>
      <c r="BE2771"/>
      <c r="BF2771"/>
      <c r="BG2771"/>
      <c r="BH2771"/>
      <c r="BI2771"/>
      <c r="BJ2771"/>
      <c r="BK2771"/>
      <c r="BL2771"/>
      <c r="BM2771"/>
      <c r="BN2771"/>
      <c r="BO2771"/>
      <c r="BP2771"/>
      <c r="BQ2771"/>
      <c r="BR2771"/>
      <c r="BS2771"/>
      <c r="BT2771"/>
    </row>
    <row r="2772" spans="1:72" s="8" customFormat="1" x14ac:dyDescent="0.25">
      <c r="A2772" s="92"/>
      <c r="B2772" s="92"/>
      <c r="C2772" s="92"/>
      <c r="D2772" s="92"/>
      <c r="E2772" s="104"/>
      <c r="F2772" s="104"/>
      <c r="G2772" s="104"/>
      <c r="H2772" s="104"/>
      <c r="I2772" s="104"/>
      <c r="J2772" s="104"/>
      <c r="K2772" s="104"/>
      <c r="L2772" s="104"/>
      <c r="M2772"/>
      <c r="N2772"/>
      <c r="O2772"/>
      <c r="P2772"/>
      <c r="Q2772"/>
      <c r="R2772"/>
      <c r="S2772"/>
      <c r="T2772"/>
      <c r="U2772"/>
      <c r="V2772"/>
      <c r="W2772"/>
      <c r="X2772"/>
      <c r="Y2772"/>
      <c r="Z2772"/>
      <c r="AA2772"/>
      <c r="AB2772"/>
      <c r="AC2772"/>
      <c r="AD2772"/>
      <c r="AE2772"/>
      <c r="AF2772"/>
      <c r="AG2772"/>
      <c r="AH2772"/>
      <c r="AI2772"/>
      <c r="AJ2772"/>
      <c r="AK2772"/>
      <c r="AL2772"/>
      <c r="AM2772"/>
      <c r="AN2772"/>
      <c r="AO2772"/>
      <c r="AP2772"/>
      <c r="AQ2772"/>
      <c r="AR2772"/>
      <c r="AS2772"/>
      <c r="AT2772"/>
      <c r="AU2772"/>
      <c r="AV2772"/>
      <c r="AW2772"/>
      <c r="AX2772"/>
      <c r="AY2772"/>
      <c r="AZ2772"/>
      <c r="BA2772"/>
      <c r="BB2772"/>
      <c r="BC2772"/>
      <c r="BD2772"/>
      <c r="BE2772"/>
      <c r="BF2772"/>
      <c r="BG2772"/>
      <c r="BH2772"/>
      <c r="BI2772"/>
      <c r="BJ2772"/>
      <c r="BK2772"/>
      <c r="BL2772"/>
      <c r="BM2772"/>
      <c r="BN2772"/>
      <c r="BO2772"/>
      <c r="BP2772"/>
      <c r="BQ2772"/>
      <c r="BR2772"/>
      <c r="BS2772"/>
      <c r="BT2772"/>
    </row>
    <row r="2773" spans="1:72" s="8" customFormat="1" x14ac:dyDescent="0.25">
      <c r="A2773" s="92"/>
      <c r="B2773" s="92"/>
      <c r="C2773" s="92"/>
      <c r="D2773" s="92"/>
      <c r="E2773" s="104"/>
      <c r="F2773" s="104"/>
      <c r="G2773" s="104"/>
      <c r="H2773" s="104"/>
      <c r="I2773" s="104"/>
      <c r="J2773" s="104"/>
      <c r="K2773" s="104"/>
      <c r="L2773" s="104"/>
      <c r="M2773"/>
      <c r="N2773"/>
      <c r="O2773"/>
      <c r="P2773"/>
      <c r="Q2773"/>
      <c r="R2773"/>
      <c r="S2773"/>
      <c r="T2773"/>
      <c r="U2773"/>
      <c r="V2773"/>
      <c r="W2773"/>
      <c r="X2773"/>
      <c r="Y2773"/>
      <c r="Z2773"/>
      <c r="AA2773"/>
      <c r="AB2773"/>
      <c r="AC2773"/>
      <c r="AD2773"/>
      <c r="AE2773"/>
      <c r="AF2773"/>
      <c r="AG2773"/>
      <c r="AH2773"/>
      <c r="AI2773"/>
      <c r="AJ2773"/>
      <c r="AK2773"/>
      <c r="AL2773"/>
      <c r="AM2773"/>
      <c r="AN2773"/>
      <c r="AO2773"/>
      <c r="AP2773"/>
      <c r="AQ2773"/>
      <c r="AR2773"/>
      <c r="AS2773"/>
      <c r="AT2773"/>
      <c r="AU2773"/>
      <c r="AV2773"/>
      <c r="AW2773"/>
      <c r="AX2773"/>
      <c r="AY2773"/>
      <c r="AZ2773"/>
      <c r="BA2773"/>
      <c r="BB2773"/>
      <c r="BC2773"/>
      <c r="BD2773"/>
      <c r="BE2773"/>
      <c r="BF2773"/>
      <c r="BG2773"/>
      <c r="BH2773"/>
      <c r="BI2773"/>
      <c r="BJ2773"/>
      <c r="BK2773"/>
      <c r="BL2773"/>
      <c r="BM2773"/>
      <c r="BN2773"/>
      <c r="BO2773"/>
      <c r="BP2773"/>
      <c r="BQ2773"/>
      <c r="BR2773"/>
      <c r="BS2773"/>
      <c r="BT2773"/>
    </row>
    <row r="2774" spans="1:72" s="8" customFormat="1" x14ac:dyDescent="0.25">
      <c r="A2774" s="92"/>
      <c r="B2774" s="92"/>
      <c r="C2774" s="92"/>
      <c r="D2774" s="92"/>
      <c r="E2774" s="104"/>
      <c r="F2774" s="104"/>
      <c r="G2774" s="104"/>
      <c r="H2774" s="104"/>
      <c r="I2774" s="104"/>
      <c r="J2774" s="104"/>
      <c r="K2774" s="104"/>
      <c r="L2774" s="104"/>
      <c r="M2774"/>
      <c r="N2774"/>
      <c r="O2774"/>
      <c r="P2774"/>
      <c r="Q2774"/>
      <c r="R2774"/>
      <c r="S2774"/>
      <c r="T2774"/>
      <c r="U2774"/>
      <c r="V2774"/>
      <c r="W2774"/>
      <c r="X2774"/>
      <c r="Y2774"/>
      <c r="Z2774"/>
      <c r="AA2774"/>
      <c r="AB2774"/>
      <c r="AC2774"/>
      <c r="AD2774"/>
      <c r="AE2774"/>
      <c r="AF2774"/>
      <c r="AG2774"/>
      <c r="AH2774"/>
      <c r="AI2774"/>
      <c r="AJ2774"/>
      <c r="AK2774"/>
      <c r="AL2774"/>
      <c r="AM2774"/>
      <c r="AN2774"/>
      <c r="AO2774"/>
      <c r="AP2774"/>
      <c r="AQ2774"/>
      <c r="AR2774"/>
      <c r="AS2774"/>
      <c r="AT2774"/>
      <c r="AU2774"/>
      <c r="AV2774"/>
      <c r="AW2774"/>
      <c r="AX2774"/>
      <c r="AY2774"/>
      <c r="AZ2774"/>
      <c r="BA2774"/>
      <c r="BB2774"/>
      <c r="BC2774"/>
      <c r="BD2774"/>
      <c r="BE2774"/>
      <c r="BF2774"/>
      <c r="BG2774"/>
      <c r="BH2774"/>
      <c r="BI2774"/>
      <c r="BJ2774"/>
      <c r="BK2774"/>
      <c r="BL2774"/>
      <c r="BM2774"/>
      <c r="BN2774"/>
      <c r="BO2774"/>
      <c r="BP2774"/>
      <c r="BQ2774"/>
      <c r="BR2774"/>
      <c r="BS2774"/>
      <c r="BT2774"/>
    </row>
    <row r="2775" spans="1:72" s="8" customFormat="1" x14ac:dyDescent="0.25">
      <c r="A2775" s="92"/>
      <c r="B2775" s="92"/>
      <c r="C2775" s="92"/>
      <c r="D2775" s="92"/>
      <c r="E2775" s="104"/>
      <c r="F2775" s="104"/>
      <c r="G2775" s="104"/>
      <c r="H2775" s="104"/>
      <c r="I2775" s="104"/>
      <c r="J2775" s="104"/>
      <c r="K2775" s="104"/>
      <c r="L2775" s="104"/>
      <c r="M2775"/>
      <c r="N2775"/>
      <c r="O2775"/>
      <c r="P2775"/>
      <c r="Q2775"/>
      <c r="R2775"/>
      <c r="S2775"/>
      <c r="T2775"/>
      <c r="U2775"/>
      <c r="V2775"/>
      <c r="W2775"/>
      <c r="X2775"/>
      <c r="Y2775"/>
      <c r="Z2775"/>
      <c r="AA2775"/>
      <c r="AB2775"/>
      <c r="AC2775"/>
      <c r="AD2775"/>
      <c r="AE2775"/>
      <c r="AF2775"/>
      <c r="AG2775"/>
      <c r="AH2775"/>
      <c r="AI2775"/>
      <c r="AJ2775"/>
      <c r="AK2775"/>
      <c r="AL2775"/>
      <c r="AM2775"/>
      <c r="AN2775"/>
      <c r="AO2775"/>
      <c r="AP2775"/>
      <c r="AQ2775"/>
      <c r="AR2775"/>
      <c r="AS2775"/>
      <c r="AT2775"/>
      <c r="AU2775"/>
      <c r="AV2775"/>
      <c r="AW2775"/>
      <c r="AX2775"/>
      <c r="AY2775"/>
      <c r="AZ2775"/>
      <c r="BA2775"/>
      <c r="BB2775"/>
      <c r="BC2775"/>
      <c r="BD2775"/>
      <c r="BE2775"/>
      <c r="BF2775"/>
      <c r="BG2775"/>
      <c r="BH2775"/>
      <c r="BI2775"/>
      <c r="BJ2775"/>
      <c r="BK2775"/>
      <c r="BL2775"/>
      <c r="BM2775"/>
      <c r="BN2775"/>
      <c r="BO2775"/>
      <c r="BP2775"/>
      <c r="BQ2775"/>
      <c r="BR2775"/>
      <c r="BS2775"/>
      <c r="BT2775"/>
    </row>
    <row r="2776" spans="1:72" s="8" customFormat="1" x14ac:dyDescent="0.25">
      <c r="A2776" s="92"/>
      <c r="B2776" s="92"/>
      <c r="C2776" s="92"/>
      <c r="D2776" s="92"/>
      <c r="E2776" s="104"/>
      <c r="F2776" s="104"/>
      <c r="G2776" s="104"/>
      <c r="H2776" s="104"/>
      <c r="I2776" s="104"/>
      <c r="J2776" s="104"/>
      <c r="K2776" s="104"/>
      <c r="L2776" s="104"/>
      <c r="M2776"/>
      <c r="N2776"/>
      <c r="O2776"/>
      <c r="P2776"/>
      <c r="Q2776"/>
      <c r="R2776"/>
      <c r="S2776"/>
      <c r="T2776"/>
      <c r="U2776"/>
      <c r="V2776"/>
      <c r="W2776"/>
      <c r="X2776"/>
      <c r="Y2776"/>
      <c r="Z2776"/>
      <c r="AA2776"/>
      <c r="AB2776"/>
      <c r="AC2776"/>
      <c r="AD2776"/>
      <c r="AE2776"/>
      <c r="AF2776"/>
      <c r="AG2776"/>
      <c r="AH2776"/>
      <c r="AI2776"/>
      <c r="AJ2776"/>
      <c r="AK2776"/>
      <c r="AL2776"/>
      <c r="AM2776"/>
      <c r="AN2776"/>
      <c r="AO2776"/>
      <c r="AP2776"/>
      <c r="AQ2776"/>
      <c r="AR2776"/>
      <c r="AS2776"/>
      <c r="AT2776"/>
      <c r="AU2776"/>
      <c r="AV2776"/>
      <c r="AW2776"/>
      <c r="AX2776"/>
      <c r="AY2776"/>
      <c r="AZ2776"/>
      <c r="BA2776"/>
      <c r="BB2776"/>
      <c r="BC2776"/>
      <c r="BD2776"/>
      <c r="BE2776"/>
      <c r="BF2776"/>
      <c r="BG2776"/>
      <c r="BH2776"/>
      <c r="BI2776"/>
      <c r="BJ2776"/>
      <c r="BK2776"/>
      <c r="BL2776"/>
      <c r="BM2776"/>
      <c r="BN2776"/>
      <c r="BO2776"/>
      <c r="BP2776"/>
      <c r="BQ2776"/>
      <c r="BR2776"/>
      <c r="BS2776"/>
      <c r="BT2776"/>
    </row>
    <row r="2777" spans="1:72" s="8" customFormat="1" x14ac:dyDescent="0.25">
      <c r="A2777" s="92"/>
      <c r="B2777" s="92"/>
      <c r="C2777" s="92"/>
      <c r="D2777" s="92"/>
      <c r="E2777" s="104"/>
      <c r="F2777" s="104"/>
      <c r="G2777" s="104"/>
      <c r="H2777" s="104"/>
      <c r="I2777" s="104"/>
      <c r="J2777" s="104"/>
      <c r="K2777" s="104"/>
      <c r="L2777" s="104"/>
      <c r="M2777"/>
      <c r="N2777"/>
      <c r="O2777"/>
      <c r="P2777"/>
      <c r="Q2777"/>
      <c r="R2777"/>
      <c r="S2777"/>
      <c r="T2777"/>
      <c r="U2777"/>
      <c r="V2777"/>
      <c r="W2777"/>
      <c r="X2777"/>
      <c r="Y2777"/>
      <c r="Z2777"/>
      <c r="AA2777"/>
      <c r="AB2777"/>
      <c r="AC2777"/>
      <c r="AD2777"/>
      <c r="AE2777"/>
      <c r="AF2777"/>
      <c r="AG2777"/>
      <c r="AH2777"/>
      <c r="AI2777"/>
      <c r="AJ2777"/>
      <c r="AK2777"/>
      <c r="AL2777"/>
      <c r="AM2777"/>
      <c r="AN2777"/>
      <c r="AO2777"/>
      <c r="AP2777"/>
      <c r="AQ2777"/>
      <c r="AR2777"/>
      <c r="AS2777"/>
      <c r="AT2777"/>
      <c r="AU2777"/>
      <c r="AV2777"/>
      <c r="AW2777"/>
      <c r="AX2777"/>
      <c r="AY2777"/>
      <c r="AZ2777"/>
      <c r="BA2777"/>
      <c r="BB2777"/>
      <c r="BC2777"/>
      <c r="BD2777"/>
      <c r="BE2777"/>
      <c r="BF2777"/>
      <c r="BG2777"/>
      <c r="BH2777"/>
      <c r="BI2777"/>
      <c r="BJ2777"/>
      <c r="BK2777"/>
      <c r="BL2777"/>
      <c r="BM2777"/>
      <c r="BN2777"/>
      <c r="BO2777"/>
      <c r="BP2777"/>
      <c r="BQ2777"/>
      <c r="BR2777"/>
      <c r="BS2777"/>
      <c r="BT2777"/>
    </row>
    <row r="2778" spans="1:72" s="8" customFormat="1" x14ac:dyDescent="0.25">
      <c r="A2778" s="92"/>
      <c r="B2778" s="92"/>
      <c r="C2778" s="92"/>
      <c r="D2778" s="92"/>
      <c r="E2778" s="104"/>
      <c r="F2778" s="104"/>
      <c r="G2778" s="104"/>
      <c r="H2778" s="104"/>
      <c r="I2778" s="104"/>
      <c r="J2778" s="104"/>
      <c r="K2778" s="104"/>
      <c r="L2778" s="104"/>
      <c r="M2778"/>
      <c r="N2778"/>
      <c r="O2778"/>
      <c r="P2778"/>
      <c r="Q2778"/>
      <c r="R2778"/>
      <c r="S2778"/>
      <c r="T2778"/>
      <c r="U2778"/>
      <c r="V2778"/>
      <c r="W2778"/>
      <c r="X2778"/>
      <c r="Y2778"/>
      <c r="Z2778"/>
      <c r="AA2778"/>
      <c r="AB2778"/>
      <c r="AC2778"/>
      <c r="AD2778"/>
      <c r="AE2778"/>
      <c r="AF2778"/>
      <c r="AG2778"/>
      <c r="AH2778"/>
      <c r="AI2778"/>
      <c r="AJ2778"/>
      <c r="AK2778"/>
      <c r="AL2778"/>
      <c r="AM2778"/>
      <c r="AN2778"/>
      <c r="AO2778"/>
      <c r="AP2778"/>
      <c r="AQ2778"/>
      <c r="AR2778"/>
      <c r="AS2778"/>
      <c r="AT2778"/>
      <c r="AU2778"/>
      <c r="AV2778"/>
      <c r="AW2778"/>
      <c r="AX2778"/>
      <c r="AY2778"/>
      <c r="AZ2778"/>
      <c r="BA2778"/>
      <c r="BB2778"/>
      <c r="BC2778"/>
      <c r="BD2778"/>
      <c r="BE2778"/>
      <c r="BF2778"/>
      <c r="BG2778"/>
      <c r="BH2778"/>
      <c r="BI2778"/>
      <c r="BJ2778"/>
      <c r="BK2778"/>
      <c r="BL2778"/>
      <c r="BM2778"/>
      <c r="BN2778"/>
      <c r="BO2778"/>
      <c r="BP2778"/>
      <c r="BQ2778"/>
      <c r="BR2778"/>
      <c r="BS2778"/>
      <c r="BT2778"/>
    </row>
    <row r="2779" spans="1:72" s="8" customFormat="1" x14ac:dyDescent="0.25">
      <c r="A2779" s="92"/>
      <c r="B2779" s="92"/>
      <c r="C2779" s="92"/>
      <c r="D2779" s="92"/>
      <c r="E2779" s="104"/>
      <c r="F2779" s="104"/>
      <c r="G2779" s="104"/>
      <c r="H2779" s="104"/>
      <c r="I2779" s="104"/>
      <c r="J2779" s="104"/>
      <c r="K2779" s="104"/>
      <c r="L2779" s="104"/>
      <c r="M2779"/>
      <c r="N2779"/>
      <c r="O2779"/>
      <c r="P2779"/>
      <c r="Q2779"/>
      <c r="R2779"/>
      <c r="S2779"/>
      <c r="T2779"/>
      <c r="U2779"/>
      <c r="V2779"/>
      <c r="W2779"/>
      <c r="X2779"/>
      <c r="Y2779"/>
      <c r="Z2779"/>
      <c r="AA2779"/>
      <c r="AB2779"/>
      <c r="AC2779"/>
      <c r="AD2779"/>
      <c r="AE2779"/>
      <c r="AF2779"/>
      <c r="AG2779"/>
      <c r="AH2779"/>
      <c r="AI2779"/>
      <c r="AJ2779"/>
      <c r="AK2779"/>
      <c r="AL2779"/>
      <c r="AM2779"/>
      <c r="AN2779"/>
      <c r="AO2779"/>
      <c r="AP2779"/>
      <c r="AQ2779"/>
      <c r="AR2779"/>
      <c r="AS2779"/>
      <c r="AT2779"/>
      <c r="AU2779"/>
      <c r="AV2779"/>
      <c r="AW2779"/>
      <c r="AX2779"/>
      <c r="AY2779"/>
      <c r="AZ2779"/>
      <c r="BA2779"/>
      <c r="BB2779"/>
      <c r="BC2779"/>
      <c r="BD2779"/>
      <c r="BE2779"/>
      <c r="BF2779"/>
      <c r="BG2779"/>
      <c r="BH2779"/>
      <c r="BI2779"/>
      <c r="BJ2779"/>
      <c r="BK2779"/>
      <c r="BL2779"/>
      <c r="BM2779"/>
      <c r="BN2779"/>
      <c r="BO2779"/>
      <c r="BP2779"/>
      <c r="BQ2779"/>
      <c r="BR2779"/>
      <c r="BS2779"/>
      <c r="BT2779"/>
    </row>
    <row r="2780" spans="1:72" s="8" customFormat="1" x14ac:dyDescent="0.25">
      <c r="A2780" s="92"/>
      <c r="B2780" s="92"/>
      <c r="C2780" s="92"/>
      <c r="D2780" s="92"/>
      <c r="E2780" s="104"/>
      <c r="F2780" s="104"/>
      <c r="G2780" s="104"/>
      <c r="H2780" s="104"/>
      <c r="I2780" s="104"/>
      <c r="J2780" s="104"/>
      <c r="K2780" s="104"/>
      <c r="L2780" s="104"/>
      <c r="M2780"/>
      <c r="N2780"/>
      <c r="O2780"/>
      <c r="P2780"/>
      <c r="Q2780"/>
      <c r="R2780"/>
      <c r="S2780"/>
      <c r="T2780"/>
      <c r="U2780"/>
      <c r="V2780"/>
      <c r="W2780"/>
      <c r="X2780"/>
      <c r="Y2780"/>
      <c r="Z2780"/>
      <c r="AA2780"/>
      <c r="AB2780"/>
      <c r="AC2780"/>
      <c r="AD2780"/>
      <c r="AE2780"/>
      <c r="AF2780"/>
      <c r="AG2780"/>
      <c r="AH2780"/>
      <c r="AI2780"/>
      <c r="AJ2780"/>
      <c r="AK2780"/>
      <c r="AL2780"/>
      <c r="AM2780"/>
      <c r="AN2780"/>
      <c r="AO2780"/>
      <c r="AP2780"/>
      <c r="AQ2780"/>
      <c r="AR2780"/>
      <c r="AS2780"/>
      <c r="AT2780"/>
      <c r="AU2780"/>
      <c r="AV2780"/>
      <c r="AW2780"/>
      <c r="AX2780"/>
      <c r="AY2780"/>
      <c r="AZ2780"/>
      <c r="BA2780"/>
      <c r="BB2780"/>
      <c r="BC2780"/>
      <c r="BD2780"/>
      <c r="BE2780"/>
      <c r="BF2780"/>
      <c r="BG2780"/>
      <c r="BH2780"/>
      <c r="BI2780"/>
      <c r="BJ2780"/>
      <c r="BK2780"/>
      <c r="BL2780"/>
      <c r="BM2780"/>
      <c r="BN2780"/>
      <c r="BO2780"/>
      <c r="BP2780"/>
      <c r="BQ2780"/>
      <c r="BR2780"/>
      <c r="BS2780"/>
      <c r="BT2780"/>
    </row>
    <row r="2781" spans="1:72" s="8" customFormat="1" x14ac:dyDescent="0.25">
      <c r="A2781" s="92"/>
      <c r="B2781" s="92"/>
      <c r="C2781" s="92"/>
      <c r="D2781" s="92"/>
      <c r="E2781" s="104"/>
      <c r="F2781" s="104"/>
      <c r="G2781" s="104"/>
      <c r="H2781" s="104"/>
      <c r="I2781" s="104"/>
      <c r="J2781" s="104"/>
      <c r="K2781" s="104"/>
      <c r="L2781" s="104"/>
      <c r="M2781"/>
      <c r="N2781"/>
      <c r="O2781"/>
      <c r="P2781"/>
      <c r="Q2781"/>
      <c r="R2781"/>
      <c r="S2781"/>
      <c r="T2781"/>
      <c r="U2781"/>
      <c r="V2781"/>
      <c r="W2781"/>
      <c r="X2781"/>
      <c r="Y2781"/>
      <c r="Z2781"/>
      <c r="AA2781"/>
      <c r="AB2781"/>
      <c r="AC2781"/>
      <c r="AD2781"/>
      <c r="AE2781"/>
      <c r="AF2781"/>
      <c r="AG2781"/>
      <c r="AH2781"/>
      <c r="AI2781"/>
      <c r="AJ2781"/>
      <c r="AK2781"/>
      <c r="AL2781"/>
      <c r="AM2781"/>
      <c r="AN2781"/>
      <c r="AO2781"/>
      <c r="AP2781"/>
      <c r="AQ2781"/>
      <c r="AR2781"/>
      <c r="AS2781"/>
      <c r="AT2781"/>
      <c r="AU2781"/>
      <c r="AV2781"/>
      <c r="AW2781"/>
      <c r="AX2781"/>
      <c r="AY2781"/>
      <c r="AZ2781"/>
      <c r="BA2781"/>
      <c r="BB2781"/>
      <c r="BC2781"/>
      <c r="BD2781"/>
      <c r="BE2781"/>
      <c r="BF2781"/>
      <c r="BG2781"/>
      <c r="BH2781"/>
      <c r="BI2781"/>
      <c r="BJ2781"/>
      <c r="BK2781"/>
      <c r="BL2781"/>
      <c r="BM2781"/>
      <c r="BN2781"/>
      <c r="BO2781"/>
      <c r="BP2781"/>
      <c r="BQ2781"/>
      <c r="BR2781"/>
      <c r="BS2781"/>
      <c r="BT2781"/>
    </row>
    <row r="2782" spans="1:72" s="8" customFormat="1" x14ac:dyDescent="0.25">
      <c r="A2782" s="92"/>
      <c r="B2782" s="92"/>
      <c r="C2782" s="92"/>
      <c r="D2782" s="92"/>
      <c r="E2782" s="104"/>
      <c r="F2782" s="104"/>
      <c r="G2782" s="104"/>
      <c r="H2782" s="104"/>
      <c r="I2782" s="104"/>
      <c r="J2782" s="104"/>
      <c r="K2782" s="104"/>
      <c r="L2782" s="104"/>
      <c r="M2782"/>
      <c r="N2782"/>
      <c r="O2782"/>
      <c r="P2782"/>
      <c r="Q2782"/>
      <c r="R2782"/>
      <c r="S2782"/>
      <c r="T2782"/>
      <c r="U2782"/>
      <c r="V2782"/>
      <c r="W2782"/>
      <c r="X2782"/>
      <c r="Y2782"/>
      <c r="Z2782"/>
      <c r="AA2782"/>
      <c r="AB2782"/>
      <c r="AC2782"/>
      <c r="AD2782"/>
      <c r="AE2782"/>
      <c r="AF2782"/>
      <c r="AG2782"/>
      <c r="AH2782"/>
      <c r="AI2782"/>
      <c r="AJ2782"/>
      <c r="AK2782"/>
      <c r="AL2782"/>
      <c r="AM2782"/>
      <c r="AN2782"/>
      <c r="AO2782"/>
      <c r="AP2782"/>
      <c r="AQ2782"/>
      <c r="AR2782"/>
      <c r="AS2782"/>
      <c r="AT2782"/>
      <c r="AU2782"/>
      <c r="AV2782"/>
      <c r="AW2782"/>
      <c r="AX2782"/>
      <c r="AY2782"/>
      <c r="AZ2782"/>
      <c r="BA2782"/>
      <c r="BB2782"/>
      <c r="BC2782"/>
      <c r="BD2782"/>
      <c r="BE2782"/>
      <c r="BF2782"/>
      <c r="BG2782"/>
      <c r="BH2782"/>
      <c r="BI2782"/>
      <c r="BJ2782"/>
      <c r="BK2782"/>
      <c r="BL2782"/>
      <c r="BM2782"/>
      <c r="BN2782"/>
      <c r="BO2782"/>
      <c r="BP2782"/>
      <c r="BQ2782"/>
      <c r="BR2782"/>
      <c r="BS2782"/>
      <c r="BT2782"/>
    </row>
    <row r="2783" spans="1:72" s="8" customFormat="1" x14ac:dyDescent="0.25">
      <c r="A2783" s="92"/>
      <c r="B2783" s="92"/>
      <c r="C2783" s="92"/>
      <c r="D2783" s="92"/>
      <c r="E2783" s="104"/>
      <c r="F2783" s="104"/>
      <c r="G2783" s="104"/>
      <c r="H2783" s="104"/>
      <c r="I2783" s="104"/>
      <c r="J2783" s="104"/>
      <c r="K2783" s="104"/>
      <c r="L2783" s="104"/>
      <c r="M2783"/>
      <c r="N2783"/>
      <c r="O2783"/>
      <c r="P2783"/>
      <c r="Q2783"/>
      <c r="R2783"/>
      <c r="S2783"/>
      <c r="T2783"/>
      <c r="U2783"/>
      <c r="V2783"/>
      <c r="W2783"/>
      <c r="X2783"/>
      <c r="Y2783"/>
      <c r="Z2783"/>
      <c r="AA2783"/>
      <c r="AB2783"/>
      <c r="AC2783"/>
      <c r="AD2783"/>
      <c r="AE2783"/>
      <c r="AF2783"/>
      <c r="AG2783"/>
      <c r="AH2783"/>
      <c r="AI2783"/>
      <c r="AJ2783"/>
      <c r="AK2783"/>
      <c r="AL2783"/>
      <c r="AM2783"/>
      <c r="AN2783"/>
      <c r="AO2783"/>
      <c r="AP2783"/>
      <c r="AQ2783"/>
      <c r="AR2783"/>
      <c r="AS2783"/>
      <c r="AT2783"/>
      <c r="AU2783"/>
      <c r="AV2783"/>
      <c r="AW2783"/>
      <c r="AX2783"/>
      <c r="AY2783"/>
      <c r="AZ2783"/>
      <c r="BA2783"/>
      <c r="BB2783"/>
      <c r="BC2783"/>
      <c r="BD2783"/>
      <c r="BE2783"/>
      <c r="BF2783"/>
      <c r="BG2783"/>
      <c r="BH2783"/>
      <c r="BI2783"/>
      <c r="BJ2783"/>
      <c r="BK2783"/>
      <c r="BL2783"/>
      <c r="BM2783"/>
      <c r="BN2783"/>
      <c r="BO2783"/>
      <c r="BP2783"/>
      <c r="BQ2783"/>
      <c r="BR2783"/>
      <c r="BS2783"/>
      <c r="BT2783"/>
    </row>
    <row r="2784" spans="1:72" s="8" customFormat="1" x14ac:dyDescent="0.25">
      <c r="A2784" s="92"/>
      <c r="B2784" s="92"/>
      <c r="C2784" s="92"/>
      <c r="D2784" s="92"/>
      <c r="E2784" s="104"/>
      <c r="F2784" s="104"/>
      <c r="G2784" s="104"/>
      <c r="H2784" s="104"/>
      <c r="I2784" s="104"/>
      <c r="J2784" s="104"/>
      <c r="K2784" s="104"/>
      <c r="L2784" s="104"/>
      <c r="M2784"/>
      <c r="N2784"/>
      <c r="O2784"/>
      <c r="P2784"/>
      <c r="Q2784"/>
      <c r="R2784"/>
      <c r="S2784"/>
      <c r="T2784"/>
      <c r="U2784"/>
      <c r="V2784"/>
      <c r="W2784"/>
      <c r="X2784"/>
      <c r="Y2784"/>
      <c r="Z2784"/>
      <c r="AA2784"/>
      <c r="AB2784"/>
      <c r="AC2784"/>
      <c r="AD2784"/>
      <c r="AE2784"/>
      <c r="AF2784"/>
      <c r="AG2784"/>
      <c r="AH2784"/>
      <c r="AI2784"/>
      <c r="AJ2784"/>
      <c r="AK2784"/>
      <c r="AL2784"/>
      <c r="AM2784"/>
      <c r="AN2784"/>
      <c r="AO2784"/>
      <c r="AP2784"/>
      <c r="AQ2784"/>
      <c r="AR2784"/>
      <c r="AS2784"/>
      <c r="AT2784"/>
      <c r="AU2784"/>
      <c r="AV2784"/>
      <c r="AW2784"/>
      <c r="AX2784"/>
      <c r="AY2784"/>
      <c r="AZ2784"/>
      <c r="BA2784"/>
      <c r="BB2784"/>
      <c r="BC2784"/>
      <c r="BD2784"/>
      <c r="BE2784"/>
      <c r="BF2784"/>
      <c r="BG2784"/>
      <c r="BH2784"/>
      <c r="BI2784"/>
      <c r="BJ2784"/>
      <c r="BK2784"/>
      <c r="BL2784"/>
      <c r="BM2784"/>
      <c r="BN2784"/>
      <c r="BO2784"/>
      <c r="BP2784"/>
      <c r="BQ2784"/>
      <c r="BR2784"/>
      <c r="BS2784"/>
      <c r="BT2784"/>
    </row>
    <row r="2785" spans="1:72" s="8" customFormat="1" x14ac:dyDescent="0.25">
      <c r="A2785" s="92"/>
      <c r="B2785" s="92"/>
      <c r="C2785" s="92"/>
      <c r="D2785" s="92"/>
      <c r="E2785" s="104"/>
      <c r="F2785" s="104"/>
      <c r="G2785" s="104"/>
      <c r="H2785" s="104"/>
      <c r="I2785" s="104"/>
      <c r="J2785" s="104"/>
      <c r="K2785" s="104"/>
      <c r="L2785" s="104"/>
      <c r="M2785"/>
      <c r="N2785"/>
      <c r="O2785"/>
      <c r="P2785"/>
      <c r="Q2785"/>
      <c r="R2785"/>
      <c r="S2785"/>
      <c r="T2785"/>
      <c r="U2785"/>
      <c r="V2785"/>
      <c r="W2785"/>
      <c r="X2785"/>
      <c r="Y2785"/>
      <c r="Z2785"/>
      <c r="AA2785"/>
      <c r="AB2785"/>
      <c r="AC2785"/>
      <c r="AD2785"/>
      <c r="AE2785"/>
      <c r="AF2785"/>
      <c r="AG2785"/>
      <c r="AH2785"/>
      <c r="AI2785"/>
      <c r="AJ2785"/>
      <c r="AK2785"/>
      <c r="AL2785"/>
      <c r="AM2785"/>
      <c r="AN2785"/>
      <c r="AO2785"/>
      <c r="AP2785"/>
      <c r="AQ2785"/>
      <c r="AR2785"/>
      <c r="AS2785"/>
      <c r="AT2785"/>
      <c r="AU2785"/>
      <c r="AV2785"/>
      <c r="AW2785"/>
      <c r="AX2785"/>
      <c r="AY2785"/>
      <c r="AZ2785"/>
      <c r="BA2785"/>
      <c r="BB2785"/>
      <c r="BC2785"/>
      <c r="BD2785"/>
      <c r="BE2785"/>
      <c r="BF2785"/>
      <c r="BG2785"/>
      <c r="BH2785"/>
      <c r="BI2785"/>
      <c r="BJ2785"/>
      <c r="BK2785"/>
      <c r="BL2785"/>
      <c r="BM2785"/>
      <c r="BN2785"/>
      <c r="BO2785"/>
      <c r="BP2785"/>
      <c r="BQ2785"/>
      <c r="BR2785"/>
      <c r="BS2785"/>
      <c r="BT2785"/>
    </row>
    <row r="2786" spans="1:72" s="8" customFormat="1" x14ac:dyDescent="0.25">
      <c r="A2786" s="92"/>
      <c r="B2786" s="92"/>
      <c r="C2786" s="92"/>
      <c r="D2786" s="92"/>
      <c r="E2786" s="104"/>
      <c r="F2786" s="104"/>
      <c r="G2786" s="104"/>
      <c r="H2786" s="104"/>
      <c r="I2786" s="104"/>
      <c r="J2786" s="104"/>
      <c r="K2786" s="104"/>
      <c r="L2786" s="104"/>
      <c r="M2786"/>
      <c r="N2786"/>
      <c r="O2786"/>
      <c r="P2786"/>
      <c r="Q2786"/>
      <c r="R2786"/>
      <c r="S2786"/>
      <c r="T2786"/>
      <c r="U2786"/>
      <c r="V2786"/>
      <c r="W2786"/>
      <c r="X2786"/>
      <c r="Y2786"/>
      <c r="Z2786"/>
      <c r="AA2786"/>
      <c r="AB2786"/>
      <c r="AC2786"/>
      <c r="AD2786"/>
      <c r="AE2786"/>
      <c r="AF2786"/>
      <c r="AG2786"/>
      <c r="AH2786"/>
      <c r="AI2786"/>
      <c r="AJ2786"/>
      <c r="AK2786"/>
      <c r="AL2786"/>
      <c r="AM2786"/>
      <c r="AN2786"/>
      <c r="AO2786"/>
      <c r="AP2786"/>
      <c r="AQ2786"/>
      <c r="AR2786"/>
      <c r="AS2786"/>
      <c r="AT2786"/>
      <c r="AU2786"/>
      <c r="AV2786"/>
      <c r="AW2786"/>
      <c r="AX2786"/>
      <c r="AY2786"/>
      <c r="AZ2786"/>
      <c r="BA2786"/>
      <c r="BB2786"/>
      <c r="BC2786"/>
      <c r="BD2786"/>
      <c r="BE2786"/>
      <c r="BF2786"/>
      <c r="BG2786"/>
      <c r="BH2786"/>
      <c r="BI2786"/>
      <c r="BJ2786"/>
      <c r="BK2786"/>
      <c r="BL2786"/>
      <c r="BM2786"/>
      <c r="BN2786"/>
      <c r="BO2786"/>
      <c r="BP2786"/>
      <c r="BQ2786"/>
      <c r="BR2786"/>
      <c r="BS2786"/>
      <c r="BT2786"/>
    </row>
  </sheetData>
  <sheetProtection selectLockedCells="1"/>
  <conditionalFormatting sqref="A3:B20">
    <cfRule type="expression" dxfId="56" priority="17">
      <formula>#REF!=1</formula>
    </cfRule>
  </conditionalFormatting>
  <conditionalFormatting sqref="A3:B20">
    <cfRule type="expression" dxfId="55" priority="18">
      <formula>AND(#REF!=1,#REF!=0)</formula>
    </cfRule>
  </conditionalFormatting>
  <conditionalFormatting sqref="A3:B20">
    <cfRule type="expression" dxfId="54" priority="16">
      <formula>#REF!=1</formula>
    </cfRule>
  </conditionalFormatting>
  <conditionalFormatting sqref="C3:C20">
    <cfRule type="expression" dxfId="53" priority="14">
      <formula>#REF!=1</formula>
    </cfRule>
  </conditionalFormatting>
  <conditionalFormatting sqref="C3:C20">
    <cfRule type="expression" dxfId="52" priority="15">
      <formula>AND(#REF!=1,#REF!=0)</formula>
    </cfRule>
  </conditionalFormatting>
  <conditionalFormatting sqref="C3:C20">
    <cfRule type="expression" dxfId="51" priority="13">
      <formula>#REF!=1</formula>
    </cfRule>
  </conditionalFormatting>
  <conditionalFormatting sqref="A21:B1183">
    <cfRule type="expression" dxfId="50" priority="11">
      <formula>#REF!=1</formula>
    </cfRule>
  </conditionalFormatting>
  <conditionalFormatting sqref="A21:B1183">
    <cfRule type="expression" dxfId="49" priority="12">
      <formula>AND(#REF!=1,#REF!=0)</formula>
    </cfRule>
  </conditionalFormatting>
  <conditionalFormatting sqref="A21:B1183">
    <cfRule type="expression" dxfId="48" priority="10">
      <formula>#REF!=1</formula>
    </cfRule>
  </conditionalFormatting>
  <conditionalFormatting sqref="C21:C1183">
    <cfRule type="expression" dxfId="47" priority="8">
      <formula>#REF!=1</formula>
    </cfRule>
  </conditionalFormatting>
  <conditionalFormatting sqref="C21:C1183">
    <cfRule type="expression" dxfId="46" priority="9">
      <formula>AND(#REF!=1,#REF!=0)</formula>
    </cfRule>
  </conditionalFormatting>
  <conditionalFormatting sqref="C21:C1183">
    <cfRule type="expression" dxfId="45" priority="7">
      <formula>#REF!=1</formula>
    </cfRule>
  </conditionalFormatting>
  <conditionalFormatting sqref="D3:D20">
    <cfRule type="expression" dxfId="44" priority="5">
      <formula>#REF!=1</formula>
    </cfRule>
  </conditionalFormatting>
  <conditionalFormatting sqref="D3:D20">
    <cfRule type="expression" dxfId="43" priority="6">
      <formula>AND(#REF!=1,#REF!=0)</formula>
    </cfRule>
  </conditionalFormatting>
  <conditionalFormatting sqref="D3:D20">
    <cfRule type="expression" dxfId="42" priority="4">
      <formula>#REF!=1</formula>
    </cfRule>
  </conditionalFormatting>
  <conditionalFormatting sqref="D21:D1183">
    <cfRule type="expression" dxfId="41" priority="2">
      <formula>#REF!=1</formula>
    </cfRule>
  </conditionalFormatting>
  <conditionalFormatting sqref="D21:D1183">
    <cfRule type="expression" dxfId="40" priority="3">
      <formula>AND(#REF!=1,#REF!=0)</formula>
    </cfRule>
  </conditionalFormatting>
  <conditionalFormatting sqref="D21:D1183">
    <cfRule type="expression" dxfId="39" priority="1">
      <formula>#REF!=1</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2786"/>
  <sheetViews>
    <sheetView showRuler="0" workbookViewId="0"/>
  </sheetViews>
  <sheetFormatPr defaultColWidth="0" defaultRowHeight="15" x14ac:dyDescent="0.25"/>
  <cols>
    <col min="1" max="1" width="10.140625" style="56" bestFit="1" customWidth="1"/>
    <col min="2" max="3" width="20.140625" style="56" bestFit="1" customWidth="1"/>
    <col min="4" max="4" width="13.42578125" style="82" customWidth="1"/>
    <col min="5" max="5" width="23.140625" style="56" bestFit="1" customWidth="1"/>
    <col min="6" max="6" width="35.140625" style="56" bestFit="1" customWidth="1"/>
    <col min="7" max="7" width="30.140625" style="56" bestFit="1" customWidth="1"/>
    <col min="8" max="8" width="20.7109375" style="56" bestFit="1" customWidth="1"/>
    <col min="9" max="9" width="30" style="56" bestFit="1" customWidth="1"/>
    <col min="10" max="10" width="13.42578125" style="90" customWidth="1"/>
    <col min="11" max="11" width="24.140625" style="90" bestFit="1" customWidth="1"/>
    <col min="12" max="12" width="17.7109375" style="90" bestFit="1" customWidth="1"/>
    <col min="13" max="13" width="21.85546875" style="105" bestFit="1" customWidth="1"/>
    <col min="14" max="16384" width="8.85546875" style="78" hidden="1"/>
  </cols>
  <sheetData>
    <row r="1" spans="1:13" x14ac:dyDescent="0.25">
      <c r="A1" s="30" t="s">
        <v>159</v>
      </c>
      <c r="B1" s="30" t="s">
        <v>91</v>
      </c>
      <c r="C1" s="30" t="s">
        <v>276</v>
      </c>
      <c r="D1" s="30" t="s">
        <v>221</v>
      </c>
      <c r="E1" s="30" t="s">
        <v>89</v>
      </c>
      <c r="F1" s="30" t="s">
        <v>106</v>
      </c>
      <c r="G1" s="30" t="s">
        <v>90</v>
      </c>
      <c r="H1" s="30" t="s">
        <v>17</v>
      </c>
      <c r="I1" s="30" t="s">
        <v>16</v>
      </c>
      <c r="J1" s="88" t="s">
        <v>92</v>
      </c>
      <c r="K1" s="30" t="s">
        <v>283</v>
      </c>
      <c r="L1" s="30" t="s">
        <v>284</v>
      </c>
      <c r="M1" s="30" t="s">
        <v>285</v>
      </c>
    </row>
    <row r="2" spans="1:13" ht="12.75" x14ac:dyDescent="0.25">
      <c r="A2" s="31" t="s">
        <v>53</v>
      </c>
      <c r="B2" s="31" t="s">
        <v>54</v>
      </c>
      <c r="C2" s="31" t="s">
        <v>277</v>
      </c>
      <c r="D2" s="32" t="s">
        <v>220</v>
      </c>
      <c r="E2" s="31" t="s">
        <v>55</v>
      </c>
      <c r="F2" s="31" t="s">
        <v>80</v>
      </c>
      <c r="G2" s="31" t="s">
        <v>235</v>
      </c>
      <c r="H2" s="31" t="s">
        <v>57</v>
      </c>
      <c r="I2" s="31" t="s">
        <v>56</v>
      </c>
      <c r="J2" s="89" t="s">
        <v>286</v>
      </c>
      <c r="K2" s="32" t="s">
        <v>287</v>
      </c>
      <c r="L2" s="32" t="s">
        <v>288</v>
      </c>
      <c r="M2" s="32" t="s">
        <v>289</v>
      </c>
    </row>
    <row r="3" spans="1:13" x14ac:dyDescent="0.25">
      <c r="A3" s="79"/>
      <c r="B3" s="79"/>
      <c r="C3" s="79"/>
      <c r="D3" s="94"/>
      <c r="E3" s="79"/>
      <c r="F3" s="79"/>
      <c r="G3" s="80"/>
      <c r="H3" s="79"/>
      <c r="I3" s="80"/>
      <c r="J3" s="103"/>
      <c r="K3" s="103"/>
      <c r="L3" s="103"/>
      <c r="M3" s="103"/>
    </row>
    <row r="4" spans="1:13" x14ac:dyDescent="0.25">
      <c r="A4" s="79"/>
      <c r="B4" s="79"/>
      <c r="C4" s="79"/>
      <c r="D4" s="94"/>
      <c r="E4" s="79"/>
      <c r="F4" s="79"/>
      <c r="G4" s="80"/>
      <c r="H4" s="79"/>
      <c r="I4" s="80"/>
      <c r="J4" s="103"/>
      <c r="K4" s="103"/>
      <c r="L4" s="103"/>
      <c r="M4" s="103"/>
    </row>
    <row r="5" spans="1:13" x14ac:dyDescent="0.25">
      <c r="A5" s="79"/>
      <c r="B5" s="79"/>
      <c r="C5" s="79"/>
      <c r="D5" s="94"/>
      <c r="E5" s="79"/>
      <c r="F5" s="79"/>
      <c r="G5" s="80"/>
      <c r="H5" s="79"/>
      <c r="I5" s="80"/>
      <c r="J5" s="103"/>
      <c r="K5" s="103"/>
      <c r="L5" s="103"/>
      <c r="M5" s="103"/>
    </row>
    <row r="6" spans="1:13" x14ac:dyDescent="0.25">
      <c r="A6" s="79"/>
      <c r="B6" s="79"/>
      <c r="C6" s="79"/>
      <c r="D6" s="94"/>
      <c r="E6" s="79"/>
      <c r="F6" s="79"/>
      <c r="G6" s="80"/>
      <c r="H6" s="79"/>
      <c r="I6" s="80"/>
      <c r="J6" s="103"/>
      <c r="K6" s="103"/>
      <c r="L6" s="103"/>
      <c r="M6" s="103"/>
    </row>
    <row r="7" spans="1:13" x14ac:dyDescent="0.25">
      <c r="A7" s="79"/>
      <c r="B7" s="79"/>
      <c r="C7" s="79"/>
      <c r="D7" s="94"/>
      <c r="E7" s="79"/>
      <c r="F7" s="79"/>
      <c r="G7" s="80"/>
      <c r="H7" s="79"/>
      <c r="I7" s="80"/>
      <c r="J7" s="103"/>
      <c r="K7" s="103"/>
      <c r="L7" s="103"/>
      <c r="M7" s="103"/>
    </row>
    <row r="8" spans="1:13" x14ac:dyDescent="0.25">
      <c r="A8" s="79"/>
      <c r="B8" s="79"/>
      <c r="C8" s="79"/>
      <c r="D8" s="94"/>
      <c r="E8" s="79"/>
      <c r="F8" s="79"/>
      <c r="G8" s="80"/>
      <c r="H8" s="79"/>
      <c r="I8" s="80"/>
      <c r="J8" s="103"/>
      <c r="K8" s="103"/>
      <c r="L8" s="103"/>
      <c r="M8" s="103"/>
    </row>
    <row r="9" spans="1:13" x14ac:dyDescent="0.25">
      <c r="A9" s="79"/>
      <c r="B9" s="79"/>
      <c r="C9" s="79"/>
      <c r="D9" s="94"/>
      <c r="E9" s="79"/>
      <c r="F9" s="79"/>
      <c r="G9" s="80"/>
      <c r="H9" s="79"/>
      <c r="I9" s="80"/>
      <c r="J9" s="103"/>
      <c r="K9" s="103"/>
      <c r="L9" s="103"/>
      <c r="M9" s="103"/>
    </row>
    <row r="10" spans="1:13" x14ac:dyDescent="0.25">
      <c r="A10" s="79"/>
      <c r="B10" s="79"/>
      <c r="C10" s="79"/>
      <c r="D10" s="94"/>
      <c r="E10" s="79"/>
      <c r="F10" s="79"/>
      <c r="G10" s="80"/>
      <c r="H10" s="79"/>
      <c r="I10" s="80"/>
      <c r="J10" s="103"/>
      <c r="K10" s="103"/>
      <c r="L10" s="103"/>
      <c r="M10" s="103"/>
    </row>
    <row r="11" spans="1:13" x14ac:dyDescent="0.25">
      <c r="A11" s="79"/>
      <c r="B11" s="79"/>
      <c r="C11" s="79"/>
      <c r="D11" s="94"/>
      <c r="E11" s="79"/>
      <c r="F11" s="79"/>
      <c r="G11" s="80"/>
      <c r="H11" s="79"/>
      <c r="I11" s="80"/>
      <c r="J11" s="103"/>
      <c r="K11" s="103"/>
      <c r="L11" s="103"/>
      <c r="M11" s="103"/>
    </row>
    <row r="12" spans="1:13" x14ac:dyDescent="0.25">
      <c r="A12" s="79"/>
      <c r="B12" s="79"/>
      <c r="C12" s="79"/>
      <c r="D12" s="94"/>
      <c r="E12" s="79"/>
      <c r="F12" s="79"/>
      <c r="G12" s="80"/>
      <c r="H12" s="79"/>
      <c r="I12" s="80"/>
      <c r="J12" s="103"/>
      <c r="K12" s="103"/>
      <c r="L12" s="103"/>
      <c r="M12" s="103"/>
    </row>
    <row r="13" spans="1:13" x14ac:dyDescent="0.25">
      <c r="A13" s="79"/>
      <c r="B13" s="79"/>
      <c r="C13" s="79"/>
      <c r="D13" s="94"/>
      <c r="E13" s="79"/>
      <c r="F13" s="79"/>
      <c r="G13" s="80"/>
      <c r="H13" s="79"/>
      <c r="I13" s="80"/>
      <c r="J13" s="103"/>
      <c r="K13" s="103"/>
      <c r="L13" s="103"/>
      <c r="M13" s="103"/>
    </row>
    <row r="14" spans="1:13" x14ac:dyDescent="0.25">
      <c r="A14" s="79"/>
      <c r="B14" s="79"/>
      <c r="C14" s="79"/>
      <c r="D14" s="94"/>
      <c r="E14" s="79"/>
      <c r="F14" s="79"/>
      <c r="G14" s="80"/>
      <c r="H14" s="79"/>
      <c r="I14" s="80"/>
      <c r="J14" s="103"/>
      <c r="K14" s="103"/>
      <c r="L14" s="103"/>
      <c r="M14" s="103"/>
    </row>
    <row r="15" spans="1:13" x14ac:dyDescent="0.25">
      <c r="A15" s="79"/>
      <c r="B15" s="79"/>
      <c r="C15" s="79"/>
      <c r="D15" s="94"/>
      <c r="E15" s="79"/>
      <c r="F15" s="79"/>
      <c r="G15" s="80"/>
      <c r="H15" s="79"/>
      <c r="I15" s="80"/>
      <c r="J15" s="103"/>
      <c r="K15" s="103"/>
      <c r="L15" s="103"/>
      <c r="M15" s="103"/>
    </row>
    <row r="16" spans="1:13" x14ac:dyDescent="0.25">
      <c r="A16" s="79"/>
      <c r="B16" s="79"/>
      <c r="C16" s="79"/>
      <c r="D16" s="94"/>
      <c r="E16" s="79"/>
      <c r="F16" s="79"/>
      <c r="G16" s="80"/>
      <c r="H16" s="79"/>
      <c r="I16" s="80"/>
      <c r="J16" s="103"/>
      <c r="K16" s="103"/>
      <c r="L16" s="103"/>
      <c r="M16" s="103"/>
    </row>
    <row r="17" spans="1:13" x14ac:dyDescent="0.25">
      <c r="A17" s="79"/>
      <c r="B17" s="79"/>
      <c r="C17" s="79"/>
      <c r="D17" s="94"/>
      <c r="E17" s="79"/>
      <c r="F17" s="79"/>
      <c r="G17" s="80"/>
      <c r="H17" s="79"/>
      <c r="I17" s="80"/>
      <c r="J17" s="103"/>
      <c r="K17" s="103"/>
      <c r="L17" s="103"/>
      <c r="M17" s="103"/>
    </row>
    <row r="18" spans="1:13" x14ac:dyDescent="0.25">
      <c r="A18" s="79"/>
      <c r="B18" s="79"/>
      <c r="C18" s="79"/>
      <c r="D18" s="94"/>
      <c r="E18" s="79"/>
      <c r="F18" s="79"/>
      <c r="G18" s="80"/>
      <c r="H18" s="79"/>
      <c r="I18" s="80"/>
      <c r="J18" s="103"/>
      <c r="K18" s="103"/>
      <c r="L18" s="103"/>
      <c r="M18" s="103"/>
    </row>
    <row r="19" spans="1:13" x14ac:dyDescent="0.25">
      <c r="A19" s="79"/>
      <c r="B19" s="79"/>
      <c r="C19" s="79"/>
      <c r="D19" s="94"/>
      <c r="E19" s="79"/>
      <c r="F19" s="79"/>
      <c r="G19" s="80"/>
      <c r="H19" s="79"/>
      <c r="I19" s="80"/>
      <c r="J19" s="103"/>
      <c r="K19" s="103"/>
      <c r="L19" s="103"/>
      <c r="M19" s="103"/>
    </row>
    <row r="20" spans="1:13" x14ac:dyDescent="0.25">
      <c r="A20" s="79"/>
      <c r="B20" s="79"/>
      <c r="C20" s="79"/>
      <c r="D20" s="94"/>
      <c r="E20" s="79"/>
      <c r="F20" s="79"/>
      <c r="G20" s="80"/>
      <c r="H20" s="79"/>
      <c r="I20" s="80"/>
      <c r="J20" s="103"/>
      <c r="K20" s="103"/>
      <c r="L20" s="103"/>
      <c r="M20" s="103"/>
    </row>
    <row r="21" spans="1:13" s="81" customFormat="1" x14ac:dyDescent="0.25">
      <c r="A21" s="79"/>
      <c r="B21" s="79"/>
      <c r="C21" s="79"/>
      <c r="D21" s="94"/>
      <c r="E21" s="79"/>
      <c r="F21" s="79"/>
      <c r="G21" s="80"/>
      <c r="H21" s="79"/>
      <c r="I21" s="80"/>
      <c r="J21" s="103"/>
      <c r="K21" s="103"/>
      <c r="L21" s="103"/>
      <c r="M21" s="103"/>
    </row>
    <row r="22" spans="1:13" s="81" customFormat="1" x14ac:dyDescent="0.25">
      <c r="A22" s="79"/>
      <c r="B22" s="79"/>
      <c r="C22" s="79"/>
      <c r="D22" s="94"/>
      <c r="E22" s="79"/>
      <c r="F22" s="79"/>
      <c r="G22" s="80"/>
      <c r="H22" s="79"/>
      <c r="I22" s="80"/>
      <c r="J22" s="103"/>
      <c r="K22" s="103"/>
      <c r="L22" s="103"/>
      <c r="M22" s="103"/>
    </row>
    <row r="23" spans="1:13" s="81" customFormat="1" x14ac:dyDescent="0.25">
      <c r="A23" s="79"/>
      <c r="B23" s="79"/>
      <c r="C23" s="79"/>
      <c r="D23" s="94"/>
      <c r="E23" s="79"/>
      <c r="F23" s="79"/>
      <c r="G23" s="80"/>
      <c r="H23" s="79"/>
      <c r="I23" s="80"/>
      <c r="J23" s="103"/>
      <c r="K23" s="103"/>
      <c r="L23" s="103"/>
      <c r="M23" s="103"/>
    </row>
    <row r="24" spans="1:13" s="81" customFormat="1" x14ac:dyDescent="0.25">
      <c r="A24" s="79"/>
      <c r="B24" s="79"/>
      <c r="C24" s="79"/>
      <c r="D24" s="94"/>
      <c r="E24" s="79"/>
      <c r="F24" s="79"/>
      <c r="G24" s="80"/>
      <c r="H24" s="79"/>
      <c r="I24" s="80"/>
      <c r="J24" s="103"/>
      <c r="K24" s="103"/>
      <c r="L24" s="103"/>
      <c r="M24" s="103"/>
    </row>
    <row r="25" spans="1:13" s="81" customFormat="1" x14ac:dyDescent="0.25">
      <c r="A25" s="79"/>
      <c r="B25" s="79"/>
      <c r="C25" s="79"/>
      <c r="D25" s="94"/>
      <c r="E25" s="79"/>
      <c r="F25" s="79"/>
      <c r="G25" s="80"/>
      <c r="H25" s="79"/>
      <c r="I25" s="80"/>
      <c r="J25" s="103"/>
      <c r="K25" s="103"/>
      <c r="L25" s="103"/>
      <c r="M25" s="103"/>
    </row>
    <row r="26" spans="1:13" s="81" customFormat="1" x14ac:dyDescent="0.25">
      <c r="A26" s="79"/>
      <c r="B26" s="79"/>
      <c r="C26" s="79"/>
      <c r="D26" s="94"/>
      <c r="E26" s="79"/>
      <c r="F26" s="79"/>
      <c r="G26" s="80"/>
      <c r="H26" s="79"/>
      <c r="I26" s="80"/>
      <c r="J26" s="103"/>
      <c r="K26" s="103"/>
      <c r="L26" s="103"/>
      <c r="M26" s="103"/>
    </row>
    <row r="27" spans="1:13" s="81" customFormat="1" x14ac:dyDescent="0.25">
      <c r="A27" s="79"/>
      <c r="B27" s="79"/>
      <c r="C27" s="79"/>
      <c r="D27" s="94"/>
      <c r="E27" s="79"/>
      <c r="F27" s="79"/>
      <c r="G27" s="80"/>
      <c r="H27" s="79"/>
      <c r="I27" s="80"/>
      <c r="J27" s="103"/>
      <c r="K27" s="103"/>
      <c r="L27" s="103"/>
      <c r="M27" s="103"/>
    </row>
    <row r="28" spans="1:13" s="81" customFormat="1" x14ac:dyDescent="0.25">
      <c r="A28" s="79"/>
      <c r="B28" s="79"/>
      <c r="C28" s="79"/>
      <c r="D28" s="94"/>
      <c r="E28" s="79"/>
      <c r="F28" s="79"/>
      <c r="G28" s="80"/>
      <c r="H28" s="79"/>
      <c r="I28" s="80"/>
      <c r="J28" s="103"/>
      <c r="K28" s="103"/>
      <c r="L28" s="103"/>
      <c r="M28" s="103"/>
    </row>
    <row r="29" spans="1:13" s="81" customFormat="1" x14ac:dyDescent="0.25">
      <c r="A29" s="79"/>
      <c r="B29" s="79"/>
      <c r="C29" s="79"/>
      <c r="D29" s="94"/>
      <c r="E29" s="79"/>
      <c r="F29" s="79"/>
      <c r="G29" s="80"/>
      <c r="H29" s="79"/>
      <c r="I29" s="80"/>
      <c r="J29" s="103"/>
      <c r="K29" s="103"/>
      <c r="L29" s="103"/>
      <c r="M29" s="103"/>
    </row>
    <row r="30" spans="1:13" s="81" customFormat="1" x14ac:dyDescent="0.25">
      <c r="A30" s="79"/>
      <c r="B30" s="79"/>
      <c r="C30" s="79"/>
      <c r="D30" s="94"/>
      <c r="E30" s="79"/>
      <c r="F30" s="79"/>
      <c r="G30" s="80"/>
      <c r="H30" s="79"/>
      <c r="I30" s="80"/>
      <c r="J30" s="103"/>
      <c r="K30" s="103"/>
      <c r="L30" s="103"/>
      <c r="M30" s="103"/>
    </row>
    <row r="31" spans="1:13" s="81" customFormat="1" x14ac:dyDescent="0.25">
      <c r="A31" s="79"/>
      <c r="B31" s="79"/>
      <c r="C31" s="79"/>
      <c r="D31" s="94"/>
      <c r="E31" s="79"/>
      <c r="F31" s="79"/>
      <c r="G31" s="80"/>
      <c r="H31" s="79"/>
      <c r="I31" s="80"/>
      <c r="J31" s="103"/>
      <c r="K31" s="103"/>
      <c r="L31" s="103"/>
      <c r="M31" s="103"/>
    </row>
    <row r="32" spans="1:13" s="81" customFormat="1" x14ac:dyDescent="0.25">
      <c r="A32" s="79"/>
      <c r="B32" s="79"/>
      <c r="C32" s="79"/>
      <c r="D32" s="94"/>
      <c r="E32" s="79"/>
      <c r="F32" s="79"/>
      <c r="G32" s="80"/>
      <c r="H32" s="79"/>
      <c r="I32" s="80"/>
      <c r="J32" s="103"/>
      <c r="K32" s="103"/>
      <c r="L32" s="103"/>
      <c r="M32" s="103"/>
    </row>
    <row r="33" spans="1:13" s="81" customFormat="1" x14ac:dyDescent="0.25">
      <c r="A33" s="79"/>
      <c r="B33" s="79"/>
      <c r="C33" s="79"/>
      <c r="D33" s="94"/>
      <c r="E33" s="79"/>
      <c r="F33" s="79"/>
      <c r="G33" s="80"/>
      <c r="H33" s="79"/>
      <c r="I33" s="80"/>
      <c r="J33" s="103"/>
      <c r="K33" s="103"/>
      <c r="L33" s="103"/>
      <c r="M33" s="103"/>
    </row>
    <row r="34" spans="1:13" s="81" customFormat="1" x14ac:dyDescent="0.25">
      <c r="A34" s="79"/>
      <c r="B34" s="79"/>
      <c r="C34" s="79"/>
      <c r="D34" s="94"/>
      <c r="E34" s="79"/>
      <c r="F34" s="79"/>
      <c r="G34" s="80"/>
      <c r="H34" s="79"/>
      <c r="I34" s="80"/>
      <c r="J34" s="103"/>
      <c r="K34" s="103"/>
      <c r="L34" s="103"/>
      <c r="M34" s="103"/>
    </row>
    <row r="35" spans="1:13" s="81" customFormat="1" x14ac:dyDescent="0.25">
      <c r="A35" s="79"/>
      <c r="B35" s="79"/>
      <c r="C35" s="79"/>
      <c r="D35" s="94"/>
      <c r="E35" s="79"/>
      <c r="F35" s="79"/>
      <c r="G35" s="80"/>
      <c r="H35" s="79"/>
      <c r="I35" s="80"/>
      <c r="J35" s="103"/>
      <c r="K35" s="103"/>
      <c r="L35" s="103"/>
      <c r="M35" s="103"/>
    </row>
    <row r="36" spans="1:13" s="81" customFormat="1" x14ac:dyDescent="0.25">
      <c r="A36" s="79"/>
      <c r="B36" s="79"/>
      <c r="C36" s="79"/>
      <c r="D36" s="94"/>
      <c r="E36" s="79"/>
      <c r="F36" s="79"/>
      <c r="G36" s="80"/>
      <c r="H36" s="79"/>
      <c r="I36" s="80"/>
      <c r="J36" s="103"/>
      <c r="K36" s="103"/>
      <c r="L36" s="103"/>
      <c r="M36" s="103"/>
    </row>
    <row r="37" spans="1:13" s="81" customFormat="1" x14ac:dyDescent="0.25">
      <c r="A37" s="79"/>
      <c r="B37" s="79"/>
      <c r="C37" s="79"/>
      <c r="D37" s="94"/>
      <c r="E37" s="79"/>
      <c r="F37" s="79"/>
      <c r="G37" s="80"/>
      <c r="H37" s="79"/>
      <c r="I37" s="80"/>
      <c r="J37" s="103"/>
      <c r="K37" s="103"/>
      <c r="L37" s="103"/>
      <c r="M37" s="103"/>
    </row>
    <row r="38" spans="1:13" s="81" customFormat="1" x14ac:dyDescent="0.25">
      <c r="A38" s="79"/>
      <c r="B38" s="79"/>
      <c r="C38" s="79"/>
      <c r="D38" s="94"/>
      <c r="E38" s="79"/>
      <c r="F38" s="79"/>
      <c r="G38" s="80"/>
      <c r="H38" s="79"/>
      <c r="I38" s="80"/>
      <c r="J38" s="103"/>
      <c r="K38" s="103"/>
      <c r="L38" s="103"/>
      <c r="M38" s="103"/>
    </row>
    <row r="39" spans="1:13" s="81" customFormat="1" x14ac:dyDescent="0.25">
      <c r="A39" s="79"/>
      <c r="B39" s="79"/>
      <c r="C39" s="79"/>
      <c r="D39" s="94"/>
      <c r="E39" s="79"/>
      <c r="F39" s="79"/>
      <c r="G39" s="80"/>
      <c r="H39" s="79"/>
      <c r="I39" s="80"/>
      <c r="J39" s="103"/>
      <c r="K39" s="103"/>
      <c r="L39" s="103"/>
      <c r="M39" s="103"/>
    </row>
    <row r="40" spans="1:13" s="81" customFormat="1" x14ac:dyDescent="0.25">
      <c r="A40" s="79"/>
      <c r="B40" s="79"/>
      <c r="C40" s="79"/>
      <c r="D40" s="94"/>
      <c r="E40" s="79"/>
      <c r="F40" s="79"/>
      <c r="G40" s="80"/>
      <c r="H40" s="79"/>
      <c r="I40" s="80"/>
      <c r="J40" s="103"/>
      <c r="K40" s="103"/>
      <c r="L40" s="103"/>
      <c r="M40" s="103"/>
    </row>
    <row r="41" spans="1:13" s="81" customFormat="1" x14ac:dyDescent="0.25">
      <c r="A41" s="79"/>
      <c r="B41" s="79"/>
      <c r="C41" s="79"/>
      <c r="D41" s="94"/>
      <c r="E41" s="79"/>
      <c r="F41" s="79"/>
      <c r="G41" s="80"/>
      <c r="H41" s="79"/>
      <c r="I41" s="80"/>
      <c r="J41" s="103"/>
      <c r="K41" s="103"/>
      <c r="L41" s="103"/>
      <c r="M41" s="103"/>
    </row>
    <row r="42" spans="1:13" s="81" customFormat="1" x14ac:dyDescent="0.25">
      <c r="A42" s="79"/>
      <c r="B42" s="79"/>
      <c r="C42" s="79"/>
      <c r="D42" s="94"/>
      <c r="E42" s="79"/>
      <c r="F42" s="79"/>
      <c r="G42" s="80"/>
      <c r="H42" s="79"/>
      <c r="I42" s="80"/>
      <c r="J42" s="103"/>
      <c r="K42" s="103"/>
      <c r="L42" s="103"/>
      <c r="M42" s="103"/>
    </row>
    <row r="43" spans="1:13" s="81" customFormat="1" x14ac:dyDescent="0.25">
      <c r="A43" s="79"/>
      <c r="B43" s="79"/>
      <c r="C43" s="79"/>
      <c r="D43" s="94"/>
      <c r="E43" s="79"/>
      <c r="F43" s="79"/>
      <c r="G43" s="80"/>
      <c r="H43" s="79"/>
      <c r="I43" s="80"/>
      <c r="J43" s="103"/>
      <c r="K43" s="103"/>
      <c r="L43" s="103"/>
      <c r="M43" s="103"/>
    </row>
    <row r="44" spans="1:13" s="81" customFormat="1" x14ac:dyDescent="0.25">
      <c r="A44" s="79"/>
      <c r="B44" s="79"/>
      <c r="C44" s="79"/>
      <c r="D44" s="94"/>
      <c r="E44" s="79"/>
      <c r="F44" s="79"/>
      <c r="G44" s="80"/>
      <c r="H44" s="79"/>
      <c r="I44" s="80"/>
      <c r="J44" s="103"/>
      <c r="K44" s="103"/>
      <c r="L44" s="103"/>
      <c r="M44" s="103"/>
    </row>
    <row r="45" spans="1:13" s="81" customFormat="1" x14ac:dyDescent="0.25">
      <c r="A45" s="79"/>
      <c r="B45" s="79"/>
      <c r="C45" s="79"/>
      <c r="D45" s="94"/>
      <c r="E45" s="79"/>
      <c r="F45" s="79"/>
      <c r="G45" s="80"/>
      <c r="H45" s="79"/>
      <c r="I45" s="80"/>
      <c r="J45" s="103"/>
      <c r="K45" s="103"/>
      <c r="L45" s="103"/>
      <c r="M45" s="103"/>
    </row>
    <row r="46" spans="1:13" s="81" customFormat="1" x14ac:dyDescent="0.25">
      <c r="A46" s="79"/>
      <c r="B46" s="79"/>
      <c r="C46" s="79"/>
      <c r="D46" s="94"/>
      <c r="E46" s="79"/>
      <c r="F46" s="79"/>
      <c r="G46" s="80"/>
      <c r="H46" s="79"/>
      <c r="I46" s="80"/>
      <c r="J46" s="103"/>
      <c r="K46" s="103"/>
      <c r="L46" s="103"/>
      <c r="M46" s="103"/>
    </row>
    <row r="47" spans="1:13" s="81" customFormat="1" x14ac:dyDescent="0.25">
      <c r="A47" s="79"/>
      <c r="B47" s="79"/>
      <c r="C47" s="79"/>
      <c r="D47" s="94"/>
      <c r="E47" s="79"/>
      <c r="F47" s="79"/>
      <c r="G47" s="80"/>
      <c r="H47" s="79"/>
      <c r="I47" s="80"/>
      <c r="J47" s="103"/>
      <c r="K47" s="103"/>
      <c r="L47" s="103"/>
      <c r="M47" s="103"/>
    </row>
    <row r="48" spans="1:13" s="81" customFormat="1" x14ac:dyDescent="0.25">
      <c r="A48" s="79"/>
      <c r="B48" s="79"/>
      <c r="C48" s="79"/>
      <c r="D48" s="94"/>
      <c r="E48" s="79"/>
      <c r="F48" s="79"/>
      <c r="G48" s="80"/>
      <c r="H48" s="79"/>
      <c r="I48" s="80"/>
      <c r="J48" s="103"/>
      <c r="K48" s="103"/>
      <c r="L48" s="103"/>
      <c r="M48" s="103"/>
    </row>
    <row r="49" spans="1:13" s="81" customFormat="1" x14ac:dyDescent="0.25">
      <c r="A49" s="79"/>
      <c r="B49" s="79"/>
      <c r="C49" s="79"/>
      <c r="D49" s="94"/>
      <c r="E49" s="79"/>
      <c r="F49" s="79"/>
      <c r="G49" s="80"/>
      <c r="H49" s="79"/>
      <c r="I49" s="80"/>
      <c r="J49" s="103"/>
      <c r="K49" s="103"/>
      <c r="L49" s="103"/>
      <c r="M49" s="103"/>
    </row>
    <row r="50" spans="1:13" s="81" customFormat="1" x14ac:dyDescent="0.25">
      <c r="A50" s="79"/>
      <c r="B50" s="79"/>
      <c r="C50" s="79"/>
      <c r="D50" s="94"/>
      <c r="E50" s="79"/>
      <c r="F50" s="79"/>
      <c r="G50" s="80"/>
      <c r="H50" s="79"/>
      <c r="I50" s="80"/>
      <c r="J50" s="103"/>
      <c r="K50" s="103"/>
      <c r="L50" s="103"/>
      <c r="M50" s="103"/>
    </row>
    <row r="51" spans="1:13" s="81" customFormat="1" x14ac:dyDescent="0.25">
      <c r="A51" s="79"/>
      <c r="B51" s="79"/>
      <c r="C51" s="79"/>
      <c r="D51" s="94"/>
      <c r="E51" s="79"/>
      <c r="F51" s="79"/>
      <c r="G51" s="80"/>
      <c r="H51" s="79"/>
      <c r="I51" s="80"/>
      <c r="J51" s="103"/>
      <c r="K51" s="103"/>
      <c r="L51" s="103"/>
      <c r="M51" s="103"/>
    </row>
    <row r="52" spans="1:13" s="81" customFormat="1" x14ac:dyDescent="0.25">
      <c r="A52" s="79"/>
      <c r="B52" s="79"/>
      <c r="C52" s="79"/>
      <c r="D52" s="94"/>
      <c r="E52" s="79"/>
      <c r="F52" s="79"/>
      <c r="G52" s="80"/>
      <c r="H52" s="79"/>
      <c r="I52" s="80"/>
      <c r="J52" s="103"/>
      <c r="K52" s="103"/>
      <c r="L52" s="103"/>
      <c r="M52" s="103"/>
    </row>
    <row r="53" spans="1:13" s="81" customFormat="1" x14ac:dyDescent="0.25">
      <c r="A53" s="79"/>
      <c r="B53" s="79"/>
      <c r="C53" s="79"/>
      <c r="D53" s="94"/>
      <c r="E53" s="79"/>
      <c r="F53" s="79"/>
      <c r="G53" s="80"/>
      <c r="H53" s="79"/>
      <c r="I53" s="80"/>
      <c r="J53" s="103"/>
      <c r="K53" s="103"/>
      <c r="L53" s="103"/>
      <c r="M53" s="103"/>
    </row>
    <row r="54" spans="1:13" s="81" customFormat="1" x14ac:dyDescent="0.25">
      <c r="A54" s="79"/>
      <c r="B54" s="79"/>
      <c r="C54" s="79"/>
      <c r="D54" s="94"/>
      <c r="E54" s="79"/>
      <c r="F54" s="79"/>
      <c r="G54" s="80"/>
      <c r="H54" s="79"/>
      <c r="I54" s="80"/>
      <c r="J54" s="103"/>
      <c r="K54" s="103"/>
      <c r="L54" s="103"/>
      <c r="M54" s="103"/>
    </row>
    <row r="55" spans="1:13" s="81" customFormat="1" x14ac:dyDescent="0.25">
      <c r="A55" s="79"/>
      <c r="B55" s="79"/>
      <c r="C55" s="79"/>
      <c r="D55" s="94"/>
      <c r="E55" s="79"/>
      <c r="F55" s="79"/>
      <c r="G55" s="80"/>
      <c r="H55" s="79"/>
      <c r="I55" s="80"/>
      <c r="J55" s="103"/>
      <c r="K55" s="103"/>
      <c r="L55" s="103"/>
      <c r="M55" s="103"/>
    </row>
    <row r="56" spans="1:13" s="81" customFormat="1" x14ac:dyDescent="0.25">
      <c r="A56" s="79"/>
      <c r="B56" s="79"/>
      <c r="C56" s="79"/>
      <c r="D56" s="94"/>
      <c r="E56" s="79"/>
      <c r="F56" s="79"/>
      <c r="G56" s="80"/>
      <c r="H56" s="79"/>
      <c r="I56" s="80"/>
      <c r="J56" s="103"/>
      <c r="K56" s="103"/>
      <c r="L56" s="103"/>
      <c r="M56" s="103"/>
    </row>
    <row r="57" spans="1:13" s="81" customFormat="1" x14ac:dyDescent="0.25">
      <c r="A57" s="79"/>
      <c r="B57" s="79"/>
      <c r="C57" s="79"/>
      <c r="D57" s="94"/>
      <c r="E57" s="79"/>
      <c r="F57" s="79"/>
      <c r="G57" s="80"/>
      <c r="H57" s="79"/>
      <c r="I57" s="80"/>
      <c r="J57" s="103"/>
      <c r="K57" s="103"/>
      <c r="L57" s="103"/>
      <c r="M57" s="103"/>
    </row>
    <row r="58" spans="1:13" s="81" customFormat="1" x14ac:dyDescent="0.25">
      <c r="A58" s="79"/>
      <c r="B58" s="79"/>
      <c r="C58" s="79"/>
      <c r="D58" s="94"/>
      <c r="E58" s="79"/>
      <c r="F58" s="79"/>
      <c r="G58" s="80"/>
      <c r="H58" s="79"/>
      <c r="I58" s="80"/>
      <c r="J58" s="103"/>
      <c r="K58" s="103"/>
      <c r="L58" s="103"/>
      <c r="M58" s="103"/>
    </row>
    <row r="59" spans="1:13" s="81" customFormat="1" x14ac:dyDescent="0.25">
      <c r="A59" s="79"/>
      <c r="B59" s="79"/>
      <c r="C59" s="79"/>
      <c r="D59" s="94"/>
      <c r="E59" s="79"/>
      <c r="F59" s="79"/>
      <c r="G59" s="80"/>
      <c r="H59" s="79"/>
      <c r="I59" s="80"/>
      <c r="J59" s="103"/>
      <c r="K59" s="103"/>
      <c r="L59" s="103"/>
      <c r="M59" s="103"/>
    </row>
    <row r="60" spans="1:13" s="81" customFormat="1" x14ac:dyDescent="0.25">
      <c r="A60" s="79"/>
      <c r="B60" s="79"/>
      <c r="C60" s="79"/>
      <c r="D60" s="94"/>
      <c r="E60" s="79"/>
      <c r="F60" s="79"/>
      <c r="G60" s="80"/>
      <c r="H60" s="79"/>
      <c r="I60" s="80"/>
      <c r="J60" s="103"/>
      <c r="K60" s="103"/>
      <c r="L60" s="103"/>
      <c r="M60" s="103"/>
    </row>
    <row r="61" spans="1:13" s="81" customFormat="1" x14ac:dyDescent="0.25">
      <c r="A61" s="79"/>
      <c r="B61" s="79"/>
      <c r="C61" s="79"/>
      <c r="D61" s="94"/>
      <c r="E61" s="79"/>
      <c r="F61" s="79"/>
      <c r="G61" s="80"/>
      <c r="H61" s="79"/>
      <c r="I61" s="80"/>
      <c r="J61" s="103"/>
      <c r="K61" s="103"/>
      <c r="L61" s="103"/>
      <c r="M61" s="103"/>
    </row>
    <row r="62" spans="1:13" s="81" customFormat="1" x14ac:dyDescent="0.25">
      <c r="A62" s="79"/>
      <c r="B62" s="79"/>
      <c r="C62" s="79"/>
      <c r="D62" s="94"/>
      <c r="E62" s="79"/>
      <c r="F62" s="79"/>
      <c r="G62" s="80"/>
      <c r="H62" s="79"/>
      <c r="I62" s="80"/>
      <c r="J62" s="103"/>
      <c r="K62" s="103"/>
      <c r="L62" s="103"/>
      <c r="M62" s="103"/>
    </row>
    <row r="63" spans="1:13" s="81" customFormat="1" x14ac:dyDescent="0.25">
      <c r="A63" s="79"/>
      <c r="B63" s="79"/>
      <c r="C63" s="79"/>
      <c r="D63" s="94"/>
      <c r="E63" s="79"/>
      <c r="F63" s="79"/>
      <c r="G63" s="80"/>
      <c r="H63" s="79"/>
      <c r="I63" s="80"/>
      <c r="J63" s="103"/>
      <c r="K63" s="103"/>
      <c r="L63" s="103"/>
      <c r="M63" s="103"/>
    </row>
    <row r="64" spans="1:13" s="81" customFormat="1" x14ac:dyDescent="0.25">
      <c r="A64" s="79"/>
      <c r="B64" s="79"/>
      <c r="C64" s="79"/>
      <c r="D64" s="94"/>
      <c r="E64" s="79"/>
      <c r="F64" s="79"/>
      <c r="G64" s="80"/>
      <c r="H64" s="79"/>
      <c r="I64" s="80"/>
      <c r="J64" s="103"/>
      <c r="K64" s="103"/>
      <c r="L64" s="103"/>
      <c r="M64" s="103"/>
    </row>
    <row r="65" spans="1:13" s="81" customFormat="1" x14ac:dyDescent="0.25">
      <c r="A65" s="79"/>
      <c r="B65" s="79"/>
      <c r="C65" s="79"/>
      <c r="D65" s="94"/>
      <c r="E65" s="79"/>
      <c r="F65" s="79"/>
      <c r="G65" s="80"/>
      <c r="H65" s="79"/>
      <c r="I65" s="80"/>
      <c r="J65" s="103"/>
      <c r="K65" s="103"/>
      <c r="L65" s="103"/>
      <c r="M65" s="103"/>
    </row>
    <row r="66" spans="1:13" s="81" customFormat="1" x14ac:dyDescent="0.25">
      <c r="A66" s="79"/>
      <c r="B66" s="79"/>
      <c r="C66" s="79"/>
      <c r="D66" s="94"/>
      <c r="E66" s="79"/>
      <c r="F66" s="79"/>
      <c r="G66" s="80"/>
      <c r="H66" s="79"/>
      <c r="I66" s="80"/>
      <c r="J66" s="103"/>
      <c r="K66" s="103"/>
      <c r="L66" s="103"/>
      <c r="M66" s="103"/>
    </row>
    <row r="67" spans="1:13" s="81" customFormat="1" x14ac:dyDescent="0.25">
      <c r="A67" s="79"/>
      <c r="B67" s="79"/>
      <c r="C67" s="79"/>
      <c r="D67" s="94"/>
      <c r="E67" s="79"/>
      <c r="F67" s="79"/>
      <c r="G67" s="80"/>
      <c r="H67" s="79"/>
      <c r="I67" s="80"/>
      <c r="J67" s="103"/>
      <c r="K67" s="103"/>
      <c r="L67" s="103"/>
      <c r="M67" s="103"/>
    </row>
    <row r="68" spans="1:13" s="81" customFormat="1" x14ac:dyDescent="0.25">
      <c r="A68" s="79"/>
      <c r="B68" s="79"/>
      <c r="C68" s="79"/>
      <c r="D68" s="94"/>
      <c r="E68" s="79"/>
      <c r="F68" s="79"/>
      <c r="G68" s="80"/>
      <c r="H68" s="79"/>
      <c r="I68" s="80"/>
      <c r="J68" s="103"/>
      <c r="K68" s="103"/>
      <c r="L68" s="103"/>
      <c r="M68" s="103"/>
    </row>
    <row r="69" spans="1:13" s="81" customFormat="1" x14ac:dyDescent="0.25">
      <c r="A69" s="79"/>
      <c r="B69" s="79"/>
      <c r="C69" s="79"/>
      <c r="D69" s="94"/>
      <c r="E69" s="79"/>
      <c r="F69" s="79"/>
      <c r="G69" s="80"/>
      <c r="H69" s="79"/>
      <c r="I69" s="80"/>
      <c r="J69" s="103"/>
      <c r="K69" s="103"/>
      <c r="L69" s="103"/>
      <c r="M69" s="103"/>
    </row>
    <row r="70" spans="1:13" s="81" customFormat="1" x14ac:dyDescent="0.25">
      <c r="A70" s="79"/>
      <c r="B70" s="79"/>
      <c r="C70" s="79"/>
      <c r="D70" s="94"/>
      <c r="E70" s="79"/>
      <c r="F70" s="79"/>
      <c r="G70" s="80"/>
      <c r="H70" s="79"/>
      <c r="I70" s="80"/>
      <c r="J70" s="103"/>
      <c r="K70" s="103"/>
      <c r="L70" s="103"/>
      <c r="M70" s="103"/>
    </row>
    <row r="71" spans="1:13" s="81" customFormat="1" x14ac:dyDescent="0.25">
      <c r="A71" s="79"/>
      <c r="B71" s="79"/>
      <c r="C71" s="79"/>
      <c r="D71" s="94"/>
      <c r="E71" s="79"/>
      <c r="F71" s="79"/>
      <c r="G71" s="80"/>
      <c r="H71" s="79"/>
      <c r="I71" s="80"/>
      <c r="J71" s="103"/>
      <c r="K71" s="103"/>
      <c r="L71" s="103"/>
      <c r="M71" s="103"/>
    </row>
    <row r="72" spans="1:13" s="81" customFormat="1" x14ac:dyDescent="0.25">
      <c r="A72" s="79"/>
      <c r="B72" s="79"/>
      <c r="C72" s="79"/>
      <c r="D72" s="94"/>
      <c r="E72" s="79"/>
      <c r="F72" s="79"/>
      <c r="G72" s="80"/>
      <c r="H72" s="79"/>
      <c r="I72" s="80"/>
      <c r="J72" s="103"/>
      <c r="K72" s="103"/>
      <c r="L72" s="103"/>
      <c r="M72" s="103"/>
    </row>
    <row r="73" spans="1:13" s="81" customFormat="1" x14ac:dyDescent="0.25">
      <c r="A73" s="79"/>
      <c r="B73" s="79"/>
      <c r="C73" s="79"/>
      <c r="D73" s="94"/>
      <c r="E73" s="79"/>
      <c r="F73" s="79"/>
      <c r="G73" s="80"/>
      <c r="H73" s="79"/>
      <c r="I73" s="80"/>
      <c r="J73" s="103"/>
      <c r="K73" s="103"/>
      <c r="L73" s="103"/>
      <c r="M73" s="103"/>
    </row>
    <row r="74" spans="1:13" s="81" customFormat="1" x14ac:dyDescent="0.25">
      <c r="A74" s="79"/>
      <c r="B74" s="79"/>
      <c r="C74" s="79"/>
      <c r="D74" s="94"/>
      <c r="E74" s="79"/>
      <c r="F74" s="79"/>
      <c r="G74" s="80"/>
      <c r="H74" s="79"/>
      <c r="I74" s="80"/>
      <c r="J74" s="103"/>
      <c r="K74" s="103"/>
      <c r="L74" s="103"/>
      <c r="M74" s="103"/>
    </row>
    <row r="75" spans="1:13" s="81" customFormat="1" x14ac:dyDescent="0.25">
      <c r="A75" s="79"/>
      <c r="B75" s="79"/>
      <c r="C75" s="79"/>
      <c r="D75" s="94"/>
      <c r="E75" s="79"/>
      <c r="F75" s="79"/>
      <c r="G75" s="80"/>
      <c r="H75" s="79"/>
      <c r="I75" s="80"/>
      <c r="J75" s="103"/>
      <c r="K75" s="103"/>
      <c r="L75" s="103"/>
      <c r="M75" s="103"/>
    </row>
    <row r="76" spans="1:13" s="81" customFormat="1" x14ac:dyDescent="0.25">
      <c r="A76" s="79"/>
      <c r="B76" s="79"/>
      <c r="C76" s="79"/>
      <c r="D76" s="94"/>
      <c r="E76" s="79"/>
      <c r="F76" s="79"/>
      <c r="G76" s="80"/>
      <c r="H76" s="79"/>
      <c r="I76" s="80"/>
      <c r="J76" s="103"/>
      <c r="K76" s="103"/>
      <c r="L76" s="103"/>
      <c r="M76" s="103"/>
    </row>
    <row r="77" spans="1:13" s="81" customFormat="1" x14ac:dyDescent="0.25">
      <c r="A77" s="79"/>
      <c r="B77" s="79"/>
      <c r="C77" s="79"/>
      <c r="D77" s="94"/>
      <c r="E77" s="79"/>
      <c r="F77" s="79"/>
      <c r="G77" s="80"/>
      <c r="H77" s="79"/>
      <c r="I77" s="80"/>
      <c r="J77" s="103"/>
      <c r="K77" s="103"/>
      <c r="L77" s="103"/>
      <c r="M77" s="103"/>
    </row>
    <row r="78" spans="1:13" s="81" customFormat="1" x14ac:dyDescent="0.25">
      <c r="A78" s="79"/>
      <c r="B78" s="79"/>
      <c r="C78" s="79"/>
      <c r="D78" s="94"/>
      <c r="E78" s="79"/>
      <c r="F78" s="79"/>
      <c r="G78" s="80"/>
      <c r="H78" s="79"/>
      <c r="I78" s="80"/>
      <c r="J78" s="103"/>
      <c r="K78" s="103"/>
      <c r="L78" s="103"/>
      <c r="M78" s="103"/>
    </row>
    <row r="79" spans="1:13" s="81" customFormat="1" x14ac:dyDescent="0.25">
      <c r="A79" s="79"/>
      <c r="B79" s="79"/>
      <c r="C79" s="79"/>
      <c r="D79" s="94"/>
      <c r="E79" s="79"/>
      <c r="F79" s="79"/>
      <c r="G79" s="80"/>
      <c r="H79" s="79"/>
      <c r="I79" s="80"/>
      <c r="J79" s="103"/>
      <c r="K79" s="103"/>
      <c r="L79" s="103"/>
      <c r="M79" s="103"/>
    </row>
    <row r="80" spans="1:13" s="81" customFormat="1" x14ac:dyDescent="0.25">
      <c r="A80" s="79"/>
      <c r="B80" s="79"/>
      <c r="C80" s="79"/>
      <c r="D80" s="94"/>
      <c r="E80" s="79"/>
      <c r="F80" s="79"/>
      <c r="G80" s="80"/>
      <c r="H80" s="79"/>
      <c r="I80" s="80"/>
      <c r="J80" s="103"/>
      <c r="K80" s="103"/>
      <c r="L80" s="103"/>
      <c r="M80" s="103"/>
    </row>
    <row r="81" spans="1:13" s="81" customFormat="1" x14ac:dyDescent="0.25">
      <c r="A81" s="79"/>
      <c r="B81" s="79"/>
      <c r="C81" s="79"/>
      <c r="D81" s="94"/>
      <c r="E81" s="79"/>
      <c r="F81" s="79"/>
      <c r="G81" s="80"/>
      <c r="H81" s="79"/>
      <c r="I81" s="80"/>
      <c r="J81" s="103"/>
      <c r="K81" s="103"/>
      <c r="L81" s="103"/>
      <c r="M81" s="103"/>
    </row>
    <row r="82" spans="1:13" s="81" customFormat="1" x14ac:dyDescent="0.25">
      <c r="A82" s="79"/>
      <c r="B82" s="79"/>
      <c r="C82" s="79"/>
      <c r="D82" s="94"/>
      <c r="E82" s="79"/>
      <c r="F82" s="79"/>
      <c r="G82" s="80"/>
      <c r="H82" s="79"/>
      <c r="I82" s="80"/>
      <c r="J82" s="103"/>
      <c r="K82" s="103"/>
      <c r="L82" s="103"/>
      <c r="M82" s="103"/>
    </row>
    <row r="83" spans="1:13" s="81" customFormat="1" x14ac:dyDescent="0.25">
      <c r="A83" s="79"/>
      <c r="B83" s="79"/>
      <c r="C83" s="79"/>
      <c r="D83" s="94"/>
      <c r="E83" s="79"/>
      <c r="F83" s="79"/>
      <c r="G83" s="80"/>
      <c r="H83" s="79"/>
      <c r="I83" s="80"/>
      <c r="J83" s="103"/>
      <c r="K83" s="103"/>
      <c r="L83" s="103"/>
      <c r="M83" s="103"/>
    </row>
    <row r="84" spans="1:13" s="81" customFormat="1" x14ac:dyDescent="0.25">
      <c r="A84" s="79"/>
      <c r="B84" s="79"/>
      <c r="C84" s="79"/>
      <c r="D84" s="94"/>
      <c r="E84" s="79"/>
      <c r="F84" s="79"/>
      <c r="G84" s="80"/>
      <c r="H84" s="79"/>
      <c r="I84" s="80"/>
      <c r="J84" s="103"/>
      <c r="K84" s="103"/>
      <c r="L84" s="103"/>
      <c r="M84" s="103"/>
    </row>
    <row r="85" spans="1:13" s="81" customFormat="1" x14ac:dyDescent="0.25">
      <c r="A85" s="79"/>
      <c r="B85" s="79"/>
      <c r="C85" s="79"/>
      <c r="D85" s="94"/>
      <c r="E85" s="79"/>
      <c r="F85" s="79"/>
      <c r="G85" s="80"/>
      <c r="H85" s="79"/>
      <c r="I85" s="80"/>
      <c r="J85" s="103"/>
      <c r="K85" s="103"/>
      <c r="L85" s="103"/>
      <c r="M85" s="103"/>
    </row>
    <row r="86" spans="1:13" s="81" customFormat="1" x14ac:dyDescent="0.25">
      <c r="A86" s="79"/>
      <c r="B86" s="79"/>
      <c r="C86" s="79"/>
      <c r="D86" s="94"/>
      <c r="E86" s="79"/>
      <c r="F86" s="79"/>
      <c r="G86" s="80"/>
      <c r="H86" s="79"/>
      <c r="I86" s="80"/>
      <c r="J86" s="103"/>
      <c r="K86" s="103"/>
      <c r="L86" s="103"/>
      <c r="M86" s="103"/>
    </row>
    <row r="87" spans="1:13" s="81" customFormat="1" x14ac:dyDescent="0.25">
      <c r="A87" s="79"/>
      <c r="B87" s="79"/>
      <c r="C87" s="79"/>
      <c r="D87" s="94"/>
      <c r="E87" s="79"/>
      <c r="F87" s="79"/>
      <c r="G87" s="80"/>
      <c r="H87" s="79"/>
      <c r="I87" s="80"/>
      <c r="J87" s="103"/>
      <c r="K87" s="103"/>
      <c r="L87" s="103"/>
      <c r="M87" s="103"/>
    </row>
    <row r="88" spans="1:13" s="81" customFormat="1" x14ac:dyDescent="0.25">
      <c r="A88" s="79"/>
      <c r="B88" s="79"/>
      <c r="C88" s="79"/>
      <c r="D88" s="94"/>
      <c r="E88" s="79"/>
      <c r="F88" s="79"/>
      <c r="G88" s="80"/>
      <c r="H88" s="79"/>
      <c r="I88" s="80"/>
      <c r="J88" s="103"/>
      <c r="K88" s="103"/>
      <c r="L88" s="103"/>
      <c r="M88" s="103"/>
    </row>
    <row r="89" spans="1:13" s="81" customFormat="1" x14ac:dyDescent="0.25">
      <c r="A89" s="79"/>
      <c r="B89" s="79"/>
      <c r="C89" s="79"/>
      <c r="D89" s="94"/>
      <c r="E89" s="79"/>
      <c r="F89" s="79"/>
      <c r="G89" s="80"/>
      <c r="H89" s="79"/>
      <c r="I89" s="80"/>
      <c r="J89" s="103"/>
      <c r="K89" s="103"/>
      <c r="L89" s="103"/>
      <c r="M89" s="103"/>
    </row>
    <row r="90" spans="1:13" s="81" customFormat="1" x14ac:dyDescent="0.25">
      <c r="A90" s="79"/>
      <c r="B90" s="79"/>
      <c r="C90" s="79"/>
      <c r="D90" s="94"/>
      <c r="E90" s="79"/>
      <c r="F90" s="79"/>
      <c r="G90" s="80"/>
      <c r="H90" s="79"/>
      <c r="I90" s="80"/>
      <c r="J90" s="103"/>
      <c r="K90" s="103"/>
      <c r="L90" s="103"/>
      <c r="M90" s="103"/>
    </row>
    <row r="91" spans="1:13" s="81" customFormat="1" x14ac:dyDescent="0.25">
      <c r="A91" s="79"/>
      <c r="B91" s="79"/>
      <c r="C91" s="79"/>
      <c r="D91" s="94"/>
      <c r="E91" s="79"/>
      <c r="F91" s="79"/>
      <c r="G91" s="80"/>
      <c r="H91" s="79"/>
      <c r="I91" s="80"/>
      <c r="J91" s="103"/>
      <c r="K91" s="103"/>
      <c r="L91" s="103"/>
      <c r="M91" s="103"/>
    </row>
    <row r="92" spans="1:13" s="81" customFormat="1" x14ac:dyDescent="0.25">
      <c r="A92" s="79"/>
      <c r="B92" s="79"/>
      <c r="C92" s="79"/>
      <c r="D92" s="94"/>
      <c r="E92" s="79"/>
      <c r="F92" s="79"/>
      <c r="G92" s="80"/>
      <c r="H92" s="79"/>
      <c r="I92" s="80"/>
      <c r="J92" s="103"/>
      <c r="K92" s="103"/>
      <c r="L92" s="103"/>
      <c r="M92" s="103"/>
    </row>
    <row r="93" spans="1:13" s="81" customFormat="1" x14ac:dyDescent="0.25">
      <c r="A93" s="79"/>
      <c r="B93" s="79"/>
      <c r="C93" s="79"/>
      <c r="D93" s="94"/>
      <c r="E93" s="79"/>
      <c r="F93" s="79"/>
      <c r="G93" s="80"/>
      <c r="H93" s="79"/>
      <c r="I93" s="80"/>
      <c r="J93" s="103"/>
      <c r="K93" s="103"/>
      <c r="L93" s="103"/>
      <c r="M93" s="103"/>
    </row>
    <row r="94" spans="1:13" s="81" customFormat="1" x14ac:dyDescent="0.25">
      <c r="A94" s="79"/>
      <c r="B94" s="79"/>
      <c r="C94" s="79"/>
      <c r="D94" s="94"/>
      <c r="E94" s="79"/>
      <c r="F94" s="79"/>
      <c r="G94" s="80"/>
      <c r="H94" s="79"/>
      <c r="I94" s="80"/>
      <c r="J94" s="103"/>
      <c r="K94" s="103"/>
      <c r="L94" s="103"/>
      <c r="M94" s="103"/>
    </row>
    <row r="95" spans="1:13" s="81" customFormat="1" x14ac:dyDescent="0.25">
      <c r="A95" s="79"/>
      <c r="B95" s="79"/>
      <c r="C95" s="79"/>
      <c r="D95" s="94"/>
      <c r="E95" s="79"/>
      <c r="F95" s="79"/>
      <c r="G95" s="80"/>
      <c r="H95" s="79"/>
      <c r="I95" s="80"/>
      <c r="J95" s="103"/>
      <c r="K95" s="103"/>
      <c r="L95" s="103"/>
      <c r="M95" s="103"/>
    </row>
    <row r="96" spans="1:13" s="81" customFormat="1" x14ac:dyDescent="0.25">
      <c r="A96" s="79"/>
      <c r="B96" s="79"/>
      <c r="C96" s="79"/>
      <c r="D96" s="94"/>
      <c r="E96" s="79"/>
      <c r="F96" s="79"/>
      <c r="G96" s="80"/>
      <c r="H96" s="79"/>
      <c r="I96" s="80"/>
      <c r="J96" s="103"/>
      <c r="K96" s="103"/>
      <c r="L96" s="103"/>
      <c r="M96" s="103"/>
    </row>
    <row r="97" spans="1:13" s="81" customFormat="1" x14ac:dyDescent="0.25">
      <c r="A97" s="79"/>
      <c r="B97" s="79"/>
      <c r="C97" s="79"/>
      <c r="D97" s="94"/>
      <c r="E97" s="79"/>
      <c r="F97" s="79"/>
      <c r="G97" s="80"/>
      <c r="H97" s="79"/>
      <c r="I97" s="80"/>
      <c r="J97" s="103"/>
      <c r="K97" s="103"/>
      <c r="L97" s="103"/>
      <c r="M97" s="103"/>
    </row>
    <row r="98" spans="1:13" s="81" customFormat="1" x14ac:dyDescent="0.25">
      <c r="A98" s="79"/>
      <c r="B98" s="79"/>
      <c r="C98" s="79"/>
      <c r="D98" s="94"/>
      <c r="E98" s="79"/>
      <c r="F98" s="79"/>
      <c r="G98" s="80"/>
      <c r="H98" s="79"/>
      <c r="I98" s="80"/>
      <c r="J98" s="103"/>
      <c r="K98" s="103"/>
      <c r="L98" s="103"/>
      <c r="M98" s="103"/>
    </row>
    <row r="99" spans="1:13" s="81" customFormat="1" x14ac:dyDescent="0.25">
      <c r="A99" s="79"/>
      <c r="B99" s="79"/>
      <c r="C99" s="79"/>
      <c r="D99" s="94"/>
      <c r="E99" s="79"/>
      <c r="F99" s="79"/>
      <c r="G99" s="80"/>
      <c r="H99" s="79"/>
      <c r="I99" s="80"/>
      <c r="J99" s="103"/>
      <c r="K99" s="103"/>
      <c r="L99" s="103"/>
      <c r="M99" s="103"/>
    </row>
    <row r="100" spans="1:13" s="81" customFormat="1" x14ac:dyDescent="0.25">
      <c r="A100" s="79"/>
      <c r="B100" s="79"/>
      <c r="C100" s="79"/>
      <c r="D100" s="94"/>
      <c r="E100" s="79"/>
      <c r="F100" s="79"/>
      <c r="G100" s="80"/>
      <c r="H100" s="79"/>
      <c r="I100" s="80"/>
      <c r="J100" s="103"/>
      <c r="K100" s="103"/>
      <c r="L100" s="103"/>
      <c r="M100" s="103"/>
    </row>
    <row r="101" spans="1:13" s="81" customFormat="1" x14ac:dyDescent="0.25">
      <c r="A101" s="79"/>
      <c r="B101" s="79"/>
      <c r="C101" s="79"/>
      <c r="D101" s="94"/>
      <c r="E101" s="79"/>
      <c r="F101" s="79"/>
      <c r="G101" s="80"/>
      <c r="H101" s="79"/>
      <c r="I101" s="80"/>
      <c r="J101" s="103"/>
      <c r="K101" s="103"/>
      <c r="L101" s="103"/>
      <c r="M101" s="103"/>
    </row>
    <row r="102" spans="1:13" s="81" customFormat="1" x14ac:dyDescent="0.25">
      <c r="A102" s="79"/>
      <c r="B102" s="79"/>
      <c r="C102" s="79"/>
      <c r="D102" s="94"/>
      <c r="E102" s="79"/>
      <c r="F102" s="79"/>
      <c r="G102" s="80"/>
      <c r="H102" s="79"/>
      <c r="I102" s="80"/>
      <c r="J102" s="103"/>
      <c r="K102" s="103"/>
      <c r="L102" s="103"/>
      <c r="M102" s="103"/>
    </row>
    <row r="103" spans="1:13" s="81" customFormat="1" x14ac:dyDescent="0.25">
      <c r="A103" s="79"/>
      <c r="B103" s="79"/>
      <c r="C103" s="79"/>
      <c r="D103" s="94"/>
      <c r="E103" s="79"/>
      <c r="F103" s="79"/>
      <c r="G103" s="80"/>
      <c r="H103" s="79"/>
      <c r="I103" s="80"/>
      <c r="J103" s="103"/>
      <c r="K103" s="103"/>
      <c r="L103" s="103"/>
      <c r="M103" s="103"/>
    </row>
    <row r="104" spans="1:13" s="81" customFormat="1" x14ac:dyDescent="0.25">
      <c r="A104" s="79"/>
      <c r="B104" s="79"/>
      <c r="C104" s="79"/>
      <c r="D104" s="94"/>
      <c r="E104" s="79"/>
      <c r="F104" s="79"/>
      <c r="G104" s="80"/>
      <c r="H104" s="79"/>
      <c r="I104" s="80"/>
      <c r="J104" s="103"/>
      <c r="K104" s="103"/>
      <c r="L104" s="103"/>
      <c r="M104" s="103"/>
    </row>
    <row r="105" spans="1:13" s="81" customFormat="1" x14ac:dyDescent="0.25">
      <c r="A105" s="79"/>
      <c r="B105" s="79"/>
      <c r="C105" s="79"/>
      <c r="D105" s="94"/>
      <c r="E105" s="79"/>
      <c r="F105" s="79"/>
      <c r="G105" s="80"/>
      <c r="H105" s="79"/>
      <c r="I105" s="80"/>
      <c r="J105" s="103"/>
      <c r="K105" s="103"/>
      <c r="L105" s="103"/>
      <c r="M105" s="103"/>
    </row>
    <row r="106" spans="1:13" s="81" customFormat="1" x14ac:dyDescent="0.25">
      <c r="A106" s="79"/>
      <c r="B106" s="79"/>
      <c r="C106" s="79"/>
      <c r="D106" s="94"/>
      <c r="E106" s="79"/>
      <c r="F106" s="79"/>
      <c r="G106" s="80"/>
      <c r="H106" s="79"/>
      <c r="I106" s="80"/>
      <c r="J106" s="103"/>
      <c r="K106" s="103"/>
      <c r="L106" s="103"/>
      <c r="M106" s="103"/>
    </row>
    <row r="107" spans="1:13" s="81" customFormat="1" x14ac:dyDescent="0.25">
      <c r="A107" s="79"/>
      <c r="B107" s="79"/>
      <c r="C107" s="79"/>
      <c r="D107" s="94"/>
      <c r="E107" s="79"/>
      <c r="F107" s="79"/>
      <c r="G107" s="80"/>
      <c r="H107" s="79"/>
      <c r="I107" s="80"/>
      <c r="J107" s="103"/>
      <c r="K107" s="103"/>
      <c r="L107" s="103"/>
      <c r="M107" s="103"/>
    </row>
    <row r="108" spans="1:13" s="81" customFormat="1" x14ac:dyDescent="0.25">
      <c r="A108" s="79"/>
      <c r="B108" s="79"/>
      <c r="C108" s="79"/>
      <c r="D108" s="94"/>
      <c r="E108" s="79"/>
      <c r="F108" s="79"/>
      <c r="G108" s="80"/>
      <c r="H108" s="79"/>
      <c r="I108" s="80"/>
      <c r="J108" s="103"/>
      <c r="K108" s="103"/>
      <c r="L108" s="103"/>
      <c r="M108" s="103"/>
    </row>
    <row r="109" spans="1:13" s="81" customFormat="1" x14ac:dyDescent="0.25">
      <c r="A109" s="79"/>
      <c r="B109" s="79"/>
      <c r="C109" s="79"/>
      <c r="D109" s="94"/>
      <c r="E109" s="79"/>
      <c r="F109" s="79"/>
      <c r="G109" s="80"/>
      <c r="H109" s="79"/>
      <c r="I109" s="80"/>
      <c r="J109" s="103"/>
      <c r="K109" s="103"/>
      <c r="L109" s="103"/>
      <c r="M109" s="103"/>
    </row>
    <row r="110" spans="1:13" s="81" customFormat="1" x14ac:dyDescent="0.25">
      <c r="A110" s="79"/>
      <c r="B110" s="79"/>
      <c r="C110" s="79"/>
      <c r="D110" s="94"/>
      <c r="E110" s="79"/>
      <c r="F110" s="79"/>
      <c r="G110" s="80"/>
      <c r="H110" s="79"/>
      <c r="I110" s="80"/>
      <c r="J110" s="103"/>
      <c r="K110" s="103"/>
      <c r="L110" s="103"/>
      <c r="M110" s="103"/>
    </row>
    <row r="111" spans="1:13" s="81" customFormat="1" x14ac:dyDescent="0.25">
      <c r="A111" s="79"/>
      <c r="B111" s="79"/>
      <c r="C111" s="79"/>
      <c r="D111" s="94"/>
      <c r="E111" s="79"/>
      <c r="F111" s="79"/>
      <c r="G111" s="80"/>
      <c r="H111" s="79"/>
      <c r="I111" s="80"/>
      <c r="J111" s="103"/>
      <c r="K111" s="103"/>
      <c r="L111" s="103"/>
      <c r="M111" s="103"/>
    </row>
    <row r="112" spans="1:13" s="81" customFormat="1" x14ac:dyDescent="0.25">
      <c r="A112" s="79"/>
      <c r="B112" s="79"/>
      <c r="C112" s="79"/>
      <c r="D112" s="94"/>
      <c r="E112" s="79"/>
      <c r="F112" s="79"/>
      <c r="G112" s="80"/>
      <c r="H112" s="79"/>
      <c r="I112" s="80"/>
      <c r="J112" s="103"/>
      <c r="K112" s="103"/>
      <c r="L112" s="103"/>
      <c r="M112" s="103"/>
    </row>
    <row r="113" spans="1:13" s="81" customFormat="1" x14ac:dyDescent="0.25">
      <c r="A113" s="79"/>
      <c r="B113" s="79"/>
      <c r="C113" s="79"/>
      <c r="D113" s="94"/>
      <c r="E113" s="79"/>
      <c r="F113" s="79"/>
      <c r="G113" s="80"/>
      <c r="H113" s="79"/>
      <c r="I113" s="80"/>
      <c r="J113" s="103"/>
      <c r="K113" s="103"/>
      <c r="L113" s="103"/>
      <c r="M113" s="103"/>
    </row>
    <row r="114" spans="1:13" s="81" customFormat="1" x14ac:dyDescent="0.25">
      <c r="A114" s="79"/>
      <c r="B114" s="79"/>
      <c r="C114" s="79"/>
      <c r="D114" s="94"/>
      <c r="E114" s="79"/>
      <c r="F114" s="79"/>
      <c r="G114" s="80"/>
      <c r="H114" s="79"/>
      <c r="I114" s="80"/>
      <c r="J114" s="103"/>
      <c r="K114" s="103"/>
      <c r="L114" s="103"/>
      <c r="M114" s="103"/>
    </row>
    <row r="115" spans="1:13" s="81" customFormat="1" x14ac:dyDescent="0.25">
      <c r="A115" s="79"/>
      <c r="B115" s="79"/>
      <c r="C115" s="79"/>
      <c r="D115" s="94"/>
      <c r="E115" s="79"/>
      <c r="F115" s="79"/>
      <c r="G115" s="80"/>
      <c r="H115" s="79"/>
      <c r="I115" s="80"/>
      <c r="J115" s="103"/>
      <c r="K115" s="103"/>
      <c r="L115" s="103"/>
      <c r="M115" s="103"/>
    </row>
    <row r="116" spans="1:13" s="81" customFormat="1" x14ac:dyDescent="0.25">
      <c r="A116" s="79"/>
      <c r="B116" s="79"/>
      <c r="C116" s="79"/>
      <c r="D116" s="94"/>
      <c r="E116" s="79"/>
      <c r="F116" s="79"/>
      <c r="G116" s="80"/>
      <c r="H116" s="79"/>
      <c r="I116" s="80"/>
      <c r="J116" s="103"/>
      <c r="K116" s="103"/>
      <c r="L116" s="103"/>
      <c r="M116" s="103"/>
    </row>
    <row r="117" spans="1:13" s="81" customFormat="1" x14ac:dyDescent="0.25">
      <c r="A117" s="79"/>
      <c r="B117" s="79"/>
      <c r="C117" s="79"/>
      <c r="D117" s="94"/>
      <c r="E117" s="79"/>
      <c r="F117" s="79"/>
      <c r="G117" s="80"/>
      <c r="H117" s="79"/>
      <c r="I117" s="80"/>
      <c r="J117" s="103"/>
      <c r="K117" s="103"/>
      <c r="L117" s="103"/>
      <c r="M117" s="103"/>
    </row>
    <row r="118" spans="1:13" s="81" customFormat="1" x14ac:dyDescent="0.25">
      <c r="A118" s="79"/>
      <c r="B118" s="79"/>
      <c r="C118" s="79"/>
      <c r="D118" s="94"/>
      <c r="E118" s="79"/>
      <c r="F118" s="79"/>
      <c r="G118" s="80"/>
      <c r="H118" s="79"/>
      <c r="I118" s="80"/>
      <c r="J118" s="103"/>
      <c r="K118" s="103"/>
      <c r="L118" s="103"/>
      <c r="M118" s="103"/>
    </row>
    <row r="119" spans="1:13" s="81" customFormat="1" x14ac:dyDescent="0.25">
      <c r="A119" s="79"/>
      <c r="B119" s="79"/>
      <c r="C119" s="79"/>
      <c r="D119" s="94"/>
      <c r="E119" s="79"/>
      <c r="F119" s="79"/>
      <c r="G119" s="80"/>
      <c r="H119" s="79"/>
      <c r="I119" s="80"/>
      <c r="J119" s="103"/>
      <c r="K119" s="103"/>
      <c r="L119" s="103"/>
      <c r="M119" s="103"/>
    </row>
    <row r="120" spans="1:13" s="81" customFormat="1" x14ac:dyDescent="0.25">
      <c r="A120" s="79"/>
      <c r="B120" s="79"/>
      <c r="C120" s="79"/>
      <c r="D120" s="94"/>
      <c r="E120" s="79"/>
      <c r="F120" s="79"/>
      <c r="G120" s="80"/>
      <c r="H120" s="79"/>
      <c r="I120" s="80"/>
      <c r="J120" s="103"/>
      <c r="K120" s="103"/>
      <c r="L120" s="103"/>
      <c r="M120" s="103"/>
    </row>
    <row r="121" spans="1:13" s="81" customFormat="1" x14ac:dyDescent="0.25">
      <c r="A121" s="79"/>
      <c r="B121" s="79"/>
      <c r="C121" s="79"/>
      <c r="D121" s="94"/>
      <c r="E121" s="79"/>
      <c r="F121" s="79"/>
      <c r="G121" s="80"/>
      <c r="H121" s="79"/>
      <c r="I121" s="80"/>
      <c r="J121" s="103"/>
      <c r="K121" s="103"/>
      <c r="L121" s="103"/>
      <c r="M121" s="103"/>
    </row>
    <row r="122" spans="1:13" s="81" customFormat="1" x14ac:dyDescent="0.25">
      <c r="A122" s="79"/>
      <c r="B122" s="79"/>
      <c r="C122" s="79"/>
      <c r="D122" s="94"/>
      <c r="E122" s="79"/>
      <c r="F122" s="79"/>
      <c r="G122" s="80"/>
      <c r="H122" s="79"/>
      <c r="I122" s="80"/>
      <c r="J122" s="103"/>
      <c r="K122" s="103"/>
      <c r="L122" s="103"/>
      <c r="M122" s="103"/>
    </row>
    <row r="123" spans="1:13" s="81" customFormat="1" x14ac:dyDescent="0.25">
      <c r="A123" s="79"/>
      <c r="B123" s="79"/>
      <c r="C123" s="79"/>
      <c r="D123" s="94"/>
      <c r="E123" s="79"/>
      <c r="F123" s="79"/>
      <c r="G123" s="80"/>
      <c r="H123" s="79"/>
      <c r="I123" s="80"/>
      <c r="J123" s="103"/>
      <c r="K123" s="103"/>
      <c r="L123" s="103"/>
      <c r="M123" s="103"/>
    </row>
    <row r="124" spans="1:13" s="81" customFormat="1" x14ac:dyDescent="0.25">
      <c r="A124" s="79"/>
      <c r="B124" s="79"/>
      <c r="C124" s="79"/>
      <c r="D124" s="94"/>
      <c r="E124" s="79"/>
      <c r="F124" s="79"/>
      <c r="G124" s="80"/>
      <c r="H124" s="79"/>
      <c r="I124" s="80"/>
      <c r="J124" s="103"/>
      <c r="K124" s="103"/>
      <c r="L124" s="103"/>
      <c r="M124" s="103"/>
    </row>
    <row r="125" spans="1:13" s="81" customFormat="1" x14ac:dyDescent="0.25">
      <c r="A125" s="79"/>
      <c r="B125" s="79"/>
      <c r="C125" s="79"/>
      <c r="D125" s="94"/>
      <c r="E125" s="79"/>
      <c r="F125" s="79"/>
      <c r="G125" s="80"/>
      <c r="H125" s="79"/>
      <c r="I125" s="80"/>
      <c r="J125" s="103"/>
      <c r="K125" s="103"/>
      <c r="L125" s="103"/>
      <c r="M125" s="103"/>
    </row>
    <row r="126" spans="1:13" s="81" customFormat="1" x14ac:dyDescent="0.25">
      <c r="A126" s="79"/>
      <c r="B126" s="79"/>
      <c r="C126" s="79"/>
      <c r="D126" s="94"/>
      <c r="E126" s="79"/>
      <c r="F126" s="79"/>
      <c r="G126" s="80"/>
      <c r="H126" s="79"/>
      <c r="I126" s="80"/>
      <c r="J126" s="103"/>
      <c r="K126" s="103"/>
      <c r="L126" s="103"/>
      <c r="M126" s="103"/>
    </row>
    <row r="127" spans="1:13" s="81" customFormat="1" x14ac:dyDescent="0.25">
      <c r="A127" s="79"/>
      <c r="B127" s="79"/>
      <c r="C127" s="79"/>
      <c r="D127" s="94"/>
      <c r="E127" s="79"/>
      <c r="F127" s="79"/>
      <c r="G127" s="80"/>
      <c r="H127" s="79"/>
      <c r="I127" s="80"/>
      <c r="J127" s="103"/>
      <c r="K127" s="103"/>
      <c r="L127" s="103"/>
      <c r="M127" s="103"/>
    </row>
    <row r="128" spans="1:13" s="81" customFormat="1" x14ac:dyDescent="0.25">
      <c r="A128" s="79"/>
      <c r="B128" s="79"/>
      <c r="C128" s="79"/>
      <c r="D128" s="94"/>
      <c r="E128" s="79"/>
      <c r="F128" s="79"/>
      <c r="G128" s="80"/>
      <c r="H128" s="79"/>
      <c r="I128" s="80"/>
      <c r="J128" s="103"/>
      <c r="K128" s="103"/>
      <c r="L128" s="103"/>
      <c r="M128" s="103"/>
    </row>
    <row r="129" spans="1:13" s="81" customFormat="1" x14ac:dyDescent="0.25">
      <c r="A129" s="79"/>
      <c r="B129" s="79"/>
      <c r="C129" s="79"/>
      <c r="D129" s="94"/>
      <c r="E129" s="79"/>
      <c r="F129" s="79"/>
      <c r="G129" s="80"/>
      <c r="H129" s="79"/>
      <c r="I129" s="80"/>
      <c r="J129" s="103"/>
      <c r="K129" s="103"/>
      <c r="L129" s="103"/>
      <c r="M129" s="103"/>
    </row>
    <row r="130" spans="1:13" s="81" customFormat="1" x14ac:dyDescent="0.25">
      <c r="A130" s="79"/>
      <c r="B130" s="79"/>
      <c r="C130" s="79"/>
      <c r="D130" s="94"/>
      <c r="E130" s="79"/>
      <c r="F130" s="79"/>
      <c r="G130" s="80"/>
      <c r="H130" s="79"/>
      <c r="I130" s="80"/>
      <c r="J130" s="103"/>
      <c r="K130" s="103"/>
      <c r="L130" s="103"/>
      <c r="M130" s="103"/>
    </row>
    <row r="131" spans="1:13" s="81" customFormat="1" x14ac:dyDescent="0.25">
      <c r="A131" s="79"/>
      <c r="B131" s="79"/>
      <c r="C131" s="79"/>
      <c r="D131" s="94"/>
      <c r="E131" s="79"/>
      <c r="F131" s="79"/>
      <c r="G131" s="80"/>
      <c r="H131" s="79"/>
      <c r="I131" s="80"/>
      <c r="J131" s="103"/>
      <c r="K131" s="103"/>
      <c r="L131" s="103"/>
      <c r="M131" s="103"/>
    </row>
    <row r="132" spans="1:13" s="81" customFormat="1" x14ac:dyDescent="0.25">
      <c r="A132" s="79"/>
      <c r="B132" s="79"/>
      <c r="C132" s="79"/>
      <c r="D132" s="94"/>
      <c r="E132" s="79"/>
      <c r="F132" s="79"/>
      <c r="G132" s="80"/>
      <c r="H132" s="79"/>
      <c r="I132" s="80"/>
      <c r="J132" s="103"/>
      <c r="K132" s="103"/>
      <c r="L132" s="103"/>
      <c r="M132" s="103"/>
    </row>
    <row r="133" spans="1:13" s="81" customFormat="1" x14ac:dyDescent="0.25">
      <c r="A133" s="79"/>
      <c r="B133" s="79"/>
      <c r="C133" s="79"/>
      <c r="D133" s="94"/>
      <c r="E133" s="79"/>
      <c r="F133" s="79"/>
      <c r="G133" s="80"/>
      <c r="H133" s="79"/>
      <c r="I133" s="80"/>
      <c r="J133" s="103"/>
      <c r="K133" s="103"/>
      <c r="L133" s="103"/>
      <c r="M133" s="103"/>
    </row>
    <row r="134" spans="1:13" s="81" customFormat="1" x14ac:dyDescent="0.25">
      <c r="A134" s="79"/>
      <c r="B134" s="79"/>
      <c r="C134" s="79"/>
      <c r="D134" s="94"/>
      <c r="E134" s="79"/>
      <c r="F134" s="79"/>
      <c r="G134" s="80"/>
      <c r="H134" s="79"/>
      <c r="I134" s="80"/>
      <c r="J134" s="103"/>
      <c r="K134" s="103"/>
      <c r="L134" s="103"/>
      <c r="M134" s="103"/>
    </row>
    <row r="135" spans="1:13" s="81" customFormat="1" x14ac:dyDescent="0.25">
      <c r="A135" s="79"/>
      <c r="B135" s="79"/>
      <c r="C135" s="79"/>
      <c r="D135" s="94"/>
      <c r="E135" s="79"/>
      <c r="F135" s="79"/>
      <c r="G135" s="80"/>
      <c r="H135" s="79"/>
      <c r="I135" s="80"/>
      <c r="J135" s="103"/>
      <c r="K135" s="103"/>
      <c r="L135" s="103"/>
      <c r="M135" s="103"/>
    </row>
    <row r="136" spans="1:13" s="81" customFormat="1" x14ac:dyDescent="0.25">
      <c r="A136" s="79"/>
      <c r="B136" s="79"/>
      <c r="C136" s="79"/>
      <c r="D136" s="94"/>
      <c r="E136" s="79"/>
      <c r="F136" s="79"/>
      <c r="G136" s="80"/>
      <c r="H136" s="79"/>
      <c r="I136" s="80"/>
      <c r="J136" s="103"/>
      <c r="K136" s="103"/>
      <c r="L136" s="103"/>
      <c r="M136" s="103"/>
    </row>
    <row r="137" spans="1:13" s="81" customFormat="1" x14ac:dyDescent="0.25">
      <c r="A137" s="79"/>
      <c r="B137" s="79"/>
      <c r="C137" s="79"/>
      <c r="D137" s="94"/>
      <c r="E137" s="79"/>
      <c r="F137" s="79"/>
      <c r="G137" s="80"/>
      <c r="H137" s="79"/>
      <c r="I137" s="80"/>
      <c r="J137" s="103"/>
      <c r="K137" s="103"/>
      <c r="L137" s="103"/>
      <c r="M137" s="103"/>
    </row>
    <row r="138" spans="1:13" s="81" customFormat="1" x14ac:dyDescent="0.25">
      <c r="A138" s="79"/>
      <c r="B138" s="79"/>
      <c r="C138" s="79"/>
      <c r="D138" s="94"/>
      <c r="E138" s="79"/>
      <c r="F138" s="79"/>
      <c r="G138" s="80"/>
      <c r="H138" s="79"/>
      <c r="I138" s="80"/>
      <c r="J138" s="103"/>
      <c r="K138" s="103"/>
      <c r="L138" s="103"/>
      <c r="M138" s="103"/>
    </row>
    <row r="139" spans="1:13" s="81" customFormat="1" x14ac:dyDescent="0.25">
      <c r="A139" s="79"/>
      <c r="B139" s="79"/>
      <c r="C139" s="79"/>
      <c r="D139" s="94"/>
      <c r="E139" s="79"/>
      <c r="F139" s="79"/>
      <c r="G139" s="80"/>
      <c r="H139" s="79"/>
      <c r="I139" s="80"/>
      <c r="J139" s="103"/>
      <c r="K139" s="103"/>
      <c r="L139" s="103"/>
      <c r="M139" s="103"/>
    </row>
    <row r="140" spans="1:13" s="81" customFormat="1" x14ac:dyDescent="0.25">
      <c r="A140" s="79"/>
      <c r="B140" s="79"/>
      <c r="C140" s="79"/>
      <c r="D140" s="94"/>
      <c r="E140" s="79"/>
      <c r="F140" s="79"/>
      <c r="G140" s="80"/>
      <c r="H140" s="79"/>
      <c r="I140" s="80"/>
      <c r="J140" s="103"/>
      <c r="K140" s="103"/>
      <c r="L140" s="103"/>
      <c r="M140" s="103"/>
    </row>
    <row r="141" spans="1:13" s="81" customFormat="1" x14ac:dyDescent="0.25">
      <c r="A141" s="79"/>
      <c r="B141" s="79"/>
      <c r="C141" s="79"/>
      <c r="D141" s="94"/>
      <c r="E141" s="79"/>
      <c r="F141" s="79"/>
      <c r="G141" s="80"/>
      <c r="H141" s="79"/>
      <c r="I141" s="80"/>
      <c r="J141" s="103"/>
      <c r="K141" s="103"/>
      <c r="L141" s="103"/>
      <c r="M141" s="103"/>
    </row>
    <row r="142" spans="1:13" s="81" customFormat="1" x14ac:dyDescent="0.25">
      <c r="A142" s="79"/>
      <c r="B142" s="79"/>
      <c r="C142" s="79"/>
      <c r="D142" s="94"/>
      <c r="E142" s="79"/>
      <c r="F142" s="79"/>
      <c r="G142" s="80"/>
      <c r="H142" s="79"/>
      <c r="I142" s="80"/>
      <c r="J142" s="103"/>
      <c r="K142" s="103"/>
      <c r="L142" s="103"/>
      <c r="M142" s="103"/>
    </row>
    <row r="143" spans="1:13" s="81" customFormat="1" x14ac:dyDescent="0.25">
      <c r="A143" s="79"/>
      <c r="B143" s="79"/>
      <c r="C143" s="79"/>
      <c r="D143" s="94"/>
      <c r="E143" s="79"/>
      <c r="F143" s="79"/>
      <c r="G143" s="80"/>
      <c r="H143" s="79"/>
      <c r="I143" s="80"/>
      <c r="J143" s="103"/>
      <c r="K143" s="103"/>
      <c r="L143" s="103"/>
      <c r="M143" s="103"/>
    </row>
    <row r="144" spans="1:13" s="81" customFormat="1" x14ac:dyDescent="0.25">
      <c r="A144" s="79"/>
      <c r="B144" s="79"/>
      <c r="C144" s="79"/>
      <c r="D144" s="94"/>
      <c r="E144" s="79"/>
      <c r="F144" s="79"/>
      <c r="G144" s="80"/>
      <c r="H144" s="79"/>
      <c r="I144" s="80"/>
      <c r="J144" s="103"/>
      <c r="K144" s="103"/>
      <c r="L144" s="103"/>
      <c r="M144" s="103"/>
    </row>
    <row r="145" spans="1:13" s="81" customFormat="1" x14ac:dyDescent="0.25">
      <c r="A145" s="79"/>
      <c r="B145" s="79"/>
      <c r="C145" s="79"/>
      <c r="D145" s="94"/>
      <c r="E145" s="79"/>
      <c r="F145" s="79"/>
      <c r="G145" s="80"/>
      <c r="H145" s="79"/>
      <c r="I145" s="80"/>
      <c r="J145" s="103"/>
      <c r="K145" s="103"/>
      <c r="L145" s="103"/>
      <c r="M145" s="103"/>
    </row>
    <row r="146" spans="1:13" s="81" customFormat="1" x14ac:dyDescent="0.25">
      <c r="A146" s="79"/>
      <c r="B146" s="79"/>
      <c r="C146" s="79"/>
      <c r="D146" s="94"/>
      <c r="E146" s="79"/>
      <c r="F146" s="79"/>
      <c r="G146" s="80"/>
      <c r="H146" s="79"/>
      <c r="I146" s="80"/>
      <c r="J146" s="103"/>
      <c r="K146" s="103"/>
      <c r="L146" s="103"/>
      <c r="M146" s="103"/>
    </row>
    <row r="147" spans="1:13" s="81" customFormat="1" x14ac:dyDescent="0.25">
      <c r="A147" s="79"/>
      <c r="B147" s="79"/>
      <c r="C147" s="79"/>
      <c r="D147" s="94"/>
      <c r="E147" s="79"/>
      <c r="F147" s="79"/>
      <c r="G147" s="80"/>
      <c r="H147" s="79"/>
      <c r="I147" s="80"/>
      <c r="J147" s="103"/>
      <c r="K147" s="103"/>
      <c r="L147" s="103"/>
      <c r="M147" s="103"/>
    </row>
    <row r="148" spans="1:13" s="81" customFormat="1" x14ac:dyDescent="0.25">
      <c r="A148" s="79"/>
      <c r="B148" s="79"/>
      <c r="C148" s="79"/>
      <c r="D148" s="94"/>
      <c r="E148" s="79"/>
      <c r="F148" s="79"/>
      <c r="G148" s="80"/>
      <c r="H148" s="79"/>
      <c r="I148" s="80"/>
      <c r="J148" s="103"/>
      <c r="K148" s="103"/>
      <c r="L148" s="103"/>
      <c r="M148" s="103"/>
    </row>
    <row r="149" spans="1:13" s="81" customFormat="1" x14ac:dyDescent="0.25">
      <c r="A149" s="79"/>
      <c r="B149" s="79"/>
      <c r="C149" s="79"/>
      <c r="D149" s="94"/>
      <c r="E149" s="79"/>
      <c r="F149" s="79"/>
      <c r="G149" s="80"/>
      <c r="H149" s="79"/>
      <c r="I149" s="80"/>
      <c r="J149" s="103"/>
      <c r="K149" s="103"/>
      <c r="L149" s="103"/>
      <c r="M149" s="103"/>
    </row>
    <row r="150" spans="1:13" s="81" customFormat="1" x14ac:dyDescent="0.25">
      <c r="A150" s="79"/>
      <c r="B150" s="79"/>
      <c r="C150" s="79"/>
      <c r="D150" s="94"/>
      <c r="E150" s="79"/>
      <c r="F150" s="79"/>
      <c r="G150" s="80"/>
      <c r="H150" s="79"/>
      <c r="I150" s="80"/>
      <c r="J150" s="103"/>
      <c r="K150" s="103"/>
      <c r="L150" s="103"/>
      <c r="M150" s="103"/>
    </row>
    <row r="151" spans="1:13" s="81" customFormat="1" x14ac:dyDescent="0.25">
      <c r="A151" s="79"/>
      <c r="B151" s="79"/>
      <c r="C151" s="79"/>
      <c r="D151" s="94"/>
      <c r="E151" s="79"/>
      <c r="F151" s="79"/>
      <c r="G151" s="80"/>
      <c r="H151" s="79"/>
      <c r="I151" s="80"/>
      <c r="J151" s="103"/>
      <c r="K151" s="103"/>
      <c r="L151" s="103"/>
      <c r="M151" s="103"/>
    </row>
    <row r="152" spans="1:13" s="81" customFormat="1" x14ac:dyDescent="0.25">
      <c r="A152" s="79"/>
      <c r="B152" s="79"/>
      <c r="C152" s="79"/>
      <c r="D152" s="94"/>
      <c r="E152" s="79"/>
      <c r="F152" s="79"/>
      <c r="G152" s="80"/>
      <c r="H152" s="79"/>
      <c r="I152" s="80"/>
      <c r="J152" s="103"/>
      <c r="K152" s="103"/>
      <c r="L152" s="103"/>
      <c r="M152" s="103"/>
    </row>
    <row r="153" spans="1:13" s="81" customFormat="1" x14ac:dyDescent="0.25">
      <c r="A153" s="79"/>
      <c r="B153" s="79"/>
      <c r="C153" s="79"/>
      <c r="D153" s="94"/>
      <c r="E153" s="79"/>
      <c r="F153" s="79"/>
      <c r="G153" s="80"/>
      <c r="H153" s="79"/>
      <c r="I153" s="80"/>
      <c r="J153" s="103"/>
      <c r="K153" s="103"/>
      <c r="L153" s="103"/>
      <c r="M153" s="103"/>
    </row>
    <row r="154" spans="1:13" s="81" customFormat="1" x14ac:dyDescent="0.25">
      <c r="A154" s="79"/>
      <c r="B154" s="79"/>
      <c r="C154" s="79"/>
      <c r="D154" s="94"/>
      <c r="E154" s="79"/>
      <c r="F154" s="79"/>
      <c r="G154" s="80"/>
      <c r="H154" s="79"/>
      <c r="I154" s="80"/>
      <c r="J154" s="103"/>
      <c r="K154" s="103"/>
      <c r="L154" s="103"/>
      <c r="M154" s="103"/>
    </row>
    <row r="155" spans="1:13" s="81" customFormat="1" x14ac:dyDescent="0.25">
      <c r="A155" s="79"/>
      <c r="B155" s="79"/>
      <c r="C155" s="79"/>
      <c r="D155" s="94"/>
      <c r="E155" s="79"/>
      <c r="F155" s="79"/>
      <c r="G155" s="80"/>
      <c r="H155" s="79"/>
      <c r="I155" s="80"/>
      <c r="J155" s="103"/>
      <c r="K155" s="103"/>
      <c r="L155" s="103"/>
      <c r="M155" s="103"/>
    </row>
    <row r="156" spans="1:13" s="81" customFormat="1" x14ac:dyDescent="0.25">
      <c r="A156" s="79"/>
      <c r="B156" s="79"/>
      <c r="C156" s="79"/>
      <c r="D156" s="94"/>
      <c r="E156" s="79"/>
      <c r="F156" s="79"/>
      <c r="G156" s="80"/>
      <c r="H156" s="79"/>
      <c r="I156" s="80"/>
      <c r="J156" s="103"/>
      <c r="K156" s="103"/>
      <c r="L156" s="103"/>
      <c r="M156" s="103"/>
    </row>
    <row r="157" spans="1:13" s="81" customFormat="1" x14ac:dyDescent="0.25">
      <c r="A157" s="79"/>
      <c r="B157" s="79"/>
      <c r="C157" s="79"/>
      <c r="D157" s="94"/>
      <c r="E157" s="79"/>
      <c r="F157" s="79"/>
      <c r="G157" s="80"/>
      <c r="H157" s="79"/>
      <c r="I157" s="80"/>
      <c r="J157" s="103"/>
      <c r="K157" s="103"/>
      <c r="L157" s="103"/>
      <c r="M157" s="103"/>
    </row>
    <row r="158" spans="1:13" s="81" customFormat="1" x14ac:dyDescent="0.25">
      <c r="A158" s="79"/>
      <c r="B158" s="79"/>
      <c r="C158" s="79"/>
      <c r="D158" s="94"/>
      <c r="E158" s="79"/>
      <c r="F158" s="79"/>
      <c r="G158" s="80"/>
      <c r="H158" s="79"/>
      <c r="I158" s="80"/>
      <c r="J158" s="103"/>
      <c r="K158" s="103"/>
      <c r="L158" s="103"/>
      <c r="M158" s="103"/>
    </row>
    <row r="159" spans="1:13" s="81" customFormat="1" x14ac:dyDescent="0.25">
      <c r="A159" s="79"/>
      <c r="B159" s="79"/>
      <c r="C159" s="79"/>
      <c r="D159" s="94"/>
      <c r="E159" s="79"/>
      <c r="F159" s="79"/>
      <c r="G159" s="80"/>
      <c r="H159" s="79"/>
      <c r="I159" s="80"/>
      <c r="J159" s="103"/>
      <c r="K159" s="103"/>
      <c r="L159" s="103"/>
      <c r="M159" s="103"/>
    </row>
    <row r="160" spans="1:13" s="81" customFormat="1" x14ac:dyDescent="0.25">
      <c r="A160" s="79"/>
      <c r="B160" s="79"/>
      <c r="C160" s="79"/>
      <c r="D160" s="94"/>
      <c r="E160" s="79"/>
      <c r="F160" s="79"/>
      <c r="G160" s="80"/>
      <c r="H160" s="79"/>
      <c r="I160" s="80"/>
      <c r="J160" s="103"/>
      <c r="K160" s="103"/>
      <c r="L160" s="103"/>
      <c r="M160" s="103"/>
    </row>
    <row r="161" spans="1:13" s="81" customFormat="1" x14ac:dyDescent="0.25">
      <c r="A161" s="79"/>
      <c r="B161" s="79"/>
      <c r="C161" s="79"/>
      <c r="D161" s="94"/>
      <c r="E161" s="79"/>
      <c r="F161" s="79"/>
      <c r="G161" s="80"/>
      <c r="H161" s="79"/>
      <c r="I161" s="80"/>
      <c r="J161" s="103"/>
      <c r="K161" s="103"/>
      <c r="L161" s="103"/>
      <c r="M161" s="103"/>
    </row>
    <row r="162" spans="1:13" s="81" customFormat="1" x14ac:dyDescent="0.25">
      <c r="A162" s="79"/>
      <c r="B162" s="79"/>
      <c r="C162" s="79"/>
      <c r="D162" s="94"/>
      <c r="E162" s="79"/>
      <c r="F162" s="79"/>
      <c r="G162" s="80"/>
      <c r="H162" s="79"/>
      <c r="I162" s="80"/>
      <c r="J162" s="103"/>
      <c r="K162" s="103"/>
      <c r="L162" s="103"/>
      <c r="M162" s="103"/>
    </row>
    <row r="163" spans="1:13" s="81" customFormat="1" x14ac:dyDescent="0.25">
      <c r="A163" s="79"/>
      <c r="B163" s="79"/>
      <c r="C163" s="79"/>
      <c r="D163" s="94"/>
      <c r="E163" s="79"/>
      <c r="F163" s="79"/>
      <c r="G163" s="80"/>
      <c r="H163" s="79"/>
      <c r="I163" s="80"/>
      <c r="J163" s="103"/>
      <c r="K163" s="103"/>
      <c r="L163" s="103"/>
      <c r="M163" s="103"/>
    </row>
    <row r="164" spans="1:13" s="81" customFormat="1" x14ac:dyDescent="0.25">
      <c r="A164" s="79"/>
      <c r="B164" s="79"/>
      <c r="C164" s="79"/>
      <c r="D164" s="94"/>
      <c r="E164" s="79"/>
      <c r="F164" s="79"/>
      <c r="G164" s="80"/>
      <c r="H164" s="79"/>
      <c r="I164" s="80"/>
      <c r="J164" s="103"/>
      <c r="K164" s="103"/>
      <c r="L164" s="103"/>
      <c r="M164" s="103"/>
    </row>
    <row r="165" spans="1:13" s="81" customFormat="1" x14ac:dyDescent="0.25">
      <c r="A165" s="79"/>
      <c r="B165" s="79"/>
      <c r="C165" s="79"/>
      <c r="D165" s="94"/>
      <c r="E165" s="79"/>
      <c r="F165" s="79"/>
      <c r="G165" s="80"/>
      <c r="H165" s="79"/>
      <c r="I165" s="80"/>
      <c r="J165" s="103"/>
      <c r="K165" s="103"/>
      <c r="L165" s="103"/>
      <c r="M165" s="103"/>
    </row>
    <row r="166" spans="1:13" s="81" customFormat="1" x14ac:dyDescent="0.25">
      <c r="A166" s="79"/>
      <c r="B166" s="79"/>
      <c r="C166" s="79"/>
      <c r="D166" s="94"/>
      <c r="E166" s="79"/>
      <c r="F166" s="79"/>
      <c r="G166" s="80"/>
      <c r="H166" s="79"/>
      <c r="I166" s="80"/>
      <c r="J166" s="103"/>
      <c r="K166" s="103"/>
      <c r="L166" s="103"/>
      <c r="M166" s="103"/>
    </row>
    <row r="167" spans="1:13" s="81" customFormat="1" x14ac:dyDescent="0.25">
      <c r="A167" s="79"/>
      <c r="B167" s="79"/>
      <c r="C167" s="79"/>
      <c r="D167" s="94"/>
      <c r="E167" s="79"/>
      <c r="F167" s="79"/>
      <c r="G167" s="80"/>
      <c r="H167" s="79"/>
      <c r="I167" s="80"/>
      <c r="J167" s="103"/>
      <c r="K167" s="103"/>
      <c r="L167" s="103"/>
      <c r="M167" s="103"/>
    </row>
    <row r="168" spans="1:13" s="81" customFormat="1" x14ac:dyDescent="0.25">
      <c r="A168" s="79"/>
      <c r="B168" s="79"/>
      <c r="C168" s="79"/>
      <c r="D168" s="94"/>
      <c r="E168" s="79"/>
      <c r="F168" s="79"/>
      <c r="G168" s="80"/>
      <c r="H168" s="79"/>
      <c r="I168" s="80"/>
      <c r="J168" s="103"/>
      <c r="K168" s="103"/>
      <c r="L168" s="103"/>
      <c r="M168" s="103"/>
    </row>
    <row r="169" spans="1:13" s="81" customFormat="1" x14ac:dyDescent="0.25">
      <c r="A169" s="79"/>
      <c r="B169" s="79"/>
      <c r="C169" s="79"/>
      <c r="D169" s="94"/>
      <c r="E169" s="79"/>
      <c r="F169" s="79"/>
      <c r="G169" s="80"/>
      <c r="H169" s="79"/>
      <c r="I169" s="80"/>
      <c r="J169" s="103"/>
      <c r="K169" s="103"/>
      <c r="L169" s="103"/>
      <c r="M169" s="103"/>
    </row>
    <row r="170" spans="1:13" s="81" customFormat="1" x14ac:dyDescent="0.25">
      <c r="A170" s="79"/>
      <c r="B170" s="79"/>
      <c r="C170" s="79"/>
      <c r="D170" s="94"/>
      <c r="E170" s="79"/>
      <c r="F170" s="79"/>
      <c r="G170" s="80"/>
      <c r="H170" s="79"/>
      <c r="I170" s="80"/>
      <c r="J170" s="103"/>
      <c r="K170" s="103"/>
      <c r="L170" s="103"/>
      <c r="M170" s="103"/>
    </row>
    <row r="171" spans="1:13" s="81" customFormat="1" x14ac:dyDescent="0.25">
      <c r="A171" s="79"/>
      <c r="B171" s="79"/>
      <c r="C171" s="79"/>
      <c r="D171" s="94"/>
      <c r="E171" s="79"/>
      <c r="F171" s="79"/>
      <c r="G171" s="80"/>
      <c r="H171" s="79"/>
      <c r="I171" s="80"/>
      <c r="J171" s="103"/>
      <c r="K171" s="103"/>
      <c r="L171" s="103"/>
      <c r="M171" s="103"/>
    </row>
    <row r="172" spans="1:13" s="81" customFormat="1" x14ac:dyDescent="0.25">
      <c r="A172" s="79"/>
      <c r="B172" s="79"/>
      <c r="C172" s="79"/>
      <c r="D172" s="94"/>
      <c r="E172" s="79"/>
      <c r="F172" s="79"/>
      <c r="G172" s="80"/>
      <c r="H172" s="79"/>
      <c r="I172" s="80"/>
      <c r="J172" s="103"/>
      <c r="K172" s="103"/>
      <c r="L172" s="103"/>
      <c r="M172" s="103"/>
    </row>
    <row r="173" spans="1:13" s="81" customFormat="1" x14ac:dyDescent="0.25">
      <c r="A173" s="79"/>
      <c r="B173" s="79"/>
      <c r="C173" s="79"/>
      <c r="D173" s="94"/>
      <c r="E173" s="79"/>
      <c r="F173" s="79"/>
      <c r="G173" s="80"/>
      <c r="H173" s="79"/>
      <c r="I173" s="80"/>
      <c r="J173" s="103"/>
      <c r="K173" s="103"/>
      <c r="L173" s="103"/>
      <c r="M173" s="103"/>
    </row>
    <row r="174" spans="1:13" s="81" customFormat="1" x14ac:dyDescent="0.25">
      <c r="A174" s="79"/>
      <c r="B174" s="79"/>
      <c r="C174" s="79"/>
      <c r="D174" s="94"/>
      <c r="E174" s="79"/>
      <c r="F174" s="79"/>
      <c r="G174" s="80"/>
      <c r="H174" s="79"/>
      <c r="I174" s="80"/>
      <c r="J174" s="103"/>
      <c r="K174" s="103"/>
      <c r="L174" s="103"/>
      <c r="M174" s="103"/>
    </row>
    <row r="175" spans="1:13" s="81" customFormat="1" x14ac:dyDescent="0.25">
      <c r="A175" s="79"/>
      <c r="B175" s="79"/>
      <c r="C175" s="79"/>
      <c r="D175" s="94"/>
      <c r="E175" s="79"/>
      <c r="F175" s="79"/>
      <c r="G175" s="80"/>
      <c r="H175" s="79"/>
      <c r="I175" s="80"/>
      <c r="J175" s="103"/>
      <c r="K175" s="103"/>
      <c r="L175" s="103"/>
      <c r="M175" s="103"/>
    </row>
    <row r="176" spans="1:13" s="81" customFormat="1" x14ac:dyDescent="0.25">
      <c r="A176" s="79"/>
      <c r="B176" s="79"/>
      <c r="C176" s="79"/>
      <c r="D176" s="94"/>
      <c r="E176" s="79"/>
      <c r="F176" s="79"/>
      <c r="G176" s="80"/>
      <c r="H176" s="79"/>
      <c r="I176" s="80"/>
      <c r="J176" s="103"/>
      <c r="K176" s="103"/>
      <c r="L176" s="103"/>
      <c r="M176" s="103"/>
    </row>
    <row r="177" spans="1:13" s="81" customFormat="1" x14ac:dyDescent="0.25">
      <c r="A177" s="79"/>
      <c r="B177" s="79"/>
      <c r="C177" s="79"/>
      <c r="D177" s="94"/>
      <c r="E177" s="79"/>
      <c r="F177" s="79"/>
      <c r="G177" s="80"/>
      <c r="H177" s="79"/>
      <c r="I177" s="80"/>
      <c r="J177" s="103"/>
      <c r="K177" s="103"/>
      <c r="L177" s="103"/>
      <c r="M177" s="103"/>
    </row>
    <row r="178" spans="1:13" s="81" customFormat="1" x14ac:dyDescent="0.25">
      <c r="A178" s="79"/>
      <c r="B178" s="79"/>
      <c r="C178" s="79"/>
      <c r="D178" s="94"/>
      <c r="E178" s="79"/>
      <c r="F178" s="79"/>
      <c r="G178" s="80"/>
      <c r="H178" s="79"/>
      <c r="I178" s="80"/>
      <c r="J178" s="103"/>
      <c r="K178" s="103"/>
      <c r="L178" s="103"/>
      <c r="M178" s="103"/>
    </row>
    <row r="179" spans="1:13" s="81" customFormat="1" x14ac:dyDescent="0.25">
      <c r="A179" s="79"/>
      <c r="B179" s="79"/>
      <c r="C179" s="79"/>
      <c r="D179" s="94"/>
      <c r="E179" s="79"/>
      <c r="F179" s="79"/>
      <c r="G179" s="80"/>
      <c r="H179" s="79"/>
      <c r="I179" s="80"/>
      <c r="J179" s="103"/>
      <c r="K179" s="103"/>
      <c r="L179" s="103"/>
      <c r="M179" s="103"/>
    </row>
    <row r="180" spans="1:13" s="81" customFormat="1" x14ac:dyDescent="0.25">
      <c r="A180" s="79"/>
      <c r="B180" s="79"/>
      <c r="C180" s="79"/>
      <c r="D180" s="94"/>
      <c r="E180" s="79"/>
      <c r="F180" s="79"/>
      <c r="G180" s="80"/>
      <c r="H180" s="79"/>
      <c r="I180" s="80"/>
      <c r="J180" s="103"/>
      <c r="K180" s="103"/>
      <c r="L180" s="103"/>
      <c r="M180" s="103"/>
    </row>
    <row r="181" spans="1:13" s="81" customFormat="1" x14ac:dyDescent="0.25">
      <c r="A181" s="79"/>
      <c r="B181" s="79"/>
      <c r="C181" s="79"/>
      <c r="D181" s="94"/>
      <c r="E181" s="79"/>
      <c r="F181" s="79"/>
      <c r="G181" s="80"/>
      <c r="H181" s="79"/>
      <c r="I181" s="80"/>
      <c r="J181" s="103"/>
      <c r="K181" s="103"/>
      <c r="L181" s="103"/>
      <c r="M181" s="103"/>
    </row>
    <row r="182" spans="1:13" s="81" customFormat="1" x14ac:dyDescent="0.25">
      <c r="A182" s="79"/>
      <c r="B182" s="79"/>
      <c r="C182" s="79"/>
      <c r="D182" s="94"/>
      <c r="E182" s="79"/>
      <c r="F182" s="79"/>
      <c r="G182" s="80"/>
      <c r="H182" s="79"/>
      <c r="I182" s="80"/>
      <c r="J182" s="103"/>
      <c r="K182" s="103"/>
      <c r="L182" s="103"/>
      <c r="M182" s="103"/>
    </row>
    <row r="183" spans="1:13" s="81" customFormat="1" x14ac:dyDescent="0.25">
      <c r="A183" s="79"/>
      <c r="B183" s="79"/>
      <c r="C183" s="79"/>
      <c r="D183" s="94"/>
      <c r="E183" s="79"/>
      <c r="F183" s="79"/>
      <c r="G183" s="80"/>
      <c r="H183" s="79"/>
      <c r="I183" s="80"/>
      <c r="J183" s="103"/>
      <c r="K183" s="103"/>
      <c r="L183" s="103"/>
      <c r="M183" s="103"/>
    </row>
    <row r="184" spans="1:13" s="81" customFormat="1" x14ac:dyDescent="0.25">
      <c r="A184" s="79"/>
      <c r="B184" s="79"/>
      <c r="C184" s="79"/>
      <c r="D184" s="94"/>
      <c r="E184" s="79"/>
      <c r="F184" s="79"/>
      <c r="G184" s="80"/>
      <c r="H184" s="79"/>
      <c r="I184" s="80"/>
      <c r="J184" s="103"/>
      <c r="K184" s="103"/>
      <c r="L184" s="103"/>
      <c r="M184" s="103"/>
    </row>
    <row r="185" spans="1:13" s="81" customFormat="1" x14ac:dyDescent="0.25">
      <c r="A185" s="79"/>
      <c r="B185" s="79"/>
      <c r="C185" s="79"/>
      <c r="D185" s="94"/>
      <c r="E185" s="79"/>
      <c r="F185" s="79"/>
      <c r="G185" s="80"/>
      <c r="H185" s="79"/>
      <c r="I185" s="80"/>
      <c r="J185" s="103"/>
      <c r="K185" s="103"/>
      <c r="L185" s="103"/>
      <c r="M185" s="103"/>
    </row>
    <row r="186" spans="1:13" s="81" customFormat="1" x14ac:dyDescent="0.25">
      <c r="A186" s="79"/>
      <c r="B186" s="79"/>
      <c r="C186" s="79"/>
      <c r="D186" s="94"/>
      <c r="E186" s="79"/>
      <c r="F186" s="79"/>
      <c r="G186" s="80"/>
      <c r="H186" s="79"/>
      <c r="I186" s="80"/>
      <c r="J186" s="103"/>
      <c r="K186" s="103"/>
      <c r="L186" s="103"/>
      <c r="M186" s="103"/>
    </row>
    <row r="187" spans="1:13" s="81" customFormat="1" x14ac:dyDescent="0.25">
      <c r="A187" s="79"/>
      <c r="B187" s="79"/>
      <c r="C187" s="79"/>
      <c r="D187" s="94"/>
      <c r="E187" s="79"/>
      <c r="F187" s="79"/>
      <c r="G187" s="80"/>
      <c r="H187" s="79"/>
      <c r="I187" s="80"/>
      <c r="J187" s="103"/>
      <c r="K187" s="103"/>
      <c r="L187" s="103"/>
      <c r="M187" s="103"/>
    </row>
    <row r="188" spans="1:13" s="81" customFormat="1" x14ac:dyDescent="0.25">
      <c r="A188" s="79"/>
      <c r="B188" s="79"/>
      <c r="C188" s="79"/>
      <c r="D188" s="94"/>
      <c r="E188" s="79"/>
      <c r="F188" s="79"/>
      <c r="G188" s="80"/>
      <c r="H188" s="79"/>
      <c r="I188" s="80"/>
      <c r="J188" s="103"/>
      <c r="K188" s="103"/>
      <c r="L188" s="103"/>
      <c r="M188" s="103"/>
    </row>
    <row r="189" spans="1:13" s="81" customFormat="1" x14ac:dyDescent="0.25">
      <c r="A189" s="79"/>
      <c r="B189" s="79"/>
      <c r="C189" s="79"/>
      <c r="D189" s="94"/>
      <c r="E189" s="79"/>
      <c r="F189" s="79"/>
      <c r="G189" s="80"/>
      <c r="H189" s="79"/>
      <c r="I189" s="80"/>
      <c r="J189" s="103"/>
      <c r="K189" s="103"/>
      <c r="L189" s="103"/>
      <c r="M189" s="103"/>
    </row>
    <row r="190" spans="1:13" s="81" customFormat="1" x14ac:dyDescent="0.25">
      <c r="A190" s="79"/>
      <c r="B190" s="79"/>
      <c r="C190" s="79"/>
      <c r="D190" s="94"/>
      <c r="E190" s="79"/>
      <c r="F190" s="79"/>
      <c r="G190" s="80"/>
      <c r="H190" s="79"/>
      <c r="I190" s="80"/>
      <c r="J190" s="103"/>
      <c r="K190" s="103"/>
      <c r="L190" s="103"/>
      <c r="M190" s="103"/>
    </row>
    <row r="191" spans="1:13" s="81" customFormat="1" x14ac:dyDescent="0.25">
      <c r="A191" s="79"/>
      <c r="B191" s="79"/>
      <c r="C191" s="79"/>
      <c r="D191" s="94"/>
      <c r="E191" s="79"/>
      <c r="F191" s="79"/>
      <c r="G191" s="80"/>
      <c r="H191" s="79"/>
      <c r="I191" s="80"/>
      <c r="J191" s="103"/>
      <c r="K191" s="103"/>
      <c r="L191" s="103"/>
      <c r="M191" s="103"/>
    </row>
    <row r="192" spans="1:13" s="81" customFormat="1" x14ac:dyDescent="0.25">
      <c r="A192" s="79"/>
      <c r="B192" s="79"/>
      <c r="C192" s="79"/>
      <c r="D192" s="94"/>
      <c r="E192" s="79"/>
      <c r="F192" s="79"/>
      <c r="G192" s="80"/>
      <c r="H192" s="79"/>
      <c r="I192" s="80"/>
      <c r="J192" s="103"/>
      <c r="K192" s="103"/>
      <c r="L192" s="103"/>
      <c r="M192" s="103"/>
    </row>
    <row r="193" spans="1:13" s="81" customFormat="1" x14ac:dyDescent="0.25">
      <c r="A193" s="79"/>
      <c r="B193" s="79"/>
      <c r="C193" s="79"/>
      <c r="D193" s="94"/>
      <c r="E193" s="79"/>
      <c r="F193" s="79"/>
      <c r="G193" s="80"/>
      <c r="H193" s="79"/>
      <c r="I193" s="80"/>
      <c r="J193" s="103"/>
      <c r="K193" s="103"/>
      <c r="L193" s="103"/>
      <c r="M193" s="103"/>
    </row>
    <row r="194" spans="1:13" s="81" customFormat="1" x14ac:dyDescent="0.25">
      <c r="A194" s="79"/>
      <c r="B194" s="79"/>
      <c r="C194" s="79"/>
      <c r="D194" s="94"/>
      <c r="E194" s="79"/>
      <c r="F194" s="79"/>
      <c r="G194" s="80"/>
      <c r="H194" s="79"/>
      <c r="I194" s="80"/>
      <c r="J194" s="103"/>
      <c r="K194" s="103"/>
      <c r="L194" s="103"/>
      <c r="M194" s="103"/>
    </row>
    <row r="195" spans="1:13" s="81" customFormat="1" x14ac:dyDescent="0.25">
      <c r="A195" s="79"/>
      <c r="B195" s="79"/>
      <c r="C195" s="79"/>
      <c r="D195" s="94"/>
      <c r="E195" s="79"/>
      <c r="F195" s="79"/>
      <c r="G195" s="80"/>
      <c r="H195" s="79"/>
      <c r="I195" s="80"/>
      <c r="J195" s="103"/>
      <c r="K195" s="103"/>
      <c r="L195" s="103"/>
      <c r="M195" s="103"/>
    </row>
    <row r="196" spans="1:13" s="81" customFormat="1" x14ac:dyDescent="0.25">
      <c r="A196" s="79"/>
      <c r="B196" s="79"/>
      <c r="C196" s="79"/>
      <c r="D196" s="94"/>
      <c r="E196" s="79"/>
      <c r="F196" s="79"/>
      <c r="G196" s="80"/>
      <c r="H196" s="79"/>
      <c r="I196" s="80"/>
      <c r="J196" s="103"/>
      <c r="K196" s="103"/>
      <c r="L196" s="103"/>
      <c r="M196" s="103"/>
    </row>
    <row r="197" spans="1:13" s="81" customFormat="1" x14ac:dyDescent="0.25">
      <c r="A197" s="79"/>
      <c r="B197" s="79"/>
      <c r="C197" s="79"/>
      <c r="D197" s="94"/>
      <c r="E197" s="79"/>
      <c r="F197" s="79"/>
      <c r="G197" s="80"/>
      <c r="H197" s="79"/>
      <c r="I197" s="80"/>
      <c r="J197" s="103"/>
      <c r="K197" s="103"/>
      <c r="L197" s="103"/>
      <c r="M197" s="103"/>
    </row>
    <row r="198" spans="1:13" s="81" customFormat="1" x14ac:dyDescent="0.25">
      <c r="A198" s="79"/>
      <c r="B198" s="79"/>
      <c r="C198" s="79"/>
      <c r="D198" s="94"/>
      <c r="E198" s="79"/>
      <c r="F198" s="79"/>
      <c r="G198" s="80"/>
      <c r="H198" s="79"/>
      <c r="I198" s="80"/>
      <c r="J198" s="103"/>
      <c r="K198" s="103"/>
      <c r="L198" s="103"/>
      <c r="M198" s="103"/>
    </row>
    <row r="199" spans="1:13" s="81" customFormat="1" x14ac:dyDescent="0.25">
      <c r="A199" s="79"/>
      <c r="B199" s="79"/>
      <c r="C199" s="79"/>
      <c r="D199" s="94"/>
      <c r="E199" s="79"/>
      <c r="F199" s="79"/>
      <c r="G199" s="80"/>
      <c r="H199" s="79"/>
      <c r="I199" s="80"/>
      <c r="J199" s="103"/>
      <c r="K199" s="103"/>
      <c r="L199" s="103"/>
      <c r="M199" s="103"/>
    </row>
    <row r="200" spans="1:13" s="81" customFormat="1" x14ac:dyDescent="0.25">
      <c r="A200" s="79"/>
      <c r="B200" s="79"/>
      <c r="C200" s="79"/>
      <c r="D200" s="94"/>
      <c r="E200" s="79"/>
      <c r="F200" s="79"/>
      <c r="G200" s="80"/>
      <c r="H200" s="79"/>
      <c r="I200" s="80"/>
      <c r="J200" s="103"/>
      <c r="K200" s="103"/>
      <c r="L200" s="103"/>
      <c r="M200" s="103"/>
    </row>
    <row r="201" spans="1:13" s="81" customFormat="1" x14ac:dyDescent="0.25">
      <c r="A201" s="79"/>
      <c r="B201" s="79"/>
      <c r="C201" s="79"/>
      <c r="D201" s="94"/>
      <c r="E201" s="79"/>
      <c r="F201" s="79"/>
      <c r="G201" s="80"/>
      <c r="H201" s="79"/>
      <c r="I201" s="80"/>
      <c r="J201" s="103"/>
      <c r="K201" s="103"/>
      <c r="L201" s="103"/>
      <c r="M201" s="103"/>
    </row>
    <row r="202" spans="1:13" s="81" customFormat="1" x14ac:dyDescent="0.25">
      <c r="A202" s="79"/>
      <c r="B202" s="79"/>
      <c r="C202" s="79"/>
      <c r="D202" s="94"/>
      <c r="E202" s="79"/>
      <c r="F202" s="79"/>
      <c r="G202" s="80"/>
      <c r="H202" s="79"/>
      <c r="I202" s="80"/>
      <c r="J202" s="103"/>
      <c r="K202" s="103"/>
      <c r="L202" s="103"/>
      <c r="M202" s="103"/>
    </row>
    <row r="203" spans="1:13" s="81" customFormat="1" x14ac:dyDescent="0.25">
      <c r="A203" s="79"/>
      <c r="B203" s="79"/>
      <c r="C203" s="79"/>
      <c r="D203" s="94"/>
      <c r="E203" s="79"/>
      <c r="F203" s="79"/>
      <c r="G203" s="80"/>
      <c r="H203" s="79"/>
      <c r="I203" s="80"/>
      <c r="J203" s="103"/>
      <c r="K203" s="103"/>
      <c r="L203" s="103"/>
      <c r="M203" s="103"/>
    </row>
    <row r="204" spans="1:13" s="81" customFormat="1" x14ac:dyDescent="0.25">
      <c r="A204" s="79"/>
      <c r="B204" s="79"/>
      <c r="C204" s="79"/>
      <c r="D204" s="94"/>
      <c r="E204" s="79"/>
      <c r="F204" s="79"/>
      <c r="G204" s="80"/>
      <c r="H204" s="79"/>
      <c r="I204" s="80"/>
      <c r="J204" s="103"/>
      <c r="K204" s="103"/>
      <c r="L204" s="103"/>
      <c r="M204" s="103"/>
    </row>
    <row r="205" spans="1:13" s="81" customFormat="1" x14ac:dyDescent="0.25">
      <c r="A205" s="79"/>
      <c r="B205" s="79"/>
      <c r="C205" s="79"/>
      <c r="D205" s="94"/>
      <c r="E205" s="79"/>
      <c r="F205" s="79"/>
      <c r="G205" s="80"/>
      <c r="H205" s="79"/>
      <c r="I205" s="80"/>
      <c r="J205" s="103"/>
      <c r="K205" s="103"/>
      <c r="L205" s="103"/>
      <c r="M205" s="103"/>
    </row>
    <row r="206" spans="1:13" s="81" customFormat="1" x14ac:dyDescent="0.25">
      <c r="A206" s="79"/>
      <c r="B206" s="79"/>
      <c r="C206" s="79"/>
      <c r="D206" s="94"/>
      <c r="E206" s="79"/>
      <c r="F206" s="79"/>
      <c r="G206" s="80"/>
      <c r="H206" s="79"/>
      <c r="I206" s="80"/>
      <c r="J206" s="103"/>
      <c r="K206" s="103"/>
      <c r="L206" s="103"/>
      <c r="M206" s="103"/>
    </row>
    <row r="207" spans="1:13" s="81" customFormat="1" x14ac:dyDescent="0.25">
      <c r="A207" s="79"/>
      <c r="B207" s="79"/>
      <c r="C207" s="79"/>
      <c r="D207" s="94"/>
      <c r="E207" s="79"/>
      <c r="F207" s="79"/>
      <c r="G207" s="80"/>
      <c r="H207" s="79"/>
      <c r="I207" s="80"/>
      <c r="J207" s="103"/>
      <c r="K207" s="103"/>
      <c r="L207" s="103"/>
      <c r="M207" s="103"/>
    </row>
    <row r="208" spans="1:13" s="81" customFormat="1" x14ac:dyDescent="0.25">
      <c r="A208" s="79"/>
      <c r="B208" s="79"/>
      <c r="C208" s="79"/>
      <c r="D208" s="94"/>
      <c r="E208" s="79"/>
      <c r="F208" s="79"/>
      <c r="G208" s="80"/>
      <c r="H208" s="79"/>
      <c r="I208" s="80"/>
      <c r="J208" s="103"/>
      <c r="K208" s="103"/>
      <c r="L208" s="103"/>
      <c r="M208" s="103"/>
    </row>
    <row r="209" spans="1:13" s="81" customFormat="1" x14ac:dyDescent="0.25">
      <c r="A209" s="79"/>
      <c r="B209" s="79"/>
      <c r="C209" s="79"/>
      <c r="D209" s="94"/>
      <c r="E209" s="79"/>
      <c r="F209" s="79"/>
      <c r="G209" s="80"/>
      <c r="H209" s="79"/>
      <c r="I209" s="80"/>
      <c r="J209" s="103"/>
      <c r="K209" s="103"/>
      <c r="L209" s="103"/>
      <c r="M209" s="103"/>
    </row>
    <row r="210" spans="1:13" s="81" customFormat="1" x14ac:dyDescent="0.25">
      <c r="A210" s="79"/>
      <c r="B210" s="79"/>
      <c r="C210" s="79"/>
      <c r="D210" s="94"/>
      <c r="E210" s="79"/>
      <c r="F210" s="79"/>
      <c r="G210" s="80"/>
      <c r="H210" s="79"/>
      <c r="I210" s="80"/>
      <c r="J210" s="103"/>
      <c r="K210" s="103"/>
      <c r="L210" s="103"/>
      <c r="M210" s="103"/>
    </row>
    <row r="211" spans="1:13" s="81" customFormat="1" x14ac:dyDescent="0.25">
      <c r="A211" s="79"/>
      <c r="B211" s="79"/>
      <c r="C211" s="79"/>
      <c r="D211" s="94"/>
      <c r="E211" s="79"/>
      <c r="F211" s="79"/>
      <c r="G211" s="80"/>
      <c r="H211" s="79"/>
      <c r="I211" s="80"/>
      <c r="J211" s="103"/>
      <c r="K211" s="103"/>
      <c r="L211" s="103"/>
      <c r="M211" s="103"/>
    </row>
    <row r="212" spans="1:13" s="81" customFormat="1" x14ac:dyDescent="0.25">
      <c r="A212" s="79"/>
      <c r="B212" s="79"/>
      <c r="C212" s="79"/>
      <c r="D212" s="94"/>
      <c r="E212" s="79"/>
      <c r="F212" s="79"/>
      <c r="G212" s="80"/>
      <c r="H212" s="79"/>
      <c r="I212" s="80"/>
      <c r="J212" s="103"/>
      <c r="K212" s="103"/>
      <c r="L212" s="103"/>
      <c r="M212" s="103"/>
    </row>
    <row r="213" spans="1:13" s="81" customFormat="1" x14ac:dyDescent="0.25">
      <c r="A213" s="79"/>
      <c r="B213" s="79"/>
      <c r="C213" s="79"/>
      <c r="D213" s="94"/>
      <c r="E213" s="79"/>
      <c r="F213" s="79"/>
      <c r="G213" s="80"/>
      <c r="H213" s="79"/>
      <c r="I213" s="80"/>
      <c r="J213" s="103"/>
      <c r="K213" s="103"/>
      <c r="L213" s="103"/>
      <c r="M213" s="103"/>
    </row>
    <row r="214" spans="1:13" s="81" customFormat="1" x14ac:dyDescent="0.25">
      <c r="A214" s="79"/>
      <c r="B214" s="79"/>
      <c r="C214" s="79"/>
      <c r="D214" s="94"/>
      <c r="E214" s="79"/>
      <c r="F214" s="79"/>
      <c r="G214" s="80"/>
      <c r="H214" s="79"/>
      <c r="I214" s="80"/>
      <c r="J214" s="103"/>
      <c r="K214" s="103"/>
      <c r="L214" s="103"/>
      <c r="M214" s="103"/>
    </row>
    <row r="215" spans="1:13" s="81" customFormat="1" x14ac:dyDescent="0.25">
      <c r="A215" s="79"/>
      <c r="B215" s="79"/>
      <c r="C215" s="79"/>
      <c r="D215" s="94"/>
      <c r="E215" s="79"/>
      <c r="F215" s="79"/>
      <c r="G215" s="80"/>
      <c r="H215" s="79"/>
      <c r="I215" s="80"/>
      <c r="J215" s="103"/>
      <c r="K215" s="103"/>
      <c r="L215" s="103"/>
      <c r="M215" s="103"/>
    </row>
    <row r="216" spans="1:13" s="81" customFormat="1" x14ac:dyDescent="0.25">
      <c r="A216" s="79"/>
      <c r="B216" s="79"/>
      <c r="C216" s="79"/>
      <c r="D216" s="94"/>
      <c r="E216" s="79"/>
      <c r="F216" s="79"/>
      <c r="G216" s="80"/>
      <c r="H216" s="79"/>
      <c r="I216" s="80"/>
      <c r="J216" s="103"/>
      <c r="K216" s="103"/>
      <c r="L216" s="103"/>
      <c r="M216" s="103"/>
    </row>
    <row r="217" spans="1:13" s="81" customFormat="1" x14ac:dyDescent="0.25">
      <c r="A217" s="79"/>
      <c r="B217" s="79"/>
      <c r="C217" s="79"/>
      <c r="D217" s="94"/>
      <c r="E217" s="79"/>
      <c r="F217" s="79"/>
      <c r="G217" s="80"/>
      <c r="H217" s="79"/>
      <c r="I217" s="80"/>
      <c r="J217" s="103"/>
      <c r="K217" s="103"/>
      <c r="L217" s="103"/>
      <c r="M217" s="103"/>
    </row>
    <row r="218" spans="1:13" s="81" customFormat="1" x14ac:dyDescent="0.25">
      <c r="A218" s="79"/>
      <c r="B218" s="79"/>
      <c r="C218" s="79"/>
      <c r="D218" s="94"/>
      <c r="E218" s="79"/>
      <c r="F218" s="79"/>
      <c r="G218" s="80"/>
      <c r="H218" s="79"/>
      <c r="I218" s="80"/>
      <c r="J218" s="103"/>
      <c r="K218" s="103"/>
      <c r="L218" s="103"/>
      <c r="M218" s="103"/>
    </row>
    <row r="219" spans="1:13" s="81" customFormat="1" x14ac:dyDescent="0.25">
      <c r="A219" s="79"/>
      <c r="B219" s="79"/>
      <c r="C219" s="79"/>
      <c r="D219" s="94"/>
      <c r="E219" s="79"/>
      <c r="F219" s="79"/>
      <c r="G219" s="80"/>
      <c r="H219" s="79"/>
      <c r="I219" s="80"/>
      <c r="J219" s="103"/>
      <c r="K219" s="103"/>
      <c r="L219" s="103"/>
      <c r="M219" s="103"/>
    </row>
    <row r="220" spans="1:13" s="81" customFormat="1" x14ac:dyDescent="0.25">
      <c r="A220" s="79"/>
      <c r="B220" s="79"/>
      <c r="C220" s="79"/>
      <c r="D220" s="94"/>
      <c r="E220" s="79"/>
      <c r="F220" s="79"/>
      <c r="G220" s="80"/>
      <c r="H220" s="79"/>
      <c r="I220" s="80"/>
      <c r="J220" s="103"/>
      <c r="K220" s="103"/>
      <c r="L220" s="103"/>
      <c r="M220" s="103"/>
    </row>
    <row r="221" spans="1:13" s="81" customFormat="1" x14ac:dyDescent="0.25">
      <c r="A221" s="79"/>
      <c r="B221" s="79"/>
      <c r="C221" s="79"/>
      <c r="D221" s="94"/>
      <c r="E221" s="79"/>
      <c r="F221" s="79"/>
      <c r="G221" s="80"/>
      <c r="H221" s="79"/>
      <c r="I221" s="80"/>
      <c r="J221" s="103"/>
      <c r="K221" s="103"/>
      <c r="L221" s="103"/>
      <c r="M221" s="103"/>
    </row>
    <row r="222" spans="1:13" s="81" customFormat="1" x14ac:dyDescent="0.25">
      <c r="A222" s="79"/>
      <c r="B222" s="79"/>
      <c r="C222" s="79"/>
      <c r="D222" s="94"/>
      <c r="E222" s="79"/>
      <c r="F222" s="79"/>
      <c r="G222" s="80"/>
      <c r="H222" s="79"/>
      <c r="I222" s="80"/>
      <c r="J222" s="103"/>
      <c r="K222" s="103"/>
      <c r="L222" s="103"/>
      <c r="M222" s="103"/>
    </row>
    <row r="223" spans="1:13" s="81" customFormat="1" x14ac:dyDescent="0.25">
      <c r="A223" s="79"/>
      <c r="B223" s="79"/>
      <c r="C223" s="79"/>
      <c r="D223" s="94"/>
      <c r="E223" s="79"/>
      <c r="F223" s="79"/>
      <c r="G223" s="80"/>
      <c r="H223" s="79"/>
      <c r="I223" s="80"/>
      <c r="J223" s="103"/>
      <c r="K223" s="103"/>
      <c r="L223" s="103"/>
      <c r="M223" s="103"/>
    </row>
    <row r="224" spans="1:13" s="81" customFormat="1" x14ac:dyDescent="0.25">
      <c r="A224" s="79"/>
      <c r="B224" s="79"/>
      <c r="C224" s="79"/>
      <c r="D224" s="94"/>
      <c r="E224" s="79"/>
      <c r="F224" s="79"/>
      <c r="G224" s="80"/>
      <c r="H224" s="79"/>
      <c r="I224" s="80"/>
      <c r="J224" s="103"/>
      <c r="K224" s="103"/>
      <c r="L224" s="103"/>
      <c r="M224" s="103"/>
    </row>
    <row r="225" spans="1:13" s="81" customFormat="1" x14ac:dyDescent="0.25">
      <c r="A225" s="79"/>
      <c r="B225" s="79"/>
      <c r="C225" s="79"/>
      <c r="D225" s="94"/>
      <c r="E225" s="79"/>
      <c r="F225" s="79"/>
      <c r="G225" s="80"/>
      <c r="H225" s="79"/>
      <c r="I225" s="80"/>
      <c r="J225" s="103"/>
      <c r="K225" s="103"/>
      <c r="L225" s="103"/>
      <c r="M225" s="103"/>
    </row>
    <row r="226" spans="1:13" s="81" customFormat="1" x14ac:dyDescent="0.25">
      <c r="A226" s="79"/>
      <c r="B226" s="79"/>
      <c r="C226" s="79"/>
      <c r="D226" s="94"/>
      <c r="E226" s="79"/>
      <c r="F226" s="79"/>
      <c r="G226" s="80"/>
      <c r="H226" s="79"/>
      <c r="I226" s="80"/>
      <c r="J226" s="103"/>
      <c r="K226" s="103"/>
      <c r="L226" s="103"/>
      <c r="M226" s="103"/>
    </row>
    <row r="227" spans="1:13" s="81" customFormat="1" x14ac:dyDescent="0.25">
      <c r="A227" s="79"/>
      <c r="B227" s="79"/>
      <c r="C227" s="79"/>
      <c r="D227" s="94"/>
      <c r="E227" s="79"/>
      <c r="F227" s="79"/>
      <c r="G227" s="80"/>
      <c r="H227" s="79"/>
      <c r="I227" s="80"/>
      <c r="J227" s="103"/>
      <c r="K227" s="103"/>
      <c r="L227" s="103"/>
      <c r="M227" s="103"/>
    </row>
    <row r="228" spans="1:13" s="81" customFormat="1" x14ac:dyDescent="0.25">
      <c r="A228" s="79"/>
      <c r="B228" s="79"/>
      <c r="C228" s="79"/>
      <c r="D228" s="94"/>
      <c r="E228" s="79"/>
      <c r="F228" s="79"/>
      <c r="G228" s="80"/>
      <c r="H228" s="79"/>
      <c r="I228" s="80"/>
      <c r="J228" s="103"/>
      <c r="K228" s="103"/>
      <c r="L228" s="103"/>
      <c r="M228" s="103"/>
    </row>
    <row r="229" spans="1:13" s="81" customFormat="1" x14ac:dyDescent="0.25">
      <c r="A229" s="79"/>
      <c r="B229" s="79"/>
      <c r="C229" s="79"/>
      <c r="D229" s="94"/>
      <c r="E229" s="79"/>
      <c r="F229" s="79"/>
      <c r="G229" s="80"/>
      <c r="H229" s="79"/>
      <c r="I229" s="80"/>
      <c r="J229" s="103"/>
      <c r="K229" s="103"/>
      <c r="L229" s="103"/>
      <c r="M229" s="103"/>
    </row>
    <row r="230" spans="1:13" s="81" customFormat="1" x14ac:dyDescent="0.25">
      <c r="A230" s="79"/>
      <c r="B230" s="79"/>
      <c r="C230" s="79"/>
      <c r="D230" s="94"/>
      <c r="E230" s="79"/>
      <c r="F230" s="79"/>
      <c r="G230" s="80"/>
      <c r="H230" s="79"/>
      <c r="I230" s="80"/>
      <c r="J230" s="103"/>
      <c r="K230" s="103"/>
      <c r="L230" s="103"/>
      <c r="M230" s="103"/>
    </row>
    <row r="231" spans="1:13" s="81" customFormat="1" x14ac:dyDescent="0.25">
      <c r="A231" s="79"/>
      <c r="B231" s="79"/>
      <c r="C231" s="79"/>
      <c r="D231" s="94"/>
      <c r="E231" s="79"/>
      <c r="F231" s="79"/>
      <c r="G231" s="80"/>
      <c r="H231" s="79"/>
      <c r="I231" s="80"/>
      <c r="J231" s="103"/>
      <c r="K231" s="103"/>
      <c r="L231" s="103"/>
      <c r="M231" s="103"/>
    </row>
    <row r="232" spans="1:13" s="81" customFormat="1" x14ac:dyDescent="0.25">
      <c r="A232" s="79"/>
      <c r="B232" s="79"/>
      <c r="C232" s="79"/>
      <c r="D232" s="94"/>
      <c r="E232" s="79"/>
      <c r="F232" s="79"/>
      <c r="G232" s="80"/>
      <c r="H232" s="79"/>
      <c r="I232" s="80"/>
      <c r="J232" s="103"/>
      <c r="K232" s="103"/>
      <c r="L232" s="103"/>
      <c r="M232" s="103"/>
    </row>
    <row r="233" spans="1:13" s="81" customFormat="1" x14ac:dyDescent="0.25">
      <c r="A233" s="79"/>
      <c r="B233" s="79"/>
      <c r="C233" s="79"/>
      <c r="D233" s="94"/>
      <c r="E233" s="79"/>
      <c r="F233" s="79"/>
      <c r="G233" s="80"/>
      <c r="H233" s="79"/>
      <c r="I233" s="80"/>
      <c r="J233" s="103"/>
      <c r="K233" s="103"/>
      <c r="L233" s="103"/>
      <c r="M233" s="103"/>
    </row>
    <row r="234" spans="1:13" s="81" customFormat="1" x14ac:dyDescent="0.25">
      <c r="A234" s="79"/>
      <c r="B234" s="79"/>
      <c r="C234" s="79"/>
      <c r="D234" s="94"/>
      <c r="E234" s="79"/>
      <c r="F234" s="79"/>
      <c r="G234" s="80"/>
      <c r="H234" s="79"/>
      <c r="I234" s="80"/>
      <c r="J234" s="103"/>
      <c r="K234" s="103"/>
      <c r="L234" s="103"/>
      <c r="M234" s="103"/>
    </row>
    <row r="235" spans="1:13" s="81" customFormat="1" x14ac:dyDescent="0.25">
      <c r="A235" s="79"/>
      <c r="B235" s="79"/>
      <c r="C235" s="79"/>
      <c r="D235" s="94"/>
      <c r="E235" s="79"/>
      <c r="F235" s="79"/>
      <c r="G235" s="80"/>
      <c r="H235" s="79"/>
      <c r="I235" s="80"/>
      <c r="J235" s="103"/>
      <c r="K235" s="103"/>
      <c r="L235" s="103"/>
      <c r="M235" s="103"/>
    </row>
    <row r="236" spans="1:13" s="81" customFormat="1" x14ac:dyDescent="0.25">
      <c r="A236" s="79"/>
      <c r="B236" s="79"/>
      <c r="C236" s="79"/>
      <c r="D236" s="94"/>
      <c r="E236" s="79"/>
      <c r="F236" s="79"/>
      <c r="G236" s="80"/>
      <c r="H236" s="79"/>
      <c r="I236" s="80"/>
      <c r="J236" s="103"/>
      <c r="K236" s="103"/>
      <c r="L236" s="103"/>
      <c r="M236" s="103"/>
    </row>
    <row r="237" spans="1:13" s="81" customFormat="1" x14ac:dyDescent="0.25">
      <c r="A237" s="79"/>
      <c r="B237" s="79"/>
      <c r="C237" s="79"/>
      <c r="D237" s="94"/>
      <c r="E237" s="79"/>
      <c r="F237" s="79"/>
      <c r="G237" s="80"/>
      <c r="H237" s="79"/>
      <c r="I237" s="80"/>
      <c r="J237" s="103"/>
      <c r="K237" s="103"/>
      <c r="L237" s="103"/>
      <c r="M237" s="103"/>
    </row>
    <row r="238" spans="1:13" s="81" customFormat="1" x14ac:dyDescent="0.25">
      <c r="A238" s="79"/>
      <c r="B238" s="79"/>
      <c r="C238" s="79"/>
      <c r="D238" s="94"/>
      <c r="E238" s="79"/>
      <c r="F238" s="79"/>
      <c r="G238" s="80"/>
      <c r="H238" s="79"/>
      <c r="I238" s="80"/>
      <c r="J238" s="103"/>
      <c r="K238" s="103"/>
      <c r="L238" s="103"/>
      <c r="M238" s="103"/>
    </row>
    <row r="239" spans="1:13" s="81" customFormat="1" x14ac:dyDescent="0.25">
      <c r="A239" s="79"/>
      <c r="B239" s="79"/>
      <c r="C239" s="79"/>
      <c r="D239" s="94"/>
      <c r="E239" s="79"/>
      <c r="F239" s="79"/>
      <c r="G239" s="80"/>
      <c r="H239" s="79"/>
      <c r="I239" s="80"/>
      <c r="J239" s="103"/>
      <c r="K239" s="103"/>
      <c r="L239" s="103"/>
      <c r="M239" s="103"/>
    </row>
    <row r="240" spans="1:13" s="81" customFormat="1" x14ac:dyDescent="0.25">
      <c r="A240" s="79"/>
      <c r="B240" s="79"/>
      <c r="C240" s="79"/>
      <c r="D240" s="94"/>
      <c r="E240" s="79"/>
      <c r="F240" s="79"/>
      <c r="G240" s="80"/>
      <c r="H240" s="79"/>
      <c r="I240" s="80"/>
      <c r="J240" s="103"/>
      <c r="K240" s="103"/>
      <c r="L240" s="103"/>
      <c r="M240" s="103"/>
    </row>
    <row r="241" spans="1:13" s="81" customFormat="1" x14ac:dyDescent="0.25">
      <c r="A241" s="79"/>
      <c r="B241" s="79"/>
      <c r="C241" s="79"/>
      <c r="D241" s="94"/>
      <c r="E241" s="79"/>
      <c r="F241" s="79"/>
      <c r="G241" s="80"/>
      <c r="H241" s="79"/>
      <c r="I241" s="80"/>
      <c r="J241" s="103"/>
      <c r="K241" s="103"/>
      <c r="L241" s="103"/>
      <c r="M241" s="103"/>
    </row>
    <row r="242" spans="1:13" s="81" customFormat="1" x14ac:dyDescent="0.25">
      <c r="A242" s="79"/>
      <c r="B242" s="79"/>
      <c r="C242" s="79"/>
      <c r="D242" s="94"/>
      <c r="E242" s="79"/>
      <c r="F242" s="79"/>
      <c r="G242" s="80"/>
      <c r="H242" s="79"/>
      <c r="I242" s="80"/>
      <c r="J242" s="103"/>
      <c r="K242" s="103"/>
      <c r="L242" s="103"/>
      <c r="M242" s="103"/>
    </row>
    <row r="243" spans="1:13" s="81" customFormat="1" x14ac:dyDescent="0.25">
      <c r="A243" s="79"/>
      <c r="B243" s="79"/>
      <c r="C243" s="79"/>
      <c r="D243" s="94"/>
      <c r="E243" s="79"/>
      <c r="F243" s="79"/>
      <c r="G243" s="80"/>
      <c r="H243" s="79"/>
      <c r="I243" s="80"/>
      <c r="J243" s="103"/>
      <c r="K243" s="103"/>
      <c r="L243" s="103"/>
      <c r="M243" s="103"/>
    </row>
    <row r="244" spans="1:13" s="81" customFormat="1" x14ac:dyDescent="0.25">
      <c r="A244" s="79"/>
      <c r="B244" s="79"/>
      <c r="C244" s="79"/>
      <c r="D244" s="94"/>
      <c r="E244" s="79"/>
      <c r="F244" s="79"/>
      <c r="G244" s="80"/>
      <c r="H244" s="79"/>
      <c r="I244" s="80"/>
      <c r="J244" s="103"/>
      <c r="K244" s="103"/>
      <c r="L244" s="103"/>
      <c r="M244" s="103"/>
    </row>
    <row r="245" spans="1:13" s="81" customFormat="1" x14ac:dyDescent="0.25">
      <c r="A245" s="79"/>
      <c r="B245" s="79"/>
      <c r="C245" s="79"/>
      <c r="D245" s="94"/>
      <c r="E245" s="79"/>
      <c r="F245" s="79"/>
      <c r="G245" s="80"/>
      <c r="H245" s="79"/>
      <c r="I245" s="80"/>
      <c r="J245" s="103"/>
      <c r="K245" s="103"/>
      <c r="L245" s="103"/>
      <c r="M245" s="103"/>
    </row>
    <row r="246" spans="1:13" s="81" customFormat="1" x14ac:dyDescent="0.25">
      <c r="A246" s="79"/>
      <c r="B246" s="79"/>
      <c r="C246" s="79"/>
      <c r="D246" s="94"/>
      <c r="E246" s="79"/>
      <c r="F246" s="79"/>
      <c r="G246" s="80"/>
      <c r="H246" s="79"/>
      <c r="I246" s="80"/>
      <c r="J246" s="103"/>
      <c r="K246" s="103"/>
      <c r="L246" s="103"/>
      <c r="M246" s="103"/>
    </row>
    <row r="247" spans="1:13" s="81" customFormat="1" x14ac:dyDescent="0.25">
      <c r="A247" s="79"/>
      <c r="B247" s="79"/>
      <c r="C247" s="79"/>
      <c r="D247" s="94"/>
      <c r="E247" s="79"/>
      <c r="F247" s="79"/>
      <c r="G247" s="80"/>
      <c r="H247" s="79"/>
      <c r="I247" s="80"/>
      <c r="J247" s="103"/>
      <c r="K247" s="103"/>
      <c r="L247" s="103"/>
      <c r="M247" s="103"/>
    </row>
    <row r="248" spans="1:13" s="81" customFormat="1" x14ac:dyDescent="0.25">
      <c r="A248" s="79"/>
      <c r="B248" s="79"/>
      <c r="C248" s="79"/>
      <c r="D248" s="94"/>
      <c r="E248" s="79"/>
      <c r="F248" s="79"/>
      <c r="G248" s="80"/>
      <c r="H248" s="79"/>
      <c r="I248" s="80"/>
      <c r="J248" s="103"/>
      <c r="K248" s="103"/>
      <c r="L248" s="103"/>
      <c r="M248" s="103"/>
    </row>
    <row r="249" spans="1:13" s="81" customFormat="1" x14ac:dyDescent="0.25">
      <c r="A249" s="79"/>
      <c r="B249" s="79"/>
      <c r="C249" s="79"/>
      <c r="D249" s="94"/>
      <c r="E249" s="79"/>
      <c r="F249" s="79"/>
      <c r="G249" s="80"/>
      <c r="H249" s="79"/>
      <c r="I249" s="80"/>
      <c r="J249" s="103"/>
      <c r="K249" s="103"/>
      <c r="L249" s="103"/>
      <c r="M249" s="103"/>
    </row>
    <row r="250" spans="1:13" s="81" customFormat="1" x14ac:dyDescent="0.25">
      <c r="A250" s="79"/>
      <c r="B250" s="79"/>
      <c r="C250" s="79"/>
      <c r="D250" s="94"/>
      <c r="E250" s="79"/>
      <c r="F250" s="79"/>
      <c r="G250" s="80"/>
      <c r="H250" s="79"/>
      <c r="I250" s="80"/>
      <c r="J250" s="103"/>
      <c r="K250" s="103"/>
      <c r="L250" s="103"/>
      <c r="M250" s="103"/>
    </row>
    <row r="251" spans="1:13" s="81" customFormat="1" x14ac:dyDescent="0.25">
      <c r="A251" s="79"/>
      <c r="B251" s="79"/>
      <c r="C251" s="79"/>
      <c r="D251" s="94"/>
      <c r="E251" s="79"/>
      <c r="F251" s="79"/>
      <c r="G251" s="80"/>
      <c r="H251" s="79"/>
      <c r="I251" s="80"/>
      <c r="J251" s="103"/>
      <c r="K251" s="103"/>
      <c r="L251" s="103"/>
      <c r="M251" s="103"/>
    </row>
    <row r="252" spans="1:13" s="81" customFormat="1" x14ac:dyDescent="0.25">
      <c r="A252" s="79"/>
      <c r="B252" s="79"/>
      <c r="C252" s="79"/>
      <c r="D252" s="94"/>
      <c r="E252" s="79"/>
      <c r="F252" s="79"/>
      <c r="G252" s="80"/>
      <c r="H252" s="79"/>
      <c r="I252" s="80"/>
      <c r="J252" s="103"/>
      <c r="K252" s="103"/>
      <c r="L252" s="103"/>
      <c r="M252" s="103"/>
    </row>
    <row r="253" spans="1:13" s="81" customFormat="1" x14ac:dyDescent="0.25">
      <c r="A253" s="79"/>
      <c r="B253" s="79"/>
      <c r="C253" s="79"/>
      <c r="D253" s="94"/>
      <c r="E253" s="79"/>
      <c r="F253" s="79"/>
      <c r="G253" s="80"/>
      <c r="H253" s="79"/>
      <c r="I253" s="80"/>
      <c r="J253" s="103"/>
      <c r="K253" s="103"/>
      <c r="L253" s="103"/>
      <c r="M253" s="103"/>
    </row>
    <row r="254" spans="1:13" s="81" customFormat="1" x14ac:dyDescent="0.25">
      <c r="A254" s="79"/>
      <c r="B254" s="79"/>
      <c r="C254" s="79"/>
      <c r="D254" s="94"/>
      <c r="E254" s="79"/>
      <c r="F254" s="79"/>
      <c r="G254" s="80"/>
      <c r="H254" s="79"/>
      <c r="I254" s="80"/>
      <c r="J254" s="103"/>
      <c r="K254" s="103"/>
      <c r="L254" s="103"/>
      <c r="M254" s="103"/>
    </row>
    <row r="255" spans="1:13" s="81" customFormat="1" x14ac:dyDescent="0.25">
      <c r="A255" s="79"/>
      <c r="B255" s="79"/>
      <c r="C255" s="79"/>
      <c r="D255" s="94"/>
      <c r="E255" s="79"/>
      <c r="F255" s="79"/>
      <c r="G255" s="80"/>
      <c r="H255" s="79"/>
      <c r="I255" s="80"/>
      <c r="J255" s="103"/>
      <c r="K255" s="103"/>
      <c r="L255" s="103"/>
      <c r="M255" s="103"/>
    </row>
    <row r="256" spans="1:13" s="81" customFormat="1" x14ac:dyDescent="0.25">
      <c r="A256" s="79"/>
      <c r="B256" s="79"/>
      <c r="C256" s="79"/>
      <c r="D256" s="94"/>
      <c r="E256" s="79"/>
      <c r="F256" s="79"/>
      <c r="G256" s="80"/>
      <c r="H256" s="79"/>
      <c r="I256" s="80"/>
      <c r="J256" s="103"/>
      <c r="K256" s="103"/>
      <c r="L256" s="103"/>
      <c r="M256" s="103"/>
    </row>
    <row r="257" spans="1:13" s="81" customFormat="1" x14ac:dyDescent="0.25">
      <c r="A257" s="79"/>
      <c r="B257" s="79"/>
      <c r="C257" s="79"/>
      <c r="D257" s="94"/>
      <c r="E257" s="79"/>
      <c r="F257" s="79"/>
      <c r="G257" s="80"/>
      <c r="H257" s="79"/>
      <c r="I257" s="80"/>
      <c r="J257" s="103"/>
      <c r="K257" s="103"/>
      <c r="L257" s="103"/>
      <c r="M257" s="103"/>
    </row>
    <row r="258" spans="1:13" s="81" customFormat="1" x14ac:dyDescent="0.25">
      <c r="A258" s="79"/>
      <c r="B258" s="79"/>
      <c r="C258" s="79"/>
      <c r="D258" s="94"/>
      <c r="E258" s="79"/>
      <c r="F258" s="79"/>
      <c r="G258" s="80"/>
      <c r="H258" s="79"/>
      <c r="I258" s="80"/>
      <c r="J258" s="103"/>
      <c r="K258" s="103"/>
      <c r="L258" s="103"/>
      <c r="M258" s="103"/>
    </row>
    <row r="259" spans="1:13" s="81" customFormat="1" x14ac:dyDescent="0.25">
      <c r="A259" s="79"/>
      <c r="B259" s="79"/>
      <c r="C259" s="79"/>
      <c r="D259" s="94"/>
      <c r="E259" s="79"/>
      <c r="F259" s="79"/>
      <c r="G259" s="80"/>
      <c r="H259" s="79"/>
      <c r="I259" s="80"/>
      <c r="J259" s="103"/>
      <c r="K259" s="103"/>
      <c r="L259" s="103"/>
      <c r="M259" s="103"/>
    </row>
    <row r="260" spans="1:13" s="81" customFormat="1" x14ac:dyDescent="0.25">
      <c r="A260" s="79"/>
      <c r="B260" s="79"/>
      <c r="C260" s="79"/>
      <c r="D260" s="94"/>
      <c r="E260" s="79"/>
      <c r="F260" s="79"/>
      <c r="G260" s="80"/>
      <c r="H260" s="79"/>
      <c r="I260" s="80"/>
      <c r="J260" s="103"/>
      <c r="K260" s="103"/>
      <c r="L260" s="103"/>
      <c r="M260" s="103"/>
    </row>
    <row r="261" spans="1:13" s="81" customFormat="1" x14ac:dyDescent="0.25">
      <c r="A261" s="79"/>
      <c r="B261" s="79"/>
      <c r="C261" s="79"/>
      <c r="D261" s="94"/>
      <c r="E261" s="79"/>
      <c r="F261" s="79"/>
      <c r="G261" s="80"/>
      <c r="H261" s="79"/>
      <c r="I261" s="80"/>
      <c r="J261" s="103"/>
      <c r="K261" s="103"/>
      <c r="L261" s="103"/>
      <c r="M261" s="103"/>
    </row>
    <row r="262" spans="1:13" s="81" customFormat="1" x14ac:dyDescent="0.25">
      <c r="A262" s="79"/>
      <c r="B262" s="79"/>
      <c r="C262" s="79"/>
      <c r="D262" s="94"/>
      <c r="E262" s="79"/>
      <c r="F262" s="79"/>
      <c r="G262" s="80"/>
      <c r="H262" s="79"/>
      <c r="I262" s="80"/>
      <c r="J262" s="103"/>
      <c r="K262" s="103"/>
      <c r="L262" s="103"/>
      <c r="M262" s="103"/>
    </row>
    <row r="263" spans="1:13" s="81" customFormat="1" x14ac:dyDescent="0.25">
      <c r="A263" s="79"/>
      <c r="B263" s="79"/>
      <c r="C263" s="79"/>
      <c r="D263" s="94"/>
      <c r="E263" s="79"/>
      <c r="F263" s="79"/>
      <c r="G263" s="80"/>
      <c r="H263" s="79"/>
      <c r="I263" s="80"/>
      <c r="J263" s="103"/>
      <c r="K263" s="103"/>
      <c r="L263" s="103"/>
      <c r="M263" s="103"/>
    </row>
    <row r="264" spans="1:13" s="81" customFormat="1" x14ac:dyDescent="0.25">
      <c r="A264" s="79"/>
      <c r="B264" s="79"/>
      <c r="C264" s="79"/>
      <c r="D264" s="94"/>
      <c r="E264" s="79"/>
      <c r="F264" s="79"/>
      <c r="G264" s="80"/>
      <c r="H264" s="79"/>
      <c r="I264" s="80"/>
      <c r="J264" s="103"/>
      <c r="K264" s="103"/>
      <c r="L264" s="103"/>
      <c r="M264" s="103"/>
    </row>
    <row r="265" spans="1:13" s="81" customFormat="1" x14ac:dyDescent="0.25">
      <c r="A265" s="79"/>
      <c r="B265" s="79"/>
      <c r="C265" s="79"/>
      <c r="D265" s="94"/>
      <c r="E265" s="79"/>
      <c r="F265" s="79"/>
      <c r="G265" s="80"/>
      <c r="H265" s="79"/>
      <c r="I265" s="80"/>
      <c r="J265" s="103"/>
      <c r="K265" s="103"/>
      <c r="L265" s="103"/>
      <c r="M265" s="103"/>
    </row>
    <row r="266" spans="1:13" s="81" customFormat="1" x14ac:dyDescent="0.25">
      <c r="A266" s="79"/>
      <c r="B266" s="79"/>
      <c r="C266" s="79"/>
      <c r="D266" s="94"/>
      <c r="E266" s="79"/>
      <c r="F266" s="79"/>
      <c r="G266" s="80"/>
      <c r="H266" s="79"/>
      <c r="I266" s="80"/>
      <c r="J266" s="103"/>
      <c r="K266" s="103"/>
      <c r="L266" s="103"/>
      <c r="M266" s="103"/>
    </row>
    <row r="267" spans="1:13" s="81" customFormat="1" x14ac:dyDescent="0.25">
      <c r="A267" s="79"/>
      <c r="B267" s="79"/>
      <c r="C267" s="79"/>
      <c r="D267" s="94"/>
      <c r="E267" s="79"/>
      <c r="F267" s="79"/>
      <c r="G267" s="80"/>
      <c r="H267" s="79"/>
      <c r="I267" s="80"/>
      <c r="J267" s="103"/>
      <c r="K267" s="103"/>
      <c r="L267" s="103"/>
      <c r="M267" s="103"/>
    </row>
    <row r="268" spans="1:13" s="81" customFormat="1" x14ac:dyDescent="0.25">
      <c r="A268" s="79"/>
      <c r="B268" s="79"/>
      <c r="C268" s="79"/>
      <c r="D268" s="94"/>
      <c r="E268" s="79"/>
      <c r="F268" s="79"/>
      <c r="G268" s="80"/>
      <c r="H268" s="79"/>
      <c r="I268" s="80"/>
      <c r="J268" s="103"/>
      <c r="K268" s="103"/>
      <c r="L268" s="103"/>
      <c r="M268" s="103"/>
    </row>
    <row r="269" spans="1:13" s="81" customFormat="1" x14ac:dyDescent="0.25">
      <c r="A269" s="79"/>
      <c r="B269" s="79"/>
      <c r="C269" s="79"/>
      <c r="D269" s="94"/>
      <c r="E269" s="79"/>
      <c r="F269" s="79"/>
      <c r="G269" s="80"/>
      <c r="H269" s="79"/>
      <c r="I269" s="80"/>
      <c r="J269" s="103"/>
      <c r="K269" s="103"/>
      <c r="L269" s="103"/>
      <c r="M269" s="103"/>
    </row>
    <row r="270" spans="1:13" s="81" customFormat="1" x14ac:dyDescent="0.25">
      <c r="A270" s="79"/>
      <c r="B270" s="79"/>
      <c r="C270" s="79"/>
      <c r="D270" s="94"/>
      <c r="E270" s="79"/>
      <c r="F270" s="79"/>
      <c r="G270" s="80"/>
      <c r="H270" s="79"/>
      <c r="I270" s="80"/>
      <c r="J270" s="103"/>
      <c r="K270" s="103"/>
      <c r="L270" s="103"/>
      <c r="M270" s="103"/>
    </row>
    <row r="271" spans="1:13" s="81" customFormat="1" x14ac:dyDescent="0.25">
      <c r="A271" s="79"/>
      <c r="B271" s="79"/>
      <c r="C271" s="79"/>
      <c r="D271" s="94"/>
      <c r="E271" s="79"/>
      <c r="F271" s="79"/>
      <c r="G271" s="80"/>
      <c r="H271" s="79"/>
      <c r="I271" s="80"/>
      <c r="J271" s="103"/>
      <c r="K271" s="103"/>
      <c r="L271" s="103"/>
      <c r="M271" s="103"/>
    </row>
    <row r="272" spans="1:13" s="81" customFormat="1" x14ac:dyDescent="0.25">
      <c r="A272" s="79"/>
      <c r="B272" s="79"/>
      <c r="C272" s="79"/>
      <c r="D272" s="94"/>
      <c r="E272" s="79"/>
      <c r="F272" s="79"/>
      <c r="G272" s="80"/>
      <c r="H272" s="79"/>
      <c r="I272" s="80"/>
      <c r="J272" s="103"/>
      <c r="K272" s="103"/>
      <c r="L272" s="103"/>
      <c r="M272" s="103"/>
    </row>
    <row r="273" spans="1:13" s="81" customFormat="1" x14ac:dyDescent="0.25">
      <c r="A273" s="79"/>
      <c r="B273" s="79"/>
      <c r="C273" s="79"/>
      <c r="D273" s="94"/>
      <c r="E273" s="79"/>
      <c r="F273" s="79"/>
      <c r="G273" s="80"/>
      <c r="H273" s="79"/>
      <c r="I273" s="80"/>
      <c r="J273" s="103"/>
      <c r="K273" s="103"/>
      <c r="L273" s="103"/>
      <c r="M273" s="103"/>
    </row>
    <row r="274" spans="1:13" s="81" customFormat="1" x14ac:dyDescent="0.25">
      <c r="A274" s="79"/>
      <c r="B274" s="79"/>
      <c r="C274" s="79"/>
      <c r="D274" s="94"/>
      <c r="E274" s="79"/>
      <c r="F274" s="79"/>
      <c r="G274" s="80"/>
      <c r="H274" s="79"/>
      <c r="I274" s="80"/>
      <c r="J274" s="103"/>
      <c r="K274" s="103"/>
      <c r="L274" s="103"/>
      <c r="M274" s="103"/>
    </row>
    <row r="275" spans="1:13" s="81" customFormat="1" x14ac:dyDescent="0.25">
      <c r="A275" s="79"/>
      <c r="B275" s="79"/>
      <c r="C275" s="79"/>
      <c r="D275" s="94"/>
      <c r="E275" s="79"/>
      <c r="F275" s="79"/>
      <c r="G275" s="80"/>
      <c r="H275" s="79"/>
      <c r="I275" s="80"/>
      <c r="J275" s="103"/>
      <c r="K275" s="103"/>
      <c r="L275" s="103"/>
      <c r="M275" s="103"/>
    </row>
    <row r="276" spans="1:13" s="81" customFormat="1" x14ac:dyDescent="0.25">
      <c r="A276" s="79"/>
      <c r="B276" s="79"/>
      <c r="C276" s="79"/>
      <c r="D276" s="94"/>
      <c r="E276" s="79"/>
      <c r="F276" s="79"/>
      <c r="G276" s="80"/>
      <c r="H276" s="79"/>
      <c r="I276" s="80"/>
      <c r="J276" s="103"/>
      <c r="K276" s="103"/>
      <c r="L276" s="103"/>
      <c r="M276" s="103"/>
    </row>
    <row r="277" spans="1:13" s="81" customFormat="1" x14ac:dyDescent="0.25">
      <c r="A277" s="79"/>
      <c r="B277" s="79"/>
      <c r="C277" s="79"/>
      <c r="D277" s="94"/>
      <c r="E277" s="79"/>
      <c r="F277" s="79"/>
      <c r="G277" s="80"/>
      <c r="H277" s="79"/>
      <c r="I277" s="80"/>
      <c r="J277" s="103"/>
      <c r="K277" s="103"/>
      <c r="L277" s="103"/>
      <c r="M277" s="103"/>
    </row>
    <row r="278" spans="1:13" s="81" customFormat="1" x14ac:dyDescent="0.25">
      <c r="A278" s="79"/>
      <c r="B278" s="79"/>
      <c r="C278" s="79"/>
      <c r="D278" s="94"/>
      <c r="E278" s="79"/>
      <c r="F278" s="79"/>
      <c r="G278" s="80"/>
      <c r="H278" s="79"/>
      <c r="I278" s="80"/>
      <c r="J278" s="103"/>
      <c r="K278" s="103"/>
      <c r="L278" s="103"/>
      <c r="M278" s="103"/>
    </row>
    <row r="279" spans="1:13" s="81" customFormat="1" x14ac:dyDescent="0.25">
      <c r="A279" s="79"/>
      <c r="B279" s="79"/>
      <c r="C279" s="79"/>
      <c r="D279" s="94"/>
      <c r="E279" s="79"/>
      <c r="F279" s="79"/>
      <c r="G279" s="80"/>
      <c r="H279" s="79"/>
      <c r="I279" s="80"/>
      <c r="J279" s="103"/>
      <c r="K279" s="103"/>
      <c r="L279" s="103"/>
      <c r="M279" s="103"/>
    </row>
    <row r="280" spans="1:13" s="81" customFormat="1" x14ac:dyDescent="0.25">
      <c r="A280" s="79"/>
      <c r="B280" s="79"/>
      <c r="C280" s="79"/>
      <c r="D280" s="94"/>
      <c r="E280" s="79"/>
      <c r="F280" s="79"/>
      <c r="G280" s="80"/>
      <c r="H280" s="79"/>
      <c r="I280" s="80"/>
      <c r="J280" s="103"/>
      <c r="K280" s="103"/>
      <c r="L280" s="103"/>
      <c r="M280" s="103"/>
    </row>
    <row r="281" spans="1:13" s="81" customFormat="1" x14ac:dyDescent="0.25">
      <c r="A281" s="79"/>
      <c r="B281" s="79"/>
      <c r="C281" s="79"/>
      <c r="D281" s="94"/>
      <c r="E281" s="79"/>
      <c r="F281" s="79"/>
      <c r="G281" s="80"/>
      <c r="H281" s="79"/>
      <c r="I281" s="80"/>
      <c r="J281" s="103"/>
      <c r="K281" s="103"/>
      <c r="L281" s="103"/>
      <c r="M281" s="103"/>
    </row>
    <row r="282" spans="1:13" s="81" customFormat="1" x14ac:dyDescent="0.25">
      <c r="A282" s="79"/>
      <c r="B282" s="79"/>
      <c r="C282" s="79"/>
      <c r="D282" s="94"/>
      <c r="E282" s="79"/>
      <c r="F282" s="79"/>
      <c r="G282" s="80"/>
      <c r="H282" s="79"/>
      <c r="I282" s="80"/>
      <c r="J282" s="103"/>
      <c r="K282" s="103"/>
      <c r="L282" s="103"/>
      <c r="M282" s="103"/>
    </row>
    <row r="283" spans="1:13" s="81" customFormat="1" x14ac:dyDescent="0.25">
      <c r="A283" s="79"/>
      <c r="B283" s="79"/>
      <c r="C283" s="79"/>
      <c r="D283" s="94"/>
      <c r="E283" s="79"/>
      <c r="F283" s="79"/>
      <c r="G283" s="80"/>
      <c r="H283" s="79"/>
      <c r="I283" s="80"/>
      <c r="J283" s="103"/>
      <c r="K283" s="103"/>
      <c r="L283" s="103"/>
      <c r="M283" s="103"/>
    </row>
    <row r="284" spans="1:13" s="81" customFormat="1" x14ac:dyDescent="0.25">
      <c r="A284" s="79"/>
      <c r="B284" s="79"/>
      <c r="C284" s="79"/>
      <c r="D284" s="94"/>
      <c r="E284" s="79"/>
      <c r="F284" s="79"/>
      <c r="G284" s="80"/>
      <c r="H284" s="79"/>
      <c r="I284" s="80"/>
      <c r="J284" s="103"/>
      <c r="K284" s="103"/>
      <c r="L284" s="103"/>
      <c r="M284" s="103"/>
    </row>
    <row r="285" spans="1:13" s="81" customFormat="1" x14ac:dyDescent="0.25">
      <c r="A285" s="79"/>
      <c r="B285" s="79"/>
      <c r="C285" s="79"/>
      <c r="D285" s="94"/>
      <c r="E285" s="79"/>
      <c r="F285" s="79"/>
      <c r="G285" s="80"/>
      <c r="H285" s="79"/>
      <c r="I285" s="80"/>
      <c r="J285" s="103"/>
      <c r="K285" s="103"/>
      <c r="L285" s="103"/>
      <c r="M285" s="103"/>
    </row>
    <row r="286" spans="1:13" s="81" customFormat="1" x14ac:dyDescent="0.25">
      <c r="A286" s="79"/>
      <c r="B286" s="79"/>
      <c r="C286" s="79"/>
      <c r="D286" s="94"/>
      <c r="E286" s="79"/>
      <c r="F286" s="79"/>
      <c r="G286" s="80"/>
      <c r="H286" s="79"/>
      <c r="I286" s="80"/>
      <c r="J286" s="103"/>
      <c r="K286" s="103"/>
      <c r="L286" s="103"/>
      <c r="M286" s="103"/>
    </row>
    <row r="287" spans="1:13" s="81" customFormat="1" x14ac:dyDescent="0.25">
      <c r="A287" s="79"/>
      <c r="B287" s="79"/>
      <c r="C287" s="79"/>
      <c r="D287" s="94"/>
      <c r="E287" s="79"/>
      <c r="F287" s="79"/>
      <c r="G287" s="80"/>
      <c r="H287" s="79"/>
      <c r="I287" s="80"/>
      <c r="J287" s="103"/>
      <c r="K287" s="103"/>
      <c r="L287" s="103"/>
      <c r="M287" s="103"/>
    </row>
    <row r="288" spans="1:13" s="81" customFormat="1" x14ac:dyDescent="0.25">
      <c r="A288" s="79"/>
      <c r="B288" s="79"/>
      <c r="C288" s="79"/>
      <c r="D288" s="94"/>
      <c r="E288" s="79"/>
      <c r="F288" s="79"/>
      <c r="G288" s="80"/>
      <c r="H288" s="79"/>
      <c r="I288" s="80"/>
      <c r="J288" s="103"/>
      <c r="K288" s="103"/>
      <c r="L288" s="103"/>
      <c r="M288" s="103"/>
    </row>
    <row r="289" spans="1:13" s="81" customFormat="1" x14ac:dyDescent="0.25">
      <c r="A289" s="79"/>
      <c r="B289" s="79"/>
      <c r="C289" s="79"/>
      <c r="D289" s="94"/>
      <c r="E289" s="79"/>
      <c r="F289" s="79"/>
      <c r="G289" s="80"/>
      <c r="H289" s="79"/>
      <c r="I289" s="80"/>
      <c r="J289" s="103"/>
      <c r="K289" s="103"/>
      <c r="L289" s="103"/>
      <c r="M289" s="103"/>
    </row>
    <row r="290" spans="1:13" s="81" customFormat="1" x14ac:dyDescent="0.25">
      <c r="A290" s="79"/>
      <c r="B290" s="79"/>
      <c r="C290" s="79"/>
      <c r="D290" s="94"/>
      <c r="E290" s="79"/>
      <c r="F290" s="79"/>
      <c r="G290" s="80"/>
      <c r="H290" s="79"/>
      <c r="I290" s="80"/>
      <c r="J290" s="103"/>
      <c r="K290" s="103"/>
      <c r="L290" s="103"/>
      <c r="M290" s="103"/>
    </row>
    <row r="291" spans="1:13" s="81" customFormat="1" x14ac:dyDescent="0.25">
      <c r="A291" s="79"/>
      <c r="B291" s="79"/>
      <c r="C291" s="79"/>
      <c r="D291" s="94"/>
      <c r="E291" s="79"/>
      <c r="F291" s="79"/>
      <c r="G291" s="80"/>
      <c r="H291" s="79"/>
      <c r="I291" s="80"/>
      <c r="J291" s="103"/>
      <c r="K291" s="103"/>
      <c r="L291" s="103"/>
      <c r="M291" s="103"/>
    </row>
    <row r="292" spans="1:13" s="81" customFormat="1" x14ac:dyDescent="0.25">
      <c r="A292" s="79"/>
      <c r="B292" s="79"/>
      <c r="C292" s="79"/>
      <c r="D292" s="94"/>
      <c r="E292" s="79"/>
      <c r="F292" s="79"/>
      <c r="G292" s="80"/>
      <c r="H292" s="79"/>
      <c r="I292" s="80"/>
      <c r="J292" s="103"/>
      <c r="K292" s="103"/>
      <c r="L292" s="103"/>
      <c r="M292" s="103"/>
    </row>
    <row r="293" spans="1:13" s="81" customFormat="1" x14ac:dyDescent="0.25">
      <c r="A293" s="79"/>
      <c r="B293" s="79"/>
      <c r="C293" s="79"/>
      <c r="D293" s="94"/>
      <c r="E293" s="79"/>
      <c r="F293" s="79"/>
      <c r="G293" s="80"/>
      <c r="H293" s="79"/>
      <c r="I293" s="80"/>
      <c r="J293" s="103"/>
      <c r="K293" s="103"/>
      <c r="L293" s="103"/>
      <c r="M293" s="103"/>
    </row>
    <row r="294" spans="1:13" s="81" customFormat="1" x14ac:dyDescent="0.25">
      <c r="A294" s="79"/>
      <c r="B294" s="79"/>
      <c r="C294" s="79"/>
      <c r="D294" s="94"/>
      <c r="E294" s="79"/>
      <c r="F294" s="79"/>
      <c r="G294" s="80"/>
      <c r="H294" s="79"/>
      <c r="I294" s="80"/>
      <c r="J294" s="103"/>
      <c r="K294" s="103"/>
      <c r="L294" s="103"/>
      <c r="M294" s="103"/>
    </row>
    <row r="295" spans="1:13" s="81" customFormat="1" x14ac:dyDescent="0.25">
      <c r="A295" s="79"/>
      <c r="B295" s="79"/>
      <c r="C295" s="79"/>
      <c r="D295" s="94"/>
      <c r="E295" s="79"/>
      <c r="F295" s="79"/>
      <c r="G295" s="80"/>
      <c r="H295" s="79"/>
      <c r="I295" s="80"/>
      <c r="J295" s="103"/>
      <c r="K295" s="103"/>
      <c r="L295" s="103"/>
      <c r="M295" s="103"/>
    </row>
    <row r="296" spans="1:13" s="81" customFormat="1" x14ac:dyDescent="0.25">
      <c r="A296" s="79"/>
      <c r="B296" s="79"/>
      <c r="C296" s="79"/>
      <c r="D296" s="94"/>
      <c r="E296" s="79"/>
      <c r="F296" s="79"/>
      <c r="G296" s="80"/>
      <c r="H296" s="79"/>
      <c r="I296" s="80"/>
      <c r="J296" s="103"/>
      <c r="K296" s="103"/>
      <c r="L296" s="103"/>
      <c r="M296" s="103"/>
    </row>
    <row r="297" spans="1:13" s="81" customFormat="1" x14ac:dyDescent="0.25">
      <c r="A297" s="79"/>
      <c r="B297" s="79"/>
      <c r="C297" s="79"/>
      <c r="D297" s="94"/>
      <c r="E297" s="79"/>
      <c r="F297" s="79"/>
      <c r="G297" s="80"/>
      <c r="H297" s="79"/>
      <c r="I297" s="80"/>
      <c r="J297" s="103"/>
      <c r="K297" s="103"/>
      <c r="L297" s="103"/>
      <c r="M297" s="103"/>
    </row>
    <row r="298" spans="1:13" s="81" customFormat="1" x14ac:dyDescent="0.25">
      <c r="A298" s="79"/>
      <c r="B298" s="79"/>
      <c r="C298" s="79"/>
      <c r="D298" s="94"/>
      <c r="E298" s="79"/>
      <c r="F298" s="79"/>
      <c r="G298" s="80"/>
      <c r="H298" s="79"/>
      <c r="I298" s="80"/>
      <c r="J298" s="103"/>
      <c r="K298" s="103"/>
      <c r="L298" s="103"/>
      <c r="M298" s="103"/>
    </row>
    <row r="299" spans="1:13" s="81" customFormat="1" x14ac:dyDescent="0.25">
      <c r="A299" s="79"/>
      <c r="B299" s="79"/>
      <c r="C299" s="79"/>
      <c r="D299" s="94"/>
      <c r="E299" s="79"/>
      <c r="F299" s="79"/>
      <c r="G299" s="80"/>
      <c r="H299" s="79"/>
      <c r="I299" s="80"/>
      <c r="J299" s="103"/>
      <c r="K299" s="103"/>
      <c r="L299" s="103"/>
      <c r="M299" s="103"/>
    </row>
    <row r="300" spans="1:13" s="81" customFormat="1" x14ac:dyDescent="0.25">
      <c r="A300" s="79"/>
      <c r="B300" s="79"/>
      <c r="C300" s="79"/>
      <c r="D300" s="94"/>
      <c r="E300" s="79"/>
      <c r="F300" s="79"/>
      <c r="G300" s="80"/>
      <c r="H300" s="79"/>
      <c r="I300" s="80"/>
      <c r="J300" s="103"/>
      <c r="K300" s="103"/>
      <c r="L300" s="103"/>
      <c r="M300" s="103"/>
    </row>
    <row r="301" spans="1:13" s="81" customFormat="1" x14ac:dyDescent="0.25">
      <c r="A301" s="79"/>
      <c r="B301" s="79"/>
      <c r="C301" s="79"/>
      <c r="D301" s="94"/>
      <c r="E301" s="79"/>
      <c r="F301" s="79"/>
      <c r="G301" s="80"/>
      <c r="H301" s="79"/>
      <c r="I301" s="80"/>
      <c r="J301" s="103"/>
      <c r="K301" s="103"/>
      <c r="L301" s="103"/>
      <c r="M301" s="103"/>
    </row>
    <row r="302" spans="1:13" s="81" customFormat="1" x14ac:dyDescent="0.25">
      <c r="A302" s="79"/>
      <c r="B302" s="79"/>
      <c r="C302" s="79"/>
      <c r="D302" s="94"/>
      <c r="E302" s="79"/>
      <c r="F302" s="79"/>
      <c r="G302" s="80"/>
      <c r="H302" s="79"/>
      <c r="I302" s="80"/>
      <c r="J302" s="103"/>
      <c r="K302" s="103"/>
      <c r="L302" s="103"/>
      <c r="M302" s="103"/>
    </row>
    <row r="303" spans="1:13" s="81" customFormat="1" x14ac:dyDescent="0.25">
      <c r="A303" s="79"/>
      <c r="B303" s="79"/>
      <c r="C303" s="79"/>
      <c r="D303" s="94"/>
      <c r="E303" s="79"/>
      <c r="F303" s="79"/>
      <c r="G303" s="80"/>
      <c r="H303" s="79"/>
      <c r="I303" s="80"/>
      <c r="J303" s="103"/>
      <c r="K303" s="103"/>
      <c r="L303" s="103"/>
      <c r="M303" s="103"/>
    </row>
    <row r="304" spans="1:13" s="81" customFormat="1" x14ac:dyDescent="0.25">
      <c r="A304" s="79"/>
      <c r="B304" s="79"/>
      <c r="C304" s="79"/>
      <c r="D304" s="94"/>
      <c r="E304" s="79"/>
      <c r="F304" s="79"/>
      <c r="G304" s="80"/>
      <c r="H304" s="79"/>
      <c r="I304" s="80"/>
      <c r="J304" s="103"/>
      <c r="K304" s="103"/>
      <c r="L304" s="103"/>
      <c r="M304" s="103"/>
    </row>
    <row r="305" spans="1:13" s="81" customFormat="1" x14ac:dyDescent="0.25">
      <c r="A305" s="79"/>
      <c r="B305" s="79"/>
      <c r="C305" s="79"/>
      <c r="D305" s="94"/>
      <c r="E305" s="79"/>
      <c r="F305" s="79"/>
      <c r="G305" s="80"/>
      <c r="H305" s="79"/>
      <c r="I305" s="80"/>
      <c r="J305" s="103"/>
      <c r="K305" s="103"/>
      <c r="L305" s="103"/>
      <c r="M305" s="103"/>
    </row>
    <row r="306" spans="1:13" s="81" customFormat="1" x14ac:dyDescent="0.25">
      <c r="A306" s="79"/>
      <c r="B306" s="79"/>
      <c r="C306" s="79"/>
      <c r="D306" s="94"/>
      <c r="E306" s="79"/>
      <c r="F306" s="79"/>
      <c r="G306" s="80"/>
      <c r="H306" s="79"/>
      <c r="I306" s="80"/>
      <c r="J306" s="103"/>
      <c r="K306" s="103"/>
      <c r="L306" s="103"/>
      <c r="M306" s="103"/>
    </row>
    <row r="307" spans="1:13" s="81" customFormat="1" x14ac:dyDescent="0.25">
      <c r="A307" s="79"/>
      <c r="B307" s="79"/>
      <c r="C307" s="79"/>
      <c r="D307" s="94"/>
      <c r="E307" s="79"/>
      <c r="F307" s="79"/>
      <c r="G307" s="80"/>
      <c r="H307" s="79"/>
      <c r="I307" s="80"/>
      <c r="J307" s="103"/>
      <c r="K307" s="103"/>
      <c r="L307" s="103"/>
      <c r="M307" s="103"/>
    </row>
    <row r="308" spans="1:13" s="81" customFormat="1" x14ac:dyDescent="0.25">
      <c r="A308" s="79"/>
      <c r="B308" s="79"/>
      <c r="C308" s="79"/>
      <c r="D308" s="94"/>
      <c r="E308" s="79"/>
      <c r="F308" s="79"/>
      <c r="G308" s="80"/>
      <c r="H308" s="79"/>
      <c r="I308" s="80"/>
      <c r="J308" s="103"/>
      <c r="K308" s="103"/>
      <c r="L308" s="103"/>
      <c r="M308" s="103"/>
    </row>
    <row r="309" spans="1:13" s="81" customFormat="1" x14ac:dyDescent="0.25">
      <c r="A309" s="79"/>
      <c r="B309" s="79"/>
      <c r="C309" s="79"/>
      <c r="D309" s="94"/>
      <c r="E309" s="79"/>
      <c r="F309" s="79"/>
      <c r="G309" s="80"/>
      <c r="H309" s="79"/>
      <c r="I309" s="80"/>
      <c r="J309" s="103"/>
      <c r="K309" s="103"/>
      <c r="L309" s="103"/>
      <c r="M309" s="103"/>
    </row>
    <row r="310" spans="1:13" s="81" customFormat="1" x14ac:dyDescent="0.25">
      <c r="A310" s="79"/>
      <c r="B310" s="79"/>
      <c r="C310" s="79"/>
      <c r="D310" s="94"/>
      <c r="E310" s="79"/>
      <c r="F310" s="79"/>
      <c r="G310" s="80"/>
      <c r="H310" s="79"/>
      <c r="I310" s="80"/>
      <c r="J310" s="103"/>
      <c r="K310" s="103"/>
      <c r="L310" s="103"/>
      <c r="M310" s="103"/>
    </row>
    <row r="311" spans="1:13" s="81" customFormat="1" x14ac:dyDescent="0.25">
      <c r="A311" s="79"/>
      <c r="B311" s="79"/>
      <c r="C311" s="79"/>
      <c r="D311" s="94"/>
      <c r="E311" s="79"/>
      <c r="F311" s="79"/>
      <c r="G311" s="80"/>
      <c r="H311" s="79"/>
      <c r="I311" s="80"/>
      <c r="J311" s="103"/>
      <c r="K311" s="103"/>
      <c r="L311" s="103"/>
      <c r="M311" s="103"/>
    </row>
    <row r="312" spans="1:13" s="81" customFormat="1" x14ac:dyDescent="0.25">
      <c r="A312" s="79"/>
      <c r="B312" s="79"/>
      <c r="C312" s="79"/>
      <c r="D312" s="94"/>
      <c r="E312" s="79"/>
      <c r="F312" s="79"/>
      <c r="G312" s="80"/>
      <c r="H312" s="79"/>
      <c r="I312" s="80"/>
      <c r="J312" s="103"/>
      <c r="K312" s="103"/>
      <c r="L312" s="103"/>
      <c r="M312" s="103"/>
    </row>
    <row r="313" spans="1:13" s="81" customFormat="1" x14ac:dyDescent="0.25">
      <c r="A313" s="79"/>
      <c r="B313" s="79"/>
      <c r="C313" s="79"/>
      <c r="D313" s="94"/>
      <c r="E313" s="79"/>
      <c r="F313" s="79"/>
      <c r="G313" s="80"/>
      <c r="H313" s="79"/>
      <c r="I313" s="80"/>
      <c r="J313" s="103"/>
      <c r="K313" s="103"/>
      <c r="L313" s="103"/>
      <c r="M313" s="103"/>
    </row>
    <row r="314" spans="1:13" s="81" customFormat="1" x14ac:dyDescent="0.25">
      <c r="A314" s="79"/>
      <c r="B314" s="79"/>
      <c r="C314" s="79"/>
      <c r="D314" s="94"/>
      <c r="E314" s="79"/>
      <c r="F314" s="79"/>
      <c r="G314" s="80"/>
      <c r="H314" s="79"/>
      <c r="I314" s="80"/>
      <c r="J314" s="103"/>
      <c r="K314" s="103"/>
      <c r="L314" s="103"/>
      <c r="M314" s="103"/>
    </row>
    <row r="315" spans="1:13" s="81" customFormat="1" x14ac:dyDescent="0.25">
      <c r="A315" s="79"/>
      <c r="B315" s="79"/>
      <c r="C315" s="79"/>
      <c r="D315" s="94"/>
      <c r="E315" s="79"/>
      <c r="F315" s="79"/>
      <c r="G315" s="80"/>
      <c r="H315" s="79"/>
      <c r="I315" s="80"/>
      <c r="J315" s="103"/>
      <c r="K315" s="103"/>
      <c r="L315" s="103"/>
      <c r="M315" s="103"/>
    </row>
    <row r="316" spans="1:13" s="81" customFormat="1" x14ac:dyDescent="0.25">
      <c r="A316" s="79"/>
      <c r="B316" s="79"/>
      <c r="C316" s="79"/>
      <c r="D316" s="94"/>
      <c r="E316" s="79"/>
      <c r="F316" s="79"/>
      <c r="G316" s="80"/>
      <c r="H316" s="79"/>
      <c r="I316" s="80"/>
      <c r="J316" s="103"/>
      <c r="K316" s="103"/>
      <c r="L316" s="103"/>
      <c r="M316" s="103"/>
    </row>
    <row r="317" spans="1:13" s="81" customFormat="1" x14ac:dyDescent="0.25">
      <c r="A317" s="79"/>
      <c r="B317" s="79"/>
      <c r="C317" s="79"/>
      <c r="D317" s="94"/>
      <c r="E317" s="79"/>
      <c r="F317" s="79"/>
      <c r="G317" s="80"/>
      <c r="H317" s="79"/>
      <c r="I317" s="80"/>
      <c r="J317" s="103"/>
      <c r="K317" s="103"/>
      <c r="L317" s="103"/>
      <c r="M317" s="103"/>
    </row>
    <row r="318" spans="1:13" s="81" customFormat="1" x14ac:dyDescent="0.25">
      <c r="A318" s="79"/>
      <c r="B318" s="79"/>
      <c r="C318" s="79"/>
      <c r="D318" s="94"/>
      <c r="E318" s="79"/>
      <c r="F318" s="79"/>
      <c r="G318" s="80"/>
      <c r="H318" s="79"/>
      <c r="I318" s="80"/>
      <c r="J318" s="103"/>
      <c r="K318" s="103"/>
      <c r="L318" s="103"/>
      <c r="M318" s="103"/>
    </row>
    <row r="319" spans="1:13" s="81" customFormat="1" x14ac:dyDescent="0.25">
      <c r="A319" s="79"/>
      <c r="B319" s="79"/>
      <c r="C319" s="79"/>
      <c r="D319" s="94"/>
      <c r="E319" s="79"/>
      <c r="F319" s="79"/>
      <c r="G319" s="80"/>
      <c r="H319" s="79"/>
      <c r="I319" s="80"/>
      <c r="J319" s="103"/>
      <c r="K319" s="103"/>
      <c r="L319" s="103"/>
      <c r="M319" s="103"/>
    </row>
    <row r="320" spans="1:13" s="81" customFormat="1" x14ac:dyDescent="0.25">
      <c r="A320" s="79"/>
      <c r="B320" s="79"/>
      <c r="C320" s="79"/>
      <c r="D320" s="94"/>
      <c r="E320" s="79"/>
      <c r="F320" s="79"/>
      <c r="G320" s="80"/>
      <c r="H320" s="79"/>
      <c r="I320" s="80"/>
      <c r="J320" s="103"/>
      <c r="K320" s="103"/>
      <c r="L320" s="103"/>
      <c r="M320" s="103"/>
    </row>
    <row r="321" spans="1:13" s="81" customFormat="1" x14ac:dyDescent="0.25">
      <c r="A321" s="79"/>
      <c r="B321" s="79"/>
      <c r="C321" s="79"/>
      <c r="D321" s="94"/>
      <c r="E321" s="79"/>
      <c r="F321" s="79"/>
      <c r="G321" s="80"/>
      <c r="H321" s="79"/>
      <c r="I321" s="80"/>
      <c r="J321" s="103"/>
      <c r="K321" s="103"/>
      <c r="L321" s="103"/>
      <c r="M321" s="103"/>
    </row>
    <row r="322" spans="1:13" s="81" customFormat="1" x14ac:dyDescent="0.25">
      <c r="A322" s="79"/>
      <c r="B322" s="79"/>
      <c r="C322" s="79"/>
      <c r="D322" s="94"/>
      <c r="E322" s="79"/>
      <c r="F322" s="79"/>
      <c r="G322" s="80"/>
      <c r="H322" s="79"/>
      <c r="I322" s="80"/>
      <c r="J322" s="103"/>
      <c r="K322" s="103"/>
      <c r="L322" s="103"/>
      <c r="M322" s="103"/>
    </row>
    <row r="323" spans="1:13" s="81" customFormat="1" x14ac:dyDescent="0.25">
      <c r="A323" s="79"/>
      <c r="B323" s="79"/>
      <c r="C323" s="79"/>
      <c r="D323" s="94"/>
      <c r="E323" s="79"/>
      <c r="F323" s="79"/>
      <c r="G323" s="80"/>
      <c r="H323" s="79"/>
      <c r="I323" s="80"/>
      <c r="J323" s="103"/>
      <c r="K323" s="103"/>
      <c r="L323" s="103"/>
      <c r="M323" s="103"/>
    </row>
    <row r="324" spans="1:13" s="81" customFormat="1" x14ac:dyDescent="0.25">
      <c r="A324" s="79"/>
      <c r="B324" s="79"/>
      <c r="C324" s="79"/>
      <c r="D324" s="94"/>
      <c r="E324" s="79"/>
      <c r="F324" s="79"/>
      <c r="G324" s="80"/>
      <c r="H324" s="79"/>
      <c r="I324" s="80"/>
      <c r="J324" s="103"/>
      <c r="K324" s="103"/>
      <c r="L324" s="103"/>
      <c r="M324" s="103"/>
    </row>
    <row r="325" spans="1:13" s="81" customFormat="1" x14ac:dyDescent="0.25">
      <c r="A325" s="79"/>
      <c r="B325" s="79"/>
      <c r="C325" s="79"/>
      <c r="D325" s="94"/>
      <c r="E325" s="79"/>
      <c r="F325" s="79"/>
      <c r="G325" s="80"/>
      <c r="H325" s="79"/>
      <c r="I325" s="80"/>
      <c r="J325" s="103"/>
      <c r="K325" s="103"/>
      <c r="L325" s="103"/>
      <c r="M325" s="103"/>
    </row>
    <row r="326" spans="1:13" s="81" customFormat="1" x14ac:dyDescent="0.25">
      <c r="A326" s="79"/>
      <c r="B326" s="79"/>
      <c r="C326" s="79"/>
      <c r="D326" s="94"/>
      <c r="E326" s="79"/>
      <c r="F326" s="79"/>
      <c r="G326" s="80"/>
      <c r="H326" s="79"/>
      <c r="I326" s="80"/>
      <c r="J326" s="103"/>
      <c r="K326" s="103"/>
      <c r="L326" s="103"/>
      <c r="M326" s="103"/>
    </row>
    <row r="327" spans="1:13" s="81" customFormat="1" x14ac:dyDescent="0.25">
      <c r="A327" s="79"/>
      <c r="B327" s="79"/>
      <c r="C327" s="79"/>
      <c r="D327" s="94"/>
      <c r="E327" s="79"/>
      <c r="F327" s="79"/>
      <c r="G327" s="80"/>
      <c r="H327" s="79"/>
      <c r="I327" s="80"/>
      <c r="J327" s="103"/>
      <c r="K327" s="103"/>
      <c r="L327" s="103"/>
      <c r="M327" s="103"/>
    </row>
    <row r="328" spans="1:13" s="81" customFormat="1" x14ac:dyDescent="0.25">
      <c r="A328" s="79"/>
      <c r="B328" s="79"/>
      <c r="C328" s="79"/>
      <c r="D328" s="94"/>
      <c r="E328" s="79"/>
      <c r="F328" s="79"/>
      <c r="G328" s="80"/>
      <c r="H328" s="79"/>
      <c r="I328" s="80"/>
      <c r="J328" s="103"/>
      <c r="K328" s="103"/>
      <c r="L328" s="103"/>
      <c r="M328" s="103"/>
    </row>
    <row r="329" spans="1:13" s="81" customFormat="1" x14ac:dyDescent="0.25">
      <c r="A329" s="79"/>
      <c r="B329" s="79"/>
      <c r="C329" s="79"/>
      <c r="D329" s="94"/>
      <c r="E329" s="79"/>
      <c r="F329" s="79"/>
      <c r="G329" s="80"/>
      <c r="H329" s="79"/>
      <c r="I329" s="80"/>
      <c r="J329" s="103"/>
      <c r="K329" s="103"/>
      <c r="L329" s="103"/>
      <c r="M329" s="103"/>
    </row>
    <row r="330" spans="1:13" s="81" customFormat="1" x14ac:dyDescent="0.25">
      <c r="A330" s="79"/>
      <c r="B330" s="79"/>
      <c r="C330" s="79"/>
      <c r="D330" s="94"/>
      <c r="E330" s="79"/>
      <c r="F330" s="79"/>
      <c r="G330" s="80"/>
      <c r="H330" s="79"/>
      <c r="I330" s="80"/>
      <c r="J330" s="103"/>
      <c r="K330" s="103"/>
      <c r="L330" s="103"/>
      <c r="M330" s="103"/>
    </row>
    <row r="331" spans="1:13" s="81" customFormat="1" x14ac:dyDescent="0.25">
      <c r="A331" s="79"/>
      <c r="B331" s="79"/>
      <c r="C331" s="79"/>
      <c r="D331" s="94"/>
      <c r="E331" s="79"/>
      <c r="F331" s="79"/>
      <c r="G331" s="80"/>
      <c r="H331" s="79"/>
      <c r="I331" s="80"/>
      <c r="J331" s="103"/>
      <c r="K331" s="103"/>
      <c r="L331" s="103"/>
      <c r="M331" s="103"/>
    </row>
    <row r="332" spans="1:13" s="81" customFormat="1" x14ac:dyDescent="0.25">
      <c r="A332" s="79"/>
      <c r="B332" s="79"/>
      <c r="C332" s="79"/>
      <c r="D332" s="94"/>
      <c r="E332" s="79"/>
      <c r="F332" s="79"/>
      <c r="G332" s="80"/>
      <c r="H332" s="79"/>
      <c r="I332" s="80"/>
      <c r="J332" s="103"/>
      <c r="K332" s="103"/>
      <c r="L332" s="103"/>
      <c r="M332" s="103"/>
    </row>
    <row r="333" spans="1:13" s="81" customFormat="1" x14ac:dyDescent="0.25">
      <c r="A333" s="79"/>
      <c r="B333" s="79"/>
      <c r="C333" s="79"/>
      <c r="D333" s="94"/>
      <c r="E333" s="79"/>
      <c r="F333" s="79"/>
      <c r="G333" s="80"/>
      <c r="H333" s="79"/>
      <c r="I333" s="80"/>
      <c r="J333" s="103"/>
      <c r="K333" s="103"/>
      <c r="L333" s="103"/>
      <c r="M333" s="103"/>
    </row>
    <row r="334" spans="1:13" s="81" customFormat="1" x14ac:dyDescent="0.25">
      <c r="A334" s="79"/>
      <c r="B334" s="79"/>
      <c r="C334" s="79"/>
      <c r="D334" s="94"/>
      <c r="E334" s="79"/>
      <c r="F334" s="79"/>
      <c r="G334" s="80"/>
      <c r="H334" s="79"/>
      <c r="I334" s="80"/>
      <c r="J334" s="103"/>
      <c r="K334" s="103"/>
      <c r="L334" s="103"/>
      <c r="M334" s="103"/>
    </row>
    <row r="335" spans="1:13" s="81" customFormat="1" x14ac:dyDescent="0.25">
      <c r="A335" s="79"/>
      <c r="B335" s="79"/>
      <c r="C335" s="79"/>
      <c r="D335" s="94"/>
      <c r="E335" s="79"/>
      <c r="F335" s="79"/>
      <c r="G335" s="80"/>
      <c r="H335" s="79"/>
      <c r="I335" s="80"/>
      <c r="J335" s="103"/>
      <c r="K335" s="103"/>
      <c r="L335" s="103"/>
      <c r="M335" s="103"/>
    </row>
    <row r="336" spans="1:13" s="81" customFormat="1" x14ac:dyDescent="0.25">
      <c r="A336" s="79"/>
      <c r="B336" s="79"/>
      <c r="C336" s="79"/>
      <c r="D336" s="94"/>
      <c r="E336" s="79"/>
      <c r="F336" s="79"/>
      <c r="G336" s="80"/>
      <c r="H336" s="79"/>
      <c r="I336" s="80"/>
      <c r="J336" s="103"/>
      <c r="K336" s="103"/>
      <c r="L336" s="103"/>
      <c r="M336" s="103"/>
    </row>
    <row r="337" spans="1:13" s="81" customFormat="1" x14ac:dyDescent="0.25">
      <c r="A337" s="79"/>
      <c r="B337" s="79"/>
      <c r="C337" s="79"/>
      <c r="D337" s="94"/>
      <c r="E337" s="79"/>
      <c r="F337" s="79"/>
      <c r="G337" s="80"/>
      <c r="H337" s="79"/>
      <c r="I337" s="80"/>
      <c r="J337" s="103"/>
      <c r="K337" s="103"/>
      <c r="L337" s="103"/>
      <c r="M337" s="103"/>
    </row>
    <row r="338" spans="1:13" s="81" customFormat="1" x14ac:dyDescent="0.25">
      <c r="A338" s="79"/>
      <c r="B338" s="79"/>
      <c r="C338" s="79"/>
      <c r="D338" s="94"/>
      <c r="E338" s="79"/>
      <c r="F338" s="79"/>
      <c r="G338" s="80"/>
      <c r="H338" s="79"/>
      <c r="I338" s="80"/>
      <c r="J338" s="103"/>
      <c r="K338" s="103"/>
      <c r="L338" s="103"/>
      <c r="M338" s="103"/>
    </row>
    <row r="339" spans="1:13" s="81" customFormat="1" x14ac:dyDescent="0.25">
      <c r="A339" s="79"/>
      <c r="B339" s="79"/>
      <c r="C339" s="79"/>
      <c r="D339" s="94"/>
      <c r="E339" s="79"/>
      <c r="F339" s="79"/>
      <c r="G339" s="80"/>
      <c r="H339" s="79"/>
      <c r="I339" s="80"/>
      <c r="J339" s="103"/>
      <c r="K339" s="103"/>
      <c r="L339" s="103"/>
      <c r="M339" s="103"/>
    </row>
    <row r="340" spans="1:13" s="81" customFormat="1" x14ac:dyDescent="0.25">
      <c r="A340" s="79"/>
      <c r="B340" s="79"/>
      <c r="C340" s="79"/>
      <c r="D340" s="94"/>
      <c r="E340" s="79"/>
      <c r="F340" s="79"/>
      <c r="G340" s="80"/>
      <c r="H340" s="79"/>
      <c r="I340" s="80"/>
      <c r="J340" s="103"/>
      <c r="K340" s="103"/>
      <c r="L340" s="103"/>
      <c r="M340" s="103"/>
    </row>
    <row r="341" spans="1:13" s="81" customFormat="1" x14ac:dyDescent="0.25">
      <c r="A341" s="79"/>
      <c r="B341" s="79"/>
      <c r="C341" s="79"/>
      <c r="D341" s="94"/>
      <c r="E341" s="79"/>
      <c r="F341" s="79"/>
      <c r="G341" s="80"/>
      <c r="H341" s="79"/>
      <c r="I341" s="80"/>
      <c r="J341" s="103"/>
      <c r="K341" s="103"/>
      <c r="L341" s="103"/>
      <c r="M341" s="103"/>
    </row>
    <row r="342" spans="1:13" s="81" customFormat="1" x14ac:dyDescent="0.25">
      <c r="A342" s="79"/>
      <c r="B342" s="79"/>
      <c r="C342" s="79"/>
      <c r="D342" s="94"/>
      <c r="E342" s="79"/>
      <c r="F342" s="79"/>
      <c r="G342" s="80"/>
      <c r="H342" s="79"/>
      <c r="I342" s="80"/>
      <c r="J342" s="103"/>
      <c r="K342" s="103"/>
      <c r="L342" s="103"/>
      <c r="M342" s="103"/>
    </row>
    <row r="343" spans="1:13" s="81" customFormat="1" x14ac:dyDescent="0.25">
      <c r="A343" s="79"/>
      <c r="B343" s="79"/>
      <c r="C343" s="79"/>
      <c r="D343" s="94"/>
      <c r="E343" s="79"/>
      <c r="F343" s="79"/>
      <c r="G343" s="80"/>
      <c r="H343" s="79"/>
      <c r="I343" s="80"/>
      <c r="J343" s="103"/>
      <c r="K343" s="103"/>
      <c r="L343" s="103"/>
      <c r="M343" s="103"/>
    </row>
    <row r="344" spans="1:13" s="81" customFormat="1" x14ac:dyDescent="0.25">
      <c r="A344" s="79"/>
      <c r="B344" s="79"/>
      <c r="C344" s="79"/>
      <c r="D344" s="94"/>
      <c r="E344" s="79"/>
      <c r="F344" s="79"/>
      <c r="G344" s="80"/>
      <c r="H344" s="79"/>
      <c r="I344" s="80"/>
      <c r="J344" s="103"/>
      <c r="K344" s="103"/>
      <c r="L344" s="103"/>
      <c r="M344" s="103"/>
    </row>
    <row r="345" spans="1:13" s="81" customFormat="1" x14ac:dyDescent="0.25">
      <c r="A345" s="79"/>
      <c r="B345" s="79"/>
      <c r="C345" s="79"/>
      <c r="D345" s="94"/>
      <c r="E345" s="79"/>
      <c r="F345" s="79"/>
      <c r="G345" s="80"/>
      <c r="H345" s="79"/>
      <c r="I345" s="80"/>
      <c r="J345" s="103"/>
      <c r="K345" s="103"/>
      <c r="L345" s="103"/>
      <c r="M345" s="103"/>
    </row>
    <row r="346" spans="1:13" s="81" customFormat="1" x14ac:dyDescent="0.25">
      <c r="A346" s="79"/>
      <c r="B346" s="79"/>
      <c r="C346" s="79"/>
      <c r="D346" s="94"/>
      <c r="E346" s="79"/>
      <c r="F346" s="79"/>
      <c r="G346" s="80"/>
      <c r="H346" s="79"/>
      <c r="I346" s="80"/>
      <c r="J346" s="103"/>
      <c r="K346" s="103"/>
      <c r="L346" s="103"/>
      <c r="M346" s="103"/>
    </row>
    <row r="347" spans="1:13" s="81" customFormat="1" x14ac:dyDescent="0.25">
      <c r="A347" s="79"/>
      <c r="B347" s="79"/>
      <c r="C347" s="79"/>
      <c r="D347" s="94"/>
      <c r="E347" s="79"/>
      <c r="F347" s="79"/>
      <c r="G347" s="80"/>
      <c r="H347" s="79"/>
      <c r="I347" s="80"/>
      <c r="J347" s="103"/>
      <c r="K347" s="103"/>
      <c r="L347" s="103"/>
      <c r="M347" s="103"/>
    </row>
    <row r="348" spans="1:13" s="81" customFormat="1" x14ac:dyDescent="0.25">
      <c r="A348" s="79"/>
      <c r="B348" s="79"/>
      <c r="C348" s="79"/>
      <c r="D348" s="94"/>
      <c r="E348" s="79"/>
      <c r="F348" s="79"/>
      <c r="G348" s="80"/>
      <c r="H348" s="79"/>
      <c r="I348" s="80"/>
      <c r="J348" s="103"/>
      <c r="K348" s="103"/>
      <c r="L348" s="103"/>
      <c r="M348" s="103"/>
    </row>
    <row r="349" spans="1:13" s="81" customFormat="1" x14ac:dyDescent="0.25">
      <c r="A349" s="79"/>
      <c r="B349" s="79"/>
      <c r="C349" s="79"/>
      <c r="D349" s="94"/>
      <c r="E349" s="79"/>
      <c r="F349" s="79"/>
      <c r="G349" s="80"/>
      <c r="H349" s="79"/>
      <c r="I349" s="80"/>
      <c r="J349" s="103"/>
      <c r="K349" s="103"/>
      <c r="L349" s="103"/>
      <c r="M349" s="103"/>
    </row>
    <row r="350" spans="1:13" s="81" customFormat="1" x14ac:dyDescent="0.25">
      <c r="A350" s="79"/>
      <c r="B350" s="79"/>
      <c r="C350" s="79"/>
      <c r="D350" s="94"/>
      <c r="E350" s="79"/>
      <c r="F350" s="79"/>
      <c r="G350" s="80"/>
      <c r="H350" s="79"/>
      <c r="I350" s="80"/>
      <c r="J350" s="103"/>
      <c r="K350" s="103"/>
      <c r="L350" s="103"/>
      <c r="M350" s="103"/>
    </row>
    <row r="351" spans="1:13" s="81" customFormat="1" x14ac:dyDescent="0.25">
      <c r="A351" s="79"/>
      <c r="B351" s="79"/>
      <c r="C351" s="79"/>
      <c r="D351" s="94"/>
      <c r="E351" s="79"/>
      <c r="F351" s="79"/>
      <c r="G351" s="80"/>
      <c r="H351" s="79"/>
      <c r="I351" s="80"/>
      <c r="J351" s="103"/>
      <c r="K351" s="103"/>
      <c r="L351" s="103"/>
      <c r="M351" s="103"/>
    </row>
    <row r="352" spans="1:13" s="81" customFormat="1" x14ac:dyDescent="0.25">
      <c r="A352" s="79"/>
      <c r="B352" s="79"/>
      <c r="C352" s="79"/>
      <c r="D352" s="94"/>
      <c r="E352" s="79"/>
      <c r="F352" s="79"/>
      <c r="G352" s="80"/>
      <c r="H352" s="79"/>
      <c r="I352" s="80"/>
      <c r="J352" s="103"/>
      <c r="K352" s="103"/>
      <c r="L352" s="103"/>
      <c r="M352" s="103"/>
    </row>
    <row r="353" spans="1:13" s="81" customFormat="1" x14ac:dyDescent="0.25">
      <c r="A353" s="79"/>
      <c r="B353" s="79"/>
      <c r="C353" s="79"/>
      <c r="D353" s="94"/>
      <c r="E353" s="79"/>
      <c r="F353" s="79"/>
      <c r="G353" s="80"/>
      <c r="H353" s="79"/>
      <c r="I353" s="80"/>
      <c r="J353" s="103"/>
      <c r="K353" s="103"/>
      <c r="L353" s="103"/>
      <c r="M353" s="103"/>
    </row>
    <row r="354" spans="1:13" s="81" customFormat="1" x14ac:dyDescent="0.25">
      <c r="A354" s="79"/>
      <c r="B354" s="79"/>
      <c r="C354" s="79"/>
      <c r="D354" s="94"/>
      <c r="E354" s="79"/>
      <c r="F354" s="79"/>
      <c r="G354" s="80"/>
      <c r="H354" s="79"/>
      <c r="I354" s="80"/>
      <c r="J354" s="103"/>
      <c r="K354" s="103"/>
      <c r="L354" s="103"/>
      <c r="M354" s="103"/>
    </row>
    <row r="355" spans="1:13" s="81" customFormat="1" x14ac:dyDescent="0.25">
      <c r="A355" s="79"/>
      <c r="B355" s="79"/>
      <c r="C355" s="79"/>
      <c r="D355" s="94"/>
      <c r="E355" s="79"/>
      <c r="F355" s="79"/>
      <c r="G355" s="80"/>
      <c r="H355" s="79"/>
      <c r="I355" s="80"/>
      <c r="J355" s="103"/>
      <c r="K355" s="103"/>
      <c r="L355" s="103"/>
      <c r="M355" s="103"/>
    </row>
    <row r="356" spans="1:13" s="81" customFormat="1" x14ac:dyDescent="0.25">
      <c r="A356" s="79"/>
      <c r="B356" s="79"/>
      <c r="C356" s="79"/>
      <c r="D356" s="94"/>
      <c r="E356" s="79"/>
      <c r="F356" s="79"/>
      <c r="G356" s="80"/>
      <c r="H356" s="79"/>
      <c r="I356" s="80"/>
      <c r="J356" s="103"/>
      <c r="K356" s="103"/>
      <c r="L356" s="103"/>
      <c r="M356" s="103"/>
    </row>
    <row r="357" spans="1:13" s="81" customFormat="1" x14ac:dyDescent="0.25">
      <c r="A357" s="79"/>
      <c r="B357" s="79"/>
      <c r="C357" s="79"/>
      <c r="D357" s="94"/>
      <c r="E357" s="79"/>
      <c r="F357" s="79"/>
      <c r="G357" s="80"/>
      <c r="H357" s="79"/>
      <c r="I357" s="80"/>
      <c r="J357" s="103"/>
      <c r="K357" s="103"/>
      <c r="L357" s="103"/>
      <c r="M357" s="103"/>
    </row>
    <row r="358" spans="1:13" s="81" customFormat="1" x14ac:dyDescent="0.25">
      <c r="A358" s="79"/>
      <c r="B358" s="79"/>
      <c r="C358" s="79"/>
      <c r="D358" s="94"/>
      <c r="E358" s="79"/>
      <c r="F358" s="79"/>
      <c r="G358" s="80"/>
      <c r="H358" s="79"/>
      <c r="I358" s="80"/>
      <c r="J358" s="103"/>
      <c r="K358" s="103"/>
      <c r="L358" s="103"/>
      <c r="M358" s="103"/>
    </row>
    <row r="359" spans="1:13" s="81" customFormat="1" x14ac:dyDescent="0.25">
      <c r="A359" s="79"/>
      <c r="B359" s="79"/>
      <c r="C359" s="79"/>
      <c r="D359" s="94"/>
      <c r="E359" s="79"/>
      <c r="F359" s="79"/>
      <c r="G359" s="80"/>
      <c r="H359" s="79"/>
      <c r="I359" s="80"/>
      <c r="J359" s="103"/>
      <c r="K359" s="103"/>
      <c r="L359" s="103"/>
      <c r="M359" s="103"/>
    </row>
    <row r="360" spans="1:13" s="81" customFormat="1" x14ac:dyDescent="0.25">
      <c r="A360" s="79"/>
      <c r="B360" s="79"/>
      <c r="C360" s="79"/>
      <c r="D360" s="94"/>
      <c r="E360" s="79"/>
      <c r="F360" s="79"/>
      <c r="G360" s="80"/>
      <c r="H360" s="79"/>
      <c r="I360" s="80"/>
      <c r="J360" s="103"/>
      <c r="K360" s="103"/>
      <c r="L360" s="103"/>
      <c r="M360" s="103"/>
    </row>
    <row r="361" spans="1:13" s="81" customFormat="1" x14ac:dyDescent="0.25">
      <c r="A361" s="79"/>
      <c r="B361" s="79"/>
      <c r="C361" s="79"/>
      <c r="D361" s="94"/>
      <c r="E361" s="79"/>
      <c r="F361" s="79"/>
      <c r="G361" s="80"/>
      <c r="H361" s="79"/>
      <c r="I361" s="80"/>
      <c r="J361" s="103"/>
      <c r="K361" s="103"/>
      <c r="L361" s="103"/>
      <c r="M361" s="103"/>
    </row>
    <row r="362" spans="1:13" s="81" customFormat="1" x14ac:dyDescent="0.25">
      <c r="A362" s="79"/>
      <c r="B362" s="79"/>
      <c r="C362" s="79"/>
      <c r="D362" s="94"/>
      <c r="E362" s="79"/>
      <c r="F362" s="79"/>
      <c r="G362" s="80"/>
      <c r="H362" s="79"/>
      <c r="I362" s="80"/>
      <c r="J362" s="103"/>
      <c r="K362" s="103"/>
      <c r="L362" s="103"/>
      <c r="M362" s="103"/>
    </row>
    <row r="363" spans="1:13" s="81" customFormat="1" x14ac:dyDescent="0.25">
      <c r="A363" s="79"/>
      <c r="B363" s="79"/>
      <c r="C363" s="79"/>
      <c r="D363" s="94"/>
      <c r="E363" s="79"/>
      <c r="F363" s="79"/>
      <c r="G363" s="80"/>
      <c r="H363" s="79"/>
      <c r="I363" s="80"/>
      <c r="J363" s="103"/>
      <c r="K363" s="103"/>
      <c r="L363" s="103"/>
      <c r="M363" s="103"/>
    </row>
    <row r="364" spans="1:13" s="81" customFormat="1" x14ac:dyDescent="0.25">
      <c r="A364" s="79"/>
      <c r="B364" s="79"/>
      <c r="C364" s="79"/>
      <c r="D364" s="94"/>
      <c r="E364" s="79"/>
      <c r="F364" s="79"/>
      <c r="G364" s="80"/>
      <c r="H364" s="79"/>
      <c r="I364" s="80"/>
      <c r="J364" s="103"/>
      <c r="K364" s="103"/>
      <c r="L364" s="103"/>
      <c r="M364" s="103"/>
    </row>
    <row r="365" spans="1:13" s="81" customFormat="1" x14ac:dyDescent="0.25">
      <c r="A365" s="79"/>
      <c r="B365" s="79"/>
      <c r="C365" s="79"/>
      <c r="D365" s="94"/>
      <c r="E365" s="79"/>
      <c r="F365" s="79"/>
      <c r="G365" s="80"/>
      <c r="H365" s="79"/>
      <c r="I365" s="80"/>
      <c r="J365" s="103"/>
      <c r="K365" s="103"/>
      <c r="L365" s="103"/>
      <c r="M365" s="103"/>
    </row>
    <row r="366" spans="1:13" s="81" customFormat="1" x14ac:dyDescent="0.25">
      <c r="A366" s="79"/>
      <c r="B366" s="79"/>
      <c r="C366" s="79"/>
      <c r="D366" s="94"/>
      <c r="E366" s="79"/>
      <c r="F366" s="79"/>
      <c r="G366" s="80"/>
      <c r="H366" s="79"/>
      <c r="I366" s="80"/>
      <c r="J366" s="103"/>
      <c r="K366" s="103"/>
      <c r="L366" s="103"/>
      <c r="M366" s="103"/>
    </row>
    <row r="367" spans="1:13" s="81" customFormat="1" x14ac:dyDescent="0.25">
      <c r="A367" s="79"/>
      <c r="B367" s="79"/>
      <c r="C367" s="79"/>
      <c r="D367" s="94"/>
      <c r="E367" s="79"/>
      <c r="F367" s="79"/>
      <c r="G367" s="80"/>
      <c r="H367" s="79"/>
      <c r="I367" s="80"/>
      <c r="J367" s="103"/>
      <c r="K367" s="103"/>
      <c r="L367" s="103"/>
      <c r="M367" s="103"/>
    </row>
    <row r="368" spans="1:13" s="81" customFormat="1" x14ac:dyDescent="0.25">
      <c r="A368" s="79"/>
      <c r="B368" s="79"/>
      <c r="C368" s="79"/>
      <c r="D368" s="94"/>
      <c r="E368" s="79"/>
      <c r="F368" s="79"/>
      <c r="G368" s="80"/>
      <c r="H368" s="79"/>
      <c r="I368" s="80"/>
      <c r="J368" s="103"/>
      <c r="K368" s="103"/>
      <c r="L368" s="103"/>
      <c r="M368" s="103"/>
    </row>
    <row r="369" spans="1:13" s="81" customFormat="1" x14ac:dyDescent="0.25">
      <c r="A369" s="79"/>
      <c r="B369" s="79"/>
      <c r="C369" s="79"/>
      <c r="D369" s="94"/>
      <c r="E369" s="79"/>
      <c r="F369" s="79"/>
      <c r="G369" s="80"/>
      <c r="H369" s="79"/>
      <c r="I369" s="80"/>
      <c r="J369" s="103"/>
      <c r="K369" s="103"/>
      <c r="L369" s="103"/>
      <c r="M369" s="103"/>
    </row>
    <row r="370" spans="1:13" s="81" customFormat="1" x14ac:dyDescent="0.25">
      <c r="A370" s="79"/>
      <c r="B370" s="79"/>
      <c r="C370" s="79"/>
      <c r="D370" s="94"/>
      <c r="E370" s="79"/>
      <c r="F370" s="79"/>
      <c r="G370" s="80"/>
      <c r="H370" s="79"/>
      <c r="I370" s="80"/>
      <c r="J370" s="103"/>
      <c r="K370" s="103"/>
      <c r="L370" s="103"/>
      <c r="M370" s="103"/>
    </row>
    <row r="371" spans="1:13" s="81" customFormat="1" x14ac:dyDescent="0.25">
      <c r="A371" s="79"/>
      <c r="B371" s="79"/>
      <c r="C371" s="79"/>
      <c r="D371" s="94"/>
      <c r="E371" s="79"/>
      <c r="F371" s="79"/>
      <c r="G371" s="80"/>
      <c r="H371" s="79"/>
      <c r="I371" s="80"/>
      <c r="J371" s="103"/>
      <c r="K371" s="103"/>
      <c r="L371" s="103"/>
      <c r="M371" s="103"/>
    </row>
    <row r="372" spans="1:13" s="81" customFormat="1" x14ac:dyDescent="0.25">
      <c r="A372" s="79"/>
      <c r="B372" s="79"/>
      <c r="C372" s="79"/>
      <c r="D372" s="94"/>
      <c r="E372" s="79"/>
      <c r="F372" s="79"/>
      <c r="G372" s="80"/>
      <c r="H372" s="79"/>
      <c r="I372" s="80"/>
      <c r="J372" s="103"/>
      <c r="K372" s="103"/>
      <c r="L372" s="103"/>
      <c r="M372" s="103"/>
    </row>
    <row r="373" spans="1:13" s="81" customFormat="1" x14ac:dyDescent="0.25">
      <c r="A373" s="79"/>
      <c r="B373" s="79"/>
      <c r="C373" s="79"/>
      <c r="D373" s="94"/>
      <c r="E373" s="79"/>
      <c r="F373" s="79"/>
      <c r="G373" s="80"/>
      <c r="H373" s="79"/>
      <c r="I373" s="80"/>
      <c r="J373" s="103"/>
      <c r="K373" s="103"/>
      <c r="L373" s="103"/>
      <c r="M373" s="103"/>
    </row>
    <row r="374" spans="1:13" s="81" customFormat="1" x14ac:dyDescent="0.25">
      <c r="A374" s="79"/>
      <c r="B374" s="79"/>
      <c r="C374" s="79"/>
      <c r="D374" s="94"/>
      <c r="E374" s="79"/>
      <c r="F374" s="79"/>
      <c r="G374" s="80"/>
      <c r="H374" s="79"/>
      <c r="I374" s="80"/>
      <c r="J374" s="103"/>
      <c r="K374" s="103"/>
      <c r="L374" s="103"/>
      <c r="M374" s="103"/>
    </row>
    <row r="375" spans="1:13" s="81" customFormat="1" x14ac:dyDescent="0.25">
      <c r="A375" s="79"/>
      <c r="B375" s="79"/>
      <c r="C375" s="79"/>
      <c r="D375" s="94"/>
      <c r="E375" s="79"/>
      <c r="F375" s="79"/>
      <c r="G375" s="80"/>
      <c r="H375" s="79"/>
      <c r="I375" s="80"/>
      <c r="J375" s="103"/>
      <c r="K375" s="103"/>
      <c r="L375" s="103"/>
      <c r="M375" s="103"/>
    </row>
    <row r="376" spans="1:13" s="81" customFormat="1" x14ac:dyDescent="0.25">
      <c r="A376" s="79"/>
      <c r="B376" s="79"/>
      <c r="C376" s="79"/>
      <c r="D376" s="94"/>
      <c r="E376" s="79"/>
      <c r="F376" s="79"/>
      <c r="G376" s="80"/>
      <c r="H376" s="79"/>
      <c r="I376" s="80"/>
      <c r="J376" s="103"/>
      <c r="K376" s="103"/>
      <c r="L376" s="103"/>
      <c r="M376" s="103"/>
    </row>
    <row r="377" spans="1:13" s="81" customFormat="1" x14ac:dyDescent="0.25">
      <c r="A377" s="79"/>
      <c r="B377" s="79"/>
      <c r="C377" s="79"/>
      <c r="D377" s="94"/>
      <c r="E377" s="79"/>
      <c r="F377" s="79"/>
      <c r="G377" s="80"/>
      <c r="H377" s="79"/>
      <c r="I377" s="80"/>
      <c r="J377" s="103"/>
      <c r="K377" s="103"/>
      <c r="L377" s="103"/>
      <c r="M377" s="103"/>
    </row>
    <row r="378" spans="1:13" s="81" customFormat="1" x14ac:dyDescent="0.25">
      <c r="A378" s="79"/>
      <c r="B378" s="79"/>
      <c r="C378" s="79"/>
      <c r="D378" s="94"/>
      <c r="E378" s="79"/>
      <c r="F378" s="79"/>
      <c r="G378" s="80"/>
      <c r="H378" s="79"/>
      <c r="I378" s="80"/>
      <c r="J378" s="103"/>
      <c r="K378" s="103"/>
      <c r="L378" s="103"/>
      <c r="M378" s="103"/>
    </row>
    <row r="379" spans="1:13" s="81" customFormat="1" x14ac:dyDescent="0.25">
      <c r="A379" s="79"/>
      <c r="B379" s="79"/>
      <c r="C379" s="79"/>
      <c r="D379" s="94"/>
      <c r="E379" s="79"/>
      <c r="F379" s="79"/>
      <c r="G379" s="80"/>
      <c r="H379" s="79"/>
      <c r="I379" s="80"/>
      <c r="J379" s="103"/>
      <c r="K379" s="103"/>
      <c r="L379" s="103"/>
      <c r="M379" s="103"/>
    </row>
    <row r="380" spans="1:13" s="81" customFormat="1" x14ac:dyDescent="0.25">
      <c r="A380" s="79"/>
      <c r="B380" s="79"/>
      <c r="C380" s="79"/>
      <c r="D380" s="94"/>
      <c r="E380" s="79"/>
      <c r="F380" s="79"/>
      <c r="G380" s="80"/>
      <c r="H380" s="79"/>
      <c r="I380" s="80"/>
      <c r="J380" s="103"/>
      <c r="K380" s="103"/>
      <c r="L380" s="103"/>
      <c r="M380" s="103"/>
    </row>
    <row r="381" spans="1:13" s="81" customFormat="1" x14ac:dyDescent="0.25">
      <c r="A381" s="79"/>
      <c r="B381" s="79"/>
      <c r="C381" s="79"/>
      <c r="D381" s="94"/>
      <c r="E381" s="79"/>
      <c r="F381" s="79"/>
      <c r="G381" s="80"/>
      <c r="H381" s="79"/>
      <c r="I381" s="80"/>
      <c r="J381" s="103"/>
      <c r="K381" s="103"/>
      <c r="L381" s="103"/>
      <c r="M381" s="103"/>
    </row>
    <row r="382" spans="1:13" s="81" customFormat="1" x14ac:dyDescent="0.25">
      <c r="A382" s="79"/>
      <c r="B382" s="79"/>
      <c r="C382" s="79"/>
      <c r="D382" s="94"/>
      <c r="E382" s="79"/>
      <c r="F382" s="79"/>
      <c r="G382" s="80"/>
      <c r="H382" s="79"/>
      <c r="I382" s="80"/>
      <c r="J382" s="103"/>
      <c r="K382" s="103"/>
      <c r="L382" s="103"/>
      <c r="M382" s="103"/>
    </row>
    <row r="383" spans="1:13" s="81" customFormat="1" x14ac:dyDescent="0.25">
      <c r="A383" s="79"/>
      <c r="B383" s="79"/>
      <c r="C383" s="79"/>
      <c r="D383" s="94"/>
      <c r="E383" s="79"/>
      <c r="F383" s="79"/>
      <c r="G383" s="80"/>
      <c r="H383" s="79"/>
      <c r="I383" s="80"/>
      <c r="J383" s="103"/>
      <c r="K383" s="103"/>
      <c r="L383" s="103"/>
      <c r="M383" s="103"/>
    </row>
    <row r="384" spans="1:13" s="81" customFormat="1" x14ac:dyDescent="0.25">
      <c r="A384" s="79"/>
      <c r="B384" s="79"/>
      <c r="C384" s="79"/>
      <c r="D384" s="94"/>
      <c r="E384" s="79"/>
      <c r="F384" s="79"/>
      <c r="G384" s="80"/>
      <c r="H384" s="79"/>
      <c r="I384" s="80"/>
      <c r="J384" s="103"/>
      <c r="K384" s="103"/>
      <c r="L384" s="103"/>
      <c r="M384" s="103"/>
    </row>
    <row r="385" spans="1:13" s="81" customFormat="1" x14ac:dyDescent="0.25">
      <c r="A385" s="79"/>
      <c r="B385" s="79"/>
      <c r="C385" s="79"/>
      <c r="D385" s="94"/>
      <c r="E385" s="79"/>
      <c r="F385" s="79"/>
      <c r="G385" s="80"/>
      <c r="H385" s="79"/>
      <c r="I385" s="80"/>
      <c r="J385" s="103"/>
      <c r="K385" s="103"/>
      <c r="L385" s="103"/>
      <c r="M385" s="103"/>
    </row>
    <row r="386" spans="1:13" s="81" customFormat="1" x14ac:dyDescent="0.25">
      <c r="A386" s="79"/>
      <c r="B386" s="79"/>
      <c r="C386" s="79"/>
      <c r="D386" s="94"/>
      <c r="E386" s="79"/>
      <c r="F386" s="79"/>
      <c r="G386" s="80"/>
      <c r="H386" s="79"/>
      <c r="I386" s="80"/>
      <c r="J386" s="103"/>
      <c r="K386" s="103"/>
      <c r="L386" s="103"/>
      <c r="M386" s="103"/>
    </row>
    <row r="387" spans="1:13" s="81" customFormat="1" x14ac:dyDescent="0.25">
      <c r="A387" s="79"/>
      <c r="B387" s="79"/>
      <c r="C387" s="79"/>
      <c r="D387" s="94"/>
      <c r="E387" s="79"/>
      <c r="F387" s="79"/>
      <c r="G387" s="80"/>
      <c r="H387" s="79"/>
      <c r="I387" s="80"/>
      <c r="J387" s="103"/>
      <c r="K387" s="103"/>
      <c r="L387" s="103"/>
      <c r="M387" s="103"/>
    </row>
    <row r="388" spans="1:13" s="81" customFormat="1" x14ac:dyDescent="0.25">
      <c r="A388" s="79"/>
      <c r="B388" s="79"/>
      <c r="C388" s="79"/>
      <c r="D388" s="94"/>
      <c r="E388" s="79"/>
      <c r="F388" s="79"/>
      <c r="G388" s="80"/>
      <c r="H388" s="79"/>
      <c r="I388" s="80"/>
      <c r="J388" s="103"/>
      <c r="K388" s="103"/>
      <c r="L388" s="103"/>
      <c r="M388" s="103"/>
    </row>
    <row r="389" spans="1:13" s="81" customFormat="1" x14ac:dyDescent="0.25">
      <c r="A389" s="79"/>
      <c r="B389" s="79"/>
      <c r="C389" s="79"/>
      <c r="D389" s="94"/>
      <c r="E389" s="79"/>
      <c r="F389" s="79"/>
      <c r="G389" s="80"/>
      <c r="H389" s="79"/>
      <c r="I389" s="80"/>
      <c r="J389" s="103"/>
      <c r="K389" s="103"/>
      <c r="L389" s="103"/>
      <c r="M389" s="103"/>
    </row>
    <row r="390" spans="1:13" s="81" customFormat="1" x14ac:dyDescent="0.25">
      <c r="A390" s="79"/>
      <c r="B390" s="79"/>
      <c r="C390" s="79"/>
      <c r="D390" s="94"/>
      <c r="E390" s="79"/>
      <c r="F390" s="79"/>
      <c r="G390" s="80"/>
      <c r="H390" s="79"/>
      <c r="I390" s="80"/>
      <c r="J390" s="103"/>
      <c r="K390" s="103"/>
      <c r="L390" s="103"/>
      <c r="M390" s="103"/>
    </row>
    <row r="391" spans="1:13" s="81" customFormat="1" x14ac:dyDescent="0.25">
      <c r="A391" s="79"/>
      <c r="B391" s="79"/>
      <c r="C391" s="79"/>
      <c r="D391" s="94"/>
      <c r="E391" s="79"/>
      <c r="F391" s="79"/>
      <c r="G391" s="80"/>
      <c r="H391" s="79"/>
      <c r="I391" s="80"/>
      <c r="J391" s="103"/>
      <c r="K391" s="103"/>
      <c r="L391" s="103"/>
      <c r="M391" s="103"/>
    </row>
    <row r="392" spans="1:13" s="81" customFormat="1" x14ac:dyDescent="0.25">
      <c r="A392" s="79"/>
      <c r="B392" s="79"/>
      <c r="C392" s="79"/>
      <c r="D392" s="94"/>
      <c r="E392" s="79"/>
      <c r="F392" s="79"/>
      <c r="G392" s="80"/>
      <c r="H392" s="79"/>
      <c r="I392" s="80"/>
      <c r="J392" s="103"/>
      <c r="K392" s="103"/>
      <c r="L392" s="103"/>
      <c r="M392" s="103"/>
    </row>
    <row r="393" spans="1:13" s="81" customFormat="1" x14ac:dyDescent="0.25">
      <c r="A393" s="79"/>
      <c r="B393" s="79"/>
      <c r="C393" s="79"/>
      <c r="D393" s="94"/>
      <c r="E393" s="79"/>
      <c r="F393" s="79"/>
      <c r="G393" s="80"/>
      <c r="H393" s="79"/>
      <c r="I393" s="80"/>
      <c r="J393" s="103"/>
      <c r="K393" s="103"/>
      <c r="L393" s="103"/>
      <c r="M393" s="103"/>
    </row>
    <row r="394" spans="1:13" s="81" customFormat="1" x14ac:dyDescent="0.25">
      <c r="A394" s="79"/>
      <c r="B394" s="79"/>
      <c r="C394" s="79"/>
      <c r="D394" s="94"/>
      <c r="E394" s="79"/>
      <c r="F394" s="79"/>
      <c r="G394" s="80"/>
      <c r="H394" s="79"/>
      <c r="I394" s="80"/>
      <c r="J394" s="103"/>
      <c r="K394" s="103"/>
      <c r="L394" s="103"/>
      <c r="M394" s="103"/>
    </row>
    <row r="395" spans="1:13" s="81" customFormat="1" x14ac:dyDescent="0.25">
      <c r="A395" s="79"/>
      <c r="B395" s="79"/>
      <c r="C395" s="79"/>
      <c r="D395" s="94"/>
      <c r="E395" s="79"/>
      <c r="F395" s="79"/>
      <c r="G395" s="80"/>
      <c r="H395" s="79"/>
      <c r="I395" s="80"/>
      <c r="J395" s="103"/>
      <c r="K395" s="103"/>
      <c r="L395" s="103"/>
      <c r="M395" s="103"/>
    </row>
    <row r="396" spans="1:13" s="81" customFormat="1" x14ac:dyDescent="0.25">
      <c r="A396" s="79"/>
      <c r="B396" s="79"/>
      <c r="C396" s="79"/>
      <c r="D396" s="94"/>
      <c r="E396" s="79"/>
      <c r="F396" s="79"/>
      <c r="G396" s="80"/>
      <c r="H396" s="79"/>
      <c r="I396" s="80"/>
      <c r="J396" s="103"/>
      <c r="K396" s="103"/>
      <c r="L396" s="103"/>
      <c r="M396" s="103"/>
    </row>
    <row r="397" spans="1:13" s="81" customFormat="1" x14ac:dyDescent="0.25">
      <c r="A397" s="79"/>
      <c r="B397" s="79"/>
      <c r="C397" s="79"/>
      <c r="D397" s="94"/>
      <c r="E397" s="79"/>
      <c r="F397" s="79"/>
      <c r="G397" s="80"/>
      <c r="H397" s="79"/>
      <c r="I397" s="80"/>
      <c r="J397" s="103"/>
      <c r="K397" s="103"/>
      <c r="L397" s="103"/>
      <c r="M397" s="103"/>
    </row>
    <row r="398" spans="1:13" s="81" customFormat="1" x14ac:dyDescent="0.25">
      <c r="A398" s="79"/>
      <c r="B398" s="79"/>
      <c r="C398" s="79"/>
      <c r="D398" s="94"/>
      <c r="E398" s="79"/>
      <c r="F398" s="79"/>
      <c r="G398" s="80"/>
      <c r="H398" s="79"/>
      <c r="I398" s="80"/>
      <c r="J398" s="103"/>
      <c r="K398" s="103"/>
      <c r="L398" s="103"/>
      <c r="M398" s="103"/>
    </row>
    <row r="399" spans="1:13" s="81" customFormat="1" x14ac:dyDescent="0.25">
      <c r="A399" s="79"/>
      <c r="B399" s="79"/>
      <c r="C399" s="79"/>
      <c r="D399" s="94"/>
      <c r="E399" s="79"/>
      <c r="F399" s="79"/>
      <c r="G399" s="80"/>
      <c r="H399" s="79"/>
      <c r="I399" s="80"/>
      <c r="J399" s="103"/>
      <c r="K399" s="103"/>
      <c r="L399" s="103"/>
      <c r="M399" s="103"/>
    </row>
    <row r="400" spans="1:13" s="81" customFormat="1" x14ac:dyDescent="0.25">
      <c r="A400" s="79"/>
      <c r="B400" s="79"/>
      <c r="C400" s="79"/>
      <c r="D400" s="94"/>
      <c r="E400" s="79"/>
      <c r="F400" s="79"/>
      <c r="G400" s="80"/>
      <c r="H400" s="79"/>
      <c r="I400" s="80"/>
      <c r="J400" s="103"/>
      <c r="K400" s="103"/>
      <c r="L400" s="103"/>
      <c r="M400" s="103"/>
    </row>
    <row r="401" spans="1:13" s="81" customFormat="1" x14ac:dyDescent="0.25">
      <c r="A401" s="79"/>
      <c r="B401" s="79"/>
      <c r="C401" s="79"/>
      <c r="D401" s="94"/>
      <c r="E401" s="79"/>
      <c r="F401" s="79"/>
      <c r="G401" s="80"/>
      <c r="H401" s="79"/>
      <c r="I401" s="80"/>
      <c r="J401" s="103"/>
      <c r="K401" s="103"/>
      <c r="L401" s="103"/>
      <c r="M401" s="103"/>
    </row>
    <row r="402" spans="1:13" s="81" customFormat="1" x14ac:dyDescent="0.25">
      <c r="A402" s="79"/>
      <c r="B402" s="79"/>
      <c r="C402" s="79"/>
      <c r="D402" s="94"/>
      <c r="E402" s="79"/>
      <c r="F402" s="79"/>
      <c r="G402" s="80"/>
      <c r="H402" s="79"/>
      <c r="I402" s="80"/>
      <c r="J402" s="103"/>
      <c r="K402" s="103"/>
      <c r="L402" s="103"/>
      <c r="M402" s="103"/>
    </row>
    <row r="403" spans="1:13" s="81" customFormat="1" x14ac:dyDescent="0.25">
      <c r="A403" s="79"/>
      <c r="B403" s="79"/>
      <c r="C403" s="79"/>
      <c r="D403" s="94"/>
      <c r="E403" s="79"/>
      <c r="F403" s="79"/>
      <c r="G403" s="80"/>
      <c r="H403" s="79"/>
      <c r="I403" s="80"/>
      <c r="J403" s="103"/>
      <c r="K403" s="103"/>
      <c r="L403" s="103"/>
      <c r="M403" s="103"/>
    </row>
    <row r="404" spans="1:13" s="81" customFormat="1" x14ac:dyDescent="0.25">
      <c r="A404" s="79"/>
      <c r="B404" s="79"/>
      <c r="C404" s="79"/>
      <c r="D404" s="94"/>
      <c r="E404" s="79"/>
      <c r="F404" s="79"/>
      <c r="G404" s="80"/>
      <c r="H404" s="79"/>
      <c r="I404" s="80"/>
      <c r="J404" s="103"/>
      <c r="K404" s="103"/>
      <c r="L404" s="103"/>
      <c r="M404" s="103"/>
    </row>
    <row r="405" spans="1:13" s="81" customFormat="1" x14ac:dyDescent="0.25">
      <c r="A405" s="79"/>
      <c r="B405" s="79"/>
      <c r="C405" s="79"/>
      <c r="D405" s="94"/>
      <c r="E405" s="79"/>
      <c r="F405" s="79"/>
      <c r="G405" s="80"/>
      <c r="H405" s="79"/>
      <c r="I405" s="80"/>
      <c r="J405" s="103"/>
      <c r="K405" s="103"/>
      <c r="L405" s="103"/>
      <c r="M405" s="103"/>
    </row>
    <row r="406" spans="1:13" s="81" customFormat="1" x14ac:dyDescent="0.25">
      <c r="A406" s="79"/>
      <c r="B406" s="79"/>
      <c r="C406" s="79"/>
      <c r="D406" s="94"/>
      <c r="E406" s="79"/>
      <c r="F406" s="79"/>
      <c r="G406" s="80"/>
      <c r="H406" s="79"/>
      <c r="I406" s="80"/>
      <c r="J406" s="103"/>
      <c r="K406" s="103"/>
      <c r="L406" s="103"/>
      <c r="M406" s="103"/>
    </row>
    <row r="407" spans="1:13" s="81" customFormat="1" x14ac:dyDescent="0.25">
      <c r="A407" s="79"/>
      <c r="B407" s="79"/>
      <c r="C407" s="79"/>
      <c r="D407" s="94"/>
      <c r="E407" s="79"/>
      <c r="F407" s="79"/>
      <c r="G407" s="80"/>
      <c r="H407" s="79"/>
      <c r="I407" s="80"/>
      <c r="J407" s="103"/>
      <c r="K407" s="103"/>
      <c r="L407" s="103"/>
      <c r="M407" s="103"/>
    </row>
    <row r="408" spans="1:13" s="81" customFormat="1" x14ac:dyDescent="0.25">
      <c r="A408" s="79"/>
      <c r="B408" s="79"/>
      <c r="C408" s="79"/>
      <c r="D408" s="94"/>
      <c r="E408" s="79"/>
      <c r="F408" s="79"/>
      <c r="G408" s="80"/>
      <c r="H408" s="79"/>
      <c r="I408" s="80"/>
      <c r="J408" s="103"/>
      <c r="K408" s="103"/>
      <c r="L408" s="103"/>
      <c r="M408" s="103"/>
    </row>
    <row r="409" spans="1:13" s="81" customFormat="1" x14ac:dyDescent="0.25">
      <c r="A409" s="79"/>
      <c r="B409" s="79"/>
      <c r="C409" s="79"/>
      <c r="D409" s="94"/>
      <c r="E409" s="79"/>
      <c r="F409" s="79"/>
      <c r="G409" s="80"/>
      <c r="H409" s="79"/>
      <c r="I409" s="80"/>
      <c r="J409" s="103"/>
      <c r="K409" s="103"/>
      <c r="L409" s="103"/>
      <c r="M409" s="103"/>
    </row>
    <row r="410" spans="1:13" s="81" customFormat="1" x14ac:dyDescent="0.25">
      <c r="A410" s="79"/>
      <c r="B410" s="79"/>
      <c r="C410" s="79"/>
      <c r="D410" s="94"/>
      <c r="E410" s="79"/>
      <c r="F410" s="79"/>
      <c r="G410" s="80"/>
      <c r="H410" s="79"/>
      <c r="I410" s="80"/>
      <c r="J410" s="103"/>
      <c r="K410" s="103"/>
      <c r="L410" s="103"/>
      <c r="M410" s="103"/>
    </row>
    <row r="411" spans="1:13" s="81" customFormat="1" x14ac:dyDescent="0.25">
      <c r="A411" s="79"/>
      <c r="B411" s="79"/>
      <c r="C411" s="79"/>
      <c r="D411" s="94"/>
      <c r="E411" s="79"/>
      <c r="F411" s="79"/>
      <c r="G411" s="80"/>
      <c r="H411" s="79"/>
      <c r="I411" s="80"/>
      <c r="J411" s="103"/>
      <c r="K411" s="103"/>
      <c r="L411" s="103"/>
      <c r="M411" s="103"/>
    </row>
    <row r="412" spans="1:13" s="81" customFormat="1" x14ac:dyDescent="0.25">
      <c r="A412" s="79"/>
      <c r="B412" s="79"/>
      <c r="C412" s="79"/>
      <c r="D412" s="94"/>
      <c r="E412" s="79"/>
      <c r="F412" s="79"/>
      <c r="G412" s="80"/>
      <c r="H412" s="79"/>
      <c r="I412" s="80"/>
      <c r="J412" s="103"/>
      <c r="K412" s="103"/>
      <c r="L412" s="103"/>
      <c r="M412" s="103"/>
    </row>
    <row r="413" spans="1:13" s="81" customFormat="1" x14ac:dyDescent="0.25">
      <c r="A413" s="79"/>
      <c r="B413" s="79"/>
      <c r="C413" s="79"/>
      <c r="D413" s="94"/>
      <c r="E413" s="79"/>
      <c r="F413" s="79"/>
      <c r="G413" s="80"/>
      <c r="H413" s="79"/>
      <c r="I413" s="80"/>
      <c r="J413" s="103"/>
      <c r="K413" s="103"/>
      <c r="L413" s="103"/>
      <c r="M413" s="103"/>
    </row>
    <row r="414" spans="1:13" s="81" customFormat="1" x14ac:dyDescent="0.25">
      <c r="A414" s="79"/>
      <c r="B414" s="79"/>
      <c r="C414" s="79"/>
      <c r="D414" s="94"/>
      <c r="E414" s="79"/>
      <c r="F414" s="79"/>
      <c r="G414" s="80"/>
      <c r="H414" s="79"/>
      <c r="I414" s="80"/>
      <c r="J414" s="103"/>
      <c r="K414" s="103"/>
      <c r="L414" s="103"/>
      <c r="M414" s="103"/>
    </row>
    <row r="415" spans="1:13" s="81" customFormat="1" x14ac:dyDescent="0.25">
      <c r="A415" s="79"/>
      <c r="B415" s="79"/>
      <c r="C415" s="79"/>
      <c r="D415" s="94"/>
      <c r="E415" s="79"/>
      <c r="F415" s="79"/>
      <c r="G415" s="80"/>
      <c r="H415" s="79"/>
      <c r="I415" s="80"/>
      <c r="J415" s="103"/>
      <c r="K415" s="103"/>
      <c r="L415" s="103"/>
      <c r="M415" s="103"/>
    </row>
    <row r="416" spans="1:13" s="81" customFormat="1" x14ac:dyDescent="0.25">
      <c r="A416" s="79"/>
      <c r="B416" s="79"/>
      <c r="C416" s="79"/>
      <c r="D416" s="94"/>
      <c r="E416" s="79"/>
      <c r="F416" s="79"/>
      <c r="G416" s="80"/>
      <c r="H416" s="79"/>
      <c r="I416" s="80"/>
      <c r="J416" s="103"/>
      <c r="K416" s="103"/>
      <c r="L416" s="103"/>
      <c r="M416" s="103"/>
    </row>
    <row r="417" spans="1:13" s="81" customFormat="1" x14ac:dyDescent="0.25">
      <c r="A417" s="79"/>
      <c r="B417" s="79"/>
      <c r="C417" s="79"/>
      <c r="D417" s="94"/>
      <c r="E417" s="79"/>
      <c r="F417" s="79"/>
      <c r="G417" s="80"/>
      <c r="H417" s="79"/>
      <c r="I417" s="80"/>
      <c r="J417" s="103"/>
      <c r="K417" s="103"/>
      <c r="L417" s="103"/>
      <c r="M417" s="103"/>
    </row>
    <row r="418" spans="1:13" s="81" customFormat="1" x14ac:dyDescent="0.25">
      <c r="A418" s="79"/>
      <c r="B418" s="79"/>
      <c r="C418" s="79"/>
      <c r="D418" s="94"/>
      <c r="E418" s="79"/>
      <c r="F418" s="79"/>
      <c r="G418" s="80"/>
      <c r="H418" s="79"/>
      <c r="I418" s="80"/>
      <c r="J418" s="103"/>
      <c r="K418" s="103"/>
      <c r="L418" s="103"/>
      <c r="M418" s="103"/>
    </row>
    <row r="419" spans="1:13" s="81" customFormat="1" x14ac:dyDescent="0.25">
      <c r="A419" s="79"/>
      <c r="B419" s="79"/>
      <c r="C419" s="79"/>
      <c r="D419" s="94"/>
      <c r="E419" s="79"/>
      <c r="F419" s="79"/>
      <c r="G419" s="80"/>
      <c r="H419" s="79"/>
      <c r="I419" s="80"/>
      <c r="J419" s="103"/>
      <c r="K419" s="103"/>
      <c r="L419" s="103"/>
      <c r="M419" s="103"/>
    </row>
    <row r="420" spans="1:13" s="81" customFormat="1" x14ac:dyDescent="0.25">
      <c r="A420" s="79"/>
      <c r="B420" s="79"/>
      <c r="C420" s="79"/>
      <c r="D420" s="94"/>
      <c r="E420" s="79"/>
      <c r="F420" s="79"/>
      <c r="G420" s="80"/>
      <c r="H420" s="79"/>
      <c r="I420" s="80"/>
      <c r="J420" s="103"/>
      <c r="K420" s="103"/>
      <c r="L420" s="103"/>
      <c r="M420" s="103"/>
    </row>
    <row r="421" spans="1:13" s="81" customFormat="1" x14ac:dyDescent="0.25">
      <c r="A421" s="79"/>
      <c r="B421" s="79"/>
      <c r="C421" s="79"/>
      <c r="D421" s="94"/>
      <c r="E421" s="79"/>
      <c r="F421" s="79"/>
      <c r="G421" s="80"/>
      <c r="H421" s="79"/>
      <c r="I421" s="80"/>
      <c r="J421" s="103"/>
      <c r="K421" s="103"/>
      <c r="L421" s="103"/>
      <c r="M421" s="103"/>
    </row>
    <row r="422" spans="1:13" s="81" customFormat="1" x14ac:dyDescent="0.25">
      <c r="A422" s="79"/>
      <c r="B422" s="79"/>
      <c r="C422" s="79"/>
      <c r="D422" s="94"/>
      <c r="E422" s="79"/>
      <c r="F422" s="79"/>
      <c r="G422" s="80"/>
      <c r="H422" s="79"/>
      <c r="I422" s="80"/>
      <c r="J422" s="103"/>
      <c r="K422" s="103"/>
      <c r="L422" s="103"/>
      <c r="M422" s="103"/>
    </row>
    <row r="423" spans="1:13" s="81" customFormat="1" x14ac:dyDescent="0.25">
      <c r="A423" s="79"/>
      <c r="B423" s="79"/>
      <c r="C423" s="79"/>
      <c r="D423" s="94"/>
      <c r="E423" s="79"/>
      <c r="F423" s="79"/>
      <c r="G423" s="80"/>
      <c r="H423" s="79"/>
      <c r="I423" s="80"/>
      <c r="J423" s="103"/>
      <c r="K423" s="103"/>
      <c r="L423" s="103"/>
      <c r="M423" s="103"/>
    </row>
    <row r="424" spans="1:13" s="81" customFormat="1" x14ac:dyDescent="0.25">
      <c r="A424" s="79"/>
      <c r="B424" s="79"/>
      <c r="C424" s="79"/>
      <c r="D424" s="94"/>
      <c r="E424" s="79"/>
      <c r="F424" s="79"/>
      <c r="G424" s="80"/>
      <c r="H424" s="79"/>
      <c r="I424" s="80"/>
      <c r="J424" s="103"/>
      <c r="K424" s="103"/>
      <c r="L424" s="103"/>
      <c r="M424" s="103"/>
    </row>
    <row r="425" spans="1:13" s="81" customFormat="1" x14ac:dyDescent="0.25">
      <c r="A425" s="79"/>
      <c r="B425" s="79"/>
      <c r="C425" s="79"/>
      <c r="D425" s="94"/>
      <c r="E425" s="79"/>
      <c r="F425" s="79"/>
      <c r="G425" s="80"/>
      <c r="H425" s="79"/>
      <c r="I425" s="80"/>
      <c r="J425" s="103"/>
      <c r="K425" s="103"/>
      <c r="L425" s="103"/>
      <c r="M425" s="103"/>
    </row>
    <row r="426" spans="1:13" s="81" customFormat="1" x14ac:dyDescent="0.25">
      <c r="A426" s="79"/>
      <c r="B426" s="79"/>
      <c r="C426" s="79"/>
      <c r="D426" s="94"/>
      <c r="E426" s="79"/>
      <c r="F426" s="79"/>
      <c r="G426" s="80"/>
      <c r="H426" s="79"/>
      <c r="I426" s="80"/>
      <c r="J426" s="103"/>
      <c r="K426" s="103"/>
      <c r="L426" s="103"/>
      <c r="M426" s="103"/>
    </row>
    <row r="427" spans="1:13" s="81" customFormat="1" x14ac:dyDescent="0.25">
      <c r="A427" s="79"/>
      <c r="B427" s="79"/>
      <c r="C427" s="79"/>
      <c r="D427" s="94"/>
      <c r="E427" s="79"/>
      <c r="F427" s="79"/>
      <c r="G427" s="80"/>
      <c r="H427" s="79"/>
      <c r="I427" s="80"/>
      <c r="J427" s="103"/>
      <c r="K427" s="103"/>
      <c r="L427" s="103"/>
      <c r="M427" s="103"/>
    </row>
    <row r="428" spans="1:13" s="81" customFormat="1" x14ac:dyDescent="0.25">
      <c r="A428" s="79"/>
      <c r="B428" s="79"/>
      <c r="C428" s="79"/>
      <c r="D428" s="94"/>
      <c r="E428" s="79"/>
      <c r="F428" s="79"/>
      <c r="G428" s="80"/>
      <c r="H428" s="79"/>
      <c r="I428" s="80"/>
      <c r="J428" s="103"/>
      <c r="K428" s="103"/>
      <c r="L428" s="103"/>
      <c r="M428" s="103"/>
    </row>
    <row r="429" spans="1:13" s="81" customFormat="1" x14ac:dyDescent="0.25">
      <c r="A429" s="79"/>
      <c r="B429" s="79"/>
      <c r="C429" s="79"/>
      <c r="D429" s="94"/>
      <c r="E429" s="79"/>
      <c r="F429" s="79"/>
      <c r="G429" s="80"/>
      <c r="H429" s="79"/>
      <c r="I429" s="80"/>
      <c r="J429" s="103"/>
      <c r="K429" s="103"/>
      <c r="L429" s="103"/>
      <c r="M429" s="103"/>
    </row>
    <row r="430" spans="1:13" s="81" customFormat="1" x14ac:dyDescent="0.25">
      <c r="A430" s="79"/>
      <c r="B430" s="79"/>
      <c r="C430" s="79"/>
      <c r="D430" s="94"/>
      <c r="E430" s="79"/>
      <c r="F430" s="79"/>
      <c r="G430" s="80"/>
      <c r="H430" s="79"/>
      <c r="I430" s="80"/>
      <c r="J430" s="103"/>
      <c r="K430" s="103"/>
      <c r="L430" s="103"/>
      <c r="M430" s="103"/>
    </row>
    <row r="431" spans="1:13" s="81" customFormat="1" x14ac:dyDescent="0.25">
      <c r="A431" s="79"/>
      <c r="B431" s="79"/>
      <c r="C431" s="79"/>
      <c r="D431" s="94"/>
      <c r="E431" s="79"/>
      <c r="F431" s="79"/>
      <c r="G431" s="80"/>
      <c r="H431" s="79"/>
      <c r="I431" s="80"/>
      <c r="J431" s="103"/>
      <c r="K431" s="103"/>
      <c r="L431" s="103"/>
      <c r="M431" s="103"/>
    </row>
    <row r="432" spans="1:13" s="81" customFormat="1" x14ac:dyDescent="0.25">
      <c r="A432" s="79"/>
      <c r="B432" s="79"/>
      <c r="C432" s="79"/>
      <c r="D432" s="94"/>
      <c r="E432" s="79"/>
      <c r="F432" s="79"/>
      <c r="G432" s="80"/>
      <c r="H432" s="79"/>
      <c r="I432" s="80"/>
      <c r="J432" s="103"/>
      <c r="K432" s="103"/>
      <c r="L432" s="103"/>
      <c r="M432" s="103"/>
    </row>
    <row r="433" spans="1:13" s="81" customFormat="1" x14ac:dyDescent="0.25">
      <c r="A433" s="79"/>
      <c r="B433" s="79"/>
      <c r="C433" s="79"/>
      <c r="D433" s="94"/>
      <c r="E433" s="79"/>
      <c r="F433" s="79"/>
      <c r="G433" s="80"/>
      <c r="H433" s="79"/>
      <c r="I433" s="80"/>
      <c r="J433" s="103"/>
      <c r="K433" s="103"/>
      <c r="L433" s="103"/>
      <c r="M433" s="103"/>
    </row>
    <row r="434" spans="1:13" s="81" customFormat="1" x14ac:dyDescent="0.25">
      <c r="A434" s="79"/>
      <c r="B434" s="79"/>
      <c r="C434" s="79"/>
      <c r="D434" s="94"/>
      <c r="E434" s="79"/>
      <c r="F434" s="79"/>
      <c r="G434" s="80"/>
      <c r="H434" s="79"/>
      <c r="I434" s="80"/>
      <c r="J434" s="103"/>
      <c r="K434" s="103"/>
      <c r="L434" s="103"/>
      <c r="M434" s="103"/>
    </row>
    <row r="435" spans="1:13" s="81" customFormat="1" x14ac:dyDescent="0.25">
      <c r="A435" s="79"/>
      <c r="B435" s="79"/>
      <c r="C435" s="79"/>
      <c r="D435" s="94"/>
      <c r="E435" s="79"/>
      <c r="F435" s="79"/>
      <c r="G435" s="80"/>
      <c r="H435" s="79"/>
      <c r="I435" s="80"/>
      <c r="J435" s="103"/>
      <c r="K435" s="103"/>
      <c r="L435" s="103"/>
      <c r="M435" s="103"/>
    </row>
    <row r="436" spans="1:13" s="81" customFormat="1" x14ac:dyDescent="0.25">
      <c r="A436" s="79"/>
      <c r="B436" s="79"/>
      <c r="C436" s="79"/>
      <c r="D436" s="94"/>
      <c r="E436" s="79"/>
      <c r="F436" s="79"/>
      <c r="G436" s="80"/>
      <c r="H436" s="79"/>
      <c r="I436" s="80"/>
      <c r="J436" s="103"/>
      <c r="K436" s="103"/>
      <c r="L436" s="103"/>
      <c r="M436" s="103"/>
    </row>
    <row r="437" spans="1:13" s="81" customFormat="1" x14ac:dyDescent="0.25">
      <c r="A437" s="79"/>
      <c r="B437" s="79"/>
      <c r="C437" s="79"/>
      <c r="D437" s="94"/>
      <c r="E437" s="79"/>
      <c r="F437" s="79"/>
      <c r="G437" s="80"/>
      <c r="H437" s="79"/>
      <c r="I437" s="80"/>
      <c r="J437" s="103"/>
      <c r="K437" s="103"/>
      <c r="L437" s="103"/>
      <c r="M437" s="103"/>
    </row>
    <row r="438" spans="1:13" s="81" customFormat="1" x14ac:dyDescent="0.25">
      <c r="A438" s="79"/>
      <c r="B438" s="79"/>
      <c r="C438" s="79"/>
      <c r="D438" s="94"/>
      <c r="E438" s="79"/>
      <c r="F438" s="79"/>
      <c r="G438" s="80"/>
      <c r="H438" s="79"/>
      <c r="I438" s="80"/>
      <c r="J438" s="103"/>
      <c r="K438" s="103"/>
      <c r="L438" s="103"/>
      <c r="M438" s="103"/>
    </row>
    <row r="439" spans="1:13" s="81" customFormat="1" x14ac:dyDescent="0.25">
      <c r="A439" s="79"/>
      <c r="B439" s="79"/>
      <c r="C439" s="79"/>
      <c r="D439" s="94"/>
      <c r="E439" s="79"/>
      <c r="F439" s="79"/>
      <c r="G439" s="80"/>
      <c r="H439" s="79"/>
      <c r="I439" s="80"/>
      <c r="J439" s="103"/>
      <c r="K439" s="103"/>
      <c r="L439" s="103"/>
      <c r="M439" s="103"/>
    </row>
    <row r="440" spans="1:13" s="81" customFormat="1" x14ac:dyDescent="0.25">
      <c r="A440" s="79"/>
      <c r="B440" s="79"/>
      <c r="C440" s="79"/>
      <c r="D440" s="94"/>
      <c r="E440" s="79"/>
      <c r="F440" s="79"/>
      <c r="G440" s="80"/>
      <c r="H440" s="79"/>
      <c r="I440" s="80"/>
      <c r="J440" s="103"/>
      <c r="K440" s="103"/>
      <c r="L440" s="103"/>
      <c r="M440" s="103"/>
    </row>
    <row r="441" spans="1:13" s="81" customFormat="1" x14ac:dyDescent="0.25">
      <c r="A441" s="79"/>
      <c r="B441" s="79"/>
      <c r="C441" s="79"/>
      <c r="D441" s="94"/>
      <c r="E441" s="79"/>
      <c r="F441" s="79"/>
      <c r="G441" s="80"/>
      <c r="H441" s="79"/>
      <c r="I441" s="80"/>
      <c r="J441" s="103"/>
      <c r="K441" s="103"/>
      <c r="L441" s="103"/>
      <c r="M441" s="103"/>
    </row>
    <row r="442" spans="1:13" s="81" customFormat="1" x14ac:dyDescent="0.25">
      <c r="A442" s="79"/>
      <c r="B442" s="79"/>
      <c r="C442" s="79"/>
      <c r="D442" s="94"/>
      <c r="E442" s="79"/>
      <c r="F442" s="79"/>
      <c r="G442" s="80"/>
      <c r="H442" s="79"/>
      <c r="I442" s="80"/>
      <c r="J442" s="103"/>
      <c r="K442" s="103"/>
      <c r="L442" s="103"/>
      <c r="M442" s="103"/>
    </row>
    <row r="443" spans="1:13" s="81" customFormat="1" x14ac:dyDescent="0.25">
      <c r="A443" s="79"/>
      <c r="B443" s="79"/>
      <c r="C443" s="79"/>
      <c r="D443" s="94"/>
      <c r="E443" s="79"/>
      <c r="F443" s="79"/>
      <c r="G443" s="80"/>
      <c r="H443" s="79"/>
      <c r="I443" s="80"/>
      <c r="J443" s="103"/>
      <c r="K443" s="103"/>
      <c r="L443" s="103"/>
      <c r="M443" s="103"/>
    </row>
    <row r="444" spans="1:13" s="81" customFormat="1" x14ac:dyDescent="0.25">
      <c r="A444" s="79"/>
      <c r="B444" s="79"/>
      <c r="C444" s="79"/>
      <c r="D444" s="94"/>
      <c r="E444" s="79"/>
      <c r="F444" s="79"/>
      <c r="G444" s="80"/>
      <c r="H444" s="79"/>
      <c r="I444" s="80"/>
      <c r="J444" s="103"/>
      <c r="K444" s="103"/>
      <c r="L444" s="103"/>
      <c r="M444" s="103"/>
    </row>
    <row r="445" spans="1:13" s="81" customFormat="1" x14ac:dyDescent="0.25">
      <c r="A445" s="79"/>
      <c r="B445" s="79"/>
      <c r="C445" s="79"/>
      <c r="D445" s="94"/>
      <c r="E445" s="79"/>
      <c r="F445" s="79"/>
      <c r="G445" s="80"/>
      <c r="H445" s="79"/>
      <c r="I445" s="80"/>
      <c r="J445" s="103"/>
      <c r="K445" s="103"/>
      <c r="L445" s="103"/>
      <c r="M445" s="103"/>
    </row>
    <row r="446" spans="1:13" s="81" customFormat="1" x14ac:dyDescent="0.25">
      <c r="A446" s="79"/>
      <c r="B446" s="79"/>
      <c r="C446" s="79"/>
      <c r="D446" s="94"/>
      <c r="E446" s="79"/>
      <c r="F446" s="79"/>
      <c r="G446" s="80"/>
      <c r="H446" s="79"/>
      <c r="I446" s="80"/>
      <c r="J446" s="103"/>
      <c r="K446" s="103"/>
      <c r="L446" s="103"/>
      <c r="M446" s="103"/>
    </row>
    <row r="447" spans="1:13" s="81" customFormat="1" x14ac:dyDescent="0.25">
      <c r="A447" s="79"/>
      <c r="B447" s="79"/>
      <c r="C447" s="79"/>
      <c r="D447" s="94"/>
      <c r="E447" s="79"/>
      <c r="F447" s="79"/>
      <c r="G447" s="80"/>
      <c r="H447" s="79"/>
      <c r="I447" s="80"/>
      <c r="J447" s="103"/>
      <c r="K447" s="103"/>
      <c r="L447" s="103"/>
      <c r="M447" s="103"/>
    </row>
    <row r="448" spans="1:13" s="81" customFormat="1" x14ac:dyDescent="0.25">
      <c r="A448" s="79"/>
      <c r="B448" s="79"/>
      <c r="C448" s="79"/>
      <c r="D448" s="94"/>
      <c r="E448" s="79"/>
      <c r="F448" s="79"/>
      <c r="G448" s="80"/>
      <c r="H448" s="79"/>
      <c r="I448" s="80"/>
      <c r="J448" s="103"/>
      <c r="K448" s="103"/>
      <c r="L448" s="103"/>
      <c r="M448" s="103"/>
    </row>
    <row r="449" spans="1:13" s="81" customFormat="1" x14ac:dyDescent="0.25">
      <c r="A449" s="79"/>
      <c r="B449" s="79"/>
      <c r="C449" s="79"/>
      <c r="D449" s="94"/>
      <c r="E449" s="79"/>
      <c r="F449" s="79"/>
      <c r="G449" s="80"/>
      <c r="H449" s="79"/>
      <c r="I449" s="80"/>
      <c r="J449" s="103"/>
      <c r="K449" s="103"/>
      <c r="L449" s="103"/>
      <c r="M449" s="103"/>
    </row>
    <row r="450" spans="1:13" s="81" customFormat="1" x14ac:dyDescent="0.25">
      <c r="A450" s="79"/>
      <c r="B450" s="79"/>
      <c r="C450" s="79"/>
      <c r="D450" s="94"/>
      <c r="E450" s="79"/>
      <c r="F450" s="79"/>
      <c r="G450" s="80"/>
      <c r="H450" s="79"/>
      <c r="I450" s="80"/>
      <c r="J450" s="103"/>
      <c r="K450" s="103"/>
      <c r="L450" s="103"/>
      <c r="M450" s="103"/>
    </row>
    <row r="451" spans="1:13" s="81" customFormat="1" x14ac:dyDescent="0.25">
      <c r="A451" s="79"/>
      <c r="B451" s="79"/>
      <c r="C451" s="79"/>
      <c r="D451" s="94"/>
      <c r="E451" s="79"/>
      <c r="F451" s="79"/>
      <c r="G451" s="80"/>
      <c r="H451" s="79"/>
      <c r="I451" s="80"/>
      <c r="J451" s="103"/>
      <c r="K451" s="103"/>
      <c r="L451" s="103"/>
      <c r="M451" s="103"/>
    </row>
    <row r="452" spans="1:13" s="81" customFormat="1" x14ac:dyDescent="0.25">
      <c r="A452" s="79"/>
      <c r="B452" s="79"/>
      <c r="C452" s="79"/>
      <c r="D452" s="94"/>
      <c r="E452" s="79"/>
      <c r="F452" s="79"/>
      <c r="G452" s="80"/>
      <c r="H452" s="79"/>
      <c r="I452" s="80"/>
      <c r="J452" s="103"/>
      <c r="K452" s="103"/>
      <c r="L452" s="103"/>
      <c r="M452" s="103"/>
    </row>
    <row r="453" spans="1:13" s="81" customFormat="1" x14ac:dyDescent="0.25">
      <c r="A453" s="79"/>
      <c r="B453" s="79"/>
      <c r="C453" s="79"/>
      <c r="D453" s="94"/>
      <c r="E453" s="79"/>
      <c r="F453" s="79"/>
      <c r="G453" s="80"/>
      <c r="H453" s="79"/>
      <c r="I453" s="80"/>
      <c r="J453" s="103"/>
      <c r="K453" s="103"/>
      <c r="L453" s="103"/>
      <c r="M453" s="103"/>
    </row>
    <row r="454" spans="1:13" s="81" customFormat="1" x14ac:dyDescent="0.25">
      <c r="A454" s="79"/>
      <c r="B454" s="79"/>
      <c r="C454" s="79"/>
      <c r="D454" s="94"/>
      <c r="E454" s="79"/>
      <c r="F454" s="79"/>
      <c r="G454" s="80"/>
      <c r="H454" s="79"/>
      <c r="I454" s="80"/>
      <c r="J454" s="103"/>
      <c r="K454" s="103"/>
      <c r="L454" s="103"/>
      <c r="M454" s="103"/>
    </row>
    <row r="455" spans="1:13" s="81" customFormat="1" x14ac:dyDescent="0.25">
      <c r="A455" s="79"/>
      <c r="B455" s="79"/>
      <c r="C455" s="79"/>
      <c r="D455" s="94"/>
      <c r="E455" s="79"/>
      <c r="F455" s="79"/>
      <c r="G455" s="80"/>
      <c r="H455" s="79"/>
      <c r="I455" s="80"/>
      <c r="J455" s="103"/>
      <c r="K455" s="103"/>
      <c r="L455" s="103"/>
      <c r="M455" s="103"/>
    </row>
    <row r="456" spans="1:13" s="81" customFormat="1" x14ac:dyDescent="0.25">
      <c r="A456" s="79"/>
      <c r="B456" s="79"/>
      <c r="C456" s="79"/>
      <c r="D456" s="94"/>
      <c r="E456" s="79"/>
      <c r="F456" s="79"/>
      <c r="G456" s="80"/>
      <c r="H456" s="79"/>
      <c r="I456" s="80"/>
      <c r="J456" s="103"/>
      <c r="K456" s="103"/>
      <c r="L456" s="103"/>
      <c r="M456" s="103"/>
    </row>
    <row r="457" spans="1:13" s="81" customFormat="1" x14ac:dyDescent="0.25">
      <c r="A457" s="79"/>
      <c r="B457" s="79"/>
      <c r="C457" s="79"/>
      <c r="D457" s="94"/>
      <c r="E457" s="79"/>
      <c r="F457" s="79"/>
      <c r="G457" s="80"/>
      <c r="H457" s="79"/>
      <c r="I457" s="80"/>
      <c r="J457" s="103"/>
      <c r="K457" s="103"/>
      <c r="L457" s="103"/>
      <c r="M457" s="103"/>
    </row>
    <row r="458" spans="1:13" s="81" customFormat="1" x14ac:dyDescent="0.25">
      <c r="A458" s="79"/>
      <c r="B458" s="79"/>
      <c r="C458" s="79"/>
      <c r="D458" s="94"/>
      <c r="E458" s="79"/>
      <c r="F458" s="79"/>
      <c r="G458" s="80"/>
      <c r="H458" s="79"/>
      <c r="I458" s="80"/>
      <c r="J458" s="103"/>
      <c r="K458" s="103"/>
      <c r="L458" s="103"/>
      <c r="M458" s="103"/>
    </row>
    <row r="459" spans="1:13" s="81" customFormat="1" x14ac:dyDescent="0.25">
      <c r="A459" s="79"/>
      <c r="B459" s="79"/>
      <c r="C459" s="79"/>
      <c r="D459" s="94"/>
      <c r="E459" s="79"/>
      <c r="F459" s="79"/>
      <c r="G459" s="80"/>
      <c r="H459" s="79"/>
      <c r="I459" s="80"/>
      <c r="J459" s="103"/>
      <c r="K459" s="103"/>
      <c r="L459" s="103"/>
      <c r="M459" s="103"/>
    </row>
    <row r="460" spans="1:13" s="81" customFormat="1" x14ac:dyDescent="0.25">
      <c r="A460" s="79"/>
      <c r="B460" s="79"/>
      <c r="C460" s="79"/>
      <c r="D460" s="94"/>
      <c r="E460" s="79"/>
      <c r="F460" s="79"/>
      <c r="G460" s="80"/>
      <c r="H460" s="79"/>
      <c r="I460" s="80"/>
      <c r="J460" s="103"/>
      <c r="K460" s="103"/>
      <c r="L460" s="103"/>
      <c r="M460" s="103"/>
    </row>
    <row r="461" spans="1:13" s="81" customFormat="1" x14ac:dyDescent="0.25">
      <c r="A461" s="79"/>
      <c r="B461" s="79"/>
      <c r="C461" s="79"/>
      <c r="D461" s="94"/>
      <c r="E461" s="79"/>
      <c r="F461" s="79"/>
      <c r="G461" s="80"/>
      <c r="H461" s="79"/>
      <c r="I461" s="80"/>
      <c r="J461" s="103"/>
      <c r="K461" s="103"/>
      <c r="L461" s="103"/>
      <c r="M461" s="103"/>
    </row>
    <row r="462" spans="1:13" s="81" customFormat="1" x14ac:dyDescent="0.25">
      <c r="A462" s="79"/>
      <c r="B462" s="79"/>
      <c r="C462" s="79"/>
      <c r="D462" s="94"/>
      <c r="E462" s="79"/>
      <c r="F462" s="79"/>
      <c r="G462" s="80"/>
      <c r="H462" s="79"/>
      <c r="I462" s="80"/>
      <c r="J462" s="103"/>
      <c r="K462" s="103"/>
      <c r="L462" s="103"/>
      <c r="M462" s="103"/>
    </row>
    <row r="463" spans="1:13" s="81" customFormat="1" x14ac:dyDescent="0.25">
      <c r="A463" s="79"/>
      <c r="B463" s="79"/>
      <c r="C463" s="79"/>
      <c r="D463" s="94"/>
      <c r="E463" s="79"/>
      <c r="F463" s="79"/>
      <c r="G463" s="80"/>
      <c r="H463" s="79"/>
      <c r="I463" s="80"/>
      <c r="J463" s="103"/>
      <c r="K463" s="103"/>
      <c r="L463" s="103"/>
      <c r="M463" s="103"/>
    </row>
    <row r="464" spans="1:13" s="81" customFormat="1" x14ac:dyDescent="0.25">
      <c r="A464" s="79"/>
      <c r="B464" s="79"/>
      <c r="C464" s="79"/>
      <c r="D464" s="94"/>
      <c r="E464" s="79"/>
      <c r="F464" s="79"/>
      <c r="G464" s="80"/>
      <c r="H464" s="79"/>
      <c r="I464" s="80"/>
      <c r="J464" s="103"/>
      <c r="K464" s="103"/>
      <c r="L464" s="103"/>
      <c r="M464" s="103"/>
    </row>
    <row r="465" spans="1:13" s="81" customFormat="1" x14ac:dyDescent="0.25">
      <c r="A465" s="79"/>
      <c r="B465" s="79"/>
      <c r="C465" s="79"/>
      <c r="D465" s="94"/>
      <c r="E465" s="79"/>
      <c r="F465" s="79"/>
      <c r="G465" s="80"/>
      <c r="H465" s="79"/>
      <c r="I465" s="80"/>
      <c r="J465" s="103"/>
      <c r="K465" s="103"/>
      <c r="L465" s="103"/>
      <c r="M465" s="103"/>
    </row>
    <row r="466" spans="1:13" s="81" customFormat="1" x14ac:dyDescent="0.25">
      <c r="A466" s="79"/>
      <c r="B466" s="79"/>
      <c r="C466" s="79"/>
      <c r="D466" s="94"/>
      <c r="E466" s="79"/>
      <c r="F466" s="79"/>
      <c r="G466" s="80"/>
      <c r="H466" s="79"/>
      <c r="I466" s="80"/>
      <c r="J466" s="103"/>
      <c r="K466" s="103"/>
      <c r="L466" s="103"/>
      <c r="M466" s="103"/>
    </row>
    <row r="467" spans="1:13" s="81" customFormat="1" x14ac:dyDescent="0.25">
      <c r="A467" s="79"/>
      <c r="B467" s="79"/>
      <c r="C467" s="79"/>
      <c r="D467" s="94"/>
      <c r="E467" s="79"/>
      <c r="F467" s="79"/>
      <c r="G467" s="80"/>
      <c r="H467" s="79"/>
      <c r="I467" s="80"/>
      <c r="J467" s="103"/>
      <c r="K467" s="103"/>
      <c r="L467" s="103"/>
      <c r="M467" s="103"/>
    </row>
    <row r="468" spans="1:13" s="81" customFormat="1" x14ac:dyDescent="0.25">
      <c r="A468" s="79"/>
      <c r="B468" s="79"/>
      <c r="C468" s="79"/>
      <c r="D468" s="94"/>
      <c r="E468" s="79"/>
      <c r="F468" s="79"/>
      <c r="G468" s="80"/>
      <c r="H468" s="79"/>
      <c r="I468" s="80"/>
      <c r="J468" s="103"/>
      <c r="K468" s="103"/>
      <c r="L468" s="103"/>
      <c r="M468" s="103"/>
    </row>
    <row r="469" spans="1:13" s="81" customFormat="1" x14ac:dyDescent="0.25">
      <c r="A469" s="79"/>
      <c r="B469" s="79"/>
      <c r="C469" s="79"/>
      <c r="D469" s="94"/>
      <c r="E469" s="79"/>
      <c r="F469" s="79"/>
      <c r="G469" s="80"/>
      <c r="H469" s="79"/>
      <c r="I469" s="80"/>
      <c r="J469" s="103"/>
      <c r="K469" s="103"/>
      <c r="L469" s="103"/>
      <c r="M469" s="103"/>
    </row>
    <row r="470" spans="1:13" s="81" customFormat="1" x14ac:dyDescent="0.25">
      <c r="A470" s="79"/>
      <c r="B470" s="79"/>
      <c r="C470" s="79"/>
      <c r="D470" s="94"/>
      <c r="E470" s="79"/>
      <c r="F470" s="79"/>
      <c r="G470" s="80"/>
      <c r="H470" s="79"/>
      <c r="I470" s="80"/>
      <c r="J470" s="103"/>
      <c r="K470" s="103"/>
      <c r="L470" s="103"/>
      <c r="M470" s="103"/>
    </row>
    <row r="471" spans="1:13" s="81" customFormat="1" x14ac:dyDescent="0.25">
      <c r="A471" s="79"/>
      <c r="B471" s="79"/>
      <c r="C471" s="79"/>
      <c r="D471" s="94"/>
      <c r="E471" s="79"/>
      <c r="F471" s="79"/>
      <c r="G471" s="80"/>
      <c r="H471" s="79"/>
      <c r="I471" s="80"/>
      <c r="J471" s="103"/>
      <c r="K471" s="103"/>
      <c r="L471" s="103"/>
      <c r="M471" s="103"/>
    </row>
    <row r="472" spans="1:13" s="81" customFormat="1" x14ac:dyDescent="0.25">
      <c r="A472" s="79"/>
      <c r="B472" s="79"/>
      <c r="C472" s="79"/>
      <c r="D472" s="94"/>
      <c r="E472" s="79"/>
      <c r="F472" s="79"/>
      <c r="G472" s="80"/>
      <c r="H472" s="79"/>
      <c r="I472" s="80"/>
      <c r="J472" s="103"/>
      <c r="K472" s="103"/>
      <c r="L472" s="103"/>
      <c r="M472" s="103"/>
    </row>
    <row r="473" spans="1:13" s="81" customFormat="1" x14ac:dyDescent="0.25">
      <c r="A473" s="79"/>
      <c r="B473" s="79"/>
      <c r="C473" s="79"/>
      <c r="D473" s="94"/>
      <c r="E473" s="79"/>
      <c r="F473" s="79"/>
      <c r="G473" s="80"/>
      <c r="H473" s="79"/>
      <c r="I473" s="80"/>
      <c r="J473" s="103"/>
      <c r="K473" s="103"/>
      <c r="L473" s="103"/>
      <c r="M473" s="103"/>
    </row>
    <row r="474" spans="1:13" s="81" customFormat="1" x14ac:dyDescent="0.25">
      <c r="A474" s="79"/>
      <c r="B474" s="79"/>
      <c r="C474" s="79"/>
      <c r="D474" s="94"/>
      <c r="E474" s="79"/>
      <c r="F474" s="79"/>
      <c r="G474" s="80"/>
      <c r="H474" s="79"/>
      <c r="I474" s="80"/>
      <c r="J474" s="103"/>
      <c r="K474" s="103"/>
      <c r="L474" s="103"/>
      <c r="M474" s="103"/>
    </row>
    <row r="475" spans="1:13" s="81" customFormat="1" x14ac:dyDescent="0.25">
      <c r="A475" s="79"/>
      <c r="B475" s="79"/>
      <c r="C475" s="79"/>
      <c r="D475" s="94"/>
      <c r="E475" s="79"/>
      <c r="F475" s="79"/>
      <c r="G475" s="80"/>
      <c r="H475" s="79"/>
      <c r="I475" s="80"/>
      <c r="J475" s="103"/>
      <c r="K475" s="103"/>
      <c r="L475" s="103"/>
      <c r="M475" s="103"/>
    </row>
    <row r="476" spans="1:13" s="81" customFormat="1" x14ac:dyDescent="0.25">
      <c r="A476" s="79"/>
      <c r="B476" s="79"/>
      <c r="C476" s="79"/>
      <c r="D476" s="94"/>
      <c r="E476" s="79"/>
      <c r="F476" s="79"/>
      <c r="G476" s="80"/>
      <c r="H476" s="79"/>
      <c r="I476" s="80"/>
      <c r="J476" s="103"/>
      <c r="K476" s="103"/>
      <c r="L476" s="103"/>
      <c r="M476" s="103"/>
    </row>
    <row r="477" spans="1:13" s="81" customFormat="1" x14ac:dyDescent="0.25">
      <c r="A477" s="79"/>
      <c r="B477" s="79"/>
      <c r="C477" s="79"/>
      <c r="D477" s="94"/>
      <c r="E477" s="79"/>
      <c r="F477" s="79"/>
      <c r="G477" s="80"/>
      <c r="H477" s="79"/>
      <c r="I477" s="80"/>
      <c r="J477" s="103"/>
      <c r="K477" s="103"/>
      <c r="L477" s="103"/>
      <c r="M477" s="103"/>
    </row>
    <row r="478" spans="1:13" s="81" customFormat="1" x14ac:dyDescent="0.25">
      <c r="A478" s="79"/>
      <c r="B478" s="79"/>
      <c r="C478" s="79"/>
      <c r="D478" s="94"/>
      <c r="E478" s="79"/>
      <c r="F478" s="79"/>
      <c r="G478" s="80"/>
      <c r="H478" s="79"/>
      <c r="I478" s="80"/>
      <c r="J478" s="103"/>
      <c r="K478" s="103"/>
      <c r="L478" s="103"/>
      <c r="M478" s="103"/>
    </row>
    <row r="479" spans="1:13" s="81" customFormat="1" x14ac:dyDescent="0.25">
      <c r="A479" s="79"/>
      <c r="B479" s="79"/>
      <c r="C479" s="79"/>
      <c r="D479" s="94"/>
      <c r="E479" s="79"/>
      <c r="F479" s="79"/>
      <c r="G479" s="80"/>
      <c r="H479" s="79"/>
      <c r="I479" s="80"/>
      <c r="J479" s="103"/>
      <c r="K479" s="103"/>
      <c r="L479" s="103"/>
      <c r="M479" s="103"/>
    </row>
    <row r="480" spans="1:13" s="81" customFormat="1" x14ac:dyDescent="0.25">
      <c r="A480" s="79"/>
      <c r="B480" s="79"/>
      <c r="C480" s="79"/>
      <c r="D480" s="94"/>
      <c r="E480" s="79"/>
      <c r="F480" s="79"/>
      <c r="G480" s="80"/>
      <c r="H480" s="79"/>
      <c r="I480" s="80"/>
      <c r="J480" s="103"/>
      <c r="K480" s="103"/>
      <c r="L480" s="103"/>
      <c r="M480" s="103"/>
    </row>
    <row r="481" spans="1:13" s="81" customFormat="1" x14ac:dyDescent="0.25">
      <c r="A481" s="79"/>
      <c r="B481" s="79"/>
      <c r="C481" s="79"/>
      <c r="D481" s="94"/>
      <c r="E481" s="79"/>
      <c r="F481" s="79"/>
      <c r="G481" s="80"/>
      <c r="H481" s="79"/>
      <c r="I481" s="80"/>
      <c r="J481" s="103"/>
      <c r="K481" s="103"/>
      <c r="L481" s="103"/>
      <c r="M481" s="103"/>
    </row>
    <row r="482" spans="1:13" s="81" customFormat="1" x14ac:dyDescent="0.25">
      <c r="A482" s="79"/>
      <c r="B482" s="79"/>
      <c r="C482" s="79"/>
      <c r="D482" s="94"/>
      <c r="E482" s="79"/>
      <c r="F482" s="79"/>
      <c r="G482" s="80"/>
      <c r="H482" s="79"/>
      <c r="I482" s="80"/>
      <c r="J482" s="103"/>
      <c r="K482" s="103"/>
      <c r="L482" s="103"/>
      <c r="M482" s="103"/>
    </row>
    <row r="483" spans="1:13" s="81" customFormat="1" x14ac:dyDescent="0.25">
      <c r="A483" s="79"/>
      <c r="B483" s="79"/>
      <c r="C483" s="79"/>
      <c r="D483" s="94"/>
      <c r="E483" s="79"/>
      <c r="F483" s="79"/>
      <c r="G483" s="80"/>
      <c r="H483" s="79"/>
      <c r="I483" s="80"/>
      <c r="J483" s="103"/>
      <c r="K483" s="103"/>
      <c r="L483" s="103"/>
      <c r="M483" s="103"/>
    </row>
    <row r="484" spans="1:13" s="81" customFormat="1" x14ac:dyDescent="0.25">
      <c r="A484" s="79"/>
      <c r="B484" s="79"/>
      <c r="C484" s="79"/>
      <c r="D484" s="94"/>
      <c r="E484" s="79"/>
      <c r="F484" s="79"/>
      <c r="G484" s="80"/>
      <c r="H484" s="79"/>
      <c r="I484" s="80"/>
      <c r="J484" s="103"/>
      <c r="K484" s="103"/>
      <c r="L484" s="103"/>
      <c r="M484" s="103"/>
    </row>
    <row r="485" spans="1:13" s="81" customFormat="1" x14ac:dyDescent="0.25">
      <c r="A485" s="79"/>
      <c r="B485" s="79"/>
      <c r="C485" s="79"/>
      <c r="D485" s="94"/>
      <c r="E485" s="79"/>
      <c r="F485" s="79"/>
      <c r="G485" s="80"/>
      <c r="H485" s="79"/>
      <c r="I485" s="80"/>
      <c r="J485" s="103"/>
      <c r="K485" s="103"/>
      <c r="L485" s="103"/>
      <c r="M485" s="103"/>
    </row>
    <row r="486" spans="1:13" s="81" customFormat="1" x14ac:dyDescent="0.25">
      <c r="A486" s="79"/>
      <c r="B486" s="79"/>
      <c r="C486" s="79"/>
      <c r="D486" s="94"/>
      <c r="E486" s="79"/>
      <c r="F486" s="79"/>
      <c r="G486" s="80"/>
      <c r="H486" s="79"/>
      <c r="I486" s="80"/>
      <c r="J486" s="103"/>
      <c r="K486" s="103"/>
      <c r="L486" s="103"/>
      <c r="M486" s="103"/>
    </row>
    <row r="487" spans="1:13" s="81" customFormat="1" x14ac:dyDescent="0.25">
      <c r="A487" s="79"/>
      <c r="B487" s="79"/>
      <c r="C487" s="79"/>
      <c r="D487" s="94"/>
      <c r="E487" s="79"/>
      <c r="F487" s="79"/>
      <c r="G487" s="80"/>
      <c r="H487" s="79"/>
      <c r="I487" s="80"/>
      <c r="J487" s="103"/>
      <c r="K487" s="103"/>
      <c r="L487" s="103"/>
      <c r="M487" s="103"/>
    </row>
    <row r="488" spans="1:13" s="81" customFormat="1" x14ac:dyDescent="0.25">
      <c r="A488" s="79"/>
      <c r="B488" s="79"/>
      <c r="C488" s="79"/>
      <c r="D488" s="94"/>
      <c r="E488" s="79"/>
      <c r="F488" s="79"/>
      <c r="G488" s="80"/>
      <c r="H488" s="79"/>
      <c r="I488" s="80"/>
      <c r="J488" s="103"/>
      <c r="K488" s="103"/>
      <c r="L488" s="103"/>
      <c r="M488" s="103"/>
    </row>
    <row r="489" spans="1:13" s="81" customFormat="1" x14ac:dyDescent="0.25">
      <c r="A489" s="79"/>
      <c r="B489" s="79"/>
      <c r="C489" s="79"/>
      <c r="D489" s="94"/>
      <c r="E489" s="79"/>
      <c r="F489" s="79"/>
      <c r="G489" s="80"/>
      <c r="H489" s="79"/>
      <c r="I489" s="80"/>
      <c r="J489" s="103"/>
      <c r="K489" s="103"/>
      <c r="L489" s="103"/>
      <c r="M489" s="103"/>
    </row>
    <row r="490" spans="1:13" s="81" customFormat="1" x14ac:dyDescent="0.25">
      <c r="A490" s="79"/>
      <c r="B490" s="79"/>
      <c r="C490" s="79"/>
      <c r="D490" s="94"/>
      <c r="E490" s="79"/>
      <c r="F490" s="79"/>
      <c r="G490" s="80"/>
      <c r="H490" s="79"/>
      <c r="I490" s="80"/>
      <c r="J490" s="103"/>
      <c r="K490" s="103"/>
      <c r="L490" s="103"/>
      <c r="M490" s="103"/>
    </row>
    <row r="491" spans="1:13" s="81" customFormat="1" x14ac:dyDescent="0.25">
      <c r="A491" s="79"/>
      <c r="B491" s="79"/>
      <c r="C491" s="79"/>
      <c r="D491" s="94"/>
      <c r="E491" s="79"/>
      <c r="F491" s="79"/>
      <c r="G491" s="80"/>
      <c r="H491" s="79"/>
      <c r="I491" s="80"/>
      <c r="J491" s="103"/>
      <c r="K491" s="103"/>
      <c r="L491" s="103"/>
      <c r="M491" s="103"/>
    </row>
    <row r="492" spans="1:13" s="81" customFormat="1" x14ac:dyDescent="0.25">
      <c r="A492" s="79"/>
      <c r="B492" s="79"/>
      <c r="C492" s="79"/>
      <c r="D492" s="94"/>
      <c r="E492" s="79"/>
      <c r="F492" s="79"/>
      <c r="G492" s="80"/>
      <c r="H492" s="79"/>
      <c r="I492" s="80"/>
      <c r="J492" s="103"/>
      <c r="K492" s="103"/>
      <c r="L492" s="103"/>
      <c r="M492" s="103"/>
    </row>
    <row r="493" spans="1:13" s="81" customFormat="1" x14ac:dyDescent="0.25">
      <c r="A493" s="79"/>
      <c r="B493" s="79"/>
      <c r="C493" s="79"/>
      <c r="D493" s="94"/>
      <c r="E493" s="79"/>
      <c r="F493" s="79"/>
      <c r="G493" s="80"/>
      <c r="H493" s="79"/>
      <c r="I493" s="80"/>
      <c r="J493" s="103"/>
      <c r="K493" s="103"/>
      <c r="L493" s="103"/>
      <c r="M493" s="103"/>
    </row>
    <row r="494" spans="1:13" s="81" customFormat="1" x14ac:dyDescent="0.25">
      <c r="A494" s="79"/>
      <c r="B494" s="79"/>
      <c r="C494" s="79"/>
      <c r="D494" s="94"/>
      <c r="E494" s="79"/>
      <c r="F494" s="79"/>
      <c r="G494" s="80"/>
      <c r="H494" s="79"/>
      <c r="I494" s="80"/>
      <c r="J494" s="103"/>
      <c r="K494" s="103"/>
      <c r="L494" s="103"/>
      <c r="M494" s="103"/>
    </row>
    <row r="495" spans="1:13" s="81" customFormat="1" x14ac:dyDescent="0.25">
      <c r="A495" s="79"/>
      <c r="B495" s="79"/>
      <c r="C495" s="79"/>
      <c r="D495" s="94"/>
      <c r="E495" s="79"/>
      <c r="F495" s="79"/>
      <c r="G495" s="80"/>
      <c r="H495" s="79"/>
      <c r="I495" s="80"/>
      <c r="J495" s="103"/>
      <c r="K495" s="103"/>
      <c r="L495" s="103"/>
      <c r="M495" s="103"/>
    </row>
    <row r="496" spans="1:13" s="81" customFormat="1" x14ac:dyDescent="0.25">
      <c r="A496" s="79"/>
      <c r="B496" s="79"/>
      <c r="C496" s="79"/>
      <c r="D496" s="94"/>
      <c r="E496" s="79"/>
      <c r="F496" s="79"/>
      <c r="G496" s="80"/>
      <c r="H496" s="79"/>
      <c r="I496" s="80"/>
      <c r="J496" s="103"/>
      <c r="K496" s="103"/>
      <c r="L496" s="103"/>
      <c r="M496" s="103"/>
    </row>
    <row r="497" spans="1:13" s="81" customFormat="1" x14ac:dyDescent="0.25">
      <c r="A497" s="79"/>
      <c r="B497" s="79"/>
      <c r="C497" s="79"/>
      <c r="D497" s="94"/>
      <c r="E497" s="79"/>
      <c r="F497" s="79"/>
      <c r="G497" s="80"/>
      <c r="H497" s="79"/>
      <c r="I497" s="80"/>
      <c r="J497" s="103"/>
      <c r="K497" s="103"/>
      <c r="L497" s="103"/>
      <c r="M497" s="103"/>
    </row>
    <row r="498" spans="1:13" s="81" customFormat="1" x14ac:dyDescent="0.25">
      <c r="A498" s="79"/>
      <c r="B498" s="79"/>
      <c r="C498" s="79"/>
      <c r="D498" s="94"/>
      <c r="E498" s="79"/>
      <c r="F498" s="79"/>
      <c r="G498" s="80"/>
      <c r="H498" s="79"/>
      <c r="I498" s="80"/>
      <c r="J498" s="103"/>
      <c r="K498" s="103"/>
      <c r="L498" s="103"/>
      <c r="M498" s="103"/>
    </row>
    <row r="499" spans="1:13" s="81" customFormat="1" x14ac:dyDescent="0.25">
      <c r="A499" s="79"/>
      <c r="B499" s="79"/>
      <c r="C499" s="79"/>
      <c r="D499" s="94"/>
      <c r="E499" s="79"/>
      <c r="F499" s="79"/>
      <c r="G499" s="80"/>
      <c r="H499" s="79"/>
      <c r="I499" s="80"/>
      <c r="J499" s="103"/>
      <c r="K499" s="103"/>
      <c r="L499" s="103"/>
      <c r="M499" s="103"/>
    </row>
    <row r="500" spans="1:13" s="81" customFormat="1" x14ac:dyDescent="0.25">
      <c r="A500" s="79"/>
      <c r="B500" s="79"/>
      <c r="C500" s="79"/>
      <c r="D500" s="94"/>
      <c r="E500" s="79"/>
      <c r="F500" s="79"/>
      <c r="G500" s="80"/>
      <c r="H500" s="79"/>
      <c r="I500" s="80"/>
      <c r="J500" s="103"/>
      <c r="K500" s="103"/>
      <c r="L500" s="103"/>
      <c r="M500" s="103"/>
    </row>
    <row r="501" spans="1:13" s="81" customFormat="1" x14ac:dyDescent="0.25">
      <c r="A501" s="79"/>
      <c r="B501" s="79"/>
      <c r="C501" s="79"/>
      <c r="D501" s="94"/>
      <c r="E501" s="79"/>
      <c r="F501" s="79"/>
      <c r="G501" s="80"/>
      <c r="H501" s="79"/>
      <c r="I501" s="80"/>
      <c r="J501" s="103"/>
      <c r="K501" s="103"/>
      <c r="L501" s="103"/>
      <c r="M501" s="103"/>
    </row>
    <row r="502" spans="1:13" s="81" customFormat="1" x14ac:dyDescent="0.25">
      <c r="A502" s="79"/>
      <c r="B502" s="79"/>
      <c r="C502" s="79"/>
      <c r="D502" s="94"/>
      <c r="E502" s="79"/>
      <c r="F502" s="79"/>
      <c r="G502" s="80"/>
      <c r="H502" s="79"/>
      <c r="I502" s="80"/>
      <c r="J502" s="103"/>
      <c r="K502" s="103"/>
      <c r="L502" s="103"/>
      <c r="M502" s="103"/>
    </row>
    <row r="503" spans="1:13" s="81" customFormat="1" x14ac:dyDescent="0.25">
      <c r="A503" s="79"/>
      <c r="B503" s="79"/>
      <c r="C503" s="79"/>
      <c r="D503" s="94"/>
      <c r="E503" s="79"/>
      <c r="F503" s="79"/>
      <c r="G503" s="80"/>
      <c r="H503" s="79"/>
      <c r="I503" s="80"/>
      <c r="J503" s="103"/>
      <c r="K503" s="103"/>
      <c r="L503" s="103"/>
      <c r="M503" s="103"/>
    </row>
    <row r="504" spans="1:13" s="81" customFormat="1" x14ac:dyDescent="0.25">
      <c r="A504" s="79"/>
      <c r="B504" s="79"/>
      <c r="C504" s="79"/>
      <c r="D504" s="94"/>
      <c r="E504" s="79"/>
      <c r="F504" s="79"/>
      <c r="G504" s="80"/>
      <c r="H504" s="79"/>
      <c r="I504" s="80"/>
      <c r="J504" s="103"/>
      <c r="K504" s="103"/>
      <c r="L504" s="103"/>
      <c r="M504" s="103"/>
    </row>
    <row r="505" spans="1:13" s="81" customFormat="1" x14ac:dyDescent="0.25">
      <c r="A505" s="79"/>
      <c r="B505" s="79"/>
      <c r="C505" s="79"/>
      <c r="D505" s="94"/>
      <c r="E505" s="79"/>
      <c r="F505" s="79"/>
      <c r="G505" s="80"/>
      <c r="H505" s="79"/>
      <c r="I505" s="80"/>
      <c r="J505" s="103"/>
      <c r="K505" s="103"/>
      <c r="L505" s="103"/>
      <c r="M505" s="103"/>
    </row>
    <row r="506" spans="1:13" s="81" customFormat="1" x14ac:dyDescent="0.25">
      <c r="A506" s="79"/>
      <c r="B506" s="79"/>
      <c r="C506" s="79"/>
      <c r="D506" s="94"/>
      <c r="E506" s="79"/>
      <c r="F506" s="79"/>
      <c r="G506" s="80"/>
      <c r="H506" s="79"/>
      <c r="I506" s="80"/>
      <c r="J506" s="103"/>
      <c r="K506" s="103"/>
      <c r="L506" s="103"/>
      <c r="M506" s="103"/>
    </row>
    <row r="507" spans="1:13" s="81" customFormat="1" x14ac:dyDescent="0.25">
      <c r="A507" s="79"/>
      <c r="B507" s="79"/>
      <c r="C507" s="79"/>
      <c r="D507" s="94"/>
      <c r="E507" s="79"/>
      <c r="F507" s="79"/>
      <c r="G507" s="80"/>
      <c r="H507" s="79"/>
      <c r="I507" s="80"/>
      <c r="J507" s="103"/>
      <c r="K507" s="103"/>
      <c r="L507" s="103"/>
      <c r="M507" s="103"/>
    </row>
    <row r="508" spans="1:13" s="81" customFormat="1" x14ac:dyDescent="0.25">
      <c r="A508" s="79"/>
      <c r="B508" s="79"/>
      <c r="C508" s="79"/>
      <c r="D508" s="94"/>
      <c r="E508" s="79"/>
      <c r="F508" s="79"/>
      <c r="G508" s="80"/>
      <c r="H508" s="79"/>
      <c r="I508" s="80"/>
      <c r="J508" s="103"/>
      <c r="K508" s="103"/>
      <c r="L508" s="103"/>
      <c r="M508" s="103"/>
    </row>
    <row r="509" spans="1:13" s="81" customFormat="1" x14ac:dyDescent="0.25">
      <c r="A509" s="79"/>
      <c r="B509" s="79"/>
      <c r="C509" s="79"/>
      <c r="D509" s="94"/>
      <c r="E509" s="79"/>
      <c r="F509" s="79"/>
      <c r="G509" s="80"/>
      <c r="H509" s="79"/>
      <c r="I509" s="80"/>
      <c r="J509" s="103"/>
      <c r="K509" s="103"/>
      <c r="L509" s="103"/>
      <c r="M509" s="103"/>
    </row>
    <row r="510" spans="1:13" s="81" customFormat="1" x14ac:dyDescent="0.25">
      <c r="A510" s="79"/>
      <c r="B510" s="79"/>
      <c r="C510" s="79"/>
      <c r="D510" s="94"/>
      <c r="E510" s="79"/>
      <c r="F510" s="79"/>
      <c r="G510" s="80"/>
      <c r="H510" s="79"/>
      <c r="I510" s="80"/>
      <c r="J510" s="103"/>
      <c r="K510" s="103"/>
      <c r="L510" s="103"/>
      <c r="M510" s="103"/>
    </row>
    <row r="511" spans="1:13" s="81" customFormat="1" x14ac:dyDescent="0.25">
      <c r="A511" s="79"/>
      <c r="B511" s="79"/>
      <c r="C511" s="79"/>
      <c r="D511" s="94"/>
      <c r="E511" s="79"/>
      <c r="F511" s="79"/>
      <c r="G511" s="80"/>
      <c r="H511" s="79"/>
      <c r="I511" s="80"/>
      <c r="J511" s="103"/>
      <c r="K511" s="103"/>
      <c r="L511" s="103"/>
      <c r="M511" s="103"/>
    </row>
    <row r="512" spans="1:13" s="81" customFormat="1" x14ac:dyDescent="0.25">
      <c r="A512" s="79"/>
      <c r="B512" s="79"/>
      <c r="C512" s="79"/>
      <c r="D512" s="94"/>
      <c r="E512" s="79"/>
      <c r="F512" s="79"/>
      <c r="G512" s="80"/>
      <c r="H512" s="79"/>
      <c r="I512" s="80"/>
      <c r="J512" s="103"/>
      <c r="K512" s="103"/>
      <c r="L512" s="103"/>
      <c r="M512" s="103"/>
    </row>
    <row r="513" spans="1:13" s="81" customFormat="1" x14ac:dyDescent="0.25">
      <c r="A513" s="79"/>
      <c r="B513" s="79"/>
      <c r="C513" s="79"/>
      <c r="D513" s="94"/>
      <c r="E513" s="79"/>
      <c r="F513" s="79"/>
      <c r="G513" s="80"/>
      <c r="H513" s="79"/>
      <c r="I513" s="80"/>
      <c r="J513" s="103"/>
      <c r="K513" s="103"/>
      <c r="L513" s="103"/>
      <c r="M513" s="103"/>
    </row>
    <row r="514" spans="1:13" s="81" customFormat="1" x14ac:dyDescent="0.25">
      <c r="A514" s="79"/>
      <c r="B514" s="79"/>
      <c r="C514" s="79"/>
      <c r="D514" s="94"/>
      <c r="E514" s="79"/>
      <c r="F514" s="79"/>
      <c r="G514" s="80"/>
      <c r="H514" s="79"/>
      <c r="I514" s="80"/>
      <c r="J514" s="103"/>
      <c r="K514" s="103"/>
      <c r="L514" s="103"/>
      <c r="M514" s="103"/>
    </row>
    <row r="515" spans="1:13" s="81" customFormat="1" x14ac:dyDescent="0.25">
      <c r="A515" s="79"/>
      <c r="B515" s="79"/>
      <c r="C515" s="79"/>
      <c r="D515" s="94"/>
      <c r="E515" s="79"/>
      <c r="F515" s="79"/>
      <c r="G515" s="80"/>
      <c r="H515" s="79"/>
      <c r="I515" s="80"/>
      <c r="J515" s="103"/>
      <c r="K515" s="103"/>
      <c r="L515" s="103"/>
      <c r="M515" s="103"/>
    </row>
    <row r="516" spans="1:13" s="81" customFormat="1" x14ac:dyDescent="0.25">
      <c r="A516" s="79"/>
      <c r="B516" s="79"/>
      <c r="C516" s="79"/>
      <c r="D516" s="94"/>
      <c r="E516" s="79"/>
      <c r="F516" s="79"/>
      <c r="G516" s="80"/>
      <c r="H516" s="79"/>
      <c r="I516" s="80"/>
      <c r="J516" s="103"/>
      <c r="K516" s="103"/>
      <c r="L516" s="103"/>
      <c r="M516" s="103"/>
    </row>
    <row r="517" spans="1:13" s="81" customFormat="1" x14ac:dyDescent="0.25">
      <c r="A517" s="79"/>
      <c r="B517" s="79"/>
      <c r="C517" s="79"/>
      <c r="D517" s="94"/>
      <c r="E517" s="79"/>
      <c r="F517" s="79"/>
      <c r="G517" s="80"/>
      <c r="H517" s="79"/>
      <c r="I517" s="80"/>
      <c r="J517" s="103"/>
      <c r="K517" s="103"/>
      <c r="L517" s="103"/>
      <c r="M517" s="103"/>
    </row>
    <row r="518" spans="1:13" s="81" customFormat="1" x14ac:dyDescent="0.25">
      <c r="A518" s="79"/>
      <c r="B518" s="79"/>
      <c r="C518" s="79"/>
      <c r="D518" s="94"/>
      <c r="E518" s="79"/>
      <c r="F518" s="79"/>
      <c r="G518" s="80"/>
      <c r="H518" s="79"/>
      <c r="I518" s="80"/>
      <c r="J518" s="103"/>
      <c r="K518" s="103"/>
      <c r="L518" s="103"/>
      <c r="M518" s="103"/>
    </row>
    <row r="519" spans="1:13" s="81" customFormat="1" x14ac:dyDescent="0.25">
      <c r="A519" s="79"/>
      <c r="B519" s="79"/>
      <c r="C519" s="79"/>
      <c r="D519" s="94"/>
      <c r="E519" s="79"/>
      <c r="F519" s="79"/>
      <c r="G519" s="80"/>
      <c r="H519" s="79"/>
      <c r="I519" s="80"/>
      <c r="J519" s="103"/>
      <c r="K519" s="103"/>
      <c r="L519" s="103"/>
      <c r="M519" s="103"/>
    </row>
    <row r="520" spans="1:13" s="81" customFormat="1" x14ac:dyDescent="0.25">
      <c r="A520" s="79"/>
      <c r="B520" s="79"/>
      <c r="C520" s="79"/>
      <c r="D520" s="94"/>
      <c r="E520" s="79"/>
      <c r="F520" s="79"/>
      <c r="G520" s="80"/>
      <c r="H520" s="79"/>
      <c r="I520" s="80"/>
      <c r="J520" s="103"/>
      <c r="K520" s="103"/>
      <c r="L520" s="103"/>
      <c r="M520" s="103"/>
    </row>
    <row r="521" spans="1:13" s="81" customFormat="1" x14ac:dyDescent="0.25">
      <c r="A521" s="79"/>
      <c r="B521" s="79"/>
      <c r="C521" s="79"/>
      <c r="D521" s="94"/>
      <c r="E521" s="79"/>
      <c r="F521" s="79"/>
      <c r="G521" s="80"/>
      <c r="H521" s="79"/>
      <c r="I521" s="80"/>
      <c r="J521" s="103"/>
      <c r="K521" s="103"/>
      <c r="L521" s="103"/>
      <c r="M521" s="103"/>
    </row>
    <row r="522" spans="1:13" s="81" customFormat="1" x14ac:dyDescent="0.25">
      <c r="A522" s="79"/>
      <c r="B522" s="79"/>
      <c r="C522" s="79"/>
      <c r="D522" s="94"/>
      <c r="E522" s="79"/>
      <c r="F522" s="79"/>
      <c r="G522" s="80"/>
      <c r="H522" s="79"/>
      <c r="I522" s="80"/>
      <c r="J522" s="103"/>
      <c r="K522" s="103"/>
      <c r="L522" s="103"/>
      <c r="M522" s="103"/>
    </row>
    <row r="523" spans="1:13" s="81" customFormat="1" x14ac:dyDescent="0.25">
      <c r="A523" s="79"/>
      <c r="B523" s="79"/>
      <c r="C523" s="79"/>
      <c r="D523" s="94"/>
      <c r="E523" s="79"/>
      <c r="F523" s="79"/>
      <c r="G523" s="80"/>
      <c r="H523" s="79"/>
      <c r="I523" s="80"/>
      <c r="J523" s="103"/>
      <c r="K523" s="103"/>
      <c r="L523" s="103"/>
      <c r="M523" s="103"/>
    </row>
    <row r="524" spans="1:13" s="81" customFormat="1" x14ac:dyDescent="0.25">
      <c r="A524" s="79"/>
      <c r="B524" s="79"/>
      <c r="C524" s="79"/>
      <c r="D524" s="94"/>
      <c r="E524" s="79"/>
      <c r="F524" s="79"/>
      <c r="G524" s="80"/>
      <c r="H524" s="79"/>
      <c r="I524" s="80"/>
      <c r="J524" s="103"/>
      <c r="K524" s="103"/>
      <c r="L524" s="103"/>
      <c r="M524" s="103"/>
    </row>
    <row r="525" spans="1:13" s="81" customFormat="1" x14ac:dyDescent="0.25">
      <c r="A525" s="79"/>
      <c r="B525" s="79"/>
      <c r="C525" s="79"/>
      <c r="D525" s="94"/>
      <c r="E525" s="79"/>
      <c r="F525" s="79"/>
      <c r="G525" s="80"/>
      <c r="H525" s="79"/>
      <c r="I525" s="80"/>
      <c r="J525" s="103"/>
      <c r="K525" s="103"/>
      <c r="L525" s="103"/>
      <c r="M525" s="103"/>
    </row>
    <row r="526" spans="1:13" s="81" customFormat="1" x14ac:dyDescent="0.25">
      <c r="A526" s="79"/>
      <c r="B526" s="79"/>
      <c r="C526" s="79"/>
      <c r="D526" s="94"/>
      <c r="E526" s="79"/>
      <c r="F526" s="79"/>
      <c r="G526" s="80"/>
      <c r="H526" s="79"/>
      <c r="I526" s="80"/>
      <c r="J526" s="103"/>
      <c r="K526" s="103"/>
      <c r="L526" s="103"/>
      <c r="M526" s="103"/>
    </row>
    <row r="527" spans="1:13" s="81" customFormat="1" x14ac:dyDescent="0.25">
      <c r="A527" s="79"/>
      <c r="B527" s="79"/>
      <c r="C527" s="79"/>
      <c r="D527" s="94"/>
      <c r="E527" s="79"/>
      <c r="F527" s="79"/>
      <c r="G527" s="80"/>
      <c r="H527" s="79"/>
      <c r="I527" s="80"/>
      <c r="J527" s="103"/>
      <c r="K527" s="103"/>
      <c r="L527" s="103"/>
      <c r="M527" s="103"/>
    </row>
    <row r="528" spans="1:13" s="81" customFormat="1" x14ac:dyDescent="0.25">
      <c r="A528" s="79"/>
      <c r="B528" s="79"/>
      <c r="C528" s="79"/>
      <c r="D528" s="94"/>
      <c r="E528" s="79"/>
      <c r="F528" s="79"/>
      <c r="G528" s="80"/>
      <c r="H528" s="79"/>
      <c r="I528" s="80"/>
      <c r="J528" s="103"/>
      <c r="K528" s="103"/>
      <c r="L528" s="103"/>
      <c r="M528" s="103"/>
    </row>
    <row r="529" spans="1:13" s="81" customFormat="1" x14ac:dyDescent="0.25">
      <c r="A529" s="79"/>
      <c r="B529" s="79"/>
      <c r="C529" s="79"/>
      <c r="D529" s="94"/>
      <c r="E529" s="79"/>
      <c r="F529" s="79"/>
      <c r="G529" s="80"/>
      <c r="H529" s="79"/>
      <c r="I529" s="80"/>
      <c r="J529" s="103"/>
      <c r="K529" s="103"/>
      <c r="L529" s="103"/>
      <c r="M529" s="103"/>
    </row>
    <row r="530" spans="1:13" s="81" customFormat="1" x14ac:dyDescent="0.25">
      <c r="A530" s="79"/>
      <c r="B530" s="79"/>
      <c r="C530" s="79"/>
      <c r="D530" s="94"/>
      <c r="E530" s="79"/>
      <c r="F530" s="79"/>
      <c r="G530" s="80"/>
      <c r="H530" s="79"/>
      <c r="I530" s="80"/>
      <c r="J530" s="103"/>
      <c r="K530" s="103"/>
      <c r="L530" s="103"/>
      <c r="M530" s="103"/>
    </row>
    <row r="531" spans="1:13" s="81" customFormat="1" x14ac:dyDescent="0.25">
      <c r="A531" s="79"/>
      <c r="B531" s="79"/>
      <c r="C531" s="79"/>
      <c r="D531" s="94"/>
      <c r="E531" s="79"/>
      <c r="F531" s="79"/>
      <c r="G531" s="80"/>
      <c r="H531" s="79"/>
      <c r="I531" s="80"/>
      <c r="J531" s="103"/>
      <c r="K531" s="103"/>
      <c r="L531" s="103"/>
      <c r="M531" s="103"/>
    </row>
    <row r="532" spans="1:13" s="81" customFormat="1" x14ac:dyDescent="0.25">
      <c r="A532" s="79"/>
      <c r="B532" s="79"/>
      <c r="C532" s="79"/>
      <c r="D532" s="94"/>
      <c r="E532" s="79"/>
      <c r="F532" s="79"/>
      <c r="G532" s="80"/>
      <c r="H532" s="79"/>
      <c r="I532" s="80"/>
      <c r="J532" s="103"/>
      <c r="K532" s="103"/>
      <c r="L532" s="103"/>
      <c r="M532" s="103"/>
    </row>
    <row r="533" spans="1:13" s="81" customFormat="1" x14ac:dyDescent="0.25">
      <c r="A533" s="79"/>
      <c r="B533" s="79"/>
      <c r="C533" s="79"/>
      <c r="D533" s="94"/>
      <c r="E533" s="79"/>
      <c r="F533" s="79"/>
      <c r="G533" s="80"/>
      <c r="H533" s="79"/>
      <c r="I533" s="80"/>
      <c r="J533" s="103"/>
      <c r="K533" s="103"/>
      <c r="L533" s="103"/>
      <c r="M533" s="103"/>
    </row>
    <row r="534" spans="1:13" s="81" customFormat="1" x14ac:dyDescent="0.25">
      <c r="A534" s="79"/>
      <c r="B534" s="79"/>
      <c r="C534" s="79"/>
      <c r="D534" s="94"/>
      <c r="E534" s="79"/>
      <c r="F534" s="79"/>
      <c r="G534" s="80"/>
      <c r="H534" s="79"/>
      <c r="I534" s="80"/>
      <c r="J534" s="103"/>
      <c r="K534" s="103"/>
      <c r="L534" s="103"/>
      <c r="M534" s="103"/>
    </row>
    <row r="535" spans="1:13" s="81" customFormat="1" x14ac:dyDescent="0.25">
      <c r="A535" s="79"/>
      <c r="B535" s="79"/>
      <c r="C535" s="79"/>
      <c r="D535" s="94"/>
      <c r="E535" s="79"/>
      <c r="F535" s="79"/>
      <c r="G535" s="80"/>
      <c r="H535" s="79"/>
      <c r="I535" s="80"/>
      <c r="J535" s="103"/>
      <c r="K535" s="103"/>
      <c r="L535" s="103"/>
      <c r="M535" s="103"/>
    </row>
    <row r="536" spans="1:13" s="81" customFormat="1" x14ac:dyDescent="0.25">
      <c r="A536" s="79"/>
      <c r="B536" s="79"/>
      <c r="C536" s="79"/>
      <c r="D536" s="94"/>
      <c r="E536" s="79"/>
      <c r="F536" s="79"/>
      <c r="G536" s="80"/>
      <c r="H536" s="79"/>
      <c r="I536" s="80"/>
      <c r="J536" s="103"/>
      <c r="K536" s="103"/>
      <c r="L536" s="103"/>
      <c r="M536" s="103"/>
    </row>
    <row r="537" spans="1:13" s="81" customFormat="1" x14ac:dyDescent="0.25">
      <c r="A537" s="79"/>
      <c r="B537" s="79"/>
      <c r="C537" s="79"/>
      <c r="D537" s="94"/>
      <c r="E537" s="79"/>
      <c r="F537" s="79"/>
      <c r="G537" s="80"/>
      <c r="H537" s="79"/>
      <c r="I537" s="80"/>
      <c r="J537" s="103"/>
      <c r="K537" s="103"/>
      <c r="L537" s="103"/>
      <c r="M537" s="103"/>
    </row>
    <row r="538" spans="1:13" s="81" customFormat="1" x14ac:dyDescent="0.25">
      <c r="A538" s="79"/>
      <c r="B538" s="79"/>
      <c r="C538" s="79"/>
      <c r="D538" s="94"/>
      <c r="E538" s="79"/>
      <c r="F538" s="79"/>
      <c r="G538" s="80"/>
      <c r="H538" s="79"/>
      <c r="I538" s="80"/>
      <c r="J538" s="103"/>
      <c r="K538" s="103"/>
      <c r="L538" s="103"/>
      <c r="M538" s="103"/>
    </row>
    <row r="539" spans="1:13" s="81" customFormat="1" x14ac:dyDescent="0.25">
      <c r="A539" s="79"/>
      <c r="B539" s="79"/>
      <c r="C539" s="79"/>
      <c r="D539" s="94"/>
      <c r="E539" s="79"/>
      <c r="F539" s="79"/>
      <c r="G539" s="80"/>
      <c r="H539" s="79"/>
      <c r="I539" s="80"/>
      <c r="J539" s="103"/>
      <c r="K539" s="103"/>
      <c r="L539" s="103"/>
      <c r="M539" s="103"/>
    </row>
    <row r="540" spans="1:13" s="81" customFormat="1" x14ac:dyDescent="0.25">
      <c r="A540" s="79"/>
      <c r="B540" s="79"/>
      <c r="C540" s="79"/>
      <c r="D540" s="94"/>
      <c r="E540" s="79"/>
      <c r="F540" s="79"/>
      <c r="G540" s="80"/>
      <c r="H540" s="79"/>
      <c r="I540" s="80"/>
      <c r="J540" s="103"/>
      <c r="K540" s="103"/>
      <c r="L540" s="103"/>
      <c r="M540" s="103"/>
    </row>
    <row r="541" spans="1:13" s="81" customFormat="1" x14ac:dyDescent="0.25">
      <c r="A541" s="79"/>
      <c r="B541" s="79"/>
      <c r="C541" s="79"/>
      <c r="D541" s="94"/>
      <c r="E541" s="79"/>
      <c r="F541" s="79"/>
      <c r="G541" s="80"/>
      <c r="H541" s="79"/>
      <c r="I541" s="80"/>
      <c r="J541" s="103"/>
      <c r="K541" s="103"/>
      <c r="L541" s="103"/>
      <c r="M541" s="103"/>
    </row>
    <row r="542" spans="1:13" s="81" customFormat="1" x14ac:dyDescent="0.25">
      <c r="A542" s="79"/>
      <c r="B542" s="79"/>
      <c r="C542" s="79"/>
      <c r="D542" s="94"/>
      <c r="E542" s="79"/>
      <c r="F542" s="79"/>
      <c r="G542" s="80"/>
      <c r="H542" s="79"/>
      <c r="I542" s="80"/>
      <c r="J542" s="103"/>
      <c r="K542" s="103"/>
      <c r="L542" s="103"/>
      <c r="M542" s="103"/>
    </row>
    <row r="543" spans="1:13" s="81" customFormat="1" x14ac:dyDescent="0.25">
      <c r="A543" s="79"/>
      <c r="B543" s="79"/>
      <c r="C543" s="79"/>
      <c r="D543" s="94"/>
      <c r="E543" s="79"/>
      <c r="F543" s="79"/>
      <c r="G543" s="80"/>
      <c r="H543" s="79"/>
      <c r="I543" s="80"/>
      <c r="J543" s="103"/>
      <c r="K543" s="103"/>
      <c r="L543" s="103"/>
      <c r="M543" s="103"/>
    </row>
    <row r="544" spans="1:13" s="81" customFormat="1" x14ac:dyDescent="0.25">
      <c r="A544" s="79"/>
      <c r="B544" s="79"/>
      <c r="C544" s="79"/>
      <c r="D544" s="94"/>
      <c r="E544" s="79"/>
      <c r="F544" s="79"/>
      <c r="G544" s="80"/>
      <c r="H544" s="79"/>
      <c r="I544" s="80"/>
      <c r="J544" s="103"/>
      <c r="K544" s="103"/>
      <c r="L544" s="103"/>
      <c r="M544" s="103"/>
    </row>
    <row r="545" spans="1:13" s="81" customFormat="1" x14ac:dyDescent="0.25">
      <c r="A545" s="79"/>
      <c r="B545" s="79"/>
      <c r="C545" s="79"/>
      <c r="D545" s="94"/>
      <c r="E545" s="79"/>
      <c r="F545" s="79"/>
      <c r="G545" s="80"/>
      <c r="H545" s="79"/>
      <c r="I545" s="80"/>
      <c r="J545" s="103"/>
      <c r="K545" s="103"/>
      <c r="L545" s="103"/>
      <c r="M545" s="103"/>
    </row>
    <row r="546" spans="1:13" s="81" customFormat="1" x14ac:dyDescent="0.25">
      <c r="A546" s="79"/>
      <c r="B546" s="79"/>
      <c r="C546" s="79"/>
      <c r="D546" s="94"/>
      <c r="E546" s="79"/>
      <c r="F546" s="79"/>
      <c r="G546" s="80"/>
      <c r="H546" s="79"/>
      <c r="I546" s="80"/>
      <c r="J546" s="103"/>
      <c r="K546" s="103"/>
      <c r="L546" s="103"/>
      <c r="M546" s="103"/>
    </row>
    <row r="547" spans="1:13" s="81" customFormat="1" x14ac:dyDescent="0.25">
      <c r="A547" s="79"/>
      <c r="B547" s="79"/>
      <c r="C547" s="79"/>
      <c r="D547" s="94"/>
      <c r="E547" s="79"/>
      <c r="F547" s="79"/>
      <c r="G547" s="80"/>
      <c r="H547" s="79"/>
      <c r="I547" s="80"/>
      <c r="J547" s="103"/>
      <c r="K547" s="103"/>
      <c r="L547" s="103"/>
      <c r="M547" s="103"/>
    </row>
    <row r="548" spans="1:13" s="81" customFormat="1" x14ac:dyDescent="0.25">
      <c r="A548" s="79"/>
      <c r="B548" s="79"/>
      <c r="C548" s="79"/>
      <c r="D548" s="94"/>
      <c r="E548" s="79"/>
      <c r="F548" s="79"/>
      <c r="G548" s="80"/>
      <c r="H548" s="79"/>
      <c r="I548" s="80"/>
      <c r="J548" s="103"/>
      <c r="K548" s="103"/>
      <c r="L548" s="103"/>
      <c r="M548" s="103"/>
    </row>
    <row r="549" spans="1:13" s="81" customFormat="1" x14ac:dyDescent="0.25">
      <c r="A549" s="79"/>
      <c r="B549" s="79"/>
      <c r="C549" s="79"/>
      <c r="D549" s="94"/>
      <c r="E549" s="79"/>
      <c r="F549" s="79"/>
      <c r="G549" s="80"/>
      <c r="H549" s="79"/>
      <c r="I549" s="80"/>
      <c r="J549" s="103"/>
      <c r="K549" s="103"/>
      <c r="L549" s="103"/>
      <c r="M549" s="103"/>
    </row>
    <row r="550" spans="1:13" s="81" customFormat="1" x14ac:dyDescent="0.25">
      <c r="A550" s="79"/>
      <c r="B550" s="79"/>
      <c r="C550" s="79"/>
      <c r="D550" s="94"/>
      <c r="E550" s="79"/>
      <c r="F550" s="79"/>
      <c r="G550" s="80"/>
      <c r="H550" s="79"/>
      <c r="I550" s="80"/>
      <c r="J550" s="103"/>
      <c r="K550" s="103"/>
      <c r="L550" s="103"/>
      <c r="M550" s="103"/>
    </row>
    <row r="551" spans="1:13" s="81" customFormat="1" x14ac:dyDescent="0.25">
      <c r="A551" s="79"/>
      <c r="B551" s="79"/>
      <c r="C551" s="79"/>
      <c r="D551" s="94"/>
      <c r="E551" s="79"/>
      <c r="F551" s="79"/>
      <c r="G551" s="80"/>
      <c r="H551" s="79"/>
      <c r="I551" s="80"/>
      <c r="J551" s="103"/>
      <c r="K551" s="103"/>
      <c r="L551" s="103"/>
      <c r="M551" s="103"/>
    </row>
    <row r="552" spans="1:13" s="81" customFormat="1" x14ac:dyDescent="0.25">
      <c r="A552" s="79"/>
      <c r="B552" s="79"/>
      <c r="C552" s="79"/>
      <c r="D552" s="94"/>
      <c r="E552" s="79"/>
      <c r="F552" s="79"/>
      <c r="G552" s="80"/>
      <c r="H552" s="79"/>
      <c r="I552" s="80"/>
      <c r="J552" s="103"/>
      <c r="K552" s="103"/>
      <c r="L552" s="103"/>
      <c r="M552" s="103"/>
    </row>
    <row r="553" spans="1:13" s="81" customFormat="1" x14ac:dyDescent="0.25">
      <c r="A553" s="79"/>
      <c r="B553" s="79"/>
      <c r="C553" s="79"/>
      <c r="D553" s="94"/>
      <c r="E553" s="79"/>
      <c r="F553" s="79"/>
      <c r="G553" s="80"/>
      <c r="H553" s="79"/>
      <c r="I553" s="80"/>
      <c r="J553" s="103"/>
      <c r="K553" s="103"/>
      <c r="L553" s="103"/>
      <c r="M553" s="103"/>
    </row>
    <row r="554" spans="1:13" s="81" customFormat="1" x14ac:dyDescent="0.25">
      <c r="A554" s="79"/>
      <c r="B554" s="79"/>
      <c r="C554" s="79"/>
      <c r="D554" s="94"/>
      <c r="E554" s="79"/>
      <c r="F554" s="79"/>
      <c r="G554" s="80"/>
      <c r="H554" s="79"/>
      <c r="I554" s="80"/>
      <c r="J554" s="103"/>
      <c r="K554" s="103"/>
      <c r="L554" s="103"/>
      <c r="M554" s="103"/>
    </row>
    <row r="555" spans="1:13" s="81" customFormat="1" x14ac:dyDescent="0.25">
      <c r="A555" s="79"/>
      <c r="B555" s="79"/>
      <c r="C555" s="79"/>
      <c r="D555" s="94"/>
      <c r="E555" s="79"/>
      <c r="F555" s="79"/>
      <c r="G555" s="80"/>
      <c r="H555" s="79"/>
      <c r="I555" s="80"/>
      <c r="J555" s="103"/>
      <c r="K555" s="103"/>
      <c r="L555" s="103"/>
      <c r="M555" s="103"/>
    </row>
    <row r="556" spans="1:13" s="81" customFormat="1" x14ac:dyDescent="0.25">
      <c r="A556" s="79"/>
      <c r="B556" s="79"/>
      <c r="C556" s="79"/>
      <c r="D556" s="94"/>
      <c r="E556" s="79"/>
      <c r="F556" s="79"/>
      <c r="G556" s="80"/>
      <c r="H556" s="79"/>
      <c r="I556" s="80"/>
      <c r="J556" s="103"/>
      <c r="K556" s="103"/>
      <c r="L556" s="103"/>
      <c r="M556" s="103"/>
    </row>
    <row r="557" spans="1:13" s="81" customFormat="1" x14ac:dyDescent="0.25">
      <c r="A557" s="79"/>
      <c r="B557" s="79"/>
      <c r="C557" s="79"/>
      <c r="D557" s="94"/>
      <c r="E557" s="79"/>
      <c r="F557" s="79"/>
      <c r="G557" s="80"/>
      <c r="H557" s="79"/>
      <c r="I557" s="80"/>
      <c r="J557" s="103"/>
      <c r="K557" s="103"/>
      <c r="L557" s="103"/>
      <c r="M557" s="103"/>
    </row>
    <row r="558" spans="1:13" s="81" customFormat="1" x14ac:dyDescent="0.25">
      <c r="A558" s="79"/>
      <c r="B558" s="79"/>
      <c r="C558" s="79"/>
      <c r="D558" s="94"/>
      <c r="E558" s="79"/>
      <c r="F558" s="79"/>
      <c r="G558" s="80"/>
      <c r="H558" s="79"/>
      <c r="I558" s="80"/>
      <c r="J558" s="103"/>
      <c r="K558" s="103"/>
      <c r="L558" s="103"/>
      <c r="M558" s="103"/>
    </row>
    <row r="559" spans="1:13" s="81" customFormat="1" x14ac:dyDescent="0.25">
      <c r="A559" s="79"/>
      <c r="B559" s="79"/>
      <c r="C559" s="79"/>
      <c r="D559" s="94"/>
      <c r="E559" s="79"/>
      <c r="F559" s="79"/>
      <c r="G559" s="80"/>
      <c r="H559" s="79"/>
      <c r="I559" s="80"/>
      <c r="J559" s="103"/>
      <c r="K559" s="103"/>
      <c r="L559" s="103"/>
      <c r="M559" s="103"/>
    </row>
    <row r="560" spans="1:13" s="81" customFormat="1" x14ac:dyDescent="0.25">
      <c r="A560" s="79"/>
      <c r="B560" s="79"/>
      <c r="C560" s="79"/>
      <c r="D560" s="94"/>
      <c r="E560" s="79"/>
      <c r="F560" s="79"/>
      <c r="G560" s="80"/>
      <c r="H560" s="79"/>
      <c r="I560" s="80"/>
      <c r="J560" s="103"/>
      <c r="K560" s="103"/>
      <c r="L560" s="103"/>
      <c r="M560" s="103"/>
    </row>
    <row r="561" spans="1:13" s="81" customFormat="1" x14ac:dyDescent="0.25">
      <c r="A561" s="79"/>
      <c r="B561" s="79"/>
      <c r="C561" s="79"/>
      <c r="D561" s="94"/>
      <c r="E561" s="79"/>
      <c r="F561" s="79"/>
      <c r="G561" s="80"/>
      <c r="H561" s="79"/>
      <c r="I561" s="80"/>
      <c r="J561" s="103"/>
      <c r="K561" s="103"/>
      <c r="L561" s="103"/>
      <c r="M561" s="103"/>
    </row>
    <row r="562" spans="1:13" s="81" customFormat="1" x14ac:dyDescent="0.25">
      <c r="A562" s="79"/>
      <c r="B562" s="79"/>
      <c r="C562" s="79"/>
      <c r="D562" s="94"/>
      <c r="E562" s="79"/>
      <c r="F562" s="79"/>
      <c r="G562" s="80"/>
      <c r="H562" s="79"/>
      <c r="I562" s="80"/>
      <c r="J562" s="103"/>
      <c r="K562" s="103"/>
      <c r="L562" s="103"/>
      <c r="M562" s="103"/>
    </row>
    <row r="563" spans="1:13" s="81" customFormat="1" x14ac:dyDescent="0.25">
      <c r="A563" s="79"/>
      <c r="B563" s="79"/>
      <c r="C563" s="79"/>
      <c r="D563" s="94"/>
      <c r="E563" s="79"/>
      <c r="F563" s="79"/>
      <c r="G563" s="80"/>
      <c r="H563" s="79"/>
      <c r="I563" s="80"/>
      <c r="J563" s="103"/>
      <c r="K563" s="103"/>
      <c r="L563" s="103"/>
      <c r="M563" s="103"/>
    </row>
    <row r="564" spans="1:13" s="81" customFormat="1" x14ac:dyDescent="0.25">
      <c r="A564" s="79"/>
      <c r="B564" s="79"/>
      <c r="C564" s="79"/>
      <c r="D564" s="94"/>
      <c r="E564" s="79"/>
      <c r="F564" s="79"/>
      <c r="G564" s="80"/>
      <c r="H564" s="79"/>
      <c r="I564" s="80"/>
      <c r="J564" s="103"/>
      <c r="K564" s="103"/>
      <c r="L564" s="103"/>
      <c r="M564" s="103"/>
    </row>
    <row r="565" spans="1:13" s="81" customFormat="1" x14ac:dyDescent="0.25">
      <c r="A565" s="79"/>
      <c r="B565" s="79"/>
      <c r="C565" s="79"/>
      <c r="D565" s="94"/>
      <c r="E565" s="79"/>
      <c r="F565" s="79"/>
      <c r="G565" s="80"/>
      <c r="H565" s="79"/>
      <c r="I565" s="80"/>
      <c r="J565" s="103"/>
      <c r="K565" s="103"/>
      <c r="L565" s="103"/>
      <c r="M565" s="103"/>
    </row>
    <row r="566" spans="1:13" s="81" customFormat="1" x14ac:dyDescent="0.25">
      <c r="A566" s="79"/>
      <c r="B566" s="79"/>
      <c r="C566" s="79"/>
      <c r="D566" s="94"/>
      <c r="E566" s="79"/>
      <c r="F566" s="79"/>
      <c r="G566" s="80"/>
      <c r="H566" s="79"/>
      <c r="I566" s="80"/>
      <c r="J566" s="103"/>
      <c r="K566" s="103"/>
      <c r="L566" s="103"/>
      <c r="M566" s="103"/>
    </row>
    <row r="567" spans="1:13" s="81" customFormat="1" x14ac:dyDescent="0.25">
      <c r="A567" s="79"/>
      <c r="B567" s="79"/>
      <c r="C567" s="79"/>
      <c r="D567" s="94"/>
      <c r="E567" s="79"/>
      <c r="F567" s="79"/>
      <c r="G567" s="80"/>
      <c r="H567" s="79"/>
      <c r="I567" s="80"/>
      <c r="J567" s="103"/>
      <c r="K567" s="103"/>
      <c r="L567" s="103"/>
      <c r="M567" s="103"/>
    </row>
    <row r="568" spans="1:13" s="81" customFormat="1" x14ac:dyDescent="0.25">
      <c r="A568" s="79"/>
      <c r="B568" s="79"/>
      <c r="C568" s="79"/>
      <c r="D568" s="94"/>
      <c r="E568" s="79"/>
      <c r="F568" s="79"/>
      <c r="G568" s="80"/>
      <c r="H568" s="79"/>
      <c r="I568" s="80"/>
      <c r="J568" s="103"/>
      <c r="K568" s="103"/>
      <c r="L568" s="103"/>
      <c r="M568" s="103"/>
    </row>
    <row r="569" spans="1:13" s="81" customFormat="1" x14ac:dyDescent="0.25">
      <c r="A569" s="79"/>
      <c r="B569" s="79"/>
      <c r="C569" s="79"/>
      <c r="D569" s="94"/>
      <c r="E569" s="79"/>
      <c r="F569" s="79"/>
      <c r="G569" s="80"/>
      <c r="H569" s="79"/>
      <c r="I569" s="80"/>
      <c r="J569" s="103"/>
      <c r="K569" s="103"/>
      <c r="L569" s="103"/>
      <c r="M569" s="103"/>
    </row>
    <row r="570" spans="1:13" s="81" customFormat="1" x14ac:dyDescent="0.25">
      <c r="A570" s="79"/>
      <c r="B570" s="79"/>
      <c r="C570" s="79"/>
      <c r="D570" s="94"/>
      <c r="E570" s="79"/>
      <c r="F570" s="79"/>
      <c r="G570" s="80"/>
      <c r="H570" s="79"/>
      <c r="I570" s="80"/>
      <c r="J570" s="103"/>
      <c r="K570" s="103"/>
      <c r="L570" s="103"/>
      <c r="M570" s="103"/>
    </row>
    <row r="571" spans="1:13" s="81" customFormat="1" x14ac:dyDescent="0.25">
      <c r="A571" s="79"/>
      <c r="B571" s="79"/>
      <c r="C571" s="79"/>
      <c r="D571" s="94"/>
      <c r="E571" s="79"/>
      <c r="F571" s="79"/>
      <c r="G571" s="80"/>
      <c r="H571" s="79"/>
      <c r="I571" s="80"/>
      <c r="J571" s="103"/>
      <c r="K571" s="103"/>
      <c r="L571" s="103"/>
      <c r="M571" s="103"/>
    </row>
    <row r="572" spans="1:13" s="81" customFormat="1" x14ac:dyDescent="0.25">
      <c r="A572" s="79"/>
      <c r="B572" s="79"/>
      <c r="C572" s="79"/>
      <c r="D572" s="94"/>
      <c r="E572" s="79"/>
      <c r="F572" s="79"/>
      <c r="G572" s="80"/>
      <c r="H572" s="79"/>
      <c r="I572" s="80"/>
      <c r="J572" s="103"/>
      <c r="K572" s="103"/>
      <c r="L572" s="103"/>
      <c r="M572" s="103"/>
    </row>
    <row r="573" spans="1:13" s="81" customFormat="1" x14ac:dyDescent="0.25">
      <c r="A573" s="79"/>
      <c r="B573" s="79"/>
      <c r="C573" s="79"/>
      <c r="D573" s="94"/>
      <c r="E573" s="79"/>
      <c r="F573" s="79"/>
      <c r="G573" s="80"/>
      <c r="H573" s="79"/>
      <c r="I573" s="80"/>
      <c r="J573" s="103"/>
      <c r="K573" s="103"/>
      <c r="L573" s="103"/>
      <c r="M573" s="103"/>
    </row>
    <row r="574" spans="1:13" s="81" customFormat="1" x14ac:dyDescent="0.25">
      <c r="A574" s="79"/>
      <c r="B574" s="79"/>
      <c r="C574" s="79"/>
      <c r="D574" s="94"/>
      <c r="E574" s="79"/>
      <c r="F574" s="79"/>
      <c r="G574" s="80"/>
      <c r="H574" s="79"/>
      <c r="I574" s="80"/>
      <c r="J574" s="103"/>
      <c r="K574" s="103"/>
      <c r="L574" s="103"/>
      <c r="M574" s="103"/>
    </row>
    <row r="575" spans="1:13" s="81" customFormat="1" x14ac:dyDescent="0.25">
      <c r="A575" s="79"/>
      <c r="B575" s="79"/>
      <c r="C575" s="79"/>
      <c r="D575" s="94"/>
      <c r="E575" s="79"/>
      <c r="F575" s="79"/>
      <c r="G575" s="80"/>
      <c r="H575" s="79"/>
      <c r="I575" s="80"/>
      <c r="J575" s="103"/>
      <c r="K575" s="103"/>
      <c r="L575" s="103"/>
      <c r="M575" s="103"/>
    </row>
    <row r="576" spans="1:13" s="81" customFormat="1" x14ac:dyDescent="0.25">
      <c r="A576" s="79"/>
      <c r="B576" s="79"/>
      <c r="C576" s="79"/>
      <c r="D576" s="94"/>
      <c r="E576" s="79"/>
      <c r="F576" s="79"/>
      <c r="G576" s="80"/>
      <c r="H576" s="79"/>
      <c r="I576" s="80"/>
      <c r="J576" s="103"/>
      <c r="K576" s="103"/>
      <c r="L576" s="103"/>
      <c r="M576" s="103"/>
    </row>
    <row r="577" spans="1:13" s="81" customFormat="1" x14ac:dyDescent="0.25">
      <c r="A577" s="79"/>
      <c r="B577" s="79"/>
      <c r="C577" s="79"/>
      <c r="D577" s="94"/>
      <c r="E577" s="79"/>
      <c r="F577" s="79"/>
      <c r="G577" s="80"/>
      <c r="H577" s="79"/>
      <c r="I577" s="80"/>
      <c r="J577" s="103"/>
      <c r="K577" s="103"/>
      <c r="L577" s="103"/>
      <c r="M577" s="103"/>
    </row>
    <row r="578" spans="1:13" s="81" customFormat="1" x14ac:dyDescent="0.25">
      <c r="A578" s="79"/>
      <c r="B578" s="79"/>
      <c r="C578" s="79"/>
      <c r="D578" s="94"/>
      <c r="E578" s="79"/>
      <c r="F578" s="79"/>
      <c r="G578" s="80"/>
      <c r="H578" s="79"/>
      <c r="I578" s="80"/>
      <c r="J578" s="103"/>
      <c r="K578" s="103"/>
      <c r="L578" s="103"/>
      <c r="M578" s="103"/>
    </row>
    <row r="579" spans="1:13" s="81" customFormat="1" x14ac:dyDescent="0.25">
      <c r="A579" s="79"/>
      <c r="B579" s="79"/>
      <c r="C579" s="79"/>
      <c r="D579" s="94"/>
      <c r="E579" s="79"/>
      <c r="F579" s="79"/>
      <c r="G579" s="80"/>
      <c r="H579" s="79"/>
      <c r="I579" s="80"/>
      <c r="J579" s="103"/>
      <c r="K579" s="103"/>
      <c r="L579" s="103"/>
      <c r="M579" s="103"/>
    </row>
    <row r="580" spans="1:13" s="81" customFormat="1" x14ac:dyDescent="0.25">
      <c r="A580" s="79"/>
      <c r="B580" s="79"/>
      <c r="C580" s="79"/>
      <c r="D580" s="94"/>
      <c r="E580" s="79"/>
      <c r="F580" s="79"/>
      <c r="G580" s="80"/>
      <c r="H580" s="79"/>
      <c r="I580" s="80"/>
      <c r="J580" s="103"/>
      <c r="K580" s="103"/>
      <c r="L580" s="103"/>
      <c r="M580" s="103"/>
    </row>
    <row r="581" spans="1:13" s="81" customFormat="1" x14ac:dyDescent="0.25">
      <c r="A581" s="79"/>
      <c r="B581" s="79"/>
      <c r="C581" s="79"/>
      <c r="D581" s="94"/>
      <c r="E581" s="79"/>
      <c r="F581" s="79"/>
      <c r="G581" s="80"/>
      <c r="H581" s="79"/>
      <c r="I581" s="80"/>
      <c r="J581" s="103"/>
      <c r="K581" s="103"/>
      <c r="L581" s="103"/>
      <c r="M581" s="103"/>
    </row>
    <row r="582" spans="1:13" s="81" customFormat="1" x14ac:dyDescent="0.25">
      <c r="A582" s="79"/>
      <c r="B582" s="79"/>
      <c r="C582" s="79"/>
      <c r="D582" s="94"/>
      <c r="E582" s="79"/>
      <c r="F582" s="79"/>
      <c r="G582" s="80"/>
      <c r="H582" s="79"/>
      <c r="I582" s="80"/>
      <c r="J582" s="103"/>
      <c r="K582" s="103"/>
      <c r="L582" s="103"/>
      <c r="M582" s="103"/>
    </row>
    <row r="583" spans="1:13" s="81" customFormat="1" x14ac:dyDescent="0.25">
      <c r="A583" s="79"/>
      <c r="B583" s="79"/>
      <c r="C583" s="79"/>
      <c r="D583" s="94"/>
      <c r="E583" s="79"/>
      <c r="F583" s="79"/>
      <c r="G583" s="80"/>
      <c r="H583" s="79"/>
      <c r="I583" s="80"/>
      <c r="J583" s="103"/>
      <c r="K583" s="103"/>
      <c r="L583" s="103"/>
      <c r="M583" s="103"/>
    </row>
    <row r="584" spans="1:13" s="81" customFormat="1" x14ac:dyDescent="0.25">
      <c r="A584" s="79"/>
      <c r="B584" s="79"/>
      <c r="C584" s="79"/>
      <c r="D584" s="94"/>
      <c r="E584" s="79"/>
      <c r="F584" s="79"/>
      <c r="G584" s="80"/>
      <c r="H584" s="79"/>
      <c r="I584" s="80"/>
      <c r="J584" s="103"/>
      <c r="K584" s="103"/>
      <c r="L584" s="103"/>
      <c r="M584" s="103"/>
    </row>
    <row r="585" spans="1:13" s="81" customFormat="1" x14ac:dyDescent="0.25">
      <c r="A585" s="79"/>
      <c r="B585" s="79"/>
      <c r="C585" s="79"/>
      <c r="D585" s="94"/>
      <c r="E585" s="79"/>
      <c r="F585" s="79"/>
      <c r="G585" s="80"/>
      <c r="H585" s="79"/>
      <c r="I585" s="80"/>
      <c r="J585" s="103"/>
      <c r="K585" s="103"/>
      <c r="L585" s="103"/>
      <c r="M585" s="103"/>
    </row>
    <row r="586" spans="1:13" s="81" customFormat="1" x14ac:dyDescent="0.25">
      <c r="A586" s="79"/>
      <c r="B586" s="79"/>
      <c r="C586" s="79"/>
      <c r="D586" s="94"/>
      <c r="E586" s="79"/>
      <c r="F586" s="79"/>
      <c r="G586" s="80"/>
      <c r="H586" s="79"/>
      <c r="I586" s="80"/>
      <c r="J586" s="103"/>
      <c r="K586" s="103"/>
      <c r="L586" s="103"/>
      <c r="M586" s="103"/>
    </row>
    <row r="587" spans="1:13" s="81" customFormat="1" x14ac:dyDescent="0.25">
      <c r="A587" s="79"/>
      <c r="B587" s="79"/>
      <c r="C587" s="79"/>
      <c r="D587" s="94"/>
      <c r="E587" s="79"/>
      <c r="F587" s="79"/>
      <c r="G587" s="80"/>
      <c r="H587" s="79"/>
      <c r="I587" s="80"/>
      <c r="J587" s="103"/>
      <c r="K587" s="103"/>
      <c r="L587" s="103"/>
      <c r="M587" s="103"/>
    </row>
    <row r="588" spans="1:13" s="81" customFormat="1" x14ac:dyDescent="0.25">
      <c r="A588" s="79"/>
      <c r="B588" s="79"/>
      <c r="C588" s="79"/>
      <c r="D588" s="94"/>
      <c r="E588" s="79"/>
      <c r="F588" s="79"/>
      <c r="G588" s="80"/>
      <c r="H588" s="79"/>
      <c r="I588" s="80"/>
      <c r="J588" s="103"/>
      <c r="K588" s="103"/>
      <c r="L588" s="103"/>
      <c r="M588" s="103"/>
    </row>
    <row r="589" spans="1:13" s="81" customFormat="1" x14ac:dyDescent="0.25">
      <c r="A589" s="79"/>
      <c r="B589" s="79"/>
      <c r="C589" s="79"/>
      <c r="D589" s="94"/>
      <c r="E589" s="79"/>
      <c r="F589" s="79"/>
      <c r="G589" s="80"/>
      <c r="H589" s="79"/>
      <c r="I589" s="80"/>
      <c r="J589" s="103"/>
      <c r="K589" s="103"/>
      <c r="L589" s="103"/>
      <c r="M589" s="103"/>
    </row>
    <row r="590" spans="1:13" s="81" customFormat="1" x14ac:dyDescent="0.25">
      <c r="A590" s="79"/>
      <c r="B590" s="79"/>
      <c r="C590" s="79"/>
      <c r="D590" s="94"/>
      <c r="E590" s="79"/>
      <c r="F590" s="79"/>
      <c r="G590" s="80"/>
      <c r="H590" s="79"/>
      <c r="I590" s="80"/>
      <c r="J590" s="103"/>
      <c r="K590" s="103"/>
      <c r="L590" s="103"/>
      <c r="M590" s="103"/>
    </row>
    <row r="591" spans="1:13" s="81" customFormat="1" x14ac:dyDescent="0.25">
      <c r="A591" s="79"/>
      <c r="B591" s="79"/>
      <c r="C591" s="79"/>
      <c r="D591" s="94"/>
      <c r="E591" s="79"/>
      <c r="F591" s="79"/>
      <c r="G591" s="80"/>
      <c r="H591" s="79"/>
      <c r="I591" s="80"/>
      <c r="J591" s="103"/>
      <c r="K591" s="103"/>
      <c r="L591" s="103"/>
      <c r="M591" s="103"/>
    </row>
    <row r="592" spans="1:13" s="81" customFormat="1" x14ac:dyDescent="0.25">
      <c r="A592" s="79"/>
      <c r="B592" s="79"/>
      <c r="C592" s="79"/>
      <c r="D592" s="94"/>
      <c r="E592" s="79"/>
      <c r="F592" s="79"/>
      <c r="G592" s="80"/>
      <c r="H592" s="79"/>
      <c r="I592" s="80"/>
      <c r="J592" s="103"/>
      <c r="K592" s="103"/>
      <c r="L592" s="103"/>
      <c r="M592" s="103"/>
    </row>
    <row r="593" spans="1:13" s="81" customFormat="1" x14ac:dyDescent="0.25">
      <c r="A593" s="79"/>
      <c r="B593" s="79"/>
      <c r="C593" s="79"/>
      <c r="D593" s="94"/>
      <c r="E593" s="79"/>
      <c r="F593" s="79"/>
      <c r="G593" s="80"/>
      <c r="H593" s="79"/>
      <c r="I593" s="80"/>
      <c r="J593" s="103"/>
      <c r="K593" s="103"/>
      <c r="L593" s="103"/>
      <c r="M593" s="103"/>
    </row>
    <row r="594" spans="1:13" s="81" customFormat="1" x14ac:dyDescent="0.25">
      <c r="A594" s="79"/>
      <c r="B594" s="79"/>
      <c r="C594" s="79"/>
      <c r="D594" s="94"/>
      <c r="E594" s="79"/>
      <c r="F594" s="79"/>
      <c r="G594" s="80"/>
      <c r="H594" s="79"/>
      <c r="I594" s="80"/>
      <c r="J594" s="103"/>
      <c r="K594" s="103"/>
      <c r="L594" s="103"/>
      <c r="M594" s="103"/>
    </row>
    <row r="595" spans="1:13" s="81" customFormat="1" x14ac:dyDescent="0.25">
      <c r="A595" s="79"/>
      <c r="B595" s="79"/>
      <c r="C595" s="79"/>
      <c r="D595" s="94"/>
      <c r="E595" s="79"/>
      <c r="F595" s="79"/>
      <c r="G595" s="80"/>
      <c r="H595" s="79"/>
      <c r="I595" s="80"/>
      <c r="J595" s="103"/>
      <c r="K595" s="103"/>
      <c r="L595" s="103"/>
      <c r="M595" s="103"/>
    </row>
    <row r="596" spans="1:13" s="81" customFormat="1" x14ac:dyDescent="0.25">
      <c r="A596" s="79"/>
      <c r="B596" s="79"/>
      <c r="C596" s="79"/>
      <c r="D596" s="94"/>
      <c r="E596" s="79"/>
      <c r="F596" s="79"/>
      <c r="G596" s="80"/>
      <c r="H596" s="79"/>
      <c r="I596" s="80"/>
      <c r="J596" s="103"/>
      <c r="K596" s="103"/>
      <c r="L596" s="103"/>
      <c r="M596" s="103"/>
    </row>
    <row r="597" spans="1:13" s="81" customFormat="1" x14ac:dyDescent="0.25">
      <c r="A597" s="79"/>
      <c r="B597" s="79"/>
      <c r="C597" s="79"/>
      <c r="D597" s="94"/>
      <c r="E597" s="79"/>
      <c r="F597" s="79"/>
      <c r="G597" s="80"/>
      <c r="H597" s="79"/>
      <c r="I597" s="80"/>
      <c r="J597" s="103"/>
      <c r="K597" s="103"/>
      <c r="L597" s="103"/>
      <c r="M597" s="103"/>
    </row>
    <row r="598" spans="1:13" s="81" customFormat="1" x14ac:dyDescent="0.25">
      <c r="A598" s="79"/>
      <c r="B598" s="79"/>
      <c r="C598" s="79"/>
      <c r="D598" s="94"/>
      <c r="E598" s="79"/>
      <c r="F598" s="79"/>
      <c r="G598" s="80"/>
      <c r="H598" s="79"/>
      <c r="I598" s="80"/>
      <c r="J598" s="103"/>
      <c r="K598" s="103"/>
      <c r="L598" s="103"/>
      <c r="M598" s="103"/>
    </row>
    <row r="599" spans="1:13" s="81" customFormat="1" x14ac:dyDescent="0.25">
      <c r="A599" s="79"/>
      <c r="B599" s="79"/>
      <c r="C599" s="79"/>
      <c r="D599" s="94"/>
      <c r="E599" s="79"/>
      <c r="F599" s="79"/>
      <c r="G599" s="80"/>
      <c r="H599" s="79"/>
      <c r="I599" s="80"/>
      <c r="J599" s="103"/>
      <c r="K599" s="103"/>
      <c r="L599" s="103"/>
      <c r="M599" s="103"/>
    </row>
    <row r="600" spans="1:13" s="81" customFormat="1" x14ac:dyDescent="0.25">
      <c r="A600" s="79"/>
      <c r="B600" s="79"/>
      <c r="C600" s="79"/>
      <c r="D600" s="94"/>
      <c r="E600" s="79"/>
      <c r="F600" s="79"/>
      <c r="G600" s="80"/>
      <c r="H600" s="79"/>
      <c r="I600" s="80"/>
      <c r="J600" s="103"/>
      <c r="K600" s="103"/>
      <c r="L600" s="103"/>
      <c r="M600" s="103"/>
    </row>
    <row r="601" spans="1:13" s="81" customFormat="1" x14ac:dyDescent="0.25">
      <c r="A601" s="79"/>
      <c r="B601" s="79"/>
      <c r="C601" s="79"/>
      <c r="D601" s="94"/>
      <c r="E601" s="79"/>
      <c r="F601" s="79"/>
      <c r="G601" s="80"/>
      <c r="H601" s="79"/>
      <c r="I601" s="80"/>
      <c r="J601" s="103"/>
      <c r="K601" s="103"/>
      <c r="L601" s="103"/>
      <c r="M601" s="103"/>
    </row>
    <row r="602" spans="1:13" s="81" customFormat="1" x14ac:dyDescent="0.25">
      <c r="A602" s="79"/>
      <c r="B602" s="79"/>
      <c r="C602" s="79"/>
      <c r="D602" s="94"/>
      <c r="E602" s="79"/>
      <c r="F602" s="79"/>
      <c r="G602" s="80"/>
      <c r="H602" s="79"/>
      <c r="I602" s="80"/>
      <c r="J602" s="103"/>
      <c r="K602" s="103"/>
      <c r="L602" s="103"/>
      <c r="M602" s="103"/>
    </row>
    <row r="603" spans="1:13" s="81" customFormat="1" x14ac:dyDescent="0.25">
      <c r="A603" s="79"/>
      <c r="B603" s="79"/>
      <c r="C603" s="79"/>
      <c r="D603" s="94"/>
      <c r="E603" s="79"/>
      <c r="F603" s="79"/>
      <c r="G603" s="80"/>
      <c r="H603" s="79"/>
      <c r="I603" s="80"/>
      <c r="J603" s="103"/>
      <c r="K603" s="103"/>
      <c r="L603" s="103"/>
      <c r="M603" s="103"/>
    </row>
    <row r="604" spans="1:13" s="81" customFormat="1" x14ac:dyDescent="0.25">
      <c r="A604" s="79"/>
      <c r="B604" s="79"/>
      <c r="C604" s="79"/>
      <c r="D604" s="94"/>
      <c r="E604" s="79"/>
      <c r="F604" s="79"/>
      <c r="G604" s="80"/>
      <c r="H604" s="79"/>
      <c r="I604" s="80"/>
      <c r="J604" s="103"/>
      <c r="K604" s="103"/>
      <c r="L604" s="103"/>
      <c r="M604" s="103"/>
    </row>
    <row r="605" spans="1:13" s="81" customFormat="1" x14ac:dyDescent="0.25">
      <c r="A605" s="79"/>
      <c r="B605" s="79"/>
      <c r="C605" s="79"/>
      <c r="D605" s="94"/>
      <c r="E605" s="79"/>
      <c r="F605" s="79"/>
      <c r="G605" s="80"/>
      <c r="H605" s="79"/>
      <c r="I605" s="80"/>
      <c r="J605" s="103"/>
      <c r="K605" s="103"/>
      <c r="L605" s="103"/>
      <c r="M605" s="103"/>
    </row>
    <row r="606" spans="1:13" s="81" customFormat="1" x14ac:dyDescent="0.25">
      <c r="A606" s="79"/>
      <c r="B606" s="79"/>
      <c r="C606" s="79"/>
      <c r="D606" s="94"/>
      <c r="E606" s="79"/>
      <c r="F606" s="79"/>
      <c r="G606" s="80"/>
      <c r="H606" s="79"/>
      <c r="I606" s="80"/>
      <c r="J606" s="103"/>
      <c r="K606" s="103"/>
      <c r="L606" s="103"/>
      <c r="M606" s="103"/>
    </row>
    <row r="607" spans="1:13" s="81" customFormat="1" x14ac:dyDescent="0.25">
      <c r="A607" s="79"/>
      <c r="B607" s="79"/>
      <c r="C607" s="79"/>
      <c r="D607" s="94"/>
      <c r="E607" s="79"/>
      <c r="F607" s="79"/>
      <c r="G607" s="80"/>
      <c r="H607" s="79"/>
      <c r="I607" s="80"/>
      <c r="J607" s="103"/>
      <c r="K607" s="103"/>
      <c r="L607" s="103"/>
      <c r="M607" s="103"/>
    </row>
    <row r="608" spans="1:13" s="81" customFormat="1" x14ac:dyDescent="0.25">
      <c r="A608" s="79"/>
      <c r="B608" s="79"/>
      <c r="C608" s="79"/>
      <c r="D608" s="94"/>
      <c r="E608" s="79"/>
      <c r="F608" s="79"/>
      <c r="G608" s="80"/>
      <c r="H608" s="79"/>
      <c r="I608" s="80"/>
      <c r="J608" s="103"/>
      <c r="K608" s="103"/>
      <c r="L608" s="103"/>
      <c r="M608" s="103"/>
    </row>
    <row r="609" spans="1:13" s="81" customFormat="1" x14ac:dyDescent="0.25">
      <c r="A609" s="79"/>
      <c r="B609" s="79"/>
      <c r="C609" s="79"/>
      <c r="D609" s="94"/>
      <c r="E609" s="79"/>
      <c r="F609" s="79"/>
      <c r="G609" s="80"/>
      <c r="H609" s="79"/>
      <c r="I609" s="80"/>
      <c r="J609" s="103"/>
      <c r="K609" s="103"/>
      <c r="L609" s="103"/>
      <c r="M609" s="103"/>
    </row>
    <row r="610" spans="1:13" s="81" customFormat="1" x14ac:dyDescent="0.25">
      <c r="A610" s="79"/>
      <c r="B610" s="79"/>
      <c r="C610" s="79"/>
      <c r="D610" s="94"/>
      <c r="E610" s="79"/>
      <c r="F610" s="79"/>
      <c r="G610" s="80"/>
      <c r="H610" s="79"/>
      <c r="I610" s="80"/>
      <c r="J610" s="103"/>
      <c r="K610" s="103"/>
      <c r="L610" s="103"/>
      <c r="M610" s="103"/>
    </row>
    <row r="611" spans="1:13" s="81" customFormat="1" x14ac:dyDescent="0.25">
      <c r="A611" s="79"/>
      <c r="B611" s="79"/>
      <c r="C611" s="79"/>
      <c r="D611" s="94"/>
      <c r="E611" s="79"/>
      <c r="F611" s="79"/>
      <c r="G611" s="80"/>
      <c r="H611" s="79"/>
      <c r="I611" s="80"/>
      <c r="J611" s="103"/>
      <c r="K611" s="103"/>
      <c r="L611" s="103"/>
      <c r="M611" s="103"/>
    </row>
    <row r="612" spans="1:13" s="81" customFormat="1" x14ac:dyDescent="0.25">
      <c r="A612" s="79"/>
      <c r="B612" s="79"/>
      <c r="C612" s="79"/>
      <c r="D612" s="94"/>
      <c r="E612" s="79"/>
      <c r="F612" s="79"/>
      <c r="G612" s="80"/>
      <c r="H612" s="79"/>
      <c r="I612" s="80"/>
      <c r="J612" s="103"/>
      <c r="K612" s="103"/>
      <c r="L612" s="103"/>
      <c r="M612" s="103"/>
    </row>
    <row r="613" spans="1:13" s="81" customFormat="1" x14ac:dyDescent="0.25">
      <c r="A613" s="79"/>
      <c r="B613" s="79"/>
      <c r="C613" s="79"/>
      <c r="D613" s="94"/>
      <c r="E613" s="79"/>
      <c r="F613" s="79"/>
      <c r="G613" s="80"/>
      <c r="H613" s="79"/>
      <c r="I613" s="80"/>
      <c r="J613" s="103"/>
      <c r="K613" s="103"/>
      <c r="L613" s="103"/>
      <c r="M613" s="103"/>
    </row>
    <row r="614" spans="1:13" s="81" customFormat="1" x14ac:dyDescent="0.25">
      <c r="A614" s="79"/>
      <c r="B614" s="79"/>
      <c r="C614" s="79"/>
      <c r="D614" s="94"/>
      <c r="E614" s="79"/>
      <c r="F614" s="79"/>
      <c r="G614" s="80"/>
      <c r="H614" s="79"/>
      <c r="I614" s="80"/>
      <c r="J614" s="103"/>
      <c r="K614" s="103"/>
      <c r="L614" s="103"/>
      <c r="M614" s="103"/>
    </row>
    <row r="615" spans="1:13" s="81" customFormat="1" x14ac:dyDescent="0.25">
      <c r="A615" s="79"/>
      <c r="B615" s="79"/>
      <c r="C615" s="79"/>
      <c r="D615" s="94"/>
      <c r="E615" s="79"/>
      <c r="F615" s="79"/>
      <c r="G615" s="80"/>
      <c r="H615" s="79"/>
      <c r="I615" s="80"/>
      <c r="J615" s="103"/>
      <c r="K615" s="103"/>
      <c r="L615" s="103"/>
      <c r="M615" s="103"/>
    </row>
    <row r="616" spans="1:13" s="81" customFormat="1" x14ac:dyDescent="0.25">
      <c r="A616" s="79"/>
      <c r="B616" s="79"/>
      <c r="C616" s="79"/>
      <c r="D616" s="94"/>
      <c r="E616" s="79"/>
      <c r="F616" s="79"/>
      <c r="G616" s="80"/>
      <c r="H616" s="79"/>
      <c r="I616" s="80"/>
      <c r="J616" s="103"/>
      <c r="K616" s="103"/>
      <c r="L616" s="103"/>
      <c r="M616" s="103"/>
    </row>
    <row r="617" spans="1:13" s="81" customFormat="1" x14ac:dyDescent="0.25">
      <c r="A617" s="79"/>
      <c r="B617" s="79"/>
      <c r="C617" s="79"/>
      <c r="D617" s="94"/>
      <c r="E617" s="79"/>
      <c r="F617" s="79"/>
      <c r="G617" s="80"/>
      <c r="H617" s="79"/>
      <c r="I617" s="80"/>
      <c r="J617" s="103"/>
      <c r="K617" s="103"/>
      <c r="L617" s="103"/>
      <c r="M617" s="103"/>
    </row>
    <row r="618" spans="1:13" s="81" customFormat="1" x14ac:dyDescent="0.25">
      <c r="A618" s="79"/>
      <c r="B618" s="79"/>
      <c r="C618" s="79"/>
      <c r="D618" s="94"/>
      <c r="E618" s="79"/>
      <c r="F618" s="79"/>
      <c r="G618" s="80"/>
      <c r="H618" s="79"/>
      <c r="I618" s="80"/>
      <c r="J618" s="103"/>
      <c r="K618" s="103"/>
      <c r="L618" s="103"/>
      <c r="M618" s="103"/>
    </row>
    <row r="619" spans="1:13" s="81" customFormat="1" x14ac:dyDescent="0.25">
      <c r="A619" s="79"/>
      <c r="B619" s="79"/>
      <c r="C619" s="79"/>
      <c r="D619" s="94"/>
      <c r="E619" s="79"/>
      <c r="F619" s="79"/>
      <c r="G619" s="80"/>
      <c r="H619" s="79"/>
      <c r="I619" s="80"/>
      <c r="J619" s="103"/>
      <c r="K619" s="103"/>
      <c r="L619" s="103"/>
      <c r="M619" s="103"/>
    </row>
    <row r="620" spans="1:13" s="81" customFormat="1" x14ac:dyDescent="0.25">
      <c r="A620" s="79"/>
      <c r="B620" s="79"/>
      <c r="C620" s="79"/>
      <c r="D620" s="94"/>
      <c r="E620" s="79"/>
      <c r="F620" s="79"/>
      <c r="G620" s="80"/>
      <c r="H620" s="79"/>
      <c r="I620" s="80"/>
      <c r="J620" s="103"/>
      <c r="K620" s="103"/>
      <c r="L620" s="103"/>
      <c r="M620" s="103"/>
    </row>
    <row r="621" spans="1:13" s="81" customFormat="1" x14ac:dyDescent="0.25">
      <c r="A621" s="79"/>
      <c r="B621" s="79"/>
      <c r="C621" s="79"/>
      <c r="D621" s="94"/>
      <c r="E621" s="79"/>
      <c r="F621" s="79"/>
      <c r="G621" s="80"/>
      <c r="H621" s="79"/>
      <c r="I621" s="80"/>
      <c r="J621" s="103"/>
      <c r="K621" s="103"/>
      <c r="L621" s="103"/>
      <c r="M621" s="103"/>
    </row>
    <row r="622" spans="1:13" s="81" customFormat="1" x14ac:dyDescent="0.25">
      <c r="A622" s="79"/>
      <c r="B622" s="79"/>
      <c r="C622" s="79"/>
      <c r="D622" s="94"/>
      <c r="E622" s="79"/>
      <c r="F622" s="79"/>
      <c r="G622" s="80"/>
      <c r="H622" s="79"/>
      <c r="I622" s="80"/>
      <c r="J622" s="103"/>
      <c r="K622" s="103"/>
      <c r="L622" s="103"/>
      <c r="M622" s="103"/>
    </row>
    <row r="623" spans="1:13" s="81" customFormat="1" x14ac:dyDescent="0.25">
      <c r="A623" s="79"/>
      <c r="B623" s="79"/>
      <c r="C623" s="79"/>
      <c r="D623" s="94"/>
      <c r="E623" s="79"/>
      <c r="F623" s="79"/>
      <c r="G623" s="80"/>
      <c r="H623" s="79"/>
      <c r="I623" s="80"/>
      <c r="J623" s="103"/>
      <c r="K623" s="103"/>
      <c r="L623" s="103"/>
      <c r="M623" s="103"/>
    </row>
    <row r="624" spans="1:13" s="81" customFormat="1" x14ac:dyDescent="0.25">
      <c r="A624" s="79"/>
      <c r="B624" s="79"/>
      <c r="C624" s="79"/>
      <c r="D624" s="94"/>
      <c r="E624" s="79"/>
      <c r="F624" s="79"/>
      <c r="G624" s="80"/>
      <c r="H624" s="79"/>
      <c r="I624" s="80"/>
      <c r="J624" s="103"/>
      <c r="K624" s="103"/>
      <c r="L624" s="103"/>
      <c r="M624" s="103"/>
    </row>
    <row r="625" spans="1:13" s="81" customFormat="1" x14ac:dyDescent="0.25">
      <c r="A625" s="79"/>
      <c r="B625" s="79"/>
      <c r="C625" s="79"/>
      <c r="D625" s="94"/>
      <c r="E625" s="79"/>
      <c r="F625" s="79"/>
      <c r="G625" s="80"/>
      <c r="H625" s="79"/>
      <c r="I625" s="80"/>
      <c r="J625" s="103"/>
      <c r="K625" s="103"/>
      <c r="L625" s="103"/>
      <c r="M625" s="103"/>
    </row>
    <row r="626" spans="1:13" s="81" customFormat="1" x14ac:dyDescent="0.25">
      <c r="A626" s="79"/>
      <c r="B626" s="79"/>
      <c r="C626" s="79"/>
      <c r="D626" s="94"/>
      <c r="E626" s="79"/>
      <c r="F626" s="79"/>
      <c r="G626" s="80"/>
      <c r="H626" s="79"/>
      <c r="I626" s="80"/>
      <c r="J626" s="103"/>
      <c r="K626" s="103"/>
      <c r="L626" s="103"/>
      <c r="M626" s="103"/>
    </row>
    <row r="627" spans="1:13" s="81" customFormat="1" x14ac:dyDescent="0.25">
      <c r="A627" s="79"/>
      <c r="B627" s="79"/>
      <c r="C627" s="79"/>
      <c r="D627" s="94"/>
      <c r="E627" s="79"/>
      <c r="F627" s="79"/>
      <c r="G627" s="80"/>
      <c r="H627" s="79"/>
      <c r="I627" s="80"/>
      <c r="J627" s="103"/>
      <c r="K627" s="103"/>
      <c r="L627" s="103"/>
      <c r="M627" s="103"/>
    </row>
    <row r="628" spans="1:13" s="81" customFormat="1" x14ac:dyDescent="0.25">
      <c r="A628" s="79"/>
      <c r="B628" s="79"/>
      <c r="C628" s="79"/>
      <c r="D628" s="94"/>
      <c r="E628" s="79"/>
      <c r="F628" s="79"/>
      <c r="G628" s="80"/>
      <c r="H628" s="79"/>
      <c r="I628" s="80"/>
      <c r="J628" s="103"/>
      <c r="K628" s="103"/>
      <c r="L628" s="103"/>
      <c r="M628" s="103"/>
    </row>
    <row r="629" spans="1:13" s="81" customFormat="1" x14ac:dyDescent="0.25">
      <c r="A629" s="79"/>
      <c r="B629" s="79"/>
      <c r="C629" s="79"/>
      <c r="D629" s="94"/>
      <c r="E629" s="79"/>
      <c r="F629" s="79"/>
      <c r="G629" s="80"/>
      <c r="H629" s="79"/>
      <c r="I629" s="80"/>
      <c r="J629" s="103"/>
      <c r="K629" s="103"/>
      <c r="L629" s="103"/>
      <c r="M629" s="103"/>
    </row>
    <row r="630" spans="1:13" s="81" customFormat="1" x14ac:dyDescent="0.25">
      <c r="A630" s="79"/>
      <c r="B630" s="79"/>
      <c r="C630" s="79"/>
      <c r="D630" s="94"/>
      <c r="E630" s="79"/>
      <c r="F630" s="79"/>
      <c r="G630" s="80"/>
      <c r="H630" s="79"/>
      <c r="I630" s="80"/>
      <c r="J630" s="103"/>
      <c r="K630" s="103"/>
      <c r="L630" s="103"/>
      <c r="M630" s="103"/>
    </row>
    <row r="631" spans="1:13" s="81" customFormat="1" x14ac:dyDescent="0.25">
      <c r="A631" s="79"/>
      <c r="B631" s="79"/>
      <c r="C631" s="79"/>
      <c r="D631" s="94"/>
      <c r="E631" s="79"/>
      <c r="F631" s="79"/>
      <c r="G631" s="80"/>
      <c r="H631" s="79"/>
      <c r="I631" s="80"/>
      <c r="J631" s="103"/>
      <c r="K631" s="103"/>
      <c r="L631" s="103"/>
      <c r="M631" s="103"/>
    </row>
    <row r="632" spans="1:13" s="81" customFormat="1" x14ac:dyDescent="0.25">
      <c r="A632" s="79"/>
      <c r="B632" s="79"/>
      <c r="C632" s="79"/>
      <c r="D632" s="94"/>
      <c r="E632" s="79"/>
      <c r="F632" s="79"/>
      <c r="G632" s="80"/>
      <c r="H632" s="79"/>
      <c r="I632" s="80"/>
      <c r="J632" s="103"/>
      <c r="K632" s="103"/>
      <c r="L632" s="103"/>
      <c r="M632" s="103"/>
    </row>
    <row r="633" spans="1:13" s="81" customFormat="1" x14ac:dyDescent="0.25">
      <c r="A633" s="79"/>
      <c r="B633" s="79"/>
      <c r="C633" s="79"/>
      <c r="D633" s="94"/>
      <c r="E633" s="79"/>
      <c r="F633" s="79"/>
      <c r="G633" s="80"/>
      <c r="H633" s="79"/>
      <c r="I633" s="80"/>
      <c r="J633" s="103"/>
      <c r="K633" s="103"/>
      <c r="L633" s="103"/>
      <c r="M633" s="103"/>
    </row>
    <row r="634" spans="1:13" s="81" customFormat="1" x14ac:dyDescent="0.25">
      <c r="A634" s="79"/>
      <c r="B634" s="79"/>
      <c r="C634" s="79"/>
      <c r="D634" s="94"/>
      <c r="E634" s="79"/>
      <c r="F634" s="79"/>
      <c r="G634" s="80"/>
      <c r="H634" s="79"/>
      <c r="I634" s="80"/>
      <c r="J634" s="103"/>
      <c r="K634" s="103"/>
      <c r="L634" s="103"/>
      <c r="M634" s="103"/>
    </row>
    <row r="635" spans="1:13" s="81" customFormat="1" x14ac:dyDescent="0.25">
      <c r="A635" s="79"/>
      <c r="B635" s="79"/>
      <c r="C635" s="79"/>
      <c r="D635" s="94"/>
      <c r="E635" s="79"/>
      <c r="F635" s="79"/>
      <c r="G635" s="80"/>
      <c r="H635" s="79"/>
      <c r="I635" s="80"/>
      <c r="J635" s="103"/>
      <c r="K635" s="103"/>
      <c r="L635" s="103"/>
      <c r="M635" s="103"/>
    </row>
    <row r="636" spans="1:13" s="81" customFormat="1" x14ac:dyDescent="0.25">
      <c r="A636" s="79"/>
      <c r="B636" s="79"/>
      <c r="C636" s="79"/>
      <c r="D636" s="94"/>
      <c r="E636" s="79"/>
      <c r="F636" s="79"/>
      <c r="G636" s="80"/>
      <c r="H636" s="79"/>
      <c r="I636" s="80"/>
      <c r="J636" s="103"/>
      <c r="K636" s="103"/>
      <c r="L636" s="103"/>
      <c r="M636" s="103"/>
    </row>
    <row r="637" spans="1:13" s="81" customFormat="1" x14ac:dyDescent="0.25">
      <c r="A637" s="79"/>
      <c r="B637" s="79"/>
      <c r="C637" s="79"/>
      <c r="D637" s="94"/>
      <c r="E637" s="79"/>
      <c r="F637" s="79"/>
      <c r="G637" s="80"/>
      <c r="H637" s="79"/>
      <c r="I637" s="80"/>
      <c r="J637" s="103"/>
      <c r="K637" s="103"/>
      <c r="L637" s="103"/>
      <c r="M637" s="103"/>
    </row>
    <row r="638" spans="1:13" s="81" customFormat="1" x14ac:dyDescent="0.25">
      <c r="A638" s="79"/>
      <c r="B638" s="79"/>
      <c r="C638" s="79"/>
      <c r="D638" s="94"/>
      <c r="E638" s="79"/>
      <c r="F638" s="79"/>
      <c r="G638" s="80"/>
      <c r="H638" s="79"/>
      <c r="I638" s="80"/>
      <c r="J638" s="103"/>
      <c r="K638" s="103"/>
      <c r="L638" s="103"/>
      <c r="M638" s="103"/>
    </row>
    <row r="639" spans="1:13" s="81" customFormat="1" x14ac:dyDescent="0.25">
      <c r="A639" s="79"/>
      <c r="B639" s="79"/>
      <c r="C639" s="79"/>
      <c r="D639" s="94"/>
      <c r="E639" s="79"/>
      <c r="F639" s="79"/>
      <c r="G639" s="80"/>
      <c r="H639" s="79"/>
      <c r="I639" s="80"/>
      <c r="J639" s="103"/>
      <c r="K639" s="103"/>
      <c r="L639" s="103"/>
      <c r="M639" s="103"/>
    </row>
    <row r="640" spans="1:13" s="81" customFormat="1" x14ac:dyDescent="0.25">
      <c r="A640" s="79"/>
      <c r="B640" s="79"/>
      <c r="C640" s="79"/>
      <c r="D640" s="94"/>
      <c r="E640" s="79"/>
      <c r="F640" s="79"/>
      <c r="G640" s="80"/>
      <c r="H640" s="79"/>
      <c r="I640" s="80"/>
      <c r="J640" s="103"/>
      <c r="K640" s="103"/>
      <c r="L640" s="103"/>
      <c r="M640" s="103"/>
    </row>
    <row r="641" spans="1:13" s="81" customFormat="1" x14ac:dyDescent="0.25">
      <c r="A641" s="79"/>
      <c r="B641" s="79"/>
      <c r="C641" s="79"/>
      <c r="D641" s="94"/>
      <c r="E641" s="79"/>
      <c r="F641" s="79"/>
      <c r="G641" s="80"/>
      <c r="H641" s="79"/>
      <c r="I641" s="80"/>
      <c r="J641" s="103"/>
      <c r="K641" s="103"/>
      <c r="L641" s="103"/>
      <c r="M641" s="103"/>
    </row>
    <row r="642" spans="1:13" s="81" customFormat="1" x14ac:dyDescent="0.25">
      <c r="A642" s="79"/>
      <c r="B642" s="79"/>
      <c r="C642" s="79"/>
      <c r="D642" s="94"/>
      <c r="E642" s="79"/>
      <c r="F642" s="79"/>
      <c r="G642" s="80"/>
      <c r="H642" s="79"/>
      <c r="I642" s="80"/>
      <c r="J642" s="103"/>
      <c r="K642" s="103"/>
      <c r="L642" s="103"/>
      <c r="M642" s="103"/>
    </row>
    <row r="643" spans="1:13" s="81" customFormat="1" x14ac:dyDescent="0.25">
      <c r="A643" s="79"/>
      <c r="B643" s="79"/>
      <c r="C643" s="79"/>
      <c r="D643" s="94"/>
      <c r="E643" s="79"/>
      <c r="F643" s="79"/>
      <c r="G643" s="80"/>
      <c r="H643" s="79"/>
      <c r="I643" s="80"/>
      <c r="J643" s="103"/>
      <c r="K643" s="103"/>
      <c r="L643" s="103"/>
      <c r="M643" s="103"/>
    </row>
    <row r="644" spans="1:13" s="81" customFormat="1" x14ac:dyDescent="0.25">
      <c r="A644" s="79"/>
      <c r="B644" s="79"/>
      <c r="C644" s="79"/>
      <c r="D644" s="94"/>
      <c r="E644" s="79"/>
      <c r="F644" s="79"/>
      <c r="G644" s="80"/>
      <c r="H644" s="79"/>
      <c r="I644" s="80"/>
      <c r="J644" s="103"/>
      <c r="K644" s="103"/>
      <c r="L644" s="103"/>
      <c r="M644" s="103"/>
    </row>
    <row r="645" spans="1:13" s="81" customFormat="1" x14ac:dyDescent="0.25">
      <c r="A645" s="79"/>
      <c r="B645" s="79"/>
      <c r="C645" s="79"/>
      <c r="D645" s="94"/>
      <c r="E645" s="79"/>
      <c r="F645" s="79"/>
      <c r="G645" s="80"/>
      <c r="H645" s="79"/>
      <c r="I645" s="80"/>
      <c r="J645" s="103"/>
      <c r="K645" s="103"/>
      <c r="L645" s="103"/>
      <c r="M645" s="103"/>
    </row>
    <row r="646" spans="1:13" s="81" customFormat="1" x14ac:dyDescent="0.25">
      <c r="A646" s="79"/>
      <c r="B646" s="79"/>
      <c r="C646" s="79"/>
      <c r="D646" s="94"/>
      <c r="E646" s="79"/>
      <c r="F646" s="79"/>
      <c r="G646" s="80"/>
      <c r="H646" s="79"/>
      <c r="I646" s="80"/>
      <c r="J646" s="103"/>
      <c r="K646" s="103"/>
      <c r="L646" s="103"/>
      <c r="M646" s="103"/>
    </row>
    <row r="647" spans="1:13" s="81" customFormat="1" x14ac:dyDescent="0.25">
      <c r="A647" s="79"/>
      <c r="B647" s="79"/>
      <c r="C647" s="79"/>
      <c r="D647" s="94"/>
      <c r="E647" s="79"/>
      <c r="F647" s="79"/>
      <c r="G647" s="80"/>
      <c r="H647" s="79"/>
      <c r="I647" s="80"/>
      <c r="J647" s="103"/>
      <c r="K647" s="103"/>
      <c r="L647" s="103"/>
      <c r="M647" s="103"/>
    </row>
    <row r="648" spans="1:13" s="81" customFormat="1" x14ac:dyDescent="0.25">
      <c r="A648" s="79"/>
      <c r="B648" s="79"/>
      <c r="C648" s="79"/>
      <c r="D648" s="94"/>
      <c r="E648" s="79"/>
      <c r="F648" s="79"/>
      <c r="G648" s="80"/>
      <c r="H648" s="79"/>
      <c r="I648" s="80"/>
      <c r="J648" s="103"/>
      <c r="K648" s="103"/>
      <c r="L648" s="103"/>
      <c r="M648" s="103"/>
    </row>
    <row r="649" spans="1:13" s="81" customFormat="1" x14ac:dyDescent="0.25">
      <c r="A649" s="79"/>
      <c r="B649" s="79"/>
      <c r="C649" s="79"/>
      <c r="D649" s="94"/>
      <c r="E649" s="79"/>
      <c r="F649" s="79"/>
      <c r="G649" s="80"/>
      <c r="H649" s="79"/>
      <c r="I649" s="80"/>
      <c r="J649" s="103"/>
      <c r="K649" s="103"/>
      <c r="L649" s="103"/>
      <c r="M649" s="103"/>
    </row>
    <row r="650" spans="1:13" s="81" customFormat="1" x14ac:dyDescent="0.25">
      <c r="A650" s="79"/>
      <c r="B650" s="79"/>
      <c r="C650" s="79"/>
      <c r="D650" s="94"/>
      <c r="E650" s="79"/>
      <c r="F650" s="79"/>
      <c r="G650" s="80"/>
      <c r="H650" s="79"/>
      <c r="I650" s="80"/>
      <c r="J650" s="103"/>
      <c r="K650" s="103"/>
      <c r="L650" s="103"/>
      <c r="M650" s="103"/>
    </row>
    <row r="651" spans="1:13" s="81" customFormat="1" x14ac:dyDescent="0.25">
      <c r="A651" s="79"/>
      <c r="B651" s="79"/>
      <c r="C651" s="79"/>
      <c r="D651" s="94"/>
      <c r="E651" s="79"/>
      <c r="F651" s="79"/>
      <c r="G651" s="80"/>
      <c r="H651" s="79"/>
      <c r="I651" s="80"/>
      <c r="J651" s="103"/>
      <c r="K651" s="103"/>
      <c r="L651" s="103"/>
      <c r="M651" s="103"/>
    </row>
    <row r="652" spans="1:13" s="81" customFormat="1" x14ac:dyDescent="0.25">
      <c r="A652" s="79"/>
      <c r="B652" s="79"/>
      <c r="C652" s="79"/>
      <c r="D652" s="94"/>
      <c r="E652" s="79"/>
      <c r="F652" s="79"/>
      <c r="G652" s="80"/>
      <c r="H652" s="79"/>
      <c r="I652" s="80"/>
      <c r="J652" s="103"/>
      <c r="K652" s="103"/>
      <c r="L652" s="103"/>
      <c r="M652" s="103"/>
    </row>
    <row r="653" spans="1:13" s="81" customFormat="1" x14ac:dyDescent="0.25">
      <c r="A653" s="79"/>
      <c r="B653" s="79"/>
      <c r="C653" s="79"/>
      <c r="D653" s="94"/>
      <c r="E653" s="79"/>
      <c r="F653" s="79"/>
      <c r="G653" s="80"/>
      <c r="H653" s="79"/>
      <c r="I653" s="80"/>
      <c r="J653" s="103"/>
      <c r="K653" s="103"/>
      <c r="L653" s="103"/>
      <c r="M653" s="103"/>
    </row>
    <row r="654" spans="1:13" s="81" customFormat="1" x14ac:dyDescent="0.25">
      <c r="A654" s="79"/>
      <c r="B654" s="79"/>
      <c r="C654" s="79"/>
      <c r="D654" s="94"/>
      <c r="E654" s="79"/>
      <c r="F654" s="79"/>
      <c r="G654" s="80"/>
      <c r="H654" s="79"/>
      <c r="I654" s="80"/>
      <c r="J654" s="103"/>
      <c r="K654" s="103"/>
      <c r="L654" s="103"/>
      <c r="M654" s="103"/>
    </row>
    <row r="655" spans="1:13" s="81" customFormat="1" x14ac:dyDescent="0.25">
      <c r="A655" s="79"/>
      <c r="B655" s="79"/>
      <c r="C655" s="79"/>
      <c r="D655" s="94"/>
      <c r="E655" s="79"/>
      <c r="F655" s="79"/>
      <c r="G655" s="80"/>
      <c r="H655" s="79"/>
      <c r="I655" s="80"/>
      <c r="J655" s="103"/>
      <c r="K655" s="103"/>
      <c r="L655" s="103"/>
      <c r="M655" s="103"/>
    </row>
    <row r="656" spans="1:13" s="81" customFormat="1" x14ac:dyDescent="0.25">
      <c r="A656" s="79"/>
      <c r="B656" s="79"/>
      <c r="C656" s="79"/>
      <c r="D656" s="94"/>
      <c r="E656" s="79"/>
      <c r="F656" s="79"/>
      <c r="G656" s="80"/>
      <c r="H656" s="79"/>
      <c r="I656" s="80"/>
      <c r="J656" s="103"/>
      <c r="K656" s="103"/>
      <c r="L656" s="103"/>
      <c r="M656" s="103"/>
    </row>
    <row r="657" spans="1:13" s="81" customFormat="1" x14ac:dyDescent="0.25">
      <c r="A657" s="79"/>
      <c r="B657" s="79"/>
      <c r="C657" s="79"/>
      <c r="D657" s="94"/>
      <c r="E657" s="79"/>
      <c r="F657" s="79"/>
      <c r="G657" s="80"/>
      <c r="H657" s="79"/>
      <c r="I657" s="80"/>
      <c r="J657" s="103"/>
      <c r="K657" s="103"/>
      <c r="L657" s="103"/>
      <c r="M657" s="103"/>
    </row>
    <row r="658" spans="1:13" s="81" customFormat="1" x14ac:dyDescent="0.25">
      <c r="A658" s="79"/>
      <c r="B658" s="79"/>
      <c r="C658" s="79"/>
      <c r="D658" s="94"/>
      <c r="E658" s="79"/>
      <c r="F658" s="79"/>
      <c r="G658" s="80"/>
      <c r="H658" s="79"/>
      <c r="I658" s="80"/>
      <c r="J658" s="103"/>
      <c r="K658" s="103"/>
      <c r="L658" s="103"/>
      <c r="M658" s="103"/>
    </row>
    <row r="659" spans="1:13" s="81" customFormat="1" x14ac:dyDescent="0.25">
      <c r="A659" s="79"/>
      <c r="B659" s="79"/>
      <c r="C659" s="79"/>
      <c r="D659" s="94"/>
      <c r="E659" s="79"/>
      <c r="F659" s="79"/>
      <c r="G659" s="80"/>
      <c r="H659" s="79"/>
      <c r="I659" s="80"/>
      <c r="J659" s="103"/>
      <c r="K659" s="103"/>
      <c r="L659" s="103"/>
      <c r="M659" s="103"/>
    </row>
    <row r="660" spans="1:13" s="81" customFormat="1" x14ac:dyDescent="0.25">
      <c r="A660" s="79"/>
      <c r="B660" s="79"/>
      <c r="C660" s="79"/>
      <c r="D660" s="94"/>
      <c r="E660" s="79"/>
      <c r="F660" s="79"/>
      <c r="G660" s="80"/>
      <c r="H660" s="79"/>
      <c r="I660" s="80"/>
      <c r="J660" s="103"/>
      <c r="K660" s="103"/>
      <c r="L660" s="103"/>
      <c r="M660" s="103"/>
    </row>
    <row r="661" spans="1:13" s="81" customFormat="1" x14ac:dyDescent="0.25">
      <c r="A661" s="79"/>
      <c r="B661" s="79"/>
      <c r="C661" s="79"/>
      <c r="D661" s="94"/>
      <c r="E661" s="79"/>
      <c r="F661" s="79"/>
      <c r="G661" s="80"/>
      <c r="H661" s="79"/>
      <c r="I661" s="80"/>
      <c r="J661" s="103"/>
      <c r="K661" s="103"/>
      <c r="L661" s="103"/>
      <c r="M661" s="103"/>
    </row>
    <row r="662" spans="1:13" s="81" customFormat="1" x14ac:dyDescent="0.25">
      <c r="A662" s="79"/>
      <c r="B662" s="79"/>
      <c r="C662" s="79"/>
      <c r="D662" s="94"/>
      <c r="E662" s="79"/>
      <c r="F662" s="79"/>
      <c r="G662" s="80"/>
      <c r="H662" s="79"/>
      <c r="I662" s="80"/>
      <c r="J662" s="103"/>
      <c r="K662" s="103"/>
      <c r="L662" s="103"/>
      <c r="M662" s="103"/>
    </row>
    <row r="663" spans="1:13" s="81" customFormat="1" x14ac:dyDescent="0.25">
      <c r="A663" s="79"/>
      <c r="B663" s="79"/>
      <c r="C663" s="79"/>
      <c r="D663" s="94"/>
      <c r="E663" s="79"/>
      <c r="F663" s="79"/>
      <c r="G663" s="80"/>
      <c r="H663" s="79"/>
      <c r="I663" s="80"/>
      <c r="J663" s="103"/>
      <c r="K663" s="103"/>
      <c r="L663" s="103"/>
      <c r="M663" s="103"/>
    </row>
    <row r="664" spans="1:13" s="81" customFormat="1" x14ac:dyDescent="0.25">
      <c r="A664" s="79"/>
      <c r="B664" s="79"/>
      <c r="C664" s="79"/>
      <c r="D664" s="94"/>
      <c r="E664" s="79"/>
      <c r="F664" s="79"/>
      <c r="G664" s="80"/>
      <c r="H664" s="79"/>
      <c r="I664" s="80"/>
      <c r="J664" s="103"/>
      <c r="K664" s="103"/>
      <c r="L664" s="103"/>
      <c r="M664" s="103"/>
    </row>
    <row r="665" spans="1:13" s="81" customFormat="1" x14ac:dyDescent="0.25">
      <c r="A665" s="79"/>
      <c r="B665" s="79"/>
      <c r="C665" s="79"/>
      <c r="D665" s="94"/>
      <c r="E665" s="79"/>
      <c r="F665" s="79"/>
      <c r="G665" s="80"/>
      <c r="H665" s="79"/>
      <c r="I665" s="80"/>
      <c r="J665" s="103"/>
      <c r="K665" s="103"/>
      <c r="L665" s="103"/>
      <c r="M665" s="103"/>
    </row>
    <row r="666" spans="1:13" s="81" customFormat="1" x14ac:dyDescent="0.25">
      <c r="A666" s="79"/>
      <c r="B666" s="79"/>
      <c r="C666" s="79"/>
      <c r="D666" s="94"/>
      <c r="E666" s="79"/>
      <c r="F666" s="79"/>
      <c r="G666" s="80"/>
      <c r="H666" s="79"/>
      <c r="I666" s="80"/>
      <c r="J666" s="103"/>
      <c r="K666" s="103"/>
      <c r="L666" s="103"/>
      <c r="M666" s="103"/>
    </row>
    <row r="667" spans="1:13" s="81" customFormat="1" x14ac:dyDescent="0.25">
      <c r="A667" s="79"/>
      <c r="B667" s="79"/>
      <c r="C667" s="79"/>
      <c r="D667" s="94"/>
      <c r="E667" s="79"/>
      <c r="F667" s="79"/>
      <c r="G667" s="80"/>
      <c r="H667" s="79"/>
      <c r="I667" s="80"/>
      <c r="J667" s="103"/>
      <c r="K667" s="103"/>
      <c r="L667" s="103"/>
      <c r="M667" s="103"/>
    </row>
    <row r="668" spans="1:13" s="81" customFormat="1" x14ac:dyDescent="0.25">
      <c r="A668" s="79"/>
      <c r="B668" s="79"/>
      <c r="C668" s="79"/>
      <c r="D668" s="94"/>
      <c r="E668" s="79"/>
      <c r="F668" s="79"/>
      <c r="G668" s="80"/>
      <c r="H668" s="79"/>
      <c r="I668" s="80"/>
      <c r="J668" s="103"/>
      <c r="K668" s="103"/>
      <c r="L668" s="103"/>
      <c r="M668" s="103"/>
    </row>
    <row r="669" spans="1:13" s="81" customFormat="1" x14ac:dyDescent="0.25">
      <c r="A669" s="79"/>
      <c r="B669" s="79"/>
      <c r="C669" s="79"/>
      <c r="D669" s="94"/>
      <c r="E669" s="79"/>
      <c r="F669" s="79"/>
      <c r="G669" s="80"/>
      <c r="H669" s="79"/>
      <c r="I669" s="80"/>
      <c r="J669" s="103"/>
      <c r="K669" s="103"/>
      <c r="L669" s="103"/>
      <c r="M669" s="103"/>
    </row>
    <row r="670" spans="1:13" s="81" customFormat="1" x14ac:dyDescent="0.25">
      <c r="A670" s="79"/>
      <c r="B670" s="79"/>
      <c r="C670" s="79"/>
      <c r="D670" s="94"/>
      <c r="E670" s="79"/>
      <c r="F670" s="79"/>
      <c r="G670" s="80"/>
      <c r="H670" s="79"/>
      <c r="I670" s="80"/>
      <c r="J670" s="103"/>
      <c r="K670" s="103"/>
      <c r="L670" s="103"/>
      <c r="M670" s="103"/>
    </row>
    <row r="671" spans="1:13" s="81" customFormat="1" x14ac:dyDescent="0.25">
      <c r="A671" s="79"/>
      <c r="B671" s="79"/>
      <c r="C671" s="79"/>
      <c r="D671" s="94"/>
      <c r="E671" s="79"/>
      <c r="F671" s="79"/>
      <c r="G671" s="80"/>
      <c r="H671" s="79"/>
      <c r="I671" s="80"/>
      <c r="J671" s="103"/>
      <c r="K671" s="103"/>
      <c r="L671" s="103"/>
      <c r="M671" s="103"/>
    </row>
    <row r="672" spans="1:13" s="81" customFormat="1" x14ac:dyDescent="0.25">
      <c r="A672" s="79"/>
      <c r="B672" s="79"/>
      <c r="C672" s="79"/>
      <c r="D672" s="94"/>
      <c r="E672" s="79"/>
      <c r="F672" s="79"/>
      <c r="G672" s="80"/>
      <c r="H672" s="79"/>
      <c r="I672" s="80"/>
      <c r="J672" s="103"/>
      <c r="K672" s="103"/>
      <c r="L672" s="103"/>
      <c r="M672" s="103"/>
    </row>
    <row r="673" spans="1:13" s="81" customFormat="1" x14ac:dyDescent="0.25">
      <c r="A673" s="79"/>
      <c r="B673" s="79"/>
      <c r="C673" s="79"/>
      <c r="D673" s="94"/>
      <c r="E673" s="79"/>
      <c r="F673" s="79"/>
      <c r="G673" s="80"/>
      <c r="H673" s="79"/>
      <c r="I673" s="80"/>
      <c r="J673" s="103"/>
      <c r="K673" s="103"/>
      <c r="L673" s="103"/>
      <c r="M673" s="103"/>
    </row>
    <row r="674" spans="1:13" s="81" customFormat="1" x14ac:dyDescent="0.25">
      <c r="A674" s="79"/>
      <c r="B674" s="79"/>
      <c r="C674" s="79"/>
      <c r="D674" s="94"/>
      <c r="E674" s="79"/>
      <c r="F674" s="79"/>
      <c r="G674" s="80"/>
      <c r="H674" s="79"/>
      <c r="I674" s="80"/>
      <c r="J674" s="103"/>
      <c r="K674" s="103"/>
      <c r="L674" s="103"/>
      <c r="M674" s="103"/>
    </row>
    <row r="675" spans="1:13" s="81" customFormat="1" x14ac:dyDescent="0.25">
      <c r="A675" s="79"/>
      <c r="B675" s="79"/>
      <c r="C675" s="79"/>
      <c r="D675" s="94"/>
      <c r="E675" s="79"/>
      <c r="F675" s="79"/>
      <c r="G675" s="80"/>
      <c r="H675" s="79"/>
      <c r="I675" s="80"/>
      <c r="J675" s="103"/>
      <c r="K675" s="103"/>
      <c r="L675" s="103"/>
      <c r="M675" s="103"/>
    </row>
    <row r="676" spans="1:13" s="81" customFormat="1" x14ac:dyDescent="0.25">
      <c r="A676" s="79"/>
      <c r="B676" s="79"/>
      <c r="C676" s="79"/>
      <c r="D676" s="94"/>
      <c r="E676" s="79"/>
      <c r="F676" s="79"/>
      <c r="G676" s="80"/>
      <c r="H676" s="79"/>
      <c r="I676" s="80"/>
      <c r="J676" s="103"/>
      <c r="K676" s="103"/>
      <c r="L676" s="103"/>
      <c r="M676" s="103"/>
    </row>
    <row r="677" spans="1:13" s="81" customFormat="1" x14ac:dyDescent="0.25">
      <c r="A677" s="79"/>
      <c r="B677" s="79"/>
      <c r="C677" s="79"/>
      <c r="D677" s="94"/>
      <c r="E677" s="79"/>
      <c r="F677" s="79"/>
      <c r="G677" s="80"/>
      <c r="H677" s="79"/>
      <c r="I677" s="80"/>
      <c r="J677" s="103"/>
      <c r="K677" s="103"/>
      <c r="L677" s="103"/>
      <c r="M677" s="103"/>
    </row>
    <row r="678" spans="1:13" s="81" customFormat="1" x14ac:dyDescent="0.25">
      <c r="A678" s="79"/>
      <c r="B678" s="79"/>
      <c r="C678" s="79"/>
      <c r="D678" s="94"/>
      <c r="E678" s="79"/>
      <c r="F678" s="79"/>
      <c r="G678" s="80"/>
      <c r="H678" s="79"/>
      <c r="I678" s="80"/>
      <c r="J678" s="103"/>
      <c r="K678" s="103"/>
      <c r="L678" s="103"/>
      <c r="M678" s="103"/>
    </row>
    <row r="679" spans="1:13" s="81" customFormat="1" x14ac:dyDescent="0.25">
      <c r="A679" s="79"/>
      <c r="B679" s="79"/>
      <c r="C679" s="79"/>
      <c r="D679" s="94"/>
      <c r="E679" s="79"/>
      <c r="F679" s="79"/>
      <c r="G679" s="80"/>
      <c r="H679" s="79"/>
      <c r="I679" s="80"/>
      <c r="J679" s="103"/>
      <c r="K679" s="103"/>
      <c r="L679" s="103"/>
      <c r="M679" s="103"/>
    </row>
    <row r="680" spans="1:13" s="81" customFormat="1" x14ac:dyDescent="0.25">
      <c r="A680" s="79"/>
      <c r="B680" s="79"/>
      <c r="C680" s="79"/>
      <c r="D680" s="94"/>
      <c r="E680" s="79"/>
      <c r="F680" s="79"/>
      <c r="G680" s="80"/>
      <c r="H680" s="79"/>
      <c r="I680" s="80"/>
      <c r="J680" s="103"/>
      <c r="K680" s="103"/>
      <c r="L680" s="103"/>
      <c r="M680" s="103"/>
    </row>
    <row r="681" spans="1:13" s="81" customFormat="1" x14ac:dyDescent="0.25">
      <c r="A681" s="79"/>
      <c r="B681" s="79"/>
      <c r="C681" s="79"/>
      <c r="D681" s="94"/>
      <c r="E681" s="79"/>
      <c r="F681" s="79"/>
      <c r="G681" s="80"/>
      <c r="H681" s="79"/>
      <c r="I681" s="80"/>
      <c r="J681" s="103"/>
      <c r="K681" s="103"/>
      <c r="L681" s="103"/>
      <c r="M681" s="103"/>
    </row>
    <row r="682" spans="1:13" s="81" customFormat="1" x14ac:dyDescent="0.25">
      <c r="A682" s="79"/>
      <c r="B682" s="79"/>
      <c r="C682" s="79"/>
      <c r="D682" s="94"/>
      <c r="E682" s="79"/>
      <c r="F682" s="79"/>
      <c r="G682" s="80"/>
      <c r="H682" s="79"/>
      <c r="I682" s="80"/>
      <c r="J682" s="103"/>
      <c r="K682" s="103"/>
      <c r="L682" s="103"/>
      <c r="M682" s="103"/>
    </row>
    <row r="683" spans="1:13" s="81" customFormat="1" x14ac:dyDescent="0.25">
      <c r="A683" s="79"/>
      <c r="B683" s="79"/>
      <c r="C683" s="79"/>
      <c r="D683" s="94"/>
      <c r="E683" s="79"/>
      <c r="F683" s="79"/>
      <c r="G683" s="80"/>
      <c r="H683" s="79"/>
      <c r="I683" s="80"/>
      <c r="J683" s="103"/>
      <c r="K683" s="103"/>
      <c r="L683" s="103"/>
      <c r="M683" s="103"/>
    </row>
    <row r="684" spans="1:13" s="81" customFormat="1" x14ac:dyDescent="0.25">
      <c r="A684" s="79"/>
      <c r="B684" s="79"/>
      <c r="C684" s="79"/>
      <c r="D684" s="94"/>
      <c r="E684" s="79"/>
      <c r="F684" s="79"/>
      <c r="G684" s="80"/>
      <c r="H684" s="79"/>
      <c r="I684" s="80"/>
      <c r="J684" s="103"/>
      <c r="K684" s="103"/>
      <c r="L684" s="103"/>
      <c r="M684" s="103"/>
    </row>
    <row r="685" spans="1:13" s="81" customFormat="1" x14ac:dyDescent="0.25">
      <c r="A685" s="79"/>
      <c r="B685" s="79"/>
      <c r="C685" s="79"/>
      <c r="D685" s="94"/>
      <c r="E685" s="79"/>
      <c r="F685" s="79"/>
      <c r="G685" s="80"/>
      <c r="H685" s="79"/>
      <c r="I685" s="80"/>
      <c r="J685" s="103"/>
      <c r="K685" s="103"/>
      <c r="L685" s="103"/>
      <c r="M685" s="103"/>
    </row>
    <row r="686" spans="1:13" s="81" customFormat="1" x14ac:dyDescent="0.25">
      <c r="A686" s="79"/>
      <c r="B686" s="79"/>
      <c r="C686" s="79"/>
      <c r="D686" s="94"/>
      <c r="E686" s="79"/>
      <c r="F686" s="79"/>
      <c r="G686" s="80"/>
      <c r="H686" s="79"/>
      <c r="I686" s="80"/>
      <c r="J686" s="103"/>
      <c r="K686" s="103"/>
      <c r="L686" s="103"/>
      <c r="M686" s="103"/>
    </row>
    <row r="687" spans="1:13" s="81" customFormat="1" x14ac:dyDescent="0.25">
      <c r="A687" s="79"/>
      <c r="B687" s="79"/>
      <c r="C687" s="79"/>
      <c r="D687" s="94"/>
      <c r="E687" s="79"/>
      <c r="F687" s="79"/>
      <c r="G687" s="80"/>
      <c r="H687" s="79"/>
      <c r="I687" s="80"/>
      <c r="J687" s="103"/>
      <c r="K687" s="103"/>
      <c r="L687" s="103"/>
      <c r="M687" s="103"/>
    </row>
    <row r="688" spans="1:13" s="81" customFormat="1" x14ac:dyDescent="0.25">
      <c r="A688" s="79"/>
      <c r="B688" s="79"/>
      <c r="C688" s="79"/>
      <c r="D688" s="94"/>
      <c r="E688" s="79"/>
      <c r="F688" s="79"/>
      <c r="G688" s="80"/>
      <c r="H688" s="79"/>
      <c r="I688" s="80"/>
      <c r="J688" s="103"/>
      <c r="K688" s="103"/>
      <c r="L688" s="103"/>
      <c r="M688" s="103"/>
    </row>
    <row r="689" spans="1:13" s="81" customFormat="1" x14ac:dyDescent="0.25">
      <c r="A689" s="79"/>
      <c r="B689" s="79"/>
      <c r="C689" s="79"/>
      <c r="D689" s="94"/>
      <c r="E689" s="79"/>
      <c r="F689" s="79"/>
      <c r="G689" s="80"/>
      <c r="H689" s="79"/>
      <c r="I689" s="80"/>
      <c r="J689" s="103"/>
      <c r="K689" s="103"/>
      <c r="L689" s="103"/>
      <c r="M689" s="103"/>
    </row>
    <row r="690" spans="1:13" s="81" customFormat="1" x14ac:dyDescent="0.25">
      <c r="A690" s="79"/>
      <c r="B690" s="79"/>
      <c r="C690" s="79"/>
      <c r="D690" s="94"/>
      <c r="E690" s="79"/>
      <c r="F690" s="79"/>
      <c r="G690" s="80"/>
      <c r="H690" s="79"/>
      <c r="I690" s="80"/>
      <c r="J690" s="103"/>
      <c r="K690" s="103"/>
      <c r="L690" s="103"/>
      <c r="M690" s="103"/>
    </row>
    <row r="691" spans="1:13" s="81" customFormat="1" x14ac:dyDescent="0.25">
      <c r="A691" s="79"/>
      <c r="B691" s="79"/>
      <c r="C691" s="79"/>
      <c r="D691" s="94"/>
      <c r="E691" s="79"/>
      <c r="F691" s="79"/>
      <c r="G691" s="80"/>
      <c r="H691" s="79"/>
      <c r="I691" s="80"/>
      <c r="J691" s="103"/>
      <c r="K691" s="103"/>
      <c r="L691" s="103"/>
      <c r="M691" s="103"/>
    </row>
    <row r="692" spans="1:13" s="81" customFormat="1" x14ac:dyDescent="0.25">
      <c r="A692" s="79"/>
      <c r="B692" s="79"/>
      <c r="C692" s="79"/>
      <c r="D692" s="94"/>
      <c r="E692" s="79"/>
      <c r="F692" s="79"/>
      <c r="G692" s="80"/>
      <c r="H692" s="79"/>
      <c r="I692" s="80"/>
      <c r="J692" s="103"/>
      <c r="K692" s="103"/>
      <c r="L692" s="103"/>
      <c r="M692" s="103"/>
    </row>
    <row r="693" spans="1:13" s="81" customFormat="1" x14ac:dyDescent="0.25">
      <c r="A693" s="79"/>
      <c r="B693" s="79"/>
      <c r="C693" s="79"/>
      <c r="D693" s="94"/>
      <c r="E693" s="79"/>
      <c r="F693" s="79"/>
      <c r="G693" s="80"/>
      <c r="H693" s="79"/>
      <c r="I693" s="80"/>
      <c r="J693" s="103"/>
      <c r="K693" s="103"/>
      <c r="L693" s="103"/>
      <c r="M693" s="103"/>
    </row>
    <row r="694" spans="1:13" s="81" customFormat="1" x14ac:dyDescent="0.25">
      <c r="A694" s="79"/>
      <c r="B694" s="79"/>
      <c r="C694" s="79"/>
      <c r="D694" s="94"/>
      <c r="E694" s="79"/>
      <c r="F694" s="79"/>
      <c r="G694" s="80"/>
      <c r="H694" s="79"/>
      <c r="I694" s="80"/>
      <c r="J694" s="103"/>
      <c r="K694" s="103"/>
      <c r="L694" s="103"/>
      <c r="M694" s="103"/>
    </row>
    <row r="695" spans="1:13" s="81" customFormat="1" x14ac:dyDescent="0.25">
      <c r="A695" s="79"/>
      <c r="B695" s="79"/>
      <c r="C695" s="79"/>
      <c r="D695" s="94"/>
      <c r="E695" s="79"/>
      <c r="F695" s="79"/>
      <c r="G695" s="80"/>
      <c r="H695" s="79"/>
      <c r="I695" s="80"/>
      <c r="J695" s="103"/>
      <c r="K695" s="103"/>
      <c r="L695" s="103"/>
      <c r="M695" s="103"/>
    </row>
    <row r="696" spans="1:13" s="81" customFormat="1" x14ac:dyDescent="0.25">
      <c r="A696" s="79"/>
      <c r="B696" s="79"/>
      <c r="C696" s="79"/>
      <c r="D696" s="94"/>
      <c r="E696" s="79"/>
      <c r="F696" s="79"/>
      <c r="G696" s="80"/>
      <c r="H696" s="79"/>
      <c r="I696" s="80"/>
      <c r="J696" s="103"/>
      <c r="K696" s="103"/>
      <c r="L696" s="103"/>
      <c r="M696" s="103"/>
    </row>
    <row r="697" spans="1:13" s="81" customFormat="1" x14ac:dyDescent="0.25">
      <c r="A697" s="79"/>
      <c r="B697" s="79"/>
      <c r="C697" s="79"/>
      <c r="D697" s="94"/>
      <c r="E697" s="79"/>
      <c r="F697" s="79"/>
      <c r="G697" s="80"/>
      <c r="H697" s="79"/>
      <c r="I697" s="80"/>
      <c r="J697" s="103"/>
      <c r="K697" s="103"/>
      <c r="L697" s="103"/>
      <c r="M697" s="103"/>
    </row>
    <row r="698" spans="1:13" s="81" customFormat="1" x14ac:dyDescent="0.25">
      <c r="A698" s="79"/>
      <c r="B698" s="79"/>
      <c r="C698" s="79"/>
      <c r="D698" s="94"/>
      <c r="E698" s="79"/>
      <c r="F698" s="79"/>
      <c r="G698" s="80"/>
      <c r="H698" s="79"/>
      <c r="I698" s="80"/>
      <c r="J698" s="103"/>
      <c r="K698" s="103"/>
      <c r="L698" s="103"/>
      <c r="M698" s="103"/>
    </row>
    <row r="699" spans="1:13" s="81" customFormat="1" x14ac:dyDescent="0.25">
      <c r="A699" s="79"/>
      <c r="B699" s="79"/>
      <c r="C699" s="79"/>
      <c r="D699" s="94"/>
      <c r="E699" s="79"/>
      <c r="F699" s="79"/>
      <c r="G699" s="80"/>
      <c r="H699" s="79"/>
      <c r="I699" s="80"/>
      <c r="J699" s="103"/>
      <c r="K699" s="103"/>
      <c r="L699" s="103"/>
      <c r="M699" s="103"/>
    </row>
    <row r="700" spans="1:13" s="81" customFormat="1" x14ac:dyDescent="0.25">
      <c r="A700" s="79"/>
      <c r="B700" s="79"/>
      <c r="C700" s="79"/>
      <c r="D700" s="94"/>
      <c r="E700" s="79"/>
      <c r="F700" s="79"/>
      <c r="G700" s="80"/>
      <c r="H700" s="79"/>
      <c r="I700" s="80"/>
      <c r="J700" s="103"/>
      <c r="K700" s="103"/>
      <c r="L700" s="103"/>
      <c r="M700" s="103"/>
    </row>
    <row r="701" spans="1:13" s="81" customFormat="1" x14ac:dyDescent="0.25">
      <c r="A701" s="79"/>
      <c r="B701" s="79"/>
      <c r="C701" s="79"/>
      <c r="D701" s="94"/>
      <c r="E701" s="79"/>
      <c r="F701" s="79"/>
      <c r="G701" s="80"/>
      <c r="H701" s="79"/>
      <c r="I701" s="80"/>
      <c r="J701" s="103"/>
      <c r="K701" s="103"/>
      <c r="L701" s="103"/>
      <c r="M701" s="103"/>
    </row>
    <row r="702" spans="1:13" s="81" customFormat="1" x14ac:dyDescent="0.25">
      <c r="A702" s="79"/>
      <c r="B702" s="79"/>
      <c r="C702" s="79"/>
      <c r="D702" s="94"/>
      <c r="E702" s="79"/>
      <c r="F702" s="79"/>
      <c r="G702" s="80"/>
      <c r="H702" s="79"/>
      <c r="I702" s="80"/>
      <c r="J702" s="103"/>
      <c r="K702" s="103"/>
      <c r="L702" s="103"/>
      <c r="M702" s="103"/>
    </row>
    <row r="703" spans="1:13" s="81" customFormat="1" x14ac:dyDescent="0.25">
      <c r="A703" s="79"/>
      <c r="B703" s="79"/>
      <c r="C703" s="79"/>
      <c r="D703" s="94"/>
      <c r="E703" s="79"/>
      <c r="F703" s="79"/>
      <c r="G703" s="80"/>
      <c r="H703" s="79"/>
      <c r="I703" s="80"/>
      <c r="J703" s="103"/>
      <c r="K703" s="103"/>
      <c r="L703" s="103"/>
      <c r="M703" s="103"/>
    </row>
    <row r="704" spans="1:13" s="81" customFormat="1" x14ac:dyDescent="0.25">
      <c r="A704" s="79"/>
      <c r="B704" s="79"/>
      <c r="C704" s="79"/>
      <c r="D704" s="94"/>
      <c r="E704" s="79"/>
      <c r="F704" s="79"/>
      <c r="G704" s="80"/>
      <c r="H704" s="79"/>
      <c r="I704" s="80"/>
      <c r="J704" s="103"/>
      <c r="K704" s="103"/>
      <c r="L704" s="103"/>
      <c r="M704" s="103"/>
    </row>
    <row r="705" spans="1:13" s="81" customFormat="1" x14ac:dyDescent="0.25">
      <c r="A705" s="79"/>
      <c r="B705" s="79"/>
      <c r="C705" s="79"/>
      <c r="D705" s="94"/>
      <c r="E705" s="79"/>
      <c r="F705" s="79"/>
      <c r="G705" s="80"/>
      <c r="H705" s="79"/>
      <c r="I705" s="80"/>
      <c r="J705" s="103"/>
      <c r="K705" s="103"/>
      <c r="L705" s="103"/>
      <c r="M705" s="103"/>
    </row>
    <row r="706" spans="1:13" s="81" customFormat="1" x14ac:dyDescent="0.25">
      <c r="A706" s="79"/>
      <c r="B706" s="79"/>
      <c r="C706" s="79"/>
      <c r="D706" s="94"/>
      <c r="E706" s="79"/>
      <c r="F706" s="79"/>
      <c r="G706" s="80"/>
      <c r="H706" s="79"/>
      <c r="I706" s="80"/>
      <c r="J706" s="103"/>
      <c r="K706" s="103"/>
      <c r="L706" s="103"/>
      <c r="M706" s="103"/>
    </row>
    <row r="707" spans="1:13" s="81" customFormat="1" x14ac:dyDescent="0.25">
      <c r="A707" s="79"/>
      <c r="B707" s="79"/>
      <c r="C707" s="79"/>
      <c r="D707" s="94"/>
      <c r="E707" s="79"/>
      <c r="F707" s="79"/>
      <c r="G707" s="80"/>
      <c r="H707" s="79"/>
      <c r="I707" s="80"/>
      <c r="J707" s="103"/>
      <c r="K707" s="103"/>
      <c r="L707" s="103"/>
      <c r="M707" s="103"/>
    </row>
    <row r="708" spans="1:13" s="81" customFormat="1" x14ac:dyDescent="0.25">
      <c r="A708" s="79"/>
      <c r="B708" s="79"/>
      <c r="C708" s="79"/>
      <c r="D708" s="94"/>
      <c r="E708" s="79"/>
      <c r="F708" s="79"/>
      <c r="G708" s="80"/>
      <c r="H708" s="79"/>
      <c r="I708" s="80"/>
      <c r="J708" s="103"/>
      <c r="K708" s="103"/>
      <c r="L708" s="103"/>
      <c r="M708" s="103"/>
    </row>
    <row r="709" spans="1:13" s="81" customFormat="1" x14ac:dyDescent="0.25">
      <c r="A709" s="79"/>
      <c r="B709" s="79"/>
      <c r="C709" s="79"/>
      <c r="D709" s="94"/>
      <c r="E709" s="79"/>
      <c r="F709" s="79"/>
      <c r="G709" s="80"/>
      <c r="H709" s="79"/>
      <c r="I709" s="80"/>
      <c r="J709" s="103"/>
      <c r="K709" s="103"/>
      <c r="L709" s="103"/>
      <c r="M709" s="103"/>
    </row>
    <row r="710" spans="1:13" s="81" customFormat="1" x14ac:dyDescent="0.25">
      <c r="A710" s="79"/>
      <c r="B710" s="79"/>
      <c r="C710" s="79"/>
      <c r="D710" s="94"/>
      <c r="E710" s="79"/>
      <c r="F710" s="79"/>
      <c r="G710" s="80"/>
      <c r="H710" s="79"/>
      <c r="I710" s="80"/>
      <c r="J710" s="103"/>
      <c r="K710" s="103"/>
      <c r="L710" s="103"/>
      <c r="M710" s="103"/>
    </row>
    <row r="711" spans="1:13" s="81" customFormat="1" x14ac:dyDescent="0.25">
      <c r="A711" s="79"/>
      <c r="B711" s="79"/>
      <c r="C711" s="79"/>
      <c r="D711" s="94"/>
      <c r="E711" s="79"/>
      <c r="F711" s="79"/>
      <c r="G711" s="80"/>
      <c r="H711" s="79"/>
      <c r="I711" s="80"/>
      <c r="J711" s="103"/>
      <c r="K711" s="103"/>
      <c r="L711" s="103"/>
      <c r="M711" s="103"/>
    </row>
    <row r="712" spans="1:13" s="81" customFormat="1" x14ac:dyDescent="0.25">
      <c r="A712" s="79"/>
      <c r="B712" s="79"/>
      <c r="C712" s="79"/>
      <c r="D712" s="94"/>
      <c r="E712" s="79"/>
      <c r="F712" s="79"/>
      <c r="G712" s="80"/>
      <c r="H712" s="79"/>
      <c r="I712" s="80"/>
      <c r="J712" s="103"/>
      <c r="K712" s="103"/>
      <c r="L712" s="103"/>
      <c r="M712" s="103"/>
    </row>
    <row r="713" spans="1:13" s="81" customFormat="1" x14ac:dyDescent="0.25">
      <c r="A713" s="79"/>
      <c r="B713" s="79"/>
      <c r="C713" s="79"/>
      <c r="D713" s="94"/>
      <c r="E713" s="79"/>
      <c r="F713" s="79"/>
      <c r="G713" s="80"/>
      <c r="H713" s="79"/>
      <c r="I713" s="80"/>
      <c r="J713" s="103"/>
      <c r="K713" s="103"/>
      <c r="L713" s="103"/>
      <c r="M713" s="103"/>
    </row>
    <row r="714" spans="1:13" s="81" customFormat="1" x14ac:dyDescent="0.25">
      <c r="A714" s="79"/>
      <c r="B714" s="79"/>
      <c r="C714" s="79"/>
      <c r="D714" s="94"/>
      <c r="E714" s="79"/>
      <c r="F714" s="79"/>
      <c r="G714" s="80"/>
      <c r="H714" s="79"/>
      <c r="I714" s="80"/>
      <c r="J714" s="103"/>
      <c r="K714" s="103"/>
      <c r="L714" s="103"/>
      <c r="M714" s="103"/>
    </row>
    <row r="715" spans="1:13" s="81" customFormat="1" x14ac:dyDescent="0.25">
      <c r="A715" s="79"/>
      <c r="B715" s="79"/>
      <c r="C715" s="79"/>
      <c r="D715" s="94"/>
      <c r="E715" s="79"/>
      <c r="F715" s="79"/>
      <c r="G715" s="80"/>
      <c r="H715" s="79"/>
      <c r="I715" s="80"/>
      <c r="J715" s="103"/>
      <c r="K715" s="103"/>
      <c r="L715" s="103"/>
      <c r="M715" s="103"/>
    </row>
    <row r="716" spans="1:13" s="81" customFormat="1" x14ac:dyDescent="0.25">
      <c r="A716" s="79"/>
      <c r="B716" s="79"/>
      <c r="C716" s="79"/>
      <c r="D716" s="94"/>
      <c r="E716" s="79"/>
      <c r="F716" s="79"/>
      <c r="G716" s="80"/>
      <c r="H716" s="79"/>
      <c r="I716" s="80"/>
      <c r="J716" s="103"/>
      <c r="K716" s="103"/>
      <c r="L716" s="103"/>
      <c r="M716" s="103"/>
    </row>
    <row r="717" spans="1:13" s="81" customFormat="1" x14ac:dyDescent="0.25">
      <c r="A717" s="79"/>
      <c r="B717" s="79"/>
      <c r="C717" s="79"/>
      <c r="D717" s="94"/>
      <c r="E717" s="79"/>
      <c r="F717" s="79"/>
      <c r="G717" s="80"/>
      <c r="H717" s="79"/>
      <c r="I717" s="80"/>
      <c r="J717" s="103"/>
      <c r="K717" s="103"/>
      <c r="L717" s="103"/>
      <c r="M717" s="103"/>
    </row>
    <row r="718" spans="1:13" s="81" customFormat="1" x14ac:dyDescent="0.25">
      <c r="A718" s="79"/>
      <c r="B718" s="79"/>
      <c r="C718" s="79"/>
      <c r="D718" s="94"/>
      <c r="E718" s="79"/>
      <c r="F718" s="79"/>
      <c r="G718" s="80"/>
      <c r="H718" s="79"/>
      <c r="I718" s="80"/>
      <c r="J718" s="103"/>
      <c r="K718" s="103"/>
      <c r="L718" s="103"/>
      <c r="M718" s="103"/>
    </row>
    <row r="719" spans="1:13" s="81" customFormat="1" x14ac:dyDescent="0.25">
      <c r="A719" s="79"/>
      <c r="B719" s="79"/>
      <c r="C719" s="79"/>
      <c r="D719" s="94"/>
      <c r="E719" s="79"/>
      <c r="F719" s="79"/>
      <c r="G719" s="80"/>
      <c r="H719" s="79"/>
      <c r="I719" s="80"/>
      <c r="J719" s="103"/>
      <c r="K719" s="103"/>
      <c r="L719" s="103"/>
      <c r="M719" s="103"/>
    </row>
    <row r="720" spans="1:13" s="81" customFormat="1" x14ac:dyDescent="0.25">
      <c r="A720" s="79"/>
      <c r="B720" s="79"/>
      <c r="C720" s="79"/>
      <c r="D720" s="94"/>
      <c r="E720" s="79"/>
      <c r="F720" s="79"/>
      <c r="G720" s="80"/>
      <c r="H720" s="79"/>
      <c r="I720" s="80"/>
      <c r="J720" s="103"/>
      <c r="K720" s="103"/>
      <c r="L720" s="103"/>
      <c r="M720" s="103"/>
    </row>
    <row r="721" spans="1:13" s="81" customFormat="1" x14ac:dyDescent="0.25">
      <c r="A721" s="79"/>
      <c r="B721" s="79"/>
      <c r="C721" s="79"/>
      <c r="D721" s="94"/>
      <c r="E721" s="79"/>
      <c r="F721" s="79"/>
      <c r="G721" s="80"/>
      <c r="H721" s="79"/>
      <c r="I721" s="80"/>
      <c r="J721" s="103"/>
      <c r="K721" s="103"/>
      <c r="L721" s="103"/>
      <c r="M721" s="103"/>
    </row>
    <row r="722" spans="1:13" s="81" customFormat="1" x14ac:dyDescent="0.25">
      <c r="A722" s="79"/>
      <c r="B722" s="79"/>
      <c r="C722" s="79"/>
      <c r="D722" s="94"/>
      <c r="E722" s="79"/>
      <c r="F722" s="79"/>
      <c r="G722" s="80"/>
      <c r="H722" s="79"/>
      <c r="I722" s="80"/>
      <c r="J722" s="103"/>
      <c r="K722" s="103"/>
      <c r="L722" s="103"/>
      <c r="M722" s="103"/>
    </row>
    <row r="723" spans="1:13" s="81" customFormat="1" x14ac:dyDescent="0.25">
      <c r="A723" s="79"/>
      <c r="B723" s="79"/>
      <c r="C723" s="79"/>
      <c r="D723" s="94"/>
      <c r="E723" s="79"/>
      <c r="F723" s="79"/>
      <c r="G723" s="80"/>
      <c r="H723" s="79"/>
      <c r="I723" s="80"/>
      <c r="J723" s="103"/>
      <c r="K723" s="103"/>
      <c r="L723" s="103"/>
      <c r="M723" s="103"/>
    </row>
    <row r="724" spans="1:13" s="81" customFormat="1" x14ac:dyDescent="0.25">
      <c r="A724" s="79"/>
      <c r="B724" s="79"/>
      <c r="C724" s="79"/>
      <c r="D724" s="94"/>
      <c r="E724" s="79"/>
      <c r="F724" s="79"/>
      <c r="G724" s="80"/>
      <c r="H724" s="79"/>
      <c r="I724" s="80"/>
      <c r="J724" s="103"/>
      <c r="K724" s="103"/>
      <c r="L724" s="103"/>
      <c r="M724" s="103"/>
    </row>
    <row r="725" spans="1:13" s="81" customFormat="1" x14ac:dyDescent="0.25">
      <c r="A725" s="79"/>
      <c r="B725" s="79"/>
      <c r="C725" s="79"/>
      <c r="D725" s="94"/>
      <c r="E725" s="79"/>
      <c r="F725" s="79"/>
      <c r="G725" s="80"/>
      <c r="H725" s="79"/>
      <c r="I725" s="80"/>
      <c r="J725" s="103"/>
      <c r="K725" s="103"/>
      <c r="L725" s="103"/>
      <c r="M725" s="103"/>
    </row>
    <row r="726" spans="1:13" s="81" customFormat="1" x14ac:dyDescent="0.25">
      <c r="A726" s="79"/>
      <c r="B726" s="79"/>
      <c r="C726" s="79"/>
      <c r="D726" s="94"/>
      <c r="E726" s="79"/>
      <c r="F726" s="79"/>
      <c r="G726" s="80"/>
      <c r="H726" s="79"/>
      <c r="I726" s="80"/>
      <c r="J726" s="103"/>
      <c r="K726" s="103"/>
      <c r="L726" s="103"/>
      <c r="M726" s="103"/>
    </row>
    <row r="727" spans="1:13" s="81" customFormat="1" x14ac:dyDescent="0.25">
      <c r="A727" s="79"/>
      <c r="B727" s="79"/>
      <c r="C727" s="79"/>
      <c r="D727" s="94"/>
      <c r="E727" s="79"/>
      <c r="F727" s="79"/>
      <c r="G727" s="80"/>
      <c r="H727" s="79"/>
      <c r="I727" s="80"/>
      <c r="J727" s="103"/>
      <c r="K727" s="103"/>
      <c r="L727" s="103"/>
      <c r="M727" s="103"/>
    </row>
    <row r="728" spans="1:13" s="81" customFormat="1" x14ac:dyDescent="0.25">
      <c r="A728" s="79"/>
      <c r="B728" s="79"/>
      <c r="C728" s="79"/>
      <c r="D728" s="94"/>
      <c r="E728" s="79"/>
      <c r="F728" s="79"/>
      <c r="G728" s="80"/>
      <c r="H728" s="79"/>
      <c r="I728" s="80"/>
      <c r="J728" s="103"/>
      <c r="K728" s="103"/>
      <c r="L728" s="103"/>
      <c r="M728" s="103"/>
    </row>
    <row r="729" spans="1:13" s="81" customFormat="1" x14ac:dyDescent="0.25">
      <c r="A729" s="79"/>
      <c r="B729" s="79"/>
      <c r="C729" s="79"/>
      <c r="D729" s="94"/>
      <c r="E729" s="79"/>
      <c r="F729" s="79"/>
      <c r="G729" s="80"/>
      <c r="H729" s="79"/>
      <c r="I729" s="80"/>
      <c r="J729" s="103"/>
      <c r="K729" s="103"/>
      <c r="L729" s="103"/>
      <c r="M729" s="103"/>
    </row>
    <row r="730" spans="1:13" s="81" customFormat="1" x14ac:dyDescent="0.25">
      <c r="A730" s="79"/>
      <c r="B730" s="79"/>
      <c r="C730" s="79"/>
      <c r="D730" s="94"/>
      <c r="E730" s="79"/>
      <c r="F730" s="79"/>
      <c r="G730" s="80"/>
      <c r="H730" s="79"/>
      <c r="I730" s="80"/>
      <c r="J730" s="103"/>
      <c r="K730" s="103"/>
      <c r="L730" s="103"/>
      <c r="M730" s="103"/>
    </row>
    <row r="731" spans="1:13" s="81" customFormat="1" x14ac:dyDescent="0.25">
      <c r="A731" s="79"/>
      <c r="B731" s="79"/>
      <c r="C731" s="79"/>
      <c r="D731" s="94"/>
      <c r="E731" s="79"/>
      <c r="F731" s="79"/>
      <c r="G731" s="80"/>
      <c r="H731" s="79"/>
      <c r="I731" s="80"/>
      <c r="J731" s="103"/>
      <c r="K731" s="103"/>
      <c r="L731" s="103"/>
      <c r="M731" s="103"/>
    </row>
    <row r="732" spans="1:13" s="81" customFormat="1" x14ac:dyDescent="0.25">
      <c r="A732" s="79"/>
      <c r="B732" s="79"/>
      <c r="C732" s="79"/>
      <c r="D732" s="94"/>
      <c r="E732" s="79"/>
      <c r="F732" s="79"/>
      <c r="G732" s="80"/>
      <c r="H732" s="79"/>
      <c r="I732" s="80"/>
      <c r="J732" s="103"/>
      <c r="K732" s="103"/>
      <c r="L732" s="103"/>
      <c r="M732" s="103"/>
    </row>
    <row r="733" spans="1:13" s="81" customFormat="1" x14ac:dyDescent="0.25">
      <c r="A733" s="79"/>
      <c r="B733" s="79"/>
      <c r="C733" s="79"/>
      <c r="D733" s="94"/>
      <c r="E733" s="79"/>
      <c r="F733" s="79"/>
      <c r="G733" s="80"/>
      <c r="H733" s="79"/>
      <c r="I733" s="80"/>
      <c r="J733" s="103"/>
      <c r="K733" s="103"/>
      <c r="L733" s="103"/>
      <c r="M733" s="103"/>
    </row>
    <row r="734" spans="1:13" s="81" customFormat="1" x14ac:dyDescent="0.25">
      <c r="A734" s="79"/>
      <c r="B734" s="79"/>
      <c r="C734" s="79"/>
      <c r="D734" s="94"/>
      <c r="E734" s="79"/>
      <c r="F734" s="79"/>
      <c r="G734" s="80"/>
      <c r="H734" s="79"/>
      <c r="I734" s="80"/>
      <c r="J734" s="103"/>
      <c r="K734" s="103"/>
      <c r="L734" s="103"/>
      <c r="M734" s="103"/>
    </row>
    <row r="735" spans="1:13" s="81" customFormat="1" x14ac:dyDescent="0.25">
      <c r="A735" s="79"/>
      <c r="B735" s="79"/>
      <c r="C735" s="79"/>
      <c r="D735" s="94"/>
      <c r="E735" s="79"/>
      <c r="F735" s="79"/>
      <c r="G735" s="80"/>
      <c r="H735" s="79"/>
      <c r="I735" s="80"/>
      <c r="J735" s="103"/>
      <c r="K735" s="103"/>
      <c r="L735" s="103"/>
      <c r="M735" s="103"/>
    </row>
    <row r="736" spans="1:13" s="81" customFormat="1" x14ac:dyDescent="0.25">
      <c r="A736" s="79"/>
      <c r="B736" s="79"/>
      <c r="C736" s="79"/>
      <c r="D736" s="94"/>
      <c r="E736" s="79"/>
      <c r="F736" s="79"/>
      <c r="G736" s="80"/>
      <c r="H736" s="79"/>
      <c r="I736" s="80"/>
      <c r="J736" s="103"/>
      <c r="K736" s="103"/>
      <c r="L736" s="103"/>
      <c r="M736" s="103"/>
    </row>
    <row r="737" spans="1:13" s="81" customFormat="1" x14ac:dyDescent="0.25">
      <c r="A737" s="79"/>
      <c r="B737" s="79"/>
      <c r="C737" s="79"/>
      <c r="D737" s="94"/>
      <c r="E737" s="79"/>
      <c r="F737" s="79"/>
      <c r="G737" s="80"/>
      <c r="H737" s="79"/>
      <c r="I737" s="80"/>
      <c r="J737" s="103"/>
      <c r="K737" s="103"/>
      <c r="L737" s="103"/>
      <c r="M737" s="103"/>
    </row>
    <row r="738" spans="1:13" s="81" customFormat="1" x14ac:dyDescent="0.25">
      <c r="A738" s="79"/>
      <c r="B738" s="79"/>
      <c r="C738" s="79"/>
      <c r="D738" s="94"/>
      <c r="E738" s="79"/>
      <c r="F738" s="79"/>
      <c r="G738" s="80"/>
      <c r="H738" s="79"/>
      <c r="I738" s="80"/>
      <c r="J738" s="103"/>
      <c r="K738" s="103"/>
      <c r="L738" s="103"/>
      <c r="M738" s="103"/>
    </row>
    <row r="739" spans="1:13" s="81" customFormat="1" x14ac:dyDescent="0.25">
      <c r="A739" s="79"/>
      <c r="B739" s="79"/>
      <c r="C739" s="79"/>
      <c r="D739" s="94"/>
      <c r="E739" s="79"/>
      <c r="F739" s="79"/>
      <c r="G739" s="80"/>
      <c r="H739" s="79"/>
      <c r="I739" s="80"/>
      <c r="J739" s="103"/>
      <c r="K739" s="103"/>
      <c r="L739" s="103"/>
      <c r="M739" s="103"/>
    </row>
    <row r="740" spans="1:13" s="81" customFormat="1" x14ac:dyDescent="0.25">
      <c r="A740" s="79"/>
      <c r="B740" s="79"/>
      <c r="C740" s="79"/>
      <c r="D740" s="94"/>
      <c r="E740" s="79"/>
      <c r="F740" s="79"/>
      <c r="G740" s="80"/>
      <c r="H740" s="79"/>
      <c r="I740" s="80"/>
      <c r="J740" s="103"/>
      <c r="K740" s="103"/>
      <c r="L740" s="103"/>
      <c r="M740" s="103"/>
    </row>
    <row r="741" spans="1:13" s="81" customFormat="1" x14ac:dyDescent="0.25">
      <c r="A741" s="79"/>
      <c r="B741" s="79"/>
      <c r="C741" s="79"/>
      <c r="D741" s="94"/>
      <c r="E741" s="79"/>
      <c r="F741" s="79"/>
      <c r="G741" s="80"/>
      <c r="H741" s="79"/>
      <c r="I741" s="80"/>
      <c r="J741" s="103"/>
      <c r="K741" s="103"/>
      <c r="L741" s="103"/>
      <c r="M741" s="103"/>
    </row>
    <row r="742" spans="1:13" s="81" customFormat="1" x14ac:dyDescent="0.25">
      <c r="A742" s="79"/>
      <c r="B742" s="79"/>
      <c r="C742" s="79"/>
      <c r="D742" s="94"/>
      <c r="E742" s="79"/>
      <c r="F742" s="79"/>
      <c r="G742" s="80"/>
      <c r="H742" s="79"/>
      <c r="I742" s="80"/>
      <c r="J742" s="103"/>
      <c r="K742" s="103"/>
      <c r="L742" s="103"/>
      <c r="M742" s="103"/>
    </row>
    <row r="743" spans="1:13" s="81" customFormat="1" x14ac:dyDescent="0.25">
      <c r="A743" s="79"/>
      <c r="B743" s="79"/>
      <c r="C743" s="79"/>
      <c r="D743" s="94"/>
      <c r="E743" s="79"/>
      <c r="F743" s="79"/>
      <c r="G743" s="80"/>
      <c r="H743" s="79"/>
      <c r="I743" s="80"/>
      <c r="J743" s="103"/>
      <c r="K743" s="103"/>
      <c r="L743" s="103"/>
      <c r="M743" s="103"/>
    </row>
    <row r="744" spans="1:13" s="81" customFormat="1" x14ac:dyDescent="0.25">
      <c r="A744" s="79"/>
      <c r="B744" s="79"/>
      <c r="C744" s="79"/>
      <c r="D744" s="94"/>
      <c r="E744" s="79"/>
      <c r="F744" s="79"/>
      <c r="G744" s="80"/>
      <c r="H744" s="79"/>
      <c r="I744" s="80"/>
      <c r="J744" s="103"/>
      <c r="K744" s="103"/>
      <c r="L744" s="103"/>
      <c r="M744" s="103"/>
    </row>
    <row r="745" spans="1:13" s="81" customFormat="1" x14ac:dyDescent="0.25">
      <c r="A745" s="79"/>
      <c r="B745" s="79"/>
      <c r="C745" s="79"/>
      <c r="D745" s="94"/>
      <c r="E745" s="79"/>
      <c r="F745" s="79"/>
      <c r="G745" s="80"/>
      <c r="H745" s="79"/>
      <c r="I745" s="80"/>
      <c r="J745" s="103"/>
      <c r="K745" s="103"/>
      <c r="L745" s="103"/>
      <c r="M745" s="103"/>
    </row>
    <row r="746" spans="1:13" s="81" customFormat="1" x14ac:dyDescent="0.25">
      <c r="A746" s="79"/>
      <c r="B746" s="79"/>
      <c r="C746" s="79"/>
      <c r="D746" s="94"/>
      <c r="E746" s="79"/>
      <c r="F746" s="79"/>
      <c r="G746" s="80"/>
      <c r="H746" s="79"/>
      <c r="I746" s="80"/>
      <c r="J746" s="103"/>
      <c r="K746" s="103"/>
      <c r="L746" s="103"/>
      <c r="M746" s="103"/>
    </row>
    <row r="747" spans="1:13" s="81" customFormat="1" x14ac:dyDescent="0.25">
      <c r="A747" s="79"/>
      <c r="B747" s="79"/>
      <c r="C747" s="79"/>
      <c r="D747" s="94"/>
      <c r="E747" s="79"/>
      <c r="F747" s="79"/>
      <c r="G747" s="80"/>
      <c r="H747" s="79"/>
      <c r="I747" s="80"/>
      <c r="J747" s="103"/>
      <c r="K747" s="103"/>
      <c r="L747" s="103"/>
      <c r="M747" s="103"/>
    </row>
    <row r="748" spans="1:13" s="81" customFormat="1" x14ac:dyDescent="0.25">
      <c r="A748" s="79"/>
      <c r="B748" s="79"/>
      <c r="C748" s="79"/>
      <c r="D748" s="94"/>
      <c r="E748" s="79"/>
      <c r="F748" s="79"/>
      <c r="G748" s="80"/>
      <c r="H748" s="79"/>
      <c r="I748" s="80"/>
      <c r="J748" s="103"/>
      <c r="K748" s="103"/>
      <c r="L748" s="103"/>
      <c r="M748" s="103"/>
    </row>
    <row r="749" spans="1:13" s="81" customFormat="1" x14ac:dyDescent="0.25">
      <c r="A749" s="79"/>
      <c r="B749" s="79"/>
      <c r="C749" s="79"/>
      <c r="D749" s="94"/>
      <c r="E749" s="79"/>
      <c r="F749" s="79"/>
      <c r="G749" s="80"/>
      <c r="H749" s="79"/>
      <c r="I749" s="80"/>
      <c r="J749" s="103"/>
      <c r="K749" s="103"/>
      <c r="L749" s="103"/>
      <c r="M749" s="103"/>
    </row>
    <row r="750" spans="1:13" s="81" customFormat="1" x14ac:dyDescent="0.25">
      <c r="A750" s="79"/>
      <c r="B750" s="79"/>
      <c r="C750" s="79"/>
      <c r="D750" s="94"/>
      <c r="E750" s="79"/>
      <c r="F750" s="79"/>
      <c r="G750" s="80"/>
      <c r="H750" s="79"/>
      <c r="I750" s="80"/>
      <c r="J750" s="103"/>
      <c r="K750" s="103"/>
      <c r="L750" s="103"/>
      <c r="M750" s="103"/>
    </row>
    <row r="751" spans="1:13" s="81" customFormat="1" x14ac:dyDescent="0.25">
      <c r="A751" s="79"/>
      <c r="B751" s="79"/>
      <c r="C751" s="79"/>
      <c r="D751" s="94"/>
      <c r="E751" s="79"/>
      <c r="F751" s="79"/>
      <c r="G751" s="80"/>
      <c r="H751" s="79"/>
      <c r="I751" s="80"/>
      <c r="J751" s="103"/>
      <c r="K751" s="103"/>
      <c r="L751" s="103"/>
      <c r="M751" s="103"/>
    </row>
    <row r="752" spans="1:13" s="81" customFormat="1" x14ac:dyDescent="0.25">
      <c r="A752" s="79"/>
      <c r="B752" s="79"/>
      <c r="C752" s="79"/>
      <c r="D752" s="94"/>
      <c r="E752" s="79"/>
      <c r="F752" s="79"/>
      <c r="G752" s="80"/>
      <c r="H752" s="79"/>
      <c r="I752" s="80"/>
      <c r="J752" s="103"/>
      <c r="K752" s="103"/>
      <c r="L752" s="103"/>
      <c r="M752" s="103"/>
    </row>
    <row r="753" spans="1:13" s="81" customFormat="1" x14ac:dyDescent="0.25">
      <c r="A753" s="79"/>
      <c r="B753" s="79"/>
      <c r="C753" s="79"/>
      <c r="D753" s="94"/>
      <c r="E753" s="79"/>
      <c r="F753" s="79"/>
      <c r="G753" s="80"/>
      <c r="H753" s="79"/>
      <c r="I753" s="80"/>
      <c r="J753" s="103"/>
      <c r="K753" s="103"/>
      <c r="L753" s="103"/>
      <c r="M753" s="103"/>
    </row>
    <row r="754" spans="1:13" s="81" customFormat="1" x14ac:dyDescent="0.25">
      <c r="A754" s="79"/>
      <c r="B754" s="79"/>
      <c r="C754" s="79"/>
      <c r="D754" s="94"/>
      <c r="E754" s="79"/>
      <c r="F754" s="79"/>
      <c r="G754" s="80"/>
      <c r="H754" s="79"/>
      <c r="I754" s="80"/>
      <c r="J754" s="103"/>
      <c r="K754" s="103"/>
      <c r="L754" s="103"/>
      <c r="M754" s="103"/>
    </row>
    <row r="755" spans="1:13" s="81" customFormat="1" x14ac:dyDescent="0.25">
      <c r="A755" s="79"/>
      <c r="B755" s="79"/>
      <c r="C755" s="79"/>
      <c r="D755" s="94"/>
      <c r="E755" s="79"/>
      <c r="F755" s="79"/>
      <c r="G755" s="80"/>
      <c r="H755" s="79"/>
      <c r="I755" s="80"/>
      <c r="J755" s="103"/>
      <c r="K755" s="103"/>
      <c r="L755" s="103"/>
      <c r="M755" s="103"/>
    </row>
    <row r="756" spans="1:13" s="81" customFormat="1" x14ac:dyDescent="0.25">
      <c r="A756" s="79"/>
      <c r="B756" s="79"/>
      <c r="C756" s="79"/>
      <c r="D756" s="94"/>
      <c r="E756" s="79"/>
      <c r="F756" s="79"/>
      <c r="G756" s="80"/>
      <c r="H756" s="79"/>
      <c r="I756" s="80"/>
      <c r="J756" s="103"/>
      <c r="K756" s="103"/>
      <c r="L756" s="103"/>
      <c r="M756" s="103"/>
    </row>
    <row r="757" spans="1:13" s="81" customFormat="1" x14ac:dyDescent="0.25">
      <c r="A757" s="79"/>
      <c r="B757" s="79"/>
      <c r="C757" s="79"/>
      <c r="D757" s="94"/>
      <c r="E757" s="79"/>
      <c r="F757" s="79"/>
      <c r="G757" s="80"/>
      <c r="H757" s="79"/>
      <c r="I757" s="80"/>
      <c r="J757" s="103"/>
      <c r="K757" s="103"/>
      <c r="L757" s="103"/>
      <c r="M757" s="103"/>
    </row>
    <row r="758" spans="1:13" s="81" customFormat="1" x14ac:dyDescent="0.25">
      <c r="A758" s="79"/>
      <c r="B758" s="79"/>
      <c r="C758" s="79"/>
      <c r="D758" s="94"/>
      <c r="E758" s="79"/>
      <c r="F758" s="79"/>
      <c r="G758" s="80"/>
      <c r="H758" s="79"/>
      <c r="I758" s="80"/>
      <c r="J758" s="103"/>
      <c r="K758" s="103"/>
      <c r="L758" s="103"/>
      <c r="M758" s="103"/>
    </row>
    <row r="759" spans="1:13" s="81" customFormat="1" x14ac:dyDescent="0.25">
      <c r="A759" s="79"/>
      <c r="B759" s="79"/>
      <c r="C759" s="79"/>
      <c r="D759" s="94"/>
      <c r="E759" s="79"/>
      <c r="F759" s="79"/>
      <c r="G759" s="80"/>
      <c r="H759" s="79"/>
      <c r="I759" s="80"/>
      <c r="J759" s="103"/>
      <c r="K759" s="103"/>
      <c r="L759" s="103"/>
      <c r="M759" s="103"/>
    </row>
    <row r="760" spans="1:13" s="81" customFormat="1" x14ac:dyDescent="0.25">
      <c r="A760" s="79"/>
      <c r="B760" s="79"/>
      <c r="C760" s="79"/>
      <c r="D760" s="94"/>
      <c r="E760" s="79"/>
      <c r="F760" s="79"/>
      <c r="G760" s="80"/>
      <c r="H760" s="79"/>
      <c r="I760" s="80"/>
      <c r="J760" s="103"/>
      <c r="K760" s="103"/>
      <c r="L760" s="103"/>
      <c r="M760" s="103"/>
    </row>
    <row r="761" spans="1:13" s="81" customFormat="1" x14ac:dyDescent="0.25">
      <c r="A761" s="79"/>
      <c r="B761" s="79"/>
      <c r="C761" s="79"/>
      <c r="D761" s="94"/>
      <c r="E761" s="79"/>
      <c r="F761" s="79"/>
      <c r="G761" s="80"/>
      <c r="H761" s="79"/>
      <c r="I761" s="80"/>
      <c r="J761" s="103"/>
      <c r="K761" s="103"/>
      <c r="L761" s="103"/>
      <c r="M761" s="103"/>
    </row>
    <row r="762" spans="1:13" s="81" customFormat="1" x14ac:dyDescent="0.25">
      <c r="A762" s="79"/>
      <c r="B762" s="79"/>
      <c r="C762" s="79"/>
      <c r="D762" s="94"/>
      <c r="E762" s="79"/>
      <c r="F762" s="79"/>
      <c r="G762" s="80"/>
      <c r="H762" s="79"/>
      <c r="I762" s="80"/>
      <c r="J762" s="103"/>
      <c r="K762" s="103"/>
      <c r="L762" s="103"/>
      <c r="M762" s="103"/>
    </row>
    <row r="763" spans="1:13" s="81" customFormat="1" x14ac:dyDescent="0.25">
      <c r="A763" s="79"/>
      <c r="B763" s="79"/>
      <c r="C763" s="79"/>
      <c r="D763" s="94"/>
      <c r="E763" s="79"/>
      <c r="F763" s="79"/>
      <c r="G763" s="80"/>
      <c r="H763" s="79"/>
      <c r="I763" s="80"/>
      <c r="J763" s="103"/>
      <c r="K763" s="103"/>
      <c r="L763" s="103"/>
      <c r="M763" s="103"/>
    </row>
    <row r="764" spans="1:13" s="81" customFormat="1" x14ac:dyDescent="0.25">
      <c r="A764" s="79"/>
      <c r="B764" s="79"/>
      <c r="C764" s="79"/>
      <c r="D764" s="94"/>
      <c r="E764" s="79"/>
      <c r="F764" s="79"/>
      <c r="G764" s="80"/>
      <c r="H764" s="79"/>
      <c r="I764" s="80"/>
      <c r="J764" s="103"/>
      <c r="K764" s="103"/>
      <c r="L764" s="103"/>
      <c r="M764" s="103"/>
    </row>
    <row r="765" spans="1:13" s="81" customFormat="1" x14ac:dyDescent="0.25">
      <c r="A765" s="79"/>
      <c r="B765" s="79"/>
      <c r="C765" s="79"/>
      <c r="D765" s="94"/>
      <c r="E765" s="79"/>
      <c r="F765" s="79"/>
      <c r="G765" s="80"/>
      <c r="H765" s="79"/>
      <c r="I765" s="80"/>
      <c r="J765" s="103"/>
      <c r="K765" s="103"/>
      <c r="L765" s="103"/>
      <c r="M765" s="103"/>
    </row>
    <row r="766" spans="1:13" s="81" customFormat="1" x14ac:dyDescent="0.25">
      <c r="A766" s="79"/>
      <c r="B766" s="79"/>
      <c r="C766" s="79"/>
      <c r="D766" s="94"/>
      <c r="E766" s="79"/>
      <c r="F766" s="79"/>
      <c r="G766" s="80"/>
      <c r="H766" s="79"/>
      <c r="I766" s="80"/>
      <c r="J766" s="103"/>
      <c r="K766" s="103"/>
      <c r="L766" s="103"/>
      <c r="M766" s="103"/>
    </row>
    <row r="767" spans="1:13" s="81" customFormat="1" x14ac:dyDescent="0.25">
      <c r="A767" s="79"/>
      <c r="B767" s="79"/>
      <c r="C767" s="79"/>
      <c r="D767" s="94"/>
      <c r="E767" s="79"/>
      <c r="F767" s="79"/>
      <c r="G767" s="80"/>
      <c r="H767" s="79"/>
      <c r="I767" s="80"/>
      <c r="J767" s="103"/>
      <c r="K767" s="103"/>
      <c r="L767" s="103"/>
      <c r="M767" s="103"/>
    </row>
    <row r="768" spans="1:13" s="81" customFormat="1" x14ac:dyDescent="0.25">
      <c r="A768" s="79"/>
      <c r="B768" s="79"/>
      <c r="C768" s="79"/>
      <c r="D768" s="94"/>
      <c r="E768" s="79"/>
      <c r="F768" s="79"/>
      <c r="G768" s="80"/>
      <c r="H768" s="79"/>
      <c r="I768" s="80"/>
      <c r="J768" s="103"/>
      <c r="K768" s="103"/>
      <c r="L768" s="103"/>
      <c r="M768" s="103"/>
    </row>
    <row r="769" spans="1:13" s="81" customFormat="1" x14ac:dyDescent="0.25">
      <c r="A769" s="79"/>
      <c r="B769" s="79"/>
      <c r="C769" s="79"/>
      <c r="D769" s="94"/>
      <c r="E769" s="79"/>
      <c r="F769" s="79"/>
      <c r="G769" s="80"/>
      <c r="H769" s="79"/>
      <c r="I769" s="80"/>
      <c r="J769" s="103"/>
      <c r="K769" s="103"/>
      <c r="L769" s="103"/>
      <c r="M769" s="103"/>
    </row>
    <row r="770" spans="1:13" s="81" customFormat="1" x14ac:dyDescent="0.25">
      <c r="A770" s="79"/>
      <c r="B770" s="79"/>
      <c r="C770" s="79"/>
      <c r="D770" s="94"/>
      <c r="E770" s="79"/>
      <c r="F770" s="79"/>
      <c r="G770" s="80"/>
      <c r="H770" s="79"/>
      <c r="I770" s="80"/>
      <c r="J770" s="103"/>
      <c r="K770" s="103"/>
      <c r="L770" s="103"/>
      <c r="M770" s="103"/>
    </row>
    <row r="771" spans="1:13" s="81" customFormat="1" x14ac:dyDescent="0.25">
      <c r="A771" s="79"/>
      <c r="B771" s="79"/>
      <c r="C771" s="79"/>
      <c r="D771" s="94"/>
      <c r="E771" s="79"/>
      <c r="F771" s="79"/>
      <c r="G771" s="80"/>
      <c r="H771" s="79"/>
      <c r="I771" s="80"/>
      <c r="J771" s="103"/>
      <c r="K771" s="103"/>
      <c r="L771" s="103"/>
      <c r="M771" s="103"/>
    </row>
    <row r="772" spans="1:13" s="81" customFormat="1" x14ac:dyDescent="0.25">
      <c r="A772" s="79"/>
      <c r="B772" s="79"/>
      <c r="C772" s="79"/>
      <c r="D772" s="94"/>
      <c r="E772" s="79"/>
      <c r="F772" s="79"/>
      <c r="G772" s="80"/>
      <c r="H772" s="79"/>
      <c r="I772" s="80"/>
      <c r="J772" s="103"/>
      <c r="K772" s="103"/>
      <c r="L772" s="103"/>
      <c r="M772" s="103"/>
    </row>
    <row r="773" spans="1:13" s="81" customFormat="1" x14ac:dyDescent="0.25">
      <c r="A773" s="79"/>
      <c r="B773" s="79"/>
      <c r="C773" s="79"/>
      <c r="D773" s="94"/>
      <c r="E773" s="79"/>
      <c r="F773" s="79"/>
      <c r="G773" s="80"/>
      <c r="H773" s="79"/>
      <c r="I773" s="80"/>
      <c r="J773" s="103"/>
      <c r="K773" s="103"/>
      <c r="L773" s="103"/>
      <c r="M773" s="103"/>
    </row>
    <row r="774" spans="1:13" s="81" customFormat="1" x14ac:dyDescent="0.25">
      <c r="A774" s="79"/>
      <c r="B774" s="79"/>
      <c r="C774" s="79"/>
      <c r="D774" s="94"/>
      <c r="E774" s="79"/>
      <c r="F774" s="79"/>
      <c r="G774" s="80"/>
      <c r="H774" s="79"/>
      <c r="I774" s="80"/>
      <c r="J774" s="103"/>
      <c r="K774" s="103"/>
      <c r="L774" s="103"/>
      <c r="M774" s="103"/>
    </row>
    <row r="775" spans="1:13" s="81" customFormat="1" x14ac:dyDescent="0.25">
      <c r="A775" s="79"/>
      <c r="B775" s="79"/>
      <c r="C775" s="79"/>
      <c r="D775" s="94"/>
      <c r="E775" s="79"/>
      <c r="F775" s="79"/>
      <c r="G775" s="80"/>
      <c r="H775" s="79"/>
      <c r="I775" s="80"/>
      <c r="J775" s="103"/>
      <c r="K775" s="103"/>
      <c r="L775" s="103"/>
      <c r="M775" s="103"/>
    </row>
    <row r="776" spans="1:13" s="81" customFormat="1" x14ac:dyDescent="0.25">
      <c r="A776" s="79"/>
      <c r="B776" s="79"/>
      <c r="C776" s="79"/>
      <c r="D776" s="94"/>
      <c r="E776" s="79"/>
      <c r="F776" s="79"/>
      <c r="G776" s="80"/>
      <c r="H776" s="79"/>
      <c r="I776" s="80"/>
      <c r="J776" s="103"/>
      <c r="K776" s="103"/>
      <c r="L776" s="103"/>
      <c r="M776" s="103"/>
    </row>
    <row r="777" spans="1:13" s="81" customFormat="1" x14ac:dyDescent="0.25">
      <c r="A777" s="79"/>
      <c r="B777" s="79"/>
      <c r="C777" s="79"/>
      <c r="D777" s="94"/>
      <c r="E777" s="79"/>
      <c r="F777" s="79"/>
      <c r="G777" s="80"/>
      <c r="H777" s="79"/>
      <c r="I777" s="80"/>
      <c r="J777" s="103"/>
      <c r="K777" s="103"/>
      <c r="L777" s="103"/>
      <c r="M777" s="103"/>
    </row>
    <row r="778" spans="1:13" s="81" customFormat="1" x14ac:dyDescent="0.25">
      <c r="A778" s="79"/>
      <c r="B778" s="79"/>
      <c r="C778" s="79"/>
      <c r="D778" s="94"/>
      <c r="E778" s="79"/>
      <c r="F778" s="79"/>
      <c r="G778" s="80"/>
      <c r="H778" s="79"/>
      <c r="I778" s="80"/>
      <c r="J778" s="103"/>
      <c r="K778" s="103"/>
      <c r="L778" s="103"/>
      <c r="M778" s="103"/>
    </row>
    <row r="779" spans="1:13" s="81" customFormat="1" x14ac:dyDescent="0.25">
      <c r="A779" s="79"/>
      <c r="B779" s="79"/>
      <c r="C779" s="79"/>
      <c r="D779" s="94"/>
      <c r="E779" s="79"/>
      <c r="F779" s="79"/>
      <c r="G779" s="80"/>
      <c r="H779" s="79"/>
      <c r="I779" s="80"/>
      <c r="J779" s="103"/>
      <c r="K779" s="103"/>
      <c r="L779" s="103"/>
      <c r="M779" s="103"/>
    </row>
    <row r="780" spans="1:13" s="81" customFormat="1" x14ac:dyDescent="0.25">
      <c r="A780" s="79"/>
      <c r="B780" s="79"/>
      <c r="C780" s="79"/>
      <c r="D780" s="94"/>
      <c r="E780" s="79"/>
      <c r="F780" s="79"/>
      <c r="G780" s="80"/>
      <c r="H780" s="79"/>
      <c r="I780" s="80"/>
      <c r="J780" s="103"/>
      <c r="K780" s="103"/>
      <c r="L780" s="103"/>
      <c r="M780" s="103"/>
    </row>
    <row r="781" spans="1:13" s="81" customFormat="1" x14ac:dyDescent="0.25">
      <c r="A781" s="79"/>
      <c r="B781" s="79"/>
      <c r="C781" s="79"/>
      <c r="D781" s="94"/>
      <c r="E781" s="79"/>
      <c r="F781" s="79"/>
      <c r="G781" s="80"/>
      <c r="H781" s="79"/>
      <c r="I781" s="80"/>
      <c r="J781" s="103"/>
      <c r="K781" s="103"/>
      <c r="L781" s="103"/>
      <c r="M781" s="103"/>
    </row>
    <row r="782" spans="1:13" s="81" customFormat="1" x14ac:dyDescent="0.25">
      <c r="A782" s="79"/>
      <c r="B782" s="79"/>
      <c r="C782" s="79"/>
      <c r="D782" s="94"/>
      <c r="E782" s="79"/>
      <c r="F782" s="79"/>
      <c r="G782" s="80"/>
      <c r="H782" s="79"/>
      <c r="I782" s="80"/>
      <c r="J782" s="103"/>
      <c r="K782" s="103"/>
      <c r="L782" s="103"/>
      <c r="M782" s="103"/>
    </row>
    <row r="783" spans="1:13" s="81" customFormat="1" x14ac:dyDescent="0.25">
      <c r="A783" s="79"/>
      <c r="B783" s="79"/>
      <c r="C783" s="79"/>
      <c r="D783" s="94"/>
      <c r="E783" s="79"/>
      <c r="F783" s="79"/>
      <c r="G783" s="80"/>
      <c r="H783" s="79"/>
      <c r="I783" s="80"/>
      <c r="J783" s="103"/>
      <c r="K783" s="103"/>
      <c r="L783" s="103"/>
      <c r="M783" s="103"/>
    </row>
    <row r="784" spans="1:13" s="81" customFormat="1" x14ac:dyDescent="0.25">
      <c r="A784" s="79"/>
      <c r="B784" s="79"/>
      <c r="C784" s="79"/>
      <c r="D784" s="94"/>
      <c r="E784" s="79"/>
      <c r="F784" s="79"/>
      <c r="G784" s="80"/>
      <c r="H784" s="79"/>
      <c r="I784" s="80"/>
      <c r="J784" s="103"/>
      <c r="K784" s="103"/>
      <c r="L784" s="103"/>
      <c r="M784" s="103"/>
    </row>
    <row r="785" spans="1:13" s="81" customFormat="1" x14ac:dyDescent="0.25">
      <c r="A785" s="79"/>
      <c r="B785" s="79"/>
      <c r="C785" s="79"/>
      <c r="D785" s="94"/>
      <c r="E785" s="79"/>
      <c r="F785" s="79"/>
      <c r="G785" s="80"/>
      <c r="H785" s="79"/>
      <c r="I785" s="80"/>
      <c r="J785" s="103"/>
      <c r="K785" s="103"/>
      <c r="L785" s="103"/>
      <c r="M785" s="103"/>
    </row>
    <row r="786" spans="1:13" s="81" customFormat="1" x14ac:dyDescent="0.25">
      <c r="A786" s="79"/>
      <c r="B786" s="79"/>
      <c r="C786" s="79"/>
      <c r="D786" s="94"/>
      <c r="E786" s="79"/>
      <c r="F786" s="79"/>
      <c r="G786" s="80"/>
      <c r="H786" s="79"/>
      <c r="I786" s="80"/>
      <c r="J786" s="103"/>
      <c r="K786" s="103"/>
      <c r="L786" s="103"/>
      <c r="M786" s="103"/>
    </row>
    <row r="787" spans="1:13" s="81" customFormat="1" x14ac:dyDescent="0.25">
      <c r="A787" s="79"/>
      <c r="B787" s="79"/>
      <c r="C787" s="79"/>
      <c r="D787" s="94"/>
      <c r="E787" s="79"/>
      <c r="F787" s="79"/>
      <c r="G787" s="80"/>
      <c r="H787" s="79"/>
      <c r="I787" s="80"/>
      <c r="J787" s="103"/>
      <c r="K787" s="103"/>
      <c r="L787" s="103"/>
      <c r="M787" s="103"/>
    </row>
    <row r="788" spans="1:13" s="81" customFormat="1" x14ac:dyDescent="0.25">
      <c r="A788" s="79"/>
      <c r="B788" s="79"/>
      <c r="C788" s="79"/>
      <c r="D788" s="94"/>
      <c r="E788" s="79"/>
      <c r="F788" s="79"/>
      <c r="G788" s="80"/>
      <c r="H788" s="79"/>
      <c r="I788" s="80"/>
      <c r="J788" s="103"/>
      <c r="K788" s="103"/>
      <c r="L788" s="103"/>
      <c r="M788" s="103"/>
    </row>
    <row r="789" spans="1:13" s="81" customFormat="1" x14ac:dyDescent="0.25">
      <c r="A789" s="79"/>
      <c r="B789" s="79"/>
      <c r="C789" s="79"/>
      <c r="D789" s="94"/>
      <c r="E789" s="79"/>
      <c r="F789" s="79"/>
      <c r="G789" s="80"/>
      <c r="H789" s="79"/>
      <c r="I789" s="80"/>
      <c r="J789" s="103"/>
      <c r="K789" s="103"/>
      <c r="L789" s="103"/>
      <c r="M789" s="103"/>
    </row>
    <row r="790" spans="1:13" s="81" customFormat="1" x14ac:dyDescent="0.25">
      <c r="A790" s="79"/>
      <c r="B790" s="79"/>
      <c r="C790" s="79"/>
      <c r="D790" s="94"/>
      <c r="E790" s="79"/>
      <c r="F790" s="79"/>
      <c r="G790" s="80"/>
      <c r="H790" s="79"/>
      <c r="I790" s="80"/>
      <c r="J790" s="103"/>
      <c r="K790" s="103"/>
      <c r="L790" s="103"/>
      <c r="M790" s="103"/>
    </row>
    <row r="791" spans="1:13" s="81" customFormat="1" x14ac:dyDescent="0.25">
      <c r="A791" s="79"/>
      <c r="B791" s="79"/>
      <c r="C791" s="79"/>
      <c r="D791" s="94"/>
      <c r="E791" s="79"/>
      <c r="F791" s="79"/>
      <c r="G791" s="80"/>
      <c r="H791" s="79"/>
      <c r="I791" s="80"/>
      <c r="J791" s="103"/>
      <c r="K791" s="103"/>
      <c r="L791" s="103"/>
      <c r="M791" s="103"/>
    </row>
    <row r="792" spans="1:13" s="81" customFormat="1" x14ac:dyDescent="0.25">
      <c r="A792" s="79"/>
      <c r="B792" s="79"/>
      <c r="C792" s="79"/>
      <c r="D792" s="94"/>
      <c r="E792" s="79"/>
      <c r="F792" s="79"/>
      <c r="G792" s="80"/>
      <c r="H792" s="79"/>
      <c r="I792" s="80"/>
      <c r="J792" s="103"/>
      <c r="K792" s="103"/>
      <c r="L792" s="103"/>
      <c r="M792" s="103"/>
    </row>
    <row r="793" spans="1:13" s="81" customFormat="1" x14ac:dyDescent="0.25">
      <c r="A793" s="79"/>
      <c r="B793" s="79"/>
      <c r="C793" s="79"/>
      <c r="D793" s="94"/>
      <c r="E793" s="79"/>
      <c r="F793" s="79"/>
      <c r="G793" s="80"/>
      <c r="H793" s="79"/>
      <c r="I793" s="80"/>
      <c r="J793" s="103"/>
      <c r="K793" s="103"/>
      <c r="L793" s="103"/>
      <c r="M793" s="103"/>
    </row>
    <row r="794" spans="1:13" s="81" customFormat="1" x14ac:dyDescent="0.25">
      <c r="A794" s="79"/>
      <c r="B794" s="79"/>
      <c r="C794" s="79"/>
      <c r="D794" s="94"/>
      <c r="E794" s="79"/>
      <c r="F794" s="79"/>
      <c r="G794" s="80"/>
      <c r="H794" s="79"/>
      <c r="I794" s="80"/>
      <c r="J794" s="103"/>
      <c r="K794" s="103"/>
      <c r="L794" s="103"/>
      <c r="M794" s="103"/>
    </row>
    <row r="795" spans="1:13" s="81" customFormat="1" x14ac:dyDescent="0.25">
      <c r="A795" s="79"/>
      <c r="B795" s="79"/>
      <c r="C795" s="79"/>
      <c r="D795" s="94"/>
      <c r="E795" s="79"/>
      <c r="F795" s="79"/>
      <c r="G795" s="80"/>
      <c r="H795" s="79"/>
      <c r="I795" s="80"/>
      <c r="J795" s="103"/>
      <c r="K795" s="103"/>
      <c r="L795" s="103"/>
      <c r="M795" s="103"/>
    </row>
    <row r="796" spans="1:13" s="81" customFormat="1" x14ac:dyDescent="0.25">
      <c r="A796" s="79"/>
      <c r="B796" s="79"/>
      <c r="C796" s="79"/>
      <c r="D796" s="94"/>
      <c r="E796" s="79"/>
      <c r="F796" s="79"/>
      <c r="G796" s="80"/>
      <c r="H796" s="79"/>
      <c r="I796" s="80"/>
      <c r="J796" s="103"/>
      <c r="K796" s="103"/>
      <c r="L796" s="103"/>
      <c r="M796" s="103"/>
    </row>
    <row r="797" spans="1:13" s="81" customFormat="1" x14ac:dyDescent="0.25">
      <c r="A797" s="79"/>
      <c r="B797" s="79"/>
      <c r="C797" s="79"/>
      <c r="D797" s="94"/>
      <c r="E797" s="79"/>
      <c r="F797" s="79"/>
      <c r="G797" s="80"/>
      <c r="H797" s="79"/>
      <c r="I797" s="80"/>
      <c r="J797" s="103"/>
      <c r="K797" s="103"/>
      <c r="L797" s="103"/>
      <c r="M797" s="103"/>
    </row>
    <row r="798" spans="1:13" s="81" customFormat="1" x14ac:dyDescent="0.25">
      <c r="A798" s="79"/>
      <c r="B798" s="79"/>
      <c r="C798" s="79"/>
      <c r="D798" s="94"/>
      <c r="E798" s="79"/>
      <c r="F798" s="79"/>
      <c r="G798" s="80"/>
      <c r="H798" s="79"/>
      <c r="I798" s="80"/>
      <c r="J798" s="103"/>
      <c r="K798" s="103"/>
      <c r="L798" s="103"/>
      <c r="M798" s="103"/>
    </row>
    <row r="799" spans="1:13" s="81" customFormat="1" x14ac:dyDescent="0.25">
      <c r="A799" s="79"/>
      <c r="B799" s="79"/>
      <c r="C799" s="79"/>
      <c r="D799" s="94"/>
      <c r="E799" s="79"/>
      <c r="F799" s="79"/>
      <c r="G799" s="80"/>
      <c r="H799" s="79"/>
      <c r="I799" s="80"/>
      <c r="J799" s="103"/>
      <c r="K799" s="103"/>
      <c r="L799" s="103"/>
      <c r="M799" s="103"/>
    </row>
    <row r="800" spans="1:13" s="81" customFormat="1" x14ac:dyDescent="0.25">
      <c r="A800" s="79"/>
      <c r="B800" s="79"/>
      <c r="C800" s="79"/>
      <c r="D800" s="94"/>
      <c r="E800" s="79"/>
      <c r="F800" s="79"/>
      <c r="G800" s="80"/>
      <c r="H800" s="79"/>
      <c r="I800" s="80"/>
      <c r="J800" s="103"/>
      <c r="K800" s="103"/>
      <c r="L800" s="103"/>
      <c r="M800" s="103"/>
    </row>
    <row r="801" spans="1:13" s="81" customFormat="1" x14ac:dyDescent="0.25">
      <c r="A801" s="79"/>
      <c r="B801" s="79"/>
      <c r="C801" s="79"/>
      <c r="D801" s="94"/>
      <c r="E801" s="79"/>
      <c r="F801" s="79"/>
      <c r="G801" s="80"/>
      <c r="H801" s="79"/>
      <c r="I801" s="80"/>
      <c r="J801" s="103"/>
      <c r="K801" s="103"/>
      <c r="L801" s="103"/>
      <c r="M801" s="103"/>
    </row>
    <row r="802" spans="1:13" s="81" customFormat="1" x14ac:dyDescent="0.25">
      <c r="A802" s="79"/>
      <c r="B802" s="79"/>
      <c r="C802" s="79"/>
      <c r="D802" s="94"/>
      <c r="E802" s="79"/>
      <c r="F802" s="79"/>
      <c r="G802" s="80"/>
      <c r="H802" s="79"/>
      <c r="I802" s="80"/>
      <c r="J802" s="103"/>
      <c r="K802" s="103"/>
      <c r="L802" s="103"/>
      <c r="M802" s="103"/>
    </row>
    <row r="803" spans="1:13" s="81" customFormat="1" x14ac:dyDescent="0.25">
      <c r="A803" s="79"/>
      <c r="B803" s="79"/>
      <c r="C803" s="79"/>
      <c r="D803" s="94"/>
      <c r="E803" s="79"/>
      <c r="F803" s="79"/>
      <c r="G803" s="80"/>
      <c r="H803" s="79"/>
      <c r="I803" s="80"/>
      <c r="J803" s="103"/>
      <c r="K803" s="103"/>
      <c r="L803" s="103"/>
      <c r="M803" s="103"/>
    </row>
    <row r="804" spans="1:13" s="81" customFormat="1" x14ac:dyDescent="0.25">
      <c r="A804" s="79"/>
      <c r="B804" s="79"/>
      <c r="C804" s="79"/>
      <c r="D804" s="94"/>
      <c r="E804" s="79"/>
      <c r="F804" s="79"/>
      <c r="G804" s="80"/>
      <c r="H804" s="79"/>
      <c r="I804" s="80"/>
      <c r="J804" s="103"/>
      <c r="K804" s="103"/>
      <c r="L804" s="103"/>
      <c r="M804" s="103"/>
    </row>
    <row r="805" spans="1:13" s="81" customFormat="1" x14ac:dyDescent="0.25">
      <c r="A805" s="79"/>
      <c r="B805" s="79"/>
      <c r="C805" s="79"/>
      <c r="D805" s="94"/>
      <c r="E805" s="79"/>
      <c r="F805" s="79"/>
      <c r="G805" s="80"/>
      <c r="H805" s="79"/>
      <c r="I805" s="80"/>
      <c r="J805" s="103"/>
      <c r="K805" s="103"/>
      <c r="L805" s="103"/>
      <c r="M805" s="103"/>
    </row>
    <row r="806" spans="1:13" s="81" customFormat="1" x14ac:dyDescent="0.25">
      <c r="A806" s="79"/>
      <c r="B806" s="79"/>
      <c r="C806" s="79"/>
      <c r="D806" s="94"/>
      <c r="E806" s="79"/>
      <c r="F806" s="79"/>
      <c r="G806" s="80"/>
      <c r="H806" s="79"/>
      <c r="I806" s="80"/>
      <c r="J806" s="103"/>
      <c r="K806" s="103"/>
      <c r="L806" s="103"/>
      <c r="M806" s="103"/>
    </row>
    <row r="807" spans="1:13" s="81" customFormat="1" x14ac:dyDescent="0.25">
      <c r="A807" s="79"/>
      <c r="B807" s="79"/>
      <c r="C807" s="79"/>
      <c r="D807" s="94"/>
      <c r="E807" s="79"/>
      <c r="F807" s="79"/>
      <c r="G807" s="80"/>
      <c r="H807" s="79"/>
      <c r="I807" s="80"/>
      <c r="J807" s="103"/>
      <c r="K807" s="103"/>
      <c r="L807" s="103"/>
      <c r="M807" s="103"/>
    </row>
    <row r="808" spans="1:13" s="81" customFormat="1" x14ac:dyDescent="0.25">
      <c r="A808" s="79"/>
      <c r="B808" s="79"/>
      <c r="C808" s="79"/>
      <c r="D808" s="94"/>
      <c r="E808" s="79"/>
      <c r="F808" s="79"/>
      <c r="G808" s="80"/>
      <c r="H808" s="79"/>
      <c r="I808" s="80"/>
      <c r="J808" s="103"/>
      <c r="K808" s="103"/>
      <c r="L808" s="103"/>
      <c r="M808" s="103"/>
    </row>
    <row r="809" spans="1:13" s="81" customFormat="1" x14ac:dyDescent="0.25">
      <c r="A809" s="79"/>
      <c r="B809" s="79"/>
      <c r="C809" s="79"/>
      <c r="D809" s="94"/>
      <c r="E809" s="79"/>
      <c r="F809" s="79"/>
      <c r="G809" s="80"/>
      <c r="H809" s="79"/>
      <c r="I809" s="80"/>
      <c r="J809" s="103"/>
      <c r="K809" s="103"/>
      <c r="L809" s="103"/>
      <c r="M809" s="103"/>
    </row>
    <row r="810" spans="1:13" s="81" customFormat="1" x14ac:dyDescent="0.25">
      <c r="A810" s="79"/>
      <c r="B810" s="79"/>
      <c r="C810" s="79"/>
      <c r="D810" s="94"/>
      <c r="E810" s="79"/>
      <c r="F810" s="79"/>
      <c r="G810" s="80"/>
      <c r="H810" s="79"/>
      <c r="I810" s="80"/>
      <c r="J810" s="103"/>
      <c r="K810" s="103"/>
      <c r="L810" s="103"/>
      <c r="M810" s="103"/>
    </row>
    <row r="811" spans="1:13" s="81" customFormat="1" x14ac:dyDescent="0.25">
      <c r="A811" s="79"/>
      <c r="B811" s="79"/>
      <c r="C811" s="79"/>
      <c r="D811" s="94"/>
      <c r="E811" s="79"/>
      <c r="F811" s="79"/>
      <c r="G811" s="80"/>
      <c r="H811" s="79"/>
      <c r="I811" s="80"/>
      <c r="J811" s="103"/>
      <c r="K811" s="103"/>
      <c r="L811" s="103"/>
      <c r="M811" s="103"/>
    </row>
    <row r="812" spans="1:13" s="81" customFormat="1" x14ac:dyDescent="0.25">
      <c r="A812" s="79"/>
      <c r="B812" s="79"/>
      <c r="C812" s="79"/>
      <c r="D812" s="94"/>
      <c r="E812" s="79"/>
      <c r="F812" s="79"/>
      <c r="G812" s="80"/>
      <c r="H812" s="79"/>
      <c r="I812" s="80"/>
      <c r="J812" s="103"/>
      <c r="K812" s="103"/>
      <c r="L812" s="103"/>
      <c r="M812" s="103"/>
    </row>
    <row r="813" spans="1:13" s="81" customFormat="1" x14ac:dyDescent="0.25">
      <c r="A813" s="79"/>
      <c r="B813" s="79"/>
      <c r="C813" s="79"/>
      <c r="D813" s="94"/>
      <c r="E813" s="79"/>
      <c r="F813" s="79"/>
      <c r="G813" s="80"/>
      <c r="H813" s="79"/>
      <c r="I813" s="80"/>
      <c r="J813" s="103"/>
      <c r="K813" s="103"/>
      <c r="L813" s="103"/>
      <c r="M813" s="103"/>
    </row>
    <row r="814" spans="1:13" s="81" customFormat="1" x14ac:dyDescent="0.25">
      <c r="A814" s="79"/>
      <c r="B814" s="79"/>
      <c r="C814" s="79"/>
      <c r="D814" s="94"/>
      <c r="E814" s="79"/>
      <c r="F814" s="79"/>
      <c r="G814" s="80"/>
      <c r="H814" s="79"/>
      <c r="I814" s="80"/>
      <c r="J814" s="103"/>
      <c r="K814" s="103"/>
      <c r="L814" s="103"/>
      <c r="M814" s="103"/>
    </row>
    <row r="815" spans="1:13" s="81" customFormat="1" x14ac:dyDescent="0.25">
      <c r="A815" s="79"/>
      <c r="B815" s="79"/>
      <c r="C815" s="79"/>
      <c r="D815" s="94"/>
      <c r="E815" s="79"/>
      <c r="F815" s="79"/>
      <c r="G815" s="80"/>
      <c r="H815" s="79"/>
      <c r="I815" s="80"/>
      <c r="J815" s="103"/>
      <c r="K815" s="103"/>
      <c r="L815" s="103"/>
      <c r="M815" s="103"/>
    </row>
    <row r="816" spans="1:13" s="81" customFormat="1" x14ac:dyDescent="0.25">
      <c r="A816" s="79"/>
      <c r="B816" s="79"/>
      <c r="C816" s="79"/>
      <c r="D816" s="94"/>
      <c r="E816" s="79"/>
      <c r="F816" s="79"/>
      <c r="G816" s="80"/>
      <c r="H816" s="79"/>
      <c r="I816" s="80"/>
      <c r="J816" s="103"/>
      <c r="K816" s="103"/>
      <c r="L816" s="103"/>
      <c r="M816" s="103"/>
    </row>
    <row r="817" spans="1:13" s="81" customFormat="1" x14ac:dyDescent="0.25">
      <c r="A817" s="79"/>
      <c r="B817" s="79"/>
      <c r="C817" s="79"/>
      <c r="D817" s="94"/>
      <c r="E817" s="79"/>
      <c r="F817" s="79"/>
      <c r="G817" s="80"/>
      <c r="H817" s="79"/>
      <c r="I817" s="80"/>
      <c r="J817" s="103"/>
      <c r="K817" s="103"/>
      <c r="L817" s="103"/>
      <c r="M817" s="103"/>
    </row>
    <row r="818" spans="1:13" s="81" customFormat="1" x14ac:dyDescent="0.25">
      <c r="A818" s="79"/>
      <c r="B818" s="79"/>
      <c r="C818" s="79"/>
      <c r="D818" s="94"/>
      <c r="E818" s="79"/>
      <c r="F818" s="79"/>
      <c r="G818" s="80"/>
      <c r="H818" s="79"/>
      <c r="I818" s="80"/>
      <c r="J818" s="103"/>
      <c r="K818" s="103"/>
      <c r="L818" s="103"/>
      <c r="M818" s="103"/>
    </row>
    <row r="819" spans="1:13" s="81" customFormat="1" x14ac:dyDescent="0.25">
      <c r="A819" s="79"/>
      <c r="B819" s="79"/>
      <c r="C819" s="79"/>
      <c r="D819" s="94"/>
      <c r="E819" s="79"/>
      <c r="F819" s="79"/>
      <c r="G819" s="80"/>
      <c r="H819" s="79"/>
      <c r="I819" s="80"/>
      <c r="J819" s="103"/>
      <c r="K819" s="103"/>
      <c r="L819" s="103"/>
      <c r="M819" s="103"/>
    </row>
    <row r="820" spans="1:13" s="81" customFormat="1" x14ac:dyDescent="0.25">
      <c r="A820" s="79"/>
      <c r="B820" s="79"/>
      <c r="C820" s="79"/>
      <c r="D820" s="94"/>
      <c r="E820" s="79"/>
      <c r="F820" s="79"/>
      <c r="G820" s="80"/>
      <c r="H820" s="79"/>
      <c r="I820" s="80"/>
      <c r="J820" s="103"/>
      <c r="K820" s="103"/>
      <c r="L820" s="103"/>
      <c r="M820" s="103"/>
    </row>
    <row r="821" spans="1:13" s="81" customFormat="1" x14ac:dyDescent="0.25">
      <c r="A821" s="79"/>
      <c r="B821" s="79"/>
      <c r="C821" s="79"/>
      <c r="D821" s="94"/>
      <c r="E821" s="79"/>
      <c r="F821" s="79"/>
      <c r="G821" s="80"/>
      <c r="H821" s="79"/>
      <c r="I821" s="80"/>
      <c r="J821" s="103"/>
      <c r="K821" s="103"/>
      <c r="L821" s="103"/>
      <c r="M821" s="103"/>
    </row>
    <row r="822" spans="1:13" s="81" customFormat="1" x14ac:dyDescent="0.25">
      <c r="A822" s="79"/>
      <c r="B822" s="79"/>
      <c r="C822" s="79"/>
      <c r="D822" s="94"/>
      <c r="E822" s="79"/>
      <c r="F822" s="79"/>
      <c r="G822" s="80"/>
      <c r="H822" s="79"/>
      <c r="I822" s="80"/>
      <c r="J822" s="103"/>
      <c r="K822" s="103"/>
      <c r="L822" s="103"/>
      <c r="M822" s="103"/>
    </row>
    <row r="823" spans="1:13" s="81" customFormat="1" x14ac:dyDescent="0.25">
      <c r="A823" s="79"/>
      <c r="B823" s="79"/>
      <c r="C823" s="79"/>
      <c r="D823" s="94"/>
      <c r="E823" s="79"/>
      <c r="F823" s="79"/>
      <c r="G823" s="80"/>
      <c r="H823" s="79"/>
      <c r="I823" s="80"/>
      <c r="J823" s="103"/>
      <c r="K823" s="103"/>
      <c r="L823" s="103"/>
      <c r="M823" s="103"/>
    </row>
    <row r="824" spans="1:13" s="81" customFormat="1" x14ac:dyDescent="0.25">
      <c r="A824" s="79"/>
      <c r="B824" s="79"/>
      <c r="C824" s="79"/>
      <c r="D824" s="94"/>
      <c r="E824" s="79"/>
      <c r="F824" s="79"/>
      <c r="G824" s="80"/>
      <c r="H824" s="79"/>
      <c r="I824" s="80"/>
      <c r="J824" s="103"/>
      <c r="K824" s="103"/>
      <c r="L824" s="103"/>
      <c r="M824" s="103"/>
    </row>
    <row r="825" spans="1:13" s="81" customFormat="1" x14ac:dyDescent="0.25">
      <c r="A825" s="79"/>
      <c r="B825" s="79"/>
      <c r="C825" s="79"/>
      <c r="D825" s="94"/>
      <c r="E825" s="79"/>
      <c r="F825" s="79"/>
      <c r="G825" s="80"/>
      <c r="H825" s="79"/>
      <c r="I825" s="80"/>
      <c r="J825" s="103"/>
      <c r="K825" s="103"/>
      <c r="L825" s="103"/>
      <c r="M825" s="103"/>
    </row>
    <row r="826" spans="1:13" s="81" customFormat="1" x14ac:dyDescent="0.25">
      <c r="A826" s="79"/>
      <c r="B826" s="79"/>
      <c r="C826" s="79"/>
      <c r="D826" s="94"/>
      <c r="E826" s="79"/>
      <c r="F826" s="79"/>
      <c r="G826" s="80"/>
      <c r="H826" s="79"/>
      <c r="I826" s="80"/>
      <c r="J826" s="103"/>
      <c r="K826" s="103"/>
      <c r="L826" s="103"/>
      <c r="M826" s="103"/>
    </row>
    <row r="827" spans="1:13" s="81" customFormat="1" x14ac:dyDescent="0.25">
      <c r="A827" s="79"/>
      <c r="B827" s="79"/>
      <c r="C827" s="79"/>
      <c r="D827" s="94"/>
      <c r="E827" s="79"/>
      <c r="F827" s="79"/>
      <c r="G827" s="80"/>
      <c r="H827" s="79"/>
      <c r="I827" s="80"/>
      <c r="J827" s="103"/>
      <c r="K827" s="103"/>
      <c r="L827" s="103"/>
      <c r="M827" s="103"/>
    </row>
    <row r="828" spans="1:13" s="81" customFormat="1" x14ac:dyDescent="0.25">
      <c r="A828" s="79"/>
      <c r="B828" s="79"/>
      <c r="C828" s="79"/>
      <c r="D828" s="94"/>
      <c r="E828" s="79"/>
      <c r="F828" s="79"/>
      <c r="G828" s="80"/>
      <c r="H828" s="79"/>
      <c r="I828" s="80"/>
      <c r="J828" s="103"/>
      <c r="K828" s="103"/>
      <c r="L828" s="103"/>
      <c r="M828" s="103"/>
    </row>
    <row r="829" spans="1:13" s="81" customFormat="1" x14ac:dyDescent="0.25">
      <c r="A829" s="79"/>
      <c r="B829" s="79"/>
      <c r="C829" s="79"/>
      <c r="D829" s="94"/>
      <c r="E829" s="79"/>
      <c r="F829" s="79"/>
      <c r="G829" s="80"/>
      <c r="H829" s="79"/>
      <c r="I829" s="80"/>
      <c r="J829" s="103"/>
      <c r="K829" s="103"/>
      <c r="L829" s="103"/>
      <c r="M829" s="103"/>
    </row>
    <row r="830" spans="1:13" s="81" customFormat="1" x14ac:dyDescent="0.25">
      <c r="A830" s="79"/>
      <c r="B830" s="79"/>
      <c r="C830" s="79"/>
      <c r="D830" s="94"/>
      <c r="E830" s="79"/>
      <c r="F830" s="79"/>
      <c r="G830" s="80"/>
      <c r="H830" s="79"/>
      <c r="I830" s="80"/>
      <c r="J830" s="103"/>
      <c r="K830" s="103"/>
      <c r="L830" s="103"/>
      <c r="M830" s="103"/>
    </row>
    <row r="831" spans="1:13" s="81" customFormat="1" x14ac:dyDescent="0.25">
      <c r="A831" s="79"/>
      <c r="B831" s="79"/>
      <c r="C831" s="79"/>
      <c r="D831" s="94"/>
      <c r="E831" s="79"/>
      <c r="F831" s="79"/>
      <c r="G831" s="80"/>
      <c r="H831" s="79"/>
      <c r="I831" s="80"/>
      <c r="J831" s="103"/>
      <c r="K831" s="103"/>
      <c r="L831" s="103"/>
      <c r="M831" s="103"/>
    </row>
    <row r="832" spans="1:13" s="81" customFormat="1" x14ac:dyDescent="0.25">
      <c r="A832" s="79"/>
      <c r="B832" s="79"/>
      <c r="C832" s="79"/>
      <c r="D832" s="94"/>
      <c r="E832" s="79"/>
      <c r="F832" s="79"/>
      <c r="G832" s="80"/>
      <c r="H832" s="79"/>
      <c r="I832" s="80"/>
      <c r="J832" s="103"/>
      <c r="K832" s="103"/>
      <c r="L832" s="103"/>
      <c r="M832" s="103"/>
    </row>
    <row r="833" spans="1:13" s="81" customFormat="1" x14ac:dyDescent="0.25">
      <c r="A833" s="79"/>
      <c r="B833" s="79"/>
      <c r="C833" s="79"/>
      <c r="D833" s="94"/>
      <c r="E833" s="79"/>
      <c r="F833" s="79"/>
      <c r="G833" s="80"/>
      <c r="H833" s="79"/>
      <c r="I833" s="80"/>
      <c r="J833" s="103"/>
      <c r="K833" s="103"/>
      <c r="L833" s="103"/>
      <c r="M833" s="103"/>
    </row>
    <row r="834" spans="1:13" s="81" customFormat="1" x14ac:dyDescent="0.25">
      <c r="A834" s="79"/>
      <c r="B834" s="79"/>
      <c r="C834" s="79"/>
      <c r="D834" s="94"/>
      <c r="E834" s="79"/>
      <c r="F834" s="79"/>
      <c r="G834" s="80"/>
      <c r="H834" s="79"/>
      <c r="I834" s="80"/>
      <c r="J834" s="103"/>
      <c r="K834" s="103"/>
      <c r="L834" s="103"/>
      <c r="M834" s="103"/>
    </row>
    <row r="835" spans="1:13" s="81" customFormat="1" x14ac:dyDescent="0.25">
      <c r="A835" s="79"/>
      <c r="B835" s="79"/>
      <c r="C835" s="79"/>
      <c r="D835" s="94"/>
      <c r="E835" s="79"/>
      <c r="F835" s="79"/>
      <c r="G835" s="80"/>
      <c r="H835" s="79"/>
      <c r="I835" s="80"/>
      <c r="J835" s="103"/>
      <c r="K835" s="103"/>
      <c r="L835" s="103"/>
      <c r="M835" s="103"/>
    </row>
    <row r="836" spans="1:13" s="81" customFormat="1" x14ac:dyDescent="0.25">
      <c r="A836" s="79"/>
      <c r="B836" s="79"/>
      <c r="C836" s="79"/>
      <c r="D836" s="94"/>
      <c r="E836" s="79"/>
      <c r="F836" s="79"/>
      <c r="G836" s="80"/>
      <c r="H836" s="79"/>
      <c r="I836" s="80"/>
      <c r="J836" s="103"/>
      <c r="K836" s="103"/>
      <c r="L836" s="103"/>
      <c r="M836" s="103"/>
    </row>
    <row r="837" spans="1:13" s="81" customFormat="1" x14ac:dyDescent="0.25">
      <c r="A837" s="79"/>
      <c r="B837" s="79"/>
      <c r="C837" s="79"/>
      <c r="D837" s="94"/>
      <c r="E837" s="79"/>
      <c r="F837" s="79"/>
      <c r="G837" s="80"/>
      <c r="H837" s="79"/>
      <c r="I837" s="80"/>
      <c r="J837" s="103"/>
      <c r="K837" s="103"/>
      <c r="L837" s="103"/>
      <c r="M837" s="103"/>
    </row>
    <row r="838" spans="1:13" s="81" customFormat="1" x14ac:dyDescent="0.25">
      <c r="A838" s="79"/>
      <c r="B838" s="79"/>
      <c r="C838" s="79"/>
      <c r="D838" s="94"/>
      <c r="E838" s="79"/>
      <c r="F838" s="79"/>
      <c r="G838" s="80"/>
      <c r="H838" s="79"/>
      <c r="I838" s="80"/>
      <c r="J838" s="103"/>
      <c r="K838" s="103"/>
      <c r="L838" s="103"/>
      <c r="M838" s="103"/>
    </row>
    <row r="839" spans="1:13" s="81" customFormat="1" x14ac:dyDescent="0.25">
      <c r="A839" s="79"/>
      <c r="B839" s="79"/>
      <c r="C839" s="79"/>
      <c r="D839" s="94"/>
      <c r="E839" s="79"/>
      <c r="F839" s="79"/>
      <c r="G839" s="80"/>
      <c r="H839" s="79"/>
      <c r="I839" s="80"/>
      <c r="J839" s="103"/>
      <c r="K839" s="103"/>
      <c r="L839" s="103"/>
      <c r="M839" s="103"/>
    </row>
    <row r="840" spans="1:13" s="81" customFormat="1" x14ac:dyDescent="0.25">
      <c r="A840" s="79"/>
      <c r="B840" s="79"/>
      <c r="C840" s="79"/>
      <c r="D840" s="94"/>
      <c r="E840" s="79"/>
      <c r="F840" s="79"/>
      <c r="G840" s="80"/>
      <c r="H840" s="79"/>
      <c r="I840" s="80"/>
      <c r="J840" s="103"/>
      <c r="K840" s="103"/>
      <c r="L840" s="103"/>
      <c r="M840" s="103"/>
    </row>
    <row r="841" spans="1:13" s="81" customFormat="1" x14ac:dyDescent="0.25">
      <c r="A841" s="79"/>
      <c r="B841" s="79"/>
      <c r="C841" s="79"/>
      <c r="D841" s="94"/>
      <c r="E841" s="79"/>
      <c r="F841" s="79"/>
      <c r="G841" s="80"/>
      <c r="H841" s="79"/>
      <c r="I841" s="80"/>
      <c r="J841" s="103"/>
      <c r="K841" s="103"/>
      <c r="L841" s="103"/>
      <c r="M841" s="103"/>
    </row>
    <row r="842" spans="1:13" s="81" customFormat="1" x14ac:dyDescent="0.25">
      <c r="A842" s="79"/>
      <c r="B842" s="79"/>
      <c r="C842" s="79"/>
      <c r="D842" s="94"/>
      <c r="E842" s="79"/>
      <c r="F842" s="79"/>
      <c r="G842" s="80"/>
      <c r="H842" s="79"/>
      <c r="I842" s="80"/>
      <c r="J842" s="103"/>
      <c r="K842" s="103"/>
      <c r="L842" s="103"/>
      <c r="M842" s="103"/>
    </row>
    <row r="843" spans="1:13" s="81" customFormat="1" x14ac:dyDescent="0.25">
      <c r="A843" s="79"/>
      <c r="B843" s="79"/>
      <c r="C843" s="79"/>
      <c r="D843" s="94"/>
      <c r="E843" s="79"/>
      <c r="F843" s="79"/>
      <c r="G843" s="80"/>
      <c r="H843" s="79"/>
      <c r="I843" s="80"/>
      <c r="J843" s="103"/>
      <c r="K843" s="103"/>
      <c r="L843" s="103"/>
      <c r="M843" s="103"/>
    </row>
    <row r="844" spans="1:13" s="81" customFormat="1" x14ac:dyDescent="0.25">
      <c r="A844" s="79"/>
      <c r="B844" s="79"/>
      <c r="C844" s="79"/>
      <c r="D844" s="94"/>
      <c r="E844" s="79"/>
      <c r="F844" s="79"/>
      <c r="G844" s="80"/>
      <c r="H844" s="79"/>
      <c r="I844" s="80"/>
      <c r="J844" s="103"/>
      <c r="K844" s="103"/>
      <c r="L844" s="103"/>
      <c r="M844" s="103"/>
    </row>
    <row r="845" spans="1:13" s="81" customFormat="1" x14ac:dyDescent="0.25">
      <c r="A845" s="79"/>
      <c r="B845" s="79"/>
      <c r="C845" s="79"/>
      <c r="D845" s="94"/>
      <c r="E845" s="79"/>
      <c r="F845" s="79"/>
      <c r="G845" s="80"/>
      <c r="H845" s="79"/>
      <c r="I845" s="80"/>
      <c r="J845" s="103"/>
      <c r="K845" s="103"/>
      <c r="L845" s="103"/>
      <c r="M845" s="103"/>
    </row>
    <row r="846" spans="1:13" s="81" customFormat="1" x14ac:dyDescent="0.25">
      <c r="A846" s="79"/>
      <c r="B846" s="79"/>
      <c r="C846" s="79"/>
      <c r="D846" s="94"/>
      <c r="E846" s="79"/>
      <c r="F846" s="79"/>
      <c r="G846" s="80"/>
      <c r="H846" s="79"/>
      <c r="I846" s="80"/>
      <c r="J846" s="103"/>
      <c r="K846" s="103"/>
      <c r="L846" s="103"/>
      <c r="M846" s="103"/>
    </row>
    <row r="847" spans="1:13" s="81" customFormat="1" x14ac:dyDescent="0.25">
      <c r="A847" s="79"/>
      <c r="B847" s="79"/>
      <c r="C847" s="79"/>
      <c r="D847" s="94"/>
      <c r="E847" s="79"/>
      <c r="F847" s="79"/>
      <c r="G847" s="80"/>
      <c r="H847" s="79"/>
      <c r="I847" s="80"/>
      <c r="J847" s="103"/>
      <c r="K847" s="103"/>
      <c r="L847" s="103"/>
      <c r="M847" s="103"/>
    </row>
    <row r="848" spans="1:13" s="81" customFormat="1" x14ac:dyDescent="0.25">
      <c r="A848" s="79"/>
      <c r="B848" s="79"/>
      <c r="C848" s="79"/>
      <c r="D848" s="94"/>
      <c r="E848" s="79"/>
      <c r="F848" s="79"/>
      <c r="G848" s="80"/>
      <c r="H848" s="79"/>
      <c r="I848" s="80"/>
      <c r="J848" s="103"/>
      <c r="K848" s="103"/>
      <c r="L848" s="103"/>
      <c r="M848" s="103"/>
    </row>
    <row r="849" spans="1:13" s="81" customFormat="1" x14ac:dyDescent="0.25">
      <c r="A849" s="79"/>
      <c r="B849" s="79"/>
      <c r="C849" s="79"/>
      <c r="D849" s="94"/>
      <c r="E849" s="79"/>
      <c r="F849" s="79"/>
      <c r="G849" s="80"/>
      <c r="H849" s="79"/>
      <c r="I849" s="80"/>
      <c r="J849" s="103"/>
      <c r="K849" s="103"/>
      <c r="L849" s="103"/>
      <c r="M849" s="103"/>
    </row>
    <row r="850" spans="1:13" s="81" customFormat="1" x14ac:dyDescent="0.25">
      <c r="A850" s="79"/>
      <c r="B850" s="79"/>
      <c r="C850" s="79"/>
      <c r="D850" s="94"/>
      <c r="E850" s="79"/>
      <c r="F850" s="79"/>
      <c r="G850" s="80"/>
      <c r="H850" s="79"/>
      <c r="I850" s="80"/>
      <c r="J850" s="103"/>
      <c r="K850" s="103"/>
      <c r="L850" s="103"/>
      <c r="M850" s="103"/>
    </row>
    <row r="851" spans="1:13" s="81" customFormat="1" x14ac:dyDescent="0.25">
      <c r="A851" s="79"/>
      <c r="B851" s="79"/>
      <c r="C851" s="79"/>
      <c r="D851" s="94"/>
      <c r="E851" s="79"/>
      <c r="F851" s="79"/>
      <c r="G851" s="80"/>
      <c r="H851" s="79"/>
      <c r="I851" s="80"/>
      <c r="J851" s="103"/>
      <c r="K851" s="103"/>
      <c r="L851" s="103"/>
      <c r="M851" s="103"/>
    </row>
    <row r="852" spans="1:13" s="81" customFormat="1" x14ac:dyDescent="0.25">
      <c r="A852" s="79"/>
      <c r="B852" s="79"/>
      <c r="C852" s="79"/>
      <c r="D852" s="94"/>
      <c r="E852" s="79"/>
      <c r="F852" s="79"/>
      <c r="G852" s="80"/>
      <c r="H852" s="79"/>
      <c r="I852" s="80"/>
      <c r="J852" s="103"/>
      <c r="K852" s="103"/>
      <c r="L852" s="103"/>
      <c r="M852" s="103"/>
    </row>
    <row r="853" spans="1:13" s="81" customFormat="1" x14ac:dyDescent="0.25">
      <c r="A853" s="79"/>
      <c r="B853" s="79"/>
      <c r="C853" s="79"/>
      <c r="D853" s="94"/>
      <c r="E853" s="79"/>
      <c r="F853" s="79"/>
      <c r="G853" s="80"/>
      <c r="H853" s="79"/>
      <c r="I853" s="80"/>
      <c r="J853" s="103"/>
      <c r="K853" s="103"/>
      <c r="L853" s="103"/>
      <c r="M853" s="103"/>
    </row>
    <row r="854" spans="1:13" s="81" customFormat="1" x14ac:dyDescent="0.25">
      <c r="A854" s="79"/>
      <c r="B854" s="79"/>
      <c r="C854" s="79"/>
      <c r="D854" s="94"/>
      <c r="E854" s="79"/>
      <c r="F854" s="79"/>
      <c r="G854" s="80"/>
      <c r="H854" s="79"/>
      <c r="I854" s="80"/>
      <c r="J854" s="103"/>
      <c r="K854" s="103"/>
      <c r="L854" s="103"/>
      <c r="M854" s="103"/>
    </row>
    <row r="855" spans="1:13" s="81" customFormat="1" x14ac:dyDescent="0.25">
      <c r="A855" s="79"/>
      <c r="B855" s="79"/>
      <c r="C855" s="79"/>
      <c r="D855" s="94"/>
      <c r="E855" s="79"/>
      <c r="F855" s="79"/>
      <c r="G855" s="80"/>
      <c r="H855" s="79"/>
      <c r="I855" s="80"/>
      <c r="J855" s="103"/>
      <c r="K855" s="103"/>
      <c r="L855" s="103"/>
      <c r="M855" s="103"/>
    </row>
    <row r="856" spans="1:13" s="81" customFormat="1" x14ac:dyDescent="0.25">
      <c r="A856" s="79"/>
      <c r="B856" s="79"/>
      <c r="C856" s="79"/>
      <c r="D856" s="94"/>
      <c r="E856" s="79"/>
      <c r="F856" s="79"/>
      <c r="G856" s="80"/>
      <c r="H856" s="79"/>
      <c r="I856" s="80"/>
      <c r="J856" s="103"/>
      <c r="K856" s="103"/>
      <c r="L856" s="103"/>
      <c r="M856" s="103"/>
    </row>
    <row r="857" spans="1:13" s="81" customFormat="1" x14ac:dyDescent="0.25">
      <c r="A857" s="79"/>
      <c r="B857" s="79"/>
      <c r="C857" s="79"/>
      <c r="D857" s="94"/>
      <c r="E857" s="79"/>
      <c r="F857" s="79"/>
      <c r="G857" s="80"/>
      <c r="H857" s="79"/>
      <c r="I857" s="80"/>
      <c r="J857" s="103"/>
      <c r="K857" s="103"/>
      <c r="L857" s="103"/>
      <c r="M857" s="103"/>
    </row>
    <row r="858" spans="1:13" s="81" customFormat="1" x14ac:dyDescent="0.25">
      <c r="A858" s="79"/>
      <c r="B858" s="79"/>
      <c r="C858" s="79"/>
      <c r="D858" s="94"/>
      <c r="E858" s="79"/>
      <c r="F858" s="79"/>
      <c r="G858" s="80"/>
      <c r="H858" s="79"/>
      <c r="I858" s="80"/>
      <c r="J858" s="103"/>
      <c r="K858" s="103"/>
      <c r="L858" s="103"/>
      <c r="M858" s="103"/>
    </row>
    <row r="859" spans="1:13" s="81" customFormat="1" x14ac:dyDescent="0.25">
      <c r="A859" s="79"/>
      <c r="B859" s="79"/>
      <c r="C859" s="79"/>
      <c r="D859" s="94"/>
      <c r="E859" s="79"/>
      <c r="F859" s="79"/>
      <c r="G859" s="80"/>
      <c r="H859" s="79"/>
      <c r="I859" s="80"/>
      <c r="J859" s="103"/>
      <c r="K859" s="103"/>
      <c r="L859" s="103"/>
      <c r="M859" s="103"/>
    </row>
    <row r="860" spans="1:13" s="81" customFormat="1" x14ac:dyDescent="0.25">
      <c r="A860" s="79"/>
      <c r="B860" s="79"/>
      <c r="C860" s="79"/>
      <c r="D860" s="94"/>
      <c r="E860" s="79"/>
      <c r="F860" s="79"/>
      <c r="G860" s="80"/>
      <c r="H860" s="79"/>
      <c r="I860" s="80"/>
      <c r="J860" s="103"/>
      <c r="K860" s="103"/>
      <c r="L860" s="103"/>
      <c r="M860" s="103"/>
    </row>
    <row r="861" spans="1:13" s="81" customFormat="1" x14ac:dyDescent="0.25">
      <c r="A861" s="79"/>
      <c r="B861" s="79"/>
      <c r="C861" s="79"/>
      <c r="D861" s="94"/>
      <c r="E861" s="79"/>
      <c r="F861" s="79"/>
      <c r="G861" s="80"/>
      <c r="H861" s="79"/>
      <c r="I861" s="80"/>
      <c r="J861" s="103"/>
      <c r="K861" s="103"/>
      <c r="L861" s="103"/>
      <c r="M861" s="103"/>
    </row>
    <row r="862" spans="1:13" s="81" customFormat="1" x14ac:dyDescent="0.25">
      <c r="A862" s="79"/>
      <c r="B862" s="79"/>
      <c r="C862" s="79"/>
      <c r="D862" s="94"/>
      <c r="E862" s="79"/>
      <c r="F862" s="79"/>
      <c r="G862" s="80"/>
      <c r="H862" s="79"/>
      <c r="I862" s="80"/>
      <c r="J862" s="103"/>
      <c r="K862" s="103"/>
      <c r="L862" s="103"/>
      <c r="M862" s="103"/>
    </row>
    <row r="863" spans="1:13" s="81" customFormat="1" x14ac:dyDescent="0.25">
      <c r="A863" s="79"/>
      <c r="B863" s="79"/>
      <c r="C863" s="79"/>
      <c r="D863" s="94"/>
      <c r="E863" s="79"/>
      <c r="F863" s="79"/>
      <c r="G863" s="80"/>
      <c r="H863" s="79"/>
      <c r="I863" s="80"/>
      <c r="J863" s="103"/>
      <c r="K863" s="103"/>
      <c r="L863" s="103"/>
      <c r="M863" s="103"/>
    </row>
    <row r="864" spans="1:13" s="81" customFormat="1" x14ac:dyDescent="0.25">
      <c r="A864" s="79"/>
      <c r="B864" s="79"/>
      <c r="C864" s="79"/>
      <c r="D864" s="94"/>
      <c r="E864" s="79"/>
      <c r="F864" s="79"/>
      <c r="G864" s="80"/>
      <c r="H864" s="79"/>
      <c r="I864" s="80"/>
      <c r="J864" s="103"/>
      <c r="K864" s="103"/>
      <c r="L864" s="103"/>
      <c r="M864" s="103"/>
    </row>
    <row r="865" spans="1:13" s="81" customFormat="1" x14ac:dyDescent="0.25">
      <c r="A865" s="79"/>
      <c r="B865" s="79"/>
      <c r="C865" s="79"/>
      <c r="D865" s="94"/>
      <c r="E865" s="79"/>
      <c r="F865" s="79"/>
      <c r="G865" s="80"/>
      <c r="H865" s="79"/>
      <c r="I865" s="80"/>
      <c r="J865" s="103"/>
      <c r="K865" s="103"/>
      <c r="L865" s="103"/>
      <c r="M865" s="103"/>
    </row>
    <row r="866" spans="1:13" s="81" customFormat="1" x14ac:dyDescent="0.25">
      <c r="A866" s="79"/>
      <c r="B866" s="79"/>
      <c r="C866" s="79"/>
      <c r="D866" s="94"/>
      <c r="E866" s="79"/>
      <c r="F866" s="79"/>
      <c r="G866" s="80"/>
      <c r="H866" s="79"/>
      <c r="I866" s="80"/>
      <c r="J866" s="103"/>
      <c r="K866" s="103"/>
      <c r="L866" s="103"/>
      <c r="M866" s="103"/>
    </row>
    <row r="867" spans="1:13" s="81" customFormat="1" x14ac:dyDescent="0.25">
      <c r="A867" s="79"/>
      <c r="B867" s="79"/>
      <c r="C867" s="79"/>
      <c r="D867" s="94"/>
      <c r="E867" s="79"/>
      <c r="F867" s="79"/>
      <c r="G867" s="80"/>
      <c r="H867" s="79"/>
      <c r="I867" s="80"/>
      <c r="J867" s="103"/>
      <c r="K867" s="103"/>
      <c r="L867" s="103"/>
      <c r="M867" s="103"/>
    </row>
    <row r="868" spans="1:13" s="81" customFormat="1" x14ac:dyDescent="0.25">
      <c r="A868" s="79"/>
      <c r="B868" s="79"/>
      <c r="C868" s="79"/>
      <c r="D868" s="94"/>
      <c r="E868" s="79"/>
      <c r="F868" s="79"/>
      <c r="G868" s="80"/>
      <c r="H868" s="79"/>
      <c r="I868" s="80"/>
      <c r="J868" s="103"/>
      <c r="K868" s="103"/>
      <c r="L868" s="103"/>
      <c r="M868" s="103"/>
    </row>
    <row r="869" spans="1:13" s="81" customFormat="1" x14ac:dyDescent="0.25">
      <c r="A869" s="79"/>
      <c r="B869" s="79"/>
      <c r="C869" s="79"/>
      <c r="D869" s="94"/>
      <c r="E869" s="79"/>
      <c r="F869" s="79"/>
      <c r="G869" s="80"/>
      <c r="H869" s="79"/>
      <c r="I869" s="80"/>
      <c r="J869" s="103"/>
      <c r="K869" s="103"/>
      <c r="L869" s="103"/>
      <c r="M869" s="103"/>
    </row>
    <row r="870" spans="1:13" s="81" customFormat="1" x14ac:dyDescent="0.25">
      <c r="A870" s="79"/>
      <c r="B870" s="79"/>
      <c r="C870" s="79"/>
      <c r="D870" s="94"/>
      <c r="E870" s="79"/>
      <c r="F870" s="79"/>
      <c r="G870" s="80"/>
      <c r="H870" s="79"/>
      <c r="I870" s="80"/>
      <c r="J870" s="103"/>
      <c r="K870" s="103"/>
      <c r="L870" s="103"/>
      <c r="M870" s="103"/>
    </row>
    <row r="871" spans="1:13" s="81" customFormat="1" x14ac:dyDescent="0.25">
      <c r="A871" s="79"/>
      <c r="B871" s="79"/>
      <c r="C871" s="79"/>
      <c r="D871" s="94"/>
      <c r="E871" s="79"/>
      <c r="F871" s="79"/>
      <c r="G871" s="80"/>
      <c r="H871" s="79"/>
      <c r="I871" s="80"/>
      <c r="J871" s="103"/>
      <c r="K871" s="103"/>
      <c r="L871" s="103"/>
      <c r="M871" s="103"/>
    </row>
    <row r="872" spans="1:13" s="81" customFormat="1" x14ac:dyDescent="0.25">
      <c r="A872" s="79"/>
      <c r="B872" s="79"/>
      <c r="C872" s="79"/>
      <c r="D872" s="94"/>
      <c r="E872" s="79"/>
      <c r="F872" s="79"/>
      <c r="G872" s="80"/>
      <c r="H872" s="79"/>
      <c r="I872" s="80"/>
      <c r="J872" s="103"/>
      <c r="K872" s="103"/>
      <c r="L872" s="103"/>
      <c r="M872" s="103"/>
    </row>
    <row r="873" spans="1:13" s="81" customFormat="1" x14ac:dyDescent="0.25">
      <c r="A873" s="79"/>
      <c r="B873" s="79"/>
      <c r="C873" s="79"/>
      <c r="D873" s="94"/>
      <c r="E873" s="79"/>
      <c r="F873" s="79"/>
      <c r="G873" s="80"/>
      <c r="H873" s="79"/>
      <c r="I873" s="80"/>
      <c r="J873" s="103"/>
      <c r="K873" s="103"/>
      <c r="L873" s="103"/>
      <c r="M873" s="103"/>
    </row>
    <row r="874" spans="1:13" s="81" customFormat="1" x14ac:dyDescent="0.25">
      <c r="A874" s="79"/>
      <c r="B874" s="79"/>
      <c r="C874" s="79"/>
      <c r="D874" s="94"/>
      <c r="E874" s="79"/>
      <c r="F874" s="79"/>
      <c r="G874" s="80"/>
      <c r="H874" s="79"/>
      <c r="I874" s="80"/>
      <c r="J874" s="103"/>
      <c r="K874" s="103"/>
      <c r="L874" s="103"/>
      <c r="M874" s="103"/>
    </row>
    <row r="875" spans="1:13" s="81" customFormat="1" x14ac:dyDescent="0.25">
      <c r="A875" s="79"/>
      <c r="B875" s="79"/>
      <c r="C875" s="79"/>
      <c r="D875" s="94"/>
      <c r="E875" s="79"/>
      <c r="F875" s="79"/>
      <c r="G875" s="80"/>
      <c r="H875" s="79"/>
      <c r="I875" s="80"/>
      <c r="J875" s="103"/>
      <c r="K875" s="103"/>
      <c r="L875" s="103"/>
      <c r="M875" s="103"/>
    </row>
    <row r="876" spans="1:13" s="81" customFormat="1" x14ac:dyDescent="0.25">
      <c r="A876" s="79"/>
      <c r="B876" s="79"/>
      <c r="C876" s="79"/>
      <c r="D876" s="94"/>
      <c r="E876" s="79"/>
      <c r="F876" s="79"/>
      <c r="G876" s="80"/>
      <c r="H876" s="79"/>
      <c r="I876" s="80"/>
      <c r="J876" s="103"/>
      <c r="K876" s="103"/>
      <c r="L876" s="103"/>
      <c r="M876" s="103"/>
    </row>
    <row r="877" spans="1:13" s="81" customFormat="1" x14ac:dyDescent="0.25">
      <c r="A877" s="79"/>
      <c r="B877" s="79"/>
      <c r="C877" s="79"/>
      <c r="D877" s="94"/>
      <c r="E877" s="79"/>
      <c r="F877" s="79"/>
      <c r="G877" s="80"/>
      <c r="H877" s="79"/>
      <c r="I877" s="80"/>
      <c r="J877" s="103"/>
      <c r="K877" s="103"/>
      <c r="L877" s="103"/>
      <c r="M877" s="103"/>
    </row>
    <row r="878" spans="1:13" s="81" customFormat="1" x14ac:dyDescent="0.25">
      <c r="A878" s="79"/>
      <c r="B878" s="79"/>
      <c r="C878" s="79"/>
      <c r="D878" s="94"/>
      <c r="E878" s="79"/>
      <c r="F878" s="79"/>
      <c r="G878" s="80"/>
      <c r="H878" s="79"/>
      <c r="I878" s="80"/>
      <c r="J878" s="103"/>
      <c r="K878" s="103"/>
      <c r="L878" s="103"/>
      <c r="M878" s="103"/>
    </row>
    <row r="879" spans="1:13" s="81" customFormat="1" x14ac:dyDescent="0.25">
      <c r="A879" s="79"/>
      <c r="B879" s="79"/>
      <c r="C879" s="79"/>
      <c r="D879" s="94"/>
      <c r="E879" s="79"/>
      <c r="F879" s="79"/>
      <c r="G879" s="80"/>
      <c r="H879" s="79"/>
      <c r="I879" s="80"/>
      <c r="J879" s="103"/>
      <c r="K879" s="103"/>
      <c r="L879" s="103"/>
      <c r="M879" s="103"/>
    </row>
    <row r="880" spans="1:13" s="81" customFormat="1" x14ac:dyDescent="0.25">
      <c r="A880" s="79"/>
      <c r="B880" s="79"/>
      <c r="C880" s="79"/>
      <c r="D880" s="94"/>
      <c r="E880" s="79"/>
      <c r="F880" s="79"/>
      <c r="G880" s="80"/>
      <c r="H880" s="79"/>
      <c r="I880" s="80"/>
      <c r="J880" s="103"/>
      <c r="K880" s="103"/>
      <c r="L880" s="103"/>
      <c r="M880" s="103"/>
    </row>
    <row r="881" spans="1:13" s="81" customFormat="1" x14ac:dyDescent="0.25">
      <c r="A881" s="79"/>
      <c r="B881" s="79"/>
      <c r="C881" s="79"/>
      <c r="D881" s="94"/>
      <c r="E881" s="79"/>
      <c r="F881" s="79"/>
      <c r="G881" s="80"/>
      <c r="H881" s="79"/>
      <c r="I881" s="80"/>
      <c r="J881" s="103"/>
      <c r="K881" s="103"/>
      <c r="L881" s="103"/>
      <c r="M881" s="103"/>
    </row>
    <row r="882" spans="1:13" s="81" customFormat="1" x14ac:dyDescent="0.25">
      <c r="A882" s="79"/>
      <c r="B882" s="79"/>
      <c r="C882" s="79"/>
      <c r="D882" s="94"/>
      <c r="E882" s="79"/>
      <c r="F882" s="79"/>
      <c r="G882" s="80"/>
      <c r="H882" s="79"/>
      <c r="I882" s="80"/>
      <c r="J882" s="103"/>
      <c r="K882" s="103"/>
      <c r="L882" s="103"/>
      <c r="M882" s="103"/>
    </row>
    <row r="883" spans="1:13" s="81" customFormat="1" x14ac:dyDescent="0.25">
      <c r="A883" s="79"/>
      <c r="B883" s="79"/>
      <c r="C883" s="79"/>
      <c r="D883" s="94"/>
      <c r="E883" s="79"/>
      <c r="F883" s="79"/>
      <c r="G883" s="80"/>
      <c r="H883" s="79"/>
      <c r="I883" s="80"/>
      <c r="J883" s="103"/>
      <c r="K883" s="103"/>
      <c r="L883" s="103"/>
      <c r="M883" s="103"/>
    </row>
    <row r="884" spans="1:13" s="81" customFormat="1" x14ac:dyDescent="0.25">
      <c r="A884" s="79"/>
      <c r="B884" s="79"/>
      <c r="C884" s="79"/>
      <c r="D884" s="94"/>
      <c r="E884" s="79"/>
      <c r="F884" s="79"/>
      <c r="G884" s="80"/>
      <c r="H884" s="79"/>
      <c r="I884" s="80"/>
      <c r="J884" s="103"/>
      <c r="K884" s="103"/>
      <c r="L884" s="103"/>
      <c r="M884" s="103"/>
    </row>
    <row r="885" spans="1:13" s="81" customFormat="1" x14ac:dyDescent="0.25">
      <c r="A885" s="79"/>
      <c r="B885" s="79"/>
      <c r="C885" s="79"/>
      <c r="D885" s="94"/>
      <c r="E885" s="79"/>
      <c r="F885" s="79"/>
      <c r="G885" s="80"/>
      <c r="H885" s="79"/>
      <c r="I885" s="80"/>
      <c r="J885" s="103"/>
      <c r="K885" s="103"/>
      <c r="L885" s="103"/>
      <c r="M885" s="103"/>
    </row>
    <row r="886" spans="1:13" s="81" customFormat="1" x14ac:dyDescent="0.25">
      <c r="A886" s="79"/>
      <c r="B886" s="79"/>
      <c r="C886" s="79"/>
      <c r="D886" s="94"/>
      <c r="E886" s="79"/>
      <c r="F886" s="79"/>
      <c r="G886" s="80"/>
      <c r="H886" s="79"/>
      <c r="I886" s="80"/>
      <c r="J886" s="103"/>
      <c r="K886" s="103"/>
      <c r="L886" s="103"/>
      <c r="M886" s="103"/>
    </row>
    <row r="887" spans="1:13" s="81" customFormat="1" x14ac:dyDescent="0.25">
      <c r="A887" s="79"/>
      <c r="B887" s="79"/>
      <c r="C887" s="79"/>
      <c r="D887" s="94"/>
      <c r="E887" s="79"/>
      <c r="F887" s="79"/>
      <c r="G887" s="80"/>
      <c r="H887" s="79"/>
      <c r="I887" s="80"/>
      <c r="J887" s="103"/>
      <c r="K887" s="103"/>
      <c r="L887" s="103"/>
      <c r="M887" s="103"/>
    </row>
    <row r="888" spans="1:13" s="81" customFormat="1" x14ac:dyDescent="0.25">
      <c r="A888" s="79"/>
      <c r="B888" s="79"/>
      <c r="C888" s="79"/>
      <c r="D888" s="94"/>
      <c r="E888" s="79"/>
      <c r="F888" s="79"/>
      <c r="G888" s="80"/>
      <c r="H888" s="79"/>
      <c r="I888" s="80"/>
      <c r="J888" s="103"/>
      <c r="K888" s="103"/>
      <c r="L888" s="103"/>
      <c r="M888" s="103"/>
    </row>
    <row r="889" spans="1:13" s="81" customFormat="1" x14ac:dyDescent="0.25">
      <c r="A889" s="79"/>
      <c r="B889" s="79"/>
      <c r="C889" s="79"/>
      <c r="D889" s="94"/>
      <c r="E889" s="79"/>
      <c r="F889" s="79"/>
      <c r="G889" s="80"/>
      <c r="H889" s="79"/>
      <c r="I889" s="80"/>
      <c r="J889" s="103"/>
      <c r="K889" s="103"/>
      <c r="L889" s="103"/>
      <c r="M889" s="103"/>
    </row>
    <row r="890" spans="1:13" s="81" customFormat="1" x14ac:dyDescent="0.25">
      <c r="A890" s="79"/>
      <c r="B890" s="79"/>
      <c r="C890" s="79"/>
      <c r="D890" s="94"/>
      <c r="E890" s="79"/>
      <c r="F890" s="79"/>
      <c r="G890" s="80"/>
      <c r="H890" s="79"/>
      <c r="I890" s="80"/>
      <c r="J890" s="103"/>
      <c r="K890" s="103"/>
      <c r="L890" s="103"/>
      <c r="M890" s="103"/>
    </row>
    <row r="891" spans="1:13" s="81" customFormat="1" x14ac:dyDescent="0.25">
      <c r="A891" s="79"/>
      <c r="B891" s="79"/>
      <c r="C891" s="79"/>
      <c r="D891" s="94"/>
      <c r="E891" s="79"/>
      <c r="F891" s="79"/>
      <c r="G891" s="80"/>
      <c r="H891" s="79"/>
      <c r="I891" s="80"/>
      <c r="J891" s="103"/>
      <c r="K891" s="103"/>
      <c r="L891" s="103"/>
      <c r="M891" s="103"/>
    </row>
    <row r="892" spans="1:13" s="81" customFormat="1" x14ac:dyDescent="0.25">
      <c r="A892" s="79"/>
      <c r="B892" s="79"/>
      <c r="C892" s="79"/>
      <c r="D892" s="94"/>
      <c r="E892" s="79"/>
      <c r="F892" s="79"/>
      <c r="G892" s="80"/>
      <c r="H892" s="79"/>
      <c r="I892" s="80"/>
      <c r="J892" s="103"/>
      <c r="K892" s="103"/>
      <c r="L892" s="103"/>
      <c r="M892" s="103"/>
    </row>
    <row r="893" spans="1:13" s="81" customFormat="1" x14ac:dyDescent="0.25">
      <c r="A893" s="79"/>
      <c r="B893" s="79"/>
      <c r="C893" s="79"/>
      <c r="D893" s="94"/>
      <c r="E893" s="79"/>
      <c r="F893" s="79"/>
      <c r="G893" s="80"/>
      <c r="H893" s="79"/>
      <c r="I893" s="80"/>
      <c r="J893" s="103"/>
      <c r="K893" s="103"/>
      <c r="L893" s="103"/>
      <c r="M893" s="103"/>
    </row>
    <row r="894" spans="1:13" s="81" customFormat="1" x14ac:dyDescent="0.25">
      <c r="A894" s="79"/>
      <c r="B894" s="79"/>
      <c r="C894" s="79"/>
      <c r="D894" s="94"/>
      <c r="E894" s="79"/>
      <c r="F894" s="79"/>
      <c r="G894" s="80"/>
      <c r="H894" s="79"/>
      <c r="I894" s="80"/>
      <c r="J894" s="103"/>
      <c r="K894" s="103"/>
      <c r="L894" s="103"/>
      <c r="M894" s="103"/>
    </row>
    <row r="895" spans="1:13" s="81" customFormat="1" x14ac:dyDescent="0.25">
      <c r="A895" s="79"/>
      <c r="B895" s="79"/>
      <c r="C895" s="79"/>
      <c r="D895" s="94"/>
      <c r="E895" s="79"/>
      <c r="F895" s="79"/>
      <c r="G895" s="80"/>
      <c r="H895" s="79"/>
      <c r="I895" s="80"/>
      <c r="J895" s="103"/>
      <c r="K895" s="103"/>
      <c r="L895" s="103"/>
      <c r="M895" s="103"/>
    </row>
    <row r="896" spans="1:13" s="81" customFormat="1" x14ac:dyDescent="0.25">
      <c r="A896" s="79"/>
      <c r="B896" s="79"/>
      <c r="C896" s="79"/>
      <c r="D896" s="94"/>
      <c r="E896" s="79"/>
      <c r="F896" s="79"/>
      <c r="G896" s="80"/>
      <c r="H896" s="79"/>
      <c r="I896" s="80"/>
      <c r="J896" s="103"/>
      <c r="K896" s="103"/>
      <c r="L896" s="103"/>
      <c r="M896" s="103"/>
    </row>
    <row r="897" spans="1:13" s="81" customFormat="1" x14ac:dyDescent="0.25">
      <c r="A897" s="79"/>
      <c r="B897" s="79"/>
      <c r="C897" s="79"/>
      <c r="D897" s="94"/>
      <c r="E897" s="79"/>
      <c r="F897" s="79"/>
      <c r="G897" s="80"/>
      <c r="H897" s="79"/>
      <c r="I897" s="80"/>
      <c r="J897" s="103"/>
      <c r="K897" s="103"/>
      <c r="L897" s="103"/>
      <c r="M897" s="103"/>
    </row>
    <row r="898" spans="1:13" s="81" customFormat="1" x14ac:dyDescent="0.25">
      <c r="A898" s="79"/>
      <c r="B898" s="79"/>
      <c r="C898" s="79"/>
      <c r="D898" s="94"/>
      <c r="E898" s="79"/>
      <c r="F898" s="79"/>
      <c r="G898" s="80"/>
      <c r="H898" s="79"/>
      <c r="I898" s="80"/>
      <c r="J898" s="103"/>
      <c r="K898" s="103"/>
      <c r="L898" s="103"/>
      <c r="M898" s="103"/>
    </row>
    <row r="899" spans="1:13" s="81" customFormat="1" x14ac:dyDescent="0.25">
      <c r="A899" s="79"/>
      <c r="B899" s="79"/>
      <c r="C899" s="79"/>
      <c r="D899" s="94"/>
      <c r="E899" s="79"/>
      <c r="F899" s="79"/>
      <c r="G899" s="80"/>
      <c r="H899" s="79"/>
      <c r="I899" s="80"/>
      <c r="J899" s="103"/>
      <c r="K899" s="103"/>
      <c r="L899" s="103"/>
      <c r="M899" s="103"/>
    </row>
    <row r="900" spans="1:13" s="81" customFormat="1" x14ac:dyDescent="0.25">
      <c r="A900" s="79"/>
      <c r="B900" s="79"/>
      <c r="C900" s="79"/>
      <c r="D900" s="94"/>
      <c r="E900" s="79"/>
      <c r="F900" s="79"/>
      <c r="G900" s="80"/>
      <c r="H900" s="79"/>
      <c r="I900" s="80"/>
      <c r="J900" s="103"/>
      <c r="K900" s="103"/>
      <c r="L900" s="103"/>
      <c r="M900" s="103"/>
    </row>
    <row r="901" spans="1:13" s="81" customFormat="1" x14ac:dyDescent="0.25">
      <c r="A901" s="79"/>
      <c r="B901" s="79"/>
      <c r="C901" s="79"/>
      <c r="D901" s="94"/>
      <c r="E901" s="79"/>
      <c r="F901" s="79"/>
      <c r="G901" s="80"/>
      <c r="H901" s="79"/>
      <c r="I901" s="80"/>
      <c r="J901" s="103"/>
      <c r="K901" s="103"/>
      <c r="L901" s="103"/>
      <c r="M901" s="103"/>
    </row>
    <row r="902" spans="1:13" s="81" customFormat="1" x14ac:dyDescent="0.25">
      <c r="A902" s="79"/>
      <c r="B902" s="79"/>
      <c r="C902" s="79"/>
      <c r="D902" s="94"/>
      <c r="E902" s="79"/>
      <c r="F902" s="79"/>
      <c r="G902" s="80"/>
      <c r="H902" s="79"/>
      <c r="I902" s="80"/>
      <c r="J902" s="103"/>
      <c r="K902" s="103"/>
      <c r="L902" s="103"/>
      <c r="M902" s="103"/>
    </row>
    <row r="903" spans="1:13" s="81" customFormat="1" x14ac:dyDescent="0.25">
      <c r="A903" s="79"/>
      <c r="B903" s="79"/>
      <c r="C903" s="79"/>
      <c r="D903" s="94"/>
      <c r="E903" s="79"/>
      <c r="F903" s="79"/>
      <c r="G903" s="80"/>
      <c r="H903" s="79"/>
      <c r="I903" s="80"/>
      <c r="J903" s="103"/>
      <c r="K903" s="103"/>
      <c r="L903" s="103"/>
      <c r="M903" s="103"/>
    </row>
    <row r="904" spans="1:13" s="81" customFormat="1" x14ac:dyDescent="0.25">
      <c r="A904" s="79"/>
      <c r="B904" s="79"/>
      <c r="C904" s="79"/>
      <c r="D904" s="94"/>
      <c r="E904" s="79"/>
      <c r="F904" s="79"/>
      <c r="G904" s="80"/>
      <c r="H904" s="79"/>
      <c r="I904" s="80"/>
      <c r="J904" s="103"/>
      <c r="K904" s="103"/>
      <c r="L904" s="103"/>
      <c r="M904" s="103"/>
    </row>
    <row r="905" spans="1:13" s="81" customFormat="1" x14ac:dyDescent="0.25">
      <c r="A905" s="79"/>
      <c r="B905" s="79"/>
      <c r="C905" s="79"/>
      <c r="D905" s="94"/>
      <c r="E905" s="79"/>
      <c r="F905" s="79"/>
      <c r="G905" s="80"/>
      <c r="H905" s="79"/>
      <c r="I905" s="80"/>
      <c r="J905" s="103"/>
      <c r="K905" s="103"/>
      <c r="L905" s="103"/>
      <c r="M905" s="103"/>
    </row>
    <row r="906" spans="1:13" s="81" customFormat="1" x14ac:dyDescent="0.25">
      <c r="A906" s="79"/>
      <c r="B906" s="79"/>
      <c r="C906" s="79"/>
      <c r="D906" s="94"/>
      <c r="E906" s="79"/>
      <c r="F906" s="79"/>
      <c r="G906" s="80"/>
      <c r="H906" s="79"/>
      <c r="I906" s="80"/>
      <c r="J906" s="103"/>
      <c r="K906" s="103"/>
      <c r="L906" s="103"/>
      <c r="M906" s="103"/>
    </row>
    <row r="907" spans="1:13" s="81" customFormat="1" x14ac:dyDescent="0.25">
      <c r="A907" s="79"/>
      <c r="B907" s="79"/>
      <c r="C907" s="79"/>
      <c r="D907" s="94"/>
      <c r="E907" s="79"/>
      <c r="F907" s="79"/>
      <c r="G907" s="80"/>
      <c r="H907" s="79"/>
      <c r="I907" s="80"/>
      <c r="J907" s="103"/>
      <c r="K907" s="103"/>
      <c r="L907" s="103"/>
      <c r="M907" s="103"/>
    </row>
    <row r="908" spans="1:13" s="81" customFormat="1" x14ac:dyDescent="0.25">
      <c r="A908" s="79"/>
      <c r="B908" s="79"/>
      <c r="C908" s="79"/>
      <c r="D908" s="94"/>
      <c r="E908" s="79"/>
      <c r="F908" s="79"/>
      <c r="G908" s="80"/>
      <c r="H908" s="79"/>
      <c r="I908" s="80"/>
      <c r="J908" s="103"/>
      <c r="K908" s="103"/>
      <c r="L908" s="103"/>
      <c r="M908" s="103"/>
    </row>
    <row r="909" spans="1:13" s="81" customFormat="1" x14ac:dyDescent="0.25">
      <c r="A909" s="79"/>
      <c r="B909" s="79"/>
      <c r="C909" s="79"/>
      <c r="D909" s="94"/>
      <c r="E909" s="79"/>
      <c r="F909" s="79"/>
      <c r="G909" s="80"/>
      <c r="H909" s="79"/>
      <c r="I909" s="80"/>
      <c r="J909" s="103"/>
      <c r="K909" s="103"/>
      <c r="L909" s="103"/>
      <c r="M909" s="103"/>
    </row>
    <row r="910" spans="1:13" s="81" customFormat="1" x14ac:dyDescent="0.25">
      <c r="A910" s="79"/>
      <c r="B910" s="79"/>
      <c r="C910" s="79"/>
      <c r="D910" s="94"/>
      <c r="E910" s="79"/>
      <c r="F910" s="79"/>
      <c r="G910" s="80"/>
      <c r="H910" s="79"/>
      <c r="I910" s="80"/>
      <c r="J910" s="103"/>
      <c r="K910" s="103"/>
      <c r="L910" s="103"/>
      <c r="M910" s="103"/>
    </row>
    <row r="911" spans="1:13" s="81" customFormat="1" x14ac:dyDescent="0.25">
      <c r="A911" s="79"/>
      <c r="B911" s="79"/>
      <c r="C911" s="79"/>
      <c r="D911" s="94"/>
      <c r="E911" s="79"/>
      <c r="F911" s="79"/>
      <c r="G911" s="80"/>
      <c r="H911" s="79"/>
      <c r="I911" s="80"/>
      <c r="J911" s="103"/>
      <c r="K911" s="103"/>
      <c r="L911" s="103"/>
      <c r="M911" s="103"/>
    </row>
    <row r="912" spans="1:13" s="81" customFormat="1" x14ac:dyDescent="0.25">
      <c r="A912" s="79"/>
      <c r="B912" s="79"/>
      <c r="C912" s="79"/>
      <c r="D912" s="94"/>
      <c r="E912" s="79"/>
      <c r="F912" s="79"/>
      <c r="G912" s="80"/>
      <c r="H912" s="79"/>
      <c r="I912" s="80"/>
      <c r="J912" s="103"/>
      <c r="K912" s="103"/>
      <c r="L912" s="103"/>
      <c r="M912" s="103"/>
    </row>
    <row r="913" spans="1:13" s="81" customFormat="1" x14ac:dyDescent="0.25">
      <c r="A913" s="79"/>
      <c r="B913" s="79"/>
      <c r="C913" s="79"/>
      <c r="D913" s="94"/>
      <c r="E913" s="79"/>
      <c r="F913" s="79"/>
      <c r="G913" s="80"/>
      <c r="H913" s="79"/>
      <c r="I913" s="80"/>
      <c r="J913" s="103"/>
      <c r="K913" s="103"/>
      <c r="L913" s="103"/>
      <c r="M913" s="103"/>
    </row>
    <row r="914" spans="1:13" s="81" customFormat="1" x14ac:dyDescent="0.25">
      <c r="A914" s="79"/>
      <c r="B914" s="79"/>
      <c r="C914" s="79"/>
      <c r="D914" s="94"/>
      <c r="E914" s="79"/>
      <c r="F914" s="79"/>
      <c r="G914" s="80"/>
      <c r="H914" s="79"/>
      <c r="I914" s="80"/>
      <c r="J914" s="103"/>
      <c r="K914" s="103"/>
      <c r="L914" s="103"/>
      <c r="M914" s="103"/>
    </row>
    <row r="915" spans="1:13" s="81" customFormat="1" x14ac:dyDescent="0.25">
      <c r="A915" s="79"/>
      <c r="B915" s="79"/>
      <c r="C915" s="79"/>
      <c r="D915" s="94"/>
      <c r="E915" s="79"/>
      <c r="F915" s="79"/>
      <c r="G915" s="80"/>
      <c r="H915" s="79"/>
      <c r="I915" s="80"/>
      <c r="J915" s="103"/>
      <c r="K915" s="103"/>
      <c r="L915" s="103"/>
      <c r="M915" s="103"/>
    </row>
    <row r="916" spans="1:13" s="81" customFormat="1" x14ac:dyDescent="0.25">
      <c r="A916" s="79"/>
      <c r="B916" s="79"/>
      <c r="C916" s="79"/>
      <c r="D916" s="94"/>
      <c r="E916" s="79"/>
      <c r="F916" s="79"/>
      <c r="G916" s="80"/>
      <c r="H916" s="79"/>
      <c r="I916" s="80"/>
      <c r="J916" s="103"/>
      <c r="K916" s="103"/>
      <c r="L916" s="103"/>
      <c r="M916" s="103"/>
    </row>
    <row r="917" spans="1:13" s="81" customFormat="1" x14ac:dyDescent="0.25">
      <c r="A917" s="79"/>
      <c r="B917" s="79"/>
      <c r="C917" s="79"/>
      <c r="D917" s="94"/>
      <c r="E917" s="79"/>
      <c r="F917" s="79"/>
      <c r="G917" s="80"/>
      <c r="H917" s="79"/>
      <c r="I917" s="80"/>
      <c r="J917" s="103"/>
      <c r="K917" s="103"/>
      <c r="L917" s="103"/>
      <c r="M917" s="103"/>
    </row>
    <row r="918" spans="1:13" s="81" customFormat="1" x14ac:dyDescent="0.25">
      <c r="A918" s="79"/>
      <c r="B918" s="79"/>
      <c r="C918" s="79"/>
      <c r="D918" s="94"/>
      <c r="E918" s="79"/>
      <c r="F918" s="79"/>
      <c r="G918" s="80"/>
      <c r="H918" s="79"/>
      <c r="I918" s="80"/>
      <c r="J918" s="103"/>
      <c r="K918" s="103"/>
      <c r="L918" s="103"/>
      <c r="M918" s="103"/>
    </row>
    <row r="919" spans="1:13" s="81" customFormat="1" x14ac:dyDescent="0.25">
      <c r="A919" s="79"/>
      <c r="B919" s="79"/>
      <c r="C919" s="79"/>
      <c r="D919" s="94"/>
      <c r="E919" s="79"/>
      <c r="F919" s="79"/>
      <c r="G919" s="80"/>
      <c r="H919" s="79"/>
      <c r="I919" s="80"/>
      <c r="J919" s="103"/>
      <c r="K919" s="103"/>
      <c r="L919" s="103"/>
      <c r="M919" s="103"/>
    </row>
    <row r="920" spans="1:13" s="81" customFormat="1" x14ac:dyDescent="0.25">
      <c r="A920" s="79"/>
      <c r="B920" s="79"/>
      <c r="C920" s="79"/>
      <c r="D920" s="94"/>
      <c r="E920" s="79"/>
      <c r="F920" s="79"/>
      <c r="G920" s="80"/>
      <c r="H920" s="79"/>
      <c r="I920" s="80"/>
      <c r="J920" s="103"/>
      <c r="K920" s="103"/>
      <c r="L920" s="103"/>
      <c r="M920" s="103"/>
    </row>
    <row r="921" spans="1:13" s="81" customFormat="1" x14ac:dyDescent="0.25">
      <c r="A921" s="79"/>
      <c r="B921" s="79"/>
      <c r="C921" s="79"/>
      <c r="D921" s="94"/>
      <c r="E921" s="79"/>
      <c r="F921" s="79"/>
      <c r="G921" s="80"/>
      <c r="H921" s="79"/>
      <c r="I921" s="80"/>
      <c r="J921" s="103"/>
      <c r="K921" s="103"/>
      <c r="L921" s="103"/>
      <c r="M921" s="103"/>
    </row>
    <row r="922" spans="1:13" s="81" customFormat="1" x14ac:dyDescent="0.25">
      <c r="A922" s="79"/>
      <c r="B922" s="79"/>
      <c r="C922" s="79"/>
      <c r="D922" s="94"/>
      <c r="E922" s="79"/>
      <c r="F922" s="79"/>
      <c r="G922" s="80"/>
      <c r="H922" s="79"/>
      <c r="I922" s="80"/>
      <c r="J922" s="103"/>
      <c r="K922" s="103"/>
      <c r="L922" s="103"/>
      <c r="M922" s="103"/>
    </row>
    <row r="923" spans="1:13" s="81" customFormat="1" x14ac:dyDescent="0.25">
      <c r="A923" s="79"/>
      <c r="B923" s="79"/>
      <c r="C923" s="79"/>
      <c r="D923" s="94"/>
      <c r="E923" s="79"/>
      <c r="F923" s="79"/>
      <c r="G923" s="80"/>
      <c r="H923" s="79"/>
      <c r="I923" s="80"/>
      <c r="J923" s="103"/>
      <c r="K923" s="103"/>
      <c r="L923" s="103"/>
      <c r="M923" s="103"/>
    </row>
    <row r="924" spans="1:13" s="81" customFormat="1" x14ac:dyDescent="0.25">
      <c r="A924" s="79"/>
      <c r="B924" s="79"/>
      <c r="C924" s="79"/>
      <c r="D924" s="94"/>
      <c r="E924" s="79"/>
      <c r="F924" s="79"/>
      <c r="G924" s="80"/>
      <c r="H924" s="79"/>
      <c r="I924" s="80"/>
      <c r="J924" s="103"/>
      <c r="K924" s="103"/>
      <c r="L924" s="103"/>
      <c r="M924" s="103"/>
    </row>
    <row r="925" spans="1:13" s="81" customFormat="1" x14ac:dyDescent="0.25">
      <c r="A925" s="79"/>
      <c r="B925" s="79"/>
      <c r="C925" s="79"/>
      <c r="D925" s="94"/>
      <c r="E925" s="79"/>
      <c r="F925" s="79"/>
      <c r="G925" s="80"/>
      <c r="H925" s="79"/>
      <c r="I925" s="80"/>
      <c r="J925" s="103"/>
      <c r="K925" s="103"/>
      <c r="L925" s="103"/>
      <c r="M925" s="103"/>
    </row>
    <row r="926" spans="1:13" s="81" customFormat="1" x14ac:dyDescent="0.25">
      <c r="A926" s="79"/>
      <c r="B926" s="79"/>
      <c r="C926" s="79"/>
      <c r="D926" s="94"/>
      <c r="E926" s="79"/>
      <c r="F926" s="79"/>
      <c r="G926" s="80"/>
      <c r="H926" s="79"/>
      <c r="I926" s="80"/>
      <c r="J926" s="103"/>
      <c r="K926" s="103"/>
      <c r="L926" s="103"/>
      <c r="M926" s="103"/>
    </row>
    <row r="927" spans="1:13" s="81" customFormat="1" x14ac:dyDescent="0.25">
      <c r="A927" s="79"/>
      <c r="B927" s="79"/>
      <c r="C927" s="79"/>
      <c r="D927" s="94"/>
      <c r="E927" s="79"/>
      <c r="F927" s="79"/>
      <c r="G927" s="80"/>
      <c r="H927" s="79"/>
      <c r="I927" s="80"/>
      <c r="J927" s="103"/>
      <c r="K927" s="103"/>
      <c r="L927" s="103"/>
      <c r="M927" s="103"/>
    </row>
    <row r="928" spans="1:13" s="81" customFormat="1" x14ac:dyDescent="0.25">
      <c r="A928" s="79"/>
      <c r="B928" s="79"/>
      <c r="C928" s="79"/>
      <c r="D928" s="94"/>
      <c r="E928" s="79"/>
      <c r="F928" s="79"/>
      <c r="G928" s="80"/>
      <c r="H928" s="79"/>
      <c r="I928" s="80"/>
      <c r="J928" s="103"/>
      <c r="K928" s="103"/>
      <c r="L928" s="103"/>
      <c r="M928" s="103"/>
    </row>
    <row r="929" spans="1:13" s="81" customFormat="1" x14ac:dyDescent="0.25">
      <c r="A929" s="79"/>
      <c r="B929" s="79"/>
      <c r="C929" s="79"/>
      <c r="D929" s="94"/>
      <c r="E929" s="79"/>
      <c r="F929" s="79"/>
      <c r="G929" s="80"/>
      <c r="H929" s="79"/>
      <c r="I929" s="80"/>
      <c r="J929" s="103"/>
      <c r="K929" s="103"/>
      <c r="L929" s="103"/>
      <c r="M929" s="103"/>
    </row>
    <row r="930" spans="1:13" s="81" customFormat="1" x14ac:dyDescent="0.25">
      <c r="A930" s="79"/>
      <c r="B930" s="79"/>
      <c r="C930" s="79"/>
      <c r="D930" s="94"/>
      <c r="E930" s="79"/>
      <c r="F930" s="79"/>
      <c r="G930" s="80"/>
      <c r="H930" s="79"/>
      <c r="I930" s="80"/>
      <c r="J930" s="103"/>
      <c r="K930" s="103"/>
      <c r="L930" s="103"/>
      <c r="M930" s="103"/>
    </row>
    <row r="931" spans="1:13" s="81" customFormat="1" x14ac:dyDescent="0.25">
      <c r="A931" s="79"/>
      <c r="B931" s="79"/>
      <c r="C931" s="79"/>
      <c r="D931" s="94"/>
      <c r="E931" s="79"/>
      <c r="F931" s="79"/>
      <c r="G931" s="80"/>
      <c r="H931" s="79"/>
      <c r="I931" s="80"/>
      <c r="J931" s="103"/>
      <c r="K931" s="103"/>
      <c r="L931" s="103"/>
      <c r="M931" s="103"/>
    </row>
    <row r="932" spans="1:13" s="81" customFormat="1" x14ac:dyDescent="0.25">
      <c r="A932" s="79"/>
      <c r="B932" s="79"/>
      <c r="C932" s="79"/>
      <c r="D932" s="94"/>
      <c r="E932" s="79"/>
      <c r="F932" s="79"/>
      <c r="G932" s="80"/>
      <c r="H932" s="79"/>
      <c r="I932" s="80"/>
      <c r="J932" s="103"/>
      <c r="K932" s="103"/>
      <c r="L932" s="103"/>
      <c r="M932" s="103"/>
    </row>
    <row r="933" spans="1:13" s="81" customFormat="1" x14ac:dyDescent="0.25">
      <c r="A933" s="79"/>
      <c r="B933" s="79"/>
      <c r="C933" s="79"/>
      <c r="D933" s="94"/>
      <c r="E933" s="79"/>
      <c r="F933" s="79"/>
      <c r="G933" s="80"/>
      <c r="H933" s="79"/>
      <c r="I933" s="80"/>
      <c r="J933" s="103"/>
      <c r="K933" s="103"/>
      <c r="L933" s="103"/>
      <c r="M933" s="103"/>
    </row>
    <row r="934" spans="1:13" s="81" customFormat="1" x14ac:dyDescent="0.25">
      <c r="A934" s="79"/>
      <c r="B934" s="79"/>
      <c r="C934" s="79"/>
      <c r="D934" s="94"/>
      <c r="E934" s="79"/>
      <c r="F934" s="79"/>
      <c r="G934" s="80"/>
      <c r="H934" s="79"/>
      <c r="I934" s="80"/>
      <c r="J934" s="103"/>
      <c r="K934" s="103"/>
      <c r="L934" s="103"/>
      <c r="M934" s="103"/>
    </row>
    <row r="935" spans="1:13" s="81" customFormat="1" x14ac:dyDescent="0.25">
      <c r="A935" s="79"/>
      <c r="B935" s="79"/>
      <c r="C935" s="79"/>
      <c r="D935" s="94"/>
      <c r="E935" s="79"/>
      <c r="F935" s="79"/>
      <c r="G935" s="80"/>
      <c r="H935" s="79"/>
      <c r="I935" s="80"/>
      <c r="J935" s="103"/>
      <c r="K935" s="103"/>
      <c r="L935" s="103"/>
      <c r="M935" s="103"/>
    </row>
    <row r="936" spans="1:13" s="81" customFormat="1" x14ac:dyDescent="0.25">
      <c r="A936" s="79"/>
      <c r="B936" s="79"/>
      <c r="C936" s="79"/>
      <c r="D936" s="94"/>
      <c r="E936" s="79"/>
      <c r="F936" s="79"/>
      <c r="G936" s="80"/>
      <c r="H936" s="79"/>
      <c r="I936" s="80"/>
      <c r="J936" s="103"/>
      <c r="K936" s="103"/>
      <c r="L936" s="103"/>
      <c r="M936" s="103"/>
    </row>
    <row r="937" spans="1:13" s="81" customFormat="1" x14ac:dyDescent="0.25">
      <c r="A937" s="79"/>
      <c r="B937" s="79"/>
      <c r="C937" s="79"/>
      <c r="D937" s="94"/>
      <c r="E937" s="79"/>
      <c r="F937" s="79"/>
      <c r="G937" s="80"/>
      <c r="H937" s="79"/>
      <c r="I937" s="80"/>
      <c r="J937" s="103"/>
      <c r="K937" s="103"/>
      <c r="L937" s="103"/>
      <c r="M937" s="103"/>
    </row>
    <row r="938" spans="1:13" s="81" customFormat="1" x14ac:dyDescent="0.25">
      <c r="A938" s="79"/>
      <c r="B938" s="79"/>
      <c r="C938" s="79"/>
      <c r="D938" s="94"/>
      <c r="E938" s="79"/>
      <c r="F938" s="79"/>
      <c r="G938" s="80"/>
      <c r="H938" s="79"/>
      <c r="I938" s="80"/>
      <c r="J938" s="103"/>
      <c r="K938" s="103"/>
      <c r="L938" s="103"/>
      <c r="M938" s="103"/>
    </row>
    <row r="939" spans="1:13" s="81" customFormat="1" x14ac:dyDescent="0.25">
      <c r="A939" s="79"/>
      <c r="B939" s="79"/>
      <c r="C939" s="79"/>
      <c r="D939" s="94"/>
      <c r="E939" s="79"/>
      <c r="F939" s="79"/>
      <c r="G939" s="80"/>
      <c r="H939" s="79"/>
      <c r="I939" s="80"/>
      <c r="J939" s="103"/>
      <c r="K939" s="103"/>
      <c r="L939" s="103"/>
      <c r="M939" s="103"/>
    </row>
    <row r="940" spans="1:13" s="81" customFormat="1" x14ac:dyDescent="0.25">
      <c r="A940" s="79"/>
      <c r="B940" s="79"/>
      <c r="C940" s="79"/>
      <c r="D940" s="94"/>
      <c r="E940" s="79"/>
      <c r="F940" s="79"/>
      <c r="G940" s="80"/>
      <c r="H940" s="79"/>
      <c r="I940" s="80"/>
      <c r="J940" s="103"/>
      <c r="K940" s="103"/>
      <c r="L940" s="103"/>
      <c r="M940" s="103"/>
    </row>
    <row r="941" spans="1:13" s="81" customFormat="1" x14ac:dyDescent="0.25">
      <c r="A941" s="79"/>
      <c r="B941" s="79"/>
      <c r="C941" s="79"/>
      <c r="D941" s="94"/>
      <c r="E941" s="79"/>
      <c r="F941" s="79"/>
      <c r="G941" s="80"/>
      <c r="H941" s="79"/>
      <c r="I941" s="80"/>
      <c r="J941" s="103"/>
      <c r="K941" s="103"/>
      <c r="L941" s="103"/>
      <c r="M941" s="103"/>
    </row>
    <row r="942" spans="1:13" s="81" customFormat="1" x14ac:dyDescent="0.25">
      <c r="A942" s="79"/>
      <c r="B942" s="79"/>
      <c r="C942" s="79"/>
      <c r="D942" s="94"/>
      <c r="E942" s="79"/>
      <c r="F942" s="79"/>
      <c r="G942" s="80"/>
      <c r="H942" s="79"/>
      <c r="I942" s="80"/>
      <c r="J942" s="103"/>
      <c r="K942" s="103"/>
      <c r="L942" s="103"/>
      <c r="M942" s="103"/>
    </row>
    <row r="943" spans="1:13" s="81" customFormat="1" x14ac:dyDescent="0.25">
      <c r="A943" s="79"/>
      <c r="B943" s="79"/>
      <c r="C943" s="79"/>
      <c r="D943" s="94"/>
      <c r="E943" s="79"/>
      <c r="F943" s="79"/>
      <c r="G943" s="80"/>
      <c r="H943" s="79"/>
      <c r="I943" s="80"/>
      <c r="J943" s="103"/>
      <c r="K943" s="103"/>
      <c r="L943" s="103"/>
      <c r="M943" s="103"/>
    </row>
    <row r="944" spans="1:13" s="81" customFormat="1" x14ac:dyDescent="0.25">
      <c r="A944" s="79"/>
      <c r="B944" s="79"/>
      <c r="C944" s="79"/>
      <c r="D944" s="94"/>
      <c r="E944" s="79"/>
      <c r="F944" s="79"/>
      <c r="G944" s="80"/>
      <c r="H944" s="79"/>
      <c r="I944" s="80"/>
      <c r="J944" s="103"/>
      <c r="K944" s="103"/>
      <c r="L944" s="103"/>
      <c r="M944" s="103"/>
    </row>
    <row r="945" spans="1:13" s="81" customFormat="1" x14ac:dyDescent="0.25">
      <c r="A945" s="79"/>
      <c r="B945" s="79"/>
      <c r="C945" s="79"/>
      <c r="D945" s="94"/>
      <c r="E945" s="79"/>
      <c r="F945" s="79"/>
      <c r="G945" s="80"/>
      <c r="H945" s="79"/>
      <c r="I945" s="80"/>
      <c r="J945" s="103"/>
      <c r="K945" s="103"/>
      <c r="L945" s="103"/>
      <c r="M945" s="103"/>
    </row>
    <row r="946" spans="1:13" s="81" customFormat="1" x14ac:dyDescent="0.25">
      <c r="A946" s="79"/>
      <c r="B946" s="79"/>
      <c r="C946" s="79"/>
      <c r="D946" s="94"/>
      <c r="E946" s="79"/>
      <c r="F946" s="79"/>
      <c r="G946" s="80"/>
      <c r="H946" s="79"/>
      <c r="I946" s="80"/>
      <c r="J946" s="103"/>
      <c r="K946" s="103"/>
      <c r="L946" s="103"/>
      <c r="M946" s="103"/>
    </row>
    <row r="947" spans="1:13" s="81" customFormat="1" x14ac:dyDescent="0.25">
      <c r="A947" s="79"/>
      <c r="B947" s="79"/>
      <c r="C947" s="79"/>
      <c r="D947" s="94"/>
      <c r="E947" s="79"/>
      <c r="F947" s="79"/>
      <c r="G947" s="80"/>
      <c r="H947" s="79"/>
      <c r="I947" s="80"/>
      <c r="J947" s="103"/>
      <c r="K947" s="103"/>
      <c r="L947" s="103"/>
      <c r="M947" s="103"/>
    </row>
    <row r="948" spans="1:13" s="81" customFormat="1" x14ac:dyDescent="0.25">
      <c r="A948" s="79"/>
      <c r="B948" s="79"/>
      <c r="C948" s="79"/>
      <c r="D948" s="94"/>
      <c r="E948" s="79"/>
      <c r="F948" s="79"/>
      <c r="G948" s="80"/>
      <c r="H948" s="79"/>
      <c r="I948" s="80"/>
      <c r="J948" s="103"/>
      <c r="K948" s="103"/>
      <c r="L948" s="103"/>
      <c r="M948" s="103"/>
    </row>
    <row r="949" spans="1:13" s="81" customFormat="1" x14ac:dyDescent="0.25">
      <c r="A949" s="79"/>
      <c r="B949" s="79"/>
      <c r="C949" s="79"/>
      <c r="D949" s="94"/>
      <c r="E949" s="79"/>
      <c r="F949" s="79"/>
      <c r="G949" s="80"/>
      <c r="H949" s="79"/>
      <c r="I949" s="80"/>
      <c r="J949" s="103"/>
      <c r="K949" s="103"/>
      <c r="L949" s="103"/>
      <c r="M949" s="103"/>
    </row>
    <row r="950" spans="1:13" s="81" customFormat="1" x14ac:dyDescent="0.25">
      <c r="A950" s="79"/>
      <c r="B950" s="79"/>
      <c r="C950" s="79"/>
      <c r="D950" s="94"/>
      <c r="E950" s="79"/>
      <c r="F950" s="79"/>
      <c r="G950" s="80"/>
      <c r="H950" s="79"/>
      <c r="I950" s="80"/>
      <c r="J950" s="103"/>
      <c r="K950" s="103"/>
      <c r="L950" s="103"/>
      <c r="M950" s="103"/>
    </row>
    <row r="951" spans="1:13" s="81" customFormat="1" x14ac:dyDescent="0.25">
      <c r="A951" s="79"/>
      <c r="B951" s="79"/>
      <c r="C951" s="79"/>
      <c r="D951" s="94"/>
      <c r="E951" s="79"/>
      <c r="F951" s="79"/>
      <c r="G951" s="80"/>
      <c r="H951" s="79"/>
      <c r="I951" s="80"/>
      <c r="J951" s="103"/>
      <c r="K951" s="103"/>
      <c r="L951" s="103"/>
      <c r="M951" s="103"/>
    </row>
    <row r="952" spans="1:13" s="81" customFormat="1" x14ac:dyDescent="0.25">
      <c r="A952" s="79"/>
      <c r="B952" s="79"/>
      <c r="C952" s="79"/>
      <c r="D952" s="94"/>
      <c r="E952" s="79"/>
      <c r="F952" s="79"/>
      <c r="G952" s="80"/>
      <c r="H952" s="79"/>
      <c r="I952" s="80"/>
      <c r="J952" s="103"/>
      <c r="K952" s="103"/>
      <c r="L952" s="103"/>
      <c r="M952" s="103"/>
    </row>
    <row r="953" spans="1:13" s="81" customFormat="1" x14ac:dyDescent="0.25">
      <c r="A953" s="79"/>
      <c r="B953" s="79"/>
      <c r="C953" s="79"/>
      <c r="D953" s="94"/>
      <c r="E953" s="79"/>
      <c r="F953" s="79"/>
      <c r="G953" s="80"/>
      <c r="H953" s="79"/>
      <c r="I953" s="80"/>
      <c r="J953" s="103"/>
      <c r="K953" s="103"/>
      <c r="L953" s="103"/>
      <c r="M953" s="103"/>
    </row>
    <row r="954" spans="1:13" s="81" customFormat="1" x14ac:dyDescent="0.25">
      <c r="A954" s="79"/>
      <c r="B954" s="79"/>
      <c r="C954" s="79"/>
      <c r="D954" s="94"/>
      <c r="E954" s="79"/>
      <c r="F954" s="79"/>
      <c r="G954" s="80"/>
      <c r="H954" s="79"/>
      <c r="I954" s="80"/>
      <c r="J954" s="103"/>
      <c r="K954" s="103"/>
      <c r="L954" s="103"/>
      <c r="M954" s="103"/>
    </row>
    <row r="955" spans="1:13" s="81" customFormat="1" x14ac:dyDescent="0.25">
      <c r="A955" s="79"/>
      <c r="B955" s="79"/>
      <c r="C955" s="79"/>
      <c r="D955" s="94"/>
      <c r="E955" s="79"/>
      <c r="F955" s="79"/>
      <c r="G955" s="80"/>
      <c r="H955" s="79"/>
      <c r="I955" s="80"/>
      <c r="J955" s="103"/>
      <c r="K955" s="103"/>
      <c r="L955" s="103"/>
      <c r="M955" s="103"/>
    </row>
    <row r="956" spans="1:13" s="81" customFormat="1" x14ac:dyDescent="0.25">
      <c r="A956" s="79"/>
      <c r="B956" s="79"/>
      <c r="C956" s="79"/>
      <c r="D956" s="94"/>
      <c r="E956" s="79"/>
      <c r="F956" s="79"/>
      <c r="G956" s="80"/>
      <c r="H956" s="79"/>
      <c r="I956" s="80"/>
      <c r="J956" s="103"/>
      <c r="K956" s="103"/>
      <c r="L956" s="103"/>
      <c r="M956" s="103"/>
    </row>
    <row r="957" spans="1:13" s="81" customFormat="1" x14ac:dyDescent="0.25">
      <c r="A957" s="79"/>
      <c r="B957" s="79"/>
      <c r="C957" s="79"/>
      <c r="D957" s="94"/>
      <c r="E957" s="79"/>
      <c r="F957" s="79"/>
      <c r="G957" s="80"/>
      <c r="H957" s="79"/>
      <c r="I957" s="80"/>
      <c r="J957" s="103"/>
      <c r="K957" s="103"/>
      <c r="L957" s="103"/>
      <c r="M957" s="103"/>
    </row>
    <row r="958" spans="1:13" s="81" customFormat="1" x14ac:dyDescent="0.25">
      <c r="A958" s="79"/>
      <c r="B958" s="79"/>
      <c r="C958" s="79"/>
      <c r="D958" s="94"/>
      <c r="E958" s="79"/>
      <c r="F958" s="79"/>
      <c r="G958" s="80"/>
      <c r="H958" s="79"/>
      <c r="I958" s="80"/>
      <c r="J958" s="103"/>
      <c r="K958" s="103"/>
      <c r="L958" s="103"/>
      <c r="M958" s="103"/>
    </row>
    <row r="959" spans="1:13" s="81" customFormat="1" x14ac:dyDescent="0.25">
      <c r="A959" s="79"/>
      <c r="B959" s="79"/>
      <c r="C959" s="79"/>
      <c r="D959" s="94"/>
      <c r="E959" s="79"/>
      <c r="F959" s="79"/>
      <c r="G959" s="80"/>
      <c r="H959" s="79"/>
      <c r="I959" s="80"/>
      <c r="J959" s="103"/>
      <c r="K959" s="103"/>
      <c r="L959" s="103"/>
      <c r="M959" s="103"/>
    </row>
    <row r="960" spans="1:13" s="81" customFormat="1" x14ac:dyDescent="0.25">
      <c r="A960" s="79"/>
      <c r="B960" s="79"/>
      <c r="C960" s="79"/>
      <c r="D960" s="94"/>
      <c r="E960" s="79"/>
      <c r="F960" s="79"/>
      <c r="G960" s="80"/>
      <c r="H960" s="79"/>
      <c r="I960" s="80"/>
      <c r="J960" s="103"/>
      <c r="K960" s="103"/>
      <c r="L960" s="103"/>
      <c r="M960" s="103"/>
    </row>
    <row r="961" spans="1:13" s="81" customFormat="1" x14ac:dyDescent="0.25">
      <c r="A961" s="79"/>
      <c r="B961" s="79"/>
      <c r="C961" s="79"/>
      <c r="D961" s="94"/>
      <c r="E961" s="79"/>
      <c r="F961" s="79"/>
      <c r="G961" s="80"/>
      <c r="H961" s="79"/>
      <c r="I961" s="80"/>
      <c r="J961" s="103"/>
      <c r="K961" s="103"/>
      <c r="L961" s="103"/>
      <c r="M961" s="103"/>
    </row>
    <row r="962" spans="1:13" s="81" customFormat="1" x14ac:dyDescent="0.25">
      <c r="A962" s="79"/>
      <c r="B962" s="79"/>
      <c r="C962" s="79"/>
      <c r="D962" s="94"/>
      <c r="E962" s="79"/>
      <c r="F962" s="79"/>
      <c r="G962" s="80"/>
      <c r="H962" s="79"/>
      <c r="I962" s="80"/>
      <c r="J962" s="103"/>
      <c r="K962" s="103"/>
      <c r="L962" s="103"/>
      <c r="M962" s="103"/>
    </row>
    <row r="963" spans="1:13" s="81" customFormat="1" x14ac:dyDescent="0.25">
      <c r="A963" s="79"/>
      <c r="B963" s="79"/>
      <c r="C963" s="79"/>
      <c r="D963" s="94"/>
      <c r="E963" s="79"/>
      <c r="F963" s="79"/>
      <c r="G963" s="80"/>
      <c r="H963" s="79"/>
      <c r="I963" s="80"/>
      <c r="J963" s="103"/>
      <c r="K963" s="103"/>
      <c r="L963" s="103"/>
      <c r="M963" s="103"/>
    </row>
    <row r="964" spans="1:13" s="81" customFormat="1" x14ac:dyDescent="0.25">
      <c r="A964" s="79"/>
      <c r="B964" s="79"/>
      <c r="C964" s="79"/>
      <c r="D964" s="94"/>
      <c r="E964" s="79"/>
      <c r="F964" s="79"/>
      <c r="G964" s="80"/>
      <c r="H964" s="79"/>
      <c r="I964" s="80"/>
      <c r="J964" s="103"/>
      <c r="K964" s="103"/>
      <c r="L964" s="103"/>
      <c r="M964" s="103"/>
    </row>
    <row r="965" spans="1:13" s="81" customFormat="1" x14ac:dyDescent="0.25">
      <c r="A965" s="79"/>
      <c r="B965" s="79"/>
      <c r="C965" s="79"/>
      <c r="D965" s="94"/>
      <c r="E965" s="79"/>
      <c r="F965" s="79"/>
      <c r="G965" s="80"/>
      <c r="H965" s="79"/>
      <c r="I965" s="80"/>
      <c r="J965" s="103"/>
      <c r="K965" s="103"/>
      <c r="L965" s="103"/>
      <c r="M965" s="103"/>
    </row>
    <row r="966" spans="1:13" s="81" customFormat="1" x14ac:dyDescent="0.25">
      <c r="A966" s="79"/>
      <c r="B966" s="79"/>
      <c r="C966" s="79"/>
      <c r="D966" s="94"/>
      <c r="E966" s="79"/>
      <c r="F966" s="79"/>
      <c r="G966" s="80"/>
      <c r="H966" s="79"/>
      <c r="I966" s="80"/>
      <c r="J966" s="103"/>
      <c r="K966" s="103"/>
      <c r="L966" s="103"/>
      <c r="M966" s="103"/>
    </row>
    <row r="967" spans="1:13" s="81" customFormat="1" x14ac:dyDescent="0.25">
      <c r="A967" s="79"/>
      <c r="B967" s="79"/>
      <c r="C967" s="79"/>
      <c r="D967" s="94"/>
      <c r="E967" s="79"/>
      <c r="F967" s="79"/>
      <c r="G967" s="80"/>
      <c r="H967" s="79"/>
      <c r="I967" s="80"/>
      <c r="J967" s="103"/>
      <c r="K967" s="103"/>
      <c r="L967" s="103"/>
      <c r="M967" s="103"/>
    </row>
    <row r="968" spans="1:13" s="81" customFormat="1" x14ac:dyDescent="0.25">
      <c r="A968" s="79"/>
      <c r="B968" s="79"/>
      <c r="C968" s="79"/>
      <c r="D968" s="94"/>
      <c r="E968" s="79"/>
      <c r="F968" s="79"/>
      <c r="G968" s="80"/>
      <c r="H968" s="79"/>
      <c r="I968" s="80"/>
      <c r="J968" s="103"/>
      <c r="K968" s="103"/>
      <c r="L968" s="103"/>
      <c r="M968" s="103"/>
    </row>
    <row r="969" spans="1:13" s="81" customFormat="1" x14ac:dyDescent="0.25">
      <c r="A969" s="79"/>
      <c r="B969" s="79"/>
      <c r="C969" s="79"/>
      <c r="D969" s="94"/>
      <c r="E969" s="79"/>
      <c r="F969" s="79"/>
      <c r="G969" s="80"/>
      <c r="H969" s="79"/>
      <c r="I969" s="80"/>
      <c r="J969" s="103"/>
      <c r="K969" s="103"/>
      <c r="L969" s="103"/>
      <c r="M969" s="103"/>
    </row>
    <row r="970" spans="1:13" s="81" customFormat="1" x14ac:dyDescent="0.25">
      <c r="A970" s="79"/>
      <c r="B970" s="79"/>
      <c r="C970" s="79"/>
      <c r="D970" s="94"/>
      <c r="E970" s="79"/>
      <c r="F970" s="79"/>
      <c r="G970" s="80"/>
      <c r="H970" s="79"/>
      <c r="I970" s="80"/>
      <c r="J970" s="103"/>
      <c r="K970" s="103"/>
      <c r="L970" s="103"/>
      <c r="M970" s="103"/>
    </row>
    <row r="971" spans="1:13" s="81" customFormat="1" x14ac:dyDescent="0.25">
      <c r="A971" s="79"/>
      <c r="B971" s="79"/>
      <c r="C971" s="79"/>
      <c r="D971" s="94"/>
      <c r="E971" s="79"/>
      <c r="F971" s="79"/>
      <c r="G971" s="80"/>
      <c r="H971" s="79"/>
      <c r="I971" s="80"/>
      <c r="J971" s="103"/>
      <c r="K971" s="103"/>
      <c r="L971" s="103"/>
      <c r="M971" s="103"/>
    </row>
    <row r="972" spans="1:13" s="81" customFormat="1" x14ac:dyDescent="0.25">
      <c r="A972" s="79"/>
      <c r="B972" s="79"/>
      <c r="C972" s="79"/>
      <c r="D972" s="94"/>
      <c r="E972" s="79"/>
      <c r="F972" s="79"/>
      <c r="G972" s="80"/>
      <c r="H972" s="79"/>
      <c r="I972" s="80"/>
      <c r="J972" s="103"/>
      <c r="K972" s="103"/>
      <c r="L972" s="103"/>
      <c r="M972" s="103"/>
    </row>
    <row r="973" spans="1:13" s="81" customFormat="1" x14ac:dyDescent="0.25">
      <c r="A973" s="79"/>
      <c r="B973" s="79"/>
      <c r="C973" s="79"/>
      <c r="D973" s="94"/>
      <c r="E973" s="79"/>
      <c r="F973" s="79"/>
      <c r="G973" s="80"/>
      <c r="H973" s="79"/>
      <c r="I973" s="80"/>
      <c r="J973" s="103"/>
      <c r="K973" s="103"/>
      <c r="L973" s="103"/>
      <c r="M973" s="103"/>
    </row>
    <row r="974" spans="1:13" s="81" customFormat="1" x14ac:dyDescent="0.25">
      <c r="A974" s="79"/>
      <c r="B974" s="79"/>
      <c r="C974" s="79"/>
      <c r="D974" s="94"/>
      <c r="E974" s="79"/>
      <c r="F974" s="79"/>
      <c r="G974" s="80"/>
      <c r="H974" s="79"/>
      <c r="I974" s="80"/>
      <c r="J974" s="103"/>
      <c r="K974" s="103"/>
      <c r="L974" s="103"/>
      <c r="M974" s="103"/>
    </row>
    <row r="975" spans="1:13" s="81" customFormat="1" x14ac:dyDescent="0.25">
      <c r="A975" s="79"/>
      <c r="B975" s="79"/>
      <c r="C975" s="79"/>
      <c r="D975" s="94"/>
      <c r="E975" s="79"/>
      <c r="F975" s="79"/>
      <c r="G975" s="80"/>
      <c r="H975" s="79"/>
      <c r="I975" s="80"/>
      <c r="J975" s="103"/>
      <c r="K975" s="103"/>
      <c r="L975" s="103"/>
      <c r="M975" s="103"/>
    </row>
    <row r="976" spans="1:13" s="81" customFormat="1" x14ac:dyDescent="0.25">
      <c r="A976" s="79"/>
      <c r="B976" s="79"/>
      <c r="C976" s="79"/>
      <c r="D976" s="94"/>
      <c r="E976" s="79"/>
      <c r="F976" s="79"/>
      <c r="G976" s="80"/>
      <c r="H976" s="79"/>
      <c r="I976" s="80"/>
      <c r="J976" s="103"/>
      <c r="K976" s="103"/>
      <c r="L976" s="103"/>
      <c r="M976" s="103"/>
    </row>
    <row r="977" spans="1:13" s="81" customFormat="1" x14ac:dyDescent="0.25">
      <c r="A977" s="79"/>
      <c r="B977" s="79"/>
      <c r="C977" s="79"/>
      <c r="D977" s="94"/>
      <c r="E977" s="79"/>
      <c r="F977" s="79"/>
      <c r="G977" s="80"/>
      <c r="H977" s="79"/>
      <c r="I977" s="80"/>
      <c r="J977" s="103"/>
      <c r="K977" s="103"/>
      <c r="L977" s="103"/>
      <c r="M977" s="103"/>
    </row>
    <row r="978" spans="1:13" s="81" customFormat="1" x14ac:dyDescent="0.25">
      <c r="A978" s="79"/>
      <c r="B978" s="79"/>
      <c r="C978" s="79"/>
      <c r="D978" s="94"/>
      <c r="E978" s="79"/>
      <c r="F978" s="79"/>
      <c r="G978" s="80"/>
      <c r="H978" s="79"/>
      <c r="I978" s="80"/>
      <c r="J978" s="103"/>
      <c r="K978" s="103"/>
      <c r="L978" s="103"/>
      <c r="M978" s="103"/>
    </row>
    <row r="979" spans="1:13" s="81" customFormat="1" x14ac:dyDescent="0.25">
      <c r="A979" s="79"/>
      <c r="B979" s="79"/>
      <c r="C979" s="79"/>
      <c r="D979" s="94"/>
      <c r="E979" s="79"/>
      <c r="F979" s="79"/>
      <c r="G979" s="80"/>
      <c r="H979" s="79"/>
      <c r="I979" s="80"/>
      <c r="J979" s="103"/>
      <c r="K979" s="103"/>
      <c r="L979" s="103"/>
      <c r="M979" s="103"/>
    </row>
    <row r="980" spans="1:13" s="81" customFormat="1" x14ac:dyDescent="0.25">
      <c r="A980" s="79"/>
      <c r="B980" s="79"/>
      <c r="C980" s="79"/>
      <c r="D980" s="94"/>
      <c r="E980" s="79"/>
      <c r="F980" s="79"/>
      <c r="G980" s="80"/>
      <c r="H980" s="79"/>
      <c r="I980" s="80"/>
      <c r="J980" s="103"/>
      <c r="K980" s="103"/>
      <c r="L980" s="103"/>
      <c r="M980" s="103"/>
    </row>
    <row r="981" spans="1:13" s="81" customFormat="1" x14ac:dyDescent="0.25">
      <c r="A981" s="79"/>
      <c r="B981" s="79"/>
      <c r="C981" s="79"/>
      <c r="D981" s="94"/>
      <c r="E981" s="79"/>
      <c r="F981" s="79"/>
      <c r="G981" s="80"/>
      <c r="H981" s="79"/>
      <c r="I981" s="80"/>
      <c r="J981" s="103"/>
      <c r="K981" s="103"/>
      <c r="L981" s="103"/>
      <c r="M981" s="103"/>
    </row>
    <row r="982" spans="1:13" s="81" customFormat="1" x14ac:dyDescent="0.25">
      <c r="A982" s="79"/>
      <c r="B982" s="79"/>
      <c r="C982" s="79"/>
      <c r="D982" s="94"/>
      <c r="E982" s="79"/>
      <c r="F982" s="79"/>
      <c r="G982" s="80"/>
      <c r="H982" s="79"/>
      <c r="I982" s="80"/>
      <c r="J982" s="103"/>
      <c r="K982" s="103"/>
      <c r="L982" s="103"/>
      <c r="M982" s="103"/>
    </row>
    <row r="983" spans="1:13" s="81" customFormat="1" x14ac:dyDescent="0.25">
      <c r="A983" s="79"/>
      <c r="B983" s="79"/>
      <c r="C983" s="79"/>
      <c r="D983" s="94"/>
      <c r="E983" s="79"/>
      <c r="F983" s="79"/>
      <c r="G983" s="80"/>
      <c r="H983" s="79"/>
      <c r="I983" s="80"/>
      <c r="J983" s="103"/>
      <c r="K983" s="103"/>
      <c r="L983" s="103"/>
      <c r="M983" s="103"/>
    </row>
    <row r="984" spans="1:13" s="81" customFormat="1" x14ac:dyDescent="0.25">
      <c r="A984" s="79"/>
      <c r="B984" s="79"/>
      <c r="C984" s="79"/>
      <c r="D984" s="94"/>
      <c r="E984" s="79"/>
      <c r="F984" s="79"/>
      <c r="G984" s="80"/>
      <c r="H984" s="79"/>
      <c r="I984" s="80"/>
      <c r="J984" s="103"/>
      <c r="K984" s="103"/>
      <c r="L984" s="103"/>
      <c r="M984" s="103"/>
    </row>
    <row r="985" spans="1:13" s="81" customFormat="1" x14ac:dyDescent="0.25">
      <c r="A985" s="79"/>
      <c r="B985" s="79"/>
      <c r="C985" s="79"/>
      <c r="D985" s="94"/>
      <c r="E985" s="79"/>
      <c r="F985" s="79"/>
      <c r="G985" s="80"/>
      <c r="H985" s="79"/>
      <c r="I985" s="80"/>
      <c r="J985" s="103"/>
      <c r="K985" s="103"/>
      <c r="L985" s="103"/>
      <c r="M985" s="103"/>
    </row>
    <row r="986" spans="1:13" s="81" customFormat="1" x14ac:dyDescent="0.25">
      <c r="A986" s="79"/>
      <c r="B986" s="79"/>
      <c r="C986" s="79"/>
      <c r="D986" s="94"/>
      <c r="E986" s="79"/>
      <c r="F986" s="79"/>
      <c r="G986" s="80"/>
      <c r="H986" s="79"/>
      <c r="I986" s="80"/>
      <c r="J986" s="103"/>
      <c r="K986" s="103"/>
      <c r="L986" s="103"/>
      <c r="M986" s="103"/>
    </row>
    <row r="987" spans="1:13" s="81" customFormat="1" x14ac:dyDescent="0.25">
      <c r="A987" s="79"/>
      <c r="B987" s="79"/>
      <c r="C987" s="79"/>
      <c r="D987" s="94"/>
      <c r="E987" s="79"/>
      <c r="F987" s="79"/>
      <c r="G987" s="80"/>
      <c r="H987" s="79"/>
      <c r="I987" s="80"/>
      <c r="J987" s="103"/>
      <c r="K987" s="103"/>
      <c r="L987" s="103"/>
      <c r="M987" s="103"/>
    </row>
    <row r="988" spans="1:13" s="81" customFormat="1" x14ac:dyDescent="0.25">
      <c r="A988" s="79"/>
      <c r="B988" s="79"/>
      <c r="C988" s="79"/>
      <c r="D988" s="94"/>
      <c r="E988" s="79"/>
      <c r="F988" s="79"/>
      <c r="G988" s="80"/>
      <c r="H988" s="79"/>
      <c r="I988" s="80"/>
      <c r="J988" s="103"/>
      <c r="K988" s="103"/>
      <c r="L988" s="103"/>
      <c r="M988" s="103"/>
    </row>
    <row r="989" spans="1:13" s="81" customFormat="1" x14ac:dyDescent="0.25">
      <c r="A989" s="79"/>
      <c r="B989" s="79"/>
      <c r="C989" s="79"/>
      <c r="D989" s="94"/>
      <c r="E989" s="79"/>
      <c r="F989" s="79"/>
      <c r="G989" s="80"/>
      <c r="H989" s="79"/>
      <c r="I989" s="80"/>
      <c r="J989" s="103"/>
      <c r="K989" s="103"/>
      <c r="L989" s="103"/>
      <c r="M989" s="103"/>
    </row>
    <row r="990" spans="1:13" s="81" customFormat="1" x14ac:dyDescent="0.25">
      <c r="A990" s="79"/>
      <c r="B990" s="79"/>
      <c r="C990" s="79"/>
      <c r="D990" s="94"/>
      <c r="E990" s="79"/>
      <c r="F990" s="79"/>
      <c r="G990" s="80"/>
      <c r="H990" s="79"/>
      <c r="I990" s="80"/>
      <c r="J990" s="103"/>
      <c r="K990" s="103"/>
      <c r="L990" s="103"/>
      <c r="M990" s="103"/>
    </row>
    <row r="991" spans="1:13" s="81" customFormat="1" x14ac:dyDescent="0.25">
      <c r="A991" s="79"/>
      <c r="B991" s="79"/>
      <c r="C991" s="79"/>
      <c r="D991" s="94"/>
      <c r="E991" s="79"/>
      <c r="F991" s="79"/>
      <c r="G991" s="80"/>
      <c r="H991" s="79"/>
      <c r="I991" s="80"/>
      <c r="J991" s="103"/>
      <c r="K991" s="103"/>
      <c r="L991" s="103"/>
      <c r="M991" s="103"/>
    </row>
    <row r="992" spans="1:13" s="81" customFormat="1" x14ac:dyDescent="0.25">
      <c r="A992" s="79"/>
      <c r="B992" s="79"/>
      <c r="C992" s="79"/>
      <c r="D992" s="94"/>
      <c r="E992" s="79"/>
      <c r="F992" s="79"/>
      <c r="G992" s="80"/>
      <c r="H992" s="79"/>
      <c r="I992" s="80"/>
      <c r="J992" s="103"/>
      <c r="K992" s="103"/>
      <c r="L992" s="103"/>
      <c r="M992" s="103"/>
    </row>
    <row r="993" spans="1:13" s="81" customFormat="1" x14ac:dyDescent="0.25">
      <c r="A993" s="79"/>
      <c r="B993" s="79"/>
      <c r="C993" s="79"/>
      <c r="D993" s="94"/>
      <c r="E993" s="79"/>
      <c r="F993" s="79"/>
      <c r="G993" s="80"/>
      <c r="H993" s="79"/>
      <c r="I993" s="80"/>
      <c r="J993" s="103"/>
      <c r="K993" s="103"/>
      <c r="L993" s="103"/>
      <c r="M993" s="103"/>
    </row>
    <row r="994" spans="1:13" s="81" customFormat="1" x14ac:dyDescent="0.25">
      <c r="A994" s="79"/>
      <c r="B994" s="79"/>
      <c r="C994" s="79"/>
      <c r="D994" s="94"/>
      <c r="E994" s="79"/>
      <c r="F994" s="79"/>
      <c r="G994" s="80"/>
      <c r="H994" s="79"/>
      <c r="I994" s="80"/>
      <c r="J994" s="103"/>
      <c r="K994" s="103"/>
      <c r="L994" s="103"/>
      <c r="M994" s="103"/>
    </row>
    <row r="995" spans="1:13" s="81" customFormat="1" x14ac:dyDescent="0.25">
      <c r="A995" s="79"/>
      <c r="B995" s="79"/>
      <c r="C995" s="79"/>
      <c r="D995" s="94"/>
      <c r="E995" s="79"/>
      <c r="F995" s="79"/>
      <c r="G995" s="80"/>
      <c r="H995" s="79"/>
      <c r="I995" s="80"/>
      <c r="J995" s="103"/>
      <c r="K995" s="103"/>
      <c r="L995" s="103"/>
      <c r="M995" s="103"/>
    </row>
    <row r="996" spans="1:13" s="81" customFormat="1" x14ac:dyDescent="0.25">
      <c r="A996" s="79"/>
      <c r="B996" s="79"/>
      <c r="C996" s="79"/>
      <c r="D996" s="94"/>
      <c r="E996" s="79"/>
      <c r="F996" s="79"/>
      <c r="G996" s="80"/>
      <c r="H996" s="79"/>
      <c r="I996" s="80"/>
      <c r="J996" s="103"/>
      <c r="K996" s="103"/>
      <c r="L996" s="103"/>
      <c r="M996" s="103"/>
    </row>
    <row r="997" spans="1:13" s="81" customFormat="1" x14ac:dyDescent="0.25">
      <c r="A997" s="79"/>
      <c r="B997" s="79"/>
      <c r="C997" s="79"/>
      <c r="D997" s="94"/>
      <c r="E997" s="79"/>
      <c r="F997" s="79"/>
      <c r="G997" s="80"/>
      <c r="H997" s="79"/>
      <c r="I997" s="80"/>
      <c r="J997" s="103"/>
      <c r="K997" s="103"/>
      <c r="L997" s="103"/>
      <c r="M997" s="103"/>
    </row>
    <row r="998" spans="1:13" s="81" customFormat="1" x14ac:dyDescent="0.25">
      <c r="A998" s="79"/>
      <c r="B998" s="79"/>
      <c r="C998" s="79"/>
      <c r="D998" s="94"/>
      <c r="E998" s="79"/>
      <c r="F998" s="79"/>
      <c r="G998" s="80"/>
      <c r="H998" s="79"/>
      <c r="I998" s="80"/>
      <c r="J998" s="103"/>
      <c r="K998" s="103"/>
      <c r="L998" s="103"/>
      <c r="M998" s="103"/>
    </row>
    <row r="999" spans="1:13" s="81" customFormat="1" x14ac:dyDescent="0.25">
      <c r="A999" s="79"/>
      <c r="B999" s="79"/>
      <c r="C999" s="79"/>
      <c r="D999" s="94"/>
      <c r="E999" s="79"/>
      <c r="F999" s="79"/>
      <c r="G999" s="80"/>
      <c r="H999" s="79"/>
      <c r="I999" s="80"/>
      <c r="J999" s="103"/>
      <c r="K999" s="103"/>
      <c r="L999" s="103"/>
      <c r="M999" s="103"/>
    </row>
    <row r="1000" spans="1:13" s="81" customFormat="1" x14ac:dyDescent="0.25">
      <c r="A1000" s="79"/>
      <c r="B1000" s="79"/>
      <c r="C1000" s="79"/>
      <c r="D1000" s="94"/>
      <c r="E1000" s="79"/>
      <c r="F1000" s="79"/>
      <c r="G1000" s="80"/>
      <c r="H1000" s="79"/>
      <c r="I1000" s="80"/>
      <c r="J1000" s="103"/>
      <c r="K1000" s="103"/>
      <c r="L1000" s="103"/>
      <c r="M1000" s="103"/>
    </row>
    <row r="1001" spans="1:13" s="81" customFormat="1" x14ac:dyDescent="0.25">
      <c r="A1001" s="79"/>
      <c r="B1001" s="79"/>
      <c r="C1001" s="79"/>
      <c r="D1001" s="94"/>
      <c r="E1001" s="79"/>
      <c r="F1001" s="79"/>
      <c r="G1001" s="80"/>
      <c r="H1001" s="79"/>
      <c r="I1001" s="80"/>
      <c r="J1001" s="103"/>
      <c r="K1001" s="103"/>
      <c r="L1001" s="103"/>
      <c r="M1001" s="103"/>
    </row>
    <row r="1002" spans="1:13" s="81" customFormat="1" x14ac:dyDescent="0.25">
      <c r="A1002" s="79"/>
      <c r="B1002" s="79"/>
      <c r="C1002" s="79"/>
      <c r="D1002" s="94"/>
      <c r="E1002" s="79"/>
      <c r="F1002" s="79"/>
      <c r="G1002" s="80"/>
      <c r="H1002" s="79"/>
      <c r="I1002" s="80"/>
      <c r="J1002" s="103"/>
      <c r="K1002" s="103"/>
      <c r="L1002" s="103"/>
      <c r="M1002" s="103"/>
    </row>
    <row r="1003" spans="1:13" s="81" customFormat="1" x14ac:dyDescent="0.25">
      <c r="A1003" s="79"/>
      <c r="B1003" s="79"/>
      <c r="C1003" s="79"/>
      <c r="D1003" s="94"/>
      <c r="E1003" s="79"/>
      <c r="F1003" s="79"/>
      <c r="G1003" s="80"/>
      <c r="H1003" s="79"/>
      <c r="I1003" s="80"/>
      <c r="J1003" s="103"/>
      <c r="K1003" s="103"/>
      <c r="L1003" s="103"/>
      <c r="M1003" s="103"/>
    </row>
    <row r="1004" spans="1:13" s="81" customFormat="1" x14ac:dyDescent="0.25">
      <c r="A1004" s="79"/>
      <c r="B1004" s="79"/>
      <c r="C1004" s="79"/>
      <c r="D1004" s="94"/>
      <c r="E1004" s="79"/>
      <c r="F1004" s="79"/>
      <c r="G1004" s="80"/>
      <c r="H1004" s="79"/>
      <c r="I1004" s="80"/>
      <c r="J1004" s="103"/>
      <c r="K1004" s="103"/>
      <c r="L1004" s="103"/>
      <c r="M1004" s="103"/>
    </row>
    <row r="1005" spans="1:13" s="81" customFormat="1" x14ac:dyDescent="0.25">
      <c r="A1005" s="79"/>
      <c r="B1005" s="79"/>
      <c r="C1005" s="79"/>
      <c r="D1005" s="94"/>
      <c r="E1005" s="79"/>
      <c r="F1005" s="79"/>
      <c r="G1005" s="80"/>
      <c r="H1005" s="79"/>
      <c r="I1005" s="80"/>
      <c r="J1005" s="103"/>
      <c r="K1005" s="103"/>
      <c r="L1005" s="103"/>
      <c r="M1005" s="103"/>
    </row>
    <row r="1006" spans="1:13" s="81" customFormat="1" x14ac:dyDescent="0.25">
      <c r="A1006" s="79"/>
      <c r="B1006" s="79"/>
      <c r="C1006" s="79"/>
      <c r="D1006" s="94"/>
      <c r="E1006" s="79"/>
      <c r="F1006" s="79"/>
      <c r="G1006" s="80"/>
      <c r="H1006" s="79"/>
      <c r="I1006" s="80"/>
      <c r="J1006" s="103"/>
      <c r="K1006" s="103"/>
      <c r="L1006" s="103"/>
      <c r="M1006" s="103"/>
    </row>
    <row r="1007" spans="1:13" s="81" customFormat="1" x14ac:dyDescent="0.25">
      <c r="A1007" s="79"/>
      <c r="B1007" s="79"/>
      <c r="C1007" s="79"/>
      <c r="D1007" s="94"/>
      <c r="E1007" s="79"/>
      <c r="F1007" s="79"/>
      <c r="G1007" s="80"/>
      <c r="H1007" s="79"/>
      <c r="I1007" s="80"/>
      <c r="J1007" s="103"/>
      <c r="K1007" s="103"/>
      <c r="L1007" s="103"/>
      <c r="M1007" s="103"/>
    </row>
    <row r="1008" spans="1:13" s="81" customFormat="1" x14ac:dyDescent="0.25">
      <c r="A1008" s="79"/>
      <c r="B1008" s="79"/>
      <c r="C1008" s="79"/>
      <c r="D1008" s="94"/>
      <c r="E1008" s="79"/>
      <c r="F1008" s="79"/>
      <c r="G1008" s="80"/>
      <c r="H1008" s="79"/>
      <c r="I1008" s="80"/>
      <c r="J1008" s="103"/>
      <c r="K1008" s="103"/>
      <c r="L1008" s="103"/>
      <c r="M1008" s="103"/>
    </row>
    <row r="1009" spans="1:13" s="81" customFormat="1" x14ac:dyDescent="0.25">
      <c r="A1009" s="79"/>
      <c r="B1009" s="79"/>
      <c r="C1009" s="79"/>
      <c r="D1009" s="94"/>
      <c r="E1009" s="79"/>
      <c r="F1009" s="79"/>
      <c r="G1009" s="80"/>
      <c r="H1009" s="79"/>
      <c r="I1009" s="80"/>
      <c r="J1009" s="103"/>
      <c r="K1009" s="103"/>
      <c r="L1009" s="103"/>
      <c r="M1009" s="103"/>
    </row>
    <row r="1010" spans="1:13" s="81" customFormat="1" x14ac:dyDescent="0.25">
      <c r="A1010" s="79"/>
      <c r="B1010" s="79"/>
      <c r="C1010" s="79"/>
      <c r="D1010" s="94"/>
      <c r="E1010" s="79"/>
      <c r="F1010" s="79"/>
      <c r="G1010" s="80"/>
      <c r="H1010" s="79"/>
      <c r="I1010" s="80"/>
      <c r="J1010" s="103"/>
      <c r="K1010" s="103"/>
      <c r="L1010" s="103"/>
      <c r="M1010" s="103"/>
    </row>
    <row r="1011" spans="1:13" s="81" customFormat="1" x14ac:dyDescent="0.25">
      <c r="A1011" s="79"/>
      <c r="B1011" s="79"/>
      <c r="C1011" s="79"/>
      <c r="D1011" s="94"/>
      <c r="E1011" s="79"/>
      <c r="F1011" s="79"/>
      <c r="G1011" s="80"/>
      <c r="H1011" s="79"/>
      <c r="I1011" s="80"/>
      <c r="J1011" s="103"/>
      <c r="K1011" s="103"/>
      <c r="L1011" s="103"/>
      <c r="M1011" s="103"/>
    </row>
    <row r="1012" spans="1:13" s="81" customFormat="1" x14ac:dyDescent="0.25">
      <c r="A1012" s="79"/>
      <c r="B1012" s="79"/>
      <c r="C1012" s="79"/>
      <c r="D1012" s="94"/>
      <c r="E1012" s="79"/>
      <c r="F1012" s="79"/>
      <c r="G1012" s="80"/>
      <c r="H1012" s="79"/>
      <c r="I1012" s="80"/>
      <c r="J1012" s="103"/>
      <c r="K1012" s="103"/>
      <c r="L1012" s="103"/>
      <c r="M1012" s="103"/>
    </row>
    <row r="1013" spans="1:13" s="81" customFormat="1" x14ac:dyDescent="0.25">
      <c r="A1013" s="79"/>
      <c r="B1013" s="79"/>
      <c r="C1013" s="79"/>
      <c r="D1013" s="94"/>
      <c r="E1013" s="79"/>
      <c r="F1013" s="79"/>
      <c r="G1013" s="80"/>
      <c r="H1013" s="79"/>
      <c r="I1013" s="80"/>
      <c r="J1013" s="103"/>
      <c r="K1013" s="103"/>
      <c r="L1013" s="103"/>
      <c r="M1013" s="103"/>
    </row>
    <row r="1014" spans="1:13" s="81" customFormat="1" x14ac:dyDescent="0.25">
      <c r="A1014" s="79"/>
      <c r="B1014" s="79"/>
      <c r="C1014" s="79"/>
      <c r="D1014" s="94"/>
      <c r="E1014" s="79"/>
      <c r="F1014" s="79"/>
      <c r="G1014" s="80"/>
      <c r="H1014" s="79"/>
      <c r="I1014" s="80"/>
      <c r="J1014" s="103"/>
      <c r="K1014" s="103"/>
      <c r="L1014" s="103"/>
      <c r="M1014" s="103"/>
    </row>
    <row r="1015" spans="1:13" s="81" customFormat="1" x14ac:dyDescent="0.25">
      <c r="A1015" s="79"/>
      <c r="B1015" s="79"/>
      <c r="C1015" s="79"/>
      <c r="D1015" s="94"/>
      <c r="E1015" s="79"/>
      <c r="F1015" s="79"/>
      <c r="G1015" s="80"/>
      <c r="H1015" s="79"/>
      <c r="I1015" s="80"/>
      <c r="J1015" s="103"/>
      <c r="K1015" s="103"/>
      <c r="L1015" s="103"/>
      <c r="M1015" s="103"/>
    </row>
    <row r="1016" spans="1:13" s="81" customFormat="1" x14ac:dyDescent="0.25">
      <c r="A1016" s="79"/>
      <c r="B1016" s="79"/>
      <c r="C1016" s="79"/>
      <c r="D1016" s="94"/>
      <c r="E1016" s="79"/>
      <c r="F1016" s="79"/>
      <c r="G1016" s="80"/>
      <c r="H1016" s="79"/>
      <c r="I1016" s="80"/>
      <c r="J1016" s="103"/>
      <c r="K1016" s="103"/>
      <c r="L1016" s="103"/>
      <c r="M1016" s="103"/>
    </row>
    <row r="1017" spans="1:13" s="81" customFormat="1" x14ac:dyDescent="0.25">
      <c r="A1017" s="79"/>
      <c r="B1017" s="79"/>
      <c r="C1017" s="79"/>
      <c r="D1017" s="94"/>
      <c r="E1017" s="79"/>
      <c r="F1017" s="79"/>
      <c r="G1017" s="80"/>
      <c r="H1017" s="79"/>
      <c r="I1017" s="80"/>
      <c r="J1017" s="103"/>
      <c r="K1017" s="103"/>
      <c r="L1017" s="103"/>
      <c r="M1017" s="103"/>
    </row>
    <row r="1018" spans="1:13" s="81" customFormat="1" x14ac:dyDescent="0.25">
      <c r="A1018" s="79"/>
      <c r="B1018" s="79"/>
      <c r="C1018" s="79"/>
      <c r="D1018" s="94"/>
      <c r="E1018" s="79"/>
      <c r="F1018" s="79"/>
      <c r="G1018" s="80"/>
      <c r="H1018" s="79"/>
      <c r="I1018" s="80"/>
      <c r="J1018" s="103"/>
      <c r="K1018" s="103"/>
      <c r="L1018" s="103"/>
      <c r="M1018" s="103"/>
    </row>
    <row r="1019" spans="1:13" s="81" customFormat="1" x14ac:dyDescent="0.25">
      <c r="A1019" s="79"/>
      <c r="B1019" s="79"/>
      <c r="C1019" s="79"/>
      <c r="D1019" s="94"/>
      <c r="E1019" s="79"/>
      <c r="F1019" s="79"/>
      <c r="G1019" s="80"/>
      <c r="H1019" s="79"/>
      <c r="I1019" s="80"/>
      <c r="J1019" s="103"/>
      <c r="K1019" s="103"/>
      <c r="L1019" s="103"/>
      <c r="M1019" s="103"/>
    </row>
    <row r="1020" spans="1:13" s="81" customFormat="1" x14ac:dyDescent="0.25">
      <c r="A1020" s="79"/>
      <c r="B1020" s="79"/>
      <c r="C1020" s="79"/>
      <c r="D1020" s="94"/>
      <c r="E1020" s="79"/>
      <c r="F1020" s="79"/>
      <c r="G1020" s="80"/>
      <c r="H1020" s="79"/>
      <c r="I1020" s="80"/>
      <c r="J1020" s="103"/>
      <c r="K1020" s="103"/>
      <c r="L1020" s="103"/>
      <c r="M1020" s="103"/>
    </row>
    <row r="1021" spans="1:13" s="81" customFormat="1" x14ac:dyDescent="0.25">
      <c r="A1021" s="79"/>
      <c r="B1021" s="79"/>
      <c r="C1021" s="79"/>
      <c r="D1021" s="94"/>
      <c r="E1021" s="79"/>
      <c r="F1021" s="79"/>
      <c r="G1021" s="80"/>
      <c r="H1021" s="79"/>
      <c r="I1021" s="80"/>
      <c r="J1021" s="103"/>
      <c r="K1021" s="103"/>
      <c r="L1021" s="103"/>
      <c r="M1021" s="103"/>
    </row>
    <row r="1022" spans="1:13" s="81" customFormat="1" x14ac:dyDescent="0.25">
      <c r="A1022" s="79"/>
      <c r="B1022" s="79"/>
      <c r="C1022" s="79"/>
      <c r="D1022" s="94"/>
      <c r="E1022" s="79"/>
      <c r="F1022" s="79"/>
      <c r="G1022" s="80"/>
      <c r="H1022" s="79"/>
      <c r="I1022" s="80"/>
      <c r="J1022" s="103"/>
      <c r="K1022" s="103"/>
      <c r="L1022" s="103"/>
      <c r="M1022" s="103"/>
    </row>
    <row r="1023" spans="1:13" s="81" customFormat="1" x14ac:dyDescent="0.25">
      <c r="A1023" s="79"/>
      <c r="B1023" s="79"/>
      <c r="C1023" s="79"/>
      <c r="D1023" s="94"/>
      <c r="E1023" s="79"/>
      <c r="F1023" s="79"/>
      <c r="G1023" s="80"/>
      <c r="H1023" s="79"/>
      <c r="I1023" s="80"/>
      <c r="J1023" s="103"/>
      <c r="K1023" s="103"/>
      <c r="L1023" s="103"/>
      <c r="M1023" s="103"/>
    </row>
    <row r="1024" spans="1:13" s="81" customFormat="1" x14ac:dyDescent="0.25">
      <c r="A1024" s="79"/>
      <c r="B1024" s="79"/>
      <c r="C1024" s="79"/>
      <c r="D1024" s="94"/>
      <c r="E1024" s="79"/>
      <c r="F1024" s="79"/>
      <c r="G1024" s="80"/>
      <c r="H1024" s="79"/>
      <c r="I1024" s="80"/>
      <c r="J1024" s="103"/>
      <c r="K1024" s="103"/>
      <c r="L1024" s="103"/>
      <c r="M1024" s="103"/>
    </row>
    <row r="1025" spans="1:13" s="81" customFormat="1" x14ac:dyDescent="0.25">
      <c r="A1025" s="79"/>
      <c r="B1025" s="79"/>
      <c r="C1025" s="79"/>
      <c r="D1025" s="94"/>
      <c r="E1025" s="79"/>
      <c r="F1025" s="79"/>
      <c r="G1025" s="80"/>
      <c r="H1025" s="79"/>
      <c r="I1025" s="80"/>
      <c r="J1025" s="103"/>
      <c r="K1025" s="103"/>
      <c r="L1025" s="103"/>
      <c r="M1025" s="103"/>
    </row>
    <row r="1026" spans="1:13" s="81" customFormat="1" x14ac:dyDescent="0.25">
      <c r="A1026" s="79"/>
      <c r="B1026" s="79"/>
      <c r="C1026" s="79"/>
      <c r="D1026" s="94"/>
      <c r="E1026" s="79"/>
      <c r="F1026" s="79"/>
      <c r="G1026" s="80"/>
      <c r="H1026" s="79"/>
      <c r="I1026" s="80"/>
      <c r="J1026" s="103"/>
      <c r="K1026" s="103"/>
      <c r="L1026" s="103"/>
      <c r="M1026" s="103"/>
    </row>
    <row r="1027" spans="1:13" s="81" customFormat="1" x14ac:dyDescent="0.25">
      <c r="A1027" s="79"/>
      <c r="B1027" s="79"/>
      <c r="C1027" s="79"/>
      <c r="D1027" s="94"/>
      <c r="E1027" s="79"/>
      <c r="F1027" s="79"/>
      <c r="G1027" s="80"/>
      <c r="H1027" s="79"/>
      <c r="I1027" s="80"/>
      <c r="J1027" s="103"/>
      <c r="K1027" s="103"/>
      <c r="L1027" s="103"/>
      <c r="M1027" s="103"/>
    </row>
    <row r="1028" spans="1:13" s="81" customFormat="1" x14ac:dyDescent="0.25">
      <c r="A1028" s="79"/>
      <c r="B1028" s="79"/>
      <c r="C1028" s="79"/>
      <c r="D1028" s="94"/>
      <c r="E1028" s="79"/>
      <c r="F1028" s="79"/>
      <c r="G1028" s="80"/>
      <c r="H1028" s="79"/>
      <c r="I1028" s="80"/>
      <c r="J1028" s="103"/>
      <c r="K1028" s="103"/>
      <c r="L1028" s="103"/>
      <c r="M1028" s="103"/>
    </row>
    <row r="1029" spans="1:13" s="81" customFormat="1" x14ac:dyDescent="0.25">
      <c r="A1029" s="79"/>
      <c r="B1029" s="79"/>
      <c r="C1029" s="79"/>
      <c r="D1029" s="94"/>
      <c r="E1029" s="79"/>
      <c r="F1029" s="79"/>
      <c r="G1029" s="80"/>
      <c r="H1029" s="79"/>
      <c r="I1029" s="80"/>
      <c r="J1029" s="103"/>
      <c r="K1029" s="103"/>
      <c r="L1029" s="103"/>
      <c r="M1029" s="103"/>
    </row>
    <row r="1030" spans="1:13" s="81" customFormat="1" x14ac:dyDescent="0.25">
      <c r="A1030" s="79"/>
      <c r="B1030" s="79"/>
      <c r="C1030" s="79"/>
      <c r="D1030" s="94"/>
      <c r="E1030" s="79"/>
      <c r="F1030" s="79"/>
      <c r="G1030" s="80"/>
      <c r="H1030" s="79"/>
      <c r="I1030" s="80"/>
      <c r="J1030" s="103"/>
      <c r="K1030" s="103"/>
      <c r="L1030" s="103"/>
      <c r="M1030" s="103"/>
    </row>
    <row r="1031" spans="1:13" s="81" customFormat="1" x14ac:dyDescent="0.25">
      <c r="A1031" s="79"/>
      <c r="B1031" s="79"/>
      <c r="C1031" s="79"/>
      <c r="D1031" s="94"/>
      <c r="E1031" s="79"/>
      <c r="F1031" s="79"/>
      <c r="G1031" s="80"/>
      <c r="H1031" s="79"/>
      <c r="I1031" s="80"/>
      <c r="J1031" s="103"/>
      <c r="K1031" s="103"/>
      <c r="L1031" s="103"/>
      <c r="M1031" s="103"/>
    </row>
    <row r="1032" spans="1:13" s="81" customFormat="1" x14ac:dyDescent="0.25">
      <c r="A1032" s="79"/>
      <c r="B1032" s="79"/>
      <c r="C1032" s="79"/>
      <c r="D1032" s="94"/>
      <c r="E1032" s="79"/>
      <c r="F1032" s="79"/>
      <c r="G1032" s="80"/>
      <c r="H1032" s="79"/>
      <c r="I1032" s="80"/>
      <c r="J1032" s="103"/>
      <c r="K1032" s="103"/>
      <c r="L1032" s="103"/>
      <c r="M1032" s="103"/>
    </row>
    <row r="1033" spans="1:13" s="81" customFormat="1" x14ac:dyDescent="0.25">
      <c r="A1033" s="79"/>
      <c r="B1033" s="79"/>
      <c r="C1033" s="79"/>
      <c r="D1033" s="94"/>
      <c r="E1033" s="79"/>
      <c r="F1033" s="79"/>
      <c r="G1033" s="80"/>
      <c r="H1033" s="79"/>
      <c r="I1033" s="80"/>
      <c r="J1033" s="103"/>
      <c r="K1033" s="103"/>
      <c r="L1033" s="103"/>
      <c r="M1033" s="103"/>
    </row>
    <row r="1034" spans="1:13" s="81" customFormat="1" x14ac:dyDescent="0.25">
      <c r="A1034" s="79"/>
      <c r="B1034" s="79"/>
      <c r="C1034" s="79"/>
      <c r="D1034" s="94"/>
      <c r="E1034" s="79"/>
      <c r="F1034" s="79"/>
      <c r="G1034" s="80"/>
      <c r="H1034" s="79"/>
      <c r="I1034" s="80"/>
      <c r="J1034" s="103"/>
      <c r="K1034" s="103"/>
      <c r="L1034" s="103"/>
      <c r="M1034" s="103"/>
    </row>
    <row r="1035" spans="1:13" s="81" customFormat="1" x14ac:dyDescent="0.25">
      <c r="A1035" s="79"/>
      <c r="B1035" s="79"/>
      <c r="C1035" s="79"/>
      <c r="D1035" s="94"/>
      <c r="E1035" s="79"/>
      <c r="F1035" s="79"/>
      <c r="G1035" s="80"/>
      <c r="H1035" s="79"/>
      <c r="I1035" s="80"/>
      <c r="J1035" s="103"/>
      <c r="K1035" s="103"/>
      <c r="L1035" s="103"/>
      <c r="M1035" s="103"/>
    </row>
    <row r="1036" spans="1:13" s="81" customFormat="1" x14ac:dyDescent="0.25">
      <c r="A1036" s="79"/>
      <c r="B1036" s="79"/>
      <c r="C1036" s="79"/>
      <c r="D1036" s="94"/>
      <c r="E1036" s="79"/>
      <c r="F1036" s="79"/>
      <c r="G1036" s="80"/>
      <c r="H1036" s="79"/>
      <c r="I1036" s="80"/>
      <c r="J1036" s="103"/>
      <c r="K1036" s="103"/>
      <c r="L1036" s="103"/>
      <c r="M1036" s="103"/>
    </row>
    <row r="1037" spans="1:13" s="81" customFormat="1" x14ac:dyDescent="0.25">
      <c r="A1037" s="79"/>
      <c r="B1037" s="79"/>
      <c r="C1037" s="79"/>
      <c r="D1037" s="94"/>
      <c r="E1037" s="79"/>
      <c r="F1037" s="79"/>
      <c r="G1037" s="80"/>
      <c r="H1037" s="79"/>
      <c r="I1037" s="80"/>
      <c r="J1037" s="103"/>
      <c r="K1037" s="103"/>
      <c r="L1037" s="103"/>
      <c r="M1037" s="103"/>
    </row>
    <row r="1038" spans="1:13" s="81" customFormat="1" x14ac:dyDescent="0.25">
      <c r="A1038" s="79"/>
      <c r="B1038" s="79"/>
      <c r="C1038" s="79"/>
      <c r="D1038" s="94"/>
      <c r="E1038" s="79"/>
      <c r="F1038" s="79"/>
      <c r="G1038" s="80"/>
      <c r="H1038" s="79"/>
      <c r="I1038" s="80"/>
      <c r="J1038" s="103"/>
      <c r="K1038" s="103"/>
      <c r="L1038" s="103"/>
      <c r="M1038" s="103"/>
    </row>
    <row r="1039" spans="1:13" s="81" customFormat="1" x14ac:dyDescent="0.25">
      <c r="A1039" s="79"/>
      <c r="B1039" s="79"/>
      <c r="C1039" s="79"/>
      <c r="D1039" s="94"/>
      <c r="E1039" s="79"/>
      <c r="F1039" s="79"/>
      <c r="G1039" s="80"/>
      <c r="H1039" s="79"/>
      <c r="I1039" s="80"/>
      <c r="J1039" s="103"/>
      <c r="K1039" s="103"/>
      <c r="L1039" s="103"/>
      <c r="M1039" s="103"/>
    </row>
    <row r="1040" spans="1:13" s="81" customFormat="1" x14ac:dyDescent="0.25">
      <c r="A1040" s="79"/>
      <c r="B1040" s="79"/>
      <c r="C1040" s="79"/>
      <c r="D1040" s="94"/>
      <c r="E1040" s="79"/>
      <c r="F1040" s="79"/>
      <c r="G1040" s="80"/>
      <c r="H1040" s="79"/>
      <c r="I1040" s="80"/>
      <c r="J1040" s="103"/>
      <c r="K1040" s="103"/>
      <c r="L1040" s="103"/>
      <c r="M1040" s="103"/>
    </row>
    <row r="1041" spans="1:13" s="81" customFormat="1" x14ac:dyDescent="0.25">
      <c r="A1041" s="79"/>
      <c r="B1041" s="79"/>
      <c r="C1041" s="79"/>
      <c r="D1041" s="94"/>
      <c r="E1041" s="79"/>
      <c r="F1041" s="79"/>
      <c r="G1041" s="80"/>
      <c r="H1041" s="79"/>
      <c r="I1041" s="80"/>
      <c r="J1041" s="103"/>
      <c r="K1041" s="103"/>
      <c r="L1041" s="103"/>
      <c r="M1041" s="103"/>
    </row>
    <row r="1042" spans="1:13" s="81" customFormat="1" x14ac:dyDescent="0.25">
      <c r="A1042" s="79"/>
      <c r="B1042" s="79"/>
      <c r="C1042" s="79"/>
      <c r="D1042" s="94"/>
      <c r="E1042" s="79"/>
      <c r="F1042" s="79"/>
      <c r="G1042" s="80"/>
      <c r="H1042" s="79"/>
      <c r="I1042" s="80"/>
      <c r="J1042" s="103"/>
      <c r="K1042" s="103"/>
      <c r="L1042" s="103"/>
      <c r="M1042" s="103"/>
    </row>
    <row r="1043" spans="1:13" s="81" customFormat="1" x14ac:dyDescent="0.25">
      <c r="A1043" s="79"/>
      <c r="B1043" s="79"/>
      <c r="C1043" s="79"/>
      <c r="D1043" s="94"/>
      <c r="E1043" s="79"/>
      <c r="F1043" s="79"/>
      <c r="G1043" s="80"/>
      <c r="H1043" s="79"/>
      <c r="I1043" s="80"/>
      <c r="J1043" s="103"/>
      <c r="K1043" s="103"/>
      <c r="L1043" s="103"/>
      <c r="M1043" s="103"/>
    </row>
    <row r="1044" spans="1:13" s="81" customFormat="1" x14ac:dyDescent="0.25">
      <c r="A1044" s="79"/>
      <c r="B1044" s="79"/>
      <c r="C1044" s="79"/>
      <c r="D1044" s="94"/>
      <c r="E1044" s="79"/>
      <c r="F1044" s="79"/>
      <c r="G1044" s="80"/>
      <c r="H1044" s="79"/>
      <c r="I1044" s="80"/>
      <c r="J1044" s="103"/>
      <c r="K1044" s="103"/>
      <c r="L1044" s="103"/>
      <c r="M1044" s="103"/>
    </row>
    <row r="1045" spans="1:13" s="81" customFormat="1" x14ac:dyDescent="0.25">
      <c r="A1045" s="79"/>
      <c r="B1045" s="79"/>
      <c r="C1045" s="79"/>
      <c r="D1045" s="94"/>
      <c r="E1045" s="79"/>
      <c r="F1045" s="79"/>
      <c r="G1045" s="80"/>
      <c r="H1045" s="79"/>
      <c r="I1045" s="80"/>
      <c r="J1045" s="103"/>
      <c r="K1045" s="103"/>
      <c r="L1045" s="103"/>
      <c r="M1045" s="103"/>
    </row>
    <row r="1046" spans="1:13" s="81" customFormat="1" x14ac:dyDescent="0.25">
      <c r="A1046" s="79"/>
      <c r="B1046" s="79"/>
      <c r="C1046" s="79"/>
      <c r="D1046" s="94"/>
      <c r="E1046" s="79"/>
      <c r="F1046" s="79"/>
      <c r="G1046" s="80"/>
      <c r="H1046" s="79"/>
      <c r="I1046" s="80"/>
      <c r="J1046" s="103"/>
      <c r="K1046" s="103"/>
      <c r="L1046" s="103"/>
      <c r="M1046" s="103"/>
    </row>
    <row r="1047" spans="1:13" s="81" customFormat="1" x14ac:dyDescent="0.25">
      <c r="A1047" s="79"/>
      <c r="B1047" s="79"/>
      <c r="C1047" s="79"/>
      <c r="D1047" s="94"/>
      <c r="E1047" s="79"/>
      <c r="F1047" s="79"/>
      <c r="G1047" s="80"/>
      <c r="H1047" s="79"/>
      <c r="I1047" s="80"/>
      <c r="J1047" s="103"/>
      <c r="K1047" s="103"/>
      <c r="L1047" s="103"/>
      <c r="M1047" s="103"/>
    </row>
    <row r="1048" spans="1:13" s="81" customFormat="1" x14ac:dyDescent="0.25">
      <c r="A1048" s="79"/>
      <c r="B1048" s="79"/>
      <c r="C1048" s="79"/>
      <c r="D1048" s="94"/>
      <c r="E1048" s="79"/>
      <c r="F1048" s="79"/>
      <c r="G1048" s="80"/>
      <c r="H1048" s="79"/>
      <c r="I1048" s="80"/>
      <c r="J1048" s="103"/>
      <c r="K1048" s="103"/>
      <c r="L1048" s="103"/>
      <c r="M1048" s="103"/>
    </row>
    <row r="1049" spans="1:13" s="81" customFormat="1" x14ac:dyDescent="0.25">
      <c r="A1049" s="79"/>
      <c r="B1049" s="79"/>
      <c r="C1049" s="79"/>
      <c r="D1049" s="94"/>
      <c r="E1049" s="79"/>
      <c r="F1049" s="79"/>
      <c r="G1049" s="80"/>
      <c r="H1049" s="79"/>
      <c r="I1049" s="80"/>
      <c r="J1049" s="103"/>
      <c r="K1049" s="103"/>
      <c r="L1049" s="103"/>
      <c r="M1049" s="103"/>
    </row>
    <row r="1050" spans="1:13" s="81" customFormat="1" x14ac:dyDescent="0.25">
      <c r="A1050" s="79"/>
      <c r="B1050" s="79"/>
      <c r="C1050" s="79"/>
      <c r="D1050" s="94"/>
      <c r="E1050" s="79"/>
      <c r="F1050" s="79"/>
      <c r="G1050" s="80"/>
      <c r="H1050" s="79"/>
      <c r="I1050" s="80"/>
      <c r="J1050" s="103"/>
      <c r="K1050" s="103"/>
      <c r="L1050" s="103"/>
      <c r="M1050" s="103"/>
    </row>
    <row r="1051" spans="1:13" s="81" customFormat="1" x14ac:dyDescent="0.25">
      <c r="A1051" s="79"/>
      <c r="B1051" s="79"/>
      <c r="C1051" s="79"/>
      <c r="D1051" s="94"/>
      <c r="E1051" s="79"/>
      <c r="F1051" s="79"/>
      <c r="G1051" s="80"/>
      <c r="H1051" s="79"/>
      <c r="I1051" s="80"/>
      <c r="J1051" s="103"/>
      <c r="K1051" s="103"/>
      <c r="L1051" s="103"/>
      <c r="M1051" s="103"/>
    </row>
    <row r="1052" spans="1:13" s="81" customFormat="1" x14ac:dyDescent="0.25">
      <c r="A1052" s="79"/>
      <c r="B1052" s="79"/>
      <c r="C1052" s="79"/>
      <c r="D1052" s="94"/>
      <c r="E1052" s="79"/>
      <c r="F1052" s="79"/>
      <c r="G1052" s="80"/>
      <c r="H1052" s="79"/>
      <c r="I1052" s="80"/>
      <c r="J1052" s="103"/>
      <c r="K1052" s="103"/>
      <c r="L1052" s="103"/>
      <c r="M1052" s="103"/>
    </row>
    <row r="1053" spans="1:13" s="81" customFormat="1" x14ac:dyDescent="0.25">
      <c r="A1053" s="79"/>
      <c r="B1053" s="79"/>
      <c r="C1053" s="79"/>
      <c r="D1053" s="94"/>
      <c r="E1053" s="79"/>
      <c r="F1053" s="79"/>
      <c r="G1053" s="80"/>
      <c r="H1053" s="79"/>
      <c r="I1053" s="80"/>
      <c r="J1053" s="103"/>
      <c r="K1053" s="103"/>
      <c r="L1053" s="103"/>
      <c r="M1053" s="103"/>
    </row>
    <row r="1054" spans="1:13" s="81" customFormat="1" x14ac:dyDescent="0.25">
      <c r="A1054" s="79"/>
      <c r="B1054" s="79"/>
      <c r="C1054" s="79"/>
      <c r="D1054" s="94"/>
      <c r="E1054" s="79"/>
      <c r="F1054" s="79"/>
      <c r="G1054" s="80"/>
      <c r="H1054" s="79"/>
      <c r="I1054" s="80"/>
      <c r="J1054" s="103"/>
      <c r="K1054" s="103"/>
      <c r="L1054" s="103"/>
      <c r="M1054" s="103"/>
    </row>
    <row r="1055" spans="1:13" s="81" customFormat="1" x14ac:dyDescent="0.25">
      <c r="A1055" s="79"/>
      <c r="B1055" s="79"/>
      <c r="C1055" s="79"/>
      <c r="D1055" s="94"/>
      <c r="E1055" s="79"/>
      <c r="F1055" s="79"/>
      <c r="G1055" s="80"/>
      <c r="H1055" s="79"/>
      <c r="I1055" s="80"/>
      <c r="J1055" s="103"/>
      <c r="K1055" s="103"/>
      <c r="L1055" s="103"/>
      <c r="M1055" s="103"/>
    </row>
    <row r="1056" spans="1:13" s="81" customFormat="1" x14ac:dyDescent="0.25">
      <c r="A1056" s="79"/>
      <c r="B1056" s="79"/>
      <c r="C1056" s="79"/>
      <c r="D1056" s="94"/>
      <c r="E1056" s="79"/>
      <c r="F1056" s="79"/>
      <c r="G1056" s="80"/>
      <c r="H1056" s="79"/>
      <c r="I1056" s="80"/>
      <c r="J1056" s="103"/>
      <c r="K1056" s="103"/>
      <c r="L1056" s="103"/>
      <c r="M1056" s="103"/>
    </row>
    <row r="1057" spans="1:13" s="81" customFormat="1" x14ac:dyDescent="0.25">
      <c r="A1057" s="79"/>
      <c r="B1057" s="79"/>
      <c r="C1057" s="79"/>
      <c r="D1057" s="94"/>
      <c r="E1057" s="79"/>
      <c r="F1057" s="79"/>
      <c r="G1057" s="80"/>
      <c r="H1057" s="79"/>
      <c r="I1057" s="80"/>
      <c r="J1057" s="103"/>
      <c r="K1057" s="103"/>
      <c r="L1057" s="103"/>
      <c r="M1057" s="103"/>
    </row>
    <row r="1058" spans="1:13" s="81" customFormat="1" x14ac:dyDescent="0.25">
      <c r="A1058" s="79"/>
      <c r="B1058" s="79"/>
      <c r="C1058" s="79"/>
      <c r="D1058" s="94"/>
      <c r="E1058" s="79"/>
      <c r="F1058" s="79"/>
      <c r="G1058" s="80"/>
      <c r="H1058" s="79"/>
      <c r="I1058" s="80"/>
      <c r="J1058" s="103"/>
      <c r="K1058" s="103"/>
      <c r="L1058" s="103"/>
      <c r="M1058" s="103"/>
    </row>
    <row r="1059" spans="1:13" s="81" customFormat="1" x14ac:dyDescent="0.25">
      <c r="A1059" s="79"/>
      <c r="B1059" s="79"/>
      <c r="C1059" s="79"/>
      <c r="D1059" s="94"/>
      <c r="E1059" s="79"/>
      <c r="F1059" s="79"/>
      <c r="G1059" s="80"/>
      <c r="H1059" s="79"/>
      <c r="I1059" s="80"/>
      <c r="J1059" s="103"/>
      <c r="K1059" s="103"/>
      <c r="L1059" s="103"/>
      <c r="M1059" s="103"/>
    </row>
    <row r="1060" spans="1:13" s="81" customFormat="1" x14ac:dyDescent="0.25">
      <c r="A1060" s="79"/>
      <c r="B1060" s="79"/>
      <c r="C1060" s="79"/>
      <c r="D1060" s="94"/>
      <c r="E1060" s="79"/>
      <c r="F1060" s="79"/>
      <c r="G1060" s="80"/>
      <c r="H1060" s="79"/>
      <c r="I1060" s="80"/>
      <c r="J1060" s="103"/>
      <c r="K1060" s="103"/>
      <c r="L1060" s="103"/>
      <c r="M1060" s="103"/>
    </row>
    <row r="1061" spans="1:13" s="81" customFormat="1" x14ac:dyDescent="0.25">
      <c r="A1061" s="79"/>
      <c r="B1061" s="79"/>
      <c r="C1061" s="79"/>
      <c r="D1061" s="94"/>
      <c r="E1061" s="79"/>
      <c r="F1061" s="79"/>
      <c r="G1061" s="80"/>
      <c r="H1061" s="79"/>
      <c r="I1061" s="80"/>
      <c r="J1061" s="103"/>
      <c r="K1061" s="103"/>
      <c r="L1061" s="103"/>
      <c r="M1061" s="103"/>
    </row>
    <row r="1062" spans="1:13" s="81" customFormat="1" x14ac:dyDescent="0.25">
      <c r="A1062" s="79"/>
      <c r="B1062" s="79"/>
      <c r="C1062" s="79"/>
      <c r="D1062" s="94"/>
      <c r="E1062" s="79"/>
      <c r="F1062" s="79"/>
      <c r="G1062" s="80"/>
      <c r="H1062" s="79"/>
      <c r="I1062" s="80"/>
      <c r="J1062" s="103"/>
      <c r="K1062" s="103"/>
      <c r="L1062" s="103"/>
      <c r="M1062" s="103"/>
    </row>
    <row r="1063" spans="1:13" s="81" customFormat="1" x14ac:dyDescent="0.25">
      <c r="A1063" s="79"/>
      <c r="B1063" s="79"/>
      <c r="C1063" s="79"/>
      <c r="D1063" s="94"/>
      <c r="E1063" s="79"/>
      <c r="F1063" s="79"/>
      <c r="G1063" s="80"/>
      <c r="H1063" s="79"/>
      <c r="I1063" s="80"/>
      <c r="J1063" s="103"/>
      <c r="K1063" s="103"/>
      <c r="L1063" s="103"/>
      <c r="M1063" s="103"/>
    </row>
    <row r="1064" spans="1:13" s="81" customFormat="1" x14ac:dyDescent="0.25">
      <c r="A1064" s="79"/>
      <c r="B1064" s="79"/>
      <c r="C1064" s="79"/>
      <c r="D1064" s="94"/>
      <c r="E1064" s="79"/>
      <c r="F1064" s="79"/>
      <c r="G1064" s="80"/>
      <c r="H1064" s="79"/>
      <c r="I1064" s="80"/>
      <c r="J1064" s="103"/>
      <c r="K1064" s="103"/>
      <c r="L1064" s="103"/>
      <c r="M1064" s="103"/>
    </row>
    <row r="1065" spans="1:13" s="81" customFormat="1" x14ac:dyDescent="0.25">
      <c r="A1065" s="79"/>
      <c r="B1065" s="79"/>
      <c r="C1065" s="79"/>
      <c r="D1065" s="94"/>
      <c r="E1065" s="79"/>
      <c r="F1065" s="79"/>
      <c r="G1065" s="80"/>
      <c r="H1065" s="79"/>
      <c r="I1065" s="80"/>
      <c r="J1065" s="103"/>
      <c r="K1065" s="103"/>
      <c r="L1065" s="103"/>
      <c r="M1065" s="103"/>
    </row>
    <row r="1066" spans="1:13" s="81" customFormat="1" x14ac:dyDescent="0.25">
      <c r="A1066" s="79"/>
      <c r="B1066" s="79"/>
      <c r="C1066" s="79"/>
      <c r="D1066" s="94"/>
      <c r="E1066" s="79"/>
      <c r="F1066" s="79"/>
      <c r="G1066" s="80"/>
      <c r="H1066" s="79"/>
      <c r="I1066" s="80"/>
      <c r="J1066" s="103"/>
      <c r="K1066" s="103"/>
      <c r="L1066" s="103"/>
      <c r="M1066" s="103"/>
    </row>
    <row r="1067" spans="1:13" s="81" customFormat="1" x14ac:dyDescent="0.25">
      <c r="A1067" s="79"/>
      <c r="B1067" s="79"/>
      <c r="C1067" s="79"/>
      <c r="D1067" s="94"/>
      <c r="E1067" s="79"/>
      <c r="F1067" s="79"/>
      <c r="G1067" s="80"/>
      <c r="H1067" s="79"/>
      <c r="I1067" s="80"/>
      <c r="J1067" s="103"/>
      <c r="K1067" s="103"/>
      <c r="L1067" s="103"/>
      <c r="M1067" s="103"/>
    </row>
    <row r="1068" spans="1:13" s="81" customFormat="1" x14ac:dyDescent="0.25">
      <c r="A1068" s="79"/>
      <c r="B1068" s="79"/>
      <c r="C1068" s="79"/>
      <c r="D1068" s="94"/>
      <c r="E1068" s="79"/>
      <c r="F1068" s="79"/>
      <c r="G1068" s="80"/>
      <c r="H1068" s="79"/>
      <c r="I1068" s="80"/>
      <c r="J1068" s="103"/>
      <c r="K1068" s="103"/>
      <c r="L1068" s="103"/>
      <c r="M1068" s="103"/>
    </row>
    <row r="1069" spans="1:13" s="81" customFormat="1" x14ac:dyDescent="0.25">
      <c r="A1069" s="79"/>
      <c r="B1069" s="79"/>
      <c r="C1069" s="79"/>
      <c r="D1069" s="94"/>
      <c r="E1069" s="79"/>
      <c r="F1069" s="79"/>
      <c r="G1069" s="80"/>
      <c r="H1069" s="79"/>
      <c r="I1069" s="80"/>
      <c r="J1069" s="103"/>
      <c r="K1069" s="103"/>
      <c r="L1069" s="103"/>
      <c r="M1069" s="103"/>
    </row>
    <row r="1070" spans="1:13" s="81" customFormat="1" x14ac:dyDescent="0.25">
      <c r="A1070" s="79"/>
      <c r="B1070" s="79"/>
      <c r="C1070" s="79"/>
      <c r="D1070" s="94"/>
      <c r="E1070" s="79"/>
      <c r="F1070" s="79"/>
      <c r="G1070" s="80"/>
      <c r="H1070" s="79"/>
      <c r="I1070" s="80"/>
      <c r="J1070" s="103"/>
      <c r="K1070" s="103"/>
      <c r="L1070" s="103"/>
      <c r="M1070" s="103"/>
    </row>
    <row r="1071" spans="1:13" s="81" customFormat="1" x14ac:dyDescent="0.25">
      <c r="A1071" s="79"/>
      <c r="B1071" s="79"/>
      <c r="C1071" s="79"/>
      <c r="D1071" s="94"/>
      <c r="E1071" s="79"/>
      <c r="F1071" s="79"/>
      <c r="G1071" s="80"/>
      <c r="H1071" s="79"/>
      <c r="I1071" s="80"/>
      <c r="J1071" s="103"/>
      <c r="K1071" s="103"/>
      <c r="L1071" s="103"/>
      <c r="M1071" s="103"/>
    </row>
    <row r="1072" spans="1:13" s="81" customFormat="1" x14ac:dyDescent="0.25">
      <c r="A1072" s="79"/>
      <c r="B1072" s="79"/>
      <c r="C1072" s="79"/>
      <c r="D1072" s="94"/>
      <c r="E1072" s="79"/>
      <c r="F1072" s="79"/>
      <c r="G1072" s="80"/>
      <c r="H1072" s="79"/>
      <c r="I1072" s="80"/>
      <c r="J1072" s="103"/>
      <c r="K1072" s="103"/>
      <c r="L1072" s="103"/>
      <c r="M1072" s="103"/>
    </row>
    <row r="1073" spans="1:13" s="81" customFormat="1" x14ac:dyDescent="0.25">
      <c r="A1073" s="79"/>
      <c r="B1073" s="79"/>
      <c r="C1073" s="79"/>
      <c r="D1073" s="94"/>
      <c r="E1073" s="79"/>
      <c r="F1073" s="79"/>
      <c r="G1073" s="80"/>
      <c r="H1073" s="79"/>
      <c r="I1073" s="80"/>
      <c r="J1073" s="103"/>
      <c r="K1073" s="103"/>
      <c r="L1073" s="103"/>
      <c r="M1073" s="103"/>
    </row>
    <row r="1074" spans="1:13" s="81" customFormat="1" x14ac:dyDescent="0.25">
      <c r="A1074" s="79"/>
      <c r="B1074" s="79"/>
      <c r="C1074" s="79"/>
      <c r="D1074" s="94"/>
      <c r="E1074" s="79"/>
      <c r="F1074" s="79"/>
      <c r="G1074" s="80"/>
      <c r="H1074" s="79"/>
      <c r="I1074" s="80"/>
      <c r="J1074" s="103"/>
      <c r="K1074" s="103"/>
      <c r="L1074" s="103"/>
      <c r="M1074" s="103"/>
    </row>
    <row r="1075" spans="1:13" s="81" customFormat="1" x14ac:dyDescent="0.25">
      <c r="A1075" s="79"/>
      <c r="B1075" s="79"/>
      <c r="C1075" s="79"/>
      <c r="D1075" s="94"/>
      <c r="E1075" s="79"/>
      <c r="F1075" s="79"/>
      <c r="G1075" s="80"/>
      <c r="H1075" s="79"/>
      <c r="I1075" s="80"/>
      <c r="J1075" s="103"/>
      <c r="K1075" s="103"/>
      <c r="L1075" s="103"/>
      <c r="M1075" s="103"/>
    </row>
    <row r="1076" spans="1:13" s="81" customFormat="1" x14ac:dyDescent="0.25">
      <c r="A1076" s="79"/>
      <c r="B1076" s="79"/>
      <c r="C1076" s="79"/>
      <c r="D1076" s="94"/>
      <c r="E1076" s="79"/>
      <c r="F1076" s="79"/>
      <c r="G1076" s="80"/>
      <c r="H1076" s="79"/>
      <c r="I1076" s="80"/>
      <c r="J1076" s="103"/>
      <c r="K1076" s="103"/>
      <c r="L1076" s="103"/>
      <c r="M1076" s="103"/>
    </row>
    <row r="1077" spans="1:13" s="81" customFormat="1" x14ac:dyDescent="0.25">
      <c r="A1077" s="79"/>
      <c r="B1077" s="79"/>
      <c r="C1077" s="79"/>
      <c r="D1077" s="94"/>
      <c r="E1077" s="79"/>
      <c r="F1077" s="79"/>
      <c r="G1077" s="80"/>
      <c r="H1077" s="79"/>
      <c r="I1077" s="80"/>
      <c r="J1077" s="103"/>
      <c r="K1077" s="103"/>
      <c r="L1077" s="103"/>
      <c r="M1077" s="103"/>
    </row>
    <row r="1078" spans="1:13" s="81" customFormat="1" x14ac:dyDescent="0.25">
      <c r="A1078" s="79"/>
      <c r="B1078" s="79"/>
      <c r="C1078" s="79"/>
      <c r="D1078" s="94"/>
      <c r="E1078" s="79"/>
      <c r="F1078" s="79"/>
      <c r="G1078" s="80"/>
      <c r="H1078" s="79"/>
      <c r="I1078" s="80"/>
      <c r="J1078" s="103"/>
      <c r="K1078" s="103"/>
      <c r="L1078" s="103"/>
      <c r="M1078" s="103"/>
    </row>
    <row r="1079" spans="1:13" s="81" customFormat="1" x14ac:dyDescent="0.25">
      <c r="A1079" s="79"/>
      <c r="B1079" s="79"/>
      <c r="C1079" s="79"/>
      <c r="D1079" s="94"/>
      <c r="E1079" s="79"/>
      <c r="F1079" s="79"/>
      <c r="G1079" s="80"/>
      <c r="H1079" s="79"/>
      <c r="I1079" s="80"/>
      <c r="J1079" s="103"/>
      <c r="K1079" s="103"/>
      <c r="L1079" s="103"/>
      <c r="M1079" s="103"/>
    </row>
    <row r="1080" spans="1:13" s="81" customFormat="1" x14ac:dyDescent="0.25">
      <c r="A1080" s="79"/>
      <c r="B1080" s="79"/>
      <c r="C1080" s="79"/>
      <c r="D1080" s="94"/>
      <c r="E1080" s="79"/>
      <c r="F1080" s="79"/>
      <c r="G1080" s="80"/>
      <c r="H1080" s="79"/>
      <c r="I1080" s="80"/>
      <c r="J1080" s="103"/>
      <c r="K1080" s="103"/>
      <c r="L1080" s="103"/>
      <c r="M1080" s="103"/>
    </row>
    <row r="1081" spans="1:13" s="81" customFormat="1" x14ac:dyDescent="0.25">
      <c r="A1081" s="79"/>
      <c r="B1081" s="79"/>
      <c r="C1081" s="79"/>
      <c r="D1081" s="94"/>
      <c r="E1081" s="79"/>
      <c r="F1081" s="79"/>
      <c r="G1081" s="80"/>
      <c r="H1081" s="79"/>
      <c r="I1081" s="80"/>
      <c r="J1081" s="103"/>
      <c r="K1081" s="103"/>
      <c r="L1081" s="103"/>
      <c r="M1081" s="103"/>
    </row>
    <row r="1082" spans="1:13" s="81" customFormat="1" x14ac:dyDescent="0.25">
      <c r="A1082" s="79"/>
      <c r="B1082" s="79"/>
      <c r="C1082" s="79"/>
      <c r="D1082" s="94"/>
      <c r="E1082" s="79"/>
      <c r="F1082" s="79"/>
      <c r="G1082" s="80"/>
      <c r="H1082" s="79"/>
      <c r="I1082" s="80"/>
      <c r="J1082" s="103"/>
      <c r="K1082" s="103"/>
      <c r="L1082" s="103"/>
      <c r="M1082" s="103"/>
    </row>
    <row r="1083" spans="1:13" s="81" customFormat="1" x14ac:dyDescent="0.25">
      <c r="A1083" s="79"/>
      <c r="B1083" s="79"/>
      <c r="C1083" s="79"/>
      <c r="D1083" s="94"/>
      <c r="E1083" s="79"/>
      <c r="F1083" s="79"/>
      <c r="G1083" s="80"/>
      <c r="H1083" s="79"/>
      <c r="I1083" s="80"/>
      <c r="J1083" s="103"/>
      <c r="K1083" s="103"/>
      <c r="L1083" s="103"/>
      <c r="M1083" s="103"/>
    </row>
    <row r="1084" spans="1:13" s="81" customFormat="1" x14ac:dyDescent="0.25">
      <c r="A1084" s="79"/>
      <c r="B1084" s="79"/>
      <c r="C1084" s="79"/>
      <c r="D1084" s="94"/>
      <c r="E1084" s="79"/>
      <c r="F1084" s="79"/>
      <c r="G1084" s="80"/>
      <c r="H1084" s="79"/>
      <c r="I1084" s="80"/>
      <c r="J1084" s="103"/>
      <c r="K1084" s="103"/>
      <c r="L1084" s="103"/>
      <c r="M1084" s="103"/>
    </row>
    <row r="1085" spans="1:13" s="81" customFormat="1" x14ac:dyDescent="0.25">
      <c r="A1085" s="79"/>
      <c r="B1085" s="79"/>
      <c r="C1085" s="79"/>
      <c r="D1085" s="94"/>
      <c r="E1085" s="79"/>
      <c r="F1085" s="79"/>
      <c r="G1085" s="80"/>
      <c r="H1085" s="79"/>
      <c r="I1085" s="80"/>
      <c r="J1085" s="103"/>
      <c r="K1085" s="103"/>
      <c r="L1085" s="103"/>
      <c r="M1085" s="103"/>
    </row>
    <row r="1086" spans="1:13" s="81" customFormat="1" x14ac:dyDescent="0.25">
      <c r="A1086" s="79"/>
      <c r="B1086" s="79"/>
      <c r="C1086" s="79"/>
      <c r="D1086" s="94"/>
      <c r="E1086" s="79"/>
      <c r="F1086" s="79"/>
      <c r="G1086" s="80"/>
      <c r="H1086" s="79"/>
      <c r="I1086" s="80"/>
      <c r="J1086" s="103"/>
      <c r="K1086" s="103"/>
      <c r="L1086" s="103"/>
      <c r="M1086" s="103"/>
    </row>
    <row r="1087" spans="1:13" s="81" customFormat="1" x14ac:dyDescent="0.25">
      <c r="A1087" s="79"/>
      <c r="B1087" s="79"/>
      <c r="C1087" s="79"/>
      <c r="D1087" s="94"/>
      <c r="E1087" s="79"/>
      <c r="F1087" s="79"/>
      <c r="G1087" s="80"/>
      <c r="H1087" s="79"/>
      <c r="I1087" s="80"/>
      <c r="J1087" s="103"/>
      <c r="K1087" s="103"/>
      <c r="L1087" s="103"/>
      <c r="M1087" s="103"/>
    </row>
    <row r="1088" spans="1:13" s="81" customFormat="1" x14ac:dyDescent="0.25">
      <c r="A1088" s="79"/>
      <c r="B1088" s="79"/>
      <c r="C1088" s="79"/>
      <c r="D1088" s="94"/>
      <c r="E1088" s="79"/>
      <c r="F1088" s="79"/>
      <c r="G1088" s="80"/>
      <c r="H1088" s="79"/>
      <c r="I1088" s="80"/>
      <c r="J1088" s="103"/>
      <c r="K1088" s="103"/>
      <c r="L1088" s="103"/>
      <c r="M1088" s="103"/>
    </row>
    <row r="1089" spans="1:13" s="81" customFormat="1" x14ac:dyDescent="0.25">
      <c r="A1089" s="79"/>
      <c r="B1089" s="79"/>
      <c r="C1089" s="79"/>
      <c r="D1089" s="94"/>
      <c r="E1089" s="79"/>
      <c r="F1089" s="79"/>
      <c r="G1089" s="80"/>
      <c r="H1089" s="79"/>
      <c r="I1089" s="80"/>
      <c r="J1089" s="103"/>
      <c r="K1089" s="103"/>
      <c r="L1089" s="103"/>
      <c r="M1089" s="103"/>
    </row>
    <row r="1090" spans="1:13" s="81" customFormat="1" x14ac:dyDescent="0.25">
      <c r="A1090" s="79"/>
      <c r="B1090" s="79"/>
      <c r="C1090" s="79"/>
      <c r="D1090" s="94"/>
      <c r="E1090" s="79"/>
      <c r="F1090" s="79"/>
      <c r="G1090" s="80"/>
      <c r="H1090" s="79"/>
      <c r="I1090" s="80"/>
      <c r="J1090" s="103"/>
      <c r="K1090" s="103"/>
      <c r="L1090" s="103"/>
      <c r="M1090" s="103"/>
    </row>
    <row r="1091" spans="1:13" s="81" customFormat="1" x14ac:dyDescent="0.25">
      <c r="A1091" s="79"/>
      <c r="B1091" s="79"/>
      <c r="C1091" s="79"/>
      <c r="D1091" s="94"/>
      <c r="E1091" s="79"/>
      <c r="F1091" s="79"/>
      <c r="G1091" s="80"/>
      <c r="H1091" s="79"/>
      <c r="I1091" s="80"/>
      <c r="J1091" s="103"/>
      <c r="K1091" s="103"/>
      <c r="L1091" s="103"/>
      <c r="M1091" s="103"/>
    </row>
    <row r="1092" spans="1:13" s="81" customFormat="1" x14ac:dyDescent="0.25">
      <c r="A1092" s="79"/>
      <c r="B1092" s="79"/>
      <c r="C1092" s="79"/>
      <c r="D1092" s="94"/>
      <c r="E1092" s="79"/>
      <c r="F1092" s="79"/>
      <c r="G1092" s="80"/>
      <c r="H1092" s="79"/>
      <c r="I1092" s="80"/>
      <c r="J1092" s="103"/>
      <c r="K1092" s="103"/>
      <c r="L1092" s="103"/>
      <c r="M1092" s="103"/>
    </row>
    <row r="1093" spans="1:13" s="81" customFormat="1" x14ac:dyDescent="0.25">
      <c r="A1093" s="79"/>
      <c r="B1093" s="79"/>
      <c r="C1093" s="79"/>
      <c r="D1093" s="94"/>
      <c r="E1093" s="79"/>
      <c r="F1093" s="79"/>
      <c r="G1093" s="80"/>
      <c r="H1093" s="79"/>
      <c r="I1093" s="80"/>
      <c r="J1093" s="103"/>
      <c r="K1093" s="103"/>
      <c r="L1093" s="103"/>
      <c r="M1093" s="103"/>
    </row>
    <row r="1094" spans="1:13" s="81" customFormat="1" x14ac:dyDescent="0.25">
      <c r="A1094" s="79"/>
      <c r="B1094" s="79"/>
      <c r="C1094" s="79"/>
      <c r="D1094" s="94"/>
      <c r="E1094" s="79"/>
      <c r="F1094" s="79"/>
      <c r="G1094" s="80"/>
      <c r="H1094" s="79"/>
      <c r="I1094" s="80"/>
      <c r="J1094" s="103"/>
      <c r="K1094" s="103"/>
      <c r="L1094" s="103"/>
      <c r="M1094" s="103"/>
    </row>
    <row r="1095" spans="1:13" s="81" customFormat="1" x14ac:dyDescent="0.25">
      <c r="A1095" s="79"/>
      <c r="B1095" s="79"/>
      <c r="C1095" s="79"/>
      <c r="D1095" s="94"/>
      <c r="E1095" s="79"/>
      <c r="F1095" s="79"/>
      <c r="G1095" s="80"/>
      <c r="H1095" s="79"/>
      <c r="I1095" s="80"/>
      <c r="J1095" s="103"/>
      <c r="K1095" s="103"/>
      <c r="L1095" s="103"/>
      <c r="M1095" s="103"/>
    </row>
    <row r="1096" spans="1:13" s="81" customFormat="1" x14ac:dyDescent="0.25">
      <c r="A1096" s="79"/>
      <c r="B1096" s="79"/>
      <c r="C1096" s="79"/>
      <c r="D1096" s="94"/>
      <c r="E1096" s="79"/>
      <c r="F1096" s="79"/>
      <c r="G1096" s="80"/>
      <c r="H1096" s="79"/>
      <c r="I1096" s="80"/>
      <c r="J1096" s="103"/>
      <c r="K1096" s="103"/>
      <c r="L1096" s="103"/>
      <c r="M1096" s="103"/>
    </row>
    <row r="1097" spans="1:13" s="81" customFormat="1" x14ac:dyDescent="0.25">
      <c r="A1097" s="79"/>
      <c r="B1097" s="79"/>
      <c r="C1097" s="79"/>
      <c r="D1097" s="94"/>
      <c r="E1097" s="79"/>
      <c r="F1097" s="79"/>
      <c r="G1097" s="80"/>
      <c r="H1097" s="79"/>
      <c r="I1097" s="80"/>
      <c r="J1097" s="103"/>
      <c r="K1097" s="103"/>
      <c r="L1097" s="103"/>
      <c r="M1097" s="103"/>
    </row>
    <row r="1098" spans="1:13" s="81" customFormat="1" x14ac:dyDescent="0.25">
      <c r="A1098" s="79"/>
      <c r="B1098" s="79"/>
      <c r="C1098" s="79"/>
      <c r="D1098" s="94"/>
      <c r="E1098" s="79"/>
      <c r="F1098" s="79"/>
      <c r="G1098" s="80"/>
      <c r="H1098" s="79"/>
      <c r="I1098" s="80"/>
      <c r="J1098" s="103"/>
      <c r="K1098" s="103"/>
      <c r="L1098" s="103"/>
      <c r="M1098" s="103"/>
    </row>
    <row r="1099" spans="1:13" s="81" customFormat="1" x14ac:dyDescent="0.25">
      <c r="A1099" s="79"/>
      <c r="B1099" s="79"/>
      <c r="C1099" s="79"/>
      <c r="D1099" s="94"/>
      <c r="E1099" s="79"/>
      <c r="F1099" s="79"/>
      <c r="G1099" s="80"/>
      <c r="H1099" s="79"/>
      <c r="I1099" s="80"/>
      <c r="J1099" s="103"/>
      <c r="K1099" s="103"/>
      <c r="L1099" s="103"/>
      <c r="M1099" s="103"/>
    </row>
    <row r="1100" spans="1:13" s="81" customFormat="1" x14ac:dyDescent="0.25">
      <c r="A1100" s="79"/>
      <c r="B1100" s="79"/>
      <c r="C1100" s="79"/>
      <c r="D1100" s="94"/>
      <c r="E1100" s="79"/>
      <c r="F1100" s="79"/>
      <c r="G1100" s="80"/>
      <c r="H1100" s="79"/>
      <c r="I1100" s="80"/>
      <c r="J1100" s="103"/>
      <c r="K1100" s="103"/>
      <c r="L1100" s="103"/>
      <c r="M1100" s="103"/>
    </row>
    <row r="1101" spans="1:13" s="81" customFormat="1" x14ac:dyDescent="0.25">
      <c r="A1101" s="79"/>
      <c r="B1101" s="79"/>
      <c r="C1101" s="79"/>
      <c r="D1101" s="94"/>
      <c r="E1101" s="79"/>
      <c r="F1101" s="79"/>
      <c r="G1101" s="80"/>
      <c r="H1101" s="79"/>
      <c r="I1101" s="80"/>
      <c r="J1101" s="103"/>
      <c r="K1101" s="103"/>
      <c r="L1101" s="103"/>
      <c r="M1101" s="103"/>
    </row>
    <row r="1102" spans="1:13" s="81" customFormat="1" x14ac:dyDescent="0.25">
      <c r="A1102" s="79"/>
      <c r="B1102" s="79"/>
      <c r="C1102" s="79"/>
      <c r="D1102" s="94"/>
      <c r="E1102" s="79"/>
      <c r="F1102" s="79"/>
      <c r="G1102" s="80"/>
      <c r="H1102" s="79"/>
      <c r="I1102" s="80"/>
      <c r="J1102" s="103"/>
      <c r="K1102" s="103"/>
      <c r="L1102" s="103"/>
      <c r="M1102" s="103"/>
    </row>
    <row r="1103" spans="1:13" s="81" customFormat="1" x14ac:dyDescent="0.25">
      <c r="A1103" s="79"/>
      <c r="B1103" s="79"/>
      <c r="C1103" s="79"/>
      <c r="D1103" s="94"/>
      <c r="E1103" s="79"/>
      <c r="F1103" s="79"/>
      <c r="G1103" s="80"/>
      <c r="H1103" s="79"/>
      <c r="I1103" s="80"/>
      <c r="J1103" s="103"/>
      <c r="K1103" s="103"/>
      <c r="L1103" s="103"/>
      <c r="M1103" s="103"/>
    </row>
    <row r="1104" spans="1:13" s="81" customFormat="1" x14ac:dyDescent="0.25">
      <c r="A1104" s="79"/>
      <c r="B1104" s="79"/>
      <c r="C1104" s="79"/>
      <c r="D1104" s="94"/>
      <c r="E1104" s="79"/>
      <c r="F1104" s="79"/>
      <c r="G1104" s="80"/>
      <c r="H1104" s="79"/>
      <c r="I1104" s="80"/>
      <c r="J1104" s="103"/>
      <c r="K1104" s="103"/>
      <c r="L1104" s="103"/>
      <c r="M1104" s="103"/>
    </row>
    <row r="1105" spans="1:13" s="81" customFormat="1" x14ac:dyDescent="0.25">
      <c r="A1105" s="79"/>
      <c r="B1105" s="79"/>
      <c r="C1105" s="79"/>
      <c r="D1105" s="94"/>
      <c r="E1105" s="79"/>
      <c r="F1105" s="79"/>
      <c r="G1105" s="80"/>
      <c r="H1105" s="79"/>
      <c r="I1105" s="80"/>
      <c r="J1105" s="103"/>
      <c r="K1105" s="103"/>
      <c r="L1105" s="103"/>
      <c r="M1105" s="103"/>
    </row>
    <row r="1106" spans="1:13" s="81" customFormat="1" x14ac:dyDescent="0.25">
      <c r="A1106" s="79"/>
      <c r="B1106" s="79"/>
      <c r="C1106" s="79"/>
      <c r="D1106" s="94"/>
      <c r="E1106" s="79"/>
      <c r="F1106" s="79"/>
      <c r="G1106" s="80"/>
      <c r="H1106" s="79"/>
      <c r="I1106" s="80"/>
      <c r="J1106" s="103"/>
      <c r="K1106" s="103"/>
      <c r="L1106" s="103"/>
      <c r="M1106" s="103"/>
    </row>
    <row r="1107" spans="1:13" s="81" customFormat="1" x14ac:dyDescent="0.25">
      <c r="A1107" s="79"/>
      <c r="B1107" s="79"/>
      <c r="C1107" s="79"/>
      <c r="D1107" s="94"/>
      <c r="E1107" s="79"/>
      <c r="F1107" s="79"/>
      <c r="G1107" s="80"/>
      <c r="H1107" s="79"/>
      <c r="I1107" s="80"/>
      <c r="J1107" s="103"/>
      <c r="K1107" s="103"/>
      <c r="L1107" s="103"/>
      <c r="M1107" s="103"/>
    </row>
    <row r="1108" spans="1:13" s="81" customFormat="1" x14ac:dyDescent="0.25">
      <c r="A1108" s="79"/>
      <c r="B1108" s="79"/>
      <c r="C1108" s="79"/>
      <c r="D1108" s="94"/>
      <c r="E1108" s="79"/>
      <c r="F1108" s="79"/>
      <c r="G1108" s="80"/>
      <c r="H1108" s="79"/>
      <c r="I1108" s="80"/>
      <c r="J1108" s="103"/>
      <c r="K1108" s="103"/>
      <c r="L1108" s="103"/>
      <c r="M1108" s="103"/>
    </row>
    <row r="1109" spans="1:13" s="81" customFormat="1" x14ac:dyDescent="0.25">
      <c r="A1109" s="79"/>
      <c r="B1109" s="79"/>
      <c r="C1109" s="79"/>
      <c r="D1109" s="94"/>
      <c r="E1109" s="79"/>
      <c r="F1109" s="79"/>
      <c r="G1109" s="80"/>
      <c r="H1109" s="79"/>
      <c r="I1109" s="80"/>
      <c r="J1109" s="103"/>
      <c r="K1109" s="103"/>
      <c r="L1109" s="103"/>
      <c r="M1109" s="103"/>
    </row>
    <row r="1110" spans="1:13" s="81" customFormat="1" x14ac:dyDescent="0.25">
      <c r="A1110" s="79"/>
      <c r="B1110" s="79"/>
      <c r="C1110" s="79"/>
      <c r="D1110" s="94"/>
      <c r="E1110" s="79"/>
      <c r="F1110" s="79"/>
      <c r="G1110" s="80"/>
      <c r="H1110" s="79"/>
      <c r="I1110" s="80"/>
      <c r="J1110" s="103"/>
      <c r="K1110" s="103"/>
      <c r="L1110" s="103"/>
      <c r="M1110" s="103"/>
    </row>
    <row r="1111" spans="1:13" s="81" customFormat="1" x14ac:dyDescent="0.25">
      <c r="A1111" s="79"/>
      <c r="B1111" s="79"/>
      <c r="C1111" s="79"/>
      <c r="D1111" s="94"/>
      <c r="E1111" s="79"/>
      <c r="F1111" s="79"/>
      <c r="G1111" s="80"/>
      <c r="H1111" s="79"/>
      <c r="I1111" s="80"/>
      <c r="J1111" s="103"/>
      <c r="K1111" s="103"/>
      <c r="L1111" s="103"/>
      <c r="M1111" s="103"/>
    </row>
    <row r="1112" spans="1:13" s="81" customFormat="1" x14ac:dyDescent="0.25">
      <c r="A1112" s="79"/>
      <c r="B1112" s="79"/>
      <c r="C1112" s="79"/>
      <c r="D1112" s="94"/>
      <c r="E1112" s="79"/>
      <c r="F1112" s="79"/>
      <c r="G1112" s="80"/>
      <c r="H1112" s="79"/>
      <c r="I1112" s="80"/>
      <c r="J1112" s="103"/>
      <c r="K1112" s="103"/>
      <c r="L1112" s="103"/>
      <c r="M1112" s="103"/>
    </row>
    <row r="1113" spans="1:13" s="81" customFormat="1" x14ac:dyDescent="0.25">
      <c r="A1113" s="79"/>
      <c r="B1113" s="79"/>
      <c r="C1113" s="79"/>
      <c r="D1113" s="94"/>
      <c r="E1113" s="79"/>
      <c r="F1113" s="79"/>
      <c r="G1113" s="80"/>
      <c r="H1113" s="79"/>
      <c r="I1113" s="80"/>
      <c r="J1113" s="103"/>
      <c r="K1113" s="103"/>
      <c r="L1113" s="103"/>
      <c r="M1113" s="103"/>
    </row>
    <row r="1114" spans="1:13" s="81" customFormat="1" x14ac:dyDescent="0.25">
      <c r="A1114" s="79"/>
      <c r="B1114" s="79"/>
      <c r="C1114" s="79"/>
      <c r="D1114" s="94"/>
      <c r="E1114" s="79"/>
      <c r="F1114" s="79"/>
      <c r="G1114" s="80"/>
      <c r="H1114" s="79"/>
      <c r="I1114" s="80"/>
      <c r="J1114" s="103"/>
      <c r="K1114" s="103"/>
      <c r="L1114" s="103"/>
      <c r="M1114" s="103"/>
    </row>
    <row r="1115" spans="1:13" s="81" customFormat="1" x14ac:dyDescent="0.25">
      <c r="A1115" s="79"/>
      <c r="B1115" s="79"/>
      <c r="C1115" s="79"/>
      <c r="D1115" s="94"/>
      <c r="E1115" s="79"/>
      <c r="F1115" s="79"/>
      <c r="G1115" s="80"/>
      <c r="H1115" s="79"/>
      <c r="I1115" s="80"/>
      <c r="J1115" s="103"/>
      <c r="K1115" s="103"/>
      <c r="L1115" s="103"/>
      <c r="M1115" s="103"/>
    </row>
    <row r="1116" spans="1:13" s="81" customFormat="1" x14ac:dyDescent="0.25">
      <c r="A1116" s="79"/>
      <c r="B1116" s="79"/>
      <c r="C1116" s="79"/>
      <c r="D1116" s="94"/>
      <c r="E1116" s="79"/>
      <c r="F1116" s="79"/>
      <c r="G1116" s="80"/>
      <c r="H1116" s="79"/>
      <c r="I1116" s="80"/>
      <c r="J1116" s="103"/>
      <c r="K1116" s="103"/>
      <c r="L1116" s="103"/>
      <c r="M1116" s="103"/>
    </row>
    <row r="1117" spans="1:13" s="81" customFormat="1" x14ac:dyDescent="0.25">
      <c r="A1117" s="79"/>
      <c r="B1117" s="79"/>
      <c r="C1117" s="79"/>
      <c r="D1117" s="94"/>
      <c r="E1117" s="79"/>
      <c r="F1117" s="79"/>
      <c r="G1117" s="80"/>
      <c r="H1117" s="79"/>
      <c r="I1117" s="80"/>
      <c r="J1117" s="103"/>
      <c r="K1117" s="103"/>
      <c r="L1117" s="103"/>
      <c r="M1117" s="103"/>
    </row>
    <row r="1118" spans="1:13" s="81" customFormat="1" x14ac:dyDescent="0.25">
      <c r="A1118" s="79"/>
      <c r="B1118" s="79"/>
      <c r="C1118" s="79"/>
      <c r="D1118" s="94"/>
      <c r="E1118" s="79"/>
      <c r="F1118" s="79"/>
      <c r="G1118" s="80"/>
      <c r="H1118" s="79"/>
      <c r="I1118" s="80"/>
      <c r="J1118" s="103"/>
      <c r="K1118" s="103"/>
      <c r="L1118" s="103"/>
      <c r="M1118" s="103"/>
    </row>
    <row r="1119" spans="1:13" s="81" customFormat="1" x14ac:dyDescent="0.25">
      <c r="A1119" s="79"/>
      <c r="B1119" s="79"/>
      <c r="C1119" s="79"/>
      <c r="D1119" s="94"/>
      <c r="E1119" s="79"/>
      <c r="F1119" s="79"/>
      <c r="G1119" s="80"/>
      <c r="H1119" s="79"/>
      <c r="I1119" s="80"/>
      <c r="J1119" s="103"/>
      <c r="K1119" s="103"/>
      <c r="L1119" s="103"/>
      <c r="M1119" s="103"/>
    </row>
    <row r="1120" spans="1:13" s="81" customFormat="1" x14ac:dyDescent="0.25">
      <c r="A1120" s="79"/>
      <c r="B1120" s="79"/>
      <c r="C1120" s="79"/>
      <c r="D1120" s="94"/>
      <c r="E1120" s="79"/>
      <c r="F1120" s="79"/>
      <c r="G1120" s="80"/>
      <c r="H1120" s="79"/>
      <c r="I1120" s="80"/>
      <c r="J1120" s="103"/>
      <c r="K1120" s="103"/>
      <c r="L1120" s="103"/>
      <c r="M1120" s="103"/>
    </row>
    <row r="1121" spans="1:13" s="81" customFormat="1" x14ac:dyDescent="0.25">
      <c r="A1121" s="79"/>
      <c r="B1121" s="79"/>
      <c r="C1121" s="79"/>
      <c r="D1121" s="94"/>
      <c r="E1121" s="79"/>
      <c r="F1121" s="79"/>
      <c r="G1121" s="80"/>
      <c r="H1121" s="79"/>
      <c r="I1121" s="80"/>
      <c r="J1121" s="103"/>
      <c r="K1121" s="103"/>
      <c r="L1121" s="103"/>
      <c r="M1121" s="103"/>
    </row>
    <row r="1122" spans="1:13" s="81" customFormat="1" x14ac:dyDescent="0.25">
      <c r="A1122" s="79"/>
      <c r="B1122" s="79"/>
      <c r="C1122" s="79"/>
      <c r="D1122" s="94"/>
      <c r="E1122" s="79"/>
      <c r="F1122" s="79"/>
      <c r="G1122" s="80"/>
      <c r="H1122" s="79"/>
      <c r="I1122" s="80"/>
      <c r="J1122" s="103"/>
      <c r="K1122" s="103"/>
      <c r="L1122" s="103"/>
      <c r="M1122" s="103"/>
    </row>
    <row r="1123" spans="1:13" s="81" customFormat="1" x14ac:dyDescent="0.25">
      <c r="A1123" s="79"/>
      <c r="B1123" s="79"/>
      <c r="C1123" s="79"/>
      <c r="D1123" s="94"/>
      <c r="E1123" s="79"/>
      <c r="F1123" s="79"/>
      <c r="G1123" s="80"/>
      <c r="H1123" s="79"/>
      <c r="I1123" s="80"/>
      <c r="J1123" s="103"/>
      <c r="K1123" s="103"/>
      <c r="L1123" s="103"/>
      <c r="M1123" s="103"/>
    </row>
    <row r="1124" spans="1:13" s="81" customFormat="1" x14ac:dyDescent="0.25">
      <c r="A1124" s="79"/>
      <c r="B1124" s="79"/>
      <c r="C1124" s="79"/>
      <c r="D1124" s="94"/>
      <c r="E1124" s="79"/>
      <c r="F1124" s="79"/>
      <c r="G1124" s="80"/>
      <c r="H1124" s="79"/>
      <c r="I1124" s="80"/>
      <c r="J1124" s="103"/>
      <c r="K1124" s="103"/>
      <c r="L1124" s="103"/>
      <c r="M1124" s="103"/>
    </row>
    <row r="1125" spans="1:13" s="81" customFormat="1" x14ac:dyDescent="0.25">
      <c r="A1125" s="79"/>
      <c r="B1125" s="79"/>
      <c r="C1125" s="79"/>
      <c r="D1125" s="94"/>
      <c r="E1125" s="79"/>
      <c r="F1125" s="79"/>
      <c r="G1125" s="80"/>
      <c r="H1125" s="79"/>
      <c r="I1125" s="80"/>
      <c r="J1125" s="103"/>
      <c r="K1125" s="103"/>
      <c r="L1125" s="103"/>
      <c r="M1125" s="103"/>
    </row>
    <row r="1126" spans="1:13" s="81" customFormat="1" x14ac:dyDescent="0.25">
      <c r="A1126" s="79"/>
      <c r="B1126" s="79"/>
      <c r="C1126" s="79"/>
      <c r="D1126" s="94"/>
      <c r="E1126" s="79"/>
      <c r="F1126" s="79"/>
      <c r="G1126" s="80"/>
      <c r="H1126" s="79"/>
      <c r="I1126" s="80"/>
      <c r="J1126" s="103"/>
      <c r="K1126" s="103"/>
      <c r="L1126" s="103"/>
      <c r="M1126" s="103"/>
    </row>
    <row r="1127" spans="1:13" s="81" customFormat="1" x14ac:dyDescent="0.25">
      <c r="A1127" s="79"/>
      <c r="B1127" s="79"/>
      <c r="C1127" s="79"/>
      <c r="D1127" s="94"/>
      <c r="E1127" s="79"/>
      <c r="F1127" s="79"/>
      <c r="G1127" s="80"/>
      <c r="H1127" s="79"/>
      <c r="I1127" s="80"/>
      <c r="J1127" s="103"/>
      <c r="K1127" s="103"/>
      <c r="L1127" s="103"/>
      <c r="M1127" s="103"/>
    </row>
    <row r="1128" spans="1:13" s="81" customFormat="1" x14ac:dyDescent="0.25">
      <c r="A1128" s="79"/>
      <c r="B1128" s="79"/>
      <c r="C1128" s="79"/>
      <c r="D1128" s="94"/>
      <c r="E1128" s="79"/>
      <c r="F1128" s="79"/>
      <c r="G1128" s="80"/>
      <c r="H1128" s="79"/>
      <c r="I1128" s="80"/>
      <c r="J1128" s="103"/>
      <c r="K1128" s="103"/>
      <c r="L1128" s="103"/>
      <c r="M1128" s="103"/>
    </row>
    <row r="1129" spans="1:13" s="81" customFormat="1" x14ac:dyDescent="0.25">
      <c r="A1129" s="79"/>
      <c r="B1129" s="79"/>
      <c r="C1129" s="79"/>
      <c r="D1129" s="94"/>
      <c r="E1129" s="79"/>
      <c r="F1129" s="79"/>
      <c r="G1129" s="80"/>
      <c r="H1129" s="79"/>
      <c r="I1129" s="80"/>
      <c r="J1129" s="103"/>
      <c r="K1129" s="103"/>
      <c r="L1129" s="103"/>
      <c r="M1129" s="103"/>
    </row>
    <row r="1130" spans="1:13" s="81" customFormat="1" x14ac:dyDescent="0.25">
      <c r="A1130" s="79"/>
      <c r="B1130" s="79"/>
      <c r="C1130" s="79"/>
      <c r="D1130" s="94"/>
      <c r="E1130" s="79"/>
      <c r="F1130" s="79"/>
      <c r="G1130" s="80"/>
      <c r="H1130" s="79"/>
      <c r="I1130" s="80"/>
      <c r="J1130" s="103"/>
      <c r="K1130" s="103"/>
      <c r="L1130" s="103"/>
      <c r="M1130" s="103"/>
    </row>
    <row r="1131" spans="1:13" s="81" customFormat="1" x14ac:dyDescent="0.25">
      <c r="A1131" s="79"/>
      <c r="B1131" s="79"/>
      <c r="C1131" s="79"/>
      <c r="D1131" s="94"/>
      <c r="E1131" s="79"/>
      <c r="F1131" s="79"/>
      <c r="G1131" s="80"/>
      <c r="H1131" s="79"/>
      <c r="I1131" s="80"/>
      <c r="J1131" s="103"/>
      <c r="K1131" s="103"/>
      <c r="L1131" s="103"/>
      <c r="M1131" s="103"/>
    </row>
    <row r="1132" spans="1:13" s="81" customFormat="1" x14ac:dyDescent="0.25">
      <c r="A1132" s="79"/>
      <c r="B1132" s="79"/>
      <c r="C1132" s="79"/>
      <c r="D1132" s="94"/>
      <c r="E1132" s="79"/>
      <c r="F1132" s="79"/>
      <c r="G1132" s="80"/>
      <c r="H1132" s="79"/>
      <c r="I1132" s="80"/>
      <c r="J1132" s="103"/>
      <c r="K1132" s="103"/>
      <c r="L1132" s="103"/>
      <c r="M1132" s="103"/>
    </row>
    <row r="1133" spans="1:13" s="81" customFormat="1" x14ac:dyDescent="0.25">
      <c r="A1133" s="79"/>
      <c r="B1133" s="79"/>
      <c r="C1133" s="79"/>
      <c r="D1133" s="94"/>
      <c r="E1133" s="79"/>
      <c r="F1133" s="79"/>
      <c r="G1133" s="80"/>
      <c r="H1133" s="79"/>
      <c r="I1133" s="80"/>
      <c r="J1133" s="103"/>
      <c r="K1133" s="103"/>
      <c r="L1133" s="103"/>
      <c r="M1133" s="103"/>
    </row>
    <row r="1134" spans="1:13" s="81" customFormat="1" x14ac:dyDescent="0.25">
      <c r="A1134" s="79"/>
      <c r="B1134" s="79"/>
      <c r="C1134" s="79"/>
      <c r="D1134" s="94"/>
      <c r="E1134" s="79"/>
      <c r="F1134" s="79"/>
      <c r="G1134" s="80"/>
      <c r="H1134" s="79"/>
      <c r="I1134" s="80"/>
      <c r="J1134" s="103"/>
      <c r="K1134" s="103"/>
      <c r="L1134" s="103"/>
      <c r="M1134" s="103"/>
    </row>
    <row r="1135" spans="1:13" s="81" customFormat="1" x14ac:dyDescent="0.25">
      <c r="A1135" s="79"/>
      <c r="B1135" s="79"/>
      <c r="C1135" s="79"/>
      <c r="D1135" s="94"/>
      <c r="E1135" s="79"/>
      <c r="F1135" s="79"/>
      <c r="G1135" s="80"/>
      <c r="H1135" s="79"/>
      <c r="I1135" s="80"/>
      <c r="J1135" s="103"/>
      <c r="K1135" s="103"/>
      <c r="L1135" s="103"/>
      <c r="M1135" s="103"/>
    </row>
    <row r="1136" spans="1:13" s="81" customFormat="1" x14ac:dyDescent="0.25">
      <c r="A1136" s="79"/>
      <c r="B1136" s="79"/>
      <c r="C1136" s="79"/>
      <c r="D1136" s="94"/>
      <c r="E1136" s="79"/>
      <c r="F1136" s="79"/>
      <c r="G1136" s="80"/>
      <c r="H1136" s="79"/>
      <c r="I1136" s="80"/>
      <c r="J1136" s="103"/>
      <c r="K1136" s="103"/>
      <c r="L1136" s="103"/>
      <c r="M1136" s="103"/>
    </row>
    <row r="1137" spans="1:13" s="81" customFormat="1" x14ac:dyDescent="0.25">
      <c r="A1137" s="79"/>
      <c r="B1137" s="79"/>
      <c r="C1137" s="79"/>
      <c r="D1137" s="94"/>
      <c r="E1137" s="79"/>
      <c r="F1137" s="79"/>
      <c r="G1137" s="80"/>
      <c r="H1137" s="79"/>
      <c r="I1137" s="80"/>
      <c r="J1137" s="103"/>
      <c r="K1137" s="103"/>
      <c r="L1137" s="103"/>
      <c r="M1137" s="103"/>
    </row>
    <row r="1138" spans="1:13" s="81" customFormat="1" x14ac:dyDescent="0.25">
      <c r="A1138" s="79"/>
      <c r="B1138" s="79"/>
      <c r="C1138" s="79"/>
      <c r="D1138" s="94"/>
      <c r="E1138" s="79"/>
      <c r="F1138" s="79"/>
      <c r="G1138" s="80"/>
      <c r="H1138" s="79"/>
      <c r="I1138" s="80"/>
      <c r="J1138" s="103"/>
      <c r="K1138" s="103"/>
      <c r="L1138" s="103"/>
      <c r="M1138" s="103"/>
    </row>
    <row r="1139" spans="1:13" s="81" customFormat="1" x14ac:dyDescent="0.25">
      <c r="A1139" s="79"/>
      <c r="B1139" s="79"/>
      <c r="C1139" s="79"/>
      <c r="D1139" s="94"/>
      <c r="E1139" s="79"/>
      <c r="F1139" s="79"/>
      <c r="G1139" s="80"/>
      <c r="H1139" s="79"/>
      <c r="I1139" s="80"/>
      <c r="J1139" s="103"/>
      <c r="K1139" s="103"/>
      <c r="L1139" s="103"/>
      <c r="M1139" s="103"/>
    </row>
    <row r="1140" spans="1:13" s="81" customFormat="1" x14ac:dyDescent="0.25">
      <c r="A1140" s="79"/>
      <c r="B1140" s="79"/>
      <c r="C1140" s="79"/>
      <c r="D1140" s="94"/>
      <c r="E1140" s="79"/>
      <c r="F1140" s="79"/>
      <c r="G1140" s="80"/>
      <c r="H1140" s="79"/>
      <c r="I1140" s="80"/>
      <c r="J1140" s="103"/>
      <c r="K1140" s="103"/>
      <c r="L1140" s="103"/>
      <c r="M1140" s="103"/>
    </row>
    <row r="1141" spans="1:13" s="81" customFormat="1" x14ac:dyDescent="0.25">
      <c r="A1141" s="79"/>
      <c r="B1141" s="79"/>
      <c r="C1141" s="79"/>
      <c r="D1141" s="94"/>
      <c r="E1141" s="79"/>
      <c r="F1141" s="79"/>
      <c r="G1141" s="80"/>
      <c r="H1141" s="79"/>
      <c r="I1141" s="80"/>
      <c r="J1141" s="103"/>
      <c r="K1141" s="103"/>
      <c r="L1141" s="103"/>
      <c r="M1141" s="103"/>
    </row>
    <row r="1142" spans="1:13" s="81" customFormat="1" x14ac:dyDescent="0.25">
      <c r="A1142" s="79"/>
      <c r="B1142" s="79"/>
      <c r="C1142" s="79"/>
      <c r="D1142" s="94"/>
      <c r="E1142" s="79"/>
      <c r="F1142" s="79"/>
      <c r="G1142" s="80"/>
      <c r="H1142" s="79"/>
      <c r="I1142" s="80"/>
      <c r="J1142" s="103"/>
      <c r="K1142" s="103"/>
      <c r="L1142" s="103"/>
      <c r="M1142" s="103"/>
    </row>
    <row r="1143" spans="1:13" s="81" customFormat="1" x14ac:dyDescent="0.25">
      <c r="A1143" s="79"/>
      <c r="B1143" s="79"/>
      <c r="C1143" s="79"/>
      <c r="D1143" s="94"/>
      <c r="E1143" s="79"/>
      <c r="F1143" s="79"/>
      <c r="G1143" s="80"/>
      <c r="H1143" s="79"/>
      <c r="I1143" s="80"/>
      <c r="J1143" s="103"/>
      <c r="K1143" s="103"/>
      <c r="L1143" s="103"/>
      <c r="M1143" s="103"/>
    </row>
    <row r="1144" spans="1:13" s="81" customFormat="1" x14ac:dyDescent="0.25">
      <c r="A1144" s="79"/>
      <c r="B1144" s="79"/>
      <c r="C1144" s="79"/>
      <c r="D1144" s="94"/>
      <c r="E1144" s="79"/>
      <c r="F1144" s="79"/>
      <c r="G1144" s="80"/>
      <c r="H1144" s="79"/>
      <c r="I1144" s="80"/>
      <c r="J1144" s="103"/>
      <c r="K1144" s="103"/>
      <c r="L1144" s="103"/>
      <c r="M1144" s="103"/>
    </row>
    <row r="1145" spans="1:13" s="81" customFormat="1" x14ac:dyDescent="0.25">
      <c r="A1145" s="79"/>
      <c r="B1145" s="79"/>
      <c r="C1145" s="79"/>
      <c r="D1145" s="94"/>
      <c r="E1145" s="79"/>
      <c r="F1145" s="79"/>
      <c r="G1145" s="80"/>
      <c r="H1145" s="79"/>
      <c r="I1145" s="80"/>
      <c r="J1145" s="103"/>
      <c r="K1145" s="103"/>
      <c r="L1145" s="103"/>
      <c r="M1145" s="103"/>
    </row>
    <row r="1146" spans="1:13" s="81" customFormat="1" x14ac:dyDescent="0.25">
      <c r="A1146" s="79"/>
      <c r="B1146" s="79"/>
      <c r="C1146" s="79"/>
      <c r="D1146" s="94"/>
      <c r="E1146" s="79"/>
      <c r="F1146" s="79"/>
      <c r="G1146" s="80"/>
      <c r="H1146" s="79"/>
      <c r="I1146" s="80"/>
      <c r="J1146" s="103"/>
      <c r="K1146" s="103"/>
      <c r="L1146" s="103"/>
      <c r="M1146" s="103"/>
    </row>
    <row r="1147" spans="1:13" s="81" customFormat="1" x14ac:dyDescent="0.25">
      <c r="A1147" s="79"/>
      <c r="B1147" s="79"/>
      <c r="C1147" s="79"/>
      <c r="D1147" s="94"/>
      <c r="E1147" s="79"/>
      <c r="F1147" s="79"/>
      <c r="G1147" s="80"/>
      <c r="H1147" s="79"/>
      <c r="I1147" s="80"/>
      <c r="J1147" s="103"/>
      <c r="K1147" s="103"/>
      <c r="L1147" s="103"/>
      <c r="M1147" s="103"/>
    </row>
    <row r="1148" spans="1:13" s="81" customFormat="1" x14ac:dyDescent="0.25">
      <c r="A1148" s="79"/>
      <c r="B1148" s="79"/>
      <c r="C1148" s="79"/>
      <c r="D1148" s="94"/>
      <c r="E1148" s="79"/>
      <c r="F1148" s="79"/>
      <c r="G1148" s="80"/>
      <c r="H1148" s="79"/>
      <c r="I1148" s="80"/>
      <c r="J1148" s="103"/>
      <c r="K1148" s="103"/>
      <c r="L1148" s="103"/>
      <c r="M1148" s="103"/>
    </row>
    <row r="1149" spans="1:13" s="81" customFormat="1" x14ac:dyDescent="0.25">
      <c r="A1149" s="79"/>
      <c r="B1149" s="79"/>
      <c r="C1149" s="79"/>
      <c r="D1149" s="94"/>
      <c r="E1149" s="79"/>
      <c r="F1149" s="79"/>
      <c r="G1149" s="80"/>
      <c r="H1149" s="79"/>
      <c r="I1149" s="80"/>
      <c r="J1149" s="103"/>
      <c r="K1149" s="103"/>
      <c r="L1149" s="103"/>
      <c r="M1149" s="103"/>
    </row>
    <row r="1150" spans="1:13" s="81" customFormat="1" x14ac:dyDescent="0.25">
      <c r="A1150" s="79"/>
      <c r="B1150" s="79"/>
      <c r="C1150" s="79"/>
      <c r="D1150" s="94"/>
      <c r="E1150" s="79"/>
      <c r="F1150" s="79"/>
      <c r="G1150" s="80"/>
      <c r="H1150" s="79"/>
      <c r="I1150" s="80"/>
      <c r="J1150" s="103"/>
      <c r="K1150" s="103"/>
      <c r="L1150" s="103"/>
      <c r="M1150" s="103"/>
    </row>
    <row r="1151" spans="1:13" s="81" customFormat="1" x14ac:dyDescent="0.25">
      <c r="A1151" s="79"/>
      <c r="B1151" s="79"/>
      <c r="C1151" s="79"/>
      <c r="D1151" s="94"/>
      <c r="E1151" s="79"/>
      <c r="F1151" s="79"/>
      <c r="G1151" s="80"/>
      <c r="H1151" s="79"/>
      <c r="I1151" s="80"/>
      <c r="J1151" s="103"/>
      <c r="K1151" s="103"/>
      <c r="L1151" s="103"/>
      <c r="M1151" s="103"/>
    </row>
    <row r="1152" spans="1:13" s="81" customFormat="1" x14ac:dyDescent="0.25">
      <c r="A1152" s="79"/>
      <c r="B1152" s="79"/>
      <c r="C1152" s="79"/>
      <c r="D1152" s="94"/>
      <c r="E1152" s="79"/>
      <c r="F1152" s="79"/>
      <c r="G1152" s="80"/>
      <c r="H1152" s="79"/>
      <c r="I1152" s="80"/>
      <c r="J1152" s="103"/>
      <c r="K1152" s="103"/>
      <c r="L1152" s="103"/>
      <c r="M1152" s="103"/>
    </row>
    <row r="1153" spans="1:13" s="81" customFormat="1" x14ac:dyDescent="0.25">
      <c r="A1153" s="79"/>
      <c r="B1153" s="79"/>
      <c r="C1153" s="79"/>
      <c r="D1153" s="94"/>
      <c r="E1153" s="79"/>
      <c r="F1153" s="79"/>
      <c r="G1153" s="80"/>
      <c r="H1153" s="79"/>
      <c r="I1153" s="80"/>
      <c r="J1153" s="103"/>
      <c r="K1153" s="103"/>
      <c r="L1153" s="103"/>
      <c r="M1153" s="103"/>
    </row>
    <row r="1154" spans="1:13" s="81" customFormat="1" x14ac:dyDescent="0.25">
      <c r="A1154" s="79"/>
      <c r="B1154" s="79"/>
      <c r="C1154" s="79"/>
      <c r="D1154" s="94"/>
      <c r="E1154" s="79"/>
      <c r="F1154" s="79"/>
      <c r="G1154" s="80"/>
      <c r="H1154" s="79"/>
      <c r="I1154" s="80"/>
      <c r="J1154" s="103"/>
      <c r="K1154" s="103"/>
      <c r="L1154" s="103"/>
      <c r="M1154" s="103"/>
    </row>
    <row r="1155" spans="1:13" s="81" customFormat="1" x14ac:dyDescent="0.25">
      <c r="A1155" s="79"/>
      <c r="B1155" s="79"/>
      <c r="C1155" s="79"/>
      <c r="D1155" s="94"/>
      <c r="E1155" s="79"/>
      <c r="F1155" s="79"/>
      <c r="G1155" s="80"/>
      <c r="H1155" s="79"/>
      <c r="I1155" s="80"/>
      <c r="J1155" s="103"/>
      <c r="K1155" s="103"/>
      <c r="L1155" s="103"/>
      <c r="M1155" s="103"/>
    </row>
    <row r="1156" spans="1:13" s="81" customFormat="1" x14ac:dyDescent="0.25">
      <c r="A1156" s="79"/>
      <c r="B1156" s="79"/>
      <c r="C1156" s="79"/>
      <c r="D1156" s="94"/>
      <c r="E1156" s="79"/>
      <c r="F1156" s="79"/>
      <c r="G1156" s="80"/>
      <c r="H1156" s="79"/>
      <c r="I1156" s="80"/>
      <c r="J1156" s="103"/>
      <c r="K1156" s="103"/>
      <c r="L1156" s="103"/>
      <c r="M1156" s="103"/>
    </row>
    <row r="1157" spans="1:13" s="81" customFormat="1" x14ac:dyDescent="0.25">
      <c r="A1157" s="79"/>
      <c r="B1157" s="79"/>
      <c r="C1157" s="79"/>
      <c r="D1157" s="94"/>
      <c r="E1157" s="79"/>
      <c r="F1157" s="79"/>
      <c r="G1157" s="80"/>
      <c r="H1157" s="79"/>
      <c r="I1157" s="80"/>
      <c r="J1157" s="103"/>
      <c r="K1157" s="103"/>
      <c r="L1157" s="103"/>
      <c r="M1157" s="103"/>
    </row>
    <row r="1158" spans="1:13" s="81" customFormat="1" x14ac:dyDescent="0.25">
      <c r="A1158" s="79"/>
      <c r="B1158" s="79"/>
      <c r="C1158" s="79"/>
      <c r="D1158" s="94"/>
      <c r="E1158" s="79"/>
      <c r="F1158" s="79"/>
      <c r="G1158" s="80"/>
      <c r="H1158" s="79"/>
      <c r="I1158" s="80"/>
      <c r="J1158" s="103"/>
      <c r="K1158" s="103"/>
      <c r="L1158" s="103"/>
      <c r="M1158" s="103"/>
    </row>
    <row r="1159" spans="1:13" s="81" customFormat="1" x14ac:dyDescent="0.25">
      <c r="A1159" s="79"/>
      <c r="B1159" s="79"/>
      <c r="C1159" s="79"/>
      <c r="D1159" s="94"/>
      <c r="E1159" s="79"/>
      <c r="F1159" s="79"/>
      <c r="G1159" s="80"/>
      <c r="H1159" s="79"/>
      <c r="I1159" s="80"/>
      <c r="J1159" s="103"/>
      <c r="K1159" s="103"/>
      <c r="L1159" s="103"/>
      <c r="M1159" s="103"/>
    </row>
    <row r="1160" spans="1:13" s="81" customFormat="1" x14ac:dyDescent="0.25">
      <c r="A1160" s="79"/>
      <c r="B1160" s="79"/>
      <c r="C1160" s="79"/>
      <c r="D1160" s="94"/>
      <c r="E1160" s="79"/>
      <c r="F1160" s="79"/>
      <c r="G1160" s="80"/>
      <c r="H1160" s="79"/>
      <c r="I1160" s="80"/>
      <c r="J1160" s="103"/>
      <c r="K1160" s="103"/>
      <c r="L1160" s="103"/>
      <c r="M1160" s="103"/>
    </row>
    <row r="1161" spans="1:13" s="81" customFormat="1" x14ac:dyDescent="0.25">
      <c r="A1161" s="79"/>
      <c r="B1161" s="79"/>
      <c r="C1161" s="79"/>
      <c r="D1161" s="94"/>
      <c r="E1161" s="79"/>
      <c r="F1161" s="79"/>
      <c r="G1161" s="80"/>
      <c r="H1161" s="79"/>
      <c r="I1161" s="80"/>
      <c r="J1161" s="103"/>
      <c r="K1161" s="103"/>
      <c r="L1161" s="103"/>
      <c r="M1161" s="103"/>
    </row>
    <row r="1162" spans="1:13" s="81" customFormat="1" x14ac:dyDescent="0.25">
      <c r="A1162" s="79"/>
      <c r="B1162" s="79"/>
      <c r="C1162" s="79"/>
      <c r="D1162" s="94"/>
      <c r="E1162" s="79"/>
      <c r="F1162" s="79"/>
      <c r="G1162" s="80"/>
      <c r="H1162" s="79"/>
      <c r="I1162" s="80"/>
      <c r="J1162" s="103"/>
      <c r="K1162" s="103"/>
      <c r="L1162" s="103"/>
      <c r="M1162" s="103"/>
    </row>
    <row r="1163" spans="1:13" s="81" customFormat="1" x14ac:dyDescent="0.25">
      <c r="A1163" s="79"/>
      <c r="B1163" s="79"/>
      <c r="C1163" s="79"/>
      <c r="D1163" s="94"/>
      <c r="E1163" s="79"/>
      <c r="F1163" s="79"/>
      <c r="G1163" s="80"/>
      <c r="H1163" s="79"/>
      <c r="I1163" s="80"/>
      <c r="J1163" s="103"/>
      <c r="K1163" s="103"/>
      <c r="L1163" s="103"/>
      <c r="M1163" s="103"/>
    </row>
    <row r="1164" spans="1:13" s="81" customFormat="1" x14ac:dyDescent="0.25">
      <c r="A1164" s="79"/>
      <c r="B1164" s="79"/>
      <c r="C1164" s="79"/>
      <c r="D1164" s="94"/>
      <c r="E1164" s="79"/>
      <c r="F1164" s="79"/>
      <c r="G1164" s="80"/>
      <c r="H1164" s="79"/>
      <c r="I1164" s="80"/>
      <c r="J1164" s="103"/>
      <c r="K1164" s="103"/>
      <c r="L1164" s="103"/>
      <c r="M1164" s="103"/>
    </row>
    <row r="1165" spans="1:13" s="81" customFormat="1" x14ac:dyDescent="0.25">
      <c r="A1165" s="79"/>
      <c r="B1165" s="79"/>
      <c r="C1165" s="79"/>
      <c r="D1165" s="94"/>
      <c r="E1165" s="79"/>
      <c r="F1165" s="79"/>
      <c r="G1165" s="80"/>
      <c r="H1165" s="79"/>
      <c r="I1165" s="80"/>
      <c r="J1165" s="103"/>
      <c r="K1165" s="103"/>
      <c r="L1165" s="103"/>
      <c r="M1165" s="103"/>
    </row>
    <row r="1166" spans="1:13" s="81" customFormat="1" x14ac:dyDescent="0.25">
      <c r="A1166" s="79"/>
      <c r="B1166" s="79"/>
      <c r="C1166" s="79"/>
      <c r="D1166" s="94"/>
      <c r="E1166" s="79"/>
      <c r="F1166" s="79"/>
      <c r="G1166" s="80"/>
      <c r="H1166" s="79"/>
      <c r="I1166" s="80"/>
      <c r="J1166" s="103"/>
      <c r="K1166" s="103"/>
      <c r="L1166" s="103"/>
      <c r="M1166" s="103"/>
    </row>
    <row r="1167" spans="1:13" s="81" customFormat="1" x14ac:dyDescent="0.25">
      <c r="A1167" s="79"/>
      <c r="B1167" s="79"/>
      <c r="C1167" s="79"/>
      <c r="D1167" s="94"/>
      <c r="E1167" s="79"/>
      <c r="F1167" s="79"/>
      <c r="G1167" s="80"/>
      <c r="H1167" s="79"/>
      <c r="I1167" s="80"/>
      <c r="J1167" s="103"/>
      <c r="K1167" s="103"/>
      <c r="L1167" s="103"/>
      <c r="M1167" s="103"/>
    </row>
    <row r="1168" spans="1:13" s="81" customFormat="1" x14ac:dyDescent="0.25">
      <c r="A1168" s="79"/>
      <c r="B1168" s="79"/>
      <c r="C1168" s="79"/>
      <c r="D1168" s="94"/>
      <c r="E1168" s="79"/>
      <c r="F1168" s="79"/>
      <c r="G1168" s="80"/>
      <c r="H1168" s="79"/>
      <c r="I1168" s="80"/>
      <c r="J1168" s="103"/>
      <c r="K1168" s="103"/>
      <c r="L1168" s="103"/>
      <c r="M1168" s="103"/>
    </row>
    <row r="1169" spans="1:13" s="81" customFormat="1" x14ac:dyDescent="0.25">
      <c r="A1169" s="79"/>
      <c r="B1169" s="79"/>
      <c r="C1169" s="79"/>
      <c r="D1169" s="94"/>
      <c r="E1169" s="79"/>
      <c r="F1169" s="79"/>
      <c r="G1169" s="80"/>
      <c r="H1169" s="79"/>
      <c r="I1169" s="80"/>
      <c r="J1169" s="103"/>
      <c r="K1169" s="103"/>
      <c r="L1169" s="103"/>
      <c r="M1169" s="103"/>
    </row>
    <row r="1170" spans="1:13" s="81" customFormat="1" x14ac:dyDescent="0.25">
      <c r="A1170" s="79"/>
      <c r="B1170" s="79"/>
      <c r="C1170" s="79"/>
      <c r="D1170" s="94"/>
      <c r="E1170" s="79"/>
      <c r="F1170" s="79"/>
      <c r="G1170" s="80"/>
      <c r="H1170" s="79"/>
      <c r="I1170" s="80"/>
      <c r="J1170" s="103"/>
      <c r="K1170" s="103"/>
      <c r="L1170" s="103"/>
      <c r="M1170" s="103"/>
    </row>
    <row r="1171" spans="1:13" s="81" customFormat="1" x14ac:dyDescent="0.25">
      <c r="A1171" s="79"/>
      <c r="B1171" s="79"/>
      <c r="C1171" s="79"/>
      <c r="D1171" s="94"/>
      <c r="E1171" s="79"/>
      <c r="F1171" s="79"/>
      <c r="G1171" s="80"/>
      <c r="H1171" s="79"/>
      <c r="I1171" s="80"/>
      <c r="J1171" s="103"/>
      <c r="K1171" s="103"/>
      <c r="L1171" s="103"/>
      <c r="M1171" s="103"/>
    </row>
    <row r="1172" spans="1:13" s="81" customFormat="1" x14ac:dyDescent="0.25">
      <c r="A1172" s="79"/>
      <c r="B1172" s="79"/>
      <c r="C1172" s="79"/>
      <c r="D1172" s="94"/>
      <c r="E1172" s="79"/>
      <c r="F1172" s="79"/>
      <c r="G1172" s="80"/>
      <c r="H1172" s="79"/>
      <c r="I1172" s="80"/>
      <c r="J1172" s="103"/>
      <c r="K1172" s="103"/>
      <c r="L1172" s="103"/>
      <c r="M1172" s="103"/>
    </row>
    <row r="1173" spans="1:13" s="81" customFormat="1" x14ac:dyDescent="0.25">
      <c r="A1173" s="79"/>
      <c r="B1173" s="79"/>
      <c r="C1173" s="79"/>
      <c r="D1173" s="94"/>
      <c r="E1173" s="79"/>
      <c r="F1173" s="79"/>
      <c r="G1173" s="80"/>
      <c r="H1173" s="79"/>
      <c r="I1173" s="80"/>
      <c r="J1173" s="103"/>
      <c r="K1173" s="103"/>
      <c r="L1173" s="103"/>
      <c r="M1173" s="103"/>
    </row>
    <row r="1174" spans="1:13" s="81" customFormat="1" x14ac:dyDescent="0.25">
      <c r="A1174" s="79"/>
      <c r="B1174" s="79"/>
      <c r="C1174" s="79"/>
      <c r="D1174" s="94"/>
      <c r="E1174" s="79"/>
      <c r="F1174" s="79"/>
      <c r="G1174" s="80"/>
      <c r="H1174" s="79"/>
      <c r="I1174" s="80"/>
      <c r="J1174" s="103"/>
      <c r="K1174" s="103"/>
      <c r="L1174" s="103"/>
      <c r="M1174" s="103"/>
    </row>
    <row r="1175" spans="1:13" s="81" customFormat="1" x14ac:dyDescent="0.25">
      <c r="A1175" s="79"/>
      <c r="B1175" s="79"/>
      <c r="C1175" s="79"/>
      <c r="D1175" s="94"/>
      <c r="E1175" s="79"/>
      <c r="F1175" s="79"/>
      <c r="G1175" s="80"/>
      <c r="H1175" s="79"/>
      <c r="I1175" s="80"/>
      <c r="J1175" s="103"/>
      <c r="K1175" s="103"/>
      <c r="L1175" s="103"/>
      <c r="M1175" s="103"/>
    </row>
    <row r="1176" spans="1:13" s="81" customFormat="1" x14ac:dyDescent="0.25">
      <c r="A1176" s="79"/>
      <c r="B1176" s="79"/>
      <c r="C1176" s="79"/>
      <c r="D1176" s="94"/>
      <c r="E1176" s="79"/>
      <c r="F1176" s="79"/>
      <c r="G1176" s="80"/>
      <c r="H1176" s="79"/>
      <c r="I1176" s="80"/>
      <c r="J1176" s="103"/>
      <c r="K1176" s="103"/>
      <c r="L1176" s="103"/>
      <c r="M1176" s="103"/>
    </row>
    <row r="1177" spans="1:13" s="81" customFormat="1" x14ac:dyDescent="0.25">
      <c r="A1177" s="79"/>
      <c r="B1177" s="79"/>
      <c r="C1177" s="79"/>
      <c r="D1177" s="94"/>
      <c r="E1177" s="79"/>
      <c r="F1177" s="79"/>
      <c r="G1177" s="80"/>
      <c r="H1177" s="79"/>
      <c r="I1177" s="80"/>
      <c r="J1177" s="103"/>
      <c r="K1177" s="103"/>
      <c r="L1177" s="103"/>
      <c r="M1177" s="103"/>
    </row>
    <row r="1178" spans="1:13" s="81" customFormat="1" x14ac:dyDescent="0.25">
      <c r="A1178" s="79"/>
      <c r="B1178" s="79"/>
      <c r="C1178" s="79"/>
      <c r="D1178" s="94"/>
      <c r="E1178" s="79"/>
      <c r="F1178" s="79"/>
      <c r="G1178" s="80"/>
      <c r="H1178" s="79"/>
      <c r="I1178" s="80"/>
      <c r="J1178" s="103"/>
      <c r="K1178" s="103"/>
      <c r="L1178" s="103"/>
      <c r="M1178" s="103"/>
    </row>
    <row r="1179" spans="1:13" s="81" customFormat="1" x14ac:dyDescent="0.25">
      <c r="A1179" s="79"/>
      <c r="B1179" s="79"/>
      <c r="C1179" s="79"/>
      <c r="D1179" s="94"/>
      <c r="E1179" s="79"/>
      <c r="F1179" s="79"/>
      <c r="G1179" s="80"/>
      <c r="H1179" s="79"/>
      <c r="I1179" s="80"/>
      <c r="J1179" s="103"/>
      <c r="K1179" s="103"/>
      <c r="L1179" s="103"/>
      <c r="M1179" s="103"/>
    </row>
    <row r="1180" spans="1:13" s="81" customFormat="1" x14ac:dyDescent="0.25">
      <c r="A1180" s="79"/>
      <c r="B1180" s="79"/>
      <c r="C1180" s="79"/>
      <c r="D1180" s="94"/>
      <c r="E1180" s="79"/>
      <c r="F1180" s="79"/>
      <c r="G1180" s="80"/>
      <c r="H1180" s="79"/>
      <c r="I1180" s="80"/>
      <c r="J1180" s="103"/>
      <c r="K1180" s="103"/>
      <c r="L1180" s="103"/>
      <c r="M1180" s="103"/>
    </row>
    <row r="1181" spans="1:13" s="81" customFormat="1" x14ac:dyDescent="0.25">
      <c r="A1181" s="79"/>
      <c r="B1181" s="79"/>
      <c r="C1181" s="79"/>
      <c r="D1181" s="94"/>
      <c r="E1181" s="79"/>
      <c r="F1181" s="79"/>
      <c r="G1181" s="80"/>
      <c r="H1181" s="79"/>
      <c r="I1181" s="80"/>
      <c r="J1181" s="103"/>
      <c r="K1181" s="103"/>
      <c r="L1181" s="103"/>
      <c r="M1181" s="103"/>
    </row>
    <row r="1182" spans="1:13" s="81" customFormat="1" x14ac:dyDescent="0.25">
      <c r="A1182" s="79"/>
      <c r="B1182" s="79"/>
      <c r="C1182" s="79"/>
      <c r="D1182" s="94"/>
      <c r="E1182" s="79"/>
      <c r="F1182" s="79"/>
      <c r="G1182" s="80"/>
      <c r="H1182" s="79"/>
      <c r="I1182" s="80"/>
      <c r="J1182" s="103"/>
      <c r="K1182" s="103"/>
      <c r="L1182" s="103"/>
      <c r="M1182" s="103"/>
    </row>
    <row r="1183" spans="1:13" s="81" customFormat="1" x14ac:dyDescent="0.25">
      <c r="A1183" s="79"/>
      <c r="B1183" s="79"/>
      <c r="C1183" s="79"/>
      <c r="D1183" s="94"/>
      <c r="E1183" s="79"/>
      <c r="F1183" s="79"/>
      <c r="G1183" s="80"/>
      <c r="H1183" s="79"/>
      <c r="I1183" s="80"/>
      <c r="J1183" s="103"/>
      <c r="K1183" s="103"/>
      <c r="L1183" s="103"/>
      <c r="M1183" s="103"/>
    </row>
    <row r="1184" spans="1:13" s="81" customFormat="1" x14ac:dyDescent="0.25">
      <c r="A1184" s="79"/>
      <c r="B1184" s="79"/>
      <c r="C1184" s="79"/>
      <c r="D1184" s="95"/>
      <c r="E1184" s="79"/>
      <c r="F1184" s="79"/>
      <c r="G1184" s="80"/>
      <c r="H1184" s="79"/>
      <c r="I1184" s="80"/>
      <c r="J1184" s="103"/>
      <c r="K1184" s="103"/>
      <c r="L1184" s="103"/>
      <c r="M1184" s="103"/>
    </row>
    <row r="1185" spans="1:13" s="81" customFormat="1" x14ac:dyDescent="0.25">
      <c r="A1185" s="79"/>
      <c r="B1185" s="79"/>
      <c r="C1185" s="79"/>
      <c r="D1185" s="95"/>
      <c r="E1185" s="79"/>
      <c r="F1185" s="79"/>
      <c r="G1185" s="80"/>
      <c r="H1185" s="79"/>
      <c r="I1185" s="80"/>
      <c r="J1185" s="104"/>
      <c r="K1185" s="104"/>
      <c r="L1185" s="104"/>
      <c r="M1185" s="104"/>
    </row>
    <row r="1186" spans="1:13" s="81" customFormat="1" x14ac:dyDescent="0.25">
      <c r="A1186" s="79"/>
      <c r="B1186" s="79"/>
      <c r="C1186" s="79"/>
      <c r="D1186" s="95"/>
      <c r="E1186" s="79"/>
      <c r="F1186" s="79"/>
      <c r="G1186" s="80"/>
      <c r="H1186" s="79"/>
      <c r="I1186" s="80"/>
      <c r="J1186" s="104"/>
      <c r="K1186" s="104"/>
      <c r="L1186" s="104"/>
      <c r="M1186" s="104"/>
    </row>
    <row r="1187" spans="1:13" s="81" customFormat="1" x14ac:dyDescent="0.25">
      <c r="A1187" s="79"/>
      <c r="B1187" s="79"/>
      <c r="C1187" s="79"/>
      <c r="D1187" s="95"/>
      <c r="E1187" s="79"/>
      <c r="F1187" s="79"/>
      <c r="G1187" s="80"/>
      <c r="H1187" s="79"/>
      <c r="I1187" s="80"/>
      <c r="J1187" s="104"/>
      <c r="K1187" s="104"/>
      <c r="L1187" s="104"/>
      <c r="M1187" s="104"/>
    </row>
    <row r="1188" spans="1:13" s="81" customFormat="1" x14ac:dyDescent="0.25">
      <c r="A1188" s="79"/>
      <c r="B1188" s="79"/>
      <c r="C1188" s="79"/>
      <c r="D1188" s="95"/>
      <c r="E1188" s="79"/>
      <c r="F1188" s="79"/>
      <c r="G1188" s="80"/>
      <c r="H1188" s="79"/>
      <c r="I1188" s="80"/>
      <c r="J1188" s="104"/>
      <c r="K1188" s="104"/>
      <c r="L1188" s="104"/>
      <c r="M1188" s="104"/>
    </row>
    <row r="1189" spans="1:13" s="81" customFormat="1" x14ac:dyDescent="0.25">
      <c r="A1189" s="79"/>
      <c r="B1189" s="79"/>
      <c r="C1189" s="79"/>
      <c r="D1189" s="95"/>
      <c r="E1189" s="79"/>
      <c r="F1189" s="79"/>
      <c r="G1189" s="80"/>
      <c r="H1189" s="79"/>
      <c r="I1189" s="80"/>
      <c r="J1189" s="104"/>
      <c r="K1189" s="104"/>
      <c r="L1189" s="104"/>
      <c r="M1189" s="104"/>
    </row>
    <row r="1190" spans="1:13" s="81" customFormat="1" x14ac:dyDescent="0.25">
      <c r="A1190" s="79"/>
      <c r="B1190" s="79"/>
      <c r="C1190" s="79"/>
      <c r="D1190" s="95"/>
      <c r="E1190" s="79"/>
      <c r="F1190" s="79"/>
      <c r="G1190" s="80"/>
      <c r="H1190" s="79"/>
      <c r="I1190" s="80"/>
      <c r="J1190" s="104"/>
      <c r="K1190" s="104"/>
      <c r="L1190" s="104"/>
      <c r="M1190" s="104"/>
    </row>
    <row r="1191" spans="1:13" s="81" customFormat="1" x14ac:dyDescent="0.25">
      <c r="A1191" s="79"/>
      <c r="B1191" s="79"/>
      <c r="C1191" s="79"/>
      <c r="D1191" s="95"/>
      <c r="E1191" s="79"/>
      <c r="F1191" s="79"/>
      <c r="G1191" s="80"/>
      <c r="H1191" s="79"/>
      <c r="I1191" s="80"/>
      <c r="J1191" s="104"/>
      <c r="K1191" s="104"/>
      <c r="L1191" s="104"/>
      <c r="M1191" s="104"/>
    </row>
    <row r="1192" spans="1:13" s="81" customFormat="1" x14ac:dyDescent="0.25">
      <c r="A1192" s="79"/>
      <c r="B1192" s="79"/>
      <c r="C1192" s="79"/>
      <c r="D1192" s="95"/>
      <c r="E1192" s="79"/>
      <c r="F1192" s="79"/>
      <c r="G1192" s="80"/>
      <c r="H1192" s="79"/>
      <c r="I1192" s="80"/>
      <c r="J1192" s="104"/>
      <c r="K1192" s="104"/>
      <c r="L1192" s="104"/>
      <c r="M1192" s="104"/>
    </row>
    <row r="1193" spans="1:13" s="81" customFormat="1" x14ac:dyDescent="0.25">
      <c r="A1193" s="79"/>
      <c r="B1193" s="79"/>
      <c r="C1193" s="79"/>
      <c r="D1193" s="95"/>
      <c r="E1193" s="79"/>
      <c r="F1193" s="79"/>
      <c r="G1193" s="80"/>
      <c r="H1193" s="79"/>
      <c r="I1193" s="80"/>
      <c r="J1193" s="104"/>
      <c r="K1193" s="104"/>
      <c r="L1193" s="104"/>
      <c r="M1193" s="104"/>
    </row>
    <row r="1194" spans="1:13" s="81" customFormat="1" x14ac:dyDescent="0.25">
      <c r="A1194" s="79"/>
      <c r="B1194" s="79"/>
      <c r="C1194" s="79"/>
      <c r="D1194" s="95"/>
      <c r="E1194" s="79"/>
      <c r="F1194" s="79"/>
      <c r="G1194" s="80"/>
      <c r="H1194" s="79"/>
      <c r="I1194" s="80"/>
      <c r="J1194" s="104"/>
      <c r="K1194" s="104"/>
      <c r="L1194" s="104"/>
      <c r="M1194" s="104"/>
    </row>
    <row r="1195" spans="1:13" s="81" customFormat="1" x14ac:dyDescent="0.25">
      <c r="A1195" s="79"/>
      <c r="B1195" s="79"/>
      <c r="C1195" s="79"/>
      <c r="D1195" s="95"/>
      <c r="E1195" s="79"/>
      <c r="F1195" s="79"/>
      <c r="G1195" s="80"/>
      <c r="H1195" s="79"/>
      <c r="I1195" s="80"/>
      <c r="J1195" s="104"/>
      <c r="K1195" s="104"/>
      <c r="L1195" s="104"/>
      <c r="M1195" s="104"/>
    </row>
    <row r="1196" spans="1:13" s="81" customFormat="1" x14ac:dyDescent="0.25">
      <c r="A1196" s="79"/>
      <c r="B1196" s="79"/>
      <c r="C1196" s="79"/>
      <c r="D1196" s="95"/>
      <c r="E1196" s="79"/>
      <c r="F1196" s="79"/>
      <c r="G1196" s="80"/>
      <c r="H1196" s="79"/>
      <c r="I1196" s="80"/>
      <c r="J1196" s="104"/>
      <c r="K1196" s="104"/>
      <c r="L1196" s="104"/>
      <c r="M1196" s="104"/>
    </row>
    <row r="1197" spans="1:13" s="81" customFormat="1" x14ac:dyDescent="0.25">
      <c r="A1197" s="79"/>
      <c r="B1197" s="79"/>
      <c r="C1197" s="79"/>
      <c r="D1197" s="95"/>
      <c r="E1197" s="79"/>
      <c r="F1197" s="79"/>
      <c r="G1197" s="80"/>
      <c r="H1197" s="79"/>
      <c r="I1197" s="80"/>
      <c r="J1197" s="104"/>
      <c r="K1197" s="104"/>
      <c r="L1197" s="104"/>
      <c r="M1197" s="104"/>
    </row>
    <row r="1198" spans="1:13" s="81" customFormat="1" x14ac:dyDescent="0.25">
      <c r="A1198" s="79"/>
      <c r="B1198" s="79"/>
      <c r="C1198" s="79"/>
      <c r="D1198" s="95"/>
      <c r="E1198" s="79"/>
      <c r="F1198" s="79"/>
      <c r="G1198" s="80"/>
      <c r="H1198" s="79"/>
      <c r="I1198" s="80"/>
      <c r="J1198" s="104"/>
      <c r="K1198" s="104"/>
      <c r="L1198" s="104"/>
      <c r="M1198" s="104"/>
    </row>
    <row r="1199" spans="1:13" s="81" customFormat="1" x14ac:dyDescent="0.25">
      <c r="A1199" s="79"/>
      <c r="B1199" s="79"/>
      <c r="C1199" s="79"/>
      <c r="D1199" s="95"/>
      <c r="E1199" s="79"/>
      <c r="F1199" s="79"/>
      <c r="G1199" s="80"/>
      <c r="H1199" s="79"/>
      <c r="I1199" s="80"/>
      <c r="J1199" s="104"/>
      <c r="K1199" s="104"/>
      <c r="L1199" s="104"/>
      <c r="M1199" s="104"/>
    </row>
    <row r="1200" spans="1:13" s="81" customFormat="1" x14ac:dyDescent="0.25">
      <c r="A1200" s="79"/>
      <c r="B1200" s="79"/>
      <c r="C1200" s="79"/>
      <c r="D1200" s="95"/>
      <c r="E1200" s="79"/>
      <c r="F1200" s="79"/>
      <c r="G1200" s="80"/>
      <c r="H1200" s="79"/>
      <c r="I1200" s="80"/>
      <c r="J1200" s="104"/>
      <c r="K1200" s="104"/>
      <c r="L1200" s="104"/>
      <c r="M1200" s="104"/>
    </row>
    <row r="1201" spans="1:13" s="81" customFormat="1" x14ac:dyDescent="0.25">
      <c r="A1201" s="79"/>
      <c r="B1201" s="79"/>
      <c r="C1201" s="79"/>
      <c r="D1201" s="95"/>
      <c r="E1201" s="79"/>
      <c r="F1201" s="79"/>
      <c r="G1201" s="80"/>
      <c r="H1201" s="79"/>
      <c r="I1201" s="80"/>
      <c r="J1201" s="104"/>
      <c r="K1201" s="104"/>
      <c r="L1201" s="104"/>
      <c r="M1201" s="104"/>
    </row>
    <row r="1202" spans="1:13" s="81" customFormat="1" x14ac:dyDescent="0.25">
      <c r="A1202" s="79"/>
      <c r="B1202" s="79"/>
      <c r="C1202" s="79"/>
      <c r="D1202" s="95"/>
      <c r="E1202" s="79"/>
      <c r="F1202" s="79"/>
      <c r="G1202" s="80"/>
      <c r="H1202" s="79"/>
      <c r="I1202" s="80"/>
      <c r="J1202" s="104"/>
      <c r="K1202" s="104"/>
      <c r="L1202" s="104"/>
      <c r="M1202" s="104"/>
    </row>
    <row r="1203" spans="1:13" s="81" customFormat="1" x14ac:dyDescent="0.25">
      <c r="A1203" s="79"/>
      <c r="B1203" s="79"/>
      <c r="C1203" s="79"/>
      <c r="D1203" s="95"/>
      <c r="E1203" s="79"/>
      <c r="F1203" s="79"/>
      <c r="G1203" s="80"/>
      <c r="H1203" s="79"/>
      <c r="I1203" s="80"/>
      <c r="J1203" s="104"/>
      <c r="K1203" s="104"/>
      <c r="L1203" s="104"/>
      <c r="M1203" s="104"/>
    </row>
    <row r="1204" spans="1:13" s="81" customFormat="1" x14ac:dyDescent="0.25">
      <c r="A1204" s="79"/>
      <c r="B1204" s="79"/>
      <c r="C1204" s="79"/>
      <c r="D1204" s="95"/>
      <c r="E1204" s="79"/>
      <c r="F1204" s="79"/>
      <c r="G1204" s="80"/>
      <c r="H1204" s="79"/>
      <c r="I1204" s="80"/>
      <c r="J1204" s="104"/>
      <c r="K1204" s="104"/>
      <c r="L1204" s="104"/>
      <c r="M1204" s="104"/>
    </row>
    <row r="1205" spans="1:13" s="81" customFormat="1" x14ac:dyDescent="0.25">
      <c r="A1205" s="79"/>
      <c r="B1205" s="79"/>
      <c r="C1205" s="79"/>
      <c r="D1205" s="95"/>
      <c r="E1205" s="79"/>
      <c r="F1205" s="79"/>
      <c r="G1205" s="80"/>
      <c r="H1205" s="79"/>
      <c r="I1205" s="80"/>
      <c r="J1205" s="104"/>
      <c r="K1205" s="104"/>
      <c r="L1205" s="104"/>
      <c r="M1205" s="104"/>
    </row>
    <row r="1206" spans="1:13" s="81" customFormat="1" x14ac:dyDescent="0.25">
      <c r="A1206" s="79"/>
      <c r="B1206" s="79"/>
      <c r="C1206" s="79"/>
      <c r="D1206" s="95"/>
      <c r="E1206" s="79"/>
      <c r="F1206" s="79"/>
      <c r="G1206" s="80"/>
      <c r="H1206" s="79"/>
      <c r="I1206" s="80"/>
      <c r="J1206" s="104"/>
      <c r="K1206" s="104"/>
      <c r="L1206" s="104"/>
      <c r="M1206" s="104"/>
    </row>
    <row r="1207" spans="1:13" s="81" customFormat="1" x14ac:dyDescent="0.25">
      <c r="A1207" s="79"/>
      <c r="B1207" s="79"/>
      <c r="C1207" s="79"/>
      <c r="D1207" s="95"/>
      <c r="E1207" s="79"/>
      <c r="F1207" s="79"/>
      <c r="G1207" s="80"/>
      <c r="H1207" s="79"/>
      <c r="I1207" s="80"/>
      <c r="J1207" s="104"/>
      <c r="K1207" s="104"/>
      <c r="L1207" s="104"/>
      <c r="M1207" s="104"/>
    </row>
    <row r="1208" spans="1:13" s="81" customFormat="1" x14ac:dyDescent="0.25">
      <c r="A1208" s="79"/>
      <c r="B1208" s="79"/>
      <c r="C1208" s="79"/>
      <c r="D1208" s="95"/>
      <c r="E1208" s="79"/>
      <c r="F1208" s="79"/>
      <c r="G1208" s="80"/>
      <c r="H1208" s="79"/>
      <c r="I1208" s="80"/>
      <c r="J1208" s="104"/>
      <c r="K1208" s="104"/>
      <c r="L1208" s="104"/>
      <c r="M1208" s="104"/>
    </row>
    <row r="1209" spans="1:13" s="81" customFormat="1" x14ac:dyDescent="0.25">
      <c r="A1209" s="79"/>
      <c r="B1209" s="79"/>
      <c r="C1209" s="79"/>
      <c r="D1209" s="95"/>
      <c r="E1209" s="79"/>
      <c r="F1209" s="79"/>
      <c r="G1209" s="80"/>
      <c r="H1209" s="79"/>
      <c r="I1209" s="80"/>
      <c r="J1209" s="104"/>
      <c r="K1209" s="104"/>
      <c r="L1209" s="104"/>
      <c r="M1209" s="104"/>
    </row>
    <row r="1210" spans="1:13" s="81" customFormat="1" x14ac:dyDescent="0.25">
      <c r="A1210" s="79"/>
      <c r="B1210" s="79"/>
      <c r="C1210" s="79"/>
      <c r="D1210" s="95"/>
      <c r="E1210" s="79"/>
      <c r="F1210" s="79"/>
      <c r="G1210" s="80"/>
      <c r="H1210" s="79"/>
      <c r="I1210" s="80"/>
      <c r="J1210" s="104"/>
      <c r="K1210" s="104"/>
      <c r="L1210" s="104"/>
      <c r="M1210" s="104"/>
    </row>
    <row r="1211" spans="1:13" s="81" customFormat="1" x14ac:dyDescent="0.25">
      <c r="A1211" s="79"/>
      <c r="B1211" s="79"/>
      <c r="C1211" s="79"/>
      <c r="D1211" s="95"/>
      <c r="E1211" s="79"/>
      <c r="F1211" s="79"/>
      <c r="G1211" s="80"/>
      <c r="H1211" s="79"/>
      <c r="I1211" s="80"/>
      <c r="J1211" s="104"/>
      <c r="K1211" s="104"/>
      <c r="L1211" s="104"/>
      <c r="M1211" s="104"/>
    </row>
    <row r="1212" spans="1:13" s="81" customFormat="1" x14ac:dyDescent="0.25">
      <c r="A1212" s="79"/>
      <c r="B1212" s="79"/>
      <c r="C1212" s="79"/>
      <c r="D1212" s="95"/>
      <c r="E1212" s="79"/>
      <c r="F1212" s="79"/>
      <c r="G1212" s="80"/>
      <c r="H1212" s="79"/>
      <c r="I1212" s="80"/>
      <c r="J1212" s="104"/>
      <c r="K1212" s="104"/>
      <c r="L1212" s="104"/>
      <c r="M1212" s="104"/>
    </row>
    <row r="1213" spans="1:13" s="81" customFormat="1" x14ac:dyDescent="0.25">
      <c r="A1213" s="79"/>
      <c r="B1213" s="79"/>
      <c r="C1213" s="79"/>
      <c r="D1213" s="95"/>
      <c r="E1213" s="79"/>
      <c r="F1213" s="79"/>
      <c r="G1213" s="80"/>
      <c r="H1213" s="79"/>
      <c r="I1213" s="80"/>
      <c r="J1213" s="104"/>
      <c r="K1213" s="104"/>
      <c r="L1213" s="104"/>
      <c r="M1213" s="104"/>
    </row>
    <row r="1214" spans="1:13" s="81" customFormat="1" x14ac:dyDescent="0.25">
      <c r="A1214" s="79"/>
      <c r="B1214" s="79"/>
      <c r="C1214" s="79"/>
      <c r="D1214" s="95"/>
      <c r="E1214" s="79"/>
      <c r="F1214" s="79"/>
      <c r="G1214" s="80"/>
      <c r="H1214" s="79"/>
      <c r="I1214" s="80"/>
      <c r="J1214" s="104"/>
      <c r="K1214" s="104"/>
      <c r="L1214" s="104"/>
      <c r="M1214" s="104"/>
    </row>
    <row r="1215" spans="1:13" s="81" customFormat="1" x14ac:dyDescent="0.25">
      <c r="A1215" s="79"/>
      <c r="B1215" s="79"/>
      <c r="C1215" s="79"/>
      <c r="D1215" s="95"/>
      <c r="E1215" s="79"/>
      <c r="F1215" s="79"/>
      <c r="G1215" s="80"/>
      <c r="H1215" s="79"/>
      <c r="I1215" s="80"/>
      <c r="J1215" s="104"/>
      <c r="K1215" s="104"/>
      <c r="L1215" s="104"/>
      <c r="M1215" s="104"/>
    </row>
    <row r="1216" spans="1:13" s="81" customFormat="1" x14ac:dyDescent="0.25">
      <c r="A1216" s="79"/>
      <c r="B1216" s="79"/>
      <c r="C1216" s="79"/>
      <c r="D1216" s="95"/>
      <c r="E1216" s="79"/>
      <c r="F1216" s="79"/>
      <c r="G1216" s="80"/>
      <c r="H1216" s="79"/>
      <c r="I1216" s="80"/>
      <c r="J1216" s="104"/>
      <c r="K1216" s="104"/>
      <c r="L1216" s="104"/>
      <c r="M1216" s="104"/>
    </row>
    <row r="1217" spans="1:13" s="81" customFormat="1" x14ac:dyDescent="0.25">
      <c r="A1217" s="79"/>
      <c r="B1217" s="79"/>
      <c r="C1217" s="79"/>
      <c r="D1217" s="95"/>
      <c r="E1217" s="79"/>
      <c r="F1217" s="79"/>
      <c r="G1217" s="80"/>
      <c r="H1217" s="79"/>
      <c r="I1217" s="80"/>
      <c r="J1217" s="104"/>
      <c r="K1217" s="104"/>
      <c r="L1217" s="104"/>
      <c r="M1217" s="104"/>
    </row>
    <row r="1218" spans="1:13" s="81" customFormat="1" x14ac:dyDescent="0.25">
      <c r="A1218" s="79"/>
      <c r="B1218" s="79"/>
      <c r="C1218" s="79"/>
      <c r="D1218" s="95"/>
      <c r="E1218" s="79"/>
      <c r="F1218" s="79"/>
      <c r="G1218" s="80"/>
      <c r="H1218" s="79"/>
      <c r="I1218" s="80"/>
      <c r="J1218" s="104"/>
      <c r="K1218" s="104"/>
      <c r="L1218" s="104"/>
      <c r="M1218" s="104"/>
    </row>
    <row r="1219" spans="1:13" s="81" customFormat="1" x14ac:dyDescent="0.25">
      <c r="A1219" s="79"/>
      <c r="B1219" s="79"/>
      <c r="C1219" s="79"/>
      <c r="D1219" s="95"/>
      <c r="E1219" s="79"/>
      <c r="F1219" s="79"/>
      <c r="G1219" s="80"/>
      <c r="H1219" s="79"/>
      <c r="I1219" s="80"/>
      <c r="J1219" s="104"/>
      <c r="K1219" s="104"/>
      <c r="L1219" s="104"/>
      <c r="M1219" s="104"/>
    </row>
    <row r="1220" spans="1:13" s="81" customFormat="1" x14ac:dyDescent="0.25">
      <c r="A1220" s="79"/>
      <c r="B1220" s="79"/>
      <c r="C1220" s="79"/>
      <c r="D1220" s="95"/>
      <c r="E1220" s="79"/>
      <c r="F1220" s="79"/>
      <c r="G1220" s="80"/>
      <c r="H1220" s="79"/>
      <c r="I1220" s="80"/>
      <c r="J1220" s="104"/>
      <c r="K1220" s="104"/>
      <c r="L1220" s="104"/>
      <c r="M1220" s="104"/>
    </row>
    <row r="1221" spans="1:13" s="81" customFormat="1" x14ac:dyDescent="0.25">
      <c r="A1221" s="79"/>
      <c r="B1221" s="79"/>
      <c r="C1221" s="79"/>
      <c r="D1221" s="95"/>
      <c r="E1221" s="79"/>
      <c r="F1221" s="79"/>
      <c r="G1221" s="80"/>
      <c r="H1221" s="79"/>
      <c r="I1221" s="80"/>
      <c r="J1221" s="104"/>
      <c r="K1221" s="104"/>
      <c r="L1221" s="104"/>
      <c r="M1221" s="104"/>
    </row>
    <row r="1222" spans="1:13" s="81" customFormat="1" x14ac:dyDescent="0.25">
      <c r="A1222" s="79"/>
      <c r="B1222" s="79"/>
      <c r="C1222" s="79"/>
      <c r="D1222" s="95"/>
      <c r="E1222" s="79"/>
      <c r="F1222" s="79"/>
      <c r="G1222" s="80"/>
      <c r="H1222" s="79"/>
      <c r="I1222" s="80"/>
      <c r="J1222" s="104"/>
      <c r="K1222" s="104"/>
      <c r="L1222" s="104"/>
      <c r="M1222" s="104"/>
    </row>
    <row r="1223" spans="1:13" s="81" customFormat="1" x14ac:dyDescent="0.25">
      <c r="A1223" s="79"/>
      <c r="B1223" s="79"/>
      <c r="C1223" s="79"/>
      <c r="D1223" s="95"/>
      <c r="E1223" s="79"/>
      <c r="F1223" s="79"/>
      <c r="G1223" s="80"/>
      <c r="H1223" s="79"/>
      <c r="I1223" s="80"/>
      <c r="J1223" s="104"/>
      <c r="K1223" s="104"/>
      <c r="L1223" s="104"/>
      <c r="M1223" s="104"/>
    </row>
    <row r="1224" spans="1:13" s="81" customFormat="1" x14ac:dyDescent="0.25">
      <c r="A1224" s="79"/>
      <c r="B1224" s="79"/>
      <c r="C1224" s="79"/>
      <c r="D1224" s="95"/>
      <c r="E1224" s="79"/>
      <c r="F1224" s="79"/>
      <c r="G1224" s="80"/>
      <c r="H1224" s="79"/>
      <c r="I1224" s="80"/>
      <c r="J1224" s="104"/>
      <c r="K1224" s="104"/>
      <c r="L1224" s="104"/>
      <c r="M1224" s="104"/>
    </row>
    <row r="1225" spans="1:13" s="81" customFormat="1" x14ac:dyDescent="0.25">
      <c r="A1225" s="79"/>
      <c r="B1225" s="79"/>
      <c r="C1225" s="79"/>
      <c r="D1225" s="95"/>
      <c r="E1225" s="79"/>
      <c r="F1225" s="79"/>
      <c r="G1225" s="80"/>
      <c r="H1225" s="79"/>
      <c r="I1225" s="80"/>
      <c r="J1225" s="104"/>
      <c r="K1225" s="104"/>
      <c r="L1225" s="104"/>
      <c r="M1225" s="104"/>
    </row>
    <row r="1226" spans="1:13" s="81" customFormat="1" x14ac:dyDescent="0.25">
      <c r="A1226" s="79"/>
      <c r="B1226" s="79"/>
      <c r="C1226" s="79"/>
      <c r="D1226" s="95"/>
      <c r="E1226" s="79"/>
      <c r="F1226" s="79"/>
      <c r="G1226" s="80"/>
      <c r="H1226" s="79"/>
      <c r="I1226" s="80"/>
      <c r="J1226" s="104"/>
      <c r="K1226" s="104"/>
      <c r="L1226" s="104"/>
      <c r="M1226" s="104"/>
    </row>
    <row r="1227" spans="1:13" s="81" customFormat="1" x14ac:dyDescent="0.25">
      <c r="A1227" s="79"/>
      <c r="B1227" s="79"/>
      <c r="C1227" s="79"/>
      <c r="D1227" s="95"/>
      <c r="E1227" s="79"/>
      <c r="F1227" s="79"/>
      <c r="G1227" s="80"/>
      <c r="H1227" s="79"/>
      <c r="I1227" s="80"/>
      <c r="J1227" s="104"/>
      <c r="K1227" s="104"/>
      <c r="L1227" s="104"/>
      <c r="M1227" s="104"/>
    </row>
    <row r="1228" spans="1:13" s="81" customFormat="1" x14ac:dyDescent="0.25">
      <c r="A1228" s="79"/>
      <c r="B1228" s="79"/>
      <c r="C1228" s="79"/>
      <c r="D1228" s="95"/>
      <c r="E1228" s="79"/>
      <c r="F1228" s="79"/>
      <c r="G1228" s="80"/>
      <c r="H1228" s="79"/>
      <c r="I1228" s="80"/>
      <c r="J1228" s="104"/>
      <c r="K1228" s="104"/>
      <c r="L1228" s="104"/>
      <c r="M1228" s="104"/>
    </row>
    <row r="1229" spans="1:13" s="81" customFormat="1" x14ac:dyDescent="0.25">
      <c r="A1229" s="79"/>
      <c r="B1229" s="79"/>
      <c r="C1229" s="79"/>
      <c r="D1229" s="95"/>
      <c r="E1229" s="79"/>
      <c r="F1229" s="79"/>
      <c r="G1229" s="80"/>
      <c r="H1229" s="79"/>
      <c r="I1229" s="80"/>
      <c r="J1229" s="104"/>
      <c r="K1229" s="104"/>
      <c r="L1229" s="104"/>
      <c r="M1229" s="104"/>
    </row>
    <row r="1230" spans="1:13" s="81" customFormat="1" x14ac:dyDescent="0.25">
      <c r="A1230" s="79"/>
      <c r="B1230" s="79"/>
      <c r="C1230" s="79"/>
      <c r="D1230" s="95"/>
      <c r="E1230" s="79"/>
      <c r="F1230" s="79"/>
      <c r="G1230" s="80"/>
      <c r="H1230" s="79"/>
      <c r="I1230" s="80"/>
      <c r="J1230" s="104"/>
      <c r="K1230" s="104"/>
      <c r="L1230" s="104"/>
      <c r="M1230" s="104"/>
    </row>
    <row r="1231" spans="1:13" s="81" customFormat="1" x14ac:dyDescent="0.25">
      <c r="A1231" s="79"/>
      <c r="B1231" s="79"/>
      <c r="C1231" s="79"/>
      <c r="D1231" s="95"/>
      <c r="E1231" s="79"/>
      <c r="F1231" s="79"/>
      <c r="G1231" s="80"/>
      <c r="H1231" s="79"/>
      <c r="I1231" s="80"/>
      <c r="J1231" s="104"/>
      <c r="K1231" s="104"/>
      <c r="L1231" s="104"/>
      <c r="M1231" s="104"/>
    </row>
    <row r="1232" spans="1:13" s="81" customFormat="1" x14ac:dyDescent="0.25">
      <c r="A1232" s="79"/>
      <c r="B1232" s="79"/>
      <c r="C1232" s="79"/>
      <c r="D1232" s="95"/>
      <c r="E1232" s="79"/>
      <c r="F1232" s="79"/>
      <c r="G1232" s="80"/>
      <c r="H1232" s="79"/>
      <c r="I1232" s="80"/>
      <c r="J1232" s="104"/>
      <c r="K1232" s="104"/>
      <c r="L1232" s="104"/>
      <c r="M1232" s="104"/>
    </row>
    <row r="1233" spans="1:13" s="81" customFormat="1" x14ac:dyDescent="0.25">
      <c r="A1233" s="79"/>
      <c r="B1233" s="79"/>
      <c r="C1233" s="79"/>
      <c r="D1233" s="95"/>
      <c r="E1233" s="79"/>
      <c r="F1233" s="79"/>
      <c r="G1233" s="80"/>
      <c r="H1233" s="79"/>
      <c r="I1233" s="80"/>
      <c r="J1233" s="104"/>
      <c r="K1233" s="104"/>
      <c r="L1233" s="104"/>
      <c r="M1233" s="104"/>
    </row>
    <row r="1234" spans="1:13" s="81" customFormat="1" x14ac:dyDescent="0.25">
      <c r="A1234" s="79"/>
      <c r="B1234" s="79"/>
      <c r="C1234" s="79"/>
      <c r="D1234" s="95"/>
      <c r="E1234" s="79"/>
      <c r="F1234" s="79"/>
      <c r="G1234" s="80"/>
      <c r="H1234" s="79"/>
      <c r="I1234" s="80"/>
      <c r="J1234" s="104"/>
      <c r="K1234" s="104"/>
      <c r="L1234" s="104"/>
      <c r="M1234" s="104"/>
    </row>
    <row r="1235" spans="1:13" s="81" customFormat="1" x14ac:dyDescent="0.25">
      <c r="A1235" s="79"/>
      <c r="B1235" s="79"/>
      <c r="C1235" s="79"/>
      <c r="D1235" s="95"/>
      <c r="E1235" s="79"/>
      <c r="F1235" s="79"/>
      <c r="G1235" s="80"/>
      <c r="H1235" s="79"/>
      <c r="I1235" s="80"/>
      <c r="J1235" s="104"/>
      <c r="K1235" s="104"/>
      <c r="L1235" s="104"/>
      <c r="M1235" s="104"/>
    </row>
    <row r="1236" spans="1:13" s="81" customFormat="1" x14ac:dyDescent="0.25">
      <c r="A1236" s="79"/>
      <c r="B1236" s="79"/>
      <c r="C1236" s="79"/>
      <c r="D1236" s="95"/>
      <c r="E1236" s="79"/>
      <c r="F1236" s="79"/>
      <c r="G1236" s="80"/>
      <c r="H1236" s="79"/>
      <c r="I1236" s="80"/>
      <c r="J1236" s="104"/>
      <c r="K1236" s="104"/>
      <c r="L1236" s="104"/>
      <c r="M1236" s="104"/>
    </row>
    <row r="1237" spans="1:13" s="81" customFormat="1" x14ac:dyDescent="0.25">
      <c r="A1237" s="79"/>
      <c r="B1237" s="79"/>
      <c r="C1237" s="79"/>
      <c r="D1237" s="95"/>
      <c r="E1237" s="79"/>
      <c r="F1237" s="79"/>
      <c r="G1237" s="80"/>
      <c r="H1237" s="79"/>
      <c r="I1237" s="80"/>
      <c r="J1237" s="104"/>
      <c r="K1237" s="104"/>
      <c r="L1237" s="104"/>
      <c r="M1237" s="104"/>
    </row>
    <row r="1238" spans="1:13" s="81" customFormat="1" x14ac:dyDescent="0.25">
      <c r="A1238" s="79"/>
      <c r="B1238" s="79"/>
      <c r="C1238" s="79"/>
      <c r="D1238" s="95"/>
      <c r="E1238" s="79"/>
      <c r="F1238" s="79"/>
      <c r="G1238" s="80"/>
      <c r="H1238" s="79"/>
      <c r="I1238" s="80"/>
      <c r="J1238" s="104"/>
      <c r="K1238" s="104"/>
      <c r="L1238" s="104"/>
      <c r="M1238" s="104"/>
    </row>
    <row r="1239" spans="1:13" s="81" customFormat="1" x14ac:dyDescent="0.25">
      <c r="A1239" s="79"/>
      <c r="B1239" s="79"/>
      <c r="C1239" s="79"/>
      <c r="D1239" s="95"/>
      <c r="E1239" s="79"/>
      <c r="F1239" s="79"/>
      <c r="G1239" s="80"/>
      <c r="H1239" s="79"/>
      <c r="I1239" s="80"/>
      <c r="J1239" s="104"/>
      <c r="K1239" s="104"/>
      <c r="L1239" s="104"/>
      <c r="M1239" s="104"/>
    </row>
    <row r="1240" spans="1:13" s="81" customFormat="1" x14ac:dyDescent="0.25">
      <c r="A1240" s="79"/>
      <c r="B1240" s="79"/>
      <c r="C1240" s="79"/>
      <c r="D1240" s="95"/>
      <c r="E1240" s="79"/>
      <c r="F1240" s="79"/>
      <c r="G1240" s="80"/>
      <c r="H1240" s="79"/>
      <c r="I1240" s="80"/>
      <c r="J1240" s="104"/>
      <c r="K1240" s="104"/>
      <c r="L1240" s="104"/>
      <c r="M1240" s="104"/>
    </row>
    <row r="1241" spans="1:13" s="81" customFormat="1" x14ac:dyDescent="0.25">
      <c r="A1241" s="79"/>
      <c r="B1241" s="79"/>
      <c r="C1241" s="79"/>
      <c r="D1241" s="95"/>
      <c r="E1241" s="79"/>
      <c r="F1241" s="79"/>
      <c r="G1241" s="80"/>
      <c r="H1241" s="79"/>
      <c r="I1241" s="80"/>
      <c r="J1241" s="104"/>
      <c r="K1241" s="104"/>
      <c r="L1241" s="104"/>
      <c r="M1241" s="104"/>
    </row>
    <row r="1242" spans="1:13" s="81" customFormat="1" x14ac:dyDescent="0.25">
      <c r="A1242" s="79"/>
      <c r="B1242" s="79"/>
      <c r="C1242" s="79"/>
      <c r="D1242" s="95"/>
      <c r="E1242" s="79"/>
      <c r="F1242" s="79"/>
      <c r="G1242" s="80"/>
      <c r="H1242" s="79"/>
      <c r="I1242" s="80"/>
      <c r="J1242" s="104"/>
      <c r="K1242" s="104"/>
      <c r="L1242" s="104"/>
      <c r="M1242" s="104"/>
    </row>
    <row r="1243" spans="1:13" s="81" customFormat="1" x14ac:dyDescent="0.25">
      <c r="A1243" s="79"/>
      <c r="B1243" s="79"/>
      <c r="C1243" s="79"/>
      <c r="D1243" s="95"/>
      <c r="E1243" s="79"/>
      <c r="F1243" s="79"/>
      <c r="G1243" s="80"/>
      <c r="H1243" s="79"/>
      <c r="I1243" s="80"/>
      <c r="J1243" s="104"/>
      <c r="K1243" s="104"/>
      <c r="L1243" s="104"/>
      <c r="M1243" s="104"/>
    </row>
    <row r="1244" spans="1:13" s="81" customFormat="1" x14ac:dyDescent="0.25">
      <c r="A1244" s="79"/>
      <c r="B1244" s="79"/>
      <c r="C1244" s="79"/>
      <c r="D1244" s="95"/>
      <c r="E1244" s="79"/>
      <c r="F1244" s="79"/>
      <c r="G1244" s="80"/>
      <c r="H1244" s="79"/>
      <c r="I1244" s="80"/>
      <c r="J1244" s="104"/>
      <c r="K1244" s="104"/>
      <c r="L1244" s="104"/>
      <c r="M1244" s="104"/>
    </row>
    <row r="1245" spans="1:13" s="81" customFormat="1" x14ac:dyDescent="0.25">
      <c r="A1245" s="79"/>
      <c r="B1245" s="79"/>
      <c r="C1245" s="79"/>
      <c r="D1245" s="95"/>
      <c r="E1245" s="79"/>
      <c r="F1245" s="79"/>
      <c r="G1245" s="80"/>
      <c r="H1245" s="79"/>
      <c r="I1245" s="80"/>
      <c r="J1245" s="104"/>
      <c r="K1245" s="104"/>
      <c r="L1245" s="104"/>
      <c r="M1245" s="104"/>
    </row>
    <row r="1246" spans="1:13" s="81" customFormat="1" x14ac:dyDescent="0.25">
      <c r="A1246" s="79"/>
      <c r="B1246" s="79"/>
      <c r="C1246" s="79"/>
      <c r="D1246" s="95"/>
      <c r="E1246" s="79"/>
      <c r="F1246" s="79"/>
      <c r="G1246" s="80"/>
      <c r="H1246" s="79"/>
      <c r="I1246" s="80"/>
      <c r="J1246" s="104"/>
      <c r="K1246" s="104"/>
      <c r="L1246" s="104"/>
      <c r="M1246" s="104"/>
    </row>
    <row r="1247" spans="1:13" s="81" customFormat="1" x14ac:dyDescent="0.25">
      <c r="A1247" s="79"/>
      <c r="B1247" s="79"/>
      <c r="C1247" s="79"/>
      <c r="D1247" s="95"/>
      <c r="E1247" s="79"/>
      <c r="F1247" s="79"/>
      <c r="G1247" s="80"/>
      <c r="H1247" s="79"/>
      <c r="I1247" s="80"/>
      <c r="J1247" s="104"/>
      <c r="K1247" s="104"/>
      <c r="L1247" s="104"/>
      <c r="M1247" s="104"/>
    </row>
    <row r="1248" spans="1:13" s="81" customFormat="1" x14ac:dyDescent="0.25">
      <c r="A1248" s="79"/>
      <c r="B1248" s="79"/>
      <c r="C1248" s="79"/>
      <c r="D1248" s="95"/>
      <c r="E1248" s="79"/>
      <c r="F1248" s="79"/>
      <c r="G1248" s="80"/>
      <c r="H1248" s="79"/>
      <c r="I1248" s="80"/>
      <c r="J1248" s="104"/>
      <c r="K1248" s="104"/>
      <c r="L1248" s="104"/>
      <c r="M1248" s="104"/>
    </row>
    <row r="1249" spans="1:13" s="81" customFormat="1" x14ac:dyDescent="0.25">
      <c r="A1249" s="79"/>
      <c r="B1249" s="79"/>
      <c r="C1249" s="79"/>
      <c r="D1249" s="95"/>
      <c r="E1249" s="79"/>
      <c r="F1249" s="79"/>
      <c r="G1249" s="80"/>
      <c r="H1249" s="79"/>
      <c r="I1249" s="80"/>
      <c r="J1249" s="104"/>
      <c r="K1249" s="104"/>
      <c r="L1249" s="104"/>
      <c r="M1249" s="104"/>
    </row>
    <row r="1250" spans="1:13" s="81" customFormat="1" x14ac:dyDescent="0.25">
      <c r="A1250" s="79"/>
      <c r="B1250" s="79"/>
      <c r="C1250" s="79"/>
      <c r="D1250" s="95"/>
      <c r="E1250" s="79"/>
      <c r="F1250" s="79"/>
      <c r="G1250" s="80"/>
      <c r="H1250" s="79"/>
      <c r="I1250" s="80"/>
      <c r="J1250" s="104"/>
      <c r="K1250" s="104"/>
      <c r="L1250" s="104"/>
      <c r="M1250" s="104"/>
    </row>
    <row r="1251" spans="1:13" s="81" customFormat="1" x14ac:dyDescent="0.25">
      <c r="A1251" s="79"/>
      <c r="B1251" s="79"/>
      <c r="C1251" s="79"/>
      <c r="D1251" s="95"/>
      <c r="E1251" s="79"/>
      <c r="F1251" s="79"/>
      <c r="G1251" s="80"/>
      <c r="H1251" s="79"/>
      <c r="I1251" s="80"/>
      <c r="J1251" s="104"/>
      <c r="K1251" s="104"/>
      <c r="L1251" s="104"/>
      <c r="M1251" s="104"/>
    </row>
    <row r="1252" spans="1:13" s="81" customFormat="1" x14ac:dyDescent="0.25">
      <c r="A1252" s="79"/>
      <c r="B1252" s="79"/>
      <c r="C1252" s="79"/>
      <c r="D1252" s="95"/>
      <c r="E1252" s="79"/>
      <c r="F1252" s="79"/>
      <c r="G1252" s="80"/>
      <c r="H1252" s="79"/>
      <c r="I1252" s="80"/>
      <c r="J1252" s="104"/>
      <c r="K1252" s="104"/>
      <c r="L1252" s="104"/>
      <c r="M1252" s="104"/>
    </row>
    <row r="1253" spans="1:13" s="81" customFormat="1" x14ac:dyDescent="0.25">
      <c r="A1253" s="79"/>
      <c r="B1253" s="79"/>
      <c r="C1253" s="79"/>
      <c r="D1253" s="95"/>
      <c r="E1253" s="79"/>
      <c r="F1253" s="79"/>
      <c r="G1253" s="80"/>
      <c r="H1253" s="79"/>
      <c r="I1253" s="80"/>
      <c r="J1253" s="104"/>
      <c r="K1253" s="104"/>
      <c r="L1253" s="104"/>
      <c r="M1253" s="104"/>
    </row>
    <row r="1254" spans="1:13" s="81" customFormat="1" x14ac:dyDescent="0.25">
      <c r="A1254" s="79"/>
      <c r="B1254" s="79"/>
      <c r="C1254" s="79"/>
      <c r="D1254" s="95"/>
      <c r="E1254" s="79"/>
      <c r="F1254" s="79"/>
      <c r="G1254" s="80"/>
      <c r="H1254" s="79"/>
      <c r="I1254" s="80"/>
      <c r="J1254" s="104"/>
      <c r="K1254" s="104"/>
      <c r="L1254" s="104"/>
      <c r="M1254" s="104"/>
    </row>
    <row r="1255" spans="1:13" s="81" customFormat="1" x14ac:dyDescent="0.25">
      <c r="A1255" s="79"/>
      <c r="B1255" s="79"/>
      <c r="C1255" s="79"/>
      <c r="D1255" s="95"/>
      <c r="E1255" s="79"/>
      <c r="F1255" s="79"/>
      <c r="G1255" s="80"/>
      <c r="H1255" s="79"/>
      <c r="I1255" s="80"/>
      <c r="J1255" s="104"/>
      <c r="K1255" s="104"/>
      <c r="L1255" s="104"/>
      <c r="M1255" s="104"/>
    </row>
    <row r="1256" spans="1:13" s="81" customFormat="1" x14ac:dyDescent="0.25">
      <c r="A1256" s="79"/>
      <c r="B1256" s="79"/>
      <c r="C1256" s="79"/>
      <c r="D1256" s="95"/>
      <c r="E1256" s="79"/>
      <c r="F1256" s="79"/>
      <c r="G1256" s="80"/>
      <c r="H1256" s="79"/>
      <c r="I1256" s="80"/>
      <c r="J1256" s="104"/>
      <c r="K1256" s="104"/>
      <c r="L1256" s="104"/>
      <c r="M1256" s="104"/>
    </row>
    <row r="1257" spans="1:13" s="81" customFormat="1" x14ac:dyDescent="0.25">
      <c r="A1257" s="79"/>
      <c r="B1257" s="79"/>
      <c r="C1257" s="79"/>
      <c r="D1257" s="95"/>
      <c r="E1257" s="79"/>
      <c r="F1257" s="79"/>
      <c r="G1257" s="80"/>
      <c r="H1257" s="79"/>
      <c r="I1257" s="80"/>
      <c r="J1257" s="104"/>
      <c r="K1257" s="104"/>
      <c r="L1257" s="104"/>
      <c r="M1257" s="104"/>
    </row>
    <row r="1258" spans="1:13" s="81" customFormat="1" x14ac:dyDescent="0.25">
      <c r="A1258" s="79"/>
      <c r="B1258" s="79"/>
      <c r="C1258" s="79"/>
      <c r="D1258" s="95"/>
      <c r="E1258" s="79"/>
      <c r="F1258" s="79"/>
      <c r="G1258" s="80"/>
      <c r="H1258" s="79"/>
      <c r="I1258" s="80"/>
      <c r="J1258" s="104"/>
      <c r="K1258" s="104"/>
      <c r="L1258" s="104"/>
      <c r="M1258" s="104"/>
    </row>
    <row r="1259" spans="1:13" s="81" customFormat="1" x14ac:dyDescent="0.25">
      <c r="A1259" s="79"/>
      <c r="B1259" s="79"/>
      <c r="C1259" s="79"/>
      <c r="D1259" s="95"/>
      <c r="E1259" s="79"/>
      <c r="F1259" s="79"/>
      <c r="G1259" s="80"/>
      <c r="H1259" s="79"/>
      <c r="I1259" s="80"/>
      <c r="J1259" s="104"/>
      <c r="K1259" s="104"/>
      <c r="L1259" s="104"/>
      <c r="M1259" s="104"/>
    </row>
    <row r="1260" spans="1:13" s="81" customFormat="1" x14ac:dyDescent="0.25">
      <c r="A1260" s="79"/>
      <c r="B1260" s="79"/>
      <c r="C1260" s="79"/>
      <c r="D1260" s="95"/>
      <c r="E1260" s="79"/>
      <c r="F1260" s="79"/>
      <c r="G1260" s="80"/>
      <c r="H1260" s="79"/>
      <c r="I1260" s="80"/>
      <c r="J1260" s="104"/>
      <c r="K1260" s="104"/>
      <c r="L1260" s="104"/>
      <c r="M1260" s="104"/>
    </row>
    <row r="1261" spans="1:13" s="81" customFormat="1" x14ac:dyDescent="0.25">
      <c r="A1261" s="79"/>
      <c r="B1261" s="79"/>
      <c r="C1261" s="79"/>
      <c r="D1261" s="95"/>
      <c r="E1261" s="79"/>
      <c r="F1261" s="79"/>
      <c r="G1261" s="80"/>
      <c r="H1261" s="79"/>
      <c r="I1261" s="80"/>
      <c r="J1261" s="104"/>
      <c r="K1261" s="104"/>
      <c r="L1261" s="104"/>
      <c r="M1261" s="104"/>
    </row>
    <row r="1262" spans="1:13" s="81" customFormat="1" x14ac:dyDescent="0.25">
      <c r="A1262" s="79"/>
      <c r="B1262" s="79"/>
      <c r="C1262" s="79"/>
      <c r="D1262" s="95"/>
      <c r="E1262" s="79"/>
      <c r="F1262" s="79"/>
      <c r="G1262" s="80"/>
      <c r="H1262" s="79"/>
      <c r="I1262" s="80"/>
      <c r="J1262" s="104"/>
      <c r="K1262" s="104"/>
      <c r="L1262" s="104"/>
      <c r="M1262" s="104"/>
    </row>
    <row r="1263" spans="1:13" s="81" customFormat="1" x14ac:dyDescent="0.25">
      <c r="A1263" s="79"/>
      <c r="B1263" s="79"/>
      <c r="C1263" s="79"/>
      <c r="D1263" s="95"/>
      <c r="E1263" s="79"/>
      <c r="F1263" s="79"/>
      <c r="G1263" s="80"/>
      <c r="H1263" s="79"/>
      <c r="I1263" s="80"/>
      <c r="J1263" s="104"/>
      <c r="K1263" s="104"/>
      <c r="L1263" s="104"/>
      <c r="M1263" s="104"/>
    </row>
    <row r="1264" spans="1:13" s="81" customFormat="1" x14ac:dyDescent="0.25">
      <c r="A1264" s="79"/>
      <c r="B1264" s="79"/>
      <c r="C1264" s="79"/>
      <c r="D1264" s="95"/>
      <c r="E1264" s="79"/>
      <c r="F1264" s="79"/>
      <c r="G1264" s="80"/>
      <c r="H1264" s="79"/>
      <c r="I1264" s="80"/>
      <c r="J1264" s="104"/>
      <c r="K1264" s="104"/>
      <c r="L1264" s="104"/>
      <c r="M1264" s="104"/>
    </row>
    <row r="1265" spans="1:13" s="81" customFormat="1" x14ac:dyDescent="0.25">
      <c r="A1265" s="79"/>
      <c r="B1265" s="79"/>
      <c r="C1265" s="79"/>
      <c r="D1265" s="95"/>
      <c r="E1265" s="79"/>
      <c r="F1265" s="79"/>
      <c r="G1265" s="80"/>
      <c r="H1265" s="79"/>
      <c r="I1265" s="80"/>
      <c r="J1265" s="104"/>
      <c r="K1265" s="104"/>
      <c r="L1265" s="104"/>
      <c r="M1265" s="104"/>
    </row>
    <row r="1266" spans="1:13" s="81" customFormat="1" x14ac:dyDescent="0.25">
      <c r="A1266" s="79"/>
      <c r="B1266" s="79"/>
      <c r="C1266" s="79"/>
      <c r="D1266" s="95"/>
      <c r="E1266" s="79"/>
      <c r="F1266" s="79"/>
      <c r="G1266" s="80"/>
      <c r="H1266" s="79"/>
      <c r="I1266" s="80"/>
      <c r="J1266" s="104"/>
      <c r="K1266" s="104"/>
      <c r="L1266" s="104"/>
      <c r="M1266" s="104"/>
    </row>
    <row r="1267" spans="1:13" s="81" customFormat="1" x14ac:dyDescent="0.25">
      <c r="A1267" s="79"/>
      <c r="B1267" s="79"/>
      <c r="C1267" s="79"/>
      <c r="D1267" s="95"/>
      <c r="E1267" s="79"/>
      <c r="F1267" s="79"/>
      <c r="G1267" s="80"/>
      <c r="H1267" s="79"/>
      <c r="I1267" s="80"/>
      <c r="J1267" s="104"/>
      <c r="K1267" s="104"/>
      <c r="L1267" s="104"/>
      <c r="M1267" s="104"/>
    </row>
    <row r="1268" spans="1:13" s="81" customFormat="1" x14ac:dyDescent="0.25">
      <c r="A1268" s="79"/>
      <c r="B1268" s="79"/>
      <c r="C1268" s="79"/>
      <c r="D1268" s="95"/>
      <c r="E1268" s="79"/>
      <c r="F1268" s="79"/>
      <c r="G1268" s="80"/>
      <c r="H1268" s="79"/>
      <c r="I1268" s="80"/>
      <c r="J1268" s="104"/>
      <c r="K1268" s="104"/>
      <c r="L1268" s="104"/>
      <c r="M1268" s="104"/>
    </row>
    <row r="1269" spans="1:13" s="81" customFormat="1" x14ac:dyDescent="0.25">
      <c r="A1269" s="79"/>
      <c r="B1269" s="79"/>
      <c r="C1269" s="79"/>
      <c r="D1269" s="95"/>
      <c r="E1269" s="79"/>
      <c r="F1269" s="79"/>
      <c r="G1269" s="80"/>
      <c r="H1269" s="79"/>
      <c r="I1269" s="80"/>
      <c r="J1269" s="104"/>
      <c r="K1269" s="104"/>
      <c r="L1269" s="104"/>
      <c r="M1269" s="104"/>
    </row>
    <row r="1270" spans="1:13" s="81" customFormat="1" x14ac:dyDescent="0.25">
      <c r="A1270" s="79"/>
      <c r="B1270" s="79"/>
      <c r="C1270" s="79"/>
      <c r="D1270" s="95"/>
      <c r="E1270" s="79"/>
      <c r="F1270" s="79"/>
      <c r="G1270" s="80"/>
      <c r="H1270" s="79"/>
      <c r="I1270" s="80"/>
      <c r="J1270" s="104"/>
      <c r="K1270" s="104"/>
      <c r="L1270" s="104"/>
      <c r="M1270" s="104"/>
    </row>
    <row r="1271" spans="1:13" s="81" customFormat="1" x14ac:dyDescent="0.25">
      <c r="A1271" s="79"/>
      <c r="B1271" s="79"/>
      <c r="C1271" s="79"/>
      <c r="D1271" s="95"/>
      <c r="E1271" s="79"/>
      <c r="F1271" s="79"/>
      <c r="G1271" s="80"/>
      <c r="H1271" s="79"/>
      <c r="I1271" s="80"/>
      <c r="J1271" s="104"/>
      <c r="K1271" s="104"/>
      <c r="L1271" s="104"/>
      <c r="M1271" s="104"/>
    </row>
    <row r="1272" spans="1:13" s="81" customFormat="1" x14ac:dyDescent="0.25">
      <c r="A1272" s="79"/>
      <c r="B1272" s="79"/>
      <c r="C1272" s="79"/>
      <c r="D1272" s="95"/>
      <c r="E1272" s="79"/>
      <c r="F1272" s="79"/>
      <c r="G1272" s="80"/>
      <c r="H1272" s="79"/>
      <c r="I1272" s="80"/>
      <c r="J1272" s="104"/>
      <c r="K1272" s="104"/>
      <c r="L1272" s="104"/>
      <c r="M1272" s="104"/>
    </row>
    <row r="1273" spans="1:13" s="81" customFormat="1" x14ac:dyDescent="0.25">
      <c r="A1273" s="79"/>
      <c r="B1273" s="79"/>
      <c r="C1273" s="79"/>
      <c r="D1273" s="95"/>
      <c r="E1273" s="79"/>
      <c r="F1273" s="79"/>
      <c r="G1273" s="80"/>
      <c r="H1273" s="79"/>
      <c r="I1273" s="80"/>
      <c r="J1273" s="104"/>
      <c r="K1273" s="104"/>
      <c r="L1273" s="104"/>
      <c r="M1273" s="104"/>
    </row>
    <row r="1274" spans="1:13" s="81" customFormat="1" x14ac:dyDescent="0.25">
      <c r="A1274" s="79"/>
      <c r="B1274" s="79"/>
      <c r="C1274" s="79"/>
      <c r="D1274" s="95"/>
      <c r="E1274" s="79"/>
      <c r="F1274" s="79"/>
      <c r="G1274" s="80"/>
      <c r="H1274" s="79"/>
      <c r="I1274" s="80"/>
      <c r="J1274" s="104"/>
      <c r="K1274" s="104"/>
      <c r="L1274" s="104"/>
      <c r="M1274" s="104"/>
    </row>
    <row r="1275" spans="1:13" s="81" customFormat="1" x14ac:dyDescent="0.25">
      <c r="A1275" s="79"/>
      <c r="B1275" s="79"/>
      <c r="C1275" s="79"/>
      <c r="D1275" s="95"/>
      <c r="E1275" s="79"/>
      <c r="F1275" s="79"/>
      <c r="G1275" s="80"/>
      <c r="H1275" s="79"/>
      <c r="I1275" s="80"/>
      <c r="J1275" s="104"/>
      <c r="K1275" s="104"/>
      <c r="L1275" s="104"/>
      <c r="M1275" s="104"/>
    </row>
    <row r="1276" spans="1:13" s="81" customFormat="1" x14ac:dyDescent="0.25">
      <c r="A1276" s="79"/>
      <c r="B1276" s="79"/>
      <c r="C1276" s="79"/>
      <c r="D1276" s="95"/>
      <c r="E1276" s="79"/>
      <c r="F1276" s="79"/>
      <c r="G1276" s="80"/>
      <c r="H1276" s="79"/>
      <c r="I1276" s="80"/>
      <c r="J1276" s="104"/>
      <c r="K1276" s="104"/>
      <c r="L1276" s="104"/>
      <c r="M1276" s="104"/>
    </row>
    <row r="1277" spans="1:13" s="81" customFormat="1" x14ac:dyDescent="0.25">
      <c r="A1277" s="79"/>
      <c r="B1277" s="79"/>
      <c r="C1277" s="79"/>
      <c r="D1277" s="95"/>
      <c r="E1277" s="79"/>
      <c r="F1277" s="79"/>
      <c r="G1277" s="80"/>
      <c r="H1277" s="79"/>
      <c r="I1277" s="80"/>
      <c r="J1277" s="104"/>
      <c r="K1277" s="104"/>
      <c r="L1277" s="104"/>
      <c r="M1277" s="104"/>
    </row>
    <row r="1278" spans="1:13" s="81" customFormat="1" x14ac:dyDescent="0.25">
      <c r="A1278" s="79"/>
      <c r="B1278" s="79"/>
      <c r="C1278" s="79"/>
      <c r="D1278" s="95"/>
      <c r="E1278" s="79"/>
      <c r="F1278" s="79"/>
      <c r="G1278" s="80"/>
      <c r="H1278" s="79"/>
      <c r="I1278" s="80"/>
      <c r="J1278" s="104"/>
      <c r="K1278" s="104"/>
      <c r="L1278" s="104"/>
      <c r="M1278" s="104"/>
    </row>
    <row r="1279" spans="1:13" s="81" customFormat="1" x14ac:dyDescent="0.25">
      <c r="A1279" s="79"/>
      <c r="B1279" s="79"/>
      <c r="C1279" s="79"/>
      <c r="D1279" s="95"/>
      <c r="E1279" s="79"/>
      <c r="F1279" s="79"/>
      <c r="G1279" s="80"/>
      <c r="H1279" s="79"/>
      <c r="I1279" s="80"/>
      <c r="J1279" s="104"/>
      <c r="K1279" s="104"/>
      <c r="L1279" s="104"/>
      <c r="M1279" s="104"/>
    </row>
    <row r="1280" spans="1:13" s="81" customFormat="1" x14ac:dyDescent="0.25">
      <c r="A1280" s="79"/>
      <c r="B1280" s="79"/>
      <c r="C1280" s="79"/>
      <c r="D1280" s="95"/>
      <c r="E1280" s="79"/>
      <c r="F1280" s="79"/>
      <c r="G1280" s="80"/>
      <c r="H1280" s="79"/>
      <c r="I1280" s="80"/>
      <c r="J1280" s="104"/>
      <c r="K1280" s="104"/>
      <c r="L1280" s="104"/>
      <c r="M1280" s="104"/>
    </row>
    <row r="1281" spans="1:13" s="81" customFormat="1" x14ac:dyDescent="0.25">
      <c r="A1281" s="79"/>
      <c r="B1281" s="79"/>
      <c r="C1281" s="79"/>
      <c r="D1281" s="95"/>
      <c r="E1281" s="79"/>
      <c r="F1281" s="79"/>
      <c r="G1281" s="80"/>
      <c r="H1281" s="79"/>
      <c r="I1281" s="80"/>
      <c r="J1281" s="104"/>
      <c r="K1281" s="104"/>
      <c r="L1281" s="104"/>
      <c r="M1281" s="104"/>
    </row>
    <row r="1282" spans="1:13" s="81" customFormat="1" x14ac:dyDescent="0.25">
      <c r="A1282" s="79"/>
      <c r="B1282" s="79"/>
      <c r="C1282" s="79"/>
      <c r="D1282" s="95"/>
      <c r="E1282" s="79"/>
      <c r="F1282" s="79"/>
      <c r="G1282" s="80"/>
      <c r="H1282" s="79"/>
      <c r="I1282" s="80"/>
      <c r="J1282" s="104"/>
      <c r="K1282" s="104"/>
      <c r="L1282" s="104"/>
      <c r="M1282" s="104"/>
    </row>
    <row r="1283" spans="1:13" s="81" customFormat="1" x14ac:dyDescent="0.25">
      <c r="A1283" s="79"/>
      <c r="B1283" s="79"/>
      <c r="C1283" s="79"/>
      <c r="D1283" s="95"/>
      <c r="E1283" s="79"/>
      <c r="F1283" s="79"/>
      <c r="G1283" s="80"/>
      <c r="H1283" s="79"/>
      <c r="I1283" s="80"/>
      <c r="J1283" s="104"/>
      <c r="K1283" s="104"/>
      <c r="L1283" s="104"/>
      <c r="M1283" s="104"/>
    </row>
    <row r="1284" spans="1:13" s="81" customFormat="1" x14ac:dyDescent="0.25">
      <c r="A1284" s="79"/>
      <c r="B1284" s="79"/>
      <c r="C1284" s="79"/>
      <c r="D1284" s="95"/>
      <c r="E1284" s="79"/>
      <c r="F1284" s="79"/>
      <c r="G1284" s="80"/>
      <c r="H1284" s="79"/>
      <c r="I1284" s="80"/>
      <c r="J1284" s="104"/>
      <c r="K1284" s="104"/>
      <c r="L1284" s="104"/>
      <c r="M1284" s="104"/>
    </row>
    <row r="1285" spans="1:13" s="81" customFormat="1" x14ac:dyDescent="0.25">
      <c r="A1285" s="79"/>
      <c r="B1285" s="79"/>
      <c r="C1285" s="79"/>
      <c r="D1285" s="95"/>
      <c r="E1285" s="79"/>
      <c r="F1285" s="79"/>
      <c r="G1285" s="80"/>
      <c r="H1285" s="79"/>
      <c r="I1285" s="80"/>
      <c r="J1285" s="104"/>
      <c r="K1285" s="104"/>
      <c r="L1285" s="104"/>
      <c r="M1285" s="104"/>
    </row>
    <row r="1286" spans="1:13" s="81" customFormat="1" x14ac:dyDescent="0.25">
      <c r="A1286" s="79"/>
      <c r="B1286" s="79"/>
      <c r="C1286" s="79"/>
      <c r="D1286" s="95"/>
      <c r="E1286" s="79"/>
      <c r="F1286" s="79"/>
      <c r="G1286" s="80"/>
      <c r="H1286" s="79"/>
      <c r="I1286" s="80"/>
      <c r="J1286" s="104"/>
      <c r="K1286" s="104"/>
      <c r="L1286" s="104"/>
      <c r="M1286" s="104"/>
    </row>
    <row r="1287" spans="1:13" s="81" customFormat="1" x14ac:dyDescent="0.25">
      <c r="A1287" s="79"/>
      <c r="B1287" s="79"/>
      <c r="C1287" s="79"/>
      <c r="D1287" s="95"/>
      <c r="E1287" s="79"/>
      <c r="F1287" s="79"/>
      <c r="G1287" s="80"/>
      <c r="H1287" s="79"/>
      <c r="I1287" s="80"/>
      <c r="J1287" s="104"/>
      <c r="K1287" s="104"/>
      <c r="L1287" s="104"/>
      <c r="M1287" s="104"/>
    </row>
    <row r="1288" spans="1:13" s="81" customFormat="1" x14ac:dyDescent="0.25">
      <c r="A1288" s="79"/>
      <c r="B1288" s="79"/>
      <c r="C1288" s="79"/>
      <c r="D1288" s="95"/>
      <c r="E1288" s="79"/>
      <c r="F1288" s="79"/>
      <c r="G1288" s="80"/>
      <c r="H1288" s="79"/>
      <c r="I1288" s="80"/>
      <c r="J1288" s="104"/>
      <c r="K1288" s="104"/>
      <c r="L1288" s="104"/>
      <c r="M1288" s="104"/>
    </row>
    <row r="1289" spans="1:13" s="81" customFormat="1" x14ac:dyDescent="0.25">
      <c r="A1289" s="79"/>
      <c r="B1289" s="79"/>
      <c r="C1289" s="79"/>
      <c r="D1289" s="95"/>
      <c r="E1289" s="79"/>
      <c r="F1289" s="79"/>
      <c r="G1289" s="80"/>
      <c r="H1289" s="79"/>
      <c r="I1289" s="80"/>
      <c r="J1289" s="104"/>
      <c r="K1289" s="104"/>
      <c r="L1289" s="104"/>
      <c r="M1289" s="104"/>
    </row>
    <row r="1290" spans="1:13" s="81" customFormat="1" x14ac:dyDescent="0.25">
      <c r="A1290" s="79"/>
      <c r="B1290" s="79"/>
      <c r="C1290" s="79"/>
      <c r="D1290" s="95"/>
      <c r="E1290" s="79"/>
      <c r="F1290" s="79"/>
      <c r="G1290" s="80"/>
      <c r="H1290" s="79"/>
      <c r="I1290" s="80"/>
      <c r="J1290" s="104"/>
      <c r="K1290" s="104"/>
      <c r="L1290" s="104"/>
      <c r="M1290" s="104"/>
    </row>
    <row r="1291" spans="1:13" s="81" customFormat="1" x14ac:dyDescent="0.25">
      <c r="A1291" s="79"/>
      <c r="B1291" s="79"/>
      <c r="C1291" s="79"/>
      <c r="D1291" s="95"/>
      <c r="E1291" s="79"/>
      <c r="F1291" s="79"/>
      <c r="G1291" s="80"/>
      <c r="H1291" s="79"/>
      <c r="I1291" s="80"/>
      <c r="J1291" s="104"/>
      <c r="K1291" s="104"/>
      <c r="L1291" s="104"/>
      <c r="M1291" s="104"/>
    </row>
    <row r="1292" spans="1:13" s="81" customFormat="1" x14ac:dyDescent="0.25">
      <c r="A1292" s="79"/>
      <c r="B1292" s="79"/>
      <c r="C1292" s="79"/>
      <c r="D1292" s="95"/>
      <c r="E1292" s="79"/>
      <c r="F1292" s="79"/>
      <c r="G1292" s="80"/>
      <c r="H1292" s="79"/>
      <c r="I1292" s="80"/>
      <c r="J1292" s="104"/>
      <c r="K1292" s="104"/>
      <c r="L1292" s="104"/>
      <c r="M1292" s="104"/>
    </row>
    <row r="1293" spans="1:13" s="81" customFormat="1" x14ac:dyDescent="0.25">
      <c r="A1293" s="79"/>
      <c r="B1293" s="79"/>
      <c r="C1293" s="79"/>
      <c r="D1293" s="95"/>
      <c r="E1293" s="79"/>
      <c r="F1293" s="79"/>
      <c r="G1293" s="80"/>
      <c r="H1293" s="79"/>
      <c r="I1293" s="80"/>
      <c r="J1293" s="104"/>
      <c r="K1293" s="104"/>
      <c r="L1293" s="104"/>
      <c r="M1293" s="104"/>
    </row>
    <row r="1294" spans="1:13" s="81" customFormat="1" x14ac:dyDescent="0.25">
      <c r="A1294" s="79"/>
      <c r="B1294" s="79"/>
      <c r="C1294" s="79"/>
      <c r="D1294" s="95"/>
      <c r="E1294" s="79"/>
      <c r="F1294" s="79"/>
      <c r="G1294" s="80"/>
      <c r="H1294" s="79"/>
      <c r="I1294" s="80"/>
      <c r="J1294" s="104"/>
      <c r="K1294" s="104"/>
      <c r="L1294" s="104"/>
      <c r="M1294" s="104"/>
    </row>
    <row r="1295" spans="1:13" s="81" customFormat="1" x14ac:dyDescent="0.25">
      <c r="A1295" s="79"/>
      <c r="B1295" s="79"/>
      <c r="C1295" s="79"/>
      <c r="D1295" s="95"/>
      <c r="E1295" s="79"/>
      <c r="F1295" s="79"/>
      <c r="G1295" s="80"/>
      <c r="H1295" s="79"/>
      <c r="I1295" s="80"/>
      <c r="J1295" s="104"/>
      <c r="K1295" s="104"/>
      <c r="L1295" s="104"/>
      <c r="M1295" s="104"/>
    </row>
    <row r="1296" spans="1:13" s="81" customFormat="1" x14ac:dyDescent="0.25">
      <c r="A1296" s="79"/>
      <c r="B1296" s="79"/>
      <c r="C1296" s="79"/>
      <c r="D1296" s="95"/>
      <c r="E1296" s="79"/>
      <c r="F1296" s="79"/>
      <c r="G1296" s="80"/>
      <c r="H1296" s="79"/>
      <c r="I1296" s="80"/>
      <c r="J1296" s="104"/>
      <c r="K1296" s="104"/>
      <c r="L1296" s="104"/>
      <c r="M1296" s="104"/>
    </row>
    <row r="1297" spans="1:13" s="81" customFormat="1" x14ac:dyDescent="0.25">
      <c r="A1297" s="79"/>
      <c r="B1297" s="79"/>
      <c r="C1297" s="79"/>
      <c r="D1297" s="95"/>
      <c r="E1297" s="79"/>
      <c r="F1297" s="79"/>
      <c r="G1297" s="80"/>
      <c r="H1297" s="79"/>
      <c r="I1297" s="80"/>
      <c r="J1297" s="104"/>
      <c r="K1297" s="104"/>
      <c r="L1297" s="104"/>
      <c r="M1297" s="104"/>
    </row>
    <row r="1298" spans="1:13" s="81" customFormat="1" x14ac:dyDescent="0.25">
      <c r="A1298" s="79"/>
      <c r="B1298" s="79"/>
      <c r="C1298" s="79"/>
      <c r="D1298" s="95"/>
      <c r="E1298" s="79"/>
      <c r="F1298" s="79"/>
      <c r="G1298" s="80"/>
      <c r="H1298" s="79"/>
      <c r="I1298" s="80"/>
      <c r="J1298" s="104"/>
      <c r="K1298" s="104"/>
      <c r="L1298" s="104"/>
      <c r="M1298" s="104"/>
    </row>
    <row r="1299" spans="1:13" s="81" customFormat="1" x14ac:dyDescent="0.25">
      <c r="A1299" s="79"/>
      <c r="B1299" s="79"/>
      <c r="C1299" s="79"/>
      <c r="D1299" s="95"/>
      <c r="E1299" s="79"/>
      <c r="F1299" s="79"/>
      <c r="G1299" s="80"/>
      <c r="H1299" s="79"/>
      <c r="I1299" s="80"/>
      <c r="J1299" s="104"/>
      <c r="K1299" s="104"/>
      <c r="L1299" s="104"/>
      <c r="M1299" s="104"/>
    </row>
    <row r="1300" spans="1:13" s="81" customFormat="1" x14ac:dyDescent="0.25">
      <c r="A1300" s="79"/>
      <c r="B1300" s="79"/>
      <c r="C1300" s="79"/>
      <c r="D1300" s="95"/>
      <c r="E1300" s="79"/>
      <c r="F1300" s="79"/>
      <c r="G1300" s="80"/>
      <c r="H1300" s="79"/>
      <c r="I1300" s="80"/>
      <c r="J1300" s="104"/>
      <c r="K1300" s="104"/>
      <c r="L1300" s="104"/>
      <c r="M1300" s="104"/>
    </row>
    <row r="1301" spans="1:13" s="81" customFormat="1" x14ac:dyDescent="0.25">
      <c r="A1301" s="79"/>
      <c r="B1301" s="79"/>
      <c r="C1301" s="79"/>
      <c r="D1301" s="95"/>
      <c r="E1301" s="79"/>
      <c r="F1301" s="79"/>
      <c r="G1301" s="80"/>
      <c r="H1301" s="79"/>
      <c r="I1301" s="80"/>
      <c r="J1301" s="104"/>
      <c r="K1301" s="104"/>
      <c r="L1301" s="104"/>
      <c r="M1301" s="104"/>
    </row>
    <row r="1302" spans="1:13" s="81" customFormat="1" x14ac:dyDescent="0.25">
      <c r="A1302" s="79"/>
      <c r="B1302" s="79"/>
      <c r="C1302" s="79"/>
      <c r="D1302" s="95"/>
      <c r="E1302" s="79"/>
      <c r="F1302" s="79"/>
      <c r="G1302" s="80"/>
      <c r="H1302" s="79"/>
      <c r="I1302" s="80"/>
      <c r="J1302" s="104"/>
      <c r="K1302" s="104"/>
      <c r="L1302" s="104"/>
      <c r="M1302" s="104"/>
    </row>
    <row r="1303" spans="1:13" s="81" customFormat="1" x14ac:dyDescent="0.25">
      <c r="A1303" s="79"/>
      <c r="B1303" s="79"/>
      <c r="C1303" s="79"/>
      <c r="D1303" s="95"/>
      <c r="E1303" s="79"/>
      <c r="F1303" s="79"/>
      <c r="G1303" s="80"/>
      <c r="H1303" s="79"/>
      <c r="I1303" s="80"/>
      <c r="J1303" s="104"/>
      <c r="K1303" s="104"/>
      <c r="L1303" s="104"/>
      <c r="M1303" s="104"/>
    </row>
    <row r="1304" spans="1:13" s="81" customFormat="1" x14ac:dyDescent="0.25">
      <c r="A1304" s="79"/>
      <c r="B1304" s="79"/>
      <c r="C1304" s="79"/>
      <c r="D1304" s="95"/>
      <c r="E1304" s="79"/>
      <c r="F1304" s="79"/>
      <c r="G1304" s="80"/>
      <c r="H1304" s="79"/>
      <c r="I1304" s="80"/>
      <c r="J1304" s="104"/>
      <c r="K1304" s="104"/>
      <c r="L1304" s="104"/>
      <c r="M1304" s="104"/>
    </row>
    <row r="1305" spans="1:13" s="81" customFormat="1" x14ac:dyDescent="0.25">
      <c r="A1305" s="79"/>
      <c r="B1305" s="79"/>
      <c r="C1305" s="79"/>
      <c r="D1305" s="95"/>
      <c r="E1305" s="79"/>
      <c r="F1305" s="79"/>
      <c r="G1305" s="80"/>
      <c r="H1305" s="79"/>
      <c r="I1305" s="80"/>
      <c r="J1305" s="104"/>
      <c r="K1305" s="104"/>
      <c r="L1305" s="104"/>
      <c r="M1305" s="104"/>
    </row>
    <row r="1306" spans="1:13" s="81" customFormat="1" x14ac:dyDescent="0.25">
      <c r="A1306" s="79"/>
      <c r="B1306" s="79"/>
      <c r="C1306" s="79"/>
      <c r="D1306" s="95"/>
      <c r="E1306" s="79"/>
      <c r="F1306" s="79"/>
      <c r="G1306" s="80"/>
      <c r="H1306" s="79"/>
      <c r="I1306" s="80"/>
      <c r="J1306" s="104"/>
      <c r="K1306" s="104"/>
      <c r="L1306" s="104"/>
      <c r="M1306" s="104"/>
    </row>
    <row r="1307" spans="1:13" s="81" customFormat="1" x14ac:dyDescent="0.25">
      <c r="A1307" s="79"/>
      <c r="B1307" s="79"/>
      <c r="C1307" s="79"/>
      <c r="D1307" s="95"/>
      <c r="E1307" s="79"/>
      <c r="F1307" s="79"/>
      <c r="G1307" s="80"/>
      <c r="H1307" s="79"/>
      <c r="I1307" s="80"/>
      <c r="J1307" s="104"/>
      <c r="K1307" s="104"/>
      <c r="L1307" s="104"/>
      <c r="M1307" s="104"/>
    </row>
    <row r="1308" spans="1:13" s="81" customFormat="1" x14ac:dyDescent="0.25">
      <c r="A1308" s="79"/>
      <c r="B1308" s="79"/>
      <c r="C1308" s="79"/>
      <c r="D1308" s="95"/>
      <c r="E1308" s="79"/>
      <c r="F1308" s="79"/>
      <c r="G1308" s="80"/>
      <c r="H1308" s="79"/>
      <c r="I1308" s="80"/>
      <c r="J1308" s="104"/>
      <c r="K1308" s="104"/>
      <c r="L1308" s="104"/>
      <c r="M1308" s="104"/>
    </row>
    <row r="1309" spans="1:13" s="81" customFormat="1" x14ac:dyDescent="0.25">
      <c r="A1309" s="79"/>
      <c r="B1309" s="79"/>
      <c r="C1309" s="79"/>
      <c r="D1309" s="95"/>
      <c r="E1309" s="79"/>
      <c r="F1309" s="79"/>
      <c r="G1309" s="80"/>
      <c r="H1309" s="79"/>
      <c r="I1309" s="80"/>
      <c r="J1309" s="104"/>
      <c r="K1309" s="104"/>
      <c r="L1309" s="104"/>
      <c r="M1309" s="104"/>
    </row>
    <row r="1310" spans="1:13" s="81" customFormat="1" x14ac:dyDescent="0.25">
      <c r="A1310" s="79"/>
      <c r="B1310" s="79"/>
      <c r="C1310" s="79"/>
      <c r="D1310" s="95"/>
      <c r="E1310" s="79"/>
      <c r="F1310" s="79"/>
      <c r="G1310" s="80"/>
      <c r="H1310" s="79"/>
      <c r="I1310" s="80"/>
      <c r="J1310" s="104"/>
      <c r="K1310" s="104"/>
      <c r="L1310" s="104"/>
      <c r="M1310" s="104"/>
    </row>
    <row r="1311" spans="1:13" s="81" customFormat="1" x14ac:dyDescent="0.25">
      <c r="A1311" s="79"/>
      <c r="B1311" s="79"/>
      <c r="C1311" s="79"/>
      <c r="D1311" s="95"/>
      <c r="E1311" s="79"/>
      <c r="F1311" s="79"/>
      <c r="G1311" s="80"/>
      <c r="H1311" s="79"/>
      <c r="I1311" s="80"/>
      <c r="J1311" s="104"/>
      <c r="K1311" s="104"/>
      <c r="L1311" s="104"/>
      <c r="M1311" s="104"/>
    </row>
    <row r="1312" spans="1:13" s="81" customFormat="1" x14ac:dyDescent="0.25">
      <c r="A1312" s="79"/>
      <c r="B1312" s="79"/>
      <c r="C1312" s="79"/>
      <c r="D1312" s="95"/>
      <c r="E1312" s="79"/>
      <c r="F1312" s="79"/>
      <c r="G1312" s="80"/>
      <c r="H1312" s="79"/>
      <c r="I1312" s="80"/>
      <c r="J1312" s="104"/>
      <c r="K1312" s="104"/>
      <c r="L1312" s="104"/>
      <c r="M1312" s="104"/>
    </row>
    <row r="1313" spans="1:13" s="81" customFormat="1" x14ac:dyDescent="0.25">
      <c r="A1313" s="79"/>
      <c r="B1313" s="79"/>
      <c r="C1313" s="79"/>
      <c r="D1313" s="95"/>
      <c r="E1313" s="79"/>
      <c r="F1313" s="79"/>
      <c r="G1313" s="80"/>
      <c r="H1313" s="79"/>
      <c r="I1313" s="80"/>
      <c r="J1313" s="104"/>
      <c r="K1313" s="104"/>
      <c r="L1313" s="104"/>
      <c r="M1313" s="104"/>
    </row>
    <row r="1314" spans="1:13" s="81" customFormat="1" x14ac:dyDescent="0.25">
      <c r="A1314" s="79"/>
      <c r="B1314" s="79"/>
      <c r="C1314" s="79"/>
      <c r="D1314" s="95"/>
      <c r="E1314" s="79"/>
      <c r="F1314" s="79"/>
      <c r="G1314" s="80"/>
      <c r="H1314" s="79"/>
      <c r="I1314" s="80"/>
      <c r="J1314" s="104"/>
      <c r="K1314" s="104"/>
      <c r="L1314" s="104"/>
      <c r="M1314" s="104"/>
    </row>
    <row r="1315" spans="1:13" s="81" customFormat="1" x14ac:dyDescent="0.25">
      <c r="A1315" s="79"/>
      <c r="B1315" s="79"/>
      <c r="C1315" s="79"/>
      <c r="D1315" s="95"/>
      <c r="E1315" s="79"/>
      <c r="F1315" s="79"/>
      <c r="G1315" s="80"/>
      <c r="H1315" s="79"/>
      <c r="I1315" s="80"/>
      <c r="J1315" s="104"/>
      <c r="K1315" s="104"/>
      <c r="L1315" s="104"/>
      <c r="M1315" s="104"/>
    </row>
    <row r="1316" spans="1:13" s="81" customFormat="1" x14ac:dyDescent="0.25">
      <c r="A1316" s="79"/>
      <c r="B1316" s="79"/>
      <c r="C1316" s="79"/>
      <c r="D1316" s="95"/>
      <c r="E1316" s="79"/>
      <c r="F1316" s="79"/>
      <c r="G1316" s="80"/>
      <c r="H1316" s="79"/>
      <c r="I1316" s="80"/>
      <c r="J1316" s="104"/>
      <c r="K1316" s="104"/>
      <c r="L1316" s="104"/>
      <c r="M1316" s="104"/>
    </row>
    <row r="1317" spans="1:13" s="81" customFormat="1" x14ac:dyDescent="0.25">
      <c r="A1317" s="79"/>
      <c r="B1317" s="79"/>
      <c r="C1317" s="79"/>
      <c r="D1317" s="95"/>
      <c r="E1317" s="79"/>
      <c r="F1317" s="79"/>
      <c r="G1317" s="80"/>
      <c r="H1317" s="79"/>
      <c r="I1317" s="80"/>
      <c r="J1317" s="104"/>
      <c r="K1317" s="104"/>
      <c r="L1317" s="104"/>
      <c r="M1317" s="104"/>
    </row>
    <row r="1318" spans="1:13" s="81" customFormat="1" x14ac:dyDescent="0.25">
      <c r="A1318" s="79"/>
      <c r="B1318" s="79"/>
      <c r="C1318" s="79"/>
      <c r="D1318" s="95"/>
      <c r="E1318" s="79"/>
      <c r="F1318" s="79"/>
      <c r="G1318" s="80"/>
      <c r="H1318" s="79"/>
      <c r="I1318" s="80"/>
      <c r="J1318" s="104"/>
      <c r="K1318" s="104"/>
      <c r="L1318" s="104"/>
      <c r="M1318" s="104"/>
    </row>
    <row r="1319" spans="1:13" s="81" customFormat="1" x14ac:dyDescent="0.25">
      <c r="A1319" s="79"/>
      <c r="B1319" s="79"/>
      <c r="C1319" s="79"/>
      <c r="D1319" s="95"/>
      <c r="E1319" s="79"/>
      <c r="F1319" s="79"/>
      <c r="G1319" s="80"/>
      <c r="H1319" s="79"/>
      <c r="I1319" s="80"/>
      <c r="J1319" s="104"/>
      <c r="K1319" s="104"/>
      <c r="L1319" s="104"/>
      <c r="M1319" s="104"/>
    </row>
    <row r="1320" spans="1:13" s="81" customFormat="1" x14ac:dyDescent="0.25">
      <c r="A1320" s="79"/>
      <c r="B1320" s="79"/>
      <c r="C1320" s="79"/>
      <c r="D1320" s="95"/>
      <c r="E1320" s="79"/>
      <c r="F1320" s="79"/>
      <c r="G1320" s="80"/>
      <c r="H1320" s="79"/>
      <c r="I1320" s="80"/>
      <c r="J1320" s="104"/>
      <c r="K1320" s="104"/>
      <c r="L1320" s="104"/>
      <c r="M1320" s="104"/>
    </row>
    <row r="1321" spans="1:13" s="81" customFormat="1" x14ac:dyDescent="0.25">
      <c r="A1321" s="79"/>
      <c r="B1321" s="79"/>
      <c r="C1321" s="79"/>
      <c r="D1321" s="95"/>
      <c r="E1321" s="79"/>
      <c r="F1321" s="79"/>
      <c r="G1321" s="80"/>
      <c r="H1321" s="79"/>
      <c r="I1321" s="80"/>
      <c r="J1321" s="104"/>
      <c r="K1321" s="104"/>
      <c r="L1321" s="104"/>
      <c r="M1321" s="104"/>
    </row>
    <row r="1322" spans="1:13" s="81" customFormat="1" x14ac:dyDescent="0.25">
      <c r="A1322" s="79"/>
      <c r="B1322" s="79"/>
      <c r="C1322" s="79"/>
      <c r="D1322" s="95"/>
      <c r="E1322" s="79"/>
      <c r="F1322" s="79"/>
      <c r="G1322" s="80"/>
      <c r="H1322" s="79"/>
      <c r="I1322" s="80"/>
      <c r="J1322" s="104"/>
      <c r="K1322" s="104"/>
      <c r="L1322" s="104"/>
      <c r="M1322" s="104"/>
    </row>
    <row r="1323" spans="1:13" s="81" customFormat="1" x14ac:dyDescent="0.25">
      <c r="A1323" s="79"/>
      <c r="B1323" s="79"/>
      <c r="C1323" s="79"/>
      <c r="D1323" s="95"/>
      <c r="E1323" s="79"/>
      <c r="F1323" s="79"/>
      <c r="G1323" s="80"/>
      <c r="H1323" s="79"/>
      <c r="I1323" s="80"/>
      <c r="J1323" s="104"/>
      <c r="K1323" s="104"/>
      <c r="L1323" s="104"/>
      <c r="M1323" s="104"/>
    </row>
    <row r="1324" spans="1:13" s="81" customFormat="1" x14ac:dyDescent="0.25">
      <c r="A1324" s="79"/>
      <c r="B1324" s="79"/>
      <c r="C1324" s="79"/>
      <c r="D1324" s="95"/>
      <c r="E1324" s="79"/>
      <c r="F1324" s="79"/>
      <c r="G1324" s="80"/>
      <c r="H1324" s="79"/>
      <c r="I1324" s="80"/>
      <c r="J1324" s="104"/>
      <c r="K1324" s="104"/>
      <c r="L1324" s="104"/>
      <c r="M1324" s="104"/>
    </row>
    <row r="1325" spans="1:13" s="81" customFormat="1" x14ac:dyDescent="0.25">
      <c r="A1325" s="79"/>
      <c r="B1325" s="79"/>
      <c r="C1325" s="79"/>
      <c r="D1325" s="95"/>
      <c r="E1325" s="79"/>
      <c r="F1325" s="79"/>
      <c r="G1325" s="80"/>
      <c r="H1325" s="79"/>
      <c r="I1325" s="80"/>
      <c r="J1325" s="104"/>
      <c r="K1325" s="104"/>
      <c r="L1325" s="104"/>
      <c r="M1325" s="104"/>
    </row>
    <row r="1326" spans="1:13" s="81" customFormat="1" x14ac:dyDescent="0.25">
      <c r="A1326" s="79"/>
      <c r="B1326" s="79"/>
      <c r="C1326" s="79"/>
      <c r="D1326" s="95"/>
      <c r="E1326" s="79"/>
      <c r="F1326" s="79"/>
      <c r="G1326" s="80"/>
      <c r="H1326" s="79"/>
      <c r="I1326" s="80"/>
      <c r="J1326" s="104"/>
      <c r="K1326" s="104"/>
      <c r="L1326" s="104"/>
      <c r="M1326" s="104"/>
    </row>
    <row r="1327" spans="1:13" s="81" customFormat="1" x14ac:dyDescent="0.25">
      <c r="A1327" s="79"/>
      <c r="B1327" s="79"/>
      <c r="C1327" s="79"/>
      <c r="D1327" s="95"/>
      <c r="E1327" s="79"/>
      <c r="F1327" s="79"/>
      <c r="G1327" s="80"/>
      <c r="H1327" s="79"/>
      <c r="I1327" s="80"/>
      <c r="J1327" s="104"/>
      <c r="K1327" s="104"/>
      <c r="L1327" s="104"/>
      <c r="M1327" s="104"/>
    </row>
    <row r="1328" spans="1:13" s="81" customFormat="1" x14ac:dyDescent="0.25">
      <c r="A1328" s="79"/>
      <c r="B1328" s="79"/>
      <c r="C1328" s="79"/>
      <c r="D1328" s="95"/>
      <c r="E1328" s="79"/>
      <c r="F1328" s="79"/>
      <c r="G1328" s="80"/>
      <c r="H1328" s="79"/>
      <c r="I1328" s="80"/>
      <c r="J1328" s="104"/>
      <c r="K1328" s="104"/>
      <c r="L1328" s="104"/>
      <c r="M1328" s="104"/>
    </row>
    <row r="1329" spans="1:13" s="81" customFormat="1" x14ac:dyDescent="0.25">
      <c r="A1329" s="79"/>
      <c r="B1329" s="79"/>
      <c r="C1329" s="79"/>
      <c r="D1329" s="95"/>
      <c r="E1329" s="79"/>
      <c r="F1329" s="79"/>
      <c r="G1329" s="80"/>
      <c r="H1329" s="79"/>
      <c r="I1329" s="80"/>
      <c r="J1329" s="104"/>
      <c r="K1329" s="104"/>
      <c r="L1329" s="104"/>
      <c r="M1329" s="104"/>
    </row>
    <row r="1330" spans="1:13" s="81" customFormat="1" x14ac:dyDescent="0.25">
      <c r="A1330" s="79"/>
      <c r="B1330" s="79"/>
      <c r="C1330" s="79"/>
      <c r="D1330" s="95"/>
      <c r="E1330" s="79"/>
      <c r="F1330" s="79"/>
      <c r="G1330" s="80"/>
      <c r="H1330" s="79"/>
      <c r="I1330" s="80"/>
      <c r="J1330" s="104"/>
      <c r="K1330" s="104"/>
      <c r="L1330" s="104"/>
      <c r="M1330" s="104"/>
    </row>
    <row r="1331" spans="1:13" s="81" customFormat="1" x14ac:dyDescent="0.25">
      <c r="A1331" s="79"/>
      <c r="B1331" s="79"/>
      <c r="C1331" s="79"/>
      <c r="D1331" s="95"/>
      <c r="E1331" s="79"/>
      <c r="F1331" s="79"/>
      <c r="G1331" s="80"/>
      <c r="H1331" s="79"/>
      <c r="I1331" s="80"/>
      <c r="J1331" s="104"/>
      <c r="K1331" s="104"/>
      <c r="L1331" s="104"/>
      <c r="M1331" s="104"/>
    </row>
    <row r="1332" spans="1:13" s="81" customFormat="1" x14ac:dyDescent="0.25">
      <c r="A1332" s="79"/>
      <c r="B1332" s="79"/>
      <c r="C1332" s="79"/>
      <c r="D1332" s="95"/>
      <c r="E1332" s="79"/>
      <c r="F1332" s="79"/>
      <c r="G1332" s="80"/>
      <c r="H1332" s="79"/>
      <c r="I1332" s="80"/>
      <c r="J1332" s="104"/>
      <c r="K1332" s="104"/>
      <c r="L1332" s="104"/>
      <c r="M1332" s="104"/>
    </row>
    <row r="1333" spans="1:13" s="81" customFormat="1" x14ac:dyDescent="0.25">
      <c r="A1333" s="79"/>
      <c r="B1333" s="79"/>
      <c r="C1333" s="79"/>
      <c r="D1333" s="95"/>
      <c r="E1333" s="79"/>
      <c r="F1333" s="79"/>
      <c r="G1333" s="80"/>
      <c r="H1333" s="79"/>
      <c r="I1333" s="80"/>
      <c r="J1333" s="104"/>
      <c r="K1333" s="104"/>
      <c r="L1333" s="104"/>
      <c r="M1333" s="104"/>
    </row>
    <row r="1334" spans="1:13" s="81" customFormat="1" x14ac:dyDescent="0.25">
      <c r="A1334" s="79"/>
      <c r="B1334" s="79"/>
      <c r="C1334" s="79"/>
      <c r="D1334" s="95"/>
      <c r="E1334" s="79"/>
      <c r="F1334" s="79"/>
      <c r="G1334" s="80"/>
      <c r="H1334" s="79"/>
      <c r="I1334" s="80"/>
      <c r="J1334" s="104"/>
      <c r="K1334" s="104"/>
      <c r="L1334" s="104"/>
      <c r="M1334" s="104"/>
    </row>
    <row r="1335" spans="1:13" s="81" customFormat="1" x14ac:dyDescent="0.25">
      <c r="A1335" s="79"/>
      <c r="B1335" s="79"/>
      <c r="C1335" s="79"/>
      <c r="D1335" s="95"/>
      <c r="E1335" s="79"/>
      <c r="F1335" s="79"/>
      <c r="G1335" s="80"/>
      <c r="H1335" s="79"/>
      <c r="I1335" s="80"/>
      <c r="J1335" s="104"/>
      <c r="K1335" s="104"/>
      <c r="L1335" s="104"/>
      <c r="M1335" s="104"/>
    </row>
    <row r="1336" spans="1:13" s="81" customFormat="1" x14ac:dyDescent="0.25">
      <c r="A1336" s="79"/>
      <c r="B1336" s="79"/>
      <c r="C1336" s="79"/>
      <c r="D1336" s="95"/>
      <c r="E1336" s="79"/>
      <c r="F1336" s="79"/>
      <c r="G1336" s="80"/>
      <c r="H1336" s="79"/>
      <c r="I1336" s="80"/>
      <c r="J1336" s="104"/>
      <c r="K1336" s="104"/>
      <c r="L1336" s="104"/>
      <c r="M1336" s="104"/>
    </row>
    <row r="1337" spans="1:13" s="81" customFormat="1" x14ac:dyDescent="0.25">
      <c r="A1337" s="79"/>
      <c r="B1337" s="79"/>
      <c r="C1337" s="79"/>
      <c r="D1337" s="95"/>
      <c r="E1337" s="79"/>
      <c r="F1337" s="79"/>
      <c r="G1337" s="80"/>
      <c r="H1337" s="79"/>
      <c r="I1337" s="80"/>
      <c r="J1337" s="104"/>
      <c r="K1337" s="104"/>
      <c r="L1337" s="104"/>
      <c r="M1337" s="104"/>
    </row>
    <row r="1338" spans="1:13" s="81" customFormat="1" x14ac:dyDescent="0.25">
      <c r="A1338" s="79"/>
      <c r="B1338" s="79"/>
      <c r="C1338" s="79"/>
      <c r="D1338" s="95"/>
      <c r="E1338" s="79"/>
      <c r="F1338" s="79"/>
      <c r="G1338" s="80"/>
      <c r="H1338" s="79"/>
      <c r="I1338" s="80"/>
      <c r="J1338" s="104"/>
      <c r="K1338" s="104"/>
      <c r="L1338" s="104"/>
      <c r="M1338" s="104"/>
    </row>
    <row r="1339" spans="1:13" s="81" customFormat="1" x14ac:dyDescent="0.25">
      <c r="A1339" s="79"/>
      <c r="B1339" s="79"/>
      <c r="C1339" s="79"/>
      <c r="D1339" s="95"/>
      <c r="E1339" s="79"/>
      <c r="F1339" s="79"/>
      <c r="G1339" s="80"/>
      <c r="H1339" s="79"/>
      <c r="I1339" s="80"/>
      <c r="J1339" s="104"/>
      <c r="K1339" s="104"/>
      <c r="L1339" s="104"/>
      <c r="M1339" s="104"/>
    </row>
    <row r="1340" spans="1:13" s="81" customFormat="1" x14ac:dyDescent="0.25">
      <c r="A1340" s="79"/>
      <c r="B1340" s="79"/>
      <c r="C1340" s="79"/>
      <c r="D1340" s="95"/>
      <c r="E1340" s="79"/>
      <c r="F1340" s="79"/>
      <c r="G1340" s="80"/>
      <c r="H1340" s="79"/>
      <c r="I1340" s="80"/>
      <c r="J1340" s="104"/>
      <c r="K1340" s="104"/>
      <c r="L1340" s="104"/>
      <c r="M1340" s="104"/>
    </row>
    <row r="1341" spans="1:13" s="81" customFormat="1" x14ac:dyDescent="0.25">
      <c r="A1341" s="79"/>
      <c r="B1341" s="79"/>
      <c r="C1341" s="79"/>
      <c r="D1341" s="95"/>
      <c r="E1341" s="79"/>
      <c r="F1341" s="79"/>
      <c r="G1341" s="80"/>
      <c r="H1341" s="79"/>
      <c r="I1341" s="80"/>
      <c r="J1341" s="104"/>
      <c r="K1341" s="104"/>
      <c r="L1341" s="104"/>
      <c r="M1341" s="104"/>
    </row>
    <row r="1342" spans="1:13" s="81" customFormat="1" x14ac:dyDescent="0.25">
      <c r="A1342" s="79"/>
      <c r="B1342" s="79"/>
      <c r="C1342" s="79"/>
      <c r="D1342" s="95"/>
      <c r="E1342" s="79"/>
      <c r="F1342" s="79"/>
      <c r="G1342" s="80"/>
      <c r="H1342" s="79"/>
      <c r="I1342" s="80"/>
      <c r="J1342" s="104"/>
      <c r="K1342" s="104"/>
      <c r="L1342" s="104"/>
      <c r="M1342" s="104"/>
    </row>
    <row r="1343" spans="1:13" s="81" customFormat="1" x14ac:dyDescent="0.25">
      <c r="A1343" s="79"/>
      <c r="B1343" s="79"/>
      <c r="C1343" s="79"/>
      <c r="D1343" s="95"/>
      <c r="E1343" s="79"/>
      <c r="F1343" s="79"/>
      <c r="G1343" s="80"/>
      <c r="H1343" s="79"/>
      <c r="I1343" s="80"/>
      <c r="J1343" s="104"/>
      <c r="K1343" s="104"/>
      <c r="L1343" s="104"/>
      <c r="M1343" s="104"/>
    </row>
    <row r="1344" spans="1:13" s="81" customFormat="1" x14ac:dyDescent="0.25">
      <c r="A1344" s="79"/>
      <c r="B1344" s="79"/>
      <c r="C1344" s="79"/>
      <c r="D1344" s="95"/>
      <c r="E1344" s="79"/>
      <c r="F1344" s="79"/>
      <c r="G1344" s="80"/>
      <c r="H1344" s="79"/>
      <c r="I1344" s="80"/>
      <c r="J1344" s="104"/>
      <c r="K1344" s="104"/>
      <c r="L1344" s="104"/>
      <c r="M1344" s="104"/>
    </row>
    <row r="1345" spans="1:13" s="81" customFormat="1" x14ac:dyDescent="0.25">
      <c r="A1345" s="79"/>
      <c r="B1345" s="79"/>
      <c r="C1345" s="79"/>
      <c r="D1345" s="95"/>
      <c r="E1345" s="79"/>
      <c r="F1345" s="79"/>
      <c r="G1345" s="80"/>
      <c r="H1345" s="79"/>
      <c r="I1345" s="80"/>
      <c r="J1345" s="104"/>
      <c r="K1345" s="104"/>
      <c r="L1345" s="104"/>
      <c r="M1345" s="104"/>
    </row>
    <row r="1346" spans="1:13" s="81" customFormat="1" x14ac:dyDescent="0.25">
      <c r="A1346" s="79"/>
      <c r="B1346" s="79"/>
      <c r="C1346" s="79"/>
      <c r="D1346" s="95"/>
      <c r="E1346" s="79"/>
      <c r="F1346" s="79"/>
      <c r="G1346" s="80"/>
      <c r="H1346" s="79"/>
      <c r="I1346" s="80"/>
      <c r="J1346" s="104"/>
      <c r="K1346" s="104"/>
      <c r="L1346" s="104"/>
      <c r="M1346" s="104"/>
    </row>
    <row r="1347" spans="1:13" s="81" customFormat="1" x14ac:dyDescent="0.25">
      <c r="A1347" s="79"/>
      <c r="B1347" s="79"/>
      <c r="C1347" s="79"/>
      <c r="D1347" s="95"/>
      <c r="E1347" s="79"/>
      <c r="F1347" s="79"/>
      <c r="G1347" s="80"/>
      <c r="H1347" s="79"/>
      <c r="I1347" s="80"/>
      <c r="J1347" s="104"/>
      <c r="K1347" s="104"/>
      <c r="L1347" s="104"/>
      <c r="M1347" s="104"/>
    </row>
    <row r="1348" spans="1:13" s="81" customFormat="1" x14ac:dyDescent="0.25">
      <c r="A1348" s="79"/>
      <c r="B1348" s="79"/>
      <c r="C1348" s="79"/>
      <c r="D1348" s="95"/>
      <c r="E1348" s="79"/>
      <c r="F1348" s="79"/>
      <c r="G1348" s="80"/>
      <c r="H1348" s="79"/>
      <c r="I1348" s="80"/>
      <c r="J1348" s="104"/>
      <c r="K1348" s="104"/>
      <c r="L1348" s="104"/>
      <c r="M1348" s="104"/>
    </row>
    <row r="1349" spans="1:13" s="81" customFormat="1" x14ac:dyDescent="0.25">
      <c r="A1349" s="79"/>
      <c r="B1349" s="79"/>
      <c r="C1349" s="79"/>
      <c r="D1349" s="95"/>
      <c r="E1349" s="79"/>
      <c r="F1349" s="79"/>
      <c r="G1349" s="80"/>
      <c r="H1349" s="79"/>
      <c r="I1349" s="80"/>
      <c r="J1349" s="104"/>
      <c r="K1349" s="104"/>
      <c r="L1349" s="104"/>
      <c r="M1349" s="104"/>
    </row>
    <row r="1350" spans="1:13" s="81" customFormat="1" x14ac:dyDescent="0.25">
      <c r="A1350" s="79"/>
      <c r="B1350" s="79"/>
      <c r="C1350" s="79"/>
      <c r="D1350" s="95"/>
      <c r="E1350" s="79"/>
      <c r="F1350" s="79"/>
      <c r="G1350" s="80"/>
      <c r="H1350" s="79"/>
      <c r="I1350" s="80"/>
      <c r="J1350" s="104"/>
      <c r="K1350" s="104"/>
      <c r="L1350" s="104"/>
      <c r="M1350" s="104"/>
    </row>
    <row r="1351" spans="1:13" s="81" customFormat="1" x14ac:dyDescent="0.25">
      <c r="A1351" s="79"/>
      <c r="B1351" s="79"/>
      <c r="C1351" s="79"/>
      <c r="D1351" s="95"/>
      <c r="E1351" s="79"/>
      <c r="F1351" s="79"/>
      <c r="G1351" s="80"/>
      <c r="H1351" s="79"/>
      <c r="I1351" s="80"/>
      <c r="J1351" s="104"/>
      <c r="K1351" s="104"/>
      <c r="L1351" s="104"/>
      <c r="M1351" s="104"/>
    </row>
    <row r="1352" spans="1:13" s="81" customFormat="1" x14ac:dyDescent="0.25">
      <c r="A1352" s="79"/>
      <c r="B1352" s="79"/>
      <c r="C1352" s="79"/>
      <c r="D1352" s="95"/>
      <c r="E1352" s="79"/>
      <c r="F1352" s="79"/>
      <c r="G1352" s="80"/>
      <c r="H1352" s="79"/>
      <c r="I1352" s="80"/>
      <c r="J1352" s="104"/>
      <c r="K1352" s="104"/>
      <c r="L1352" s="104"/>
      <c r="M1352" s="104"/>
    </row>
    <row r="1353" spans="1:13" s="81" customFormat="1" x14ac:dyDescent="0.25">
      <c r="A1353" s="79"/>
      <c r="B1353" s="79"/>
      <c r="C1353" s="79"/>
      <c r="D1353" s="95"/>
      <c r="E1353" s="79"/>
      <c r="F1353" s="79"/>
      <c r="G1353" s="80"/>
      <c r="H1353" s="79"/>
      <c r="I1353" s="80"/>
      <c r="J1353" s="104"/>
      <c r="K1353" s="104"/>
      <c r="L1353" s="104"/>
      <c r="M1353" s="104"/>
    </row>
    <row r="1354" spans="1:13" s="81" customFormat="1" x14ac:dyDescent="0.25">
      <c r="A1354" s="79"/>
      <c r="B1354" s="79"/>
      <c r="C1354" s="79"/>
      <c r="D1354" s="95"/>
      <c r="E1354" s="79"/>
      <c r="F1354" s="79"/>
      <c r="G1354" s="80"/>
      <c r="H1354" s="79"/>
      <c r="I1354" s="80"/>
      <c r="J1354" s="104"/>
      <c r="K1354" s="104"/>
      <c r="L1354" s="104"/>
      <c r="M1354" s="104"/>
    </row>
    <row r="1355" spans="1:13" s="81" customFormat="1" x14ac:dyDescent="0.25">
      <c r="A1355" s="79"/>
      <c r="B1355" s="79"/>
      <c r="C1355" s="79"/>
      <c r="D1355" s="95"/>
      <c r="E1355" s="79"/>
      <c r="F1355" s="79"/>
      <c r="G1355" s="80"/>
      <c r="H1355" s="79"/>
      <c r="I1355" s="80"/>
      <c r="J1355" s="104"/>
      <c r="K1355" s="104"/>
      <c r="L1355" s="104"/>
      <c r="M1355" s="104"/>
    </row>
    <row r="1356" spans="1:13" s="81" customFormat="1" x14ac:dyDescent="0.25">
      <c r="A1356" s="79"/>
      <c r="B1356" s="79"/>
      <c r="C1356" s="79"/>
      <c r="D1356" s="95"/>
      <c r="E1356" s="79"/>
      <c r="F1356" s="79"/>
      <c r="G1356" s="80"/>
      <c r="H1356" s="79"/>
      <c r="I1356" s="80"/>
      <c r="J1356" s="104"/>
      <c r="K1356" s="104"/>
      <c r="L1356" s="104"/>
      <c r="M1356" s="104"/>
    </row>
    <row r="1357" spans="1:13" s="81" customFormat="1" x14ac:dyDescent="0.25">
      <c r="A1357" s="79"/>
      <c r="B1357" s="79"/>
      <c r="C1357" s="79"/>
      <c r="D1357" s="95"/>
      <c r="E1357" s="79"/>
      <c r="F1357" s="79"/>
      <c r="G1357" s="80"/>
      <c r="H1357" s="79"/>
      <c r="I1357" s="80"/>
      <c r="J1357" s="104"/>
      <c r="K1357" s="104"/>
      <c r="L1357" s="104"/>
      <c r="M1357" s="104"/>
    </row>
    <row r="1358" spans="1:13" s="81" customFormat="1" x14ac:dyDescent="0.25">
      <c r="A1358" s="79"/>
      <c r="B1358" s="79"/>
      <c r="C1358" s="79"/>
      <c r="D1358" s="95"/>
      <c r="E1358" s="79"/>
      <c r="F1358" s="79"/>
      <c r="G1358" s="80"/>
      <c r="H1358" s="79"/>
      <c r="I1358" s="80"/>
      <c r="J1358" s="104"/>
      <c r="K1358" s="104"/>
      <c r="L1358" s="104"/>
      <c r="M1358" s="104"/>
    </row>
    <row r="1359" spans="1:13" s="81" customFormat="1" x14ac:dyDescent="0.25">
      <c r="A1359" s="79"/>
      <c r="B1359" s="79"/>
      <c r="C1359" s="79"/>
      <c r="D1359" s="95"/>
      <c r="E1359" s="79"/>
      <c r="F1359" s="79"/>
      <c r="G1359" s="80"/>
      <c r="H1359" s="79"/>
      <c r="I1359" s="80"/>
      <c r="J1359" s="104"/>
      <c r="K1359" s="104"/>
      <c r="L1359" s="104"/>
      <c r="M1359" s="104"/>
    </row>
    <row r="1360" spans="1:13" s="81" customFormat="1" x14ac:dyDescent="0.25">
      <c r="A1360" s="79"/>
      <c r="B1360" s="79"/>
      <c r="C1360" s="79"/>
      <c r="D1360" s="95"/>
      <c r="E1360" s="79"/>
      <c r="F1360" s="79"/>
      <c r="G1360" s="80"/>
      <c r="H1360" s="79"/>
      <c r="I1360" s="80"/>
      <c r="J1360" s="104"/>
      <c r="K1360" s="104"/>
      <c r="L1360" s="104"/>
      <c r="M1360" s="104"/>
    </row>
    <row r="1361" spans="1:13" s="81" customFormat="1" x14ac:dyDescent="0.25">
      <c r="A1361" s="79"/>
      <c r="B1361" s="79"/>
      <c r="C1361" s="79"/>
      <c r="D1361" s="95"/>
      <c r="E1361" s="79"/>
      <c r="F1361" s="79"/>
      <c r="G1361" s="80"/>
      <c r="H1361" s="79"/>
      <c r="I1361" s="80"/>
      <c r="J1361" s="104"/>
      <c r="K1361" s="104"/>
      <c r="L1361" s="104"/>
      <c r="M1361" s="104"/>
    </row>
    <row r="1362" spans="1:13" s="81" customFormat="1" x14ac:dyDescent="0.25">
      <c r="A1362" s="79"/>
      <c r="B1362" s="79"/>
      <c r="C1362" s="79"/>
      <c r="D1362" s="95"/>
      <c r="E1362" s="79"/>
      <c r="F1362" s="79"/>
      <c r="G1362" s="80"/>
      <c r="H1362" s="79"/>
      <c r="I1362" s="80"/>
      <c r="J1362" s="104"/>
      <c r="K1362" s="104"/>
      <c r="L1362" s="104"/>
      <c r="M1362" s="104"/>
    </row>
    <row r="1363" spans="1:13" s="81" customFormat="1" x14ac:dyDescent="0.25">
      <c r="A1363" s="79"/>
      <c r="B1363" s="79"/>
      <c r="C1363" s="79"/>
      <c r="D1363" s="95"/>
      <c r="E1363" s="79"/>
      <c r="F1363" s="79"/>
      <c r="G1363" s="80"/>
      <c r="H1363" s="79"/>
      <c r="I1363" s="80"/>
      <c r="J1363" s="104"/>
      <c r="K1363" s="104"/>
      <c r="L1363" s="104"/>
      <c r="M1363" s="104"/>
    </row>
    <row r="1364" spans="1:13" s="81" customFormat="1" x14ac:dyDescent="0.25">
      <c r="A1364" s="79"/>
      <c r="B1364" s="79"/>
      <c r="C1364" s="79"/>
      <c r="D1364" s="95"/>
      <c r="E1364" s="79"/>
      <c r="F1364" s="79"/>
      <c r="G1364" s="80"/>
      <c r="H1364" s="79"/>
      <c r="I1364" s="80"/>
      <c r="J1364" s="104"/>
      <c r="K1364" s="104"/>
      <c r="L1364" s="104"/>
      <c r="M1364" s="104"/>
    </row>
    <row r="1365" spans="1:13" s="81" customFormat="1" x14ac:dyDescent="0.25">
      <c r="A1365" s="79"/>
      <c r="B1365" s="79"/>
      <c r="C1365" s="79"/>
      <c r="D1365" s="95"/>
      <c r="E1365" s="79"/>
      <c r="F1365" s="79"/>
      <c r="G1365" s="80"/>
      <c r="H1365" s="79"/>
      <c r="I1365" s="80"/>
      <c r="J1365" s="104"/>
      <c r="K1365" s="104"/>
      <c r="L1365" s="104"/>
      <c r="M1365" s="104"/>
    </row>
    <row r="1366" spans="1:13" s="81" customFormat="1" x14ac:dyDescent="0.25">
      <c r="A1366" s="79"/>
      <c r="B1366" s="79"/>
      <c r="C1366" s="79"/>
      <c r="D1366" s="95"/>
      <c r="E1366" s="79"/>
      <c r="F1366" s="79"/>
      <c r="G1366" s="80"/>
      <c r="H1366" s="79"/>
      <c r="I1366" s="80"/>
      <c r="J1366" s="104"/>
      <c r="K1366" s="104"/>
      <c r="L1366" s="104"/>
      <c r="M1366" s="104"/>
    </row>
    <row r="1367" spans="1:13" s="81" customFormat="1" x14ac:dyDescent="0.25">
      <c r="A1367" s="79"/>
      <c r="B1367" s="79"/>
      <c r="C1367" s="79"/>
      <c r="D1367" s="95"/>
      <c r="E1367" s="79"/>
      <c r="F1367" s="79"/>
      <c r="G1367" s="80"/>
      <c r="H1367" s="79"/>
      <c r="I1367" s="80"/>
      <c r="J1367" s="104"/>
      <c r="K1367" s="104"/>
      <c r="L1367" s="104"/>
      <c r="M1367" s="104"/>
    </row>
    <row r="1368" spans="1:13" s="81" customFormat="1" x14ac:dyDescent="0.25">
      <c r="A1368" s="79"/>
      <c r="B1368" s="79"/>
      <c r="C1368" s="79"/>
      <c r="D1368" s="95"/>
      <c r="E1368" s="79"/>
      <c r="F1368" s="79"/>
      <c r="G1368" s="80"/>
      <c r="H1368" s="79"/>
      <c r="I1368" s="80"/>
      <c r="J1368" s="104"/>
      <c r="K1368" s="104"/>
      <c r="L1368" s="104"/>
      <c r="M1368" s="104"/>
    </row>
    <row r="1369" spans="1:13" s="81" customFormat="1" x14ac:dyDescent="0.25">
      <c r="A1369" s="79"/>
      <c r="B1369" s="79"/>
      <c r="C1369" s="79"/>
      <c r="D1369" s="95"/>
      <c r="E1369" s="79"/>
      <c r="F1369" s="79"/>
      <c r="G1369" s="80"/>
      <c r="H1369" s="79"/>
      <c r="I1369" s="80"/>
      <c r="J1369" s="104"/>
      <c r="K1369" s="104"/>
      <c r="L1369" s="104"/>
      <c r="M1369" s="104"/>
    </row>
    <row r="1370" spans="1:13" s="81" customFormat="1" x14ac:dyDescent="0.25">
      <c r="A1370" s="79"/>
      <c r="B1370" s="79"/>
      <c r="C1370" s="79"/>
      <c r="D1370" s="95"/>
      <c r="E1370" s="79"/>
      <c r="F1370" s="79"/>
      <c r="G1370" s="80"/>
      <c r="H1370" s="79"/>
      <c r="I1370" s="80"/>
      <c r="J1370" s="104"/>
      <c r="K1370" s="104"/>
      <c r="L1370" s="104"/>
      <c r="M1370" s="104"/>
    </row>
    <row r="1371" spans="1:13" s="81" customFormat="1" x14ac:dyDescent="0.25">
      <c r="A1371" s="79"/>
      <c r="B1371" s="79"/>
      <c r="C1371" s="79"/>
      <c r="D1371" s="95"/>
      <c r="E1371" s="79"/>
      <c r="F1371" s="79"/>
      <c r="G1371" s="80"/>
      <c r="H1371" s="79"/>
      <c r="I1371" s="80"/>
      <c r="J1371" s="104"/>
      <c r="K1371" s="104"/>
      <c r="L1371" s="104"/>
      <c r="M1371" s="104"/>
    </row>
    <row r="1372" spans="1:13" s="81" customFormat="1" x14ac:dyDescent="0.25">
      <c r="A1372" s="79"/>
      <c r="B1372" s="79"/>
      <c r="C1372" s="79"/>
      <c r="D1372" s="95"/>
      <c r="E1372" s="79"/>
      <c r="F1372" s="79"/>
      <c r="G1372" s="80"/>
      <c r="H1372" s="79"/>
      <c r="I1372" s="80"/>
      <c r="J1372" s="104"/>
      <c r="K1372" s="104"/>
      <c r="L1372" s="104"/>
      <c r="M1372" s="104"/>
    </row>
    <row r="1373" spans="1:13" s="81" customFormat="1" x14ac:dyDescent="0.25">
      <c r="A1373" s="79"/>
      <c r="B1373" s="79"/>
      <c r="C1373" s="79"/>
      <c r="D1373" s="95"/>
      <c r="E1373" s="79"/>
      <c r="F1373" s="79"/>
      <c r="G1373" s="80"/>
      <c r="H1373" s="79"/>
      <c r="I1373" s="80"/>
      <c r="J1373" s="104"/>
      <c r="K1373" s="104"/>
      <c r="L1373" s="104"/>
      <c r="M1373" s="104"/>
    </row>
    <row r="1374" spans="1:13" s="81" customFormat="1" x14ac:dyDescent="0.25">
      <c r="A1374" s="79"/>
      <c r="B1374" s="79"/>
      <c r="C1374" s="79"/>
      <c r="D1374" s="95"/>
      <c r="E1374" s="79"/>
      <c r="F1374" s="79"/>
      <c r="G1374" s="80"/>
      <c r="H1374" s="79"/>
      <c r="I1374" s="80"/>
      <c r="J1374" s="104"/>
      <c r="K1374" s="104"/>
      <c r="L1374" s="104"/>
      <c r="M1374" s="104"/>
    </row>
    <row r="1375" spans="1:13" s="81" customFormat="1" x14ac:dyDescent="0.25">
      <c r="A1375" s="79"/>
      <c r="B1375" s="79"/>
      <c r="C1375" s="79"/>
      <c r="D1375" s="95"/>
      <c r="E1375" s="79"/>
      <c r="F1375" s="79"/>
      <c r="G1375" s="80"/>
      <c r="H1375" s="79"/>
      <c r="I1375" s="80"/>
      <c r="J1375" s="104"/>
      <c r="K1375" s="104"/>
      <c r="L1375" s="104"/>
      <c r="M1375" s="104"/>
    </row>
    <row r="1376" spans="1:13" s="81" customFormat="1" x14ac:dyDescent="0.25">
      <c r="A1376" s="79"/>
      <c r="B1376" s="79"/>
      <c r="C1376" s="79"/>
      <c r="D1376" s="95"/>
      <c r="E1376" s="79"/>
      <c r="F1376" s="79"/>
      <c r="G1376" s="80"/>
      <c r="H1376" s="79"/>
      <c r="I1376" s="80"/>
      <c r="J1376" s="104"/>
      <c r="K1376" s="104"/>
      <c r="L1376" s="104"/>
      <c r="M1376" s="104"/>
    </row>
    <row r="1377" spans="1:13" s="81" customFormat="1" x14ac:dyDescent="0.25">
      <c r="A1377" s="79"/>
      <c r="B1377" s="79"/>
      <c r="C1377" s="79"/>
      <c r="D1377" s="95"/>
      <c r="E1377" s="79"/>
      <c r="F1377" s="79"/>
      <c r="G1377" s="80"/>
      <c r="H1377" s="79"/>
      <c r="I1377" s="80"/>
      <c r="J1377" s="104"/>
      <c r="K1377" s="104"/>
      <c r="L1377" s="104"/>
      <c r="M1377" s="104"/>
    </row>
    <row r="1378" spans="1:13" s="81" customFormat="1" x14ac:dyDescent="0.25">
      <c r="A1378" s="79"/>
      <c r="B1378" s="79"/>
      <c r="C1378" s="79"/>
      <c r="D1378" s="95"/>
      <c r="E1378" s="79"/>
      <c r="F1378" s="79"/>
      <c r="G1378" s="80"/>
      <c r="H1378" s="79"/>
      <c r="I1378" s="80"/>
      <c r="J1378" s="104"/>
      <c r="K1378" s="104"/>
      <c r="L1378" s="104"/>
      <c r="M1378" s="104"/>
    </row>
    <row r="1379" spans="1:13" s="81" customFormat="1" x14ac:dyDescent="0.25">
      <c r="A1379" s="79"/>
      <c r="B1379" s="79"/>
      <c r="C1379" s="79"/>
      <c r="D1379" s="95"/>
      <c r="E1379" s="79"/>
      <c r="F1379" s="79"/>
      <c r="G1379" s="80"/>
      <c r="H1379" s="79"/>
      <c r="I1379" s="80"/>
      <c r="J1379" s="104"/>
      <c r="K1379" s="104"/>
      <c r="L1379" s="104"/>
      <c r="M1379" s="104"/>
    </row>
    <row r="1380" spans="1:13" s="81" customFormat="1" x14ac:dyDescent="0.25">
      <c r="A1380" s="79"/>
      <c r="B1380" s="79"/>
      <c r="C1380" s="79"/>
      <c r="D1380" s="95"/>
      <c r="E1380" s="79"/>
      <c r="F1380" s="79"/>
      <c r="G1380" s="80"/>
      <c r="H1380" s="79"/>
      <c r="I1380" s="80"/>
      <c r="J1380" s="104"/>
      <c r="K1380" s="104"/>
      <c r="L1380" s="104"/>
      <c r="M1380" s="104"/>
    </row>
    <row r="1381" spans="1:13" s="81" customFormat="1" x14ac:dyDescent="0.25">
      <c r="A1381" s="79"/>
      <c r="B1381" s="79"/>
      <c r="C1381" s="79"/>
      <c r="D1381" s="95"/>
      <c r="E1381" s="79"/>
      <c r="F1381" s="79"/>
      <c r="G1381" s="80"/>
      <c r="H1381" s="79"/>
      <c r="I1381" s="80"/>
      <c r="J1381" s="104"/>
      <c r="K1381" s="104"/>
      <c r="L1381" s="104"/>
      <c r="M1381" s="104"/>
    </row>
    <row r="1382" spans="1:13" s="81" customFormat="1" x14ac:dyDescent="0.25">
      <c r="A1382" s="79"/>
      <c r="B1382" s="79"/>
      <c r="C1382" s="79"/>
      <c r="D1382" s="95"/>
      <c r="E1382" s="79"/>
      <c r="F1382" s="79"/>
      <c r="G1382" s="80"/>
      <c r="H1382" s="79"/>
      <c r="I1382" s="80"/>
      <c r="J1382" s="104"/>
      <c r="K1382" s="104"/>
      <c r="L1382" s="104"/>
      <c r="M1382" s="104"/>
    </row>
    <row r="1383" spans="1:13" s="81" customFormat="1" x14ac:dyDescent="0.25">
      <c r="A1383" s="79"/>
      <c r="B1383" s="79"/>
      <c r="C1383" s="79"/>
      <c r="D1383" s="95"/>
      <c r="E1383" s="79"/>
      <c r="F1383" s="79"/>
      <c r="G1383" s="80"/>
      <c r="H1383" s="79"/>
      <c r="I1383" s="80"/>
      <c r="J1383" s="104"/>
      <c r="K1383" s="104"/>
      <c r="L1383" s="104"/>
      <c r="M1383" s="104"/>
    </row>
    <row r="1384" spans="1:13" s="81" customFormat="1" x14ac:dyDescent="0.25">
      <c r="A1384" s="79"/>
      <c r="B1384" s="79"/>
      <c r="C1384" s="79"/>
      <c r="D1384" s="95"/>
      <c r="E1384" s="79"/>
      <c r="F1384" s="79"/>
      <c r="G1384" s="80"/>
      <c r="H1384" s="79"/>
      <c r="I1384" s="80"/>
      <c r="J1384" s="104"/>
      <c r="K1384" s="104"/>
      <c r="L1384" s="104"/>
      <c r="M1384" s="104"/>
    </row>
    <row r="1385" spans="1:13" s="81" customFormat="1" x14ac:dyDescent="0.25">
      <c r="A1385" s="79"/>
      <c r="B1385" s="79"/>
      <c r="C1385" s="79"/>
      <c r="D1385" s="95"/>
      <c r="E1385" s="79"/>
      <c r="F1385" s="79"/>
      <c r="G1385" s="80"/>
      <c r="H1385" s="79"/>
      <c r="I1385" s="80"/>
      <c r="J1385" s="104"/>
      <c r="K1385" s="104"/>
      <c r="L1385" s="104"/>
      <c r="M1385" s="104"/>
    </row>
    <row r="1386" spans="1:13" s="81" customFormat="1" x14ac:dyDescent="0.25">
      <c r="A1386" s="79"/>
      <c r="B1386" s="79"/>
      <c r="C1386" s="79"/>
      <c r="D1386" s="95"/>
      <c r="E1386" s="79"/>
      <c r="F1386" s="79"/>
      <c r="G1386" s="80"/>
      <c r="H1386" s="79"/>
      <c r="I1386" s="80"/>
      <c r="J1386" s="104"/>
      <c r="K1386" s="104"/>
      <c r="L1386" s="104"/>
      <c r="M1386" s="104"/>
    </row>
    <row r="1387" spans="1:13" s="81" customFormat="1" x14ac:dyDescent="0.25">
      <c r="A1387" s="79"/>
      <c r="B1387" s="79"/>
      <c r="C1387" s="79"/>
      <c r="D1387" s="95"/>
      <c r="E1387" s="79"/>
      <c r="F1387" s="79"/>
      <c r="G1387" s="80"/>
      <c r="H1387" s="79"/>
      <c r="I1387" s="80"/>
      <c r="J1387" s="104"/>
      <c r="K1387" s="104"/>
      <c r="L1387" s="104"/>
      <c r="M1387" s="104"/>
    </row>
    <row r="1388" spans="1:13" s="81" customFormat="1" x14ac:dyDescent="0.25">
      <c r="A1388" s="79"/>
      <c r="B1388" s="79"/>
      <c r="C1388" s="79"/>
      <c r="D1388" s="95"/>
      <c r="E1388" s="79"/>
      <c r="F1388" s="79"/>
      <c r="G1388" s="80"/>
      <c r="H1388" s="79"/>
      <c r="I1388" s="80"/>
      <c r="J1388" s="104"/>
      <c r="K1388" s="104"/>
      <c r="L1388" s="104"/>
      <c r="M1388" s="104"/>
    </row>
    <row r="1389" spans="1:13" s="81" customFormat="1" x14ac:dyDescent="0.25">
      <c r="A1389" s="79"/>
      <c r="B1389" s="79"/>
      <c r="C1389" s="79"/>
      <c r="D1389" s="95"/>
      <c r="E1389" s="79"/>
      <c r="F1389" s="79"/>
      <c r="G1389" s="80"/>
      <c r="H1389" s="79"/>
      <c r="I1389" s="80"/>
      <c r="J1389" s="104"/>
      <c r="K1389" s="104"/>
      <c r="L1389" s="104"/>
      <c r="M1389" s="104"/>
    </row>
    <row r="1390" spans="1:13" s="81" customFormat="1" x14ac:dyDescent="0.25">
      <c r="A1390" s="79"/>
      <c r="B1390" s="79"/>
      <c r="C1390" s="79"/>
      <c r="D1390" s="95"/>
      <c r="E1390" s="79"/>
      <c r="F1390" s="79"/>
      <c r="G1390" s="80"/>
      <c r="H1390" s="79"/>
      <c r="I1390" s="80"/>
      <c r="J1390" s="104"/>
      <c r="K1390" s="104"/>
      <c r="L1390" s="104"/>
      <c r="M1390" s="104"/>
    </row>
    <row r="1391" spans="1:13" s="81" customFormat="1" x14ac:dyDescent="0.25">
      <c r="A1391" s="79"/>
      <c r="B1391" s="79"/>
      <c r="C1391" s="79"/>
      <c r="D1391" s="95"/>
      <c r="E1391" s="79"/>
      <c r="F1391" s="79"/>
      <c r="G1391" s="80"/>
      <c r="H1391" s="79"/>
      <c r="I1391" s="80"/>
      <c r="J1391" s="104"/>
      <c r="K1391" s="104"/>
      <c r="L1391" s="104"/>
      <c r="M1391" s="104"/>
    </row>
    <row r="1392" spans="1:13" s="81" customFormat="1" x14ac:dyDescent="0.25">
      <c r="A1392" s="79"/>
      <c r="B1392" s="79"/>
      <c r="C1392" s="79"/>
      <c r="D1392" s="95"/>
      <c r="E1392" s="79"/>
      <c r="F1392" s="79"/>
      <c r="G1392" s="80"/>
      <c r="H1392" s="79"/>
      <c r="I1392" s="80"/>
      <c r="J1392" s="104"/>
      <c r="K1392" s="104"/>
      <c r="L1392" s="104"/>
      <c r="M1392" s="104"/>
    </row>
    <row r="1393" spans="1:13" s="81" customFormat="1" x14ac:dyDescent="0.25">
      <c r="A1393" s="79"/>
      <c r="B1393" s="79"/>
      <c r="C1393" s="79"/>
      <c r="D1393" s="95"/>
      <c r="E1393" s="79"/>
      <c r="F1393" s="79"/>
      <c r="G1393" s="80"/>
      <c r="H1393" s="79"/>
      <c r="I1393" s="80"/>
      <c r="J1393" s="104"/>
      <c r="K1393" s="104"/>
      <c r="L1393" s="104"/>
      <c r="M1393" s="104"/>
    </row>
    <row r="1394" spans="1:13" s="81" customFormat="1" x14ac:dyDescent="0.25">
      <c r="A1394" s="79"/>
      <c r="B1394" s="79"/>
      <c r="C1394" s="79"/>
      <c r="D1394" s="95"/>
      <c r="E1394" s="79"/>
      <c r="F1394" s="79"/>
      <c r="G1394" s="80"/>
      <c r="H1394" s="79"/>
      <c r="I1394" s="80"/>
      <c r="J1394" s="104"/>
      <c r="K1394" s="104"/>
      <c r="L1394" s="104"/>
      <c r="M1394" s="104"/>
    </row>
    <row r="1395" spans="1:13" s="81" customFormat="1" x14ac:dyDescent="0.25">
      <c r="A1395" s="79"/>
      <c r="B1395" s="79"/>
      <c r="C1395" s="79"/>
      <c r="D1395" s="95"/>
      <c r="E1395" s="79"/>
      <c r="F1395" s="79"/>
      <c r="G1395" s="80"/>
      <c r="H1395" s="79"/>
      <c r="I1395" s="80"/>
      <c r="J1395" s="104"/>
      <c r="K1395" s="104"/>
      <c r="L1395" s="104"/>
      <c r="M1395" s="104"/>
    </row>
    <row r="1396" spans="1:13" s="81" customFormat="1" x14ac:dyDescent="0.25">
      <c r="A1396" s="79"/>
      <c r="B1396" s="79"/>
      <c r="C1396" s="79"/>
      <c r="D1396" s="95"/>
      <c r="E1396" s="79"/>
      <c r="F1396" s="79"/>
      <c r="G1396" s="80"/>
      <c r="H1396" s="79"/>
      <c r="I1396" s="80"/>
      <c r="J1396" s="104"/>
      <c r="K1396" s="104"/>
      <c r="L1396" s="104"/>
      <c r="M1396" s="104"/>
    </row>
    <row r="1397" spans="1:13" s="81" customFormat="1" x14ac:dyDescent="0.25">
      <c r="A1397" s="79"/>
      <c r="B1397" s="79"/>
      <c r="C1397" s="79"/>
      <c r="D1397" s="95"/>
      <c r="E1397" s="79"/>
      <c r="F1397" s="79"/>
      <c r="G1397" s="80"/>
      <c r="H1397" s="79"/>
      <c r="I1397" s="80"/>
      <c r="J1397" s="104"/>
      <c r="K1397" s="104"/>
      <c r="L1397" s="104"/>
      <c r="M1397" s="104"/>
    </row>
    <row r="1398" spans="1:13" s="81" customFormat="1" x14ac:dyDescent="0.25">
      <c r="A1398" s="79"/>
      <c r="B1398" s="79"/>
      <c r="C1398" s="79"/>
      <c r="D1398" s="95"/>
      <c r="E1398" s="79"/>
      <c r="F1398" s="79"/>
      <c r="G1398" s="80"/>
      <c r="H1398" s="79"/>
      <c r="I1398" s="80"/>
      <c r="J1398" s="104"/>
      <c r="K1398" s="104"/>
      <c r="L1398" s="104"/>
      <c r="M1398" s="104"/>
    </row>
    <row r="1399" spans="1:13" s="81" customFormat="1" x14ac:dyDescent="0.25">
      <c r="A1399" s="79"/>
      <c r="B1399" s="79"/>
      <c r="C1399" s="79"/>
      <c r="D1399" s="95"/>
      <c r="E1399" s="79"/>
      <c r="F1399" s="79"/>
      <c r="G1399" s="80"/>
      <c r="H1399" s="79"/>
      <c r="I1399" s="80"/>
      <c r="J1399" s="104"/>
      <c r="K1399" s="104"/>
      <c r="L1399" s="104"/>
      <c r="M1399" s="104"/>
    </row>
    <row r="1400" spans="1:13" s="81" customFormat="1" x14ac:dyDescent="0.25">
      <c r="A1400" s="79"/>
      <c r="B1400" s="79"/>
      <c r="C1400" s="79"/>
      <c r="D1400" s="95"/>
      <c r="E1400" s="79"/>
      <c r="F1400" s="79"/>
      <c r="G1400" s="80"/>
      <c r="H1400" s="79"/>
      <c r="I1400" s="80"/>
      <c r="J1400" s="104"/>
      <c r="K1400" s="104"/>
      <c r="L1400" s="104"/>
      <c r="M1400" s="104"/>
    </row>
    <row r="1401" spans="1:13" s="81" customFormat="1" x14ac:dyDescent="0.25">
      <c r="A1401" s="79"/>
      <c r="B1401" s="79"/>
      <c r="C1401" s="79"/>
      <c r="D1401" s="95"/>
      <c r="E1401" s="79"/>
      <c r="F1401" s="79"/>
      <c r="G1401" s="80"/>
      <c r="H1401" s="79"/>
      <c r="I1401" s="80"/>
      <c r="J1401" s="104"/>
      <c r="K1401" s="104"/>
      <c r="L1401" s="104"/>
      <c r="M1401" s="104"/>
    </row>
    <row r="1402" spans="1:13" s="81" customFormat="1" x14ac:dyDescent="0.25">
      <c r="A1402" s="79"/>
      <c r="B1402" s="79"/>
      <c r="C1402" s="79"/>
      <c r="D1402" s="95"/>
      <c r="E1402" s="79"/>
      <c r="F1402" s="79"/>
      <c r="G1402" s="80"/>
      <c r="H1402" s="79"/>
      <c r="I1402" s="80"/>
      <c r="J1402" s="104"/>
      <c r="K1402" s="104"/>
      <c r="L1402" s="104"/>
      <c r="M1402" s="104"/>
    </row>
    <row r="1403" spans="1:13" s="81" customFormat="1" x14ac:dyDescent="0.25">
      <c r="A1403" s="79"/>
      <c r="B1403" s="79"/>
      <c r="C1403" s="79"/>
      <c r="D1403" s="95"/>
      <c r="E1403" s="79"/>
      <c r="F1403" s="79"/>
      <c r="G1403" s="80"/>
      <c r="H1403" s="79"/>
      <c r="I1403" s="80"/>
      <c r="J1403" s="104"/>
      <c r="K1403" s="104"/>
      <c r="L1403" s="104"/>
      <c r="M1403" s="104"/>
    </row>
    <row r="1404" spans="1:13" s="81" customFormat="1" x14ac:dyDescent="0.25">
      <c r="A1404" s="79"/>
      <c r="B1404" s="79"/>
      <c r="C1404" s="79"/>
      <c r="D1404" s="95"/>
      <c r="E1404" s="79"/>
      <c r="F1404" s="79"/>
      <c r="G1404" s="80"/>
      <c r="H1404" s="79"/>
      <c r="I1404" s="80"/>
      <c r="J1404" s="104"/>
      <c r="K1404" s="104"/>
      <c r="L1404" s="104"/>
      <c r="M1404" s="104"/>
    </row>
    <row r="1405" spans="1:13" s="81" customFormat="1" x14ac:dyDescent="0.25">
      <c r="A1405" s="79"/>
      <c r="B1405" s="79"/>
      <c r="C1405" s="79"/>
      <c r="D1405" s="95"/>
      <c r="E1405" s="79"/>
      <c r="F1405" s="79"/>
      <c r="G1405" s="80"/>
      <c r="H1405" s="79"/>
      <c r="I1405" s="80"/>
      <c r="J1405" s="104"/>
      <c r="K1405" s="104"/>
      <c r="L1405" s="104"/>
      <c r="M1405" s="104"/>
    </row>
    <row r="1406" spans="1:13" s="81" customFormat="1" x14ac:dyDescent="0.25">
      <c r="A1406" s="79"/>
      <c r="B1406" s="79"/>
      <c r="C1406" s="79"/>
      <c r="D1406" s="95"/>
      <c r="E1406" s="79"/>
      <c r="F1406" s="79"/>
      <c r="G1406" s="80"/>
      <c r="H1406" s="79"/>
      <c r="I1406" s="80"/>
      <c r="J1406" s="104"/>
      <c r="K1406" s="104"/>
      <c r="L1406" s="104"/>
      <c r="M1406" s="104"/>
    </row>
    <row r="1407" spans="1:13" s="81" customFormat="1" x14ac:dyDescent="0.25">
      <c r="A1407" s="79"/>
      <c r="B1407" s="79"/>
      <c r="C1407" s="79"/>
      <c r="D1407" s="95"/>
      <c r="E1407" s="79"/>
      <c r="F1407" s="79"/>
      <c r="G1407" s="80"/>
      <c r="H1407" s="79"/>
      <c r="I1407" s="80"/>
      <c r="J1407" s="104"/>
      <c r="K1407" s="104"/>
      <c r="L1407" s="104"/>
      <c r="M1407" s="104"/>
    </row>
    <row r="1408" spans="1:13" s="81" customFormat="1" x14ac:dyDescent="0.25">
      <c r="A1408" s="79"/>
      <c r="B1408" s="79"/>
      <c r="C1408" s="79"/>
      <c r="D1408" s="95"/>
      <c r="E1408" s="79"/>
      <c r="F1408" s="79"/>
      <c r="G1408" s="80"/>
      <c r="H1408" s="79"/>
      <c r="I1408" s="80"/>
      <c r="J1408" s="104"/>
      <c r="K1408" s="104"/>
      <c r="L1408" s="104"/>
      <c r="M1408" s="104"/>
    </row>
    <row r="1409" spans="1:13" s="81" customFormat="1" x14ac:dyDescent="0.25">
      <c r="A1409" s="79"/>
      <c r="B1409" s="79"/>
      <c r="C1409" s="79"/>
      <c r="D1409" s="95"/>
      <c r="E1409" s="79"/>
      <c r="F1409" s="79"/>
      <c r="G1409" s="80"/>
      <c r="H1409" s="79"/>
      <c r="I1409" s="80"/>
      <c r="J1409" s="104"/>
      <c r="K1409" s="104"/>
      <c r="L1409" s="104"/>
      <c r="M1409" s="104"/>
    </row>
    <row r="1410" spans="1:13" s="81" customFormat="1" x14ac:dyDescent="0.25">
      <c r="A1410" s="79"/>
      <c r="B1410" s="79"/>
      <c r="C1410" s="79"/>
      <c r="D1410" s="95"/>
      <c r="E1410" s="79"/>
      <c r="F1410" s="79"/>
      <c r="G1410" s="80"/>
      <c r="H1410" s="79"/>
      <c r="I1410" s="80"/>
      <c r="J1410" s="104"/>
      <c r="K1410" s="104"/>
      <c r="L1410" s="104"/>
      <c r="M1410" s="104"/>
    </row>
    <row r="1411" spans="1:13" s="81" customFormat="1" x14ac:dyDescent="0.25">
      <c r="A1411" s="79"/>
      <c r="B1411" s="79"/>
      <c r="C1411" s="79"/>
      <c r="D1411" s="95"/>
      <c r="E1411" s="79"/>
      <c r="F1411" s="79"/>
      <c r="G1411" s="80"/>
      <c r="H1411" s="79"/>
      <c r="I1411" s="80"/>
      <c r="J1411" s="104"/>
      <c r="K1411" s="104"/>
      <c r="L1411" s="104"/>
      <c r="M1411" s="104"/>
    </row>
    <row r="1412" spans="1:13" s="81" customFormat="1" x14ac:dyDescent="0.25">
      <c r="A1412" s="79"/>
      <c r="B1412" s="79"/>
      <c r="C1412" s="79"/>
      <c r="D1412" s="95"/>
      <c r="E1412" s="79"/>
      <c r="F1412" s="79"/>
      <c r="G1412" s="80"/>
      <c r="H1412" s="79"/>
      <c r="I1412" s="80"/>
      <c r="J1412" s="104"/>
      <c r="K1412" s="104"/>
      <c r="L1412" s="104"/>
      <c r="M1412" s="104"/>
    </row>
    <row r="1413" spans="1:13" s="81" customFormat="1" x14ac:dyDescent="0.25">
      <c r="A1413" s="79"/>
      <c r="B1413" s="79"/>
      <c r="C1413" s="79"/>
      <c r="D1413" s="95"/>
      <c r="E1413" s="79"/>
      <c r="F1413" s="79"/>
      <c r="G1413" s="80"/>
      <c r="H1413" s="79"/>
      <c r="I1413" s="80"/>
      <c r="J1413" s="104"/>
      <c r="K1413" s="104"/>
      <c r="L1413" s="104"/>
      <c r="M1413" s="104"/>
    </row>
    <row r="1414" spans="1:13" s="81" customFormat="1" x14ac:dyDescent="0.25">
      <c r="A1414" s="79"/>
      <c r="B1414" s="79"/>
      <c r="C1414" s="79"/>
      <c r="D1414" s="95"/>
      <c r="E1414" s="79"/>
      <c r="F1414" s="79"/>
      <c r="G1414" s="80"/>
      <c r="H1414" s="79"/>
      <c r="I1414" s="80"/>
      <c r="J1414" s="104"/>
      <c r="K1414" s="104"/>
      <c r="L1414" s="104"/>
      <c r="M1414" s="104"/>
    </row>
    <row r="1415" spans="1:13" s="81" customFormat="1" x14ac:dyDescent="0.25">
      <c r="A1415" s="79"/>
      <c r="B1415" s="79"/>
      <c r="C1415" s="79"/>
      <c r="D1415" s="95"/>
      <c r="E1415" s="79"/>
      <c r="F1415" s="79"/>
      <c r="G1415" s="80"/>
      <c r="H1415" s="79"/>
      <c r="I1415" s="80"/>
      <c r="J1415" s="104"/>
      <c r="K1415" s="104"/>
      <c r="L1415" s="104"/>
      <c r="M1415" s="104"/>
    </row>
    <row r="1416" spans="1:13" s="81" customFormat="1" x14ac:dyDescent="0.25">
      <c r="A1416" s="79"/>
      <c r="B1416" s="79"/>
      <c r="C1416" s="79"/>
      <c r="D1416" s="95"/>
      <c r="E1416" s="79"/>
      <c r="F1416" s="79"/>
      <c r="G1416" s="80"/>
      <c r="H1416" s="79"/>
      <c r="I1416" s="80"/>
      <c r="J1416" s="104"/>
      <c r="K1416" s="104"/>
      <c r="L1416" s="104"/>
      <c r="M1416" s="104"/>
    </row>
    <row r="1417" spans="1:13" s="81" customFormat="1" x14ac:dyDescent="0.25">
      <c r="A1417" s="79"/>
      <c r="B1417" s="79"/>
      <c r="C1417" s="79"/>
      <c r="D1417" s="95"/>
      <c r="E1417" s="79"/>
      <c r="F1417" s="79"/>
      <c r="G1417" s="80"/>
      <c r="H1417" s="79"/>
      <c r="I1417" s="80"/>
      <c r="J1417" s="104"/>
      <c r="K1417" s="104"/>
      <c r="L1417" s="104"/>
      <c r="M1417" s="104"/>
    </row>
    <row r="1418" spans="1:13" s="81" customFormat="1" x14ac:dyDescent="0.25">
      <c r="A1418" s="79"/>
      <c r="B1418" s="79"/>
      <c r="C1418" s="79"/>
      <c r="D1418" s="95"/>
      <c r="E1418" s="79"/>
      <c r="F1418" s="79"/>
      <c r="G1418" s="80"/>
      <c r="H1418" s="79"/>
      <c r="I1418" s="80"/>
      <c r="J1418" s="104"/>
      <c r="K1418" s="104"/>
      <c r="L1418" s="104"/>
      <c r="M1418" s="104"/>
    </row>
    <row r="1419" spans="1:13" s="81" customFormat="1" x14ac:dyDescent="0.25">
      <c r="A1419" s="79"/>
      <c r="B1419" s="79"/>
      <c r="C1419" s="79"/>
      <c r="D1419" s="95"/>
      <c r="E1419" s="79"/>
      <c r="F1419" s="79"/>
      <c r="G1419" s="80"/>
      <c r="H1419" s="79"/>
      <c r="I1419" s="80"/>
      <c r="J1419" s="104"/>
      <c r="K1419" s="104"/>
      <c r="L1419" s="104"/>
      <c r="M1419" s="104"/>
    </row>
    <row r="1420" spans="1:13" s="81" customFormat="1" x14ac:dyDescent="0.25">
      <c r="A1420" s="79"/>
      <c r="B1420" s="79"/>
      <c r="C1420" s="79"/>
      <c r="D1420" s="95"/>
      <c r="E1420" s="79"/>
      <c r="F1420" s="79"/>
      <c r="G1420" s="80"/>
      <c r="H1420" s="79"/>
      <c r="I1420" s="80"/>
      <c r="J1420" s="104"/>
      <c r="K1420" s="104"/>
      <c r="L1420" s="104"/>
      <c r="M1420" s="104"/>
    </row>
    <row r="1421" spans="1:13" s="81" customFormat="1" x14ac:dyDescent="0.25">
      <c r="A1421" s="79"/>
      <c r="B1421" s="79"/>
      <c r="C1421" s="79"/>
      <c r="D1421" s="95"/>
      <c r="E1421" s="79"/>
      <c r="F1421" s="79"/>
      <c r="G1421" s="80"/>
      <c r="H1421" s="79"/>
      <c r="I1421" s="80"/>
      <c r="J1421" s="104"/>
      <c r="K1421" s="104"/>
      <c r="L1421" s="104"/>
      <c r="M1421" s="104"/>
    </row>
    <row r="1422" spans="1:13" s="81" customFormat="1" x14ac:dyDescent="0.25">
      <c r="A1422" s="79"/>
      <c r="B1422" s="79"/>
      <c r="C1422" s="79"/>
      <c r="D1422" s="95"/>
      <c r="E1422" s="79"/>
      <c r="F1422" s="79"/>
      <c r="G1422" s="80"/>
      <c r="H1422" s="79"/>
      <c r="I1422" s="80"/>
      <c r="J1422" s="104"/>
      <c r="K1422" s="104"/>
      <c r="L1422" s="104"/>
      <c r="M1422" s="104"/>
    </row>
    <row r="1423" spans="1:13" s="81" customFormat="1" x14ac:dyDescent="0.25">
      <c r="A1423" s="79"/>
      <c r="B1423" s="79"/>
      <c r="C1423" s="79"/>
      <c r="D1423" s="95"/>
      <c r="E1423" s="79"/>
      <c r="F1423" s="79"/>
      <c r="G1423" s="80"/>
      <c r="H1423" s="79"/>
      <c r="I1423" s="80"/>
      <c r="J1423" s="104"/>
      <c r="K1423" s="104"/>
      <c r="L1423" s="104"/>
      <c r="M1423" s="104"/>
    </row>
    <row r="1424" spans="1:13" s="81" customFormat="1" x14ac:dyDescent="0.25">
      <c r="A1424" s="79"/>
      <c r="B1424" s="79"/>
      <c r="C1424" s="79"/>
      <c r="D1424" s="95"/>
      <c r="E1424" s="79"/>
      <c r="F1424" s="79"/>
      <c r="G1424" s="80"/>
      <c r="H1424" s="79"/>
      <c r="I1424" s="80"/>
      <c r="J1424" s="104"/>
      <c r="K1424" s="104"/>
      <c r="L1424" s="104"/>
      <c r="M1424" s="104"/>
    </row>
    <row r="1425" spans="1:13" s="81" customFormat="1" x14ac:dyDescent="0.25">
      <c r="A1425" s="79"/>
      <c r="B1425" s="79"/>
      <c r="C1425" s="79"/>
      <c r="D1425" s="95"/>
      <c r="E1425" s="79"/>
      <c r="F1425" s="79"/>
      <c r="G1425" s="80"/>
      <c r="H1425" s="79"/>
      <c r="I1425" s="80"/>
      <c r="J1425" s="104"/>
      <c r="K1425" s="104"/>
      <c r="L1425" s="104"/>
      <c r="M1425" s="104"/>
    </row>
    <row r="1426" spans="1:13" s="81" customFormat="1" x14ac:dyDescent="0.25">
      <c r="A1426" s="79"/>
      <c r="B1426" s="79"/>
      <c r="C1426" s="79"/>
      <c r="D1426" s="95"/>
      <c r="E1426" s="79"/>
      <c r="F1426" s="79"/>
      <c r="G1426" s="80"/>
      <c r="H1426" s="79"/>
      <c r="I1426" s="80"/>
      <c r="J1426" s="104"/>
      <c r="K1426" s="104"/>
      <c r="L1426" s="104"/>
      <c r="M1426" s="104"/>
    </row>
    <row r="1427" spans="1:13" s="81" customFormat="1" x14ac:dyDescent="0.25">
      <c r="A1427" s="79"/>
      <c r="B1427" s="79"/>
      <c r="C1427" s="79"/>
      <c r="D1427" s="95"/>
      <c r="E1427" s="79"/>
      <c r="F1427" s="79"/>
      <c r="G1427" s="80"/>
      <c r="H1427" s="79"/>
      <c r="I1427" s="80"/>
      <c r="J1427" s="104"/>
      <c r="K1427" s="104"/>
      <c r="L1427" s="104"/>
      <c r="M1427" s="104"/>
    </row>
    <row r="1428" spans="1:13" s="81" customFormat="1" x14ac:dyDescent="0.25">
      <c r="A1428" s="79"/>
      <c r="B1428" s="79"/>
      <c r="C1428" s="79"/>
      <c r="D1428" s="95"/>
      <c r="E1428" s="79"/>
      <c r="F1428" s="79"/>
      <c r="G1428" s="80"/>
      <c r="H1428" s="79"/>
      <c r="I1428" s="80"/>
      <c r="J1428" s="104"/>
      <c r="K1428" s="104"/>
      <c r="L1428" s="104"/>
      <c r="M1428" s="104"/>
    </row>
    <row r="1429" spans="1:13" s="81" customFormat="1" x14ac:dyDescent="0.25">
      <c r="A1429" s="79"/>
      <c r="B1429" s="79"/>
      <c r="C1429" s="79"/>
      <c r="D1429" s="95"/>
      <c r="E1429" s="79"/>
      <c r="F1429" s="79"/>
      <c r="G1429" s="80"/>
      <c r="H1429" s="79"/>
      <c r="I1429" s="80"/>
      <c r="J1429" s="104"/>
      <c r="K1429" s="104"/>
      <c r="L1429" s="104"/>
      <c r="M1429" s="104"/>
    </row>
    <row r="1430" spans="1:13" s="81" customFormat="1" x14ac:dyDescent="0.25">
      <c r="A1430" s="79"/>
      <c r="B1430" s="79"/>
      <c r="C1430" s="79"/>
      <c r="D1430" s="95"/>
      <c r="E1430" s="79"/>
      <c r="F1430" s="79"/>
      <c r="G1430" s="80"/>
      <c r="H1430" s="79"/>
      <c r="I1430" s="80"/>
      <c r="J1430" s="104"/>
      <c r="K1430" s="104"/>
      <c r="L1430" s="104"/>
      <c r="M1430" s="104"/>
    </row>
    <row r="1431" spans="1:13" s="81" customFormat="1" x14ac:dyDescent="0.25">
      <c r="A1431" s="79"/>
      <c r="B1431" s="79"/>
      <c r="C1431" s="79"/>
      <c r="D1431" s="95"/>
      <c r="E1431" s="79"/>
      <c r="F1431" s="79"/>
      <c r="G1431" s="80"/>
      <c r="H1431" s="79"/>
      <c r="I1431" s="80"/>
      <c r="J1431" s="104"/>
      <c r="K1431" s="104"/>
      <c r="L1431" s="104"/>
      <c r="M1431" s="104"/>
    </row>
    <row r="1432" spans="1:13" s="81" customFormat="1" x14ac:dyDescent="0.25">
      <c r="A1432" s="79"/>
      <c r="B1432" s="79"/>
      <c r="C1432" s="79"/>
      <c r="D1432" s="95"/>
      <c r="E1432" s="79"/>
      <c r="F1432" s="79"/>
      <c r="G1432" s="80"/>
      <c r="H1432" s="79"/>
      <c r="I1432" s="80"/>
      <c r="J1432" s="104"/>
      <c r="K1432" s="104"/>
      <c r="L1432" s="104"/>
      <c r="M1432" s="104"/>
    </row>
    <row r="1433" spans="1:13" s="81" customFormat="1" x14ac:dyDescent="0.25">
      <c r="A1433" s="79"/>
      <c r="B1433" s="79"/>
      <c r="C1433" s="79"/>
      <c r="D1433" s="95"/>
      <c r="E1433" s="79"/>
      <c r="F1433" s="79"/>
      <c r="G1433" s="80"/>
      <c r="H1433" s="79"/>
      <c r="I1433" s="80"/>
      <c r="J1433" s="104"/>
      <c r="K1433" s="104"/>
      <c r="L1433" s="104"/>
      <c r="M1433" s="104"/>
    </row>
    <row r="1434" spans="1:13" s="81" customFormat="1" x14ac:dyDescent="0.25">
      <c r="A1434" s="79"/>
      <c r="B1434" s="79"/>
      <c r="C1434" s="79"/>
      <c r="D1434" s="95"/>
      <c r="E1434" s="79"/>
      <c r="F1434" s="79"/>
      <c r="G1434" s="80"/>
      <c r="H1434" s="79"/>
      <c r="I1434" s="80"/>
      <c r="J1434" s="104"/>
      <c r="K1434" s="104"/>
      <c r="L1434" s="104"/>
      <c r="M1434" s="104"/>
    </row>
    <row r="1435" spans="1:13" s="81" customFormat="1" x14ac:dyDescent="0.25">
      <c r="A1435" s="79"/>
      <c r="B1435" s="79"/>
      <c r="C1435" s="79"/>
      <c r="D1435" s="95"/>
      <c r="E1435" s="79"/>
      <c r="F1435" s="79"/>
      <c r="G1435" s="80"/>
      <c r="H1435" s="79"/>
      <c r="I1435" s="80"/>
      <c r="J1435" s="104"/>
      <c r="K1435" s="104"/>
      <c r="L1435" s="104"/>
      <c r="M1435" s="104"/>
    </row>
    <row r="1436" spans="1:13" s="81" customFormat="1" x14ac:dyDescent="0.25">
      <c r="A1436" s="79"/>
      <c r="B1436" s="79"/>
      <c r="C1436" s="79"/>
      <c r="D1436" s="95"/>
      <c r="E1436" s="79"/>
      <c r="F1436" s="79"/>
      <c r="G1436" s="80"/>
      <c r="H1436" s="79"/>
      <c r="I1436" s="80"/>
      <c r="J1436" s="104"/>
      <c r="K1436" s="104"/>
      <c r="L1436" s="104"/>
      <c r="M1436" s="104"/>
    </row>
    <row r="1437" spans="1:13" s="81" customFormat="1" x14ac:dyDescent="0.25">
      <c r="A1437" s="79"/>
      <c r="B1437" s="79"/>
      <c r="C1437" s="79"/>
      <c r="D1437" s="95"/>
      <c r="E1437" s="79"/>
      <c r="F1437" s="79"/>
      <c r="G1437" s="80"/>
      <c r="H1437" s="79"/>
      <c r="I1437" s="80"/>
      <c r="J1437" s="104"/>
      <c r="K1437" s="104"/>
      <c r="L1437" s="104"/>
      <c r="M1437" s="104"/>
    </row>
    <row r="1438" spans="1:13" s="81" customFormat="1" x14ac:dyDescent="0.25">
      <c r="A1438" s="79"/>
      <c r="B1438" s="79"/>
      <c r="C1438" s="79"/>
      <c r="D1438" s="95"/>
      <c r="E1438" s="79"/>
      <c r="F1438" s="79"/>
      <c r="G1438" s="80"/>
      <c r="H1438" s="79"/>
      <c r="I1438" s="80"/>
      <c r="J1438" s="104"/>
      <c r="K1438" s="104"/>
      <c r="L1438" s="104"/>
      <c r="M1438" s="104"/>
    </row>
    <row r="1439" spans="1:13" s="81" customFormat="1" x14ac:dyDescent="0.25">
      <c r="A1439" s="79"/>
      <c r="B1439" s="79"/>
      <c r="C1439" s="79"/>
      <c r="D1439" s="95"/>
      <c r="E1439" s="79"/>
      <c r="F1439" s="79"/>
      <c r="G1439" s="80"/>
      <c r="H1439" s="79"/>
      <c r="I1439" s="80"/>
      <c r="J1439" s="104"/>
      <c r="K1439" s="104"/>
      <c r="L1439" s="104"/>
      <c r="M1439" s="104"/>
    </row>
    <row r="1440" spans="1:13" s="81" customFormat="1" x14ac:dyDescent="0.25">
      <c r="A1440" s="79"/>
      <c r="B1440" s="79"/>
      <c r="C1440" s="79"/>
      <c r="D1440" s="95"/>
      <c r="E1440" s="79"/>
      <c r="F1440" s="79"/>
      <c r="G1440" s="80"/>
      <c r="H1440" s="79"/>
      <c r="I1440" s="80"/>
      <c r="J1440" s="104"/>
      <c r="K1440" s="104"/>
      <c r="L1440" s="104"/>
      <c r="M1440" s="104"/>
    </row>
    <row r="1441" spans="1:13" s="81" customFormat="1" x14ac:dyDescent="0.25">
      <c r="A1441" s="79"/>
      <c r="B1441" s="79"/>
      <c r="C1441" s="79"/>
      <c r="D1441" s="95"/>
      <c r="E1441" s="79"/>
      <c r="F1441" s="79"/>
      <c r="G1441" s="80"/>
      <c r="H1441" s="79"/>
      <c r="I1441" s="80"/>
      <c r="J1441" s="104"/>
      <c r="K1441" s="104"/>
      <c r="L1441" s="104"/>
      <c r="M1441" s="104"/>
    </row>
    <row r="1442" spans="1:13" s="81" customFormat="1" x14ac:dyDescent="0.25">
      <c r="A1442" s="79"/>
      <c r="B1442" s="79"/>
      <c r="C1442" s="79"/>
      <c r="D1442" s="95"/>
      <c r="E1442" s="79"/>
      <c r="F1442" s="79"/>
      <c r="G1442" s="80"/>
      <c r="H1442" s="79"/>
      <c r="I1442" s="80"/>
      <c r="J1442" s="104"/>
      <c r="K1442" s="104"/>
      <c r="L1442" s="104"/>
      <c r="M1442" s="104"/>
    </row>
    <row r="1443" spans="1:13" s="81" customFormat="1" x14ac:dyDescent="0.25">
      <c r="A1443" s="79"/>
      <c r="B1443" s="79"/>
      <c r="C1443" s="79"/>
      <c r="D1443" s="95"/>
      <c r="E1443" s="79"/>
      <c r="F1443" s="79"/>
      <c r="G1443" s="80"/>
      <c r="H1443" s="79"/>
      <c r="I1443" s="80"/>
      <c r="J1443" s="104"/>
      <c r="K1443" s="104"/>
      <c r="L1443" s="104"/>
      <c r="M1443" s="104"/>
    </row>
    <row r="1444" spans="1:13" s="81" customFormat="1" x14ac:dyDescent="0.25">
      <c r="A1444" s="79"/>
      <c r="B1444" s="79"/>
      <c r="C1444" s="79"/>
      <c r="D1444" s="95"/>
      <c r="E1444" s="79"/>
      <c r="F1444" s="79"/>
      <c r="G1444" s="80"/>
      <c r="H1444" s="79"/>
      <c r="I1444" s="80"/>
      <c r="J1444" s="104"/>
      <c r="K1444" s="104"/>
      <c r="L1444" s="104"/>
      <c r="M1444" s="104"/>
    </row>
    <row r="1445" spans="1:13" s="81" customFormat="1" x14ac:dyDescent="0.25">
      <c r="A1445" s="79"/>
      <c r="B1445" s="79"/>
      <c r="C1445" s="79"/>
      <c r="D1445" s="95"/>
      <c r="E1445" s="79"/>
      <c r="F1445" s="79"/>
      <c r="G1445" s="80"/>
      <c r="H1445" s="79"/>
      <c r="I1445" s="80"/>
      <c r="J1445" s="104"/>
      <c r="K1445" s="104"/>
      <c r="L1445" s="104"/>
      <c r="M1445" s="104"/>
    </row>
    <row r="1446" spans="1:13" s="81" customFormat="1" x14ac:dyDescent="0.25">
      <c r="A1446" s="79"/>
      <c r="B1446" s="79"/>
      <c r="C1446" s="79"/>
      <c r="D1446" s="95"/>
      <c r="E1446" s="79"/>
      <c r="F1446" s="79"/>
      <c r="G1446" s="80"/>
      <c r="H1446" s="79"/>
      <c r="I1446" s="80"/>
      <c r="J1446" s="104"/>
      <c r="K1446" s="104"/>
      <c r="L1446" s="104"/>
      <c r="M1446" s="104"/>
    </row>
    <row r="1447" spans="1:13" s="81" customFormat="1" x14ac:dyDescent="0.25">
      <c r="A1447" s="79"/>
      <c r="B1447" s="79"/>
      <c r="C1447" s="79"/>
      <c r="D1447" s="95"/>
      <c r="E1447" s="79"/>
      <c r="F1447" s="79"/>
      <c r="G1447" s="80"/>
      <c r="H1447" s="79"/>
      <c r="I1447" s="80"/>
      <c r="J1447" s="104"/>
      <c r="K1447" s="104"/>
      <c r="L1447" s="104"/>
      <c r="M1447" s="104"/>
    </row>
    <row r="1448" spans="1:13" s="81" customFormat="1" x14ac:dyDescent="0.25">
      <c r="A1448" s="79"/>
      <c r="B1448" s="79"/>
      <c r="C1448" s="79"/>
      <c r="D1448" s="95"/>
      <c r="E1448" s="79"/>
      <c r="F1448" s="79"/>
      <c r="G1448" s="80"/>
      <c r="H1448" s="79"/>
      <c r="I1448" s="80"/>
      <c r="J1448" s="104"/>
      <c r="K1448" s="104"/>
      <c r="L1448" s="104"/>
      <c r="M1448" s="104"/>
    </row>
    <row r="1449" spans="1:13" s="81" customFormat="1" x14ac:dyDescent="0.25">
      <c r="A1449" s="79"/>
      <c r="B1449" s="79"/>
      <c r="C1449" s="79"/>
      <c r="D1449" s="95"/>
      <c r="E1449" s="79"/>
      <c r="F1449" s="79"/>
      <c r="G1449" s="80"/>
      <c r="H1449" s="79"/>
      <c r="I1449" s="80"/>
      <c r="J1449" s="104"/>
      <c r="K1449" s="104"/>
      <c r="L1449" s="104"/>
      <c r="M1449" s="104"/>
    </row>
    <row r="1450" spans="1:13" s="81" customFormat="1" x14ac:dyDescent="0.25">
      <c r="A1450" s="79"/>
      <c r="B1450" s="79"/>
      <c r="C1450" s="79"/>
      <c r="D1450" s="95"/>
      <c r="E1450" s="79"/>
      <c r="F1450" s="79"/>
      <c r="G1450" s="80"/>
      <c r="H1450" s="79"/>
      <c r="I1450" s="80"/>
      <c r="J1450" s="104"/>
      <c r="K1450" s="104"/>
      <c r="L1450" s="104"/>
      <c r="M1450" s="104"/>
    </row>
    <row r="1451" spans="1:13" s="81" customFormat="1" x14ac:dyDescent="0.25">
      <c r="A1451" s="79"/>
      <c r="B1451" s="79"/>
      <c r="C1451" s="79"/>
      <c r="D1451" s="95"/>
      <c r="E1451" s="79"/>
      <c r="F1451" s="79"/>
      <c r="G1451" s="80"/>
      <c r="H1451" s="79"/>
      <c r="I1451" s="80"/>
      <c r="J1451" s="104"/>
      <c r="K1451" s="104"/>
      <c r="L1451" s="104"/>
      <c r="M1451" s="104"/>
    </row>
    <row r="1452" spans="1:13" s="81" customFormat="1" x14ac:dyDescent="0.25">
      <c r="A1452" s="79"/>
      <c r="B1452" s="79"/>
      <c r="C1452" s="79"/>
      <c r="D1452" s="95"/>
      <c r="E1452" s="79"/>
      <c r="F1452" s="79"/>
      <c r="G1452" s="80"/>
      <c r="H1452" s="79"/>
      <c r="I1452" s="80"/>
      <c r="J1452" s="104"/>
      <c r="K1452" s="104"/>
      <c r="L1452" s="104"/>
      <c r="M1452" s="104"/>
    </row>
    <row r="1453" spans="1:13" s="81" customFormat="1" x14ac:dyDescent="0.25">
      <c r="A1453" s="79"/>
      <c r="B1453" s="79"/>
      <c r="C1453" s="79"/>
      <c r="D1453" s="95"/>
      <c r="E1453" s="79"/>
      <c r="F1453" s="79"/>
      <c r="G1453" s="80"/>
      <c r="H1453" s="79"/>
      <c r="I1453" s="80"/>
      <c r="J1453" s="104"/>
      <c r="K1453" s="104"/>
      <c r="L1453" s="104"/>
      <c r="M1453" s="104"/>
    </row>
    <row r="1454" spans="1:13" s="81" customFormat="1" x14ac:dyDescent="0.25">
      <c r="A1454" s="79"/>
      <c r="B1454" s="79"/>
      <c r="C1454" s="79"/>
      <c r="D1454" s="95"/>
      <c r="E1454" s="79"/>
      <c r="F1454" s="79"/>
      <c r="G1454" s="80"/>
      <c r="H1454" s="79"/>
      <c r="I1454" s="80"/>
      <c r="J1454" s="104"/>
      <c r="K1454" s="104"/>
      <c r="L1454" s="104"/>
      <c r="M1454" s="104"/>
    </row>
    <row r="1455" spans="1:13" s="81" customFormat="1" x14ac:dyDescent="0.25">
      <c r="A1455" s="79"/>
      <c r="B1455" s="79"/>
      <c r="C1455" s="79"/>
      <c r="D1455" s="95"/>
      <c r="E1455" s="79"/>
      <c r="F1455" s="79"/>
      <c r="G1455" s="80"/>
      <c r="H1455" s="79"/>
      <c r="I1455" s="80"/>
      <c r="J1455" s="104"/>
      <c r="K1455" s="104"/>
      <c r="L1455" s="104"/>
      <c r="M1455" s="104"/>
    </row>
    <row r="1456" spans="1:13" s="81" customFormat="1" x14ac:dyDescent="0.25">
      <c r="A1456" s="79"/>
      <c r="B1456" s="79"/>
      <c r="C1456" s="79"/>
      <c r="D1456" s="95"/>
      <c r="E1456" s="79"/>
      <c r="F1456" s="79"/>
      <c r="G1456" s="80"/>
      <c r="H1456" s="79"/>
      <c r="I1456" s="80"/>
      <c r="J1456" s="104"/>
      <c r="K1456" s="104"/>
      <c r="L1456" s="104"/>
      <c r="M1456" s="104"/>
    </row>
    <row r="1457" spans="1:13" s="81" customFormat="1" x14ac:dyDescent="0.25">
      <c r="A1457" s="79"/>
      <c r="B1457" s="79"/>
      <c r="C1457" s="79"/>
      <c r="D1457" s="95"/>
      <c r="E1457" s="79"/>
      <c r="F1457" s="79"/>
      <c r="G1457" s="80"/>
      <c r="H1457" s="79"/>
      <c r="I1457" s="80"/>
      <c r="J1457" s="104"/>
      <c r="K1457" s="104"/>
      <c r="L1457" s="104"/>
      <c r="M1457" s="104"/>
    </row>
    <row r="1458" spans="1:13" s="81" customFormat="1" x14ac:dyDescent="0.25">
      <c r="A1458" s="79"/>
      <c r="B1458" s="79"/>
      <c r="C1458" s="79"/>
      <c r="D1458" s="95"/>
      <c r="E1458" s="79"/>
      <c r="F1458" s="79"/>
      <c r="G1458" s="80"/>
      <c r="H1458" s="79"/>
      <c r="I1458" s="80"/>
      <c r="J1458" s="104"/>
      <c r="K1458" s="104"/>
      <c r="L1458" s="104"/>
      <c r="M1458" s="104"/>
    </row>
    <row r="1459" spans="1:13" s="81" customFormat="1" x14ac:dyDescent="0.25">
      <c r="A1459" s="79"/>
      <c r="B1459" s="79"/>
      <c r="C1459" s="79"/>
      <c r="D1459" s="95"/>
      <c r="E1459" s="79"/>
      <c r="F1459" s="79"/>
      <c r="G1459" s="80"/>
      <c r="H1459" s="79"/>
      <c r="I1459" s="80"/>
      <c r="J1459" s="104"/>
      <c r="K1459" s="104"/>
      <c r="L1459" s="104"/>
      <c r="M1459" s="104"/>
    </row>
    <row r="1460" spans="1:13" s="81" customFormat="1" x14ac:dyDescent="0.25">
      <c r="A1460" s="79"/>
      <c r="B1460" s="79"/>
      <c r="C1460" s="79"/>
      <c r="D1460" s="95"/>
      <c r="E1460" s="79"/>
      <c r="F1460" s="79"/>
      <c r="G1460" s="80"/>
      <c r="H1460" s="79"/>
      <c r="I1460" s="80"/>
      <c r="J1460" s="104"/>
      <c r="K1460" s="104"/>
      <c r="L1460" s="104"/>
      <c r="M1460" s="104"/>
    </row>
    <row r="1461" spans="1:13" s="81" customFormat="1" x14ac:dyDescent="0.25">
      <c r="A1461" s="79"/>
      <c r="B1461" s="79"/>
      <c r="C1461" s="79"/>
      <c r="D1461" s="95"/>
      <c r="E1461" s="79"/>
      <c r="F1461" s="79"/>
      <c r="G1461" s="80"/>
      <c r="H1461" s="79"/>
      <c r="I1461" s="80"/>
      <c r="J1461" s="104"/>
      <c r="K1461" s="104"/>
      <c r="L1461" s="104"/>
      <c r="M1461" s="104"/>
    </row>
    <row r="1462" spans="1:13" s="81" customFormat="1" x14ac:dyDescent="0.25">
      <c r="A1462" s="79"/>
      <c r="B1462" s="79"/>
      <c r="C1462" s="79"/>
      <c r="D1462" s="95"/>
      <c r="E1462" s="79"/>
      <c r="F1462" s="79"/>
      <c r="G1462" s="80"/>
      <c r="H1462" s="79"/>
      <c r="I1462" s="80"/>
      <c r="J1462" s="104"/>
      <c r="K1462" s="104"/>
      <c r="L1462" s="104"/>
      <c r="M1462" s="104"/>
    </row>
    <row r="1463" spans="1:13" s="81" customFormat="1" x14ac:dyDescent="0.25">
      <c r="A1463" s="79"/>
      <c r="B1463" s="79"/>
      <c r="C1463" s="79"/>
      <c r="D1463" s="95"/>
      <c r="E1463" s="79"/>
      <c r="F1463" s="79"/>
      <c r="G1463" s="80"/>
      <c r="H1463" s="79"/>
      <c r="I1463" s="80"/>
      <c r="J1463" s="104"/>
      <c r="K1463" s="104"/>
      <c r="L1463" s="104"/>
      <c r="M1463" s="104"/>
    </row>
    <row r="1464" spans="1:13" s="81" customFormat="1" x14ac:dyDescent="0.25">
      <c r="A1464" s="79"/>
      <c r="B1464" s="79"/>
      <c r="C1464" s="79"/>
      <c r="D1464" s="95"/>
      <c r="E1464" s="79"/>
      <c r="F1464" s="79"/>
      <c r="G1464" s="80"/>
      <c r="H1464" s="79"/>
      <c r="I1464" s="80"/>
      <c r="J1464" s="104"/>
      <c r="K1464" s="104"/>
      <c r="L1464" s="104"/>
      <c r="M1464" s="104"/>
    </row>
    <row r="1465" spans="1:13" s="81" customFormat="1" x14ac:dyDescent="0.25">
      <c r="A1465" s="79"/>
      <c r="B1465" s="79"/>
      <c r="C1465" s="79"/>
      <c r="D1465" s="95"/>
      <c r="E1465" s="79"/>
      <c r="F1465" s="79"/>
      <c r="G1465" s="80"/>
      <c r="H1465" s="79"/>
      <c r="I1465" s="80"/>
      <c r="J1465" s="104"/>
      <c r="K1465" s="104"/>
      <c r="L1465" s="104"/>
      <c r="M1465" s="104"/>
    </row>
    <row r="1466" spans="1:13" s="81" customFormat="1" x14ac:dyDescent="0.25">
      <c r="A1466" s="79"/>
      <c r="B1466" s="79"/>
      <c r="C1466" s="79"/>
      <c r="D1466" s="95"/>
      <c r="E1466" s="79"/>
      <c r="F1466" s="79"/>
      <c r="G1466" s="80"/>
      <c r="H1466" s="79"/>
      <c r="I1466" s="80"/>
      <c r="J1466" s="104"/>
      <c r="K1466" s="104"/>
      <c r="L1466" s="104"/>
      <c r="M1466" s="104"/>
    </row>
    <row r="1467" spans="1:13" s="81" customFormat="1" x14ac:dyDescent="0.25">
      <c r="A1467" s="79"/>
      <c r="B1467" s="79"/>
      <c r="C1467" s="79"/>
      <c r="D1467" s="95"/>
      <c r="E1467" s="79"/>
      <c r="F1467" s="79"/>
      <c r="G1467" s="80"/>
      <c r="H1467" s="79"/>
      <c r="I1467" s="80"/>
      <c r="J1467" s="104"/>
      <c r="K1467" s="104"/>
      <c r="L1467" s="104"/>
      <c r="M1467" s="104"/>
    </row>
    <row r="1468" spans="1:13" s="81" customFormat="1" x14ac:dyDescent="0.25">
      <c r="A1468" s="79"/>
      <c r="B1468" s="79"/>
      <c r="C1468" s="79"/>
      <c r="D1468" s="95"/>
      <c r="E1468" s="79"/>
      <c r="F1468" s="79"/>
      <c r="G1468" s="80"/>
      <c r="H1468" s="79"/>
      <c r="I1468" s="80"/>
      <c r="J1468" s="104"/>
      <c r="K1468" s="104"/>
      <c r="L1468" s="104"/>
      <c r="M1468" s="104"/>
    </row>
    <row r="1469" spans="1:13" s="81" customFormat="1" x14ac:dyDescent="0.25">
      <c r="A1469" s="79"/>
      <c r="B1469" s="79"/>
      <c r="C1469" s="79"/>
      <c r="D1469" s="95"/>
      <c r="E1469" s="79"/>
      <c r="F1469" s="79"/>
      <c r="G1469" s="80"/>
      <c r="H1469" s="79"/>
      <c r="I1469" s="80"/>
      <c r="J1469" s="104"/>
      <c r="K1469" s="104"/>
      <c r="L1469" s="104"/>
      <c r="M1469" s="104"/>
    </row>
    <row r="1470" spans="1:13" s="81" customFormat="1" x14ac:dyDescent="0.25">
      <c r="A1470" s="79"/>
      <c r="B1470" s="79"/>
      <c r="C1470" s="79"/>
      <c r="D1470" s="95"/>
      <c r="E1470" s="79"/>
      <c r="F1470" s="79"/>
      <c r="G1470" s="80"/>
      <c r="H1470" s="79"/>
      <c r="I1470" s="80"/>
      <c r="J1470" s="104"/>
      <c r="K1470" s="104"/>
      <c r="L1470" s="104"/>
      <c r="M1470" s="104"/>
    </row>
    <row r="1471" spans="1:13" s="81" customFormat="1" x14ac:dyDescent="0.25">
      <c r="A1471" s="79"/>
      <c r="B1471" s="79"/>
      <c r="C1471" s="79"/>
      <c r="D1471" s="95"/>
      <c r="E1471" s="79"/>
      <c r="F1471" s="79"/>
      <c r="G1471" s="80"/>
      <c r="H1471" s="79"/>
      <c r="I1471" s="80"/>
      <c r="J1471" s="104"/>
      <c r="K1471" s="104"/>
      <c r="L1471" s="104"/>
      <c r="M1471" s="104"/>
    </row>
    <row r="1472" spans="1:13" s="81" customFormat="1" x14ac:dyDescent="0.25">
      <c r="A1472" s="79"/>
      <c r="B1472" s="79"/>
      <c r="C1472" s="79"/>
      <c r="D1472" s="95"/>
      <c r="E1472" s="79"/>
      <c r="F1472" s="79"/>
      <c r="G1472" s="80"/>
      <c r="H1472" s="79"/>
      <c r="I1472" s="80"/>
      <c r="J1472" s="104"/>
      <c r="K1472" s="104"/>
      <c r="L1472" s="104"/>
      <c r="M1472" s="104"/>
    </row>
    <row r="1473" spans="1:13" s="81" customFormat="1" x14ac:dyDescent="0.25">
      <c r="A1473" s="79"/>
      <c r="B1473" s="79"/>
      <c r="C1473" s="79"/>
      <c r="D1473" s="95"/>
      <c r="E1473" s="79"/>
      <c r="F1473" s="79"/>
      <c r="G1473" s="80"/>
      <c r="H1473" s="79"/>
      <c r="I1473" s="80"/>
      <c r="J1473" s="104"/>
      <c r="K1473" s="104"/>
      <c r="L1473" s="104"/>
      <c r="M1473" s="104"/>
    </row>
    <row r="1474" spans="1:13" s="81" customFormat="1" x14ac:dyDescent="0.25">
      <c r="A1474" s="79"/>
      <c r="B1474" s="79"/>
      <c r="C1474" s="79"/>
      <c r="D1474" s="95"/>
      <c r="E1474" s="79"/>
      <c r="F1474" s="79"/>
      <c r="G1474" s="80"/>
      <c r="H1474" s="79"/>
      <c r="I1474" s="80"/>
      <c r="J1474" s="104"/>
      <c r="K1474" s="104"/>
      <c r="L1474" s="104"/>
      <c r="M1474" s="104"/>
    </row>
    <row r="1475" spans="1:13" s="81" customFormat="1" x14ac:dyDescent="0.25">
      <c r="A1475" s="79"/>
      <c r="B1475" s="79"/>
      <c r="C1475" s="79"/>
      <c r="D1475" s="95"/>
      <c r="E1475" s="79"/>
      <c r="F1475" s="79"/>
      <c r="G1475" s="80"/>
      <c r="H1475" s="79"/>
      <c r="I1475" s="80"/>
      <c r="J1475" s="104"/>
      <c r="K1475" s="104"/>
      <c r="L1475" s="104"/>
      <c r="M1475" s="104"/>
    </row>
    <row r="1476" spans="1:13" s="81" customFormat="1" x14ac:dyDescent="0.25">
      <c r="A1476" s="79"/>
      <c r="B1476" s="79"/>
      <c r="C1476" s="79"/>
      <c r="D1476" s="95"/>
      <c r="E1476" s="79"/>
      <c r="F1476" s="79"/>
      <c r="G1476" s="80"/>
      <c r="H1476" s="79"/>
      <c r="I1476" s="80"/>
      <c r="J1476" s="104"/>
      <c r="K1476" s="104"/>
      <c r="L1476" s="104"/>
      <c r="M1476" s="104"/>
    </row>
    <row r="1477" spans="1:13" s="81" customFormat="1" x14ac:dyDescent="0.25">
      <c r="A1477" s="79"/>
      <c r="B1477" s="79"/>
      <c r="C1477" s="79"/>
      <c r="D1477" s="95"/>
      <c r="E1477" s="79"/>
      <c r="F1477" s="79"/>
      <c r="G1477" s="80"/>
      <c r="H1477" s="79"/>
      <c r="I1477" s="80"/>
      <c r="J1477" s="104"/>
      <c r="K1477" s="104"/>
      <c r="L1477" s="104"/>
      <c r="M1477" s="104"/>
    </row>
    <row r="1478" spans="1:13" s="81" customFormat="1" x14ac:dyDescent="0.25">
      <c r="A1478" s="79"/>
      <c r="B1478" s="79"/>
      <c r="C1478" s="79"/>
      <c r="D1478" s="95"/>
      <c r="E1478" s="79"/>
      <c r="F1478" s="79"/>
      <c r="G1478" s="80"/>
      <c r="H1478" s="79"/>
      <c r="I1478" s="80"/>
      <c r="J1478" s="104"/>
      <c r="K1478" s="104"/>
      <c r="L1478" s="104"/>
      <c r="M1478" s="104"/>
    </row>
    <row r="1479" spans="1:13" s="81" customFormat="1" x14ac:dyDescent="0.25">
      <c r="A1479" s="79"/>
      <c r="B1479" s="79"/>
      <c r="C1479" s="79"/>
      <c r="D1479" s="95"/>
      <c r="E1479" s="79"/>
      <c r="F1479" s="79"/>
      <c r="G1479" s="80"/>
      <c r="H1479" s="79"/>
      <c r="I1479" s="80"/>
      <c r="J1479" s="104"/>
      <c r="K1479" s="104"/>
      <c r="L1479" s="104"/>
      <c r="M1479" s="104"/>
    </row>
    <row r="1480" spans="1:13" s="81" customFormat="1" x14ac:dyDescent="0.25">
      <c r="A1480" s="79"/>
      <c r="B1480" s="79"/>
      <c r="C1480" s="79"/>
      <c r="D1480" s="95"/>
      <c r="E1480" s="79"/>
      <c r="F1480" s="79"/>
      <c r="G1480" s="80"/>
      <c r="H1480" s="79"/>
      <c r="I1480" s="80"/>
      <c r="J1480" s="104"/>
      <c r="K1480" s="104"/>
      <c r="L1480" s="104"/>
      <c r="M1480" s="104"/>
    </row>
    <row r="1481" spans="1:13" s="81" customFormat="1" x14ac:dyDescent="0.25">
      <c r="A1481" s="79"/>
      <c r="B1481" s="79"/>
      <c r="C1481" s="79"/>
      <c r="D1481" s="95"/>
      <c r="E1481" s="79"/>
      <c r="F1481" s="79"/>
      <c r="G1481" s="80"/>
      <c r="H1481" s="79"/>
      <c r="I1481" s="80"/>
      <c r="J1481" s="104"/>
      <c r="K1481" s="104"/>
      <c r="L1481" s="104"/>
      <c r="M1481" s="104"/>
    </row>
    <row r="1482" spans="1:13" s="81" customFormat="1" x14ac:dyDescent="0.25">
      <c r="A1482" s="79"/>
      <c r="B1482" s="79"/>
      <c r="C1482" s="79"/>
      <c r="D1482" s="95"/>
      <c r="E1482" s="79"/>
      <c r="F1482" s="79"/>
      <c r="G1482" s="80"/>
      <c r="H1482" s="79"/>
      <c r="I1482" s="80"/>
      <c r="J1482" s="104"/>
      <c r="K1482" s="104"/>
      <c r="L1482" s="104"/>
      <c r="M1482" s="104"/>
    </row>
    <row r="1483" spans="1:13" s="81" customFormat="1" x14ac:dyDescent="0.25">
      <c r="A1483" s="79"/>
      <c r="B1483" s="79"/>
      <c r="C1483" s="79"/>
      <c r="D1483" s="95"/>
      <c r="E1483" s="79"/>
      <c r="F1483" s="79"/>
      <c r="G1483" s="80"/>
      <c r="H1483" s="79"/>
      <c r="I1483" s="80"/>
      <c r="J1483" s="104"/>
      <c r="K1483" s="104"/>
      <c r="L1483" s="104"/>
      <c r="M1483" s="104"/>
    </row>
    <row r="1484" spans="1:13" s="81" customFormat="1" x14ac:dyDescent="0.25">
      <c r="A1484" s="79"/>
      <c r="B1484" s="79"/>
      <c r="C1484" s="79"/>
      <c r="D1484" s="95"/>
      <c r="E1484" s="79"/>
      <c r="F1484" s="79"/>
      <c r="G1484" s="80"/>
      <c r="H1484" s="79"/>
      <c r="I1484" s="80"/>
      <c r="J1484" s="104"/>
      <c r="K1484" s="104"/>
      <c r="L1484" s="104"/>
      <c r="M1484" s="104"/>
    </row>
    <row r="1485" spans="1:13" s="81" customFormat="1" x14ac:dyDescent="0.25">
      <c r="A1485" s="79"/>
      <c r="B1485" s="79"/>
      <c r="C1485" s="79"/>
      <c r="D1485" s="95"/>
      <c r="E1485" s="79"/>
      <c r="F1485" s="79"/>
      <c r="G1485" s="80"/>
      <c r="H1485" s="79"/>
      <c r="I1485" s="80"/>
      <c r="J1485" s="104"/>
      <c r="K1485" s="104"/>
      <c r="L1485" s="104"/>
      <c r="M1485" s="104"/>
    </row>
    <row r="1486" spans="1:13" s="81" customFormat="1" x14ac:dyDescent="0.25">
      <c r="A1486" s="79"/>
      <c r="B1486" s="79"/>
      <c r="C1486" s="79"/>
      <c r="D1486" s="95"/>
      <c r="E1486" s="79"/>
      <c r="F1486" s="79"/>
      <c r="G1486" s="80"/>
      <c r="H1486" s="79"/>
      <c r="I1486" s="80"/>
      <c r="J1486" s="104"/>
      <c r="K1486" s="104"/>
      <c r="L1486" s="104"/>
      <c r="M1486" s="104"/>
    </row>
    <row r="1487" spans="1:13" s="81" customFormat="1" x14ac:dyDescent="0.25">
      <c r="A1487" s="79"/>
      <c r="B1487" s="79"/>
      <c r="C1487" s="79"/>
      <c r="D1487" s="95"/>
      <c r="E1487" s="79"/>
      <c r="F1487" s="79"/>
      <c r="G1487" s="80"/>
      <c r="H1487" s="79"/>
      <c r="I1487" s="80"/>
      <c r="J1487" s="104"/>
      <c r="K1487" s="104"/>
      <c r="L1487" s="104"/>
      <c r="M1487" s="104"/>
    </row>
    <row r="1488" spans="1:13" s="81" customFormat="1" x14ac:dyDescent="0.25">
      <c r="A1488" s="79"/>
      <c r="B1488" s="79"/>
      <c r="C1488" s="79"/>
      <c r="D1488" s="95"/>
      <c r="E1488" s="79"/>
      <c r="F1488" s="79"/>
      <c r="G1488" s="80"/>
      <c r="H1488" s="79"/>
      <c r="I1488" s="80"/>
      <c r="J1488" s="104"/>
      <c r="K1488" s="104"/>
      <c r="L1488" s="104"/>
      <c r="M1488" s="104"/>
    </row>
    <row r="1489" spans="1:13" s="81" customFormat="1" x14ac:dyDescent="0.25">
      <c r="A1489" s="79"/>
      <c r="B1489" s="79"/>
      <c r="C1489" s="79"/>
      <c r="D1489" s="95"/>
      <c r="E1489" s="79"/>
      <c r="F1489" s="79"/>
      <c r="G1489" s="80"/>
      <c r="H1489" s="79"/>
      <c r="I1489" s="80"/>
      <c r="J1489" s="104"/>
      <c r="K1489" s="104"/>
      <c r="L1489" s="104"/>
      <c r="M1489" s="104"/>
    </row>
    <row r="1490" spans="1:13" s="81" customFormat="1" x14ac:dyDescent="0.25">
      <c r="A1490" s="79"/>
      <c r="B1490" s="79"/>
      <c r="C1490" s="79"/>
      <c r="D1490" s="95"/>
      <c r="E1490" s="79"/>
      <c r="F1490" s="79"/>
      <c r="G1490" s="80"/>
      <c r="H1490" s="79"/>
      <c r="I1490" s="80"/>
      <c r="J1490" s="104"/>
      <c r="K1490" s="104"/>
      <c r="L1490" s="104"/>
      <c r="M1490" s="104"/>
    </row>
    <row r="1491" spans="1:13" s="81" customFormat="1" x14ac:dyDescent="0.25">
      <c r="A1491" s="79"/>
      <c r="B1491" s="79"/>
      <c r="C1491" s="79"/>
      <c r="D1491" s="95"/>
      <c r="E1491" s="79"/>
      <c r="F1491" s="79"/>
      <c r="G1491" s="80"/>
      <c r="H1491" s="79"/>
      <c r="I1491" s="80"/>
      <c r="J1491" s="104"/>
      <c r="K1491" s="104"/>
      <c r="L1491" s="104"/>
      <c r="M1491" s="104"/>
    </row>
    <row r="1492" spans="1:13" s="81" customFormat="1" x14ac:dyDescent="0.25">
      <c r="A1492" s="79"/>
      <c r="B1492" s="79"/>
      <c r="C1492" s="79"/>
      <c r="D1492" s="95"/>
      <c r="E1492" s="79"/>
      <c r="F1492" s="79"/>
      <c r="G1492" s="80"/>
      <c r="H1492" s="79"/>
      <c r="I1492" s="80"/>
      <c r="J1492" s="104"/>
      <c r="K1492" s="104"/>
      <c r="L1492" s="104"/>
      <c r="M1492" s="104"/>
    </row>
    <row r="1493" spans="1:13" s="81" customFormat="1" x14ac:dyDescent="0.25">
      <c r="A1493" s="79"/>
      <c r="B1493" s="79"/>
      <c r="C1493" s="79"/>
      <c r="D1493" s="95"/>
      <c r="E1493" s="79"/>
      <c r="F1493" s="79"/>
      <c r="G1493" s="80"/>
      <c r="H1493" s="79"/>
      <c r="I1493" s="80"/>
      <c r="J1493" s="104"/>
      <c r="K1493" s="104"/>
      <c r="L1493" s="104"/>
      <c r="M1493" s="104"/>
    </row>
    <row r="1494" spans="1:13" s="81" customFormat="1" x14ac:dyDescent="0.25">
      <c r="A1494" s="79"/>
      <c r="B1494" s="79"/>
      <c r="C1494" s="79"/>
      <c r="D1494" s="95"/>
      <c r="E1494" s="79"/>
      <c r="F1494" s="79"/>
      <c r="G1494" s="80"/>
      <c r="H1494" s="79"/>
      <c r="I1494" s="80"/>
      <c r="J1494" s="104"/>
      <c r="K1494" s="104"/>
      <c r="L1494" s="104"/>
      <c r="M1494" s="104"/>
    </row>
    <row r="1495" spans="1:13" s="81" customFormat="1" x14ac:dyDescent="0.25">
      <c r="A1495" s="79"/>
      <c r="B1495" s="79"/>
      <c r="C1495" s="79"/>
      <c r="D1495" s="95"/>
      <c r="E1495" s="79"/>
      <c r="F1495" s="79"/>
      <c r="G1495" s="80"/>
      <c r="H1495" s="79"/>
      <c r="I1495" s="80"/>
      <c r="J1495" s="104"/>
      <c r="K1495" s="104"/>
      <c r="L1495" s="104"/>
      <c r="M1495" s="104"/>
    </row>
    <row r="1496" spans="1:13" s="81" customFormat="1" x14ac:dyDescent="0.25">
      <c r="A1496" s="79"/>
      <c r="B1496" s="79"/>
      <c r="C1496" s="79"/>
      <c r="D1496" s="95"/>
      <c r="E1496" s="79"/>
      <c r="F1496" s="79"/>
      <c r="G1496" s="80"/>
      <c r="H1496" s="79"/>
      <c r="I1496" s="80"/>
      <c r="J1496" s="104"/>
      <c r="K1496" s="104"/>
      <c r="L1496" s="104"/>
      <c r="M1496" s="104"/>
    </row>
    <row r="1497" spans="1:13" s="81" customFormat="1" x14ac:dyDescent="0.25">
      <c r="A1497" s="79"/>
      <c r="B1497" s="79"/>
      <c r="C1497" s="79"/>
      <c r="D1497" s="95"/>
      <c r="E1497" s="79"/>
      <c r="F1497" s="79"/>
      <c r="G1497" s="80"/>
      <c r="H1497" s="79"/>
      <c r="I1497" s="80"/>
      <c r="J1497" s="104"/>
      <c r="K1497" s="104"/>
      <c r="L1497" s="104"/>
      <c r="M1497" s="104"/>
    </row>
    <row r="1498" spans="1:13" s="81" customFormat="1" x14ac:dyDescent="0.25">
      <c r="A1498" s="79"/>
      <c r="B1498" s="79"/>
      <c r="C1498" s="79"/>
      <c r="D1498" s="95"/>
      <c r="E1498" s="79"/>
      <c r="F1498" s="79"/>
      <c r="G1498" s="80"/>
      <c r="H1498" s="79"/>
      <c r="I1498" s="80"/>
      <c r="J1498" s="104"/>
      <c r="K1498" s="104"/>
      <c r="L1498" s="104"/>
      <c r="M1498" s="104"/>
    </row>
    <row r="1499" spans="1:13" s="81" customFormat="1" x14ac:dyDescent="0.25">
      <c r="A1499" s="79"/>
      <c r="B1499" s="79"/>
      <c r="C1499" s="79"/>
      <c r="D1499" s="95"/>
      <c r="E1499" s="79"/>
      <c r="F1499" s="79"/>
      <c r="G1499" s="80"/>
      <c r="H1499" s="79"/>
      <c r="I1499" s="80"/>
      <c r="J1499" s="104"/>
      <c r="K1499" s="104"/>
      <c r="L1499" s="104"/>
      <c r="M1499" s="104"/>
    </row>
    <row r="1500" spans="1:13" s="81" customFormat="1" x14ac:dyDescent="0.25">
      <c r="A1500" s="79"/>
      <c r="B1500" s="79"/>
      <c r="C1500" s="79"/>
      <c r="D1500" s="95"/>
      <c r="E1500" s="79"/>
      <c r="F1500" s="79"/>
      <c r="G1500" s="80"/>
      <c r="H1500" s="79"/>
      <c r="I1500" s="80"/>
      <c r="J1500" s="104"/>
      <c r="K1500" s="104"/>
      <c r="L1500" s="104"/>
      <c r="M1500" s="104"/>
    </row>
    <row r="1501" spans="1:13" s="81" customFormat="1" x14ac:dyDescent="0.25">
      <c r="A1501" s="79"/>
      <c r="B1501" s="79"/>
      <c r="C1501" s="79"/>
      <c r="D1501" s="95"/>
      <c r="E1501" s="79"/>
      <c r="F1501" s="79"/>
      <c r="G1501" s="80"/>
      <c r="H1501" s="79"/>
      <c r="I1501" s="80"/>
      <c r="J1501" s="104"/>
      <c r="K1501" s="104"/>
      <c r="L1501" s="104"/>
      <c r="M1501" s="104"/>
    </row>
    <row r="1502" spans="1:13" s="81" customFormat="1" x14ac:dyDescent="0.25">
      <c r="A1502" s="79"/>
      <c r="B1502" s="79"/>
      <c r="C1502" s="79"/>
      <c r="D1502" s="95"/>
      <c r="E1502" s="79"/>
      <c r="F1502" s="79"/>
      <c r="G1502" s="80"/>
      <c r="H1502" s="79"/>
      <c r="I1502" s="80"/>
      <c r="J1502" s="104"/>
      <c r="K1502" s="104"/>
      <c r="L1502" s="104"/>
      <c r="M1502" s="104"/>
    </row>
    <row r="1503" spans="1:13" s="81" customFormat="1" x14ac:dyDescent="0.25">
      <c r="A1503" s="79"/>
      <c r="B1503" s="79"/>
      <c r="C1503" s="79"/>
      <c r="D1503" s="95"/>
      <c r="E1503" s="79"/>
      <c r="F1503" s="79"/>
      <c r="G1503" s="80"/>
      <c r="H1503" s="79"/>
      <c r="I1503" s="80"/>
      <c r="J1503" s="104"/>
      <c r="K1503" s="104"/>
      <c r="L1503" s="104"/>
      <c r="M1503" s="104"/>
    </row>
    <row r="1504" spans="1:13" s="81" customFormat="1" x14ac:dyDescent="0.25">
      <c r="A1504" s="79"/>
      <c r="B1504" s="79"/>
      <c r="C1504" s="79"/>
      <c r="D1504" s="95"/>
      <c r="E1504" s="79"/>
      <c r="F1504" s="79"/>
      <c r="G1504" s="80"/>
      <c r="H1504" s="79"/>
      <c r="I1504" s="80"/>
      <c r="J1504" s="104"/>
      <c r="K1504" s="104"/>
      <c r="L1504" s="104"/>
      <c r="M1504" s="104"/>
    </row>
    <row r="1505" spans="1:13" s="81" customFormat="1" x14ac:dyDescent="0.25">
      <c r="A1505" s="79"/>
      <c r="B1505" s="79"/>
      <c r="C1505" s="79"/>
      <c r="D1505" s="95"/>
      <c r="E1505" s="79"/>
      <c r="F1505" s="79"/>
      <c r="G1505" s="80"/>
      <c r="H1505" s="79"/>
      <c r="I1505" s="80"/>
      <c r="J1505" s="104"/>
      <c r="K1505" s="104"/>
      <c r="L1505" s="104"/>
      <c r="M1505" s="104"/>
    </row>
    <row r="1506" spans="1:13" s="81" customFormat="1" x14ac:dyDescent="0.25">
      <c r="A1506" s="79"/>
      <c r="B1506" s="79"/>
      <c r="C1506" s="79"/>
      <c r="D1506" s="95"/>
      <c r="E1506" s="79"/>
      <c r="F1506" s="79"/>
      <c r="G1506" s="80"/>
      <c r="H1506" s="79"/>
      <c r="I1506" s="80"/>
      <c r="J1506" s="104"/>
      <c r="K1506" s="104"/>
      <c r="L1506" s="104"/>
      <c r="M1506" s="104"/>
    </row>
    <row r="1507" spans="1:13" s="81" customFormat="1" x14ac:dyDescent="0.25">
      <c r="A1507" s="79"/>
      <c r="B1507" s="79"/>
      <c r="C1507" s="79"/>
      <c r="D1507" s="95"/>
      <c r="E1507" s="79"/>
      <c r="F1507" s="79"/>
      <c r="G1507" s="80"/>
      <c r="H1507" s="79"/>
      <c r="I1507" s="80"/>
      <c r="J1507" s="104"/>
      <c r="K1507" s="104"/>
      <c r="L1507" s="104"/>
      <c r="M1507" s="104"/>
    </row>
    <row r="1508" spans="1:13" s="81" customFormat="1" x14ac:dyDescent="0.25">
      <c r="A1508" s="79"/>
      <c r="B1508" s="79"/>
      <c r="C1508" s="79"/>
      <c r="D1508" s="95"/>
      <c r="E1508" s="79"/>
      <c r="F1508" s="79"/>
      <c r="G1508" s="80"/>
      <c r="H1508" s="79"/>
      <c r="I1508" s="80"/>
      <c r="J1508" s="104"/>
      <c r="K1508" s="104"/>
      <c r="L1508" s="104"/>
      <c r="M1508" s="104"/>
    </row>
    <row r="1509" spans="1:13" s="81" customFormat="1" x14ac:dyDescent="0.25">
      <c r="A1509" s="79"/>
      <c r="B1509" s="79"/>
      <c r="C1509" s="79"/>
      <c r="D1509" s="95"/>
      <c r="E1509" s="79"/>
      <c r="F1509" s="79"/>
      <c r="G1509" s="80"/>
      <c r="H1509" s="79"/>
      <c r="I1509" s="80"/>
      <c r="J1509" s="104"/>
      <c r="K1509" s="104"/>
      <c r="L1509" s="104"/>
      <c r="M1509" s="104"/>
    </row>
    <row r="1510" spans="1:13" s="81" customFormat="1" x14ac:dyDescent="0.25">
      <c r="A1510" s="79"/>
      <c r="B1510" s="79"/>
      <c r="C1510" s="79"/>
      <c r="D1510" s="95"/>
      <c r="E1510" s="79"/>
      <c r="F1510" s="79"/>
      <c r="G1510" s="80"/>
      <c r="H1510" s="79"/>
      <c r="I1510" s="80"/>
      <c r="J1510" s="104"/>
      <c r="K1510" s="104"/>
      <c r="L1510" s="104"/>
      <c r="M1510" s="104"/>
    </row>
    <row r="1511" spans="1:13" s="81" customFormat="1" x14ac:dyDescent="0.25">
      <c r="A1511" s="79"/>
      <c r="B1511" s="79"/>
      <c r="C1511" s="79"/>
      <c r="D1511" s="95"/>
      <c r="E1511" s="79"/>
      <c r="F1511" s="79"/>
      <c r="G1511" s="80"/>
      <c r="H1511" s="79"/>
      <c r="I1511" s="80"/>
      <c r="J1511" s="104"/>
      <c r="K1511" s="104"/>
      <c r="L1511" s="104"/>
      <c r="M1511" s="104"/>
    </row>
    <row r="1512" spans="1:13" s="81" customFormat="1" x14ac:dyDescent="0.25">
      <c r="A1512" s="79"/>
      <c r="B1512" s="79"/>
      <c r="C1512" s="79"/>
      <c r="D1512" s="95"/>
      <c r="E1512" s="79"/>
      <c r="F1512" s="79"/>
      <c r="G1512" s="80"/>
      <c r="H1512" s="79"/>
      <c r="I1512" s="80"/>
      <c r="J1512" s="104"/>
      <c r="K1512" s="104"/>
      <c r="L1512" s="104"/>
      <c r="M1512" s="104"/>
    </row>
    <row r="1513" spans="1:13" s="81" customFormat="1" x14ac:dyDescent="0.25">
      <c r="A1513" s="79"/>
      <c r="B1513" s="79"/>
      <c r="C1513" s="79"/>
      <c r="D1513" s="95"/>
      <c r="E1513" s="79"/>
      <c r="F1513" s="79"/>
      <c r="G1513" s="80"/>
      <c r="H1513" s="79"/>
      <c r="I1513" s="80"/>
      <c r="J1513" s="104"/>
      <c r="K1513" s="104"/>
      <c r="L1513" s="104"/>
      <c r="M1513" s="104"/>
    </row>
    <row r="1514" spans="1:13" s="81" customFormat="1" x14ac:dyDescent="0.25">
      <c r="A1514" s="79"/>
      <c r="B1514" s="79"/>
      <c r="C1514" s="79"/>
      <c r="D1514" s="95"/>
      <c r="E1514" s="79"/>
      <c r="F1514" s="79"/>
      <c r="G1514" s="80"/>
      <c r="H1514" s="79"/>
      <c r="I1514" s="80"/>
      <c r="J1514" s="104"/>
      <c r="K1514" s="104"/>
      <c r="L1514" s="104"/>
      <c r="M1514" s="104"/>
    </row>
    <row r="1515" spans="1:13" s="81" customFormat="1" x14ac:dyDescent="0.25">
      <c r="A1515" s="79"/>
      <c r="B1515" s="79"/>
      <c r="C1515" s="79"/>
      <c r="D1515" s="95"/>
      <c r="E1515" s="79"/>
      <c r="F1515" s="79"/>
      <c r="G1515" s="80"/>
      <c r="H1515" s="79"/>
      <c r="I1515" s="80"/>
      <c r="J1515" s="104"/>
      <c r="K1515" s="104"/>
      <c r="L1515" s="104"/>
      <c r="M1515" s="104"/>
    </row>
    <row r="1516" spans="1:13" s="81" customFormat="1" x14ac:dyDescent="0.25">
      <c r="A1516" s="79"/>
      <c r="B1516" s="79"/>
      <c r="C1516" s="79"/>
      <c r="D1516" s="95"/>
      <c r="E1516" s="79"/>
      <c r="F1516" s="79"/>
      <c r="G1516" s="80"/>
      <c r="H1516" s="79"/>
      <c r="I1516" s="80"/>
      <c r="J1516" s="104"/>
      <c r="K1516" s="104"/>
      <c r="L1516" s="104"/>
      <c r="M1516" s="104"/>
    </row>
    <row r="1517" spans="1:13" s="81" customFormat="1" x14ac:dyDescent="0.25">
      <c r="A1517" s="79"/>
      <c r="B1517" s="79"/>
      <c r="C1517" s="79"/>
      <c r="D1517" s="95"/>
      <c r="E1517" s="79"/>
      <c r="F1517" s="79"/>
      <c r="G1517" s="80"/>
      <c r="H1517" s="79"/>
      <c r="I1517" s="80"/>
      <c r="J1517" s="104"/>
      <c r="K1517" s="104"/>
      <c r="L1517" s="104"/>
      <c r="M1517" s="104"/>
    </row>
    <row r="1518" spans="1:13" s="81" customFormat="1" x14ac:dyDescent="0.25">
      <c r="A1518" s="79"/>
      <c r="B1518" s="79"/>
      <c r="C1518" s="79"/>
      <c r="D1518" s="95"/>
      <c r="E1518" s="79"/>
      <c r="F1518" s="79"/>
      <c r="G1518" s="80"/>
      <c r="H1518" s="79"/>
      <c r="I1518" s="80"/>
      <c r="J1518" s="104"/>
      <c r="K1518" s="104"/>
      <c r="L1518" s="104"/>
      <c r="M1518" s="104"/>
    </row>
    <row r="1519" spans="1:13" s="81" customFormat="1" x14ac:dyDescent="0.25">
      <c r="A1519" s="79"/>
      <c r="B1519" s="79"/>
      <c r="C1519" s="79"/>
      <c r="D1519" s="95"/>
      <c r="E1519" s="79"/>
      <c r="F1519" s="79"/>
      <c r="G1519" s="80"/>
      <c r="H1519" s="79"/>
      <c r="I1519" s="80"/>
      <c r="J1519" s="104"/>
      <c r="K1519" s="104"/>
      <c r="L1519" s="104"/>
      <c r="M1519" s="104"/>
    </row>
    <row r="1520" spans="1:13" s="81" customFormat="1" x14ac:dyDescent="0.25">
      <c r="A1520" s="79"/>
      <c r="B1520" s="79"/>
      <c r="C1520" s="79"/>
      <c r="D1520" s="95"/>
      <c r="E1520" s="79"/>
      <c r="F1520" s="79"/>
      <c r="G1520" s="80"/>
      <c r="H1520" s="79"/>
      <c r="I1520" s="80"/>
      <c r="J1520" s="104"/>
      <c r="K1520" s="104"/>
      <c r="L1520" s="104"/>
      <c r="M1520" s="104"/>
    </row>
    <row r="1521" spans="1:13" s="81" customFormat="1" x14ac:dyDescent="0.25">
      <c r="A1521" s="79"/>
      <c r="B1521" s="79"/>
      <c r="C1521" s="79"/>
      <c r="D1521" s="95"/>
      <c r="E1521" s="79"/>
      <c r="F1521" s="79"/>
      <c r="G1521" s="80"/>
      <c r="H1521" s="79"/>
      <c r="I1521" s="80"/>
      <c r="J1521" s="104"/>
      <c r="K1521" s="104"/>
      <c r="L1521" s="104"/>
      <c r="M1521" s="104"/>
    </row>
    <row r="1522" spans="1:13" s="81" customFormat="1" x14ac:dyDescent="0.25">
      <c r="A1522" s="79"/>
      <c r="B1522" s="79"/>
      <c r="C1522" s="79"/>
      <c r="D1522" s="95"/>
      <c r="E1522" s="79"/>
      <c r="F1522" s="79"/>
      <c r="G1522" s="80"/>
      <c r="H1522" s="79"/>
      <c r="I1522" s="80"/>
      <c r="J1522" s="104"/>
      <c r="K1522" s="104"/>
      <c r="L1522" s="104"/>
      <c r="M1522" s="104"/>
    </row>
    <row r="1523" spans="1:13" s="81" customFormat="1" x14ac:dyDescent="0.25">
      <c r="A1523" s="79"/>
      <c r="B1523" s="79"/>
      <c r="C1523" s="79"/>
      <c r="D1523" s="95"/>
      <c r="E1523" s="79"/>
      <c r="F1523" s="79"/>
      <c r="G1523" s="80"/>
      <c r="H1523" s="79"/>
      <c r="I1523" s="80"/>
      <c r="J1523" s="104"/>
      <c r="K1523" s="104"/>
      <c r="L1523" s="104"/>
      <c r="M1523" s="104"/>
    </row>
    <row r="1524" spans="1:13" s="81" customFormat="1" x14ac:dyDescent="0.25">
      <c r="A1524" s="79"/>
      <c r="B1524" s="79"/>
      <c r="C1524" s="79"/>
      <c r="D1524" s="95"/>
      <c r="E1524" s="79"/>
      <c r="F1524" s="79"/>
      <c r="G1524" s="80"/>
      <c r="H1524" s="79"/>
      <c r="I1524" s="80"/>
      <c r="J1524" s="104"/>
      <c r="K1524" s="104"/>
      <c r="L1524" s="104"/>
      <c r="M1524" s="104"/>
    </row>
    <row r="1525" spans="1:13" s="81" customFormat="1" x14ac:dyDescent="0.25">
      <c r="A1525" s="79"/>
      <c r="B1525" s="79"/>
      <c r="C1525" s="79"/>
      <c r="D1525" s="95"/>
      <c r="E1525" s="79"/>
      <c r="F1525" s="79"/>
      <c r="G1525" s="80"/>
      <c r="H1525" s="79"/>
      <c r="I1525" s="80"/>
      <c r="J1525" s="104"/>
      <c r="K1525" s="104"/>
      <c r="L1525" s="104"/>
      <c r="M1525" s="104"/>
    </row>
    <row r="1526" spans="1:13" s="81" customFormat="1" x14ac:dyDescent="0.25">
      <c r="A1526" s="79"/>
      <c r="B1526" s="79"/>
      <c r="C1526" s="79"/>
      <c r="D1526" s="95"/>
      <c r="E1526" s="79"/>
      <c r="F1526" s="79"/>
      <c r="G1526" s="80"/>
      <c r="H1526" s="79"/>
      <c r="I1526" s="80"/>
      <c r="J1526" s="104"/>
      <c r="K1526" s="104"/>
      <c r="L1526" s="104"/>
      <c r="M1526" s="104"/>
    </row>
    <row r="1527" spans="1:13" s="81" customFormat="1" x14ac:dyDescent="0.25">
      <c r="A1527" s="79"/>
      <c r="B1527" s="79"/>
      <c r="C1527" s="79"/>
      <c r="D1527" s="95"/>
      <c r="E1527" s="79"/>
      <c r="F1527" s="79"/>
      <c r="G1527" s="80"/>
      <c r="H1527" s="79"/>
      <c r="I1527" s="80"/>
      <c r="J1527" s="104"/>
      <c r="K1527" s="104"/>
      <c r="L1527" s="104"/>
      <c r="M1527" s="104"/>
    </row>
    <row r="1528" spans="1:13" s="81" customFormat="1" x14ac:dyDescent="0.25">
      <c r="A1528" s="79"/>
      <c r="B1528" s="79"/>
      <c r="C1528" s="79"/>
      <c r="D1528" s="95"/>
      <c r="E1528" s="79"/>
      <c r="F1528" s="79"/>
      <c r="G1528" s="80"/>
      <c r="H1528" s="79"/>
      <c r="I1528" s="80"/>
      <c r="J1528" s="104"/>
      <c r="K1528" s="104"/>
      <c r="L1528" s="104"/>
      <c r="M1528" s="104"/>
    </row>
    <row r="1529" spans="1:13" s="81" customFormat="1" x14ac:dyDescent="0.25">
      <c r="A1529" s="79"/>
      <c r="B1529" s="79"/>
      <c r="C1529" s="79"/>
      <c r="D1529" s="95"/>
      <c r="E1529" s="79"/>
      <c r="F1529" s="79"/>
      <c r="G1529" s="80"/>
      <c r="H1529" s="79"/>
      <c r="I1529" s="80"/>
      <c r="J1529" s="104"/>
      <c r="K1529" s="104"/>
      <c r="L1529" s="104"/>
      <c r="M1529" s="104"/>
    </row>
    <row r="1530" spans="1:13" s="81" customFormat="1" x14ac:dyDescent="0.25">
      <c r="A1530" s="79"/>
      <c r="B1530" s="79"/>
      <c r="C1530" s="79"/>
      <c r="D1530" s="95"/>
      <c r="E1530" s="79"/>
      <c r="F1530" s="79"/>
      <c r="G1530" s="80"/>
      <c r="H1530" s="79"/>
      <c r="I1530" s="80"/>
      <c r="J1530" s="104"/>
      <c r="K1530" s="104"/>
      <c r="L1530" s="104"/>
      <c r="M1530" s="104"/>
    </row>
    <row r="1531" spans="1:13" s="81" customFormat="1" x14ac:dyDescent="0.25">
      <c r="A1531" s="79"/>
      <c r="B1531" s="79"/>
      <c r="C1531" s="79"/>
      <c r="D1531" s="95"/>
      <c r="E1531" s="79"/>
      <c r="F1531" s="79"/>
      <c r="G1531" s="80"/>
      <c r="H1531" s="79"/>
      <c r="I1531" s="80"/>
      <c r="J1531" s="104"/>
      <c r="K1531" s="104"/>
      <c r="L1531" s="104"/>
      <c r="M1531" s="104"/>
    </row>
    <row r="1532" spans="1:13" s="81" customFormat="1" x14ac:dyDescent="0.25">
      <c r="A1532" s="79"/>
      <c r="B1532" s="79"/>
      <c r="C1532" s="79"/>
      <c r="D1532" s="95"/>
      <c r="E1532" s="79"/>
      <c r="F1532" s="79"/>
      <c r="G1532" s="80"/>
      <c r="H1532" s="79"/>
      <c r="I1532" s="80"/>
      <c r="J1532" s="104"/>
      <c r="K1532" s="104"/>
      <c r="L1532" s="104"/>
      <c r="M1532" s="104"/>
    </row>
    <row r="1533" spans="1:13" s="81" customFormat="1" x14ac:dyDescent="0.25">
      <c r="A1533" s="79"/>
      <c r="B1533" s="79"/>
      <c r="C1533" s="79"/>
      <c r="D1533" s="95"/>
      <c r="E1533" s="79"/>
      <c r="F1533" s="79"/>
      <c r="G1533" s="80"/>
      <c r="H1533" s="79"/>
      <c r="I1533" s="80"/>
      <c r="J1533" s="104"/>
      <c r="K1533" s="104"/>
      <c r="L1533" s="104"/>
      <c r="M1533" s="104"/>
    </row>
    <row r="1534" spans="1:13" s="81" customFormat="1" x14ac:dyDescent="0.25">
      <c r="A1534" s="79"/>
      <c r="B1534" s="79"/>
      <c r="C1534" s="79"/>
      <c r="D1534" s="95"/>
      <c r="E1534" s="79"/>
      <c r="F1534" s="79"/>
      <c r="G1534" s="80"/>
      <c r="H1534" s="79"/>
      <c r="I1534" s="80"/>
      <c r="J1534" s="104"/>
      <c r="K1534" s="104"/>
      <c r="L1534" s="104"/>
      <c r="M1534" s="104"/>
    </row>
    <row r="1535" spans="1:13" s="81" customFormat="1" x14ac:dyDescent="0.25">
      <c r="A1535" s="79"/>
      <c r="B1535" s="79"/>
      <c r="C1535" s="79"/>
      <c r="D1535" s="95"/>
      <c r="E1535" s="79"/>
      <c r="F1535" s="79"/>
      <c r="G1535" s="80"/>
      <c r="H1535" s="79"/>
      <c r="I1535" s="80"/>
      <c r="J1535" s="104"/>
      <c r="K1535" s="104"/>
      <c r="L1535" s="104"/>
      <c r="M1535" s="104"/>
    </row>
    <row r="1536" spans="1:13" s="81" customFormat="1" x14ac:dyDescent="0.25">
      <c r="A1536" s="79"/>
      <c r="B1536" s="79"/>
      <c r="C1536" s="79"/>
      <c r="D1536" s="95"/>
      <c r="E1536" s="79"/>
      <c r="F1536" s="79"/>
      <c r="G1536" s="80"/>
      <c r="H1536" s="79"/>
      <c r="I1536" s="80"/>
      <c r="J1536" s="104"/>
      <c r="K1536" s="104"/>
      <c r="L1536" s="104"/>
      <c r="M1536" s="104"/>
    </row>
    <row r="1537" spans="1:13" s="81" customFormat="1" x14ac:dyDescent="0.25">
      <c r="A1537" s="79"/>
      <c r="B1537" s="79"/>
      <c r="C1537" s="79"/>
      <c r="D1537" s="95"/>
      <c r="E1537" s="79"/>
      <c r="F1537" s="79"/>
      <c r="G1537" s="80"/>
      <c r="H1537" s="79"/>
      <c r="I1537" s="80"/>
      <c r="J1537" s="104"/>
      <c r="K1537" s="104"/>
      <c r="L1537" s="104"/>
      <c r="M1537" s="104"/>
    </row>
    <row r="1538" spans="1:13" s="81" customFormat="1" x14ac:dyDescent="0.25">
      <c r="A1538" s="79"/>
      <c r="B1538" s="79"/>
      <c r="C1538" s="79"/>
      <c r="D1538" s="95"/>
      <c r="E1538" s="79"/>
      <c r="F1538" s="79"/>
      <c r="G1538" s="80"/>
      <c r="H1538" s="79"/>
      <c r="I1538" s="80"/>
      <c r="J1538" s="104"/>
      <c r="K1538" s="104"/>
      <c r="L1538" s="104"/>
      <c r="M1538" s="104"/>
    </row>
    <row r="1539" spans="1:13" s="81" customFormat="1" x14ac:dyDescent="0.25">
      <c r="A1539" s="79"/>
      <c r="B1539" s="79"/>
      <c r="C1539" s="79"/>
      <c r="D1539" s="95"/>
      <c r="E1539" s="79"/>
      <c r="F1539" s="79"/>
      <c r="G1539" s="80"/>
      <c r="H1539" s="79"/>
      <c r="I1539" s="80"/>
      <c r="J1539" s="104"/>
      <c r="K1539" s="104"/>
      <c r="L1539" s="104"/>
      <c r="M1539" s="104"/>
    </row>
    <row r="1540" spans="1:13" s="81" customFormat="1" x14ac:dyDescent="0.25">
      <c r="A1540" s="79"/>
      <c r="B1540" s="79"/>
      <c r="C1540" s="79"/>
      <c r="D1540" s="95"/>
      <c r="E1540" s="79"/>
      <c r="F1540" s="79"/>
      <c r="G1540" s="80"/>
      <c r="H1540" s="79"/>
      <c r="I1540" s="80"/>
      <c r="J1540" s="104"/>
      <c r="K1540" s="104"/>
      <c r="L1540" s="104"/>
      <c r="M1540" s="104"/>
    </row>
    <row r="1541" spans="1:13" s="81" customFormat="1" x14ac:dyDescent="0.25">
      <c r="A1541" s="79"/>
      <c r="B1541" s="79"/>
      <c r="C1541" s="79"/>
      <c r="D1541" s="95"/>
      <c r="E1541" s="79"/>
      <c r="F1541" s="79"/>
      <c r="G1541" s="80"/>
      <c r="H1541" s="79"/>
      <c r="I1541" s="80"/>
      <c r="J1541" s="104"/>
      <c r="K1541" s="104"/>
      <c r="L1541" s="104"/>
      <c r="M1541" s="104"/>
    </row>
    <row r="1542" spans="1:13" s="81" customFormat="1" x14ac:dyDescent="0.25">
      <c r="A1542" s="79"/>
      <c r="B1542" s="79"/>
      <c r="C1542" s="79"/>
      <c r="D1542" s="95"/>
      <c r="E1542" s="79"/>
      <c r="F1542" s="79"/>
      <c r="G1542" s="80"/>
      <c r="H1542" s="79"/>
      <c r="I1542" s="80"/>
      <c r="J1542" s="104"/>
      <c r="K1542" s="104"/>
      <c r="L1542" s="104"/>
      <c r="M1542" s="104"/>
    </row>
    <row r="1543" spans="1:13" s="81" customFormat="1" x14ac:dyDescent="0.25">
      <c r="A1543" s="79"/>
      <c r="B1543" s="79"/>
      <c r="C1543" s="79"/>
      <c r="D1543" s="95"/>
      <c r="E1543" s="79"/>
      <c r="F1543" s="79"/>
      <c r="G1543" s="80"/>
      <c r="H1543" s="79"/>
      <c r="I1543" s="80"/>
      <c r="J1543" s="104"/>
      <c r="K1543" s="104"/>
      <c r="L1543" s="104"/>
      <c r="M1543" s="104"/>
    </row>
    <row r="1544" spans="1:13" s="81" customFormat="1" x14ac:dyDescent="0.25">
      <c r="A1544" s="79"/>
      <c r="B1544" s="79"/>
      <c r="C1544" s="79"/>
      <c r="D1544" s="95"/>
      <c r="E1544" s="79"/>
      <c r="F1544" s="79"/>
      <c r="G1544" s="80"/>
      <c r="H1544" s="79"/>
      <c r="I1544" s="80"/>
      <c r="J1544" s="104"/>
      <c r="K1544" s="104"/>
      <c r="L1544" s="104"/>
      <c r="M1544" s="104"/>
    </row>
    <row r="1545" spans="1:13" s="81" customFormat="1" x14ac:dyDescent="0.25">
      <c r="A1545" s="79"/>
      <c r="B1545" s="79"/>
      <c r="C1545" s="79"/>
      <c r="D1545" s="95"/>
      <c r="E1545" s="79"/>
      <c r="F1545" s="79"/>
      <c r="G1545" s="80"/>
      <c r="H1545" s="79"/>
      <c r="I1545" s="80"/>
      <c r="J1545" s="104"/>
      <c r="K1545" s="104"/>
      <c r="L1545" s="104"/>
      <c r="M1545" s="104"/>
    </row>
    <row r="1546" spans="1:13" s="81" customFormat="1" x14ac:dyDescent="0.25">
      <c r="A1546" s="79"/>
      <c r="B1546" s="79"/>
      <c r="C1546" s="79"/>
      <c r="D1546" s="95"/>
      <c r="E1546" s="79"/>
      <c r="F1546" s="79"/>
      <c r="G1546" s="80"/>
      <c r="H1546" s="79"/>
      <c r="I1546" s="80"/>
      <c r="J1546" s="104"/>
      <c r="K1546" s="104"/>
      <c r="L1546" s="104"/>
      <c r="M1546" s="104"/>
    </row>
    <row r="1547" spans="1:13" s="81" customFormat="1" x14ac:dyDescent="0.25">
      <c r="A1547" s="79"/>
      <c r="B1547" s="79"/>
      <c r="C1547" s="79"/>
      <c r="D1547" s="95"/>
      <c r="E1547" s="79"/>
      <c r="F1547" s="79"/>
      <c r="G1547" s="80"/>
      <c r="H1547" s="79"/>
      <c r="I1547" s="80"/>
      <c r="J1547" s="104"/>
      <c r="K1547" s="104"/>
      <c r="L1547" s="104"/>
      <c r="M1547" s="104"/>
    </row>
    <row r="1548" spans="1:13" s="81" customFormat="1" x14ac:dyDescent="0.25">
      <c r="A1548" s="79"/>
      <c r="B1548" s="79"/>
      <c r="C1548" s="79"/>
      <c r="D1548" s="95"/>
      <c r="E1548" s="79"/>
      <c r="F1548" s="79"/>
      <c r="G1548" s="80"/>
      <c r="H1548" s="79"/>
      <c r="I1548" s="80"/>
      <c r="J1548" s="104"/>
      <c r="K1548" s="104"/>
      <c r="L1548" s="104"/>
      <c r="M1548" s="104"/>
    </row>
    <row r="1549" spans="1:13" s="81" customFormat="1" x14ac:dyDescent="0.25">
      <c r="A1549" s="79"/>
      <c r="B1549" s="79"/>
      <c r="C1549" s="79"/>
      <c r="D1549" s="95"/>
      <c r="E1549" s="79"/>
      <c r="F1549" s="79"/>
      <c r="G1549" s="80"/>
      <c r="H1549" s="79"/>
      <c r="I1549" s="80"/>
      <c r="J1549" s="104"/>
      <c r="K1549" s="104"/>
      <c r="L1549" s="104"/>
      <c r="M1549" s="104"/>
    </row>
    <row r="1550" spans="1:13" s="81" customFormat="1" x14ac:dyDescent="0.25">
      <c r="A1550" s="79"/>
      <c r="B1550" s="79"/>
      <c r="C1550" s="79"/>
      <c r="D1550" s="95"/>
      <c r="E1550" s="79"/>
      <c r="F1550" s="79"/>
      <c r="G1550" s="80"/>
      <c r="H1550" s="79"/>
      <c r="I1550" s="80"/>
      <c r="J1550" s="104"/>
      <c r="K1550" s="104"/>
      <c r="L1550" s="104"/>
      <c r="M1550" s="104"/>
    </row>
    <row r="1551" spans="1:13" s="81" customFormat="1" x14ac:dyDescent="0.25">
      <c r="A1551" s="79"/>
      <c r="B1551" s="79"/>
      <c r="C1551" s="79"/>
      <c r="D1551" s="95"/>
      <c r="E1551" s="79"/>
      <c r="F1551" s="79"/>
      <c r="G1551" s="80"/>
      <c r="H1551" s="79"/>
      <c r="I1551" s="80"/>
      <c r="J1551" s="104"/>
      <c r="K1551" s="104"/>
      <c r="L1551" s="104"/>
      <c r="M1551" s="104"/>
    </row>
    <row r="1552" spans="1:13" s="81" customFormat="1" x14ac:dyDescent="0.25">
      <c r="A1552" s="79"/>
      <c r="B1552" s="79"/>
      <c r="C1552" s="79"/>
      <c r="D1552" s="95"/>
      <c r="E1552" s="79"/>
      <c r="F1552" s="79"/>
      <c r="G1552" s="80"/>
      <c r="H1552" s="79"/>
      <c r="I1552" s="80"/>
      <c r="J1552" s="104"/>
      <c r="K1552" s="104"/>
      <c r="L1552" s="104"/>
      <c r="M1552" s="104"/>
    </row>
    <row r="1553" spans="1:13" s="81" customFormat="1" x14ac:dyDescent="0.25">
      <c r="A1553" s="79"/>
      <c r="B1553" s="79"/>
      <c r="C1553" s="79"/>
      <c r="D1553" s="95"/>
      <c r="E1553" s="79"/>
      <c r="F1553" s="79"/>
      <c r="G1553" s="80"/>
      <c r="H1553" s="79"/>
      <c r="I1553" s="80"/>
      <c r="J1553" s="104"/>
      <c r="K1553" s="104"/>
      <c r="L1553" s="104"/>
      <c r="M1553" s="104"/>
    </row>
    <row r="1554" spans="1:13" s="81" customFormat="1" x14ac:dyDescent="0.25">
      <c r="A1554" s="79"/>
      <c r="B1554" s="79"/>
      <c r="C1554" s="79"/>
      <c r="D1554" s="95"/>
      <c r="E1554" s="79"/>
      <c r="F1554" s="79"/>
      <c r="G1554" s="80"/>
      <c r="H1554" s="79"/>
      <c r="I1554" s="80"/>
      <c r="J1554" s="104"/>
      <c r="K1554" s="104"/>
      <c r="L1554" s="104"/>
      <c r="M1554" s="104"/>
    </row>
    <row r="1555" spans="1:13" s="81" customFormat="1" x14ac:dyDescent="0.25">
      <c r="A1555" s="79"/>
      <c r="B1555" s="79"/>
      <c r="C1555" s="79"/>
      <c r="D1555" s="95"/>
      <c r="E1555" s="79"/>
      <c r="F1555" s="79"/>
      <c r="G1555" s="80"/>
      <c r="H1555" s="79"/>
      <c r="I1555" s="80"/>
      <c r="J1555" s="104"/>
      <c r="K1555" s="104"/>
      <c r="L1555" s="104"/>
      <c r="M1555" s="104"/>
    </row>
    <row r="1556" spans="1:13" s="81" customFormat="1" x14ac:dyDescent="0.25">
      <c r="A1556" s="79"/>
      <c r="B1556" s="79"/>
      <c r="C1556" s="79"/>
      <c r="D1556" s="95"/>
      <c r="E1556" s="79"/>
      <c r="F1556" s="79"/>
      <c r="G1556" s="80"/>
      <c r="H1556" s="79"/>
      <c r="I1556" s="80"/>
      <c r="J1556" s="104"/>
      <c r="K1556" s="104"/>
      <c r="L1556" s="104"/>
      <c r="M1556" s="104"/>
    </row>
    <row r="1557" spans="1:13" s="81" customFormat="1" x14ac:dyDescent="0.25">
      <c r="A1557" s="79"/>
      <c r="B1557" s="79"/>
      <c r="C1557" s="79"/>
      <c r="D1557" s="95"/>
      <c r="E1557" s="79"/>
      <c r="F1557" s="79"/>
      <c r="G1557" s="80"/>
      <c r="H1557" s="79"/>
      <c r="I1557" s="80"/>
      <c r="J1557" s="104"/>
      <c r="K1557" s="104"/>
      <c r="L1557" s="104"/>
      <c r="M1557" s="104"/>
    </row>
    <row r="1558" spans="1:13" s="81" customFormat="1" x14ac:dyDescent="0.25">
      <c r="A1558" s="79"/>
      <c r="B1558" s="79"/>
      <c r="C1558" s="79"/>
      <c r="D1558" s="95"/>
      <c r="E1558" s="79"/>
      <c r="F1558" s="79"/>
      <c r="G1558" s="80"/>
      <c r="H1558" s="79"/>
      <c r="I1558" s="80"/>
      <c r="J1558" s="104"/>
      <c r="K1558" s="104"/>
      <c r="L1558" s="104"/>
      <c r="M1558" s="104"/>
    </row>
    <row r="1559" spans="1:13" s="81" customFormat="1" x14ac:dyDescent="0.25">
      <c r="A1559" s="79"/>
      <c r="B1559" s="79"/>
      <c r="C1559" s="79"/>
      <c r="D1559" s="95"/>
      <c r="E1559" s="79"/>
      <c r="F1559" s="79"/>
      <c r="G1559" s="80"/>
      <c r="H1559" s="79"/>
      <c r="I1559" s="80"/>
      <c r="J1559" s="104"/>
      <c r="K1559" s="104"/>
      <c r="L1559" s="104"/>
      <c r="M1559" s="104"/>
    </row>
    <row r="1560" spans="1:13" s="81" customFormat="1" x14ac:dyDescent="0.25">
      <c r="A1560" s="79"/>
      <c r="B1560" s="79"/>
      <c r="C1560" s="79"/>
      <c r="D1560" s="95"/>
      <c r="E1560" s="79"/>
      <c r="F1560" s="79"/>
      <c r="G1560" s="80"/>
      <c r="H1560" s="79"/>
      <c r="I1560" s="80"/>
      <c r="J1560" s="104"/>
      <c r="K1560" s="104"/>
      <c r="L1560" s="104"/>
      <c r="M1560" s="104"/>
    </row>
    <row r="1561" spans="1:13" s="81" customFormat="1" x14ac:dyDescent="0.25">
      <c r="A1561" s="79"/>
      <c r="B1561" s="79"/>
      <c r="C1561" s="79"/>
      <c r="D1561" s="95"/>
      <c r="E1561" s="79"/>
      <c r="F1561" s="79"/>
      <c r="G1561" s="80"/>
      <c r="H1561" s="79"/>
      <c r="I1561" s="80"/>
      <c r="J1561" s="104"/>
      <c r="K1561" s="104"/>
      <c r="L1561" s="104"/>
      <c r="M1561" s="104"/>
    </row>
    <row r="1562" spans="1:13" s="81" customFormat="1" x14ac:dyDescent="0.25">
      <c r="A1562" s="79"/>
      <c r="B1562" s="79"/>
      <c r="C1562" s="79"/>
      <c r="D1562" s="95"/>
      <c r="E1562" s="79"/>
      <c r="F1562" s="79"/>
      <c r="G1562" s="80"/>
      <c r="H1562" s="79"/>
      <c r="I1562" s="80"/>
      <c r="J1562" s="104"/>
      <c r="K1562" s="104"/>
      <c r="L1562" s="104"/>
      <c r="M1562" s="104"/>
    </row>
    <row r="1563" spans="1:13" s="81" customFormat="1" x14ac:dyDescent="0.25">
      <c r="A1563" s="79"/>
      <c r="B1563" s="79"/>
      <c r="C1563" s="79"/>
      <c r="D1563" s="95"/>
      <c r="E1563" s="79"/>
      <c r="F1563" s="79"/>
      <c r="G1563" s="80"/>
      <c r="H1563" s="79"/>
      <c r="I1563" s="80"/>
      <c r="J1563" s="104"/>
      <c r="K1563" s="104"/>
      <c r="L1563" s="104"/>
      <c r="M1563" s="104"/>
    </row>
    <row r="1564" spans="1:13" s="81" customFormat="1" x14ac:dyDescent="0.25">
      <c r="A1564" s="79"/>
      <c r="B1564" s="79"/>
      <c r="C1564" s="79"/>
      <c r="D1564" s="95"/>
      <c r="E1564" s="79"/>
      <c r="F1564" s="79"/>
      <c r="G1564" s="80"/>
      <c r="H1564" s="79"/>
      <c r="I1564" s="80"/>
      <c r="J1564" s="104"/>
      <c r="K1564" s="104"/>
      <c r="L1564" s="104"/>
      <c r="M1564" s="104"/>
    </row>
    <row r="1565" spans="1:13" s="81" customFormat="1" x14ac:dyDescent="0.25">
      <c r="A1565" s="79"/>
      <c r="B1565" s="79"/>
      <c r="C1565" s="79"/>
      <c r="D1565" s="95"/>
      <c r="E1565" s="79"/>
      <c r="F1565" s="79"/>
      <c r="G1565" s="80"/>
      <c r="H1565" s="79"/>
      <c r="I1565" s="80"/>
      <c r="J1565" s="104"/>
      <c r="K1565" s="104"/>
      <c r="L1565" s="104"/>
      <c r="M1565" s="104"/>
    </row>
    <row r="1566" spans="1:13" s="81" customFormat="1" x14ac:dyDescent="0.25">
      <c r="A1566" s="79"/>
      <c r="B1566" s="79"/>
      <c r="C1566" s="79"/>
      <c r="D1566" s="95"/>
      <c r="E1566" s="79"/>
      <c r="F1566" s="79"/>
      <c r="G1566" s="80"/>
      <c r="H1566" s="79"/>
      <c r="I1566" s="80"/>
      <c r="J1566" s="104"/>
      <c r="K1566" s="104"/>
      <c r="L1566" s="104"/>
      <c r="M1566" s="104"/>
    </row>
    <row r="1567" spans="1:13" s="81" customFormat="1" x14ac:dyDescent="0.25">
      <c r="A1567" s="79"/>
      <c r="B1567" s="79"/>
      <c r="C1567" s="79"/>
      <c r="D1567" s="95"/>
      <c r="E1567" s="79"/>
      <c r="F1567" s="79"/>
      <c r="G1567" s="80"/>
      <c r="H1567" s="79"/>
      <c r="I1567" s="80"/>
      <c r="J1567" s="104"/>
      <c r="K1567" s="104"/>
      <c r="L1567" s="104"/>
      <c r="M1567" s="104"/>
    </row>
    <row r="1568" spans="1:13" s="81" customFormat="1" x14ac:dyDescent="0.25">
      <c r="A1568" s="79"/>
      <c r="B1568" s="79"/>
      <c r="C1568" s="79"/>
      <c r="D1568" s="95"/>
      <c r="E1568" s="79"/>
      <c r="F1568" s="79"/>
      <c r="G1568" s="80"/>
      <c r="H1568" s="79"/>
      <c r="I1568" s="80"/>
      <c r="J1568" s="104"/>
      <c r="K1568" s="104"/>
      <c r="L1568" s="104"/>
      <c r="M1568" s="104"/>
    </row>
    <row r="1569" spans="1:13" s="81" customFormat="1" x14ac:dyDescent="0.25">
      <c r="A1569" s="79"/>
      <c r="B1569" s="79"/>
      <c r="C1569" s="79"/>
      <c r="D1569" s="95"/>
      <c r="E1569" s="79"/>
      <c r="F1569" s="79"/>
      <c r="G1569" s="80"/>
      <c r="H1569" s="79"/>
      <c r="I1569" s="80"/>
      <c r="J1569" s="104"/>
      <c r="K1569" s="104"/>
      <c r="L1569" s="104"/>
      <c r="M1569" s="104"/>
    </row>
    <row r="1570" spans="1:13" s="81" customFormat="1" x14ac:dyDescent="0.25">
      <c r="A1570" s="79"/>
      <c r="B1570" s="79"/>
      <c r="C1570" s="79"/>
      <c r="D1570" s="95"/>
      <c r="E1570" s="79"/>
      <c r="F1570" s="79"/>
      <c r="G1570" s="80"/>
      <c r="H1570" s="79"/>
      <c r="I1570" s="80"/>
      <c r="J1570" s="104"/>
      <c r="K1570" s="104"/>
      <c r="L1570" s="104"/>
      <c r="M1570" s="104"/>
    </row>
    <row r="1571" spans="1:13" s="81" customFormat="1" x14ac:dyDescent="0.25">
      <c r="A1571" s="79"/>
      <c r="B1571" s="79"/>
      <c r="C1571" s="79"/>
      <c r="D1571" s="95"/>
      <c r="E1571" s="79"/>
      <c r="F1571" s="79"/>
      <c r="G1571" s="80"/>
      <c r="H1571" s="79"/>
      <c r="I1571" s="80"/>
      <c r="J1571" s="104"/>
      <c r="K1571" s="104"/>
      <c r="L1571" s="104"/>
      <c r="M1571" s="104"/>
    </row>
    <row r="1572" spans="1:13" s="81" customFormat="1" x14ac:dyDescent="0.25">
      <c r="A1572" s="79"/>
      <c r="B1572" s="79"/>
      <c r="C1572" s="79"/>
      <c r="D1572" s="95"/>
      <c r="E1572" s="79"/>
      <c r="F1572" s="79"/>
      <c r="G1572" s="80"/>
      <c r="H1572" s="79"/>
      <c r="I1572" s="80"/>
      <c r="J1572" s="104"/>
      <c r="K1572" s="104"/>
      <c r="L1572" s="104"/>
      <c r="M1572" s="104"/>
    </row>
    <row r="1573" spans="1:13" s="81" customFormat="1" x14ac:dyDescent="0.25">
      <c r="A1573" s="79"/>
      <c r="B1573" s="79"/>
      <c r="C1573" s="79"/>
      <c r="D1573" s="95"/>
      <c r="E1573" s="79"/>
      <c r="F1573" s="79"/>
      <c r="G1573" s="80"/>
      <c r="H1573" s="79"/>
      <c r="I1573" s="80"/>
      <c r="J1573" s="104"/>
      <c r="K1573" s="104"/>
      <c r="L1573" s="104"/>
      <c r="M1573" s="104"/>
    </row>
    <row r="1574" spans="1:13" s="81" customFormat="1" x14ac:dyDescent="0.25">
      <c r="A1574" s="79"/>
      <c r="B1574" s="79"/>
      <c r="C1574" s="79"/>
      <c r="D1574" s="95"/>
      <c r="E1574" s="79"/>
      <c r="F1574" s="79"/>
      <c r="G1574" s="80"/>
      <c r="H1574" s="79"/>
      <c r="I1574" s="80"/>
      <c r="J1574" s="104"/>
      <c r="K1574" s="104"/>
      <c r="L1574" s="104"/>
      <c r="M1574" s="104"/>
    </row>
    <row r="1575" spans="1:13" s="81" customFormat="1" x14ac:dyDescent="0.25">
      <c r="A1575" s="79"/>
      <c r="B1575" s="79"/>
      <c r="C1575" s="79"/>
      <c r="D1575" s="95"/>
      <c r="E1575" s="79"/>
      <c r="F1575" s="79"/>
      <c r="G1575" s="80"/>
      <c r="H1575" s="79"/>
      <c r="I1575" s="80"/>
      <c r="J1575" s="104"/>
      <c r="K1575" s="104"/>
      <c r="L1575" s="104"/>
      <c r="M1575" s="104"/>
    </row>
    <row r="1576" spans="1:13" s="81" customFormat="1" x14ac:dyDescent="0.25">
      <c r="A1576" s="79"/>
      <c r="B1576" s="79"/>
      <c r="C1576" s="79"/>
      <c r="D1576" s="95"/>
      <c r="E1576" s="79"/>
      <c r="F1576" s="79"/>
      <c r="G1576" s="80"/>
      <c r="H1576" s="79"/>
      <c r="I1576" s="80"/>
      <c r="J1576" s="104"/>
      <c r="K1576" s="104"/>
      <c r="L1576" s="104"/>
      <c r="M1576" s="104"/>
    </row>
    <row r="1577" spans="1:13" s="81" customFormat="1" x14ac:dyDescent="0.25">
      <c r="A1577" s="79"/>
      <c r="B1577" s="79"/>
      <c r="C1577" s="79"/>
      <c r="D1577" s="95"/>
      <c r="E1577" s="79"/>
      <c r="F1577" s="79"/>
      <c r="G1577" s="80"/>
      <c r="H1577" s="79"/>
      <c r="I1577" s="80"/>
      <c r="J1577" s="104"/>
      <c r="K1577" s="104"/>
      <c r="L1577" s="104"/>
      <c r="M1577" s="104"/>
    </row>
    <row r="1578" spans="1:13" s="81" customFormat="1" x14ac:dyDescent="0.25">
      <c r="A1578" s="79"/>
      <c r="B1578" s="79"/>
      <c r="C1578" s="79"/>
      <c r="D1578" s="95"/>
      <c r="E1578" s="79"/>
      <c r="F1578" s="79"/>
      <c r="G1578" s="80"/>
      <c r="H1578" s="79"/>
      <c r="I1578" s="80"/>
      <c r="J1578" s="104"/>
      <c r="K1578" s="104"/>
      <c r="L1578" s="104"/>
      <c r="M1578" s="104"/>
    </row>
    <row r="1579" spans="1:13" s="81" customFormat="1" x14ac:dyDescent="0.25">
      <c r="A1579" s="79"/>
      <c r="B1579" s="79"/>
      <c r="C1579" s="79"/>
      <c r="D1579" s="95"/>
      <c r="E1579" s="79"/>
      <c r="F1579" s="79"/>
      <c r="G1579" s="80"/>
      <c r="H1579" s="79"/>
      <c r="I1579" s="80"/>
      <c r="J1579" s="104"/>
      <c r="K1579" s="104"/>
      <c r="L1579" s="104"/>
      <c r="M1579" s="104"/>
    </row>
    <row r="1580" spans="1:13" s="81" customFormat="1" x14ac:dyDescent="0.25">
      <c r="A1580" s="79"/>
      <c r="B1580" s="79"/>
      <c r="C1580" s="79"/>
      <c r="D1580" s="95"/>
      <c r="E1580" s="79"/>
      <c r="F1580" s="79"/>
      <c r="G1580" s="80"/>
      <c r="H1580" s="79"/>
      <c r="I1580" s="80"/>
      <c r="J1580" s="104"/>
      <c r="K1580" s="104"/>
      <c r="L1580" s="104"/>
      <c r="M1580" s="104"/>
    </row>
    <row r="1581" spans="1:13" s="81" customFormat="1" x14ac:dyDescent="0.25">
      <c r="A1581" s="79"/>
      <c r="B1581" s="79"/>
      <c r="C1581" s="79"/>
      <c r="D1581" s="95"/>
      <c r="E1581" s="79"/>
      <c r="F1581" s="79"/>
      <c r="G1581" s="80"/>
      <c r="H1581" s="79"/>
      <c r="I1581" s="80"/>
      <c r="J1581" s="104"/>
      <c r="K1581" s="104"/>
      <c r="L1581" s="104"/>
      <c r="M1581" s="104"/>
    </row>
    <row r="1582" spans="1:13" s="81" customFormat="1" x14ac:dyDescent="0.25">
      <c r="A1582" s="79"/>
      <c r="B1582" s="79"/>
      <c r="C1582" s="79"/>
      <c r="D1582" s="95"/>
      <c r="E1582" s="79"/>
      <c r="F1582" s="79"/>
      <c r="G1582" s="80"/>
      <c r="H1582" s="79"/>
      <c r="I1582" s="80"/>
      <c r="J1582" s="104"/>
      <c r="K1582" s="104"/>
      <c r="L1582" s="104"/>
      <c r="M1582" s="104"/>
    </row>
    <row r="1583" spans="1:13" s="81" customFormat="1" x14ac:dyDescent="0.25">
      <c r="A1583" s="79"/>
      <c r="B1583" s="79"/>
      <c r="C1583" s="79"/>
      <c r="D1583" s="95"/>
      <c r="E1583" s="79"/>
      <c r="F1583" s="79"/>
      <c r="G1583" s="80"/>
      <c r="H1583" s="79"/>
      <c r="I1583" s="80"/>
      <c r="J1583" s="104"/>
      <c r="K1583" s="104"/>
      <c r="L1583" s="104"/>
      <c r="M1583" s="104"/>
    </row>
    <row r="1584" spans="1:13" s="81" customFormat="1" x14ac:dyDescent="0.25">
      <c r="A1584" s="79"/>
      <c r="B1584" s="79"/>
      <c r="C1584" s="79"/>
      <c r="D1584" s="95"/>
      <c r="E1584" s="79"/>
      <c r="F1584" s="79"/>
      <c r="G1584" s="80"/>
      <c r="H1584" s="79"/>
      <c r="I1584" s="80"/>
      <c r="J1584" s="104"/>
      <c r="K1584" s="104"/>
      <c r="L1584" s="104"/>
      <c r="M1584" s="104"/>
    </row>
    <row r="1585" spans="1:13" s="81" customFormat="1" x14ac:dyDescent="0.25">
      <c r="A1585" s="79"/>
      <c r="B1585" s="79"/>
      <c r="C1585" s="79"/>
      <c r="D1585" s="95"/>
      <c r="E1585" s="79"/>
      <c r="F1585" s="79"/>
      <c r="G1585" s="80"/>
      <c r="H1585" s="79"/>
      <c r="I1585" s="80"/>
      <c r="J1585" s="104"/>
      <c r="K1585" s="104"/>
      <c r="L1585" s="104"/>
      <c r="M1585" s="104"/>
    </row>
    <row r="1586" spans="1:13" s="81" customFormat="1" x14ac:dyDescent="0.25">
      <c r="A1586" s="79"/>
      <c r="B1586" s="79"/>
      <c r="C1586" s="79"/>
      <c r="D1586" s="95"/>
      <c r="E1586" s="79"/>
      <c r="F1586" s="79"/>
      <c r="G1586" s="80"/>
      <c r="H1586" s="79"/>
      <c r="I1586" s="80"/>
      <c r="J1586" s="104"/>
      <c r="K1586" s="104"/>
      <c r="L1586" s="104"/>
      <c r="M1586" s="104"/>
    </row>
    <row r="1587" spans="1:13" s="81" customFormat="1" x14ac:dyDescent="0.25">
      <c r="A1587" s="79"/>
      <c r="B1587" s="79"/>
      <c r="C1587" s="79"/>
      <c r="D1587" s="95"/>
      <c r="E1587" s="79"/>
      <c r="F1587" s="79"/>
      <c r="G1587" s="80"/>
      <c r="H1587" s="79"/>
      <c r="I1587" s="80"/>
      <c r="J1587" s="104"/>
      <c r="K1587" s="104"/>
      <c r="L1587" s="104"/>
      <c r="M1587" s="104"/>
    </row>
    <row r="1588" spans="1:13" s="81" customFormat="1" x14ac:dyDescent="0.25">
      <c r="A1588" s="79"/>
      <c r="B1588" s="79"/>
      <c r="C1588" s="79"/>
      <c r="D1588" s="95"/>
      <c r="E1588" s="79"/>
      <c r="F1588" s="79"/>
      <c r="G1588" s="80"/>
      <c r="H1588" s="79"/>
      <c r="I1588" s="80"/>
      <c r="J1588" s="104"/>
      <c r="K1588" s="104"/>
      <c r="L1588" s="104"/>
      <c r="M1588" s="104"/>
    </row>
    <row r="1589" spans="1:13" s="81" customFormat="1" x14ac:dyDescent="0.25">
      <c r="A1589" s="79"/>
      <c r="B1589" s="79"/>
      <c r="C1589" s="79"/>
      <c r="D1589" s="95"/>
      <c r="E1589" s="79"/>
      <c r="F1589" s="79"/>
      <c r="G1589" s="80"/>
      <c r="H1589" s="79"/>
      <c r="I1589" s="80"/>
      <c r="J1589" s="104"/>
      <c r="K1589" s="104"/>
      <c r="L1589" s="104"/>
      <c r="M1589" s="104"/>
    </row>
    <row r="1590" spans="1:13" s="81" customFormat="1" x14ac:dyDescent="0.25">
      <c r="A1590" s="79"/>
      <c r="B1590" s="79"/>
      <c r="C1590" s="79"/>
      <c r="D1590" s="95"/>
      <c r="E1590" s="79"/>
      <c r="F1590" s="79"/>
      <c r="G1590" s="80"/>
      <c r="H1590" s="79"/>
      <c r="I1590" s="80"/>
      <c r="J1590" s="104"/>
      <c r="K1590" s="104"/>
      <c r="L1590" s="104"/>
      <c r="M1590" s="104"/>
    </row>
    <row r="1591" spans="1:13" s="81" customFormat="1" x14ac:dyDescent="0.25">
      <c r="A1591" s="79"/>
      <c r="B1591" s="79"/>
      <c r="C1591" s="79"/>
      <c r="D1591" s="95"/>
      <c r="E1591" s="79"/>
      <c r="F1591" s="79"/>
      <c r="G1591" s="80"/>
      <c r="H1591" s="79"/>
      <c r="I1591" s="80"/>
      <c r="J1591" s="104"/>
      <c r="K1591" s="104"/>
      <c r="L1591" s="104"/>
      <c r="M1591" s="104"/>
    </row>
    <row r="1592" spans="1:13" s="81" customFormat="1" x14ac:dyDescent="0.25">
      <c r="A1592" s="79"/>
      <c r="B1592" s="79"/>
      <c r="C1592" s="79"/>
      <c r="D1592" s="95"/>
      <c r="E1592" s="79"/>
      <c r="F1592" s="79"/>
      <c r="G1592" s="80"/>
      <c r="H1592" s="79"/>
      <c r="I1592" s="80"/>
      <c r="J1592" s="104"/>
      <c r="K1592" s="104"/>
      <c r="L1592" s="104"/>
      <c r="M1592" s="104"/>
    </row>
    <row r="1593" spans="1:13" s="81" customFormat="1" x14ac:dyDescent="0.25">
      <c r="A1593" s="79"/>
      <c r="B1593" s="79"/>
      <c r="C1593" s="79"/>
      <c r="D1593" s="95"/>
      <c r="E1593" s="79"/>
      <c r="F1593" s="79"/>
      <c r="G1593" s="80"/>
      <c r="H1593" s="79"/>
      <c r="I1593" s="80"/>
      <c r="J1593" s="104"/>
      <c r="K1593" s="104"/>
      <c r="L1593" s="104"/>
      <c r="M1593" s="104"/>
    </row>
    <row r="1594" spans="1:13" s="81" customFormat="1" x14ac:dyDescent="0.25">
      <c r="A1594" s="79"/>
      <c r="B1594" s="79"/>
      <c r="C1594" s="79"/>
      <c r="D1594" s="95"/>
      <c r="E1594" s="79"/>
      <c r="F1594" s="79"/>
      <c r="G1594" s="80"/>
      <c r="H1594" s="79"/>
      <c r="I1594" s="80"/>
      <c r="J1594" s="104"/>
      <c r="K1594" s="104"/>
      <c r="L1594" s="104"/>
      <c r="M1594" s="104"/>
    </row>
    <row r="1595" spans="1:13" s="81" customFormat="1" x14ac:dyDescent="0.25">
      <c r="A1595" s="79"/>
      <c r="B1595" s="79"/>
      <c r="C1595" s="79"/>
      <c r="D1595" s="95"/>
      <c r="E1595" s="79"/>
      <c r="F1595" s="79"/>
      <c r="G1595" s="80"/>
      <c r="H1595" s="79"/>
      <c r="I1595" s="80"/>
      <c r="J1595" s="104"/>
      <c r="K1595" s="104"/>
      <c r="L1595" s="104"/>
      <c r="M1595" s="104"/>
    </row>
    <row r="1596" spans="1:13" s="81" customFormat="1" x14ac:dyDescent="0.25">
      <c r="A1596" s="79"/>
      <c r="B1596" s="79"/>
      <c r="C1596" s="79"/>
      <c r="D1596" s="95"/>
      <c r="E1596" s="79"/>
      <c r="F1596" s="79"/>
      <c r="G1596" s="80"/>
      <c r="H1596" s="79"/>
      <c r="I1596" s="80"/>
      <c r="J1596" s="104"/>
      <c r="K1596" s="104"/>
      <c r="L1596" s="104"/>
      <c r="M1596" s="104"/>
    </row>
    <row r="1597" spans="1:13" s="81" customFormat="1" x14ac:dyDescent="0.25">
      <c r="A1597" s="79"/>
      <c r="B1597" s="79"/>
      <c r="C1597" s="79"/>
      <c r="D1597" s="95"/>
      <c r="E1597" s="79"/>
      <c r="F1597" s="79"/>
      <c r="G1597" s="80"/>
      <c r="H1597" s="79"/>
      <c r="I1597" s="80"/>
      <c r="J1597" s="104"/>
      <c r="K1597" s="104"/>
      <c r="L1597" s="104"/>
      <c r="M1597" s="104"/>
    </row>
    <row r="1598" spans="1:13" s="81" customFormat="1" x14ac:dyDescent="0.25">
      <c r="A1598" s="79"/>
      <c r="B1598" s="79"/>
      <c r="C1598" s="79"/>
      <c r="D1598" s="95"/>
      <c r="E1598" s="79"/>
      <c r="F1598" s="79"/>
      <c r="G1598" s="80"/>
      <c r="H1598" s="79"/>
      <c r="I1598" s="80"/>
      <c r="J1598" s="104"/>
      <c r="K1598" s="104"/>
      <c r="L1598" s="104"/>
      <c r="M1598" s="104"/>
    </row>
    <row r="1599" spans="1:13" s="81" customFormat="1" x14ac:dyDescent="0.25">
      <c r="A1599" s="79"/>
      <c r="B1599" s="79"/>
      <c r="C1599" s="79"/>
      <c r="D1599" s="95"/>
      <c r="E1599" s="79"/>
      <c r="F1599" s="79"/>
      <c r="G1599" s="80"/>
      <c r="H1599" s="79"/>
      <c r="I1599" s="80"/>
      <c r="J1599" s="104"/>
      <c r="K1599" s="104"/>
      <c r="L1599" s="104"/>
      <c r="M1599" s="104"/>
    </row>
    <row r="1600" spans="1:13" s="81" customFormat="1" x14ac:dyDescent="0.25">
      <c r="A1600" s="79"/>
      <c r="B1600" s="79"/>
      <c r="C1600" s="79"/>
      <c r="D1600" s="95"/>
      <c r="E1600" s="79"/>
      <c r="F1600" s="79"/>
      <c r="G1600" s="80"/>
      <c r="H1600" s="79"/>
      <c r="I1600" s="80"/>
      <c r="J1600" s="104"/>
      <c r="K1600" s="104"/>
      <c r="L1600" s="104"/>
      <c r="M1600" s="104"/>
    </row>
    <row r="1601" spans="1:13" s="81" customFormat="1" x14ac:dyDescent="0.25">
      <c r="A1601" s="79"/>
      <c r="B1601" s="79"/>
      <c r="C1601" s="79"/>
      <c r="D1601" s="95"/>
      <c r="E1601" s="79"/>
      <c r="F1601" s="79"/>
      <c r="G1601" s="80"/>
      <c r="H1601" s="79"/>
      <c r="I1601" s="80"/>
      <c r="J1601" s="104"/>
      <c r="K1601" s="104"/>
      <c r="L1601" s="104"/>
      <c r="M1601" s="104"/>
    </row>
    <row r="1602" spans="1:13" s="81" customFormat="1" x14ac:dyDescent="0.25">
      <c r="A1602" s="79"/>
      <c r="B1602" s="79"/>
      <c r="C1602" s="79"/>
      <c r="D1602" s="95"/>
      <c r="E1602" s="79"/>
      <c r="F1602" s="79"/>
      <c r="G1602" s="80"/>
      <c r="H1602" s="79"/>
      <c r="I1602" s="80"/>
      <c r="J1602" s="104"/>
      <c r="K1602" s="104"/>
      <c r="L1602" s="104"/>
      <c r="M1602" s="104"/>
    </row>
    <row r="1603" spans="1:13" s="81" customFormat="1" x14ac:dyDescent="0.25">
      <c r="A1603" s="79"/>
      <c r="B1603" s="79"/>
      <c r="C1603" s="79"/>
      <c r="D1603" s="95"/>
      <c r="E1603" s="79"/>
      <c r="F1603" s="79"/>
      <c r="G1603" s="80"/>
      <c r="H1603" s="79"/>
      <c r="I1603" s="80"/>
      <c r="J1603" s="104"/>
      <c r="K1603" s="104"/>
      <c r="L1603" s="104"/>
      <c r="M1603" s="104"/>
    </row>
    <row r="1604" spans="1:13" s="81" customFormat="1" x14ac:dyDescent="0.25">
      <c r="A1604" s="79"/>
      <c r="B1604" s="79"/>
      <c r="C1604" s="79"/>
      <c r="D1604" s="95"/>
      <c r="E1604" s="79"/>
      <c r="F1604" s="79"/>
      <c r="G1604" s="80"/>
      <c r="H1604" s="79"/>
      <c r="I1604" s="80"/>
      <c r="J1604" s="104"/>
      <c r="K1604" s="104"/>
      <c r="L1604" s="104"/>
      <c r="M1604" s="104"/>
    </row>
    <row r="1605" spans="1:13" s="81" customFormat="1" x14ac:dyDescent="0.25">
      <c r="A1605" s="79"/>
      <c r="B1605" s="79"/>
      <c r="C1605" s="79"/>
      <c r="D1605" s="95"/>
      <c r="E1605" s="79"/>
      <c r="F1605" s="79"/>
      <c r="G1605" s="80"/>
      <c r="H1605" s="79"/>
      <c r="I1605" s="80"/>
      <c r="J1605" s="104"/>
      <c r="K1605" s="104"/>
      <c r="L1605" s="104"/>
      <c r="M1605" s="104"/>
    </row>
    <row r="1606" spans="1:13" s="81" customFormat="1" x14ac:dyDescent="0.25">
      <c r="A1606" s="79"/>
      <c r="B1606" s="79"/>
      <c r="C1606" s="79"/>
      <c r="D1606" s="95"/>
      <c r="E1606" s="79"/>
      <c r="F1606" s="79"/>
      <c r="G1606" s="80"/>
      <c r="H1606" s="79"/>
      <c r="I1606" s="80"/>
      <c r="J1606" s="104"/>
      <c r="K1606" s="104"/>
      <c r="L1606" s="104"/>
      <c r="M1606" s="104"/>
    </row>
    <row r="1607" spans="1:13" s="81" customFormat="1" x14ac:dyDescent="0.25">
      <c r="A1607" s="79"/>
      <c r="B1607" s="79"/>
      <c r="C1607" s="79"/>
      <c r="D1607" s="95"/>
      <c r="E1607" s="79"/>
      <c r="F1607" s="79"/>
      <c r="G1607" s="80"/>
      <c r="H1607" s="79"/>
      <c r="I1607" s="80"/>
      <c r="J1607" s="104"/>
      <c r="K1607" s="104"/>
      <c r="L1607" s="104"/>
      <c r="M1607" s="104"/>
    </row>
    <row r="1608" spans="1:13" s="81" customFormat="1" x14ac:dyDescent="0.25">
      <c r="A1608" s="79"/>
      <c r="B1608" s="79"/>
      <c r="C1608" s="79"/>
      <c r="D1608" s="95"/>
      <c r="E1608" s="79"/>
      <c r="F1608" s="79"/>
      <c r="G1608" s="80"/>
      <c r="H1608" s="79"/>
      <c r="I1608" s="80"/>
      <c r="J1608" s="104"/>
      <c r="K1608" s="104"/>
      <c r="L1608" s="104"/>
      <c r="M1608" s="104"/>
    </row>
    <row r="1609" spans="1:13" s="81" customFormat="1" x14ac:dyDescent="0.25">
      <c r="A1609" s="79"/>
      <c r="B1609" s="79"/>
      <c r="C1609" s="79"/>
      <c r="D1609" s="95"/>
      <c r="E1609" s="79"/>
      <c r="F1609" s="79"/>
      <c r="G1609" s="80"/>
      <c r="H1609" s="79"/>
      <c r="I1609" s="80"/>
      <c r="J1609" s="104"/>
      <c r="K1609" s="104"/>
      <c r="L1609" s="104"/>
      <c r="M1609" s="104"/>
    </row>
    <row r="1610" spans="1:13" s="81" customFormat="1" x14ac:dyDescent="0.25">
      <c r="A1610" s="79"/>
      <c r="B1610" s="79"/>
      <c r="C1610" s="79"/>
      <c r="D1610" s="95"/>
      <c r="E1610" s="79"/>
      <c r="F1610" s="79"/>
      <c r="G1610" s="80"/>
      <c r="H1610" s="79"/>
      <c r="I1610" s="80"/>
      <c r="J1610" s="104"/>
      <c r="K1610" s="104"/>
      <c r="L1610" s="104"/>
      <c r="M1610" s="104"/>
    </row>
    <row r="1611" spans="1:13" s="81" customFormat="1" x14ac:dyDescent="0.25">
      <c r="A1611" s="79"/>
      <c r="B1611" s="79"/>
      <c r="C1611" s="79"/>
      <c r="D1611" s="95"/>
      <c r="E1611" s="79"/>
      <c r="F1611" s="79"/>
      <c r="G1611" s="80"/>
      <c r="H1611" s="79"/>
      <c r="I1611" s="80"/>
      <c r="J1611" s="104"/>
      <c r="K1611" s="104"/>
      <c r="L1611" s="104"/>
      <c r="M1611" s="104"/>
    </row>
    <row r="1612" spans="1:13" s="81" customFormat="1" x14ac:dyDescent="0.25">
      <c r="A1612" s="79"/>
      <c r="B1612" s="79"/>
      <c r="C1612" s="79"/>
      <c r="D1612" s="95"/>
      <c r="E1612" s="79"/>
      <c r="F1612" s="79"/>
      <c r="G1612" s="80"/>
      <c r="H1612" s="79"/>
      <c r="I1612" s="80"/>
      <c r="J1612" s="104"/>
      <c r="K1612" s="104"/>
      <c r="L1612" s="104"/>
      <c r="M1612" s="104"/>
    </row>
    <row r="1613" spans="1:13" s="81" customFormat="1" x14ac:dyDescent="0.25">
      <c r="A1613" s="79"/>
      <c r="B1613" s="79"/>
      <c r="C1613" s="79"/>
      <c r="D1613" s="95"/>
      <c r="E1613" s="79"/>
      <c r="F1613" s="79"/>
      <c r="G1613" s="80"/>
      <c r="H1613" s="79"/>
      <c r="I1613" s="80"/>
      <c r="J1613" s="104"/>
      <c r="K1613" s="104"/>
      <c r="L1613" s="104"/>
      <c r="M1613" s="104"/>
    </row>
    <row r="1614" spans="1:13" s="81" customFormat="1" x14ac:dyDescent="0.25">
      <c r="A1614" s="79"/>
      <c r="B1614" s="79"/>
      <c r="C1614" s="79"/>
      <c r="D1614" s="95"/>
      <c r="E1614" s="79"/>
      <c r="F1614" s="79"/>
      <c r="G1614" s="80"/>
      <c r="H1614" s="79"/>
      <c r="I1614" s="80"/>
      <c r="J1614" s="104"/>
      <c r="K1614" s="104"/>
      <c r="L1614" s="104"/>
      <c r="M1614" s="104"/>
    </row>
    <row r="1615" spans="1:13" s="81" customFormat="1" x14ac:dyDescent="0.25">
      <c r="A1615" s="79"/>
      <c r="B1615" s="79"/>
      <c r="C1615" s="79"/>
      <c r="D1615" s="95"/>
      <c r="E1615" s="79"/>
      <c r="F1615" s="79"/>
      <c r="G1615" s="80"/>
      <c r="H1615" s="79"/>
      <c r="I1615" s="80"/>
      <c r="J1615" s="104"/>
      <c r="K1615" s="104"/>
      <c r="L1615" s="104"/>
      <c r="M1615" s="104"/>
    </row>
    <row r="1616" spans="1:13" s="81" customFormat="1" x14ac:dyDescent="0.25">
      <c r="A1616" s="79"/>
      <c r="B1616" s="79"/>
      <c r="C1616" s="79"/>
      <c r="D1616" s="95"/>
      <c r="E1616" s="79"/>
      <c r="F1616" s="79"/>
      <c r="G1616" s="80"/>
      <c r="H1616" s="79"/>
      <c r="I1616" s="80"/>
      <c r="J1616" s="104"/>
      <c r="K1616" s="104"/>
      <c r="L1616" s="104"/>
      <c r="M1616" s="104"/>
    </row>
    <row r="1617" spans="1:13" s="81" customFormat="1" x14ac:dyDescent="0.25">
      <c r="A1617" s="79"/>
      <c r="B1617" s="79"/>
      <c r="C1617" s="79"/>
      <c r="D1617" s="95"/>
      <c r="E1617" s="79"/>
      <c r="F1617" s="79"/>
      <c r="G1617" s="80"/>
      <c r="H1617" s="79"/>
      <c r="I1617" s="80"/>
      <c r="J1617" s="104"/>
      <c r="K1617" s="104"/>
      <c r="L1617" s="104"/>
      <c r="M1617" s="104"/>
    </row>
    <row r="1618" spans="1:13" s="81" customFormat="1" x14ac:dyDescent="0.25">
      <c r="A1618" s="79"/>
      <c r="B1618" s="79"/>
      <c r="C1618" s="79"/>
      <c r="D1618" s="95"/>
      <c r="E1618" s="79"/>
      <c r="F1618" s="79"/>
      <c r="G1618" s="80"/>
      <c r="H1618" s="79"/>
      <c r="I1618" s="80"/>
      <c r="J1618" s="104"/>
      <c r="K1618" s="104"/>
      <c r="L1618" s="104"/>
      <c r="M1618" s="104"/>
    </row>
    <row r="1619" spans="1:13" s="81" customFormat="1" x14ac:dyDescent="0.25">
      <c r="A1619" s="79"/>
      <c r="B1619" s="79"/>
      <c r="C1619" s="79"/>
      <c r="D1619" s="95"/>
      <c r="E1619" s="79"/>
      <c r="F1619" s="79"/>
      <c r="G1619" s="80"/>
      <c r="H1619" s="79"/>
      <c r="I1619" s="80"/>
      <c r="J1619" s="104"/>
      <c r="K1619" s="104"/>
      <c r="L1619" s="104"/>
      <c r="M1619" s="104"/>
    </row>
    <row r="1620" spans="1:13" s="81" customFormat="1" x14ac:dyDescent="0.25">
      <c r="A1620" s="79"/>
      <c r="B1620" s="79"/>
      <c r="C1620" s="79"/>
      <c r="D1620" s="95"/>
      <c r="E1620" s="79"/>
      <c r="F1620" s="79"/>
      <c r="G1620" s="80"/>
      <c r="H1620" s="79"/>
      <c r="I1620" s="80"/>
      <c r="J1620" s="104"/>
      <c r="K1620" s="104"/>
      <c r="L1620" s="104"/>
      <c r="M1620" s="104"/>
    </row>
    <row r="1621" spans="1:13" s="81" customFormat="1" x14ac:dyDescent="0.25">
      <c r="A1621" s="79"/>
      <c r="B1621" s="79"/>
      <c r="C1621" s="79"/>
      <c r="D1621" s="95"/>
      <c r="E1621" s="79"/>
      <c r="F1621" s="79"/>
      <c r="G1621" s="80"/>
      <c r="H1621" s="79"/>
      <c r="I1621" s="80"/>
      <c r="J1621" s="104"/>
      <c r="K1621" s="104"/>
      <c r="L1621" s="104"/>
      <c r="M1621" s="104"/>
    </row>
    <row r="1622" spans="1:13" s="81" customFormat="1" x14ac:dyDescent="0.25">
      <c r="A1622" s="79"/>
      <c r="B1622" s="79"/>
      <c r="C1622" s="79"/>
      <c r="D1622" s="95"/>
      <c r="E1622" s="79"/>
      <c r="F1622" s="79"/>
      <c r="G1622" s="80"/>
      <c r="H1622" s="79"/>
      <c r="I1622" s="80"/>
      <c r="J1622" s="104"/>
      <c r="K1622" s="104"/>
      <c r="L1622" s="104"/>
      <c r="M1622" s="104"/>
    </row>
    <row r="1623" spans="1:13" s="81" customFormat="1" x14ac:dyDescent="0.25">
      <c r="A1623" s="79"/>
      <c r="B1623" s="79"/>
      <c r="C1623" s="79"/>
      <c r="D1623" s="95"/>
      <c r="E1623" s="79"/>
      <c r="F1623" s="79"/>
      <c r="G1623" s="80"/>
      <c r="H1623" s="79"/>
      <c r="I1623" s="80"/>
      <c r="J1623" s="104"/>
      <c r="K1623" s="104"/>
      <c r="L1623" s="104"/>
      <c r="M1623" s="104"/>
    </row>
    <row r="1624" spans="1:13" s="81" customFormat="1" x14ac:dyDescent="0.25">
      <c r="A1624" s="79"/>
      <c r="B1624" s="79"/>
      <c r="C1624" s="79"/>
      <c r="D1624" s="95"/>
      <c r="E1624" s="79"/>
      <c r="F1624" s="79"/>
      <c r="G1624" s="80"/>
      <c r="H1624" s="79"/>
      <c r="I1624" s="80"/>
      <c r="J1624" s="104"/>
      <c r="K1624" s="104"/>
      <c r="L1624" s="104"/>
      <c r="M1624" s="104"/>
    </row>
    <row r="1625" spans="1:13" s="81" customFormat="1" x14ac:dyDescent="0.25">
      <c r="A1625" s="79"/>
      <c r="B1625" s="79"/>
      <c r="C1625" s="79"/>
      <c r="D1625" s="95"/>
      <c r="E1625" s="79"/>
      <c r="F1625" s="79"/>
      <c r="G1625" s="80"/>
      <c r="H1625" s="79"/>
      <c r="I1625" s="80"/>
      <c r="J1625" s="104"/>
      <c r="K1625" s="104"/>
      <c r="L1625" s="104"/>
      <c r="M1625" s="104"/>
    </row>
    <row r="1626" spans="1:13" s="81" customFormat="1" x14ac:dyDescent="0.25">
      <c r="A1626" s="79"/>
      <c r="B1626" s="79"/>
      <c r="C1626" s="79"/>
      <c r="D1626" s="95"/>
      <c r="E1626" s="79"/>
      <c r="F1626" s="79"/>
      <c r="G1626" s="80"/>
      <c r="H1626" s="79"/>
      <c r="I1626" s="80"/>
      <c r="J1626" s="104"/>
      <c r="K1626" s="104"/>
      <c r="L1626" s="104"/>
      <c r="M1626" s="104"/>
    </row>
    <row r="1627" spans="1:13" s="81" customFormat="1" x14ac:dyDescent="0.25">
      <c r="A1627" s="79"/>
      <c r="B1627" s="79"/>
      <c r="C1627" s="79"/>
      <c r="D1627" s="95"/>
      <c r="E1627" s="79"/>
      <c r="F1627" s="79"/>
      <c r="G1627" s="80"/>
      <c r="H1627" s="79"/>
      <c r="I1627" s="80"/>
      <c r="J1627" s="104"/>
      <c r="K1627" s="104"/>
      <c r="L1627" s="104"/>
      <c r="M1627" s="104"/>
    </row>
    <row r="1628" spans="1:13" s="81" customFormat="1" x14ac:dyDescent="0.25">
      <c r="A1628" s="79"/>
      <c r="B1628" s="79"/>
      <c r="C1628" s="79"/>
      <c r="D1628" s="95"/>
      <c r="E1628" s="79"/>
      <c r="F1628" s="79"/>
      <c r="G1628" s="80"/>
      <c r="H1628" s="79"/>
      <c r="I1628" s="80"/>
      <c r="J1628" s="104"/>
      <c r="K1628" s="104"/>
      <c r="L1628" s="104"/>
      <c r="M1628" s="104"/>
    </row>
    <row r="1629" spans="1:13" s="81" customFormat="1" x14ac:dyDescent="0.25">
      <c r="A1629" s="79"/>
      <c r="B1629" s="79"/>
      <c r="C1629" s="79"/>
      <c r="D1629" s="95"/>
      <c r="E1629" s="79"/>
      <c r="F1629" s="79"/>
      <c r="G1629" s="80"/>
      <c r="H1629" s="79"/>
      <c r="I1629" s="80"/>
      <c r="J1629" s="104"/>
      <c r="K1629" s="104"/>
      <c r="L1629" s="104"/>
      <c r="M1629" s="104"/>
    </row>
    <row r="1630" spans="1:13" s="81" customFormat="1" x14ac:dyDescent="0.25">
      <c r="A1630" s="79"/>
      <c r="B1630" s="79"/>
      <c r="C1630" s="79"/>
      <c r="D1630" s="95"/>
      <c r="E1630" s="79"/>
      <c r="F1630" s="79"/>
      <c r="G1630" s="80"/>
      <c r="H1630" s="79"/>
      <c r="I1630" s="80"/>
      <c r="J1630" s="104"/>
      <c r="K1630" s="104"/>
      <c r="L1630" s="104"/>
      <c r="M1630" s="104"/>
    </row>
    <row r="1631" spans="1:13" s="81" customFormat="1" x14ac:dyDescent="0.25">
      <c r="A1631" s="79"/>
      <c r="B1631" s="79"/>
      <c r="C1631" s="79"/>
      <c r="D1631" s="95"/>
      <c r="E1631" s="79"/>
      <c r="F1631" s="79"/>
      <c r="G1631" s="80"/>
      <c r="H1631" s="79"/>
      <c r="I1631" s="80"/>
      <c r="J1631" s="104"/>
      <c r="K1631" s="104"/>
      <c r="L1631" s="104"/>
      <c r="M1631" s="104"/>
    </row>
    <row r="1632" spans="1:13" s="81" customFormat="1" x14ac:dyDescent="0.25">
      <c r="A1632" s="79"/>
      <c r="B1632" s="79"/>
      <c r="C1632" s="79"/>
      <c r="D1632" s="95"/>
      <c r="E1632" s="79"/>
      <c r="F1632" s="79"/>
      <c r="G1632" s="80"/>
      <c r="H1632" s="79"/>
      <c r="I1632" s="80"/>
      <c r="J1632" s="104"/>
      <c r="K1632" s="104"/>
      <c r="L1632" s="104"/>
      <c r="M1632" s="104"/>
    </row>
    <row r="1633" spans="1:13" s="81" customFormat="1" x14ac:dyDescent="0.25">
      <c r="A1633" s="79"/>
      <c r="B1633" s="79"/>
      <c r="C1633" s="79"/>
      <c r="D1633" s="95"/>
      <c r="E1633" s="79"/>
      <c r="F1633" s="79"/>
      <c r="G1633" s="80"/>
      <c r="H1633" s="79"/>
      <c r="I1633" s="80"/>
      <c r="J1633" s="104"/>
      <c r="K1633" s="104"/>
      <c r="L1633" s="104"/>
      <c r="M1633" s="104"/>
    </row>
    <row r="1634" spans="1:13" s="81" customFormat="1" x14ac:dyDescent="0.25">
      <c r="A1634" s="79"/>
      <c r="B1634" s="79"/>
      <c r="C1634" s="79"/>
      <c r="D1634" s="95"/>
      <c r="E1634" s="79"/>
      <c r="F1634" s="79"/>
      <c r="G1634" s="80"/>
      <c r="H1634" s="79"/>
      <c r="I1634" s="80"/>
      <c r="J1634" s="104"/>
      <c r="K1634" s="104"/>
      <c r="L1634" s="104"/>
      <c r="M1634" s="104"/>
    </row>
    <row r="1635" spans="1:13" s="81" customFormat="1" x14ac:dyDescent="0.25">
      <c r="A1635" s="79"/>
      <c r="B1635" s="79"/>
      <c r="C1635" s="79"/>
      <c r="D1635" s="95"/>
      <c r="E1635" s="79"/>
      <c r="F1635" s="79"/>
      <c r="G1635" s="80"/>
      <c r="H1635" s="79"/>
      <c r="I1635" s="80"/>
      <c r="J1635" s="104"/>
      <c r="K1635" s="104"/>
      <c r="L1635" s="104"/>
      <c r="M1635" s="104"/>
    </row>
    <row r="1636" spans="1:13" s="81" customFormat="1" x14ac:dyDescent="0.25">
      <c r="A1636" s="79"/>
      <c r="B1636" s="79"/>
      <c r="C1636" s="79"/>
      <c r="D1636" s="95"/>
      <c r="E1636" s="79"/>
      <c r="F1636" s="79"/>
      <c r="G1636" s="80"/>
      <c r="H1636" s="79"/>
      <c r="I1636" s="80"/>
      <c r="J1636" s="104"/>
      <c r="K1636" s="104"/>
      <c r="L1636" s="104"/>
      <c r="M1636" s="104"/>
    </row>
    <row r="1637" spans="1:13" s="81" customFormat="1" x14ac:dyDescent="0.25">
      <c r="A1637" s="79"/>
      <c r="B1637" s="79"/>
      <c r="C1637" s="79"/>
      <c r="D1637" s="95"/>
      <c r="E1637" s="79"/>
      <c r="F1637" s="79"/>
      <c r="G1637" s="80"/>
      <c r="H1637" s="79"/>
      <c r="I1637" s="80"/>
      <c r="J1637" s="104"/>
      <c r="K1637" s="104"/>
      <c r="L1637" s="104"/>
      <c r="M1637" s="104"/>
    </row>
    <row r="1638" spans="1:13" s="81" customFormat="1" x14ac:dyDescent="0.25">
      <c r="A1638" s="79"/>
      <c r="B1638" s="79"/>
      <c r="C1638" s="79"/>
      <c r="D1638" s="95"/>
      <c r="E1638" s="79"/>
      <c r="F1638" s="79"/>
      <c r="G1638" s="80"/>
      <c r="H1638" s="79"/>
      <c r="I1638" s="80"/>
      <c r="J1638" s="104"/>
      <c r="K1638" s="104"/>
      <c r="L1638" s="104"/>
      <c r="M1638" s="104"/>
    </row>
    <row r="1639" spans="1:13" s="81" customFormat="1" x14ac:dyDescent="0.25">
      <c r="A1639" s="79"/>
      <c r="B1639" s="79"/>
      <c r="C1639" s="79"/>
      <c r="D1639" s="95"/>
      <c r="E1639" s="79"/>
      <c r="F1639" s="79"/>
      <c r="G1639" s="80"/>
      <c r="H1639" s="79"/>
      <c r="I1639" s="80"/>
      <c r="J1639" s="104"/>
      <c r="K1639" s="104"/>
      <c r="L1639" s="104"/>
      <c r="M1639" s="104"/>
    </row>
    <row r="1640" spans="1:13" s="81" customFormat="1" x14ac:dyDescent="0.25">
      <c r="A1640" s="79"/>
      <c r="B1640" s="79"/>
      <c r="C1640" s="79"/>
      <c r="D1640" s="95"/>
      <c r="E1640" s="79"/>
      <c r="F1640" s="79"/>
      <c r="G1640" s="80"/>
      <c r="H1640" s="79"/>
      <c r="I1640" s="80"/>
      <c r="J1640" s="104"/>
      <c r="K1640" s="104"/>
      <c r="L1640" s="104"/>
      <c r="M1640" s="104"/>
    </row>
    <row r="1641" spans="1:13" s="81" customFormat="1" x14ac:dyDescent="0.25">
      <c r="A1641" s="79"/>
      <c r="B1641" s="79"/>
      <c r="C1641" s="79"/>
      <c r="D1641" s="95"/>
      <c r="E1641" s="79"/>
      <c r="F1641" s="79"/>
      <c r="G1641" s="80"/>
      <c r="H1641" s="79"/>
      <c r="I1641" s="80"/>
      <c r="J1641" s="104"/>
      <c r="K1641" s="104"/>
      <c r="L1641" s="104"/>
      <c r="M1641" s="104"/>
    </row>
    <row r="1642" spans="1:13" s="81" customFormat="1" x14ac:dyDescent="0.25">
      <c r="A1642" s="79"/>
      <c r="B1642" s="79"/>
      <c r="C1642" s="79"/>
      <c r="D1642" s="95"/>
      <c r="E1642" s="79"/>
      <c r="F1642" s="79"/>
      <c r="G1642" s="80"/>
      <c r="H1642" s="79"/>
      <c r="I1642" s="80"/>
      <c r="J1642" s="104"/>
      <c r="K1642" s="104"/>
      <c r="L1642" s="104"/>
      <c r="M1642" s="104"/>
    </row>
    <row r="1643" spans="1:13" s="81" customFormat="1" x14ac:dyDescent="0.25">
      <c r="A1643" s="79"/>
      <c r="B1643" s="79"/>
      <c r="C1643" s="79"/>
      <c r="D1643" s="95"/>
      <c r="E1643" s="79"/>
      <c r="F1643" s="79"/>
      <c r="G1643" s="80"/>
      <c r="H1643" s="79"/>
      <c r="I1643" s="80"/>
      <c r="J1643" s="104"/>
      <c r="K1643" s="104"/>
      <c r="L1643" s="104"/>
      <c r="M1643" s="104"/>
    </row>
    <row r="1644" spans="1:13" s="81" customFormat="1" x14ac:dyDescent="0.25">
      <c r="A1644" s="79"/>
      <c r="B1644" s="79"/>
      <c r="C1644" s="79"/>
      <c r="D1644" s="95"/>
      <c r="E1644" s="79"/>
      <c r="F1644" s="79"/>
      <c r="G1644" s="80"/>
      <c r="H1644" s="79"/>
      <c r="I1644" s="80"/>
      <c r="J1644" s="104"/>
      <c r="K1644" s="104"/>
      <c r="L1644" s="104"/>
      <c r="M1644" s="104"/>
    </row>
    <row r="1645" spans="1:13" s="81" customFormat="1" x14ac:dyDescent="0.25">
      <c r="A1645" s="79"/>
      <c r="B1645" s="79"/>
      <c r="C1645" s="79"/>
      <c r="D1645" s="95"/>
      <c r="E1645" s="79"/>
      <c r="F1645" s="79"/>
      <c r="G1645" s="80"/>
      <c r="H1645" s="79"/>
      <c r="I1645" s="80"/>
      <c r="J1645" s="104"/>
      <c r="K1645" s="104"/>
      <c r="L1645" s="104"/>
      <c r="M1645" s="104"/>
    </row>
    <row r="1646" spans="1:13" s="81" customFormat="1" x14ac:dyDescent="0.25">
      <c r="A1646" s="79"/>
      <c r="B1646" s="79"/>
      <c r="C1646" s="79"/>
      <c r="D1646" s="95"/>
      <c r="E1646" s="79"/>
      <c r="F1646" s="79"/>
      <c r="G1646" s="80"/>
      <c r="H1646" s="79"/>
      <c r="I1646" s="80"/>
      <c r="J1646" s="104"/>
      <c r="K1646" s="104"/>
      <c r="L1646" s="104"/>
      <c r="M1646" s="104"/>
    </row>
    <row r="1647" spans="1:13" s="81" customFormat="1" x14ac:dyDescent="0.25">
      <c r="A1647" s="79"/>
      <c r="B1647" s="79"/>
      <c r="C1647" s="79"/>
      <c r="D1647" s="95"/>
      <c r="E1647" s="79"/>
      <c r="F1647" s="79"/>
      <c r="G1647" s="80"/>
      <c r="H1647" s="79"/>
      <c r="I1647" s="80"/>
      <c r="J1647" s="104"/>
      <c r="K1647" s="104"/>
      <c r="L1647" s="104"/>
      <c r="M1647" s="104"/>
    </row>
    <row r="1648" spans="1:13" s="81" customFormat="1" x14ac:dyDescent="0.25">
      <c r="A1648" s="79"/>
      <c r="B1648" s="79"/>
      <c r="C1648" s="79"/>
      <c r="D1648" s="95"/>
      <c r="E1648" s="79"/>
      <c r="F1648" s="79"/>
      <c r="G1648" s="80"/>
      <c r="H1648" s="79"/>
      <c r="I1648" s="80"/>
      <c r="J1648" s="104"/>
      <c r="K1648" s="104"/>
      <c r="L1648" s="104"/>
      <c r="M1648" s="104"/>
    </row>
    <row r="1649" spans="1:13" s="81" customFormat="1" x14ac:dyDescent="0.25">
      <c r="A1649" s="79"/>
      <c r="B1649" s="79"/>
      <c r="C1649" s="79"/>
      <c r="D1649" s="95"/>
      <c r="E1649" s="79"/>
      <c r="F1649" s="79"/>
      <c r="G1649" s="80"/>
      <c r="H1649" s="79"/>
      <c r="I1649" s="80"/>
      <c r="J1649" s="104"/>
      <c r="K1649" s="104"/>
      <c r="L1649" s="104"/>
      <c r="M1649" s="104"/>
    </row>
    <row r="1650" spans="1:13" s="81" customFormat="1" x14ac:dyDescent="0.25">
      <c r="A1650" s="79"/>
      <c r="B1650" s="79"/>
      <c r="C1650" s="79"/>
      <c r="D1650" s="95"/>
      <c r="E1650" s="79"/>
      <c r="F1650" s="79"/>
      <c r="G1650" s="80"/>
      <c r="H1650" s="79"/>
      <c r="I1650" s="80"/>
      <c r="J1650" s="104"/>
      <c r="K1650" s="104"/>
      <c r="L1650" s="104"/>
      <c r="M1650" s="104"/>
    </row>
    <row r="1651" spans="1:13" s="81" customFormat="1" x14ac:dyDescent="0.25">
      <c r="A1651" s="79"/>
      <c r="B1651" s="79"/>
      <c r="C1651" s="79"/>
      <c r="D1651" s="95"/>
      <c r="E1651" s="79"/>
      <c r="F1651" s="79"/>
      <c r="G1651" s="80"/>
      <c r="H1651" s="79"/>
      <c r="I1651" s="80"/>
      <c r="J1651" s="104"/>
      <c r="K1651" s="104"/>
      <c r="L1651" s="104"/>
      <c r="M1651" s="104"/>
    </row>
    <row r="1652" spans="1:13" s="81" customFormat="1" x14ac:dyDescent="0.25">
      <c r="A1652" s="79"/>
      <c r="B1652" s="79"/>
      <c r="C1652" s="79"/>
      <c r="D1652" s="95"/>
      <c r="E1652" s="79"/>
      <c r="F1652" s="79"/>
      <c r="G1652" s="80"/>
      <c r="H1652" s="79"/>
      <c r="I1652" s="80"/>
      <c r="J1652" s="104"/>
      <c r="K1652" s="104"/>
      <c r="L1652" s="104"/>
      <c r="M1652" s="104"/>
    </row>
    <row r="1653" spans="1:13" s="81" customFormat="1" x14ac:dyDescent="0.25">
      <c r="A1653" s="79"/>
      <c r="B1653" s="79"/>
      <c r="C1653" s="79"/>
      <c r="D1653" s="95"/>
      <c r="E1653" s="79"/>
      <c r="F1653" s="79"/>
      <c r="G1653" s="80"/>
      <c r="H1653" s="79"/>
      <c r="I1653" s="80"/>
      <c r="J1653" s="104"/>
      <c r="K1653" s="104"/>
      <c r="L1653" s="104"/>
      <c r="M1653" s="104"/>
    </row>
    <row r="1654" spans="1:13" s="81" customFormat="1" x14ac:dyDescent="0.25">
      <c r="A1654" s="79"/>
      <c r="B1654" s="79"/>
      <c r="C1654" s="79"/>
      <c r="D1654" s="95"/>
      <c r="E1654" s="79"/>
      <c r="F1654" s="79"/>
      <c r="G1654" s="80"/>
      <c r="H1654" s="79"/>
      <c r="I1654" s="80"/>
      <c r="J1654" s="104"/>
      <c r="K1654" s="104"/>
      <c r="L1654" s="104"/>
      <c r="M1654" s="104"/>
    </row>
    <row r="1655" spans="1:13" s="81" customFormat="1" x14ac:dyDescent="0.25">
      <c r="A1655" s="79"/>
      <c r="B1655" s="79"/>
      <c r="C1655" s="79"/>
      <c r="D1655" s="95"/>
      <c r="E1655" s="79"/>
      <c r="F1655" s="79"/>
      <c r="G1655" s="80"/>
      <c r="H1655" s="79"/>
      <c r="I1655" s="80"/>
      <c r="J1655" s="104"/>
      <c r="K1655" s="104"/>
      <c r="L1655" s="104"/>
      <c r="M1655" s="104"/>
    </row>
    <row r="1656" spans="1:13" s="81" customFormat="1" x14ac:dyDescent="0.25">
      <c r="A1656" s="79"/>
      <c r="B1656" s="79"/>
      <c r="C1656" s="79"/>
      <c r="D1656" s="95"/>
      <c r="E1656" s="79"/>
      <c r="F1656" s="79"/>
      <c r="G1656" s="80"/>
      <c r="H1656" s="79"/>
      <c r="I1656" s="80"/>
      <c r="J1656" s="104"/>
      <c r="K1656" s="104"/>
      <c r="L1656" s="104"/>
      <c r="M1656" s="104"/>
    </row>
    <row r="1657" spans="1:13" s="81" customFormat="1" x14ac:dyDescent="0.25">
      <c r="A1657" s="79"/>
      <c r="B1657" s="79"/>
      <c r="C1657" s="79"/>
      <c r="D1657" s="95"/>
      <c r="E1657" s="79"/>
      <c r="F1657" s="79"/>
      <c r="G1657" s="80"/>
      <c r="H1657" s="79"/>
      <c r="I1657" s="80"/>
      <c r="J1657" s="104"/>
      <c r="K1657" s="104"/>
      <c r="L1657" s="104"/>
      <c r="M1657" s="104"/>
    </row>
    <row r="1658" spans="1:13" s="81" customFormat="1" x14ac:dyDescent="0.25">
      <c r="A1658" s="79"/>
      <c r="B1658" s="79"/>
      <c r="C1658" s="79"/>
      <c r="D1658" s="95"/>
      <c r="E1658" s="79"/>
      <c r="F1658" s="79"/>
      <c r="G1658" s="80"/>
      <c r="H1658" s="79"/>
      <c r="I1658" s="80"/>
      <c r="J1658" s="104"/>
      <c r="K1658" s="104"/>
      <c r="L1658" s="104"/>
      <c r="M1658" s="104"/>
    </row>
    <row r="1659" spans="1:13" s="81" customFormat="1" x14ac:dyDescent="0.25">
      <c r="A1659" s="79"/>
      <c r="B1659" s="79"/>
      <c r="C1659" s="79"/>
      <c r="D1659" s="95"/>
      <c r="E1659" s="79"/>
      <c r="F1659" s="79"/>
      <c r="G1659" s="80"/>
      <c r="H1659" s="79"/>
      <c r="I1659" s="80"/>
      <c r="J1659" s="104"/>
      <c r="K1659" s="104"/>
      <c r="L1659" s="104"/>
      <c r="M1659" s="104"/>
    </row>
    <row r="1660" spans="1:13" s="81" customFormat="1" x14ac:dyDescent="0.25">
      <c r="A1660" s="79"/>
      <c r="B1660" s="79"/>
      <c r="C1660" s="79"/>
      <c r="D1660" s="95"/>
      <c r="E1660" s="79"/>
      <c r="F1660" s="79"/>
      <c r="G1660" s="80"/>
      <c r="H1660" s="79"/>
      <c r="I1660" s="80"/>
      <c r="J1660" s="104"/>
      <c r="K1660" s="104"/>
      <c r="L1660" s="104"/>
      <c r="M1660" s="104"/>
    </row>
    <row r="1661" spans="1:13" s="81" customFormat="1" x14ac:dyDescent="0.25">
      <c r="A1661" s="79"/>
      <c r="B1661" s="79"/>
      <c r="C1661" s="79"/>
      <c r="D1661" s="95"/>
      <c r="E1661" s="79"/>
      <c r="F1661" s="79"/>
      <c r="G1661" s="80"/>
      <c r="H1661" s="79"/>
      <c r="I1661" s="80"/>
      <c r="J1661" s="104"/>
      <c r="K1661" s="104"/>
      <c r="L1661" s="104"/>
      <c r="M1661" s="104"/>
    </row>
    <row r="1662" spans="1:13" s="81" customFormat="1" x14ac:dyDescent="0.25">
      <c r="A1662" s="79"/>
      <c r="B1662" s="79"/>
      <c r="C1662" s="79"/>
      <c r="D1662" s="95"/>
      <c r="E1662" s="79"/>
      <c r="F1662" s="79"/>
      <c r="G1662" s="80"/>
      <c r="H1662" s="79"/>
      <c r="I1662" s="80"/>
      <c r="J1662" s="104"/>
      <c r="K1662" s="104"/>
      <c r="L1662" s="104"/>
      <c r="M1662" s="104"/>
    </row>
    <row r="1663" spans="1:13" s="81" customFormat="1" x14ac:dyDescent="0.25">
      <c r="A1663" s="79"/>
      <c r="B1663" s="79"/>
      <c r="C1663" s="79"/>
      <c r="D1663" s="95"/>
      <c r="E1663" s="79"/>
      <c r="F1663" s="79"/>
      <c r="G1663" s="80"/>
      <c r="H1663" s="79"/>
      <c r="I1663" s="80"/>
      <c r="J1663" s="104"/>
      <c r="K1663" s="104"/>
      <c r="L1663" s="104"/>
      <c r="M1663" s="104"/>
    </row>
    <row r="1664" spans="1:13" s="81" customFormat="1" x14ac:dyDescent="0.25">
      <c r="A1664" s="79"/>
      <c r="B1664" s="79"/>
      <c r="C1664" s="79"/>
      <c r="D1664" s="95"/>
      <c r="E1664" s="79"/>
      <c r="F1664" s="79"/>
      <c r="G1664" s="80"/>
      <c r="H1664" s="79"/>
      <c r="I1664" s="80"/>
      <c r="J1664" s="104"/>
      <c r="K1664" s="104"/>
      <c r="L1664" s="104"/>
      <c r="M1664" s="104"/>
    </row>
    <row r="1665" spans="1:13" s="81" customFormat="1" x14ac:dyDescent="0.25">
      <c r="A1665" s="79"/>
      <c r="B1665" s="79"/>
      <c r="C1665" s="79"/>
      <c r="D1665" s="95"/>
      <c r="E1665" s="79"/>
      <c r="F1665" s="79"/>
      <c r="G1665" s="80"/>
      <c r="H1665" s="79"/>
      <c r="I1665" s="80"/>
      <c r="J1665" s="104"/>
      <c r="K1665" s="104"/>
      <c r="L1665" s="104"/>
      <c r="M1665" s="104"/>
    </row>
    <row r="1666" spans="1:13" s="81" customFormat="1" x14ac:dyDescent="0.25">
      <c r="A1666" s="79"/>
      <c r="B1666" s="79"/>
      <c r="C1666" s="79"/>
      <c r="D1666" s="95"/>
      <c r="E1666" s="79"/>
      <c r="F1666" s="79"/>
      <c r="G1666" s="80"/>
      <c r="H1666" s="79"/>
      <c r="I1666" s="80"/>
      <c r="J1666" s="104"/>
      <c r="K1666" s="104"/>
      <c r="L1666" s="104"/>
      <c r="M1666" s="104"/>
    </row>
    <row r="1667" spans="1:13" s="81" customFormat="1" x14ac:dyDescent="0.25">
      <c r="A1667" s="79"/>
      <c r="B1667" s="79"/>
      <c r="C1667" s="79"/>
      <c r="D1667" s="95"/>
      <c r="E1667" s="79"/>
      <c r="F1667" s="79"/>
      <c r="G1667" s="80"/>
      <c r="H1667" s="79"/>
      <c r="I1667" s="80"/>
      <c r="J1667" s="104"/>
      <c r="K1667" s="104"/>
      <c r="L1667" s="104"/>
      <c r="M1667" s="104"/>
    </row>
    <row r="1668" spans="1:13" s="81" customFormat="1" x14ac:dyDescent="0.25">
      <c r="A1668" s="79"/>
      <c r="B1668" s="79"/>
      <c r="C1668" s="79"/>
      <c r="D1668" s="95"/>
      <c r="E1668" s="79"/>
      <c r="F1668" s="79"/>
      <c r="G1668" s="80"/>
      <c r="H1668" s="79"/>
      <c r="I1668" s="80"/>
      <c r="J1668" s="104"/>
      <c r="K1668" s="104"/>
      <c r="L1668" s="104"/>
      <c r="M1668" s="104"/>
    </row>
    <row r="1669" spans="1:13" s="81" customFormat="1" x14ac:dyDescent="0.25">
      <c r="A1669" s="79"/>
      <c r="B1669" s="79"/>
      <c r="C1669" s="79"/>
      <c r="D1669" s="95"/>
      <c r="E1669" s="79"/>
      <c r="F1669" s="79"/>
      <c r="G1669" s="80"/>
      <c r="H1669" s="79"/>
      <c r="I1669" s="80"/>
      <c r="J1669" s="104"/>
      <c r="K1669" s="104"/>
      <c r="L1669" s="104"/>
      <c r="M1669" s="104"/>
    </row>
    <row r="1670" spans="1:13" s="81" customFormat="1" x14ac:dyDescent="0.25">
      <c r="A1670" s="79"/>
      <c r="B1670" s="79"/>
      <c r="C1670" s="79"/>
      <c r="D1670" s="95"/>
      <c r="E1670" s="79"/>
      <c r="F1670" s="79"/>
      <c r="G1670" s="80"/>
      <c r="H1670" s="79"/>
      <c r="I1670" s="80"/>
      <c r="J1670" s="104"/>
      <c r="K1670" s="104"/>
      <c r="L1670" s="104"/>
      <c r="M1670" s="104"/>
    </row>
    <row r="1671" spans="1:13" s="81" customFormat="1" x14ac:dyDescent="0.25">
      <c r="A1671" s="79"/>
      <c r="B1671" s="79"/>
      <c r="C1671" s="79"/>
      <c r="D1671" s="95"/>
      <c r="E1671" s="79"/>
      <c r="F1671" s="79"/>
      <c r="G1671" s="80"/>
      <c r="H1671" s="79"/>
      <c r="I1671" s="80"/>
      <c r="J1671" s="104"/>
      <c r="K1671" s="104"/>
      <c r="L1671" s="104"/>
      <c r="M1671" s="104"/>
    </row>
    <row r="1672" spans="1:13" s="81" customFormat="1" x14ac:dyDescent="0.25">
      <c r="A1672" s="79"/>
      <c r="B1672" s="79"/>
      <c r="C1672" s="79"/>
      <c r="D1672" s="95"/>
      <c r="E1672" s="79"/>
      <c r="F1672" s="79"/>
      <c r="G1672" s="80"/>
      <c r="H1672" s="79"/>
      <c r="I1672" s="80"/>
      <c r="J1672" s="104"/>
      <c r="K1672" s="104"/>
      <c r="L1672" s="104"/>
      <c r="M1672" s="104"/>
    </row>
    <row r="1673" spans="1:13" s="81" customFormat="1" x14ac:dyDescent="0.25">
      <c r="A1673" s="79"/>
      <c r="B1673" s="79"/>
      <c r="C1673" s="79"/>
      <c r="D1673" s="95"/>
      <c r="E1673" s="79"/>
      <c r="F1673" s="79"/>
      <c r="G1673" s="80"/>
      <c r="H1673" s="79"/>
      <c r="I1673" s="80"/>
      <c r="J1673" s="104"/>
      <c r="K1673" s="104"/>
      <c r="L1673" s="104"/>
      <c r="M1673" s="104"/>
    </row>
    <row r="1674" spans="1:13" s="81" customFormat="1" x14ac:dyDescent="0.25">
      <c r="A1674" s="79"/>
      <c r="B1674" s="79"/>
      <c r="C1674" s="79"/>
      <c r="D1674" s="95"/>
      <c r="E1674" s="79"/>
      <c r="F1674" s="79"/>
      <c r="G1674" s="80"/>
      <c r="H1674" s="79"/>
      <c r="I1674" s="80"/>
      <c r="J1674" s="104"/>
      <c r="K1674" s="104"/>
      <c r="L1674" s="104"/>
      <c r="M1674" s="104"/>
    </row>
    <row r="1675" spans="1:13" s="81" customFormat="1" x14ac:dyDescent="0.25">
      <c r="A1675" s="79"/>
      <c r="B1675" s="79"/>
      <c r="C1675" s="79"/>
      <c r="D1675" s="95"/>
      <c r="E1675" s="79"/>
      <c r="F1675" s="79"/>
      <c r="G1675" s="80"/>
      <c r="H1675" s="79"/>
      <c r="I1675" s="80"/>
      <c r="J1675" s="104"/>
      <c r="K1675" s="104"/>
      <c r="L1675" s="104"/>
      <c r="M1675" s="104"/>
    </row>
    <row r="1676" spans="1:13" s="81" customFormat="1" x14ac:dyDescent="0.25">
      <c r="A1676" s="79"/>
      <c r="B1676" s="79"/>
      <c r="C1676" s="79"/>
      <c r="D1676" s="95"/>
      <c r="E1676" s="79"/>
      <c r="F1676" s="79"/>
      <c r="G1676" s="80"/>
      <c r="H1676" s="79"/>
      <c r="I1676" s="80"/>
      <c r="J1676" s="104"/>
      <c r="K1676" s="104"/>
      <c r="L1676" s="104"/>
      <c r="M1676" s="104"/>
    </row>
    <row r="1677" spans="1:13" s="81" customFormat="1" x14ac:dyDescent="0.25">
      <c r="A1677" s="79"/>
      <c r="B1677" s="79"/>
      <c r="C1677" s="79"/>
      <c r="D1677" s="95"/>
      <c r="E1677" s="79"/>
      <c r="F1677" s="79"/>
      <c r="G1677" s="80"/>
      <c r="H1677" s="79"/>
      <c r="I1677" s="80"/>
      <c r="J1677" s="104"/>
      <c r="K1677" s="104"/>
      <c r="L1677" s="104"/>
      <c r="M1677" s="104"/>
    </row>
    <row r="1678" spans="1:13" s="81" customFormat="1" x14ac:dyDescent="0.25">
      <c r="A1678" s="79"/>
      <c r="B1678" s="79"/>
      <c r="C1678" s="79"/>
      <c r="D1678" s="95"/>
      <c r="E1678" s="79"/>
      <c r="F1678" s="79"/>
      <c r="G1678" s="80"/>
      <c r="H1678" s="79"/>
      <c r="I1678" s="80"/>
      <c r="J1678" s="104"/>
      <c r="K1678" s="104"/>
      <c r="L1678" s="104"/>
      <c r="M1678" s="104"/>
    </row>
    <row r="1679" spans="1:13" s="81" customFormat="1" x14ac:dyDescent="0.25">
      <c r="A1679" s="79"/>
      <c r="B1679" s="79"/>
      <c r="C1679" s="79"/>
      <c r="D1679" s="95"/>
      <c r="E1679" s="79"/>
      <c r="F1679" s="79"/>
      <c r="G1679" s="80"/>
      <c r="H1679" s="79"/>
      <c r="I1679" s="80"/>
      <c r="J1679" s="104"/>
      <c r="K1679" s="104"/>
      <c r="L1679" s="104"/>
      <c r="M1679" s="104"/>
    </row>
    <row r="1680" spans="1:13" s="81" customFormat="1" x14ac:dyDescent="0.25">
      <c r="A1680" s="79"/>
      <c r="B1680" s="79"/>
      <c r="C1680" s="79"/>
      <c r="D1680" s="95"/>
      <c r="E1680" s="79"/>
      <c r="F1680" s="79"/>
      <c r="G1680" s="80"/>
      <c r="H1680" s="79"/>
      <c r="I1680" s="80"/>
      <c r="J1680" s="104"/>
      <c r="K1680" s="104"/>
      <c r="L1680" s="104"/>
      <c r="M1680" s="104"/>
    </row>
    <row r="1681" spans="1:13" s="81" customFormat="1" x14ac:dyDescent="0.25">
      <c r="A1681" s="79"/>
      <c r="B1681" s="79"/>
      <c r="C1681" s="79"/>
      <c r="D1681" s="95"/>
      <c r="E1681" s="79"/>
      <c r="F1681" s="79"/>
      <c r="G1681" s="80"/>
      <c r="H1681" s="79"/>
      <c r="I1681" s="80"/>
      <c r="J1681" s="104"/>
      <c r="K1681" s="104"/>
      <c r="L1681" s="104"/>
      <c r="M1681" s="104"/>
    </row>
    <row r="1682" spans="1:13" s="81" customFormat="1" x14ac:dyDescent="0.25">
      <c r="A1682" s="79"/>
      <c r="B1682" s="79"/>
      <c r="C1682" s="79"/>
      <c r="D1682" s="95"/>
      <c r="E1682" s="79"/>
      <c r="F1682" s="79"/>
      <c r="G1682" s="80"/>
      <c r="H1682" s="79"/>
      <c r="I1682" s="80"/>
      <c r="J1682" s="104"/>
      <c r="K1682" s="104"/>
      <c r="L1682" s="104"/>
      <c r="M1682" s="104"/>
    </row>
    <row r="1683" spans="1:13" s="81" customFormat="1" x14ac:dyDescent="0.25">
      <c r="A1683" s="79"/>
      <c r="B1683" s="79"/>
      <c r="C1683" s="79"/>
      <c r="D1683" s="95"/>
      <c r="E1683" s="79"/>
      <c r="F1683" s="79"/>
      <c r="G1683" s="80"/>
      <c r="H1683" s="79"/>
      <c r="I1683" s="80"/>
      <c r="J1683" s="104"/>
      <c r="K1683" s="104"/>
      <c r="L1683" s="104"/>
      <c r="M1683" s="104"/>
    </row>
    <row r="1684" spans="1:13" s="81" customFormat="1" x14ac:dyDescent="0.25">
      <c r="A1684" s="79"/>
      <c r="B1684" s="79"/>
      <c r="C1684" s="79"/>
      <c r="D1684" s="95"/>
      <c r="E1684" s="79"/>
      <c r="F1684" s="79"/>
      <c r="G1684" s="80"/>
      <c r="H1684" s="79"/>
      <c r="I1684" s="80"/>
      <c r="J1684" s="104"/>
      <c r="K1684" s="104"/>
      <c r="L1684" s="104"/>
      <c r="M1684" s="104"/>
    </row>
    <row r="1685" spans="1:13" s="81" customFormat="1" x14ac:dyDescent="0.25">
      <c r="A1685" s="79"/>
      <c r="B1685" s="79"/>
      <c r="C1685" s="79"/>
      <c r="D1685" s="95"/>
      <c r="E1685" s="79"/>
      <c r="F1685" s="79"/>
      <c r="G1685" s="80"/>
      <c r="H1685" s="79"/>
      <c r="I1685" s="80"/>
      <c r="J1685" s="104"/>
      <c r="K1685" s="104"/>
      <c r="L1685" s="104"/>
      <c r="M1685" s="104"/>
    </row>
    <row r="1686" spans="1:13" s="81" customFormat="1" x14ac:dyDescent="0.25">
      <c r="A1686" s="79"/>
      <c r="B1686" s="79"/>
      <c r="C1686" s="79"/>
      <c r="D1686" s="95"/>
      <c r="E1686" s="79"/>
      <c r="F1686" s="79"/>
      <c r="G1686" s="80"/>
      <c r="H1686" s="79"/>
      <c r="I1686" s="80"/>
      <c r="J1686" s="104"/>
      <c r="K1686" s="104"/>
      <c r="L1686" s="104"/>
      <c r="M1686" s="104"/>
    </row>
    <row r="1687" spans="1:13" s="81" customFormat="1" x14ac:dyDescent="0.25">
      <c r="A1687" s="79"/>
      <c r="B1687" s="79"/>
      <c r="C1687" s="79"/>
      <c r="D1687" s="95"/>
      <c r="E1687" s="79"/>
      <c r="F1687" s="79"/>
      <c r="G1687" s="80"/>
      <c r="H1687" s="79"/>
      <c r="I1687" s="80"/>
      <c r="J1687" s="104"/>
      <c r="K1687" s="104"/>
      <c r="L1687" s="104"/>
      <c r="M1687" s="104"/>
    </row>
    <row r="1688" spans="1:13" s="81" customFormat="1" x14ac:dyDescent="0.25">
      <c r="A1688" s="79"/>
      <c r="B1688" s="79"/>
      <c r="C1688" s="79"/>
      <c r="D1688" s="95"/>
      <c r="E1688" s="79"/>
      <c r="F1688" s="79"/>
      <c r="G1688" s="80"/>
      <c r="H1688" s="79"/>
      <c r="I1688" s="80"/>
      <c r="J1688" s="104"/>
      <c r="K1688" s="104"/>
      <c r="L1688" s="104"/>
      <c r="M1688" s="104"/>
    </row>
    <row r="1689" spans="1:13" s="81" customFormat="1" x14ac:dyDescent="0.25">
      <c r="A1689" s="79"/>
      <c r="B1689" s="79"/>
      <c r="C1689" s="79"/>
      <c r="D1689" s="95"/>
      <c r="E1689" s="79"/>
      <c r="F1689" s="79"/>
      <c r="G1689" s="80"/>
      <c r="H1689" s="79"/>
      <c r="I1689" s="80"/>
      <c r="J1689" s="104"/>
      <c r="K1689" s="104"/>
      <c r="L1689" s="104"/>
      <c r="M1689" s="104"/>
    </row>
    <row r="1690" spans="1:13" s="81" customFormat="1" x14ac:dyDescent="0.25">
      <c r="A1690" s="79"/>
      <c r="B1690" s="79"/>
      <c r="C1690" s="79"/>
      <c r="D1690" s="95"/>
      <c r="E1690" s="79"/>
      <c r="F1690" s="79"/>
      <c r="G1690" s="80"/>
      <c r="H1690" s="79"/>
      <c r="I1690" s="80"/>
      <c r="J1690" s="104"/>
      <c r="K1690" s="104"/>
      <c r="L1690" s="104"/>
      <c r="M1690" s="104"/>
    </row>
    <row r="1691" spans="1:13" s="81" customFormat="1" x14ac:dyDescent="0.25">
      <c r="A1691" s="79"/>
      <c r="B1691" s="79"/>
      <c r="C1691" s="79"/>
      <c r="D1691" s="95"/>
      <c r="E1691" s="79"/>
      <c r="F1691" s="79"/>
      <c r="G1691" s="80"/>
      <c r="H1691" s="79"/>
      <c r="I1691" s="80"/>
      <c r="J1691" s="104"/>
      <c r="K1691" s="104"/>
      <c r="L1691" s="104"/>
      <c r="M1691" s="104"/>
    </row>
    <row r="1692" spans="1:13" s="81" customFormat="1" x14ac:dyDescent="0.25">
      <c r="A1692" s="79"/>
      <c r="B1692" s="79"/>
      <c r="C1692" s="79"/>
      <c r="D1692" s="95"/>
      <c r="E1692" s="79"/>
      <c r="F1692" s="79"/>
      <c r="G1692" s="80"/>
      <c r="H1692" s="79"/>
      <c r="I1692" s="80"/>
      <c r="J1692" s="104"/>
      <c r="K1692" s="104"/>
      <c r="L1692" s="104"/>
      <c r="M1692" s="104"/>
    </row>
    <row r="1693" spans="1:13" s="81" customFormat="1" x14ac:dyDescent="0.25">
      <c r="A1693" s="79"/>
      <c r="B1693" s="79"/>
      <c r="C1693" s="79"/>
      <c r="D1693" s="95"/>
      <c r="E1693" s="79"/>
      <c r="F1693" s="79"/>
      <c r="G1693" s="80"/>
      <c r="H1693" s="79"/>
      <c r="I1693" s="80"/>
      <c r="J1693" s="104"/>
      <c r="K1693" s="104"/>
      <c r="L1693" s="104"/>
      <c r="M1693" s="104"/>
    </row>
    <row r="1694" spans="1:13" s="81" customFormat="1" x14ac:dyDescent="0.25">
      <c r="A1694" s="79"/>
      <c r="B1694" s="79"/>
      <c r="C1694" s="79"/>
      <c r="D1694" s="95"/>
      <c r="E1694" s="79"/>
      <c r="F1694" s="79"/>
      <c r="G1694" s="80"/>
      <c r="H1694" s="79"/>
      <c r="I1694" s="80"/>
      <c r="J1694" s="104"/>
      <c r="K1694" s="104"/>
      <c r="L1694" s="104"/>
      <c r="M1694" s="104"/>
    </row>
    <row r="1695" spans="1:13" s="81" customFormat="1" x14ac:dyDescent="0.25">
      <c r="A1695" s="79"/>
      <c r="B1695" s="79"/>
      <c r="C1695" s="79"/>
      <c r="D1695" s="95"/>
      <c r="E1695" s="79"/>
      <c r="F1695" s="79"/>
      <c r="G1695" s="80"/>
      <c r="H1695" s="79"/>
      <c r="I1695" s="80"/>
      <c r="J1695" s="104"/>
      <c r="K1695" s="104"/>
      <c r="L1695" s="104"/>
      <c r="M1695" s="104"/>
    </row>
    <row r="1696" spans="1:13" s="81" customFormat="1" x14ac:dyDescent="0.25">
      <c r="A1696" s="79"/>
      <c r="B1696" s="79"/>
      <c r="C1696" s="79"/>
      <c r="D1696" s="95"/>
      <c r="E1696" s="79"/>
      <c r="F1696" s="79"/>
      <c r="G1696" s="80"/>
      <c r="H1696" s="79"/>
      <c r="I1696" s="80"/>
      <c r="J1696" s="104"/>
      <c r="K1696" s="104"/>
      <c r="L1696" s="104"/>
      <c r="M1696" s="104"/>
    </row>
    <row r="1697" spans="1:13" s="81" customFormat="1" x14ac:dyDescent="0.25">
      <c r="A1697" s="79"/>
      <c r="B1697" s="79"/>
      <c r="C1697" s="79"/>
      <c r="D1697" s="95"/>
      <c r="E1697" s="79"/>
      <c r="F1697" s="79"/>
      <c r="G1697" s="80"/>
      <c r="H1697" s="79"/>
      <c r="I1697" s="80"/>
      <c r="J1697" s="104"/>
      <c r="K1697" s="104"/>
      <c r="L1697" s="104"/>
      <c r="M1697" s="104"/>
    </row>
    <row r="1698" spans="1:13" s="81" customFormat="1" x14ac:dyDescent="0.25">
      <c r="A1698" s="79"/>
      <c r="B1698" s="79"/>
      <c r="C1698" s="79"/>
      <c r="D1698" s="95"/>
      <c r="E1698" s="79"/>
      <c r="F1698" s="79"/>
      <c r="G1698" s="80"/>
      <c r="H1698" s="79"/>
      <c r="I1698" s="80"/>
      <c r="J1698" s="104"/>
      <c r="K1698" s="104"/>
      <c r="L1698" s="104"/>
      <c r="M1698" s="104"/>
    </row>
    <row r="1699" spans="1:13" s="81" customFormat="1" x14ac:dyDescent="0.25">
      <c r="A1699" s="79"/>
      <c r="B1699" s="79"/>
      <c r="C1699" s="79"/>
      <c r="D1699" s="95"/>
      <c r="E1699" s="79"/>
      <c r="F1699" s="79"/>
      <c r="G1699" s="80"/>
      <c r="H1699" s="79"/>
      <c r="I1699" s="80"/>
      <c r="J1699" s="104"/>
      <c r="K1699" s="104"/>
      <c r="L1699" s="104"/>
      <c r="M1699" s="104"/>
    </row>
    <row r="1700" spans="1:13" s="81" customFormat="1" x14ac:dyDescent="0.25">
      <c r="A1700" s="79"/>
      <c r="B1700" s="79"/>
      <c r="C1700" s="79"/>
      <c r="D1700" s="95"/>
      <c r="E1700" s="79"/>
      <c r="F1700" s="79"/>
      <c r="G1700" s="80"/>
      <c r="H1700" s="79"/>
      <c r="I1700" s="80"/>
      <c r="J1700" s="104"/>
      <c r="K1700" s="104"/>
      <c r="L1700" s="104"/>
      <c r="M1700" s="104"/>
    </row>
    <row r="1701" spans="1:13" s="81" customFormat="1" x14ac:dyDescent="0.25">
      <c r="A1701" s="79"/>
      <c r="B1701" s="79"/>
      <c r="C1701" s="79"/>
      <c r="D1701" s="95"/>
      <c r="E1701" s="79"/>
      <c r="F1701" s="79"/>
      <c r="G1701" s="80"/>
      <c r="H1701" s="79"/>
      <c r="I1701" s="80"/>
      <c r="J1701" s="104"/>
      <c r="K1701" s="104"/>
      <c r="L1701" s="104"/>
      <c r="M1701" s="104"/>
    </row>
    <row r="1702" spans="1:13" s="81" customFormat="1" x14ac:dyDescent="0.25">
      <c r="A1702" s="79"/>
      <c r="B1702" s="79"/>
      <c r="C1702" s="79"/>
      <c r="D1702" s="95"/>
      <c r="E1702" s="79"/>
      <c r="F1702" s="79"/>
      <c r="G1702" s="80"/>
      <c r="H1702" s="79"/>
      <c r="I1702" s="80"/>
      <c r="J1702" s="104"/>
      <c r="K1702" s="104"/>
      <c r="L1702" s="104"/>
      <c r="M1702" s="104"/>
    </row>
    <row r="1703" spans="1:13" s="81" customFormat="1" x14ac:dyDescent="0.25">
      <c r="A1703" s="79"/>
      <c r="B1703" s="79"/>
      <c r="C1703" s="79"/>
      <c r="D1703" s="95"/>
      <c r="E1703" s="79"/>
      <c r="F1703" s="79"/>
      <c r="G1703" s="80"/>
      <c r="H1703" s="79"/>
      <c r="I1703" s="80"/>
      <c r="J1703" s="104"/>
      <c r="K1703" s="104"/>
      <c r="L1703" s="104"/>
      <c r="M1703" s="104"/>
    </row>
    <row r="1704" spans="1:13" s="81" customFormat="1" x14ac:dyDescent="0.25">
      <c r="A1704" s="79"/>
      <c r="B1704" s="79"/>
      <c r="C1704" s="79"/>
      <c r="D1704" s="95"/>
      <c r="E1704" s="79"/>
      <c r="F1704" s="79"/>
      <c r="G1704" s="80"/>
      <c r="H1704" s="79"/>
      <c r="I1704" s="80"/>
      <c r="J1704" s="104"/>
      <c r="K1704" s="104"/>
      <c r="L1704" s="104"/>
      <c r="M1704" s="104"/>
    </row>
    <row r="1705" spans="1:13" s="81" customFormat="1" x14ac:dyDescent="0.25">
      <c r="A1705" s="79"/>
      <c r="B1705" s="79"/>
      <c r="C1705" s="79"/>
      <c r="D1705" s="95"/>
      <c r="E1705" s="79"/>
      <c r="F1705" s="79"/>
      <c r="G1705" s="80"/>
      <c r="H1705" s="79"/>
      <c r="I1705" s="80"/>
      <c r="J1705" s="104"/>
      <c r="K1705" s="104"/>
      <c r="L1705" s="104"/>
      <c r="M1705" s="104"/>
    </row>
    <row r="1706" spans="1:13" s="81" customFormat="1" x14ac:dyDescent="0.25">
      <c r="A1706" s="79"/>
      <c r="B1706" s="79"/>
      <c r="C1706" s="79"/>
      <c r="D1706" s="95"/>
      <c r="E1706" s="79"/>
      <c r="F1706" s="79"/>
      <c r="G1706" s="80"/>
      <c r="H1706" s="79"/>
      <c r="I1706" s="80"/>
      <c r="J1706" s="104"/>
      <c r="K1706" s="104"/>
      <c r="L1706" s="104"/>
      <c r="M1706" s="104"/>
    </row>
    <row r="1707" spans="1:13" s="81" customFormat="1" x14ac:dyDescent="0.25">
      <c r="A1707" s="79"/>
      <c r="B1707" s="79"/>
      <c r="C1707" s="79"/>
      <c r="D1707" s="95"/>
      <c r="E1707" s="79"/>
      <c r="F1707" s="79"/>
      <c r="G1707" s="80"/>
      <c r="H1707" s="79"/>
      <c r="I1707" s="80"/>
      <c r="J1707" s="104"/>
      <c r="K1707" s="104"/>
      <c r="L1707" s="104"/>
      <c r="M1707" s="104"/>
    </row>
    <row r="1708" spans="1:13" s="81" customFormat="1" x14ac:dyDescent="0.25">
      <c r="A1708" s="79"/>
      <c r="B1708" s="79"/>
      <c r="C1708" s="79"/>
      <c r="D1708" s="95"/>
      <c r="E1708" s="79"/>
      <c r="F1708" s="79"/>
      <c r="G1708" s="80"/>
      <c r="H1708" s="79"/>
      <c r="I1708" s="80"/>
      <c r="J1708" s="104"/>
      <c r="K1708" s="104"/>
      <c r="L1708" s="104"/>
      <c r="M1708" s="104"/>
    </row>
    <row r="1709" spans="1:13" s="81" customFormat="1" x14ac:dyDescent="0.25">
      <c r="A1709" s="79"/>
      <c r="B1709" s="79"/>
      <c r="C1709" s="79"/>
      <c r="D1709" s="95"/>
      <c r="E1709" s="79"/>
      <c r="F1709" s="79"/>
      <c r="G1709" s="80"/>
      <c r="H1709" s="79"/>
      <c r="I1709" s="80"/>
      <c r="J1709" s="104"/>
      <c r="K1709" s="104"/>
      <c r="L1709" s="104"/>
      <c r="M1709" s="104"/>
    </row>
    <row r="1710" spans="1:13" s="81" customFormat="1" x14ac:dyDescent="0.25">
      <c r="A1710" s="79"/>
      <c r="B1710" s="79"/>
      <c r="C1710" s="79"/>
      <c r="D1710" s="95"/>
      <c r="E1710" s="79"/>
      <c r="F1710" s="79"/>
      <c r="G1710" s="80"/>
      <c r="H1710" s="79"/>
      <c r="I1710" s="80"/>
      <c r="J1710" s="104"/>
      <c r="K1710" s="104"/>
      <c r="L1710" s="104"/>
      <c r="M1710" s="104"/>
    </row>
    <row r="1711" spans="1:13" s="81" customFormat="1" x14ac:dyDescent="0.25">
      <c r="A1711" s="79"/>
      <c r="B1711" s="79"/>
      <c r="C1711" s="79"/>
      <c r="D1711" s="95"/>
      <c r="E1711" s="79"/>
      <c r="F1711" s="79"/>
      <c r="G1711" s="80"/>
      <c r="H1711" s="79"/>
      <c r="I1711" s="80"/>
      <c r="J1711" s="104"/>
      <c r="K1711" s="104"/>
      <c r="L1711" s="104"/>
      <c r="M1711" s="104"/>
    </row>
    <row r="1712" spans="1:13" s="81" customFormat="1" x14ac:dyDescent="0.25">
      <c r="A1712" s="79"/>
      <c r="B1712" s="79"/>
      <c r="C1712" s="79"/>
      <c r="D1712" s="95"/>
      <c r="E1712" s="79"/>
      <c r="F1712" s="79"/>
      <c r="G1712" s="80"/>
      <c r="H1712" s="79"/>
      <c r="I1712" s="80"/>
      <c r="J1712" s="104"/>
      <c r="K1712" s="104"/>
      <c r="L1712" s="104"/>
      <c r="M1712" s="104"/>
    </row>
    <row r="1713" spans="1:13" s="81" customFormat="1" x14ac:dyDescent="0.25">
      <c r="A1713" s="79"/>
      <c r="B1713" s="79"/>
      <c r="C1713" s="79"/>
      <c r="D1713" s="95"/>
      <c r="E1713" s="79"/>
      <c r="F1713" s="79"/>
      <c r="G1713" s="80"/>
      <c r="H1713" s="79"/>
      <c r="I1713" s="80"/>
      <c r="J1713" s="104"/>
      <c r="K1713" s="104"/>
      <c r="L1713" s="104"/>
      <c r="M1713" s="104"/>
    </row>
    <row r="1714" spans="1:13" s="81" customFormat="1" x14ac:dyDescent="0.25">
      <c r="A1714" s="79"/>
      <c r="B1714" s="79"/>
      <c r="C1714" s="79"/>
      <c r="D1714" s="95"/>
      <c r="E1714" s="79"/>
      <c r="F1714" s="79"/>
      <c r="G1714" s="80"/>
      <c r="H1714" s="79"/>
      <c r="I1714" s="80"/>
      <c r="J1714" s="104"/>
      <c r="K1714" s="104"/>
      <c r="L1714" s="104"/>
      <c r="M1714" s="104"/>
    </row>
    <row r="1715" spans="1:13" s="81" customFormat="1" x14ac:dyDescent="0.25">
      <c r="A1715" s="79"/>
      <c r="B1715" s="79"/>
      <c r="C1715" s="79"/>
      <c r="D1715" s="95"/>
      <c r="E1715" s="79"/>
      <c r="F1715" s="79"/>
      <c r="G1715" s="80"/>
      <c r="H1715" s="79"/>
      <c r="I1715" s="80"/>
      <c r="J1715" s="104"/>
      <c r="K1715" s="104"/>
      <c r="L1715" s="104"/>
      <c r="M1715" s="104"/>
    </row>
    <row r="1716" spans="1:13" s="81" customFormat="1" x14ac:dyDescent="0.25">
      <c r="A1716" s="79"/>
      <c r="B1716" s="79"/>
      <c r="C1716" s="79"/>
      <c r="D1716" s="95"/>
      <c r="E1716" s="79"/>
      <c r="F1716" s="79"/>
      <c r="G1716" s="80"/>
      <c r="H1716" s="79"/>
      <c r="I1716" s="80"/>
      <c r="J1716" s="104"/>
      <c r="K1716" s="104"/>
      <c r="L1716" s="104"/>
      <c r="M1716" s="104"/>
    </row>
    <row r="1717" spans="1:13" s="81" customFormat="1" x14ac:dyDescent="0.25">
      <c r="A1717" s="79"/>
      <c r="B1717" s="79"/>
      <c r="C1717" s="79"/>
      <c r="D1717" s="95"/>
      <c r="E1717" s="79"/>
      <c r="F1717" s="79"/>
      <c r="G1717" s="80"/>
      <c r="H1717" s="79"/>
      <c r="I1717" s="80"/>
      <c r="J1717" s="104"/>
      <c r="K1717" s="104"/>
      <c r="L1717" s="104"/>
      <c r="M1717" s="104"/>
    </row>
    <row r="1718" spans="1:13" s="81" customFormat="1" x14ac:dyDescent="0.25">
      <c r="A1718" s="79"/>
      <c r="B1718" s="79"/>
      <c r="C1718" s="79"/>
      <c r="D1718" s="95"/>
      <c r="E1718" s="79"/>
      <c r="F1718" s="79"/>
      <c r="G1718" s="80"/>
      <c r="H1718" s="79"/>
      <c r="I1718" s="80"/>
      <c r="J1718" s="104"/>
      <c r="K1718" s="104"/>
      <c r="L1718" s="104"/>
      <c r="M1718" s="104"/>
    </row>
    <row r="1719" spans="1:13" s="81" customFormat="1" x14ac:dyDescent="0.25">
      <c r="A1719" s="79"/>
      <c r="B1719" s="79"/>
      <c r="C1719" s="79"/>
      <c r="D1719" s="95"/>
      <c r="E1719" s="79"/>
      <c r="F1719" s="79"/>
      <c r="G1719" s="80"/>
      <c r="H1719" s="79"/>
      <c r="I1719" s="80"/>
      <c r="J1719" s="104"/>
      <c r="K1719" s="104"/>
      <c r="L1719" s="104"/>
      <c r="M1719" s="104"/>
    </row>
    <row r="1720" spans="1:13" s="81" customFormat="1" x14ac:dyDescent="0.25">
      <c r="A1720" s="79"/>
      <c r="B1720" s="79"/>
      <c r="C1720" s="79"/>
      <c r="D1720" s="95"/>
      <c r="E1720" s="79"/>
      <c r="F1720" s="79"/>
      <c r="G1720" s="80"/>
      <c r="H1720" s="79"/>
      <c r="I1720" s="80"/>
      <c r="J1720" s="104"/>
      <c r="K1720" s="104"/>
      <c r="L1720" s="104"/>
      <c r="M1720" s="104"/>
    </row>
    <row r="1721" spans="1:13" s="81" customFormat="1" x14ac:dyDescent="0.25">
      <c r="A1721" s="79"/>
      <c r="B1721" s="79"/>
      <c r="C1721" s="79"/>
      <c r="D1721" s="95"/>
      <c r="E1721" s="79"/>
      <c r="F1721" s="79"/>
      <c r="G1721" s="80"/>
      <c r="H1721" s="79"/>
      <c r="I1721" s="80"/>
      <c r="J1721" s="104"/>
      <c r="K1721" s="104"/>
      <c r="L1721" s="104"/>
      <c r="M1721" s="104"/>
    </row>
    <row r="1722" spans="1:13" s="81" customFormat="1" x14ac:dyDescent="0.25">
      <c r="A1722" s="79"/>
      <c r="B1722" s="79"/>
      <c r="C1722" s="79"/>
      <c r="D1722" s="95"/>
      <c r="E1722" s="79"/>
      <c r="F1722" s="79"/>
      <c r="G1722" s="80"/>
      <c r="H1722" s="79"/>
      <c r="I1722" s="80"/>
      <c r="J1722" s="104"/>
      <c r="K1722" s="104"/>
      <c r="L1722" s="104"/>
      <c r="M1722" s="104"/>
    </row>
    <row r="1723" spans="1:13" s="81" customFormat="1" x14ac:dyDescent="0.25">
      <c r="A1723" s="79"/>
      <c r="B1723" s="79"/>
      <c r="C1723" s="79"/>
      <c r="D1723" s="95"/>
      <c r="E1723" s="79"/>
      <c r="F1723" s="79"/>
      <c r="G1723" s="80"/>
      <c r="H1723" s="79"/>
      <c r="I1723" s="80"/>
      <c r="J1723" s="104"/>
      <c r="K1723" s="104"/>
      <c r="L1723" s="104"/>
      <c r="M1723" s="104"/>
    </row>
    <row r="1724" spans="1:13" s="81" customFormat="1" x14ac:dyDescent="0.25">
      <c r="A1724" s="79"/>
      <c r="B1724" s="79"/>
      <c r="C1724" s="79"/>
      <c r="D1724" s="95"/>
      <c r="E1724" s="79"/>
      <c r="F1724" s="79"/>
      <c r="G1724" s="80"/>
      <c r="H1724" s="79"/>
      <c r="I1724" s="80"/>
      <c r="J1724" s="104"/>
      <c r="K1724" s="104"/>
      <c r="L1724" s="104"/>
      <c r="M1724" s="104"/>
    </row>
    <row r="1725" spans="1:13" s="81" customFormat="1" x14ac:dyDescent="0.25">
      <c r="A1725" s="79"/>
      <c r="B1725" s="79"/>
      <c r="C1725" s="79"/>
      <c r="D1725" s="95"/>
      <c r="E1725" s="79"/>
      <c r="F1725" s="79"/>
      <c r="G1725" s="80"/>
      <c r="H1725" s="79"/>
      <c r="I1725" s="80"/>
      <c r="J1725" s="104"/>
      <c r="K1725" s="104"/>
      <c r="L1725" s="104"/>
      <c r="M1725" s="104"/>
    </row>
    <row r="1726" spans="1:13" s="81" customFormat="1" x14ac:dyDescent="0.25">
      <c r="A1726" s="79"/>
      <c r="B1726" s="79"/>
      <c r="C1726" s="79"/>
      <c r="D1726" s="95"/>
      <c r="E1726" s="79"/>
      <c r="F1726" s="79"/>
      <c r="G1726" s="80"/>
      <c r="H1726" s="79"/>
      <c r="I1726" s="80"/>
      <c r="J1726" s="104"/>
      <c r="K1726" s="104"/>
      <c r="L1726" s="104"/>
      <c r="M1726" s="104"/>
    </row>
    <row r="1727" spans="1:13" s="81" customFormat="1" x14ac:dyDescent="0.25">
      <c r="A1727" s="79"/>
      <c r="B1727" s="79"/>
      <c r="C1727" s="79"/>
      <c r="D1727" s="95"/>
      <c r="E1727" s="79"/>
      <c r="F1727" s="79"/>
      <c r="G1727" s="80"/>
      <c r="H1727" s="79"/>
      <c r="I1727" s="80"/>
      <c r="J1727" s="104"/>
      <c r="K1727" s="104"/>
      <c r="L1727" s="104"/>
      <c r="M1727" s="104"/>
    </row>
    <row r="1728" spans="1:13" s="81" customFormat="1" x14ac:dyDescent="0.25">
      <c r="A1728" s="79"/>
      <c r="B1728" s="79"/>
      <c r="C1728" s="79"/>
      <c r="D1728" s="95"/>
      <c r="E1728" s="79"/>
      <c r="F1728" s="79"/>
      <c r="G1728" s="80"/>
      <c r="H1728" s="79"/>
      <c r="I1728" s="80"/>
      <c r="J1728" s="104"/>
      <c r="K1728" s="104"/>
      <c r="L1728" s="104"/>
      <c r="M1728" s="104"/>
    </row>
    <row r="1729" spans="1:13" s="81" customFormat="1" x14ac:dyDescent="0.25">
      <c r="A1729" s="79"/>
      <c r="B1729" s="79"/>
      <c r="C1729" s="79"/>
      <c r="D1729" s="95"/>
      <c r="E1729" s="79"/>
      <c r="F1729" s="79"/>
      <c r="G1729" s="80"/>
      <c r="H1729" s="79"/>
      <c r="I1729" s="80"/>
      <c r="J1729" s="104"/>
      <c r="K1729" s="104"/>
      <c r="L1729" s="104"/>
      <c r="M1729" s="104"/>
    </row>
    <row r="1730" spans="1:13" s="81" customFormat="1" x14ac:dyDescent="0.25">
      <c r="A1730" s="79"/>
      <c r="B1730" s="79"/>
      <c r="C1730" s="79"/>
      <c r="D1730" s="95"/>
      <c r="E1730" s="79"/>
      <c r="F1730" s="79"/>
      <c r="G1730" s="80"/>
      <c r="H1730" s="79"/>
      <c r="I1730" s="80"/>
      <c r="J1730" s="104"/>
      <c r="K1730" s="104"/>
      <c r="L1730" s="104"/>
      <c r="M1730" s="104"/>
    </row>
    <row r="1731" spans="1:13" s="81" customFormat="1" x14ac:dyDescent="0.25">
      <c r="A1731" s="79"/>
      <c r="B1731" s="79"/>
      <c r="C1731" s="79"/>
      <c r="D1731" s="95"/>
      <c r="E1731" s="79"/>
      <c r="F1731" s="79"/>
      <c r="G1731" s="80"/>
      <c r="H1731" s="79"/>
      <c r="I1731" s="80"/>
      <c r="J1731" s="104"/>
      <c r="K1731" s="104"/>
      <c r="L1731" s="104"/>
      <c r="M1731" s="104"/>
    </row>
    <row r="1732" spans="1:13" s="81" customFormat="1" x14ac:dyDescent="0.25">
      <c r="A1732" s="79"/>
      <c r="B1732" s="79"/>
      <c r="C1732" s="79"/>
      <c r="D1732" s="95"/>
      <c r="E1732" s="79"/>
      <c r="F1732" s="79"/>
      <c r="G1732" s="80"/>
      <c r="H1732" s="79"/>
      <c r="I1732" s="80"/>
      <c r="J1732" s="104"/>
      <c r="K1732" s="104"/>
      <c r="L1732" s="104"/>
      <c r="M1732" s="104"/>
    </row>
    <row r="1733" spans="1:13" s="81" customFormat="1" x14ac:dyDescent="0.25">
      <c r="A1733" s="79"/>
      <c r="B1733" s="79"/>
      <c r="C1733" s="79"/>
      <c r="D1733" s="95"/>
      <c r="E1733" s="79"/>
      <c r="F1733" s="79"/>
      <c r="G1733" s="80"/>
      <c r="H1733" s="79"/>
      <c r="I1733" s="80"/>
      <c r="J1733" s="104"/>
      <c r="K1733" s="104"/>
      <c r="L1733" s="104"/>
      <c r="M1733" s="104"/>
    </row>
    <row r="1734" spans="1:13" s="81" customFormat="1" x14ac:dyDescent="0.25">
      <c r="A1734" s="79"/>
      <c r="B1734" s="79"/>
      <c r="C1734" s="79"/>
      <c r="D1734" s="95"/>
      <c r="E1734" s="79"/>
      <c r="F1734" s="79"/>
      <c r="G1734" s="80"/>
      <c r="H1734" s="79"/>
      <c r="I1734" s="80"/>
      <c r="J1734" s="104"/>
      <c r="K1734" s="104"/>
      <c r="L1734" s="104"/>
      <c r="M1734" s="104"/>
    </row>
    <row r="1735" spans="1:13" s="81" customFormat="1" x14ac:dyDescent="0.25">
      <c r="A1735" s="79"/>
      <c r="B1735" s="79"/>
      <c r="C1735" s="79"/>
      <c r="D1735" s="95"/>
      <c r="E1735" s="79"/>
      <c r="F1735" s="79"/>
      <c r="G1735" s="80"/>
      <c r="H1735" s="79"/>
      <c r="I1735" s="80"/>
      <c r="J1735" s="104"/>
      <c r="K1735" s="104"/>
      <c r="L1735" s="104"/>
      <c r="M1735" s="104"/>
    </row>
    <row r="1736" spans="1:13" s="81" customFormat="1" x14ac:dyDescent="0.25">
      <c r="A1736" s="79"/>
      <c r="B1736" s="79"/>
      <c r="C1736" s="79"/>
      <c r="D1736" s="95"/>
      <c r="E1736" s="79"/>
      <c r="F1736" s="79"/>
      <c r="G1736" s="80"/>
      <c r="H1736" s="79"/>
      <c r="I1736" s="80"/>
      <c r="J1736" s="104"/>
      <c r="K1736" s="104"/>
      <c r="L1736" s="104"/>
      <c r="M1736" s="104"/>
    </row>
    <row r="1737" spans="1:13" s="81" customFormat="1" x14ac:dyDescent="0.25">
      <c r="A1737" s="79"/>
      <c r="B1737" s="79"/>
      <c r="C1737" s="79"/>
      <c r="D1737" s="95"/>
      <c r="E1737" s="79"/>
      <c r="F1737" s="79"/>
      <c r="G1737" s="80"/>
      <c r="H1737" s="79"/>
      <c r="I1737" s="80"/>
      <c r="J1737" s="104"/>
      <c r="K1737" s="104"/>
      <c r="L1737" s="104"/>
      <c r="M1737" s="104"/>
    </row>
    <row r="1738" spans="1:13" s="81" customFormat="1" x14ac:dyDescent="0.25">
      <c r="A1738" s="79"/>
      <c r="B1738" s="79"/>
      <c r="C1738" s="79"/>
      <c r="D1738" s="95"/>
      <c r="E1738" s="79"/>
      <c r="F1738" s="79"/>
      <c r="G1738" s="80"/>
      <c r="H1738" s="79"/>
      <c r="I1738" s="80"/>
      <c r="J1738" s="104"/>
      <c r="K1738" s="104"/>
      <c r="L1738" s="104"/>
      <c r="M1738" s="104"/>
    </row>
    <row r="1739" spans="1:13" s="81" customFormat="1" x14ac:dyDescent="0.25">
      <c r="A1739" s="79"/>
      <c r="B1739" s="79"/>
      <c r="C1739" s="79"/>
      <c r="D1739" s="95"/>
      <c r="E1739" s="79"/>
      <c r="F1739" s="79"/>
      <c r="G1739" s="80"/>
      <c r="H1739" s="79"/>
      <c r="I1739" s="80"/>
      <c r="J1739" s="104"/>
      <c r="K1739" s="104"/>
      <c r="L1739" s="104"/>
      <c r="M1739" s="104"/>
    </row>
    <row r="1740" spans="1:13" s="81" customFormat="1" x14ac:dyDescent="0.25">
      <c r="A1740" s="79"/>
      <c r="B1740" s="79"/>
      <c r="C1740" s="79"/>
      <c r="D1740" s="95"/>
      <c r="E1740" s="79"/>
      <c r="F1740" s="79"/>
      <c r="G1740" s="80"/>
      <c r="H1740" s="79"/>
      <c r="I1740" s="80"/>
      <c r="J1740" s="104"/>
      <c r="K1740" s="104"/>
      <c r="L1740" s="104"/>
      <c r="M1740" s="104"/>
    </row>
    <row r="1741" spans="1:13" s="81" customFormat="1" x14ac:dyDescent="0.25">
      <c r="A1741" s="79"/>
      <c r="B1741" s="79"/>
      <c r="C1741" s="79"/>
      <c r="D1741" s="95"/>
      <c r="E1741" s="79"/>
      <c r="F1741" s="79"/>
      <c r="G1741" s="80"/>
      <c r="H1741" s="79"/>
      <c r="I1741" s="80"/>
      <c r="J1741" s="104"/>
      <c r="K1741" s="104"/>
      <c r="L1741" s="104"/>
      <c r="M1741" s="104"/>
    </row>
    <row r="1742" spans="1:13" s="81" customFormat="1" x14ac:dyDescent="0.25">
      <c r="A1742" s="79"/>
      <c r="B1742" s="79"/>
      <c r="C1742" s="79"/>
      <c r="D1742" s="95"/>
      <c r="E1742" s="79"/>
      <c r="F1742" s="79"/>
      <c r="G1742" s="80"/>
      <c r="H1742" s="79"/>
      <c r="I1742" s="80"/>
      <c r="J1742" s="104"/>
      <c r="K1742" s="104"/>
      <c r="L1742" s="104"/>
      <c r="M1742" s="104"/>
    </row>
    <row r="1743" spans="1:13" s="81" customFormat="1" x14ac:dyDescent="0.25">
      <c r="A1743" s="79"/>
      <c r="B1743" s="79"/>
      <c r="C1743" s="79"/>
      <c r="D1743" s="95"/>
      <c r="E1743" s="79"/>
      <c r="F1743" s="79"/>
      <c r="G1743" s="80"/>
      <c r="H1743" s="79"/>
      <c r="I1743" s="80"/>
      <c r="J1743" s="104"/>
      <c r="K1743" s="104"/>
      <c r="L1743" s="104"/>
      <c r="M1743" s="104"/>
    </row>
    <row r="1744" spans="1:13" s="81" customFormat="1" x14ac:dyDescent="0.25">
      <c r="A1744" s="79"/>
      <c r="B1744" s="79"/>
      <c r="C1744" s="79"/>
      <c r="D1744" s="95"/>
      <c r="E1744" s="79"/>
      <c r="F1744" s="79"/>
      <c r="G1744" s="80"/>
      <c r="H1744" s="79"/>
      <c r="I1744" s="80"/>
      <c r="J1744" s="104"/>
      <c r="K1744" s="104"/>
      <c r="L1744" s="104"/>
      <c r="M1744" s="104"/>
    </row>
    <row r="1745" spans="1:13" s="81" customFormat="1" x14ac:dyDescent="0.25">
      <c r="A1745" s="79"/>
      <c r="B1745" s="79"/>
      <c r="C1745" s="79"/>
      <c r="D1745" s="95"/>
      <c r="E1745" s="79"/>
      <c r="F1745" s="79"/>
      <c r="G1745" s="80"/>
      <c r="H1745" s="79"/>
      <c r="I1745" s="80"/>
      <c r="J1745" s="104"/>
      <c r="K1745" s="104"/>
      <c r="L1745" s="104"/>
      <c r="M1745" s="104"/>
    </row>
    <row r="1746" spans="1:13" s="81" customFormat="1" x14ac:dyDescent="0.25">
      <c r="A1746" s="79"/>
      <c r="B1746" s="79"/>
      <c r="C1746" s="79"/>
      <c r="D1746" s="95"/>
      <c r="E1746" s="79"/>
      <c r="F1746" s="79"/>
      <c r="G1746" s="80"/>
      <c r="H1746" s="79"/>
      <c r="I1746" s="80"/>
      <c r="J1746" s="104"/>
      <c r="K1746" s="104"/>
      <c r="L1746" s="104"/>
      <c r="M1746" s="104"/>
    </row>
    <row r="1747" spans="1:13" s="81" customFormat="1" x14ac:dyDescent="0.25">
      <c r="A1747" s="79"/>
      <c r="B1747" s="79"/>
      <c r="C1747" s="79"/>
      <c r="D1747" s="95"/>
      <c r="E1747" s="79"/>
      <c r="F1747" s="79"/>
      <c r="G1747" s="80"/>
      <c r="H1747" s="79"/>
      <c r="I1747" s="80"/>
      <c r="J1747" s="104"/>
      <c r="K1747" s="104"/>
      <c r="L1747" s="104"/>
      <c r="M1747" s="104"/>
    </row>
    <row r="1748" spans="1:13" s="81" customFormat="1" x14ac:dyDescent="0.25">
      <c r="A1748" s="79"/>
      <c r="B1748" s="79"/>
      <c r="C1748" s="79"/>
      <c r="D1748" s="95"/>
      <c r="E1748" s="79"/>
      <c r="F1748" s="79"/>
      <c r="G1748" s="80"/>
      <c r="H1748" s="79"/>
      <c r="I1748" s="80"/>
      <c r="J1748" s="104"/>
      <c r="K1748" s="104"/>
      <c r="L1748" s="104"/>
      <c r="M1748" s="104"/>
    </row>
    <row r="1749" spans="1:13" s="81" customFormat="1" x14ac:dyDescent="0.25">
      <c r="A1749" s="79"/>
      <c r="B1749" s="79"/>
      <c r="C1749" s="79"/>
      <c r="D1749" s="95"/>
      <c r="E1749" s="79"/>
      <c r="F1749" s="79"/>
      <c r="G1749" s="80"/>
      <c r="H1749" s="79"/>
      <c r="I1749" s="80"/>
      <c r="J1749" s="104"/>
      <c r="K1749" s="104"/>
      <c r="L1749" s="104"/>
      <c r="M1749" s="104"/>
    </row>
    <row r="1750" spans="1:13" s="81" customFormat="1" x14ac:dyDescent="0.25">
      <c r="A1750" s="79"/>
      <c r="B1750" s="79"/>
      <c r="C1750" s="79"/>
      <c r="D1750" s="95"/>
      <c r="E1750" s="79"/>
      <c r="F1750" s="79"/>
      <c r="G1750" s="80"/>
      <c r="H1750" s="79"/>
      <c r="I1750" s="80"/>
      <c r="J1750" s="104"/>
      <c r="K1750" s="104"/>
      <c r="L1750" s="104"/>
      <c r="M1750" s="104"/>
    </row>
    <row r="1751" spans="1:13" s="81" customFormat="1" x14ac:dyDescent="0.25">
      <c r="A1751" s="79"/>
      <c r="B1751" s="79"/>
      <c r="C1751" s="79"/>
      <c r="D1751" s="95"/>
      <c r="E1751" s="79"/>
      <c r="F1751" s="79"/>
      <c r="G1751" s="80"/>
      <c r="H1751" s="79"/>
      <c r="I1751" s="80"/>
      <c r="J1751" s="104"/>
      <c r="K1751" s="104"/>
      <c r="L1751" s="104"/>
      <c r="M1751" s="104"/>
    </row>
    <row r="1752" spans="1:13" s="81" customFormat="1" x14ac:dyDescent="0.25">
      <c r="A1752" s="79"/>
      <c r="B1752" s="79"/>
      <c r="C1752" s="79"/>
      <c r="D1752" s="95"/>
      <c r="E1752" s="79"/>
      <c r="F1752" s="79"/>
      <c r="G1752" s="80"/>
      <c r="H1752" s="79"/>
      <c r="I1752" s="80"/>
      <c r="J1752" s="104"/>
      <c r="K1752" s="104"/>
      <c r="L1752" s="104"/>
      <c r="M1752" s="104"/>
    </row>
    <row r="1753" spans="1:13" s="81" customFormat="1" x14ac:dyDescent="0.25">
      <c r="A1753" s="79"/>
      <c r="B1753" s="79"/>
      <c r="C1753" s="79"/>
      <c r="D1753" s="95"/>
      <c r="E1753" s="79"/>
      <c r="F1753" s="79"/>
      <c r="G1753" s="80"/>
      <c r="H1753" s="79"/>
      <c r="I1753" s="80"/>
      <c r="J1753" s="104"/>
      <c r="K1753" s="104"/>
      <c r="L1753" s="104"/>
      <c r="M1753" s="104"/>
    </row>
    <row r="1754" spans="1:13" s="81" customFormat="1" x14ac:dyDescent="0.25">
      <c r="A1754" s="79"/>
      <c r="B1754" s="79"/>
      <c r="C1754" s="79"/>
      <c r="D1754" s="95"/>
      <c r="E1754" s="79"/>
      <c r="F1754" s="79"/>
      <c r="G1754" s="80"/>
      <c r="H1754" s="79"/>
      <c r="I1754" s="80"/>
      <c r="J1754" s="104"/>
      <c r="K1754" s="104"/>
      <c r="L1754" s="104"/>
      <c r="M1754" s="104"/>
    </row>
    <row r="1755" spans="1:13" s="81" customFormat="1" x14ac:dyDescent="0.25">
      <c r="A1755" s="79"/>
      <c r="B1755" s="79"/>
      <c r="C1755" s="79"/>
      <c r="D1755" s="95"/>
      <c r="E1755" s="79"/>
      <c r="F1755" s="79"/>
      <c r="G1755" s="80"/>
      <c r="H1755" s="79"/>
      <c r="I1755" s="80"/>
      <c r="J1755" s="104"/>
      <c r="K1755" s="104"/>
      <c r="L1755" s="104"/>
      <c r="M1755" s="104"/>
    </row>
    <row r="1756" spans="1:13" s="81" customFormat="1" x14ac:dyDescent="0.25">
      <c r="A1756" s="79"/>
      <c r="B1756" s="79"/>
      <c r="C1756" s="79"/>
      <c r="D1756" s="95"/>
      <c r="E1756" s="79"/>
      <c r="F1756" s="79"/>
      <c r="G1756" s="80"/>
      <c r="H1756" s="79"/>
      <c r="I1756" s="80"/>
      <c r="J1756" s="104"/>
      <c r="K1756" s="104"/>
      <c r="L1756" s="104"/>
      <c r="M1756" s="104"/>
    </row>
    <row r="1757" spans="1:13" s="81" customFormat="1" x14ac:dyDescent="0.25">
      <c r="A1757" s="79"/>
      <c r="B1757" s="79"/>
      <c r="C1757" s="79"/>
      <c r="D1757" s="95"/>
      <c r="E1757" s="79"/>
      <c r="F1757" s="79"/>
      <c r="G1757" s="80"/>
      <c r="H1757" s="79"/>
      <c r="I1757" s="80"/>
      <c r="J1757" s="104"/>
      <c r="K1757" s="104"/>
      <c r="L1757" s="104"/>
      <c r="M1757" s="104"/>
    </row>
    <row r="1758" spans="1:13" s="81" customFormat="1" x14ac:dyDescent="0.25">
      <c r="A1758" s="79"/>
      <c r="B1758" s="79"/>
      <c r="C1758" s="79"/>
      <c r="D1758" s="95"/>
      <c r="E1758" s="79"/>
      <c r="F1758" s="79"/>
      <c r="G1758" s="80"/>
      <c r="H1758" s="79"/>
      <c r="I1758" s="80"/>
      <c r="J1758" s="104"/>
      <c r="K1758" s="104"/>
      <c r="L1758" s="104"/>
      <c r="M1758" s="104"/>
    </row>
    <row r="1759" spans="1:13" s="81" customFormat="1" x14ac:dyDescent="0.25">
      <c r="A1759" s="79"/>
      <c r="B1759" s="79"/>
      <c r="C1759" s="79"/>
      <c r="D1759" s="95"/>
      <c r="E1759" s="79"/>
      <c r="F1759" s="79"/>
      <c r="G1759" s="80"/>
      <c r="H1759" s="79"/>
      <c r="I1759" s="80"/>
      <c r="J1759" s="104"/>
      <c r="K1759" s="104"/>
      <c r="L1759" s="104"/>
      <c r="M1759" s="104"/>
    </row>
    <row r="1760" spans="1:13" s="81" customFormat="1" x14ac:dyDescent="0.25">
      <c r="A1760" s="79"/>
      <c r="B1760" s="79"/>
      <c r="C1760" s="79"/>
      <c r="D1760" s="95"/>
      <c r="E1760" s="79"/>
      <c r="F1760" s="79"/>
      <c r="G1760" s="80"/>
      <c r="H1760" s="79"/>
      <c r="I1760" s="80"/>
      <c r="J1760" s="104"/>
      <c r="K1760" s="104"/>
      <c r="L1760" s="104"/>
      <c r="M1760" s="104"/>
    </row>
    <row r="1761" spans="1:13" s="81" customFormat="1" x14ac:dyDescent="0.25">
      <c r="A1761" s="79"/>
      <c r="B1761" s="79"/>
      <c r="C1761" s="79"/>
      <c r="D1761" s="95"/>
      <c r="E1761" s="79"/>
      <c r="F1761" s="79"/>
      <c r="G1761" s="80"/>
      <c r="H1761" s="79"/>
      <c r="I1761" s="80"/>
      <c r="J1761" s="104"/>
      <c r="K1761" s="104"/>
      <c r="L1761" s="104"/>
      <c r="M1761" s="104"/>
    </row>
    <row r="1762" spans="1:13" x14ac:dyDescent="0.25">
      <c r="A1762" s="79"/>
      <c r="B1762" s="79"/>
      <c r="C1762" s="79"/>
      <c r="D1762" s="95"/>
      <c r="E1762" s="79"/>
      <c r="F1762" s="79"/>
      <c r="G1762" s="80"/>
      <c r="H1762" s="79"/>
      <c r="I1762" s="80"/>
      <c r="J1762" s="104"/>
      <c r="K1762" s="104"/>
      <c r="L1762" s="104"/>
      <c r="M1762" s="104"/>
    </row>
    <row r="1763" spans="1:13" x14ac:dyDescent="0.25">
      <c r="A1763" s="79"/>
      <c r="B1763" s="79"/>
      <c r="C1763" s="79"/>
      <c r="D1763" s="95"/>
      <c r="E1763" s="79"/>
      <c r="F1763" s="79"/>
      <c r="G1763" s="80"/>
      <c r="H1763" s="79"/>
      <c r="I1763" s="80"/>
      <c r="J1763" s="104"/>
      <c r="K1763" s="104"/>
      <c r="L1763" s="104"/>
      <c r="M1763" s="104"/>
    </row>
    <row r="1764" spans="1:13" x14ac:dyDescent="0.25">
      <c r="A1764" s="79"/>
      <c r="B1764" s="79"/>
      <c r="C1764" s="79"/>
      <c r="D1764" s="95"/>
      <c r="E1764" s="79"/>
      <c r="F1764" s="79"/>
      <c r="G1764" s="80"/>
      <c r="H1764" s="79"/>
      <c r="I1764" s="80"/>
      <c r="J1764" s="104"/>
      <c r="K1764" s="104"/>
      <c r="L1764" s="104"/>
      <c r="M1764" s="104"/>
    </row>
    <row r="1765" spans="1:13" x14ac:dyDescent="0.25">
      <c r="A1765" s="79"/>
      <c r="B1765" s="79"/>
      <c r="C1765" s="79"/>
      <c r="D1765" s="95"/>
      <c r="E1765" s="79"/>
      <c r="F1765" s="79"/>
      <c r="G1765" s="80"/>
      <c r="H1765" s="79"/>
      <c r="I1765" s="80"/>
      <c r="J1765" s="104"/>
      <c r="K1765" s="104"/>
      <c r="L1765" s="104"/>
      <c r="M1765" s="104"/>
    </row>
    <row r="1766" spans="1:13" x14ac:dyDescent="0.25">
      <c r="A1766" s="79"/>
      <c r="B1766" s="79"/>
      <c r="C1766" s="79"/>
      <c r="D1766" s="95"/>
      <c r="E1766" s="79"/>
      <c r="F1766" s="79"/>
      <c r="G1766" s="80"/>
      <c r="H1766" s="79"/>
      <c r="I1766" s="80"/>
      <c r="J1766" s="104"/>
      <c r="K1766" s="104"/>
      <c r="L1766" s="104"/>
      <c r="M1766" s="104"/>
    </row>
    <row r="1767" spans="1:13" x14ac:dyDescent="0.25">
      <c r="A1767" s="79"/>
      <c r="B1767" s="79"/>
      <c r="C1767" s="79"/>
      <c r="D1767" s="95"/>
      <c r="E1767" s="79"/>
      <c r="F1767" s="79"/>
      <c r="G1767" s="80"/>
      <c r="H1767" s="79"/>
      <c r="I1767" s="80"/>
      <c r="J1767" s="104"/>
      <c r="K1767" s="104"/>
      <c r="L1767" s="104"/>
      <c r="M1767" s="104"/>
    </row>
    <row r="1768" spans="1:13" x14ac:dyDescent="0.25">
      <c r="A1768" s="79"/>
      <c r="B1768" s="79"/>
      <c r="C1768" s="79"/>
      <c r="D1768" s="95"/>
      <c r="E1768" s="79"/>
      <c r="F1768" s="79"/>
      <c r="G1768" s="80"/>
      <c r="H1768" s="79"/>
      <c r="I1768" s="80"/>
      <c r="J1768" s="104"/>
      <c r="K1768" s="104"/>
      <c r="L1768" s="104"/>
      <c r="M1768" s="104"/>
    </row>
    <row r="1769" spans="1:13" x14ac:dyDescent="0.25">
      <c r="A1769" s="79"/>
      <c r="B1769" s="79"/>
      <c r="C1769" s="79"/>
      <c r="D1769" s="95"/>
      <c r="E1769" s="79"/>
      <c r="F1769" s="79"/>
      <c r="G1769" s="80"/>
      <c r="H1769" s="79"/>
      <c r="I1769" s="80"/>
      <c r="J1769" s="104"/>
      <c r="K1769" s="104"/>
      <c r="L1769" s="104"/>
      <c r="M1769" s="104"/>
    </row>
    <row r="1770" spans="1:13" x14ac:dyDescent="0.25">
      <c r="A1770" s="79"/>
      <c r="B1770" s="79"/>
      <c r="C1770" s="79"/>
      <c r="D1770" s="95"/>
      <c r="E1770" s="79"/>
      <c r="F1770" s="79"/>
      <c r="G1770" s="80"/>
      <c r="H1770" s="79"/>
      <c r="I1770" s="80"/>
      <c r="J1770" s="104"/>
      <c r="K1770" s="104"/>
      <c r="L1770" s="104"/>
      <c r="M1770" s="104"/>
    </row>
    <row r="1771" spans="1:13" x14ac:dyDescent="0.25">
      <c r="A1771" s="79"/>
      <c r="B1771" s="79"/>
      <c r="C1771" s="79"/>
      <c r="D1771" s="95"/>
      <c r="E1771" s="79"/>
      <c r="F1771" s="79"/>
      <c r="G1771" s="80"/>
      <c r="H1771" s="79"/>
      <c r="I1771" s="80"/>
      <c r="J1771" s="104"/>
      <c r="K1771" s="104"/>
      <c r="L1771" s="104"/>
      <c r="M1771" s="104"/>
    </row>
    <row r="1772" spans="1:13" x14ac:dyDescent="0.25">
      <c r="A1772" s="79"/>
      <c r="B1772" s="79"/>
      <c r="C1772" s="79"/>
      <c r="D1772" s="95"/>
      <c r="E1772" s="79"/>
      <c r="F1772" s="79"/>
      <c r="G1772" s="80"/>
      <c r="H1772" s="79"/>
      <c r="I1772" s="80"/>
      <c r="J1772" s="104"/>
      <c r="K1772" s="104"/>
      <c r="L1772" s="104"/>
      <c r="M1772" s="104"/>
    </row>
    <row r="1773" spans="1:13" x14ac:dyDescent="0.25">
      <c r="A1773" s="79"/>
      <c r="B1773" s="79"/>
      <c r="C1773" s="79"/>
      <c r="D1773" s="95"/>
      <c r="E1773" s="79"/>
      <c r="F1773" s="79"/>
      <c r="G1773" s="80"/>
      <c r="H1773" s="79"/>
      <c r="I1773" s="80"/>
      <c r="J1773" s="104"/>
      <c r="K1773" s="104"/>
      <c r="L1773" s="104"/>
      <c r="M1773" s="104"/>
    </row>
    <row r="1774" spans="1:13" x14ac:dyDescent="0.25">
      <c r="A1774" s="79"/>
      <c r="B1774" s="79"/>
      <c r="C1774" s="79"/>
      <c r="D1774" s="95"/>
      <c r="E1774" s="79"/>
      <c r="F1774" s="79"/>
      <c r="G1774" s="80"/>
      <c r="H1774" s="79"/>
      <c r="I1774" s="80"/>
      <c r="J1774" s="104"/>
      <c r="K1774" s="104"/>
      <c r="L1774" s="104"/>
      <c r="M1774" s="104"/>
    </row>
    <row r="1775" spans="1:13" x14ac:dyDescent="0.25">
      <c r="A1775" s="79"/>
      <c r="B1775" s="79"/>
      <c r="C1775" s="79"/>
      <c r="D1775" s="95"/>
      <c r="E1775" s="79"/>
      <c r="F1775" s="79"/>
      <c r="G1775" s="80"/>
      <c r="H1775" s="79"/>
      <c r="I1775" s="80"/>
      <c r="J1775" s="104"/>
      <c r="K1775" s="104"/>
      <c r="L1775" s="104"/>
      <c r="M1775" s="104"/>
    </row>
    <row r="1776" spans="1:13" x14ac:dyDescent="0.25">
      <c r="A1776" s="79"/>
      <c r="B1776" s="79"/>
      <c r="C1776" s="79"/>
      <c r="D1776" s="95"/>
      <c r="E1776" s="79"/>
      <c r="F1776" s="79"/>
      <c r="G1776" s="80"/>
      <c r="H1776" s="79"/>
      <c r="I1776" s="80"/>
      <c r="J1776" s="104"/>
      <c r="K1776" s="104"/>
      <c r="L1776" s="104"/>
      <c r="M1776" s="104"/>
    </row>
    <row r="1777" spans="1:13" x14ac:dyDescent="0.25">
      <c r="A1777" s="79"/>
      <c r="B1777" s="79"/>
      <c r="C1777" s="79"/>
      <c r="D1777" s="95"/>
      <c r="E1777" s="79"/>
      <c r="F1777" s="79"/>
      <c r="G1777" s="80"/>
      <c r="H1777" s="79"/>
      <c r="I1777" s="80"/>
      <c r="J1777" s="104"/>
      <c r="K1777" s="104"/>
      <c r="L1777" s="104"/>
      <c r="M1777" s="104"/>
    </row>
    <row r="1778" spans="1:13" x14ac:dyDescent="0.25">
      <c r="A1778" s="79"/>
      <c r="B1778" s="79"/>
      <c r="C1778" s="79"/>
      <c r="D1778" s="95"/>
      <c r="E1778" s="79"/>
      <c r="F1778" s="79"/>
      <c r="G1778" s="80"/>
      <c r="H1778" s="79"/>
      <c r="I1778" s="80"/>
      <c r="J1778" s="104"/>
      <c r="K1778" s="104"/>
      <c r="L1778" s="104"/>
      <c r="M1778" s="104"/>
    </row>
    <row r="1779" spans="1:13" x14ac:dyDescent="0.25">
      <c r="A1779" s="79"/>
      <c r="B1779" s="79"/>
      <c r="C1779" s="79"/>
      <c r="D1779" s="95"/>
      <c r="E1779" s="79"/>
      <c r="F1779" s="79"/>
      <c r="G1779" s="80"/>
      <c r="H1779" s="79"/>
      <c r="I1779" s="80"/>
      <c r="J1779" s="104"/>
      <c r="K1779" s="104"/>
      <c r="L1779" s="104"/>
      <c r="M1779" s="104"/>
    </row>
    <row r="1780" spans="1:13" x14ac:dyDescent="0.25">
      <c r="A1780" s="79"/>
      <c r="B1780" s="79"/>
      <c r="C1780" s="79"/>
      <c r="D1780" s="95"/>
      <c r="E1780" s="79"/>
      <c r="F1780" s="79"/>
      <c r="G1780" s="80"/>
      <c r="H1780" s="79"/>
      <c r="I1780" s="80"/>
      <c r="J1780" s="104"/>
      <c r="K1780" s="104"/>
      <c r="L1780" s="104"/>
      <c r="M1780" s="104"/>
    </row>
    <row r="1781" spans="1:13" x14ac:dyDescent="0.25">
      <c r="A1781" s="79"/>
      <c r="B1781" s="79"/>
      <c r="C1781" s="79"/>
      <c r="D1781" s="95"/>
      <c r="E1781" s="79"/>
      <c r="F1781" s="79"/>
      <c r="G1781" s="80"/>
      <c r="H1781" s="79"/>
      <c r="I1781" s="80"/>
      <c r="J1781" s="104"/>
      <c r="K1781" s="104"/>
      <c r="L1781" s="104"/>
      <c r="M1781" s="104"/>
    </row>
    <row r="1782" spans="1:13" x14ac:dyDescent="0.25">
      <c r="A1782" s="79"/>
      <c r="B1782" s="79"/>
      <c r="C1782" s="79"/>
      <c r="D1782" s="95"/>
      <c r="E1782" s="79"/>
      <c r="F1782" s="79"/>
      <c r="G1782" s="80"/>
      <c r="H1782" s="79"/>
      <c r="I1782" s="80"/>
      <c r="J1782" s="104"/>
      <c r="K1782" s="104"/>
      <c r="L1782" s="104"/>
      <c r="M1782" s="104"/>
    </row>
    <row r="1783" spans="1:13" x14ac:dyDescent="0.25">
      <c r="A1783" s="79"/>
      <c r="B1783" s="79"/>
      <c r="C1783" s="79"/>
      <c r="D1783" s="95"/>
      <c r="E1783" s="79"/>
      <c r="F1783" s="79"/>
      <c r="G1783" s="80"/>
      <c r="H1783" s="79"/>
      <c r="I1783" s="80"/>
      <c r="J1783" s="104"/>
      <c r="K1783" s="104"/>
      <c r="L1783" s="104"/>
      <c r="M1783" s="104"/>
    </row>
    <row r="1784" spans="1:13" x14ac:dyDescent="0.25">
      <c r="A1784" s="79"/>
      <c r="B1784" s="79"/>
      <c r="C1784" s="79"/>
      <c r="D1784" s="95"/>
      <c r="E1784" s="79"/>
      <c r="F1784" s="79"/>
      <c r="G1784" s="80"/>
      <c r="H1784" s="79"/>
      <c r="I1784" s="80"/>
      <c r="J1784" s="104"/>
      <c r="K1784" s="104"/>
      <c r="L1784" s="104"/>
      <c r="M1784" s="104"/>
    </row>
    <row r="1785" spans="1:13" x14ac:dyDescent="0.25">
      <c r="A1785" s="79"/>
      <c r="B1785" s="79"/>
      <c r="C1785" s="79"/>
      <c r="D1785" s="95"/>
      <c r="E1785" s="79"/>
      <c r="F1785" s="79"/>
      <c r="G1785" s="80"/>
      <c r="H1785" s="79"/>
      <c r="I1785" s="80"/>
      <c r="J1785" s="104"/>
      <c r="K1785" s="104"/>
      <c r="L1785" s="104"/>
      <c r="M1785" s="104"/>
    </row>
    <row r="1786" spans="1:13" x14ac:dyDescent="0.25">
      <c r="A1786" s="79"/>
      <c r="B1786" s="79"/>
      <c r="C1786" s="79"/>
      <c r="D1786" s="95"/>
      <c r="E1786" s="79"/>
      <c r="F1786" s="79"/>
      <c r="G1786" s="80"/>
      <c r="H1786" s="79"/>
      <c r="I1786" s="80"/>
      <c r="J1786" s="104"/>
      <c r="K1786" s="104"/>
      <c r="L1786" s="104"/>
      <c r="M1786" s="104"/>
    </row>
    <row r="1787" spans="1:13" x14ac:dyDescent="0.25">
      <c r="A1787" s="79"/>
      <c r="B1787" s="79"/>
      <c r="C1787" s="79"/>
      <c r="D1787" s="95"/>
      <c r="E1787" s="79"/>
      <c r="F1787" s="79"/>
      <c r="G1787" s="80"/>
      <c r="H1787" s="79"/>
      <c r="I1787" s="80"/>
      <c r="J1787" s="104"/>
      <c r="K1787" s="104"/>
      <c r="L1787" s="104"/>
      <c r="M1787" s="104"/>
    </row>
    <row r="1788" spans="1:13" x14ac:dyDescent="0.25">
      <c r="A1788" s="79"/>
      <c r="B1788" s="79"/>
      <c r="C1788" s="79"/>
      <c r="D1788" s="95"/>
      <c r="E1788" s="79"/>
      <c r="F1788" s="79"/>
      <c r="G1788" s="80"/>
      <c r="H1788" s="79"/>
      <c r="I1788" s="80"/>
      <c r="J1788" s="104"/>
      <c r="K1788" s="104"/>
      <c r="L1788" s="104"/>
      <c r="M1788" s="104"/>
    </row>
    <row r="1789" spans="1:13" x14ac:dyDescent="0.25">
      <c r="A1789" s="79"/>
      <c r="B1789" s="79"/>
      <c r="C1789" s="79"/>
      <c r="D1789" s="95"/>
      <c r="E1789" s="79"/>
      <c r="F1789" s="79"/>
      <c r="G1789" s="80"/>
      <c r="H1789" s="79"/>
      <c r="I1789" s="80"/>
      <c r="J1789" s="104"/>
      <c r="K1789" s="104"/>
      <c r="L1789" s="104"/>
      <c r="M1789" s="104"/>
    </row>
    <row r="1790" spans="1:13" x14ac:dyDescent="0.25">
      <c r="A1790" s="79"/>
      <c r="B1790" s="79"/>
      <c r="C1790" s="79"/>
      <c r="D1790" s="95"/>
      <c r="E1790" s="79"/>
      <c r="F1790" s="79"/>
      <c r="G1790" s="80"/>
      <c r="H1790" s="79"/>
      <c r="I1790" s="80"/>
      <c r="J1790" s="104"/>
      <c r="K1790" s="104"/>
      <c r="L1790" s="104"/>
      <c r="M1790" s="104"/>
    </row>
    <row r="1791" spans="1:13" x14ac:dyDescent="0.25">
      <c r="A1791" s="79"/>
      <c r="B1791" s="79"/>
      <c r="C1791" s="79"/>
      <c r="D1791" s="95"/>
      <c r="E1791" s="79"/>
      <c r="F1791" s="79"/>
      <c r="G1791" s="80"/>
      <c r="H1791" s="79"/>
      <c r="I1791" s="80"/>
      <c r="J1791" s="104"/>
      <c r="K1791" s="104"/>
      <c r="L1791" s="104"/>
      <c r="M1791" s="104"/>
    </row>
    <row r="1792" spans="1:13" x14ac:dyDescent="0.25">
      <c r="A1792" s="79"/>
      <c r="B1792" s="79"/>
      <c r="C1792" s="79"/>
      <c r="D1792" s="95"/>
      <c r="E1792" s="79"/>
      <c r="F1792" s="79"/>
      <c r="G1792" s="80"/>
      <c r="H1792" s="79"/>
      <c r="I1792" s="80"/>
      <c r="J1792" s="104"/>
      <c r="K1792" s="104"/>
      <c r="L1792" s="104"/>
      <c r="M1792" s="104"/>
    </row>
    <row r="1793" spans="1:13" x14ac:dyDescent="0.25">
      <c r="A1793" s="79"/>
      <c r="B1793" s="79"/>
      <c r="C1793" s="79"/>
      <c r="D1793" s="95"/>
      <c r="E1793" s="79"/>
      <c r="F1793" s="79"/>
      <c r="G1793" s="80"/>
      <c r="H1793" s="79"/>
      <c r="I1793" s="80"/>
      <c r="J1793" s="104"/>
      <c r="K1793" s="104"/>
      <c r="L1793" s="104"/>
      <c r="M1793" s="104"/>
    </row>
    <row r="1794" spans="1:13" x14ac:dyDescent="0.25">
      <c r="A1794" s="79"/>
      <c r="B1794" s="79"/>
      <c r="C1794" s="79"/>
      <c r="D1794" s="95"/>
      <c r="E1794" s="79"/>
      <c r="F1794" s="79"/>
      <c r="G1794" s="80"/>
      <c r="H1794" s="79"/>
      <c r="I1794" s="80"/>
      <c r="J1794" s="104"/>
      <c r="K1794" s="104"/>
      <c r="L1794" s="104"/>
      <c r="M1794" s="104"/>
    </row>
    <row r="1795" spans="1:13" x14ac:dyDescent="0.25">
      <c r="A1795" s="79"/>
      <c r="B1795" s="79"/>
      <c r="C1795" s="79"/>
      <c r="D1795" s="95"/>
      <c r="E1795" s="79"/>
      <c r="F1795" s="79"/>
      <c r="G1795" s="80"/>
      <c r="H1795" s="79"/>
      <c r="I1795" s="80"/>
      <c r="J1795" s="104"/>
      <c r="K1795" s="104"/>
      <c r="L1795" s="104"/>
      <c r="M1795" s="104"/>
    </row>
    <row r="1796" spans="1:13" x14ac:dyDescent="0.25">
      <c r="A1796" s="79"/>
      <c r="B1796" s="79"/>
      <c r="C1796" s="79"/>
      <c r="D1796" s="95"/>
      <c r="E1796" s="79"/>
      <c r="F1796" s="79"/>
      <c r="G1796" s="80"/>
      <c r="H1796" s="79"/>
      <c r="I1796" s="80"/>
      <c r="J1796" s="104"/>
      <c r="K1796" s="104"/>
      <c r="L1796" s="104"/>
      <c r="M1796" s="104"/>
    </row>
    <row r="1797" spans="1:13" x14ac:dyDescent="0.25">
      <c r="A1797" s="79"/>
      <c r="B1797" s="79"/>
      <c r="C1797" s="79"/>
      <c r="D1797" s="95"/>
      <c r="E1797" s="79"/>
      <c r="F1797" s="79"/>
      <c r="G1797" s="80"/>
      <c r="H1797" s="79"/>
      <c r="I1797" s="80"/>
      <c r="J1797" s="104"/>
      <c r="K1797" s="104"/>
      <c r="L1797" s="104"/>
      <c r="M1797" s="104"/>
    </row>
    <row r="1798" spans="1:13" x14ac:dyDescent="0.25">
      <c r="A1798" s="79"/>
      <c r="B1798" s="79"/>
      <c r="C1798" s="79"/>
      <c r="D1798" s="95"/>
      <c r="E1798" s="79"/>
      <c r="F1798" s="79"/>
      <c r="G1798" s="80"/>
      <c r="H1798" s="79"/>
      <c r="I1798" s="80"/>
      <c r="J1798" s="104"/>
      <c r="K1798" s="104"/>
      <c r="L1798" s="104"/>
      <c r="M1798" s="104"/>
    </row>
    <row r="1799" spans="1:13" x14ac:dyDescent="0.25">
      <c r="A1799" s="79"/>
      <c r="B1799" s="79"/>
      <c r="C1799" s="79"/>
      <c r="D1799" s="95"/>
      <c r="E1799" s="79"/>
      <c r="F1799" s="79"/>
      <c r="G1799" s="80"/>
      <c r="H1799" s="79"/>
      <c r="I1799" s="80"/>
      <c r="J1799" s="104"/>
      <c r="K1799" s="104"/>
      <c r="L1799" s="104"/>
      <c r="M1799" s="104"/>
    </row>
    <row r="1800" spans="1:13" x14ac:dyDescent="0.25">
      <c r="A1800" s="79"/>
      <c r="B1800" s="79"/>
      <c r="C1800" s="79"/>
      <c r="D1800" s="95"/>
      <c r="E1800" s="79"/>
      <c r="F1800" s="79"/>
      <c r="G1800" s="80"/>
      <c r="H1800" s="79"/>
      <c r="I1800" s="80"/>
      <c r="J1800" s="104"/>
      <c r="K1800" s="104"/>
      <c r="L1800" s="104"/>
      <c r="M1800" s="104"/>
    </row>
    <row r="1801" spans="1:13" x14ac:dyDescent="0.25">
      <c r="A1801" s="79"/>
      <c r="B1801" s="79"/>
      <c r="C1801" s="79"/>
      <c r="D1801" s="95"/>
      <c r="E1801" s="79"/>
      <c r="F1801" s="79"/>
      <c r="G1801" s="80"/>
      <c r="H1801" s="79"/>
      <c r="I1801" s="80"/>
      <c r="J1801" s="104"/>
      <c r="K1801" s="104"/>
      <c r="L1801" s="104"/>
      <c r="M1801" s="104"/>
    </row>
    <row r="1802" spans="1:13" x14ac:dyDescent="0.25">
      <c r="A1802" s="79"/>
      <c r="B1802" s="79"/>
      <c r="C1802" s="79"/>
      <c r="D1802" s="95"/>
      <c r="E1802" s="79"/>
      <c r="F1802" s="79"/>
      <c r="G1802" s="80"/>
      <c r="H1802" s="79"/>
      <c r="I1802" s="80"/>
      <c r="J1802" s="104"/>
      <c r="K1802" s="104"/>
      <c r="L1802" s="104"/>
      <c r="M1802" s="104"/>
    </row>
    <row r="1803" spans="1:13" x14ac:dyDescent="0.25">
      <c r="A1803" s="79"/>
      <c r="B1803" s="79"/>
      <c r="C1803" s="79"/>
      <c r="D1803" s="95"/>
      <c r="E1803" s="79"/>
      <c r="F1803" s="79"/>
      <c r="G1803" s="80"/>
      <c r="H1803" s="79"/>
      <c r="I1803" s="80"/>
      <c r="J1803" s="104"/>
      <c r="K1803" s="104"/>
      <c r="L1803" s="104"/>
      <c r="M1803" s="104"/>
    </row>
    <row r="1804" spans="1:13" x14ac:dyDescent="0.25">
      <c r="A1804" s="96"/>
      <c r="B1804" s="96"/>
      <c r="C1804" s="96"/>
      <c r="D1804" s="95"/>
      <c r="E1804" s="96"/>
      <c r="F1804" s="96"/>
      <c r="G1804" s="96"/>
      <c r="H1804" s="96"/>
      <c r="I1804" s="96"/>
      <c r="J1804" s="104"/>
      <c r="K1804" s="104"/>
      <c r="L1804" s="104"/>
      <c r="M1804" s="104"/>
    </row>
    <row r="1805" spans="1:13" x14ac:dyDescent="0.25">
      <c r="A1805" s="96"/>
      <c r="B1805" s="96"/>
      <c r="C1805" s="96"/>
      <c r="D1805" s="95"/>
      <c r="E1805" s="96"/>
      <c r="F1805" s="96"/>
      <c r="G1805" s="96"/>
      <c r="H1805" s="96"/>
      <c r="I1805" s="96"/>
      <c r="J1805" s="104"/>
      <c r="K1805" s="104"/>
      <c r="L1805" s="104"/>
      <c r="M1805" s="104"/>
    </row>
    <row r="1806" spans="1:13" x14ac:dyDescent="0.25">
      <c r="A1806" s="96"/>
      <c r="B1806" s="96"/>
      <c r="C1806" s="96"/>
      <c r="D1806" s="95"/>
      <c r="E1806" s="96"/>
      <c r="F1806" s="96"/>
      <c r="G1806" s="96"/>
      <c r="H1806" s="96"/>
      <c r="I1806" s="96"/>
      <c r="J1806" s="104"/>
      <c r="K1806" s="104"/>
      <c r="L1806" s="104"/>
      <c r="M1806" s="104"/>
    </row>
    <row r="1807" spans="1:13" x14ac:dyDescent="0.25">
      <c r="A1807" s="96"/>
      <c r="B1807" s="96"/>
      <c r="C1807" s="96"/>
      <c r="D1807" s="95"/>
      <c r="E1807" s="96"/>
      <c r="F1807" s="96"/>
      <c r="G1807" s="96"/>
      <c r="H1807" s="96"/>
      <c r="I1807" s="96"/>
      <c r="J1807" s="104"/>
      <c r="K1807" s="104"/>
      <c r="L1807" s="104"/>
      <c r="M1807" s="104"/>
    </row>
    <row r="1808" spans="1:13" x14ac:dyDescent="0.25">
      <c r="A1808" s="96"/>
      <c r="B1808" s="96"/>
      <c r="C1808" s="96"/>
      <c r="D1808" s="95"/>
      <c r="E1808" s="96"/>
      <c r="F1808" s="96"/>
      <c r="G1808" s="96"/>
      <c r="H1808" s="96"/>
      <c r="I1808" s="96"/>
      <c r="J1808" s="104"/>
      <c r="K1808" s="104"/>
      <c r="L1808" s="104"/>
      <c r="M1808" s="104"/>
    </row>
    <row r="1809" spans="1:13" x14ac:dyDescent="0.25">
      <c r="A1809" s="96"/>
      <c r="B1809" s="96"/>
      <c r="C1809" s="96"/>
      <c r="D1809" s="95"/>
      <c r="E1809" s="96"/>
      <c r="F1809" s="96"/>
      <c r="G1809" s="96"/>
      <c r="H1809" s="96"/>
      <c r="I1809" s="96"/>
      <c r="J1809" s="104"/>
      <c r="K1809" s="104"/>
      <c r="L1809" s="104"/>
      <c r="M1809" s="104"/>
    </row>
    <row r="1810" spans="1:13" x14ac:dyDescent="0.25">
      <c r="A1810" s="96"/>
      <c r="B1810" s="96"/>
      <c r="C1810" s="96"/>
      <c r="D1810" s="95"/>
      <c r="E1810" s="96"/>
      <c r="F1810" s="96"/>
      <c r="G1810" s="96"/>
      <c r="H1810" s="96"/>
      <c r="I1810" s="96"/>
      <c r="J1810" s="104"/>
      <c r="K1810" s="104"/>
      <c r="L1810" s="104"/>
      <c r="M1810" s="104"/>
    </row>
    <row r="1811" spans="1:13" x14ac:dyDescent="0.25">
      <c r="A1811" s="96"/>
      <c r="B1811" s="96"/>
      <c r="C1811" s="96"/>
      <c r="D1811" s="95"/>
      <c r="E1811" s="96"/>
      <c r="F1811" s="96"/>
      <c r="G1811" s="96"/>
      <c r="H1811" s="96"/>
      <c r="I1811" s="96"/>
      <c r="J1811" s="104"/>
      <c r="K1811" s="104"/>
      <c r="L1811" s="104"/>
      <c r="M1811" s="104"/>
    </row>
    <row r="1812" spans="1:13" x14ac:dyDescent="0.25">
      <c r="A1812" s="96"/>
      <c r="B1812" s="96"/>
      <c r="C1812" s="96"/>
      <c r="D1812" s="95"/>
      <c r="E1812" s="96"/>
      <c r="F1812" s="96"/>
      <c r="G1812" s="96"/>
      <c r="H1812" s="96"/>
      <c r="I1812" s="96"/>
      <c r="J1812" s="104"/>
      <c r="K1812" s="104"/>
      <c r="L1812" s="104"/>
      <c r="M1812" s="104"/>
    </row>
    <row r="1813" spans="1:13" x14ac:dyDescent="0.25">
      <c r="A1813" s="96"/>
      <c r="B1813" s="96"/>
      <c r="C1813" s="96"/>
      <c r="D1813" s="95"/>
      <c r="E1813" s="96"/>
      <c r="F1813" s="96"/>
      <c r="G1813" s="96"/>
      <c r="H1813" s="96"/>
      <c r="I1813" s="96"/>
      <c r="J1813" s="104"/>
      <c r="K1813" s="104"/>
      <c r="L1813" s="104"/>
      <c r="M1813" s="104"/>
    </row>
    <row r="1814" spans="1:13" x14ac:dyDescent="0.25">
      <c r="A1814" s="96"/>
      <c r="B1814" s="96"/>
      <c r="C1814" s="96"/>
      <c r="D1814" s="95"/>
      <c r="E1814" s="96"/>
      <c r="F1814" s="96"/>
      <c r="G1814" s="96"/>
      <c r="H1814" s="96"/>
      <c r="I1814" s="96"/>
      <c r="J1814" s="104"/>
      <c r="K1814" s="104"/>
      <c r="L1814" s="104"/>
      <c r="M1814" s="104"/>
    </row>
    <row r="1815" spans="1:13" x14ac:dyDescent="0.25">
      <c r="A1815" s="96"/>
      <c r="B1815" s="96"/>
      <c r="C1815" s="96"/>
      <c r="D1815" s="95"/>
      <c r="E1815" s="96"/>
      <c r="F1815" s="96"/>
      <c r="G1815" s="96"/>
      <c r="H1815" s="96"/>
      <c r="I1815" s="96"/>
      <c r="J1815" s="104"/>
      <c r="K1815" s="104"/>
      <c r="L1815" s="104"/>
      <c r="M1815" s="104"/>
    </row>
    <row r="1816" spans="1:13" x14ac:dyDescent="0.25">
      <c r="A1816" s="96"/>
      <c r="B1816" s="96"/>
      <c r="C1816" s="96"/>
      <c r="D1816" s="95"/>
      <c r="E1816" s="96"/>
      <c r="F1816" s="96"/>
      <c r="G1816" s="96"/>
      <c r="H1816" s="96"/>
      <c r="I1816" s="96"/>
      <c r="J1816" s="104"/>
      <c r="K1816" s="104"/>
      <c r="L1816" s="104"/>
      <c r="M1816" s="104"/>
    </row>
    <row r="1817" spans="1:13" x14ac:dyDescent="0.25">
      <c r="A1817" s="96"/>
      <c r="B1817" s="96"/>
      <c r="C1817" s="96"/>
      <c r="D1817" s="95"/>
      <c r="E1817" s="96"/>
      <c r="F1817" s="96"/>
      <c r="G1817" s="96"/>
      <c r="H1817" s="96"/>
      <c r="I1817" s="96"/>
      <c r="J1817" s="104"/>
      <c r="K1817" s="104"/>
      <c r="L1817" s="104"/>
      <c r="M1817" s="104"/>
    </row>
    <row r="1818" spans="1:13" x14ac:dyDescent="0.25">
      <c r="A1818" s="96"/>
      <c r="B1818" s="96"/>
      <c r="C1818" s="96"/>
      <c r="D1818" s="95"/>
      <c r="E1818" s="96"/>
      <c r="F1818" s="96"/>
      <c r="G1818" s="96"/>
      <c r="H1818" s="96"/>
      <c r="I1818" s="96"/>
      <c r="J1818" s="104"/>
      <c r="K1818" s="104"/>
      <c r="L1818" s="104"/>
      <c r="M1818" s="104"/>
    </row>
    <row r="1819" spans="1:13" x14ac:dyDescent="0.25">
      <c r="A1819" s="96"/>
      <c r="B1819" s="96"/>
      <c r="C1819" s="96"/>
      <c r="D1819" s="95"/>
      <c r="E1819" s="96"/>
      <c r="F1819" s="96"/>
      <c r="G1819" s="96"/>
      <c r="H1819" s="96"/>
      <c r="I1819" s="96"/>
      <c r="J1819" s="104"/>
      <c r="K1819" s="104"/>
      <c r="L1819" s="104"/>
      <c r="M1819" s="104"/>
    </row>
    <row r="1820" spans="1:13" x14ac:dyDescent="0.25">
      <c r="A1820" s="96"/>
      <c r="B1820" s="96"/>
      <c r="C1820" s="96"/>
      <c r="D1820" s="95"/>
      <c r="E1820" s="96"/>
      <c r="F1820" s="96"/>
      <c r="G1820" s="96"/>
      <c r="H1820" s="96"/>
      <c r="I1820" s="96"/>
      <c r="J1820" s="104"/>
      <c r="K1820" s="104"/>
      <c r="L1820" s="104"/>
      <c r="M1820" s="104"/>
    </row>
    <row r="1821" spans="1:13" x14ac:dyDescent="0.25">
      <c r="A1821" s="96"/>
      <c r="B1821" s="96"/>
      <c r="C1821" s="96"/>
      <c r="D1821" s="95"/>
      <c r="E1821" s="96"/>
      <c r="F1821" s="96"/>
      <c r="G1821" s="96"/>
      <c r="H1821" s="96"/>
      <c r="I1821" s="96"/>
      <c r="J1821" s="104"/>
      <c r="K1821" s="104"/>
      <c r="L1821" s="104"/>
      <c r="M1821" s="104"/>
    </row>
    <row r="1822" spans="1:13" x14ac:dyDescent="0.25">
      <c r="A1822" s="96"/>
      <c r="B1822" s="96"/>
      <c r="C1822" s="96"/>
      <c r="D1822" s="95"/>
      <c r="E1822" s="96"/>
      <c r="F1822" s="96"/>
      <c r="G1822" s="96"/>
      <c r="H1822" s="96"/>
      <c r="I1822" s="96"/>
      <c r="J1822" s="104"/>
      <c r="K1822" s="104"/>
      <c r="L1822" s="104"/>
      <c r="M1822" s="104"/>
    </row>
    <row r="1823" spans="1:13" x14ac:dyDescent="0.25">
      <c r="A1823" s="96"/>
      <c r="B1823" s="96"/>
      <c r="C1823" s="96"/>
      <c r="D1823" s="95"/>
      <c r="E1823" s="96"/>
      <c r="F1823" s="96"/>
      <c r="G1823" s="96"/>
      <c r="H1823" s="96"/>
      <c r="I1823" s="96"/>
      <c r="J1823" s="104"/>
      <c r="K1823" s="104"/>
      <c r="L1823" s="104"/>
      <c r="M1823" s="104"/>
    </row>
    <row r="1824" spans="1:13" x14ac:dyDescent="0.25">
      <c r="A1824" s="96"/>
      <c r="B1824" s="96"/>
      <c r="C1824" s="96"/>
      <c r="D1824" s="95"/>
      <c r="E1824" s="96"/>
      <c r="F1824" s="96"/>
      <c r="G1824" s="96"/>
      <c r="H1824" s="96"/>
      <c r="I1824" s="96"/>
      <c r="J1824" s="104"/>
      <c r="K1824" s="104"/>
      <c r="L1824" s="104"/>
      <c r="M1824" s="104"/>
    </row>
    <row r="1825" spans="1:13" x14ac:dyDescent="0.25">
      <c r="A1825" s="96"/>
      <c r="B1825" s="96"/>
      <c r="C1825" s="96"/>
      <c r="D1825" s="95"/>
      <c r="E1825" s="96"/>
      <c r="F1825" s="96"/>
      <c r="G1825" s="96"/>
      <c r="H1825" s="96"/>
      <c r="I1825" s="96"/>
      <c r="J1825" s="104"/>
      <c r="K1825" s="104"/>
      <c r="L1825" s="104"/>
      <c r="M1825" s="104"/>
    </row>
    <row r="1826" spans="1:13" x14ac:dyDescent="0.25">
      <c r="A1826" s="96"/>
      <c r="B1826" s="96"/>
      <c r="C1826" s="96"/>
      <c r="D1826" s="95"/>
      <c r="E1826" s="96"/>
      <c r="F1826" s="96"/>
      <c r="G1826" s="96"/>
      <c r="H1826" s="96"/>
      <c r="I1826" s="96"/>
      <c r="J1826" s="104"/>
      <c r="K1826" s="104"/>
      <c r="L1826" s="104"/>
      <c r="M1826" s="104"/>
    </row>
    <row r="1827" spans="1:13" x14ac:dyDescent="0.25">
      <c r="A1827" s="96"/>
      <c r="B1827" s="96"/>
      <c r="C1827" s="96"/>
      <c r="D1827" s="95"/>
      <c r="E1827" s="96"/>
      <c r="F1827" s="96"/>
      <c r="G1827" s="96"/>
      <c r="H1827" s="96"/>
      <c r="I1827" s="96"/>
      <c r="J1827" s="104"/>
      <c r="K1827" s="104"/>
      <c r="L1827" s="104"/>
      <c r="M1827" s="104"/>
    </row>
    <row r="1828" spans="1:13" x14ac:dyDescent="0.25">
      <c r="A1828" s="96"/>
      <c r="B1828" s="96"/>
      <c r="C1828" s="96"/>
      <c r="D1828" s="95"/>
      <c r="E1828" s="96"/>
      <c r="F1828" s="96"/>
      <c r="G1828" s="96"/>
      <c r="H1828" s="96"/>
      <c r="I1828" s="96"/>
      <c r="J1828" s="104"/>
      <c r="K1828" s="104"/>
      <c r="L1828" s="104"/>
      <c r="M1828" s="104"/>
    </row>
    <row r="1829" spans="1:13" x14ac:dyDescent="0.25">
      <c r="A1829" s="96"/>
      <c r="B1829" s="96"/>
      <c r="C1829" s="96"/>
      <c r="D1829" s="95"/>
      <c r="E1829" s="96"/>
      <c r="F1829" s="96"/>
      <c r="G1829" s="96"/>
      <c r="H1829" s="96"/>
      <c r="I1829" s="96"/>
      <c r="J1829" s="104"/>
      <c r="K1829" s="104"/>
      <c r="L1829" s="104"/>
      <c r="M1829" s="104"/>
    </row>
    <row r="1830" spans="1:13" x14ac:dyDescent="0.25">
      <c r="A1830" s="96"/>
      <c r="B1830" s="96"/>
      <c r="C1830" s="96"/>
      <c r="D1830" s="95"/>
      <c r="E1830" s="96"/>
      <c r="F1830" s="96"/>
      <c r="G1830" s="96"/>
      <c r="H1830" s="96"/>
      <c r="I1830" s="96"/>
      <c r="J1830" s="104"/>
      <c r="K1830" s="104"/>
      <c r="L1830" s="104"/>
      <c r="M1830" s="104"/>
    </row>
    <row r="1831" spans="1:13" x14ac:dyDescent="0.25">
      <c r="A1831" s="96"/>
      <c r="B1831" s="96"/>
      <c r="C1831" s="96"/>
      <c r="D1831" s="95"/>
      <c r="E1831" s="96"/>
      <c r="F1831" s="96"/>
      <c r="G1831" s="96"/>
      <c r="H1831" s="96"/>
      <c r="I1831" s="96"/>
      <c r="J1831" s="104"/>
      <c r="K1831" s="104"/>
      <c r="L1831" s="104"/>
      <c r="M1831" s="104"/>
    </row>
    <row r="1832" spans="1:13" x14ac:dyDescent="0.25">
      <c r="A1832" s="96"/>
      <c r="B1832" s="96"/>
      <c r="C1832" s="96"/>
      <c r="D1832" s="95"/>
      <c r="E1832" s="96"/>
      <c r="F1832" s="96"/>
      <c r="G1832" s="96"/>
      <c r="H1832" s="96"/>
      <c r="I1832" s="96"/>
      <c r="J1832" s="104"/>
      <c r="K1832" s="104"/>
      <c r="L1832" s="104"/>
      <c r="M1832" s="104"/>
    </row>
    <row r="1833" spans="1:13" x14ac:dyDescent="0.25">
      <c r="A1833" s="96"/>
      <c r="B1833" s="96"/>
      <c r="C1833" s="96"/>
      <c r="D1833" s="95"/>
      <c r="E1833" s="96"/>
      <c r="F1833" s="96"/>
      <c r="G1833" s="96"/>
      <c r="H1833" s="96"/>
      <c r="I1833" s="96"/>
      <c r="J1833" s="104"/>
      <c r="K1833" s="104"/>
      <c r="L1833" s="104"/>
      <c r="M1833" s="104"/>
    </row>
    <row r="1834" spans="1:13" x14ac:dyDescent="0.25">
      <c r="A1834" s="96"/>
      <c r="B1834" s="96"/>
      <c r="C1834" s="96"/>
      <c r="D1834" s="95"/>
      <c r="E1834" s="96"/>
      <c r="F1834" s="96"/>
      <c r="G1834" s="96"/>
      <c r="H1834" s="96"/>
      <c r="I1834" s="96"/>
      <c r="J1834" s="104"/>
      <c r="K1834" s="104"/>
      <c r="L1834" s="104"/>
      <c r="M1834" s="104"/>
    </row>
    <row r="1835" spans="1:13" x14ac:dyDescent="0.25">
      <c r="A1835" s="96"/>
      <c r="B1835" s="96"/>
      <c r="C1835" s="96"/>
      <c r="D1835" s="95"/>
      <c r="E1835" s="96"/>
      <c r="F1835" s="96"/>
      <c r="G1835" s="96"/>
      <c r="H1835" s="96"/>
      <c r="I1835" s="96"/>
      <c r="J1835" s="104"/>
      <c r="K1835" s="104"/>
      <c r="L1835" s="104"/>
      <c r="M1835" s="104"/>
    </row>
    <row r="1836" spans="1:13" x14ac:dyDescent="0.25">
      <c r="A1836" s="96"/>
      <c r="B1836" s="96"/>
      <c r="C1836" s="96"/>
      <c r="D1836" s="95"/>
      <c r="E1836" s="96"/>
      <c r="F1836" s="96"/>
      <c r="G1836" s="96"/>
      <c r="H1836" s="96"/>
      <c r="I1836" s="96"/>
      <c r="J1836" s="104"/>
      <c r="K1836" s="104"/>
      <c r="L1836" s="104"/>
      <c r="M1836" s="104"/>
    </row>
    <row r="1837" spans="1:13" x14ac:dyDescent="0.25">
      <c r="A1837" s="96"/>
      <c r="B1837" s="96"/>
      <c r="C1837" s="96"/>
      <c r="D1837" s="95"/>
      <c r="E1837" s="96"/>
      <c r="F1837" s="96"/>
      <c r="G1837" s="96"/>
      <c r="H1837" s="96"/>
      <c r="I1837" s="96"/>
      <c r="J1837" s="104"/>
      <c r="K1837" s="104"/>
      <c r="L1837" s="104"/>
      <c r="M1837" s="104"/>
    </row>
    <row r="1838" spans="1:13" x14ac:dyDescent="0.25">
      <c r="A1838" s="96"/>
      <c r="B1838" s="96"/>
      <c r="C1838" s="96"/>
      <c r="D1838" s="95"/>
      <c r="E1838" s="96"/>
      <c r="F1838" s="96"/>
      <c r="G1838" s="96"/>
      <c r="H1838" s="96"/>
      <c r="I1838" s="96"/>
      <c r="J1838" s="104"/>
      <c r="K1838" s="104"/>
      <c r="L1838" s="104"/>
      <c r="M1838" s="104"/>
    </row>
    <row r="1839" spans="1:13" x14ac:dyDescent="0.25">
      <c r="A1839" s="96"/>
      <c r="B1839" s="96"/>
      <c r="C1839" s="96"/>
      <c r="D1839" s="95"/>
      <c r="E1839" s="96"/>
      <c r="F1839" s="96"/>
      <c r="G1839" s="96"/>
      <c r="H1839" s="96"/>
      <c r="I1839" s="96"/>
      <c r="J1839" s="104"/>
      <c r="K1839" s="104"/>
      <c r="L1839" s="104"/>
      <c r="M1839" s="104"/>
    </row>
    <row r="1840" spans="1:13" x14ac:dyDescent="0.25">
      <c r="A1840" s="96"/>
      <c r="B1840" s="96"/>
      <c r="C1840" s="96"/>
      <c r="D1840" s="95"/>
      <c r="E1840" s="96"/>
      <c r="F1840" s="96"/>
      <c r="G1840" s="96"/>
      <c r="H1840" s="96"/>
      <c r="I1840" s="96"/>
      <c r="J1840" s="104"/>
      <c r="K1840" s="104"/>
      <c r="L1840" s="104"/>
      <c r="M1840" s="104"/>
    </row>
    <row r="1841" spans="1:13" x14ac:dyDescent="0.25">
      <c r="A1841" s="96"/>
      <c r="B1841" s="96"/>
      <c r="C1841" s="96"/>
      <c r="D1841" s="95"/>
      <c r="E1841" s="96"/>
      <c r="F1841" s="96"/>
      <c r="G1841" s="96"/>
      <c r="H1841" s="96"/>
      <c r="I1841" s="96"/>
      <c r="J1841" s="104"/>
      <c r="K1841" s="104"/>
      <c r="L1841" s="104"/>
      <c r="M1841" s="104"/>
    </row>
    <row r="1842" spans="1:13" x14ac:dyDescent="0.25">
      <c r="A1842" s="96"/>
      <c r="B1842" s="96"/>
      <c r="C1842" s="96"/>
      <c r="D1842" s="95"/>
      <c r="E1842" s="96"/>
      <c r="F1842" s="96"/>
      <c r="G1842" s="96"/>
      <c r="H1842" s="96"/>
      <c r="I1842" s="96"/>
      <c r="J1842" s="104"/>
      <c r="K1842" s="104"/>
      <c r="L1842" s="104"/>
      <c r="M1842" s="104"/>
    </row>
    <row r="1843" spans="1:13" x14ac:dyDescent="0.25">
      <c r="A1843" s="96"/>
      <c r="B1843" s="96"/>
      <c r="C1843" s="96"/>
      <c r="D1843" s="95"/>
      <c r="E1843" s="96"/>
      <c r="F1843" s="96"/>
      <c r="G1843" s="96"/>
      <c r="H1843" s="96"/>
      <c r="I1843" s="96"/>
      <c r="J1843" s="104"/>
      <c r="K1843" s="104"/>
      <c r="L1843" s="104"/>
      <c r="M1843" s="104"/>
    </row>
    <row r="1844" spans="1:13" x14ac:dyDescent="0.25">
      <c r="A1844" s="96"/>
      <c r="B1844" s="96"/>
      <c r="C1844" s="96"/>
      <c r="D1844" s="95"/>
      <c r="E1844" s="96"/>
      <c r="F1844" s="96"/>
      <c r="G1844" s="96"/>
      <c r="H1844" s="96"/>
      <c r="I1844" s="96"/>
      <c r="J1844" s="104"/>
      <c r="K1844" s="104"/>
      <c r="L1844" s="104"/>
      <c r="M1844" s="104"/>
    </row>
    <row r="1845" spans="1:13" x14ac:dyDescent="0.25">
      <c r="A1845" s="96"/>
      <c r="B1845" s="96"/>
      <c r="C1845" s="96"/>
      <c r="D1845" s="95"/>
      <c r="E1845" s="96"/>
      <c r="F1845" s="96"/>
      <c r="G1845" s="96"/>
      <c r="H1845" s="96"/>
      <c r="I1845" s="96"/>
      <c r="J1845" s="104"/>
      <c r="K1845" s="104"/>
      <c r="L1845" s="104"/>
      <c r="M1845" s="104"/>
    </row>
    <row r="1846" spans="1:13" x14ac:dyDescent="0.25">
      <c r="A1846" s="96"/>
      <c r="B1846" s="96"/>
      <c r="C1846" s="96"/>
      <c r="D1846" s="95"/>
      <c r="E1846" s="96"/>
      <c r="F1846" s="96"/>
      <c r="G1846" s="96"/>
      <c r="H1846" s="96"/>
      <c r="I1846" s="96"/>
      <c r="J1846" s="104"/>
      <c r="K1846" s="104"/>
      <c r="L1846" s="104"/>
      <c r="M1846" s="104"/>
    </row>
    <row r="1847" spans="1:13" x14ac:dyDescent="0.25">
      <c r="A1847" s="96"/>
      <c r="B1847" s="96"/>
      <c r="C1847" s="96"/>
      <c r="D1847" s="95"/>
      <c r="E1847" s="96"/>
      <c r="F1847" s="96"/>
      <c r="G1847" s="96"/>
      <c r="H1847" s="96"/>
      <c r="I1847" s="96"/>
      <c r="J1847" s="104"/>
      <c r="K1847" s="104"/>
      <c r="L1847" s="104"/>
      <c r="M1847" s="104"/>
    </row>
    <row r="1848" spans="1:13" x14ac:dyDescent="0.25">
      <c r="A1848" s="96"/>
      <c r="B1848" s="96"/>
      <c r="C1848" s="96"/>
      <c r="D1848" s="95"/>
      <c r="E1848" s="96"/>
      <c r="F1848" s="96"/>
      <c r="G1848" s="96"/>
      <c r="H1848" s="96"/>
      <c r="I1848" s="96"/>
      <c r="J1848" s="104"/>
      <c r="K1848" s="104"/>
      <c r="L1848" s="104"/>
      <c r="M1848" s="104"/>
    </row>
    <row r="1849" spans="1:13" x14ac:dyDescent="0.25">
      <c r="A1849" s="96"/>
      <c r="B1849" s="96"/>
      <c r="C1849" s="96"/>
      <c r="D1849" s="95"/>
      <c r="E1849" s="96"/>
      <c r="F1849" s="96"/>
      <c r="G1849" s="96"/>
      <c r="H1849" s="96"/>
      <c r="I1849" s="96"/>
      <c r="J1849" s="104"/>
      <c r="K1849" s="104"/>
      <c r="L1849" s="104"/>
      <c r="M1849" s="104"/>
    </row>
    <row r="1850" spans="1:13" x14ac:dyDescent="0.25">
      <c r="A1850" s="96"/>
      <c r="B1850" s="96"/>
      <c r="C1850" s="96"/>
      <c r="D1850" s="95"/>
      <c r="E1850" s="96"/>
      <c r="F1850" s="96"/>
      <c r="G1850" s="96"/>
      <c r="H1850" s="96"/>
      <c r="I1850" s="96"/>
      <c r="J1850" s="104"/>
      <c r="K1850" s="104"/>
      <c r="L1850" s="104"/>
      <c r="M1850" s="104"/>
    </row>
    <row r="1851" spans="1:13" x14ac:dyDescent="0.25">
      <c r="A1851" s="96"/>
      <c r="B1851" s="96"/>
      <c r="C1851" s="96"/>
      <c r="D1851" s="95"/>
      <c r="E1851" s="96"/>
      <c r="F1851" s="96"/>
      <c r="G1851" s="96"/>
      <c r="H1851" s="96"/>
      <c r="I1851" s="96"/>
      <c r="J1851" s="104"/>
      <c r="K1851" s="104"/>
      <c r="L1851" s="104"/>
      <c r="M1851" s="104"/>
    </row>
    <row r="1852" spans="1:13" x14ac:dyDescent="0.25">
      <c r="A1852" s="96"/>
      <c r="B1852" s="96"/>
      <c r="C1852" s="96"/>
      <c r="D1852" s="95"/>
      <c r="E1852" s="96"/>
      <c r="F1852" s="96"/>
      <c r="G1852" s="96"/>
      <c r="H1852" s="96"/>
      <c r="I1852" s="96"/>
      <c r="J1852" s="104"/>
      <c r="K1852" s="104"/>
      <c r="L1852" s="104"/>
      <c r="M1852" s="104"/>
    </row>
    <row r="1853" spans="1:13" x14ac:dyDescent="0.25">
      <c r="A1853" s="96"/>
      <c r="B1853" s="96"/>
      <c r="C1853" s="96"/>
      <c r="D1853" s="95"/>
      <c r="E1853" s="96"/>
      <c r="F1853" s="96"/>
      <c r="G1853" s="96"/>
      <c r="H1853" s="96"/>
      <c r="I1853" s="96"/>
      <c r="J1853" s="104"/>
      <c r="K1853" s="104"/>
      <c r="L1853" s="104"/>
      <c r="M1853" s="104"/>
    </row>
    <row r="1854" spans="1:13" x14ac:dyDescent="0.25">
      <c r="A1854" s="96"/>
      <c r="B1854" s="96"/>
      <c r="C1854" s="96"/>
      <c r="D1854" s="95"/>
      <c r="E1854" s="96"/>
      <c r="F1854" s="96"/>
      <c r="G1854" s="96"/>
      <c r="H1854" s="96"/>
      <c r="I1854" s="96"/>
      <c r="J1854" s="104"/>
      <c r="K1854" s="104"/>
      <c r="L1854" s="104"/>
      <c r="M1854" s="104"/>
    </row>
    <row r="1855" spans="1:13" x14ac:dyDescent="0.25">
      <c r="A1855" s="96"/>
      <c r="B1855" s="96"/>
      <c r="C1855" s="96"/>
      <c r="D1855" s="95"/>
      <c r="E1855" s="96"/>
      <c r="F1855" s="96"/>
      <c r="G1855" s="96"/>
      <c r="H1855" s="96"/>
      <c r="I1855" s="96"/>
      <c r="J1855" s="104"/>
      <c r="K1855" s="104"/>
      <c r="L1855" s="104"/>
      <c r="M1855" s="104"/>
    </row>
    <row r="1856" spans="1:13" x14ac:dyDescent="0.25">
      <c r="A1856" s="96"/>
      <c r="B1856" s="96"/>
      <c r="C1856" s="96"/>
      <c r="D1856" s="95"/>
      <c r="E1856" s="96"/>
      <c r="F1856" s="96"/>
      <c r="G1856" s="96"/>
      <c r="H1856" s="96"/>
      <c r="I1856" s="96"/>
      <c r="J1856" s="104"/>
      <c r="K1856" s="104"/>
      <c r="L1856" s="104"/>
      <c r="M1856" s="104"/>
    </row>
    <row r="1857" spans="1:13" x14ac:dyDescent="0.25">
      <c r="A1857" s="96"/>
      <c r="B1857" s="96"/>
      <c r="C1857" s="96"/>
      <c r="D1857" s="95"/>
      <c r="E1857" s="96"/>
      <c r="F1857" s="96"/>
      <c r="G1857" s="96"/>
      <c r="H1857" s="96"/>
      <c r="I1857" s="96"/>
      <c r="J1857" s="104"/>
      <c r="K1857" s="104"/>
      <c r="L1857" s="104"/>
      <c r="M1857" s="104"/>
    </row>
    <row r="1858" spans="1:13" x14ac:dyDescent="0.25">
      <c r="A1858" s="96"/>
      <c r="B1858" s="96"/>
      <c r="C1858" s="96"/>
      <c r="D1858" s="95"/>
      <c r="E1858" s="96"/>
      <c r="F1858" s="96"/>
      <c r="G1858" s="96"/>
      <c r="H1858" s="96"/>
      <c r="I1858" s="96"/>
      <c r="J1858" s="104"/>
      <c r="K1858" s="104"/>
      <c r="L1858" s="104"/>
      <c r="M1858" s="104"/>
    </row>
    <row r="1859" spans="1:13" x14ac:dyDescent="0.25">
      <c r="A1859" s="96"/>
      <c r="B1859" s="96"/>
      <c r="C1859" s="96"/>
      <c r="D1859" s="95"/>
      <c r="E1859" s="96"/>
      <c r="F1859" s="96"/>
      <c r="G1859" s="96"/>
      <c r="H1859" s="96"/>
      <c r="I1859" s="96"/>
      <c r="J1859" s="104"/>
      <c r="K1859" s="104"/>
      <c r="L1859" s="104"/>
      <c r="M1859" s="104"/>
    </row>
    <row r="1860" spans="1:13" x14ac:dyDescent="0.25">
      <c r="A1860" s="96"/>
      <c r="B1860" s="96"/>
      <c r="C1860" s="96"/>
      <c r="D1860" s="95"/>
      <c r="E1860" s="96"/>
      <c r="F1860" s="96"/>
      <c r="G1860" s="96"/>
      <c r="H1860" s="96"/>
      <c r="I1860" s="96"/>
      <c r="J1860" s="104"/>
      <c r="K1860" s="104"/>
      <c r="L1860" s="104"/>
      <c r="M1860" s="104"/>
    </row>
    <row r="1861" spans="1:13" x14ac:dyDescent="0.25">
      <c r="A1861" s="96"/>
      <c r="B1861" s="96"/>
      <c r="C1861" s="96"/>
      <c r="D1861" s="95"/>
      <c r="E1861" s="96"/>
      <c r="F1861" s="96"/>
      <c r="G1861" s="96"/>
      <c r="H1861" s="96"/>
      <c r="I1861" s="96"/>
      <c r="J1861" s="104"/>
      <c r="K1861" s="104"/>
      <c r="L1861" s="104"/>
      <c r="M1861" s="104"/>
    </row>
    <row r="1862" spans="1:13" x14ac:dyDescent="0.25">
      <c r="A1862" s="96"/>
      <c r="B1862" s="96"/>
      <c r="C1862" s="96"/>
      <c r="D1862" s="95"/>
      <c r="E1862" s="96"/>
      <c r="F1862" s="96"/>
      <c r="G1862" s="96"/>
      <c r="H1862" s="96"/>
      <c r="I1862" s="96"/>
      <c r="J1862" s="104"/>
      <c r="K1862" s="104"/>
      <c r="L1862" s="104"/>
      <c r="M1862" s="104"/>
    </row>
    <row r="1863" spans="1:13" x14ac:dyDescent="0.25">
      <c r="A1863" s="96"/>
      <c r="B1863" s="96"/>
      <c r="C1863" s="96"/>
      <c r="D1863" s="95"/>
      <c r="E1863" s="96"/>
      <c r="F1863" s="96"/>
      <c r="G1863" s="96"/>
      <c r="H1863" s="96"/>
      <c r="I1863" s="96"/>
      <c r="J1863" s="104"/>
      <c r="K1863" s="104"/>
      <c r="L1863" s="104"/>
      <c r="M1863" s="104"/>
    </row>
    <row r="1864" spans="1:13" x14ac:dyDescent="0.25">
      <c r="A1864" s="96"/>
      <c r="B1864" s="96"/>
      <c r="C1864" s="96"/>
      <c r="D1864" s="95"/>
      <c r="E1864" s="96"/>
      <c r="F1864" s="96"/>
      <c r="G1864" s="96"/>
      <c r="H1864" s="96"/>
      <c r="I1864" s="96"/>
      <c r="J1864" s="104"/>
      <c r="K1864" s="104"/>
      <c r="L1864" s="104"/>
      <c r="M1864" s="104"/>
    </row>
    <row r="1865" spans="1:13" x14ac:dyDescent="0.25">
      <c r="A1865" s="96"/>
      <c r="B1865" s="96"/>
      <c r="C1865" s="96"/>
      <c r="D1865" s="95"/>
      <c r="E1865" s="96"/>
      <c r="F1865" s="96"/>
      <c r="G1865" s="96"/>
      <c r="H1865" s="96"/>
      <c r="I1865" s="96"/>
      <c r="J1865" s="104"/>
      <c r="K1865" s="104"/>
      <c r="L1865" s="104"/>
      <c r="M1865" s="104"/>
    </row>
    <row r="1866" spans="1:13" x14ac:dyDescent="0.25">
      <c r="A1866" s="96"/>
      <c r="B1866" s="96"/>
      <c r="C1866" s="96"/>
      <c r="D1866" s="95"/>
      <c r="E1866" s="96"/>
      <c r="F1866" s="96"/>
      <c r="G1866" s="96"/>
      <c r="H1866" s="96"/>
      <c r="I1866" s="96"/>
      <c r="J1866" s="104"/>
      <c r="K1866" s="104"/>
      <c r="L1866" s="104"/>
      <c r="M1866" s="104"/>
    </row>
    <row r="1867" spans="1:13" x14ac:dyDescent="0.25">
      <c r="A1867" s="96"/>
      <c r="B1867" s="96"/>
      <c r="C1867" s="96"/>
      <c r="D1867" s="95"/>
      <c r="E1867" s="96"/>
      <c r="F1867" s="96"/>
      <c r="G1867" s="96"/>
      <c r="H1867" s="96"/>
      <c r="I1867" s="96"/>
      <c r="J1867" s="104"/>
      <c r="K1867" s="104"/>
      <c r="L1867" s="104"/>
      <c r="M1867" s="104"/>
    </row>
    <row r="1868" spans="1:13" x14ac:dyDescent="0.25">
      <c r="A1868" s="96"/>
      <c r="B1868" s="96"/>
      <c r="C1868" s="96"/>
      <c r="D1868" s="95"/>
      <c r="E1868" s="96"/>
      <c r="F1868" s="96"/>
      <c r="G1868" s="96"/>
      <c r="H1868" s="96"/>
      <c r="I1868" s="96"/>
      <c r="J1868" s="104"/>
      <c r="K1868" s="104"/>
      <c r="L1868" s="104"/>
      <c r="M1868" s="104"/>
    </row>
    <row r="1869" spans="1:13" x14ac:dyDescent="0.25">
      <c r="A1869" s="96"/>
      <c r="B1869" s="96"/>
      <c r="C1869" s="96"/>
      <c r="D1869" s="95"/>
      <c r="E1869" s="96"/>
      <c r="F1869" s="96"/>
      <c r="G1869" s="96"/>
      <c r="H1869" s="96"/>
      <c r="I1869" s="96"/>
      <c r="J1869" s="104"/>
      <c r="K1869" s="104"/>
      <c r="L1869" s="104"/>
      <c r="M1869" s="104"/>
    </row>
    <row r="1870" spans="1:13" x14ac:dyDescent="0.25">
      <c r="A1870" s="96"/>
      <c r="B1870" s="96"/>
      <c r="C1870" s="96"/>
      <c r="D1870" s="95"/>
      <c r="E1870" s="96"/>
      <c r="F1870" s="96"/>
      <c r="G1870" s="96"/>
      <c r="H1870" s="96"/>
      <c r="I1870" s="96"/>
      <c r="J1870" s="104"/>
      <c r="K1870" s="104"/>
      <c r="L1870" s="104"/>
      <c r="M1870" s="104"/>
    </row>
    <row r="1871" spans="1:13" x14ac:dyDescent="0.25">
      <c r="A1871" s="96"/>
      <c r="B1871" s="96"/>
      <c r="C1871" s="96"/>
      <c r="D1871" s="95"/>
      <c r="E1871" s="96"/>
      <c r="F1871" s="96"/>
      <c r="G1871" s="96"/>
      <c r="H1871" s="96"/>
      <c r="I1871" s="96"/>
      <c r="J1871" s="104"/>
      <c r="K1871" s="104"/>
      <c r="L1871" s="104"/>
      <c r="M1871" s="104"/>
    </row>
    <row r="1872" spans="1:13" x14ac:dyDescent="0.25">
      <c r="A1872" s="96"/>
      <c r="B1872" s="96"/>
      <c r="C1872" s="96"/>
      <c r="D1872" s="95"/>
      <c r="E1872" s="96"/>
      <c r="F1872" s="96"/>
      <c r="G1872" s="96"/>
      <c r="H1872" s="96"/>
      <c r="I1872" s="96"/>
      <c r="J1872" s="104"/>
      <c r="K1872" s="104"/>
      <c r="L1872" s="104"/>
      <c r="M1872" s="104"/>
    </row>
    <row r="1873" spans="1:13" x14ac:dyDescent="0.25">
      <c r="A1873" s="96"/>
      <c r="B1873" s="96"/>
      <c r="C1873" s="96"/>
      <c r="D1873" s="95"/>
      <c r="E1873" s="96"/>
      <c r="F1873" s="96"/>
      <c r="G1873" s="96"/>
      <c r="H1873" s="96"/>
      <c r="I1873" s="96"/>
      <c r="J1873" s="104"/>
      <c r="K1873" s="104"/>
      <c r="L1873" s="104"/>
      <c r="M1873" s="104"/>
    </row>
    <row r="1874" spans="1:13" x14ac:dyDescent="0.25">
      <c r="A1874" s="96"/>
      <c r="B1874" s="96"/>
      <c r="C1874" s="96"/>
      <c r="D1874" s="95"/>
      <c r="E1874" s="96"/>
      <c r="F1874" s="96"/>
      <c r="G1874" s="96"/>
      <c r="H1874" s="96"/>
      <c r="I1874" s="96"/>
      <c r="J1874" s="104"/>
      <c r="K1874" s="104"/>
      <c r="L1874" s="104"/>
      <c r="M1874" s="104"/>
    </row>
    <row r="1875" spans="1:13" x14ac:dyDescent="0.25">
      <c r="A1875" s="96"/>
      <c r="B1875" s="96"/>
      <c r="C1875" s="96"/>
      <c r="D1875" s="95"/>
      <c r="E1875" s="96"/>
      <c r="F1875" s="96"/>
      <c r="G1875" s="96"/>
      <c r="H1875" s="96"/>
      <c r="I1875" s="96"/>
      <c r="J1875" s="104"/>
      <c r="K1875" s="104"/>
      <c r="L1875" s="104"/>
      <c r="M1875" s="104"/>
    </row>
    <row r="1876" spans="1:13" x14ac:dyDescent="0.25">
      <c r="A1876" s="96"/>
      <c r="B1876" s="96"/>
      <c r="C1876" s="96"/>
      <c r="D1876" s="95"/>
      <c r="E1876" s="96"/>
      <c r="F1876" s="96"/>
      <c r="G1876" s="96"/>
      <c r="H1876" s="96"/>
      <c r="I1876" s="96"/>
      <c r="J1876" s="104"/>
      <c r="K1876" s="104"/>
      <c r="L1876" s="104"/>
      <c r="M1876" s="104"/>
    </row>
    <row r="1877" spans="1:13" x14ac:dyDescent="0.25">
      <c r="A1877" s="96"/>
      <c r="B1877" s="96"/>
      <c r="C1877" s="96"/>
      <c r="D1877" s="95"/>
      <c r="E1877" s="96"/>
      <c r="F1877" s="96"/>
      <c r="G1877" s="96"/>
      <c r="H1877" s="96"/>
      <c r="I1877" s="96"/>
      <c r="J1877" s="104"/>
      <c r="K1877" s="104"/>
      <c r="L1877" s="104"/>
      <c r="M1877" s="104"/>
    </row>
    <row r="1878" spans="1:13" x14ac:dyDescent="0.25">
      <c r="A1878" s="96"/>
      <c r="B1878" s="96"/>
      <c r="C1878" s="96"/>
      <c r="D1878" s="95"/>
      <c r="E1878" s="96"/>
      <c r="F1878" s="96"/>
      <c r="G1878" s="96"/>
      <c r="H1878" s="96"/>
      <c r="I1878" s="96"/>
      <c r="J1878" s="104"/>
      <c r="K1878" s="104"/>
      <c r="L1878" s="104"/>
      <c r="M1878" s="104"/>
    </row>
    <row r="1879" spans="1:13" x14ac:dyDescent="0.25">
      <c r="A1879" s="96"/>
      <c r="B1879" s="96"/>
      <c r="C1879" s="96"/>
      <c r="D1879" s="95"/>
      <c r="E1879" s="96"/>
      <c r="F1879" s="96"/>
      <c r="G1879" s="96"/>
      <c r="H1879" s="96"/>
      <c r="I1879" s="96"/>
      <c r="J1879" s="104"/>
      <c r="K1879" s="104"/>
      <c r="L1879" s="104"/>
      <c r="M1879" s="104"/>
    </row>
    <row r="1880" spans="1:13" x14ac:dyDescent="0.25">
      <c r="A1880" s="96"/>
      <c r="B1880" s="96"/>
      <c r="C1880" s="96"/>
      <c r="D1880" s="95"/>
      <c r="E1880" s="96"/>
      <c r="F1880" s="96"/>
      <c r="G1880" s="96"/>
      <c r="H1880" s="96"/>
      <c r="I1880" s="96"/>
      <c r="J1880" s="104"/>
      <c r="K1880" s="104"/>
      <c r="L1880" s="104"/>
      <c r="M1880" s="104"/>
    </row>
    <row r="1881" spans="1:13" x14ac:dyDescent="0.25">
      <c r="A1881" s="96"/>
      <c r="B1881" s="96"/>
      <c r="C1881" s="96"/>
      <c r="D1881" s="95"/>
      <c r="E1881" s="96"/>
      <c r="F1881" s="96"/>
      <c r="G1881" s="96"/>
      <c r="H1881" s="96"/>
      <c r="I1881" s="96"/>
      <c r="J1881" s="104"/>
      <c r="K1881" s="104"/>
      <c r="L1881" s="104"/>
      <c r="M1881" s="104"/>
    </row>
    <row r="1882" spans="1:13" x14ac:dyDescent="0.25">
      <c r="A1882" s="96"/>
      <c r="B1882" s="96"/>
      <c r="C1882" s="96"/>
      <c r="D1882" s="95"/>
      <c r="E1882" s="96"/>
      <c r="F1882" s="96"/>
      <c r="G1882" s="96"/>
      <c r="H1882" s="96"/>
      <c r="I1882" s="96"/>
      <c r="J1882" s="104"/>
      <c r="K1882" s="104"/>
      <c r="L1882" s="104"/>
      <c r="M1882" s="104"/>
    </row>
    <row r="1883" spans="1:13" x14ac:dyDescent="0.25">
      <c r="A1883" s="96"/>
      <c r="B1883" s="96"/>
      <c r="C1883" s="96"/>
      <c r="D1883" s="95"/>
      <c r="E1883" s="96"/>
      <c r="F1883" s="96"/>
      <c r="G1883" s="96"/>
      <c r="H1883" s="96"/>
      <c r="I1883" s="96"/>
      <c r="J1883" s="104"/>
      <c r="K1883" s="104"/>
      <c r="L1883" s="104"/>
      <c r="M1883" s="104"/>
    </row>
    <row r="1884" spans="1:13" x14ac:dyDescent="0.25">
      <c r="A1884" s="96"/>
      <c r="B1884" s="96"/>
      <c r="C1884" s="96"/>
      <c r="D1884" s="95"/>
      <c r="E1884" s="96"/>
      <c r="F1884" s="96"/>
      <c r="G1884" s="96"/>
      <c r="H1884" s="96"/>
      <c r="I1884" s="96"/>
      <c r="J1884" s="104"/>
      <c r="K1884" s="104"/>
      <c r="L1884" s="104"/>
      <c r="M1884" s="104"/>
    </row>
    <row r="1885" spans="1:13" x14ac:dyDescent="0.25">
      <c r="A1885" s="96"/>
      <c r="B1885" s="96"/>
      <c r="C1885" s="96"/>
      <c r="D1885" s="95"/>
      <c r="E1885" s="96"/>
      <c r="F1885" s="96"/>
      <c r="G1885" s="96"/>
      <c r="H1885" s="96"/>
      <c r="I1885" s="96"/>
      <c r="J1885" s="104"/>
      <c r="K1885" s="104"/>
      <c r="L1885" s="104"/>
      <c r="M1885" s="104"/>
    </row>
    <row r="1886" spans="1:13" x14ac:dyDescent="0.25">
      <c r="A1886" s="96"/>
      <c r="B1886" s="96"/>
      <c r="C1886" s="96"/>
      <c r="D1886" s="95"/>
      <c r="E1886" s="96"/>
      <c r="F1886" s="96"/>
      <c r="G1886" s="96"/>
      <c r="H1886" s="96"/>
      <c r="I1886" s="96"/>
      <c r="J1886" s="104"/>
      <c r="K1886" s="104"/>
      <c r="L1886" s="104"/>
      <c r="M1886" s="104"/>
    </row>
    <row r="1887" spans="1:13" x14ac:dyDescent="0.25">
      <c r="A1887" s="96"/>
      <c r="B1887" s="96"/>
      <c r="C1887" s="96"/>
      <c r="D1887" s="95"/>
      <c r="E1887" s="96"/>
      <c r="F1887" s="96"/>
      <c r="G1887" s="96"/>
      <c r="H1887" s="96"/>
      <c r="I1887" s="96"/>
      <c r="J1887" s="104"/>
      <c r="K1887" s="104"/>
      <c r="L1887" s="104"/>
      <c r="M1887" s="104"/>
    </row>
    <row r="1888" spans="1:13" x14ac:dyDescent="0.25">
      <c r="A1888" s="96"/>
      <c r="B1888" s="96"/>
      <c r="C1888" s="96"/>
      <c r="D1888" s="95"/>
      <c r="E1888" s="96"/>
      <c r="F1888" s="96"/>
      <c r="G1888" s="96"/>
      <c r="H1888" s="96"/>
      <c r="I1888" s="96"/>
      <c r="J1888" s="104"/>
      <c r="K1888" s="104"/>
      <c r="L1888" s="104"/>
      <c r="M1888" s="104"/>
    </row>
    <row r="1889" spans="1:13" x14ac:dyDescent="0.25">
      <c r="A1889" s="96"/>
      <c r="B1889" s="96"/>
      <c r="C1889" s="96"/>
      <c r="D1889" s="95"/>
      <c r="E1889" s="96"/>
      <c r="F1889" s="96"/>
      <c r="G1889" s="96"/>
      <c r="H1889" s="96"/>
      <c r="I1889" s="96"/>
      <c r="J1889" s="104"/>
      <c r="K1889" s="104"/>
      <c r="L1889" s="104"/>
      <c r="M1889" s="104"/>
    </row>
    <row r="1890" spans="1:13" x14ac:dyDescent="0.25">
      <c r="A1890" s="96"/>
      <c r="B1890" s="96"/>
      <c r="C1890" s="96"/>
      <c r="D1890" s="95"/>
      <c r="E1890" s="96"/>
      <c r="F1890" s="96"/>
      <c r="G1890" s="96"/>
      <c r="H1890" s="96"/>
      <c r="I1890" s="96"/>
      <c r="J1890" s="104"/>
      <c r="K1890" s="104"/>
      <c r="L1890" s="104"/>
      <c r="M1890" s="104"/>
    </row>
    <row r="1891" spans="1:13" x14ac:dyDescent="0.25">
      <c r="A1891" s="96"/>
      <c r="B1891" s="96"/>
      <c r="C1891" s="96"/>
      <c r="D1891" s="95"/>
      <c r="E1891" s="96"/>
      <c r="F1891" s="96"/>
      <c r="G1891" s="96"/>
      <c r="H1891" s="96"/>
      <c r="I1891" s="96"/>
      <c r="J1891" s="104"/>
      <c r="K1891" s="104"/>
      <c r="L1891" s="104"/>
      <c r="M1891" s="104"/>
    </row>
    <row r="1892" spans="1:13" x14ac:dyDescent="0.25">
      <c r="A1892" s="96"/>
      <c r="B1892" s="96"/>
      <c r="C1892" s="96"/>
      <c r="D1892" s="95"/>
      <c r="E1892" s="96"/>
      <c r="F1892" s="96"/>
      <c r="G1892" s="96"/>
      <c r="H1892" s="96"/>
      <c r="I1892" s="96"/>
      <c r="J1892" s="104"/>
      <c r="K1892" s="104"/>
      <c r="L1892" s="104"/>
      <c r="M1892" s="104"/>
    </row>
    <row r="1893" spans="1:13" x14ac:dyDescent="0.25">
      <c r="A1893" s="96"/>
      <c r="B1893" s="96"/>
      <c r="C1893" s="96"/>
      <c r="D1893" s="95"/>
      <c r="E1893" s="96"/>
      <c r="F1893" s="96"/>
      <c r="G1893" s="96"/>
      <c r="H1893" s="96"/>
      <c r="I1893" s="96"/>
      <c r="J1893" s="104"/>
      <c r="K1893" s="104"/>
      <c r="L1893" s="104"/>
      <c r="M1893" s="104"/>
    </row>
    <row r="1894" spans="1:13" x14ac:dyDescent="0.25">
      <c r="A1894" s="96"/>
      <c r="B1894" s="96"/>
      <c r="C1894" s="96"/>
      <c r="D1894" s="95"/>
      <c r="E1894" s="96"/>
      <c r="F1894" s="96"/>
      <c r="G1894" s="96"/>
      <c r="H1894" s="96"/>
      <c r="I1894" s="96"/>
      <c r="J1894" s="104"/>
      <c r="K1894" s="104"/>
      <c r="L1894" s="104"/>
      <c r="M1894" s="104"/>
    </row>
    <row r="1895" spans="1:13" x14ac:dyDescent="0.25">
      <c r="A1895" s="96"/>
      <c r="B1895" s="96"/>
      <c r="C1895" s="96"/>
      <c r="D1895" s="95"/>
      <c r="E1895" s="96"/>
      <c r="F1895" s="96"/>
      <c r="G1895" s="96"/>
      <c r="H1895" s="96"/>
      <c r="I1895" s="96"/>
      <c r="J1895" s="104"/>
      <c r="K1895" s="104"/>
      <c r="L1895" s="104"/>
      <c r="M1895" s="104"/>
    </row>
    <row r="1896" spans="1:13" x14ac:dyDescent="0.25">
      <c r="A1896" s="96"/>
      <c r="B1896" s="96"/>
      <c r="C1896" s="96"/>
      <c r="D1896" s="95"/>
      <c r="E1896" s="96"/>
      <c r="F1896" s="96"/>
      <c r="G1896" s="96"/>
      <c r="H1896" s="96"/>
      <c r="I1896" s="96"/>
      <c r="J1896" s="104"/>
      <c r="K1896" s="104"/>
      <c r="L1896" s="104"/>
      <c r="M1896" s="104"/>
    </row>
    <row r="1897" spans="1:13" x14ac:dyDescent="0.25">
      <c r="A1897" s="96"/>
      <c r="B1897" s="96"/>
      <c r="C1897" s="96"/>
      <c r="D1897" s="95"/>
      <c r="E1897" s="96"/>
      <c r="F1897" s="96"/>
      <c r="G1897" s="96"/>
      <c r="H1897" s="96"/>
      <c r="I1897" s="96"/>
      <c r="J1897" s="104"/>
      <c r="K1897" s="104"/>
      <c r="L1897" s="104"/>
      <c r="M1897" s="104"/>
    </row>
    <row r="1898" spans="1:13" x14ac:dyDescent="0.25">
      <c r="A1898" s="96"/>
      <c r="B1898" s="96"/>
      <c r="C1898" s="96"/>
      <c r="D1898" s="95"/>
      <c r="E1898" s="96"/>
      <c r="F1898" s="96"/>
      <c r="G1898" s="96"/>
      <c r="H1898" s="96"/>
      <c r="I1898" s="96"/>
      <c r="J1898" s="104"/>
      <c r="K1898" s="104"/>
      <c r="L1898" s="104"/>
      <c r="M1898" s="104"/>
    </row>
    <row r="1899" spans="1:13" x14ac:dyDescent="0.25">
      <c r="A1899" s="96"/>
      <c r="B1899" s="96"/>
      <c r="C1899" s="96"/>
      <c r="D1899" s="95"/>
      <c r="E1899" s="96"/>
      <c r="F1899" s="96"/>
      <c r="G1899" s="96"/>
      <c r="H1899" s="96"/>
      <c r="I1899" s="96"/>
      <c r="J1899" s="104"/>
      <c r="K1899" s="104"/>
      <c r="L1899" s="104"/>
      <c r="M1899" s="104"/>
    </row>
    <row r="1900" spans="1:13" x14ac:dyDescent="0.25">
      <c r="A1900" s="96"/>
      <c r="B1900" s="96"/>
      <c r="C1900" s="96"/>
      <c r="D1900" s="95"/>
      <c r="E1900" s="96"/>
      <c r="F1900" s="96"/>
      <c r="G1900" s="96"/>
      <c r="H1900" s="96"/>
      <c r="I1900" s="96"/>
      <c r="J1900" s="104"/>
      <c r="K1900" s="104"/>
      <c r="L1900" s="104"/>
      <c r="M1900" s="104"/>
    </row>
    <row r="1901" spans="1:13" x14ac:dyDescent="0.25">
      <c r="A1901" s="96"/>
      <c r="B1901" s="96"/>
      <c r="C1901" s="96"/>
      <c r="D1901" s="95"/>
      <c r="E1901" s="96"/>
      <c r="F1901" s="96"/>
      <c r="G1901" s="96"/>
      <c r="H1901" s="96"/>
      <c r="I1901" s="96"/>
      <c r="J1901" s="104"/>
      <c r="K1901" s="104"/>
      <c r="L1901" s="104"/>
      <c r="M1901" s="104"/>
    </row>
    <row r="1902" spans="1:13" x14ac:dyDescent="0.25">
      <c r="A1902" s="96"/>
      <c r="B1902" s="96"/>
      <c r="C1902" s="96"/>
      <c r="D1902" s="95"/>
      <c r="E1902" s="96"/>
      <c r="F1902" s="96"/>
      <c r="G1902" s="96"/>
      <c r="H1902" s="96"/>
      <c r="I1902" s="96"/>
      <c r="J1902" s="104"/>
      <c r="K1902" s="104"/>
      <c r="L1902" s="104"/>
      <c r="M1902" s="104"/>
    </row>
    <row r="1903" spans="1:13" x14ac:dyDescent="0.25">
      <c r="A1903" s="96"/>
      <c r="B1903" s="96"/>
      <c r="C1903" s="96"/>
      <c r="D1903" s="95"/>
      <c r="E1903" s="96"/>
      <c r="F1903" s="96"/>
      <c r="G1903" s="96"/>
      <c r="H1903" s="96"/>
      <c r="I1903" s="96"/>
      <c r="J1903" s="104"/>
      <c r="K1903" s="104"/>
      <c r="L1903" s="104"/>
      <c r="M1903" s="104"/>
    </row>
    <row r="1904" spans="1:13" x14ac:dyDescent="0.25">
      <c r="A1904" s="96"/>
      <c r="B1904" s="96"/>
      <c r="C1904" s="96"/>
      <c r="D1904" s="95"/>
      <c r="E1904" s="96"/>
      <c r="F1904" s="96"/>
      <c r="G1904" s="96"/>
      <c r="H1904" s="96"/>
      <c r="I1904" s="96"/>
      <c r="J1904" s="104"/>
      <c r="K1904" s="104"/>
      <c r="L1904" s="104"/>
      <c r="M1904" s="104"/>
    </row>
    <row r="1905" spans="1:13" x14ac:dyDescent="0.25">
      <c r="A1905" s="96"/>
      <c r="B1905" s="96"/>
      <c r="C1905" s="96"/>
      <c r="D1905" s="95"/>
      <c r="E1905" s="96"/>
      <c r="F1905" s="96"/>
      <c r="G1905" s="96"/>
      <c r="H1905" s="96"/>
      <c r="I1905" s="96"/>
      <c r="J1905" s="104"/>
      <c r="K1905" s="104"/>
      <c r="L1905" s="104"/>
      <c r="M1905" s="104"/>
    </row>
    <row r="1906" spans="1:13" x14ac:dyDescent="0.25">
      <c r="A1906" s="96"/>
      <c r="B1906" s="96"/>
      <c r="C1906" s="96"/>
      <c r="D1906" s="95"/>
      <c r="E1906" s="96"/>
      <c r="F1906" s="96"/>
      <c r="G1906" s="96"/>
      <c r="H1906" s="96"/>
      <c r="I1906" s="96"/>
      <c r="J1906" s="104"/>
      <c r="K1906" s="104"/>
      <c r="L1906" s="104"/>
      <c r="M1906" s="104"/>
    </row>
    <row r="1907" spans="1:13" x14ac:dyDescent="0.25">
      <c r="A1907" s="96"/>
      <c r="B1907" s="96"/>
      <c r="C1907" s="96"/>
      <c r="D1907" s="95"/>
      <c r="E1907" s="96"/>
      <c r="F1907" s="96"/>
      <c r="G1907" s="96"/>
      <c r="H1907" s="96"/>
      <c r="I1907" s="96"/>
      <c r="J1907" s="104"/>
      <c r="K1907" s="104"/>
      <c r="L1907" s="104"/>
      <c r="M1907" s="104"/>
    </row>
    <row r="1908" spans="1:13" x14ac:dyDescent="0.25">
      <c r="A1908" s="96"/>
      <c r="B1908" s="96"/>
      <c r="C1908" s="96"/>
      <c r="D1908" s="95"/>
      <c r="E1908" s="96"/>
      <c r="F1908" s="96"/>
      <c r="G1908" s="96"/>
      <c r="H1908" s="96"/>
      <c r="I1908" s="96"/>
      <c r="J1908" s="104"/>
      <c r="K1908" s="104"/>
      <c r="L1908" s="104"/>
      <c r="M1908" s="104"/>
    </row>
    <row r="1909" spans="1:13" x14ac:dyDescent="0.25">
      <c r="A1909" s="96"/>
      <c r="B1909" s="96"/>
      <c r="C1909" s="96"/>
      <c r="D1909" s="95"/>
      <c r="E1909" s="96"/>
      <c r="F1909" s="96"/>
      <c r="G1909" s="96"/>
      <c r="H1909" s="96"/>
      <c r="I1909" s="96"/>
      <c r="J1909" s="104"/>
      <c r="K1909" s="104"/>
      <c r="L1909" s="104"/>
      <c r="M1909" s="104"/>
    </row>
    <row r="1910" spans="1:13" x14ac:dyDescent="0.25">
      <c r="A1910" s="96"/>
      <c r="B1910" s="96"/>
      <c r="C1910" s="96"/>
      <c r="D1910" s="95"/>
      <c r="E1910" s="96"/>
      <c r="F1910" s="96"/>
      <c r="G1910" s="96"/>
      <c r="H1910" s="96"/>
      <c r="I1910" s="96"/>
      <c r="J1910" s="104"/>
      <c r="K1910" s="104"/>
      <c r="L1910" s="104"/>
      <c r="M1910" s="104"/>
    </row>
    <row r="1911" spans="1:13" x14ac:dyDescent="0.25">
      <c r="A1911" s="96"/>
      <c r="B1911" s="96"/>
      <c r="C1911" s="96"/>
      <c r="D1911" s="95"/>
      <c r="E1911" s="96"/>
      <c r="F1911" s="96"/>
      <c r="G1911" s="96"/>
      <c r="H1911" s="96"/>
      <c r="I1911" s="96"/>
      <c r="J1911" s="104"/>
      <c r="K1911" s="104"/>
      <c r="L1911" s="104"/>
      <c r="M1911" s="104"/>
    </row>
    <row r="1912" spans="1:13" x14ac:dyDescent="0.25">
      <c r="A1912" s="96"/>
      <c r="B1912" s="96"/>
      <c r="C1912" s="96"/>
      <c r="D1912" s="95"/>
      <c r="E1912" s="96"/>
      <c r="F1912" s="96"/>
      <c r="G1912" s="96"/>
      <c r="H1912" s="96"/>
      <c r="I1912" s="96"/>
      <c r="J1912" s="104"/>
      <c r="K1912" s="104"/>
      <c r="L1912" s="104"/>
      <c r="M1912" s="104"/>
    </row>
    <row r="1913" spans="1:13" x14ac:dyDescent="0.25">
      <c r="A1913" s="96"/>
      <c r="B1913" s="96"/>
      <c r="C1913" s="96"/>
      <c r="D1913" s="95"/>
      <c r="E1913" s="96"/>
      <c r="F1913" s="96"/>
      <c r="G1913" s="96"/>
      <c r="H1913" s="96"/>
      <c r="I1913" s="96"/>
      <c r="J1913" s="104"/>
      <c r="K1913" s="104"/>
      <c r="L1913" s="104"/>
      <c r="M1913" s="104"/>
    </row>
    <row r="1914" spans="1:13" x14ac:dyDescent="0.25">
      <c r="A1914" s="96"/>
      <c r="B1914" s="96"/>
      <c r="C1914" s="96"/>
      <c r="D1914" s="95"/>
      <c r="E1914" s="96"/>
      <c r="F1914" s="96"/>
      <c r="G1914" s="96"/>
      <c r="H1914" s="96"/>
      <c r="I1914" s="96"/>
      <c r="J1914" s="104"/>
      <c r="K1914" s="104"/>
      <c r="L1914" s="104"/>
      <c r="M1914" s="104"/>
    </row>
    <row r="1915" spans="1:13" x14ac:dyDescent="0.25">
      <c r="A1915" s="96"/>
      <c r="B1915" s="96"/>
      <c r="C1915" s="96"/>
      <c r="D1915" s="95"/>
      <c r="E1915" s="96"/>
      <c r="F1915" s="96"/>
      <c r="G1915" s="96"/>
      <c r="H1915" s="96"/>
      <c r="I1915" s="96"/>
      <c r="J1915" s="104"/>
      <c r="K1915" s="104"/>
      <c r="L1915" s="104"/>
      <c r="M1915" s="104"/>
    </row>
    <row r="1916" spans="1:13" x14ac:dyDescent="0.25">
      <c r="A1916" s="96"/>
      <c r="B1916" s="96"/>
      <c r="C1916" s="96"/>
      <c r="D1916" s="95"/>
      <c r="E1916" s="96"/>
      <c r="F1916" s="96"/>
      <c r="G1916" s="96"/>
      <c r="H1916" s="96"/>
      <c r="I1916" s="96"/>
      <c r="J1916" s="104"/>
      <c r="K1916" s="104"/>
      <c r="L1916" s="104"/>
      <c r="M1916" s="104"/>
    </row>
    <row r="1917" spans="1:13" x14ac:dyDescent="0.25">
      <c r="A1917" s="96"/>
      <c r="B1917" s="96"/>
      <c r="C1917" s="96"/>
      <c r="D1917" s="95"/>
      <c r="E1917" s="96"/>
      <c r="F1917" s="96"/>
      <c r="G1917" s="96"/>
      <c r="H1917" s="96"/>
      <c r="I1917" s="96"/>
      <c r="J1917" s="104"/>
      <c r="K1917" s="104"/>
      <c r="L1917" s="104"/>
      <c r="M1917" s="104"/>
    </row>
    <row r="1918" spans="1:13" x14ac:dyDescent="0.25">
      <c r="A1918" s="96"/>
      <c r="B1918" s="96"/>
      <c r="C1918" s="96"/>
      <c r="D1918" s="95"/>
      <c r="E1918" s="96"/>
      <c r="F1918" s="96"/>
      <c r="G1918" s="96"/>
      <c r="H1918" s="96"/>
      <c r="I1918" s="96"/>
      <c r="J1918" s="104"/>
      <c r="K1918" s="104"/>
      <c r="L1918" s="104"/>
      <c r="M1918" s="104"/>
    </row>
    <row r="1919" spans="1:13" x14ac:dyDescent="0.25">
      <c r="A1919" s="96"/>
      <c r="B1919" s="96"/>
      <c r="C1919" s="96"/>
      <c r="D1919" s="95"/>
      <c r="E1919" s="96"/>
      <c r="F1919" s="96"/>
      <c r="G1919" s="96"/>
      <c r="H1919" s="96"/>
      <c r="I1919" s="96"/>
      <c r="J1919" s="104"/>
      <c r="K1919" s="104"/>
      <c r="L1919" s="104"/>
      <c r="M1919" s="104"/>
    </row>
    <row r="1920" spans="1:13" x14ac:dyDescent="0.25">
      <c r="A1920" s="96"/>
      <c r="B1920" s="96"/>
      <c r="C1920" s="96"/>
      <c r="D1920" s="95"/>
      <c r="E1920" s="96"/>
      <c r="F1920" s="96"/>
      <c r="G1920" s="96"/>
      <c r="H1920" s="96"/>
      <c r="I1920" s="96"/>
      <c r="J1920" s="104"/>
      <c r="K1920" s="104"/>
      <c r="L1920" s="104"/>
      <c r="M1920" s="104"/>
    </row>
    <row r="1921" spans="1:13" x14ac:dyDescent="0.25">
      <c r="A1921" s="96"/>
      <c r="B1921" s="96"/>
      <c r="C1921" s="96"/>
      <c r="D1921" s="95"/>
      <c r="E1921" s="96"/>
      <c r="F1921" s="96"/>
      <c r="G1921" s="96"/>
      <c r="H1921" s="96"/>
      <c r="I1921" s="96"/>
      <c r="J1921" s="104"/>
      <c r="K1921" s="104"/>
      <c r="L1921" s="104"/>
      <c r="M1921" s="104"/>
    </row>
    <row r="1922" spans="1:13" x14ac:dyDescent="0.25">
      <c r="A1922" s="96"/>
      <c r="B1922" s="96"/>
      <c r="C1922" s="96"/>
      <c r="D1922" s="95"/>
      <c r="E1922" s="96"/>
      <c r="F1922" s="96"/>
      <c r="G1922" s="96"/>
      <c r="H1922" s="96"/>
      <c r="I1922" s="96"/>
      <c r="J1922" s="104"/>
      <c r="K1922" s="104"/>
      <c r="L1922" s="104"/>
      <c r="M1922" s="104"/>
    </row>
    <row r="1923" spans="1:13" x14ac:dyDescent="0.25">
      <c r="A1923" s="96"/>
      <c r="B1923" s="96"/>
      <c r="C1923" s="96"/>
      <c r="D1923" s="95"/>
      <c r="E1923" s="96"/>
      <c r="F1923" s="96"/>
      <c r="G1923" s="96"/>
      <c r="H1923" s="96"/>
      <c r="I1923" s="96"/>
      <c r="J1923" s="104"/>
      <c r="K1923" s="104"/>
      <c r="L1923" s="104"/>
      <c r="M1923" s="104"/>
    </row>
    <row r="1924" spans="1:13" x14ac:dyDescent="0.25">
      <c r="A1924" s="96"/>
      <c r="B1924" s="96"/>
      <c r="C1924" s="96"/>
      <c r="D1924" s="95"/>
      <c r="E1924" s="96"/>
      <c r="F1924" s="96"/>
      <c r="G1924" s="96"/>
      <c r="H1924" s="96"/>
      <c r="I1924" s="96"/>
      <c r="J1924" s="104"/>
      <c r="K1924" s="104"/>
      <c r="L1924" s="104"/>
      <c r="M1924" s="104"/>
    </row>
    <row r="1925" spans="1:13" x14ac:dyDescent="0.25">
      <c r="A1925" s="96"/>
      <c r="B1925" s="96"/>
      <c r="C1925" s="96"/>
      <c r="D1925" s="95"/>
      <c r="E1925" s="96"/>
      <c r="F1925" s="96"/>
      <c r="G1925" s="96"/>
      <c r="H1925" s="96"/>
      <c r="I1925" s="96"/>
      <c r="J1925" s="104"/>
      <c r="K1925" s="104"/>
      <c r="L1925" s="104"/>
      <c r="M1925" s="104"/>
    </row>
    <row r="1926" spans="1:13" x14ac:dyDescent="0.25">
      <c r="A1926" s="96"/>
      <c r="B1926" s="96"/>
      <c r="C1926" s="96"/>
      <c r="D1926" s="95"/>
      <c r="E1926" s="96"/>
      <c r="F1926" s="96"/>
      <c r="G1926" s="96"/>
      <c r="H1926" s="96"/>
      <c r="I1926" s="96"/>
      <c r="J1926" s="104"/>
      <c r="K1926" s="104"/>
      <c r="L1926" s="104"/>
      <c r="M1926" s="104"/>
    </row>
    <row r="1927" spans="1:13" x14ac:dyDescent="0.25">
      <c r="A1927" s="96"/>
      <c r="B1927" s="96"/>
      <c r="C1927" s="96"/>
      <c r="D1927" s="95"/>
      <c r="E1927" s="96"/>
      <c r="F1927" s="96"/>
      <c r="G1927" s="96"/>
      <c r="H1927" s="96"/>
      <c r="I1927" s="96"/>
      <c r="J1927" s="104"/>
      <c r="K1927" s="104"/>
      <c r="L1927" s="104"/>
      <c r="M1927" s="104"/>
    </row>
    <row r="1928" spans="1:13" x14ac:dyDescent="0.25">
      <c r="A1928" s="96"/>
      <c r="B1928" s="96"/>
      <c r="C1928" s="96"/>
      <c r="D1928" s="95"/>
      <c r="E1928" s="96"/>
      <c r="F1928" s="96"/>
      <c r="G1928" s="96"/>
      <c r="H1928" s="96"/>
      <c r="I1928" s="96"/>
      <c r="J1928" s="104"/>
      <c r="K1928" s="104"/>
      <c r="L1928" s="104"/>
      <c r="M1928" s="104"/>
    </row>
    <row r="1929" spans="1:13" x14ac:dyDescent="0.25">
      <c r="A1929" s="96"/>
      <c r="B1929" s="96"/>
      <c r="C1929" s="96"/>
      <c r="D1929" s="95"/>
      <c r="E1929" s="96"/>
      <c r="F1929" s="96"/>
      <c r="G1929" s="96"/>
      <c r="H1929" s="96"/>
      <c r="I1929" s="96"/>
      <c r="J1929" s="104"/>
      <c r="K1929" s="104"/>
      <c r="L1929" s="104"/>
      <c r="M1929" s="104"/>
    </row>
    <row r="1930" spans="1:13" x14ac:dyDescent="0.25">
      <c r="A1930" s="96"/>
      <c r="B1930" s="96"/>
      <c r="C1930" s="96"/>
      <c r="D1930" s="95"/>
      <c r="E1930" s="96"/>
      <c r="F1930" s="96"/>
      <c r="G1930" s="96"/>
      <c r="H1930" s="96"/>
      <c r="I1930" s="96"/>
      <c r="J1930" s="104"/>
      <c r="K1930" s="104"/>
      <c r="L1930" s="104"/>
      <c r="M1930" s="104"/>
    </row>
    <row r="1931" spans="1:13" x14ac:dyDescent="0.25">
      <c r="A1931" s="96"/>
      <c r="B1931" s="96"/>
      <c r="C1931" s="96"/>
      <c r="D1931" s="95"/>
      <c r="E1931" s="96"/>
      <c r="F1931" s="96"/>
      <c r="G1931" s="96"/>
      <c r="H1931" s="96"/>
      <c r="I1931" s="96"/>
      <c r="J1931" s="104"/>
      <c r="K1931" s="104"/>
      <c r="L1931" s="104"/>
      <c r="M1931" s="104"/>
    </row>
    <row r="1932" spans="1:13" x14ac:dyDescent="0.25">
      <c r="A1932" s="96"/>
      <c r="B1932" s="96"/>
      <c r="C1932" s="96"/>
      <c r="D1932" s="95"/>
      <c r="E1932" s="96"/>
      <c r="F1932" s="96"/>
      <c r="G1932" s="96"/>
      <c r="H1932" s="96"/>
      <c r="I1932" s="96"/>
      <c r="J1932" s="104"/>
      <c r="K1932" s="104"/>
      <c r="L1932" s="104"/>
      <c r="M1932" s="104"/>
    </row>
    <row r="1933" spans="1:13" x14ac:dyDescent="0.25">
      <c r="A1933" s="96"/>
      <c r="B1933" s="96"/>
      <c r="C1933" s="96"/>
      <c r="D1933" s="95"/>
      <c r="E1933" s="96"/>
      <c r="F1933" s="96"/>
      <c r="G1933" s="96"/>
      <c r="H1933" s="96"/>
      <c r="I1933" s="96"/>
      <c r="J1933" s="104"/>
      <c r="K1933" s="104"/>
      <c r="L1933" s="104"/>
      <c r="M1933" s="104"/>
    </row>
    <row r="1934" spans="1:13" x14ac:dyDescent="0.25">
      <c r="A1934" s="96"/>
      <c r="B1934" s="96"/>
      <c r="C1934" s="96"/>
      <c r="D1934" s="95"/>
      <c r="E1934" s="96"/>
      <c r="F1934" s="96"/>
      <c r="G1934" s="96"/>
      <c r="H1934" s="96"/>
      <c r="I1934" s="96"/>
      <c r="J1934" s="104"/>
      <c r="K1934" s="104"/>
      <c r="L1934" s="104"/>
      <c r="M1934" s="104"/>
    </row>
    <row r="1935" spans="1:13" x14ac:dyDescent="0.25">
      <c r="A1935" s="96"/>
      <c r="B1935" s="96"/>
      <c r="C1935" s="96"/>
      <c r="D1935" s="95"/>
      <c r="E1935" s="96"/>
      <c r="F1935" s="96"/>
      <c r="G1935" s="96"/>
      <c r="H1935" s="96"/>
      <c r="I1935" s="96"/>
      <c r="J1935" s="104"/>
      <c r="K1935" s="104"/>
      <c r="L1935" s="104"/>
      <c r="M1935" s="104"/>
    </row>
    <row r="1936" spans="1:13" x14ac:dyDescent="0.25">
      <c r="A1936" s="96"/>
      <c r="B1936" s="96"/>
      <c r="C1936" s="96"/>
      <c r="D1936" s="95"/>
      <c r="E1936" s="96"/>
      <c r="F1936" s="96"/>
      <c r="G1936" s="96"/>
      <c r="H1936" s="96"/>
      <c r="I1936" s="96"/>
      <c r="J1936" s="104"/>
      <c r="K1936" s="104"/>
      <c r="L1936" s="104"/>
      <c r="M1936" s="104"/>
    </row>
    <row r="1937" spans="1:13" x14ac:dyDescent="0.25">
      <c r="A1937" s="96"/>
      <c r="B1937" s="96"/>
      <c r="C1937" s="96"/>
      <c r="D1937" s="95"/>
      <c r="E1937" s="96"/>
      <c r="F1937" s="96"/>
      <c r="G1937" s="96"/>
      <c r="H1937" s="96"/>
      <c r="I1937" s="96"/>
      <c r="J1937" s="104"/>
      <c r="K1937" s="104"/>
      <c r="L1937" s="104"/>
      <c r="M1937" s="104"/>
    </row>
    <row r="1938" spans="1:13" x14ac:dyDescent="0.25">
      <c r="A1938" s="96"/>
      <c r="B1938" s="96"/>
      <c r="C1938" s="96"/>
      <c r="D1938" s="95"/>
      <c r="E1938" s="96"/>
      <c r="F1938" s="96"/>
      <c r="G1938" s="96"/>
      <c r="H1938" s="96"/>
      <c r="I1938" s="96"/>
      <c r="J1938" s="104"/>
      <c r="K1938" s="104"/>
      <c r="L1938" s="104"/>
      <c r="M1938" s="104"/>
    </row>
    <row r="1939" spans="1:13" x14ac:dyDescent="0.25">
      <c r="A1939" s="96"/>
      <c r="B1939" s="96"/>
      <c r="C1939" s="96"/>
      <c r="D1939" s="95"/>
      <c r="E1939" s="96"/>
      <c r="F1939" s="96"/>
      <c r="G1939" s="96"/>
      <c r="H1939" s="96"/>
      <c r="I1939" s="96"/>
      <c r="J1939" s="104"/>
      <c r="K1939" s="104"/>
      <c r="L1939" s="104"/>
      <c r="M1939" s="104"/>
    </row>
    <row r="1940" spans="1:13" x14ac:dyDescent="0.25">
      <c r="A1940" s="96"/>
      <c r="B1940" s="96"/>
      <c r="C1940" s="96"/>
      <c r="D1940" s="95"/>
      <c r="E1940" s="96"/>
      <c r="F1940" s="96"/>
      <c r="G1940" s="96"/>
      <c r="H1940" s="96"/>
      <c r="I1940" s="96"/>
      <c r="J1940" s="104"/>
      <c r="K1940" s="104"/>
      <c r="L1940" s="104"/>
      <c r="M1940" s="104"/>
    </row>
    <row r="1941" spans="1:13" x14ac:dyDescent="0.25">
      <c r="A1941" s="96"/>
      <c r="B1941" s="96"/>
      <c r="C1941" s="96"/>
      <c r="D1941" s="95"/>
      <c r="E1941" s="96"/>
      <c r="F1941" s="96"/>
      <c r="G1941" s="96"/>
      <c r="H1941" s="96"/>
      <c r="I1941" s="96"/>
      <c r="J1941" s="104"/>
      <c r="K1941" s="104"/>
      <c r="L1941" s="104"/>
      <c r="M1941" s="104"/>
    </row>
    <row r="1942" spans="1:13" x14ac:dyDescent="0.25">
      <c r="A1942" s="96"/>
      <c r="B1942" s="96"/>
      <c r="C1942" s="96"/>
      <c r="D1942" s="95"/>
      <c r="E1942" s="96"/>
      <c r="F1942" s="96"/>
      <c r="G1942" s="96"/>
      <c r="H1942" s="96"/>
      <c r="I1942" s="96"/>
      <c r="J1942" s="104"/>
      <c r="K1942" s="104"/>
      <c r="L1942" s="104"/>
      <c r="M1942" s="104"/>
    </row>
    <row r="1943" spans="1:13" x14ac:dyDescent="0.25">
      <c r="A1943" s="96"/>
      <c r="B1943" s="96"/>
      <c r="C1943" s="96"/>
      <c r="D1943" s="95"/>
      <c r="E1943" s="96"/>
      <c r="F1943" s="96"/>
      <c r="G1943" s="96"/>
      <c r="H1943" s="96"/>
      <c r="I1943" s="96"/>
      <c r="J1943" s="104"/>
      <c r="K1943" s="104"/>
      <c r="L1943" s="104"/>
      <c r="M1943" s="104"/>
    </row>
    <row r="1944" spans="1:13" x14ac:dyDescent="0.25">
      <c r="A1944" s="96"/>
      <c r="B1944" s="96"/>
      <c r="C1944" s="96"/>
      <c r="D1944" s="95"/>
      <c r="E1944" s="96"/>
      <c r="F1944" s="96"/>
      <c r="G1944" s="96"/>
      <c r="H1944" s="96"/>
      <c r="I1944" s="96"/>
      <c r="J1944" s="104"/>
      <c r="K1944" s="104"/>
      <c r="L1944" s="104"/>
      <c r="M1944" s="104"/>
    </row>
    <row r="1945" spans="1:13" x14ac:dyDescent="0.25">
      <c r="A1945" s="96"/>
      <c r="B1945" s="96"/>
      <c r="C1945" s="96"/>
      <c r="D1945" s="95"/>
      <c r="E1945" s="96"/>
      <c r="F1945" s="96"/>
      <c r="G1945" s="96"/>
      <c r="H1945" s="96"/>
      <c r="I1945" s="96"/>
      <c r="J1945" s="104"/>
      <c r="K1945" s="104"/>
      <c r="L1945" s="104"/>
      <c r="M1945" s="104"/>
    </row>
    <row r="1946" spans="1:13" x14ac:dyDescent="0.25">
      <c r="A1946" s="96"/>
      <c r="B1946" s="96"/>
      <c r="C1946" s="96"/>
      <c r="D1946" s="95"/>
      <c r="E1946" s="96"/>
      <c r="F1946" s="96"/>
      <c r="G1946" s="96"/>
      <c r="H1946" s="96"/>
      <c r="I1946" s="96"/>
      <c r="J1946" s="104"/>
      <c r="K1946" s="104"/>
      <c r="L1946" s="104"/>
      <c r="M1946" s="104"/>
    </row>
    <row r="1947" spans="1:13" x14ac:dyDescent="0.25">
      <c r="A1947" s="96"/>
      <c r="B1947" s="96"/>
      <c r="C1947" s="96"/>
      <c r="D1947" s="95"/>
      <c r="E1947" s="96"/>
      <c r="F1947" s="96"/>
      <c r="G1947" s="96"/>
      <c r="H1947" s="96"/>
      <c r="I1947" s="96"/>
      <c r="J1947" s="104"/>
      <c r="K1947" s="104"/>
      <c r="L1947" s="104"/>
      <c r="M1947" s="104"/>
    </row>
    <row r="1948" spans="1:13" x14ac:dyDescent="0.25">
      <c r="A1948" s="96"/>
      <c r="B1948" s="96"/>
      <c r="C1948" s="96"/>
      <c r="D1948" s="95"/>
      <c r="E1948" s="96"/>
      <c r="F1948" s="96"/>
      <c r="G1948" s="96"/>
      <c r="H1948" s="96"/>
      <c r="I1948" s="96"/>
      <c r="J1948" s="104"/>
      <c r="K1948" s="104"/>
      <c r="L1948" s="104"/>
      <c r="M1948" s="104"/>
    </row>
    <row r="1949" spans="1:13" x14ac:dyDescent="0.25">
      <c r="A1949" s="96"/>
      <c r="B1949" s="96"/>
      <c r="C1949" s="96"/>
      <c r="D1949" s="95"/>
      <c r="E1949" s="96"/>
      <c r="F1949" s="96"/>
      <c r="G1949" s="96"/>
      <c r="H1949" s="96"/>
      <c r="I1949" s="96"/>
      <c r="J1949" s="104"/>
      <c r="K1949" s="104"/>
      <c r="L1949" s="104"/>
      <c r="M1949" s="104"/>
    </row>
    <row r="1950" spans="1:13" x14ac:dyDescent="0.25">
      <c r="A1950" s="96"/>
      <c r="B1950" s="96"/>
      <c r="C1950" s="96"/>
      <c r="D1950" s="95"/>
      <c r="E1950" s="96"/>
      <c r="F1950" s="96"/>
      <c r="G1950" s="96"/>
      <c r="H1950" s="96"/>
      <c r="I1950" s="96"/>
      <c r="J1950" s="104"/>
      <c r="K1950" s="104"/>
      <c r="L1950" s="104"/>
      <c r="M1950" s="104"/>
    </row>
    <row r="1951" spans="1:13" x14ac:dyDescent="0.25">
      <c r="A1951" s="96"/>
      <c r="B1951" s="96"/>
      <c r="C1951" s="96"/>
      <c r="D1951" s="95"/>
      <c r="E1951" s="96"/>
      <c r="F1951" s="96"/>
      <c r="G1951" s="96"/>
      <c r="H1951" s="96"/>
      <c r="I1951" s="96"/>
      <c r="J1951" s="104"/>
      <c r="K1951" s="104"/>
      <c r="L1951" s="104"/>
      <c r="M1951" s="104"/>
    </row>
    <row r="1952" spans="1:13" x14ac:dyDescent="0.25">
      <c r="A1952" s="96"/>
      <c r="B1952" s="96"/>
      <c r="C1952" s="96"/>
      <c r="D1952" s="95"/>
      <c r="E1952" s="96"/>
      <c r="F1952" s="96"/>
      <c r="G1952" s="96"/>
      <c r="H1952" s="96"/>
      <c r="I1952" s="96"/>
      <c r="J1952" s="104"/>
      <c r="K1952" s="104"/>
      <c r="L1952" s="104"/>
      <c r="M1952" s="104"/>
    </row>
    <row r="1953" spans="1:13" x14ac:dyDescent="0.25">
      <c r="A1953" s="96"/>
      <c r="B1953" s="96"/>
      <c r="C1953" s="96"/>
      <c r="D1953" s="95"/>
      <c r="E1953" s="96"/>
      <c r="F1953" s="96"/>
      <c r="G1953" s="96"/>
      <c r="H1953" s="96"/>
      <c r="I1953" s="96"/>
      <c r="J1953" s="104"/>
      <c r="K1953" s="104"/>
      <c r="L1953" s="104"/>
      <c r="M1953" s="104"/>
    </row>
    <row r="1954" spans="1:13" x14ac:dyDescent="0.25">
      <c r="A1954" s="96"/>
      <c r="B1954" s="96"/>
      <c r="C1954" s="96"/>
      <c r="D1954" s="95"/>
      <c r="E1954" s="96"/>
      <c r="F1954" s="96"/>
      <c r="G1954" s="96"/>
      <c r="H1954" s="96"/>
      <c r="I1954" s="96"/>
      <c r="J1954" s="104"/>
      <c r="K1954" s="104"/>
      <c r="L1954" s="104"/>
      <c r="M1954" s="104"/>
    </row>
    <row r="1955" spans="1:13" x14ac:dyDescent="0.25">
      <c r="A1955" s="96"/>
      <c r="B1955" s="96"/>
      <c r="C1955" s="96"/>
      <c r="D1955" s="95"/>
      <c r="E1955" s="96"/>
      <c r="F1955" s="96"/>
      <c r="G1955" s="96"/>
      <c r="H1955" s="96"/>
      <c r="I1955" s="96"/>
      <c r="J1955" s="104"/>
      <c r="K1955" s="104"/>
      <c r="L1955" s="104"/>
      <c r="M1955" s="104"/>
    </row>
    <row r="1956" spans="1:13" x14ac:dyDescent="0.25">
      <c r="A1956" s="96"/>
      <c r="B1956" s="96"/>
      <c r="C1956" s="96"/>
      <c r="D1956" s="95"/>
      <c r="E1956" s="96"/>
      <c r="F1956" s="96"/>
      <c r="G1956" s="96"/>
      <c r="H1956" s="96"/>
      <c r="I1956" s="96"/>
      <c r="J1956" s="104"/>
      <c r="K1956" s="104"/>
      <c r="L1956" s="104"/>
      <c r="M1956" s="104"/>
    </row>
    <row r="1957" spans="1:13" x14ac:dyDescent="0.25">
      <c r="A1957" s="96"/>
      <c r="B1957" s="96"/>
      <c r="C1957" s="96"/>
      <c r="D1957" s="95"/>
      <c r="E1957" s="96"/>
      <c r="F1957" s="96"/>
      <c r="G1957" s="96"/>
      <c r="H1957" s="96"/>
      <c r="I1957" s="96"/>
      <c r="J1957" s="104"/>
      <c r="K1957" s="104"/>
      <c r="L1957" s="104"/>
      <c r="M1957" s="104"/>
    </row>
    <row r="1958" spans="1:13" x14ac:dyDescent="0.25">
      <c r="A1958" s="96"/>
      <c r="B1958" s="96"/>
      <c r="C1958" s="96"/>
      <c r="D1958" s="95"/>
      <c r="E1958" s="96"/>
      <c r="F1958" s="96"/>
      <c r="G1958" s="96"/>
      <c r="H1958" s="96"/>
      <c r="I1958" s="96"/>
      <c r="J1958" s="104"/>
      <c r="K1958" s="104"/>
      <c r="L1958" s="104"/>
      <c r="M1958" s="104"/>
    </row>
    <row r="1959" spans="1:13" x14ac:dyDescent="0.25">
      <c r="A1959" s="96"/>
      <c r="B1959" s="96"/>
      <c r="C1959" s="96"/>
      <c r="D1959" s="95"/>
      <c r="E1959" s="96"/>
      <c r="F1959" s="96"/>
      <c r="G1959" s="96"/>
      <c r="H1959" s="96"/>
      <c r="I1959" s="96"/>
      <c r="J1959" s="104"/>
      <c r="K1959" s="104"/>
      <c r="L1959" s="104"/>
      <c r="M1959" s="104"/>
    </row>
    <row r="1960" spans="1:13" x14ac:dyDescent="0.25">
      <c r="A1960" s="96"/>
      <c r="B1960" s="96"/>
      <c r="C1960" s="96"/>
      <c r="D1960" s="95"/>
      <c r="E1960" s="96"/>
      <c r="F1960" s="96"/>
      <c r="G1960" s="96"/>
      <c r="H1960" s="96"/>
      <c r="I1960" s="96"/>
      <c r="J1960" s="104"/>
      <c r="K1960" s="104"/>
      <c r="L1960" s="104"/>
      <c r="M1960" s="104"/>
    </row>
    <row r="1961" spans="1:13" x14ac:dyDescent="0.25">
      <c r="A1961" s="96"/>
      <c r="B1961" s="96"/>
      <c r="C1961" s="96"/>
      <c r="D1961" s="95"/>
      <c r="E1961" s="96"/>
      <c r="F1961" s="96"/>
      <c r="G1961" s="96"/>
      <c r="H1961" s="96"/>
      <c r="I1961" s="96"/>
      <c r="J1961" s="104"/>
      <c r="K1961" s="104"/>
      <c r="L1961" s="104"/>
      <c r="M1961" s="104"/>
    </row>
    <row r="1962" spans="1:13" x14ac:dyDescent="0.25">
      <c r="A1962" s="96"/>
      <c r="B1962" s="96"/>
      <c r="C1962" s="96"/>
      <c r="D1962" s="95"/>
      <c r="E1962" s="96"/>
      <c r="F1962" s="96"/>
      <c r="G1962" s="96"/>
      <c r="H1962" s="96"/>
      <c r="I1962" s="96"/>
      <c r="J1962" s="104"/>
      <c r="K1962" s="104"/>
      <c r="L1962" s="104"/>
      <c r="M1962" s="104"/>
    </row>
    <row r="1963" spans="1:13" x14ac:dyDescent="0.25">
      <c r="A1963" s="96"/>
      <c r="B1963" s="96"/>
      <c r="C1963" s="96"/>
      <c r="D1963" s="95"/>
      <c r="E1963" s="96"/>
      <c r="F1963" s="96"/>
      <c r="G1963" s="96"/>
      <c r="H1963" s="96"/>
      <c r="I1963" s="96"/>
      <c r="J1963" s="104"/>
      <c r="K1963" s="104"/>
      <c r="L1963" s="104"/>
      <c r="M1963" s="104"/>
    </row>
    <row r="1964" spans="1:13" x14ac:dyDescent="0.25">
      <c r="A1964" s="96"/>
      <c r="B1964" s="96"/>
      <c r="C1964" s="96"/>
      <c r="D1964" s="95"/>
      <c r="E1964" s="96"/>
      <c r="F1964" s="96"/>
      <c r="G1964" s="96"/>
      <c r="H1964" s="96"/>
      <c r="I1964" s="96"/>
      <c r="J1964" s="104"/>
      <c r="K1964" s="104"/>
      <c r="L1964" s="104"/>
      <c r="M1964" s="104"/>
    </row>
    <row r="1965" spans="1:13" x14ac:dyDescent="0.25">
      <c r="A1965" s="96"/>
      <c r="B1965" s="96"/>
      <c r="C1965" s="96"/>
      <c r="D1965" s="95"/>
      <c r="E1965" s="96"/>
      <c r="F1965" s="96"/>
      <c r="G1965" s="96"/>
      <c r="H1965" s="96"/>
      <c r="I1965" s="96"/>
      <c r="J1965" s="104"/>
      <c r="K1965" s="104"/>
      <c r="L1965" s="104"/>
      <c r="M1965" s="104"/>
    </row>
    <row r="1966" spans="1:13" x14ac:dyDescent="0.25">
      <c r="A1966" s="96"/>
      <c r="B1966" s="96"/>
      <c r="C1966" s="96"/>
      <c r="D1966" s="95"/>
      <c r="E1966" s="96"/>
      <c r="F1966" s="96"/>
      <c r="G1966" s="96"/>
      <c r="H1966" s="96"/>
      <c r="I1966" s="96"/>
      <c r="J1966" s="104"/>
      <c r="K1966" s="104"/>
      <c r="L1966" s="104"/>
      <c r="M1966" s="104"/>
    </row>
    <row r="1967" spans="1:13" x14ac:dyDescent="0.25">
      <c r="A1967" s="96"/>
      <c r="B1967" s="96"/>
      <c r="C1967" s="96"/>
      <c r="D1967" s="95"/>
      <c r="E1967" s="96"/>
      <c r="F1967" s="96"/>
      <c r="G1967" s="96"/>
      <c r="H1967" s="96"/>
      <c r="I1967" s="96"/>
      <c r="J1967" s="104"/>
      <c r="K1967" s="104"/>
      <c r="L1967" s="104"/>
      <c r="M1967" s="104"/>
    </row>
    <row r="1968" spans="1:13" x14ac:dyDescent="0.25">
      <c r="A1968" s="96"/>
      <c r="B1968" s="96"/>
      <c r="C1968" s="96"/>
      <c r="D1968" s="95"/>
      <c r="E1968" s="96"/>
      <c r="F1968" s="96"/>
      <c r="G1968" s="96"/>
      <c r="H1968" s="96"/>
      <c r="I1968" s="96"/>
      <c r="J1968" s="104"/>
      <c r="K1968" s="104"/>
      <c r="L1968" s="104"/>
      <c r="M1968" s="104"/>
    </row>
    <row r="1969" spans="1:13" x14ac:dyDescent="0.25">
      <c r="A1969" s="96"/>
      <c r="B1969" s="96"/>
      <c r="C1969" s="96"/>
      <c r="D1969" s="95"/>
      <c r="E1969" s="96"/>
      <c r="F1969" s="96"/>
      <c r="G1969" s="96"/>
      <c r="H1969" s="96"/>
      <c r="I1969" s="96"/>
      <c r="J1969" s="104"/>
      <c r="K1969" s="104"/>
      <c r="L1969" s="104"/>
      <c r="M1969" s="104"/>
    </row>
    <row r="1970" spans="1:13" x14ac:dyDescent="0.25">
      <c r="A1970" s="96"/>
      <c r="B1970" s="96"/>
      <c r="C1970" s="96"/>
      <c r="D1970" s="95"/>
      <c r="E1970" s="96"/>
      <c r="F1970" s="96"/>
      <c r="G1970" s="96"/>
      <c r="H1970" s="96"/>
      <c r="I1970" s="96"/>
      <c r="J1970" s="104"/>
      <c r="K1970" s="104"/>
      <c r="L1970" s="104"/>
      <c r="M1970" s="104"/>
    </row>
    <row r="1971" spans="1:13" x14ac:dyDescent="0.25">
      <c r="A1971" s="96"/>
      <c r="B1971" s="96"/>
      <c r="C1971" s="96"/>
      <c r="D1971" s="95"/>
      <c r="E1971" s="96"/>
      <c r="F1971" s="96"/>
      <c r="G1971" s="96"/>
      <c r="H1971" s="96"/>
      <c r="I1971" s="96"/>
      <c r="J1971" s="104"/>
      <c r="K1971" s="104"/>
      <c r="L1971" s="104"/>
      <c r="M1971" s="104"/>
    </row>
    <row r="1972" spans="1:13" x14ac:dyDescent="0.25">
      <c r="A1972" s="96"/>
      <c r="B1972" s="96"/>
      <c r="C1972" s="96"/>
      <c r="D1972" s="95"/>
      <c r="E1972" s="96"/>
      <c r="F1972" s="96"/>
      <c r="G1972" s="96"/>
      <c r="H1972" s="96"/>
      <c r="I1972" s="96"/>
      <c r="J1972" s="104"/>
      <c r="K1972" s="104"/>
      <c r="L1972" s="104"/>
      <c r="M1972" s="104"/>
    </row>
    <row r="1973" spans="1:13" x14ac:dyDescent="0.25">
      <c r="A1973" s="96"/>
      <c r="B1973" s="96"/>
      <c r="C1973" s="96"/>
      <c r="D1973" s="95"/>
      <c r="E1973" s="96"/>
      <c r="F1973" s="96"/>
      <c r="G1973" s="96"/>
      <c r="H1973" s="96"/>
      <c r="I1973" s="96"/>
      <c r="J1973" s="104"/>
      <c r="K1973" s="104"/>
      <c r="L1973" s="104"/>
      <c r="M1973" s="104"/>
    </row>
    <row r="1974" spans="1:13" x14ac:dyDescent="0.25">
      <c r="A1974" s="96"/>
      <c r="B1974" s="96"/>
      <c r="C1974" s="96"/>
      <c r="D1974" s="95"/>
      <c r="E1974" s="96"/>
      <c r="F1974" s="96"/>
      <c r="G1974" s="96"/>
      <c r="H1974" s="96"/>
      <c r="I1974" s="96"/>
      <c r="J1974" s="104"/>
      <c r="K1974" s="104"/>
      <c r="L1974" s="104"/>
      <c r="M1974" s="104"/>
    </row>
    <row r="1975" spans="1:13" x14ac:dyDescent="0.25">
      <c r="A1975" s="96"/>
      <c r="B1975" s="96"/>
      <c r="C1975" s="96"/>
      <c r="D1975" s="95"/>
      <c r="E1975" s="96"/>
      <c r="F1975" s="96"/>
      <c r="G1975" s="96"/>
      <c r="H1975" s="96"/>
      <c r="I1975" s="96"/>
      <c r="J1975" s="104"/>
      <c r="K1975" s="104"/>
      <c r="L1975" s="104"/>
      <c r="M1975" s="104"/>
    </row>
    <row r="1976" spans="1:13" x14ac:dyDescent="0.25">
      <c r="A1976" s="96"/>
      <c r="B1976" s="96"/>
      <c r="C1976" s="96"/>
      <c r="D1976" s="95"/>
      <c r="E1976" s="96"/>
      <c r="F1976" s="96"/>
      <c r="G1976" s="96"/>
      <c r="H1976" s="96"/>
      <c r="I1976" s="96"/>
      <c r="J1976" s="104"/>
      <c r="K1976" s="104"/>
      <c r="L1976" s="104"/>
      <c r="M1976" s="104"/>
    </row>
    <row r="1977" spans="1:13" x14ac:dyDescent="0.25">
      <c r="A1977" s="96"/>
      <c r="B1977" s="96"/>
      <c r="C1977" s="96"/>
      <c r="D1977" s="95"/>
      <c r="E1977" s="96"/>
      <c r="F1977" s="96"/>
      <c r="G1977" s="96"/>
      <c r="H1977" s="96"/>
      <c r="I1977" s="96"/>
      <c r="J1977" s="104"/>
      <c r="K1977" s="104"/>
      <c r="L1977" s="104"/>
      <c r="M1977" s="104"/>
    </row>
    <row r="1978" spans="1:13" x14ac:dyDescent="0.25">
      <c r="A1978" s="96"/>
      <c r="B1978" s="96"/>
      <c r="C1978" s="96"/>
      <c r="D1978" s="95"/>
      <c r="E1978" s="96"/>
      <c r="F1978" s="96"/>
      <c r="G1978" s="96"/>
      <c r="H1978" s="96"/>
      <c r="I1978" s="96"/>
      <c r="J1978" s="104"/>
      <c r="K1978" s="104"/>
      <c r="L1978" s="104"/>
      <c r="M1978" s="104"/>
    </row>
    <row r="1979" spans="1:13" x14ac:dyDescent="0.25">
      <c r="A1979" s="96"/>
      <c r="B1979" s="96"/>
      <c r="C1979" s="96"/>
      <c r="D1979" s="95"/>
      <c r="E1979" s="96"/>
      <c r="F1979" s="96"/>
      <c r="G1979" s="96"/>
      <c r="H1979" s="96"/>
      <c r="I1979" s="96"/>
      <c r="J1979" s="104"/>
      <c r="K1979" s="104"/>
      <c r="L1979" s="104"/>
      <c r="M1979" s="104"/>
    </row>
    <row r="1980" spans="1:13" x14ac:dyDescent="0.25">
      <c r="A1980" s="96"/>
      <c r="B1980" s="96"/>
      <c r="C1980" s="96"/>
      <c r="D1980" s="95"/>
      <c r="E1980" s="96"/>
      <c r="F1980" s="96"/>
      <c r="G1980" s="96"/>
      <c r="H1980" s="96"/>
      <c r="I1980" s="96"/>
      <c r="J1980" s="104"/>
      <c r="K1980" s="104"/>
      <c r="L1980" s="104"/>
      <c r="M1980" s="104"/>
    </row>
    <row r="1981" spans="1:13" x14ac:dyDescent="0.25">
      <c r="A1981" s="96"/>
      <c r="B1981" s="96"/>
      <c r="C1981" s="96"/>
      <c r="D1981" s="95"/>
      <c r="E1981" s="96"/>
      <c r="F1981" s="96"/>
      <c r="G1981" s="96"/>
      <c r="H1981" s="96"/>
      <c r="I1981" s="96"/>
      <c r="J1981" s="104"/>
      <c r="K1981" s="104"/>
      <c r="L1981" s="104"/>
      <c r="M1981" s="104"/>
    </row>
    <row r="1982" spans="1:13" x14ac:dyDescent="0.25">
      <c r="A1982" s="96"/>
      <c r="B1982" s="96"/>
      <c r="C1982" s="96"/>
      <c r="D1982" s="95"/>
      <c r="E1982" s="96"/>
      <c r="F1982" s="96"/>
      <c r="G1982" s="96"/>
      <c r="H1982" s="96"/>
      <c r="I1982" s="96"/>
      <c r="J1982" s="104"/>
      <c r="K1982" s="104"/>
      <c r="L1982" s="104"/>
      <c r="M1982" s="104"/>
    </row>
    <row r="1983" spans="1:13" x14ac:dyDescent="0.25">
      <c r="A1983" s="96"/>
      <c r="B1983" s="96"/>
      <c r="C1983" s="96"/>
      <c r="D1983" s="95"/>
      <c r="E1983" s="96"/>
      <c r="F1983" s="96"/>
      <c r="G1983" s="96"/>
      <c r="H1983" s="96"/>
      <c r="I1983" s="96"/>
      <c r="J1983" s="104"/>
      <c r="K1983" s="104"/>
      <c r="L1983" s="104"/>
      <c r="M1983" s="104"/>
    </row>
    <row r="1984" spans="1:13" x14ac:dyDescent="0.25">
      <c r="A1984" s="96"/>
      <c r="B1984" s="96"/>
      <c r="C1984" s="96"/>
      <c r="D1984" s="95"/>
      <c r="E1984" s="96"/>
      <c r="F1984" s="96"/>
      <c r="G1984" s="96"/>
      <c r="H1984" s="96"/>
      <c r="I1984" s="96"/>
      <c r="J1984" s="104"/>
      <c r="K1984" s="104"/>
      <c r="L1984" s="104"/>
      <c r="M1984" s="104"/>
    </row>
    <row r="1985" spans="1:13" x14ac:dyDescent="0.25">
      <c r="A1985" s="96"/>
      <c r="B1985" s="96"/>
      <c r="C1985" s="96"/>
      <c r="D1985" s="95"/>
      <c r="E1985" s="96"/>
      <c r="F1985" s="96"/>
      <c r="G1985" s="96"/>
      <c r="H1985" s="96"/>
      <c r="I1985" s="96"/>
      <c r="J1985" s="104"/>
      <c r="K1985" s="104"/>
      <c r="L1985" s="104"/>
      <c r="M1985" s="104"/>
    </row>
    <row r="1986" spans="1:13" x14ac:dyDescent="0.25">
      <c r="A1986" s="96"/>
      <c r="B1986" s="96"/>
      <c r="C1986" s="96"/>
      <c r="D1986" s="95"/>
      <c r="E1986" s="96"/>
      <c r="F1986" s="96"/>
      <c r="G1986" s="96"/>
      <c r="H1986" s="96"/>
      <c r="I1986" s="96"/>
      <c r="J1986" s="104"/>
      <c r="K1986" s="104"/>
      <c r="L1986" s="104"/>
      <c r="M1986" s="104"/>
    </row>
    <row r="1987" spans="1:13" x14ac:dyDescent="0.25">
      <c r="A1987" s="96"/>
      <c r="B1987" s="96"/>
      <c r="C1987" s="96"/>
      <c r="D1987" s="95"/>
      <c r="E1987" s="96"/>
      <c r="F1987" s="96"/>
      <c r="G1987" s="96"/>
      <c r="H1987" s="96"/>
      <c r="I1987" s="96"/>
      <c r="J1987" s="104"/>
      <c r="K1987" s="104"/>
      <c r="L1987" s="104"/>
      <c r="M1987" s="104"/>
    </row>
    <row r="1988" spans="1:13" x14ac:dyDescent="0.25">
      <c r="A1988" s="96"/>
      <c r="B1988" s="96"/>
      <c r="C1988" s="96"/>
      <c r="D1988" s="95"/>
      <c r="E1988" s="96"/>
      <c r="F1988" s="96"/>
      <c r="G1988" s="96"/>
      <c r="H1988" s="96"/>
      <c r="I1988" s="96"/>
      <c r="J1988" s="104"/>
      <c r="K1988" s="104"/>
      <c r="L1988" s="104"/>
      <c r="M1988" s="104"/>
    </row>
    <row r="1989" spans="1:13" x14ac:dyDescent="0.25">
      <c r="A1989" s="96"/>
      <c r="B1989" s="96"/>
      <c r="C1989" s="96"/>
      <c r="D1989" s="95"/>
      <c r="E1989" s="96"/>
      <c r="F1989" s="96"/>
      <c r="G1989" s="96"/>
      <c r="H1989" s="96"/>
      <c r="I1989" s="96"/>
      <c r="J1989" s="104"/>
      <c r="K1989" s="104"/>
      <c r="L1989" s="104"/>
      <c r="M1989" s="104"/>
    </row>
    <row r="1990" spans="1:13" x14ac:dyDescent="0.25">
      <c r="A1990" s="96"/>
      <c r="B1990" s="96"/>
      <c r="C1990" s="96"/>
      <c r="D1990" s="95"/>
      <c r="E1990" s="96"/>
      <c r="F1990" s="96"/>
      <c r="G1990" s="96"/>
      <c r="H1990" s="96"/>
      <c r="I1990" s="96"/>
      <c r="J1990" s="104"/>
      <c r="K1990" s="104"/>
      <c r="L1990" s="104"/>
      <c r="M1990" s="104"/>
    </row>
    <row r="1991" spans="1:13" x14ac:dyDescent="0.25">
      <c r="A1991" s="96"/>
      <c r="B1991" s="96"/>
      <c r="C1991" s="96"/>
      <c r="D1991" s="95"/>
      <c r="E1991" s="96"/>
      <c r="F1991" s="96"/>
      <c r="G1991" s="96"/>
      <c r="H1991" s="96"/>
      <c r="I1991" s="96"/>
      <c r="J1991" s="104"/>
      <c r="K1991" s="104"/>
      <c r="L1991" s="104"/>
      <c r="M1991" s="104"/>
    </row>
    <row r="1992" spans="1:13" x14ac:dyDescent="0.25">
      <c r="A1992" s="96"/>
      <c r="B1992" s="96"/>
      <c r="C1992" s="96"/>
      <c r="D1992" s="95"/>
      <c r="E1992" s="96"/>
      <c r="F1992" s="96"/>
      <c r="G1992" s="96"/>
      <c r="H1992" s="96"/>
      <c r="I1992" s="96"/>
      <c r="J1992" s="104"/>
      <c r="K1992" s="104"/>
      <c r="L1992" s="104"/>
      <c r="M1992" s="104"/>
    </row>
    <row r="1993" spans="1:13" x14ac:dyDescent="0.25">
      <c r="A1993" s="96"/>
      <c r="B1993" s="96"/>
      <c r="C1993" s="96"/>
      <c r="D1993" s="95"/>
      <c r="E1993" s="96"/>
      <c r="F1993" s="96"/>
      <c r="G1993" s="96"/>
      <c r="H1993" s="96"/>
      <c r="I1993" s="96"/>
      <c r="J1993" s="104"/>
      <c r="K1993" s="104"/>
      <c r="L1993" s="104"/>
      <c r="M1993" s="104"/>
    </row>
    <row r="1994" spans="1:13" x14ac:dyDescent="0.25">
      <c r="A1994" s="96"/>
      <c r="B1994" s="96"/>
      <c r="C1994" s="96"/>
      <c r="D1994" s="95"/>
      <c r="E1994" s="96"/>
      <c r="F1994" s="96"/>
      <c r="G1994" s="96"/>
      <c r="H1994" s="96"/>
      <c r="I1994" s="96"/>
      <c r="J1994" s="104"/>
      <c r="K1994" s="104"/>
      <c r="L1994" s="104"/>
      <c r="M1994" s="104"/>
    </row>
    <row r="1995" spans="1:13" x14ac:dyDescent="0.25">
      <c r="A1995" s="96"/>
      <c r="B1995" s="96"/>
      <c r="C1995" s="96"/>
      <c r="D1995" s="95"/>
      <c r="E1995" s="96"/>
      <c r="F1995" s="96"/>
      <c r="G1995" s="96"/>
      <c r="H1995" s="96"/>
      <c r="I1995" s="96"/>
      <c r="J1995" s="104"/>
      <c r="K1995" s="104"/>
      <c r="L1995" s="104"/>
      <c r="M1995" s="104"/>
    </row>
    <row r="1996" spans="1:13" x14ac:dyDescent="0.25">
      <c r="A1996" s="96"/>
      <c r="B1996" s="96"/>
      <c r="C1996" s="96"/>
      <c r="D1996" s="95"/>
      <c r="E1996" s="96"/>
      <c r="F1996" s="96"/>
      <c r="G1996" s="96"/>
      <c r="H1996" s="96"/>
      <c r="I1996" s="96"/>
      <c r="J1996" s="104"/>
      <c r="K1996" s="104"/>
      <c r="L1996" s="104"/>
      <c r="M1996" s="104"/>
    </row>
    <row r="1997" spans="1:13" x14ac:dyDescent="0.25">
      <c r="A1997" s="96"/>
      <c r="B1997" s="96"/>
      <c r="C1997" s="96"/>
      <c r="D1997" s="95"/>
      <c r="E1997" s="96"/>
      <c r="F1997" s="96"/>
      <c r="G1997" s="96"/>
      <c r="H1997" s="96"/>
      <c r="I1997" s="96"/>
      <c r="J1997" s="104"/>
      <c r="K1997" s="104"/>
      <c r="L1997" s="104"/>
      <c r="M1997" s="104"/>
    </row>
    <row r="1998" spans="1:13" x14ac:dyDescent="0.25">
      <c r="A1998" s="96"/>
      <c r="B1998" s="96"/>
      <c r="C1998" s="96"/>
      <c r="D1998" s="95"/>
      <c r="E1998" s="96"/>
      <c r="F1998" s="96"/>
      <c r="G1998" s="96"/>
      <c r="H1998" s="96"/>
      <c r="I1998" s="96"/>
      <c r="J1998" s="104"/>
      <c r="K1998" s="104"/>
      <c r="L1998" s="104"/>
      <c r="M1998" s="104"/>
    </row>
    <row r="1999" spans="1:13" x14ac:dyDescent="0.25">
      <c r="A1999" s="96"/>
      <c r="B1999" s="96"/>
      <c r="C1999" s="96"/>
      <c r="D1999" s="95"/>
      <c r="E1999" s="96"/>
      <c r="F1999" s="96"/>
      <c r="G1999" s="96"/>
      <c r="H1999" s="96"/>
      <c r="I1999" s="96"/>
      <c r="J1999" s="104"/>
      <c r="K1999" s="104"/>
      <c r="L1999" s="104"/>
      <c r="M1999" s="104"/>
    </row>
    <row r="2000" spans="1:13" x14ac:dyDescent="0.25">
      <c r="A2000" s="96"/>
      <c r="B2000" s="96"/>
      <c r="C2000" s="96"/>
      <c r="D2000" s="95"/>
      <c r="E2000" s="96"/>
      <c r="F2000" s="96"/>
      <c r="G2000" s="96"/>
      <c r="H2000" s="96"/>
      <c r="I2000" s="96"/>
      <c r="J2000" s="104"/>
      <c r="K2000" s="104"/>
      <c r="L2000" s="104"/>
      <c r="M2000" s="104"/>
    </row>
    <row r="2001" spans="1:13" x14ac:dyDescent="0.25">
      <c r="A2001" s="96"/>
      <c r="B2001" s="96"/>
      <c r="C2001" s="96"/>
      <c r="D2001" s="95"/>
      <c r="E2001" s="96"/>
      <c r="F2001" s="96"/>
      <c r="G2001" s="96"/>
      <c r="H2001" s="96"/>
      <c r="I2001" s="96"/>
      <c r="J2001" s="104"/>
      <c r="K2001" s="104"/>
      <c r="L2001" s="104"/>
      <c r="M2001" s="104"/>
    </row>
    <row r="2002" spans="1:13" x14ac:dyDescent="0.25">
      <c r="A2002" s="96"/>
      <c r="B2002" s="96"/>
      <c r="C2002" s="96"/>
      <c r="D2002" s="95"/>
      <c r="E2002" s="96"/>
      <c r="F2002" s="96"/>
      <c r="G2002" s="96"/>
      <c r="H2002" s="96"/>
      <c r="I2002" s="96"/>
      <c r="J2002" s="104"/>
      <c r="K2002" s="104"/>
      <c r="L2002" s="104"/>
      <c r="M2002" s="104"/>
    </row>
    <row r="2003" spans="1:13" x14ac:dyDescent="0.25">
      <c r="A2003" s="96"/>
      <c r="B2003" s="96"/>
      <c r="C2003" s="96"/>
      <c r="D2003" s="95"/>
      <c r="E2003" s="96"/>
      <c r="F2003" s="96"/>
      <c r="G2003" s="96"/>
      <c r="H2003" s="96"/>
      <c r="I2003" s="96"/>
      <c r="J2003" s="104"/>
      <c r="K2003" s="104"/>
      <c r="L2003" s="104"/>
      <c r="M2003" s="104"/>
    </row>
    <row r="2004" spans="1:13" x14ac:dyDescent="0.25">
      <c r="A2004" s="96"/>
      <c r="B2004" s="96"/>
      <c r="C2004" s="96"/>
      <c r="D2004" s="95"/>
      <c r="E2004" s="96"/>
      <c r="F2004" s="96"/>
      <c r="G2004" s="96"/>
      <c r="H2004" s="96"/>
      <c r="I2004" s="96"/>
      <c r="J2004" s="104"/>
      <c r="K2004" s="104"/>
      <c r="L2004" s="104"/>
      <c r="M2004" s="104"/>
    </row>
    <row r="2005" spans="1:13" x14ac:dyDescent="0.25">
      <c r="A2005" s="96"/>
      <c r="B2005" s="96"/>
      <c r="C2005" s="96"/>
      <c r="D2005" s="95"/>
      <c r="E2005" s="96"/>
      <c r="F2005" s="96"/>
      <c r="G2005" s="96"/>
      <c r="H2005" s="96"/>
      <c r="I2005" s="96"/>
      <c r="J2005" s="104"/>
      <c r="K2005" s="104"/>
      <c r="L2005" s="104"/>
      <c r="M2005" s="104"/>
    </row>
    <row r="2006" spans="1:13" x14ac:dyDescent="0.25">
      <c r="A2006" s="96"/>
      <c r="B2006" s="96"/>
      <c r="C2006" s="96"/>
      <c r="D2006" s="95"/>
      <c r="E2006" s="96"/>
      <c r="F2006" s="96"/>
      <c r="G2006" s="96"/>
      <c r="H2006" s="96"/>
      <c r="I2006" s="96"/>
      <c r="J2006" s="104"/>
      <c r="K2006" s="104"/>
      <c r="L2006" s="104"/>
      <c r="M2006" s="104"/>
    </row>
    <row r="2007" spans="1:13" x14ac:dyDescent="0.25">
      <c r="A2007" s="96"/>
      <c r="B2007" s="96"/>
      <c r="C2007" s="96"/>
      <c r="D2007" s="95"/>
      <c r="E2007" s="96"/>
      <c r="F2007" s="96"/>
      <c r="G2007" s="96"/>
      <c r="H2007" s="96"/>
      <c r="I2007" s="96"/>
      <c r="J2007" s="104"/>
      <c r="K2007" s="104"/>
      <c r="L2007" s="104"/>
      <c r="M2007" s="104"/>
    </row>
    <row r="2008" spans="1:13" x14ac:dyDescent="0.25">
      <c r="A2008" s="96"/>
      <c r="B2008" s="96"/>
      <c r="C2008" s="96"/>
      <c r="D2008" s="95"/>
      <c r="E2008" s="96"/>
      <c r="F2008" s="96"/>
      <c r="G2008" s="96"/>
      <c r="H2008" s="96"/>
      <c r="I2008" s="96"/>
      <c r="J2008" s="104"/>
      <c r="K2008" s="104"/>
      <c r="L2008" s="104"/>
      <c r="M2008" s="104"/>
    </row>
    <row r="2009" spans="1:13" x14ac:dyDescent="0.25">
      <c r="A2009" s="96"/>
      <c r="B2009" s="96"/>
      <c r="C2009" s="96"/>
      <c r="D2009" s="95"/>
      <c r="E2009" s="96"/>
      <c r="F2009" s="96"/>
      <c r="G2009" s="96"/>
      <c r="H2009" s="96"/>
      <c r="I2009" s="96"/>
      <c r="J2009" s="104"/>
      <c r="K2009" s="104"/>
      <c r="L2009" s="104"/>
      <c r="M2009" s="104"/>
    </row>
    <row r="2010" spans="1:13" x14ac:dyDescent="0.25">
      <c r="A2010" s="96"/>
      <c r="B2010" s="96"/>
      <c r="C2010" s="96"/>
      <c r="D2010" s="95"/>
      <c r="E2010" s="96"/>
      <c r="F2010" s="96"/>
      <c r="G2010" s="96"/>
      <c r="H2010" s="96"/>
      <c r="I2010" s="96"/>
      <c r="J2010" s="104"/>
      <c r="K2010" s="104"/>
      <c r="L2010" s="104"/>
      <c r="M2010" s="104"/>
    </row>
    <row r="2011" spans="1:13" x14ac:dyDescent="0.25">
      <c r="A2011" s="96"/>
      <c r="B2011" s="96"/>
      <c r="C2011" s="96"/>
      <c r="D2011" s="95"/>
      <c r="E2011" s="96"/>
      <c r="F2011" s="96"/>
      <c r="G2011" s="96"/>
      <c r="H2011" s="96"/>
      <c r="I2011" s="96"/>
      <c r="J2011" s="104"/>
      <c r="K2011" s="104"/>
      <c r="L2011" s="104"/>
      <c r="M2011" s="104"/>
    </row>
    <row r="2012" spans="1:13" x14ac:dyDescent="0.25">
      <c r="A2012" s="96"/>
      <c r="B2012" s="96"/>
      <c r="C2012" s="96"/>
      <c r="D2012" s="95"/>
      <c r="E2012" s="96"/>
      <c r="F2012" s="96"/>
      <c r="G2012" s="96"/>
      <c r="H2012" s="96"/>
      <c r="I2012" s="96"/>
      <c r="J2012" s="104"/>
      <c r="K2012" s="104"/>
      <c r="L2012" s="104"/>
      <c r="M2012" s="104"/>
    </row>
    <row r="2013" spans="1:13" x14ac:dyDescent="0.25">
      <c r="A2013" s="96"/>
      <c r="B2013" s="96"/>
      <c r="C2013" s="96"/>
      <c r="D2013" s="95"/>
      <c r="E2013" s="96"/>
      <c r="F2013" s="96"/>
      <c r="G2013" s="96"/>
      <c r="H2013" s="96"/>
      <c r="I2013" s="96"/>
      <c r="J2013" s="104"/>
      <c r="K2013" s="104"/>
      <c r="L2013" s="104"/>
      <c r="M2013" s="104"/>
    </row>
    <row r="2014" spans="1:13" x14ac:dyDescent="0.25">
      <c r="A2014" s="96"/>
      <c r="B2014" s="96"/>
      <c r="C2014" s="96"/>
      <c r="D2014" s="95"/>
      <c r="E2014" s="96"/>
      <c r="F2014" s="96"/>
      <c r="G2014" s="96"/>
      <c r="H2014" s="96"/>
      <c r="I2014" s="96"/>
      <c r="J2014" s="104"/>
      <c r="K2014" s="104"/>
      <c r="L2014" s="104"/>
      <c r="M2014" s="104"/>
    </row>
    <row r="2015" spans="1:13" x14ac:dyDescent="0.25">
      <c r="A2015" s="96"/>
      <c r="B2015" s="96"/>
      <c r="C2015" s="96"/>
      <c r="D2015" s="95"/>
      <c r="E2015" s="96"/>
      <c r="F2015" s="96"/>
      <c r="G2015" s="96"/>
      <c r="H2015" s="96"/>
      <c r="I2015" s="96"/>
      <c r="J2015" s="104"/>
      <c r="K2015" s="104"/>
      <c r="L2015" s="104"/>
      <c r="M2015" s="104"/>
    </row>
    <row r="2016" spans="1:13" x14ac:dyDescent="0.25">
      <c r="A2016" s="96"/>
      <c r="B2016" s="96"/>
      <c r="C2016" s="96"/>
      <c r="D2016" s="95"/>
      <c r="E2016" s="96"/>
      <c r="F2016" s="96"/>
      <c r="G2016" s="96"/>
      <c r="H2016" s="96"/>
      <c r="I2016" s="96"/>
      <c r="J2016" s="104"/>
      <c r="K2016" s="104"/>
      <c r="L2016" s="104"/>
      <c r="M2016" s="104"/>
    </row>
    <row r="2017" spans="1:13" x14ac:dyDescent="0.25">
      <c r="A2017" s="96"/>
      <c r="B2017" s="96"/>
      <c r="C2017" s="96"/>
      <c r="D2017" s="95"/>
      <c r="E2017" s="96"/>
      <c r="F2017" s="96"/>
      <c r="G2017" s="96"/>
      <c r="H2017" s="96"/>
      <c r="I2017" s="96"/>
      <c r="J2017" s="104"/>
      <c r="K2017" s="104"/>
      <c r="L2017" s="104"/>
      <c r="M2017" s="104"/>
    </row>
    <row r="2018" spans="1:13" x14ac:dyDescent="0.25">
      <c r="A2018" s="96"/>
      <c r="B2018" s="96"/>
      <c r="C2018" s="96"/>
      <c r="D2018" s="95"/>
      <c r="E2018" s="96"/>
      <c r="F2018" s="96"/>
      <c r="G2018" s="96"/>
      <c r="H2018" s="96"/>
      <c r="I2018" s="96"/>
      <c r="J2018" s="104"/>
      <c r="K2018" s="104"/>
      <c r="L2018" s="104"/>
      <c r="M2018" s="104"/>
    </row>
    <row r="2019" spans="1:13" x14ac:dyDescent="0.25">
      <c r="A2019" s="96"/>
      <c r="B2019" s="96"/>
      <c r="C2019" s="96"/>
      <c r="D2019" s="95"/>
      <c r="E2019" s="96"/>
      <c r="F2019" s="96"/>
      <c r="G2019" s="96"/>
      <c r="H2019" s="96"/>
      <c r="I2019" s="96"/>
      <c r="J2019" s="104"/>
      <c r="K2019" s="104"/>
      <c r="L2019" s="104"/>
      <c r="M2019" s="104"/>
    </row>
    <row r="2020" spans="1:13" x14ac:dyDescent="0.25">
      <c r="A2020" s="96"/>
      <c r="B2020" s="96"/>
      <c r="C2020" s="96"/>
      <c r="D2020" s="95"/>
      <c r="E2020" s="96"/>
      <c r="F2020" s="96"/>
      <c r="G2020" s="96"/>
      <c r="H2020" s="96"/>
      <c r="I2020" s="96"/>
      <c r="J2020" s="104"/>
      <c r="K2020" s="104"/>
      <c r="L2020" s="104"/>
      <c r="M2020" s="104"/>
    </row>
    <row r="2021" spans="1:13" x14ac:dyDescent="0.25">
      <c r="A2021" s="96"/>
      <c r="B2021" s="96"/>
      <c r="C2021" s="96"/>
      <c r="D2021" s="95"/>
      <c r="E2021" s="96"/>
      <c r="F2021" s="96"/>
      <c r="G2021" s="96"/>
      <c r="H2021" s="96"/>
      <c r="I2021" s="96"/>
      <c r="J2021" s="104"/>
      <c r="K2021" s="104"/>
      <c r="L2021" s="104"/>
      <c r="M2021" s="104"/>
    </row>
    <row r="2022" spans="1:13" x14ac:dyDescent="0.25">
      <c r="A2022" s="96"/>
      <c r="B2022" s="96"/>
      <c r="C2022" s="96"/>
      <c r="D2022" s="95"/>
      <c r="E2022" s="96"/>
      <c r="F2022" s="96"/>
      <c r="G2022" s="96"/>
      <c r="H2022" s="96"/>
      <c r="I2022" s="96"/>
      <c r="J2022" s="104"/>
      <c r="K2022" s="104"/>
      <c r="L2022" s="104"/>
      <c r="M2022" s="104"/>
    </row>
    <row r="2023" spans="1:13" x14ac:dyDescent="0.25">
      <c r="A2023" s="96"/>
      <c r="B2023" s="96"/>
      <c r="C2023" s="96"/>
      <c r="D2023" s="95"/>
      <c r="E2023" s="96"/>
      <c r="F2023" s="96"/>
      <c r="G2023" s="96"/>
      <c r="H2023" s="96"/>
      <c r="I2023" s="96"/>
      <c r="J2023" s="104"/>
      <c r="K2023" s="104"/>
      <c r="L2023" s="104"/>
      <c r="M2023" s="104"/>
    </row>
    <row r="2024" spans="1:13" x14ac:dyDescent="0.25">
      <c r="A2024" s="96"/>
      <c r="B2024" s="96"/>
      <c r="C2024" s="96"/>
      <c r="D2024" s="95"/>
      <c r="E2024" s="96"/>
      <c r="F2024" s="96"/>
      <c r="G2024" s="96"/>
      <c r="H2024" s="96"/>
      <c r="I2024" s="96"/>
      <c r="J2024" s="104"/>
      <c r="K2024" s="104"/>
      <c r="L2024" s="104"/>
      <c r="M2024" s="104"/>
    </row>
    <row r="2025" spans="1:13" x14ac:dyDescent="0.25">
      <c r="A2025" s="96"/>
      <c r="B2025" s="96"/>
      <c r="C2025" s="96"/>
      <c r="D2025" s="95"/>
      <c r="E2025" s="96"/>
      <c r="F2025" s="96"/>
      <c r="G2025" s="96"/>
      <c r="H2025" s="96"/>
      <c r="I2025" s="96"/>
      <c r="J2025" s="104"/>
      <c r="K2025" s="104"/>
      <c r="L2025" s="104"/>
      <c r="M2025" s="104"/>
    </row>
    <row r="2026" spans="1:13" x14ac:dyDescent="0.25">
      <c r="A2026" s="96"/>
      <c r="B2026" s="96"/>
      <c r="C2026" s="96"/>
      <c r="D2026" s="95"/>
      <c r="E2026" s="96"/>
      <c r="F2026" s="96"/>
      <c r="G2026" s="96"/>
      <c r="H2026" s="96"/>
      <c r="I2026" s="96"/>
      <c r="J2026" s="104"/>
      <c r="K2026" s="104"/>
      <c r="L2026" s="104"/>
      <c r="M2026" s="104"/>
    </row>
    <row r="2027" spans="1:13" x14ac:dyDescent="0.25">
      <c r="A2027" s="96"/>
      <c r="B2027" s="96"/>
      <c r="C2027" s="96"/>
      <c r="D2027" s="95"/>
      <c r="E2027" s="96"/>
      <c r="F2027" s="96"/>
      <c r="G2027" s="96"/>
      <c r="H2027" s="96"/>
      <c r="I2027" s="96"/>
      <c r="J2027" s="104"/>
      <c r="K2027" s="104"/>
      <c r="L2027" s="104"/>
      <c r="M2027" s="104"/>
    </row>
    <row r="2028" spans="1:13" x14ac:dyDescent="0.25">
      <c r="A2028" s="96"/>
      <c r="B2028" s="96"/>
      <c r="C2028" s="96"/>
      <c r="D2028" s="95"/>
      <c r="E2028" s="96"/>
      <c r="F2028" s="96"/>
      <c r="G2028" s="96"/>
      <c r="H2028" s="96"/>
      <c r="I2028" s="96"/>
      <c r="J2028" s="104"/>
      <c r="K2028" s="104"/>
      <c r="L2028" s="104"/>
      <c r="M2028" s="104"/>
    </row>
    <row r="2029" spans="1:13" x14ac:dyDescent="0.25">
      <c r="A2029" s="96"/>
      <c r="B2029" s="96"/>
      <c r="C2029" s="96"/>
      <c r="D2029" s="95"/>
      <c r="E2029" s="96"/>
      <c r="F2029" s="96"/>
      <c r="G2029" s="96"/>
      <c r="H2029" s="96"/>
      <c r="I2029" s="96"/>
      <c r="J2029" s="104"/>
      <c r="K2029" s="104"/>
      <c r="L2029" s="104"/>
      <c r="M2029" s="104"/>
    </row>
    <row r="2030" spans="1:13" x14ac:dyDescent="0.25">
      <c r="A2030" s="96"/>
      <c r="B2030" s="96"/>
      <c r="C2030" s="96"/>
      <c r="D2030" s="95"/>
      <c r="E2030" s="96"/>
      <c r="F2030" s="96"/>
      <c r="G2030" s="96"/>
      <c r="H2030" s="96"/>
      <c r="I2030" s="96"/>
      <c r="J2030" s="104"/>
      <c r="K2030" s="104"/>
      <c r="L2030" s="104"/>
      <c r="M2030" s="104"/>
    </row>
    <row r="2031" spans="1:13" x14ac:dyDescent="0.25">
      <c r="A2031" s="96"/>
      <c r="B2031" s="96"/>
      <c r="C2031" s="96"/>
      <c r="D2031" s="95"/>
      <c r="E2031" s="96"/>
      <c r="F2031" s="96"/>
      <c r="G2031" s="96"/>
      <c r="H2031" s="96"/>
      <c r="I2031" s="96"/>
      <c r="J2031" s="104"/>
      <c r="K2031" s="104"/>
      <c r="L2031" s="104"/>
      <c r="M2031" s="104"/>
    </row>
    <row r="2032" spans="1:13" x14ac:dyDescent="0.25">
      <c r="A2032" s="96"/>
      <c r="B2032" s="96"/>
      <c r="C2032" s="96"/>
      <c r="D2032" s="95"/>
      <c r="E2032" s="96"/>
      <c r="F2032" s="96"/>
      <c r="G2032" s="96"/>
      <c r="H2032" s="96"/>
      <c r="I2032" s="96"/>
      <c r="J2032" s="104"/>
      <c r="K2032" s="104"/>
      <c r="L2032" s="104"/>
      <c r="M2032" s="104"/>
    </row>
    <row r="2033" spans="1:13" x14ac:dyDescent="0.25">
      <c r="A2033" s="96"/>
      <c r="B2033" s="96"/>
      <c r="C2033" s="96"/>
      <c r="D2033" s="95"/>
      <c r="E2033" s="96"/>
      <c r="F2033" s="96"/>
      <c r="G2033" s="96"/>
      <c r="H2033" s="96"/>
      <c r="I2033" s="96"/>
      <c r="J2033" s="104"/>
      <c r="K2033" s="104"/>
      <c r="L2033" s="104"/>
      <c r="M2033" s="104"/>
    </row>
    <row r="2034" spans="1:13" x14ac:dyDescent="0.25">
      <c r="A2034" s="96"/>
      <c r="B2034" s="96"/>
      <c r="C2034" s="96"/>
      <c r="D2034" s="95"/>
      <c r="E2034" s="96"/>
      <c r="F2034" s="96"/>
      <c r="G2034" s="96"/>
      <c r="H2034" s="96"/>
      <c r="I2034" s="96"/>
      <c r="J2034" s="104"/>
      <c r="K2034" s="104"/>
      <c r="L2034" s="104"/>
      <c r="M2034" s="104"/>
    </row>
    <row r="2035" spans="1:13" x14ac:dyDescent="0.25">
      <c r="A2035" s="96"/>
      <c r="B2035" s="96"/>
      <c r="C2035" s="96"/>
      <c r="D2035" s="95"/>
      <c r="E2035" s="96"/>
      <c r="F2035" s="96"/>
      <c r="G2035" s="96"/>
      <c r="H2035" s="96"/>
      <c r="I2035" s="96"/>
      <c r="J2035" s="104"/>
      <c r="K2035" s="104"/>
      <c r="L2035" s="104"/>
      <c r="M2035" s="104"/>
    </row>
    <row r="2036" spans="1:13" x14ac:dyDescent="0.25">
      <c r="A2036" s="96"/>
      <c r="B2036" s="96"/>
      <c r="C2036" s="96"/>
      <c r="D2036" s="95"/>
      <c r="E2036" s="96"/>
      <c r="F2036" s="96"/>
      <c r="G2036" s="96"/>
      <c r="H2036" s="96"/>
      <c r="I2036" s="96"/>
      <c r="J2036" s="104"/>
      <c r="K2036" s="104"/>
      <c r="L2036" s="104"/>
      <c r="M2036" s="104"/>
    </row>
    <row r="2037" spans="1:13" x14ac:dyDescent="0.25">
      <c r="A2037" s="96"/>
      <c r="B2037" s="96"/>
      <c r="C2037" s="96"/>
      <c r="D2037" s="95"/>
      <c r="E2037" s="96"/>
      <c r="F2037" s="96"/>
      <c r="G2037" s="96"/>
      <c r="H2037" s="96"/>
      <c r="I2037" s="96"/>
      <c r="J2037" s="104"/>
      <c r="K2037" s="104"/>
      <c r="L2037" s="104"/>
      <c r="M2037" s="104"/>
    </row>
    <row r="2038" spans="1:13" x14ac:dyDescent="0.25">
      <c r="A2038" s="96"/>
      <c r="B2038" s="96"/>
      <c r="C2038" s="96"/>
      <c r="D2038" s="95"/>
      <c r="E2038" s="96"/>
      <c r="F2038" s="96"/>
      <c r="G2038" s="96"/>
      <c r="H2038" s="96"/>
      <c r="I2038" s="96"/>
      <c r="J2038" s="104"/>
      <c r="K2038" s="104"/>
      <c r="L2038" s="104"/>
      <c r="M2038" s="104"/>
    </row>
    <row r="2039" spans="1:13" x14ac:dyDescent="0.25">
      <c r="A2039" s="96"/>
      <c r="B2039" s="96"/>
      <c r="C2039" s="96"/>
      <c r="D2039" s="95"/>
      <c r="E2039" s="96"/>
      <c r="F2039" s="96"/>
      <c r="G2039" s="96"/>
      <c r="H2039" s="96"/>
      <c r="I2039" s="96"/>
      <c r="J2039" s="104"/>
      <c r="K2039" s="104"/>
      <c r="L2039" s="104"/>
      <c r="M2039" s="104"/>
    </row>
    <row r="2040" spans="1:13" x14ac:dyDescent="0.25">
      <c r="A2040" s="96"/>
      <c r="B2040" s="96"/>
      <c r="C2040" s="96"/>
      <c r="D2040" s="95"/>
      <c r="E2040" s="96"/>
      <c r="F2040" s="96"/>
      <c r="G2040" s="96"/>
      <c r="H2040" s="96"/>
      <c r="I2040" s="96"/>
      <c r="J2040" s="104"/>
      <c r="K2040" s="104"/>
      <c r="L2040" s="104"/>
      <c r="M2040" s="104"/>
    </row>
    <row r="2041" spans="1:13" x14ac:dyDescent="0.25">
      <c r="A2041" s="96"/>
      <c r="B2041" s="96"/>
      <c r="C2041" s="96"/>
      <c r="D2041" s="95"/>
      <c r="E2041" s="96"/>
      <c r="F2041" s="96"/>
      <c r="G2041" s="96"/>
      <c r="H2041" s="96"/>
      <c r="I2041" s="96"/>
      <c r="J2041" s="104"/>
      <c r="K2041" s="104"/>
      <c r="L2041" s="104"/>
      <c r="M2041" s="104"/>
    </row>
    <row r="2042" spans="1:13" x14ac:dyDescent="0.25">
      <c r="A2042" s="96"/>
      <c r="B2042" s="96"/>
      <c r="C2042" s="96"/>
      <c r="D2042" s="95"/>
      <c r="E2042" s="96"/>
      <c r="F2042" s="96"/>
      <c r="G2042" s="96"/>
      <c r="H2042" s="96"/>
      <c r="I2042" s="96"/>
      <c r="J2042" s="104"/>
      <c r="K2042" s="104"/>
      <c r="L2042" s="104"/>
      <c r="M2042" s="104"/>
    </row>
    <row r="2043" spans="1:13" x14ac:dyDescent="0.25">
      <c r="A2043" s="96"/>
      <c r="B2043" s="96"/>
      <c r="C2043" s="96"/>
      <c r="D2043" s="95"/>
      <c r="E2043" s="96"/>
      <c r="F2043" s="96"/>
      <c r="G2043" s="96"/>
      <c r="H2043" s="96"/>
      <c r="I2043" s="96"/>
      <c r="J2043" s="104"/>
      <c r="K2043" s="104"/>
      <c r="L2043" s="104"/>
      <c r="M2043" s="104"/>
    </row>
    <row r="2044" spans="1:13" x14ac:dyDescent="0.25">
      <c r="A2044" s="96"/>
      <c r="B2044" s="96"/>
      <c r="C2044" s="96"/>
      <c r="D2044" s="95"/>
      <c r="E2044" s="96"/>
      <c r="F2044" s="96"/>
      <c r="G2044" s="96"/>
      <c r="H2044" s="96"/>
      <c r="I2044" s="96"/>
      <c r="J2044" s="104"/>
      <c r="K2044" s="104"/>
      <c r="L2044" s="104"/>
      <c r="M2044" s="104"/>
    </row>
    <row r="2045" spans="1:13" x14ac:dyDescent="0.25">
      <c r="A2045" s="96"/>
      <c r="B2045" s="96"/>
      <c r="C2045" s="96"/>
      <c r="D2045" s="95"/>
      <c r="E2045" s="96"/>
      <c r="F2045" s="96"/>
      <c r="G2045" s="96"/>
      <c r="H2045" s="96"/>
      <c r="I2045" s="96"/>
      <c r="J2045" s="104"/>
      <c r="K2045" s="104"/>
      <c r="L2045" s="104"/>
      <c r="M2045" s="104"/>
    </row>
    <row r="2046" spans="1:13" x14ac:dyDescent="0.25">
      <c r="A2046" s="96"/>
      <c r="B2046" s="96"/>
      <c r="C2046" s="96"/>
      <c r="D2046" s="95"/>
      <c r="E2046" s="96"/>
      <c r="F2046" s="96"/>
      <c r="G2046" s="96"/>
      <c r="H2046" s="96"/>
      <c r="I2046" s="96"/>
      <c r="J2046" s="104"/>
      <c r="K2046" s="104"/>
      <c r="L2046" s="104"/>
      <c r="M2046" s="104"/>
    </row>
    <row r="2047" spans="1:13" x14ac:dyDescent="0.25">
      <c r="A2047" s="96"/>
      <c r="B2047" s="96"/>
      <c r="C2047" s="96"/>
      <c r="D2047" s="95"/>
      <c r="E2047" s="96"/>
      <c r="F2047" s="96"/>
      <c r="G2047" s="96"/>
      <c r="H2047" s="96"/>
      <c r="I2047" s="96"/>
      <c r="J2047" s="104"/>
      <c r="K2047" s="104"/>
      <c r="L2047" s="104"/>
      <c r="M2047" s="104"/>
    </row>
    <row r="2048" spans="1:13" x14ac:dyDescent="0.25">
      <c r="A2048" s="96"/>
      <c r="B2048" s="96"/>
      <c r="C2048" s="96"/>
      <c r="D2048" s="95"/>
      <c r="E2048" s="96"/>
      <c r="F2048" s="96"/>
      <c r="G2048" s="96"/>
      <c r="H2048" s="96"/>
      <c r="I2048" s="96"/>
      <c r="J2048" s="104"/>
      <c r="K2048" s="104"/>
      <c r="L2048" s="104"/>
      <c r="M2048" s="104"/>
    </row>
    <row r="2049" spans="1:13" x14ac:dyDescent="0.25">
      <c r="A2049" s="96"/>
      <c r="B2049" s="96"/>
      <c r="C2049" s="96"/>
      <c r="D2049" s="95"/>
      <c r="E2049" s="96"/>
      <c r="F2049" s="96"/>
      <c r="G2049" s="96"/>
      <c r="H2049" s="96"/>
      <c r="I2049" s="96"/>
      <c r="J2049" s="104"/>
      <c r="K2049" s="104"/>
      <c r="L2049" s="104"/>
      <c r="M2049" s="104"/>
    </row>
    <row r="2050" spans="1:13" x14ac:dyDescent="0.25">
      <c r="A2050" s="96"/>
      <c r="B2050" s="96"/>
      <c r="C2050" s="96"/>
      <c r="D2050" s="95"/>
      <c r="E2050" s="96"/>
      <c r="F2050" s="96"/>
      <c r="G2050" s="96"/>
      <c r="H2050" s="96"/>
      <c r="I2050" s="96"/>
      <c r="J2050" s="104"/>
      <c r="K2050" s="104"/>
      <c r="L2050" s="104"/>
      <c r="M2050" s="104"/>
    </row>
    <row r="2051" spans="1:13" x14ac:dyDescent="0.25">
      <c r="A2051" s="96"/>
      <c r="B2051" s="96"/>
      <c r="C2051" s="96"/>
      <c r="D2051" s="95"/>
      <c r="E2051" s="96"/>
      <c r="F2051" s="96"/>
      <c r="G2051" s="96"/>
      <c r="H2051" s="96"/>
      <c r="I2051" s="96"/>
      <c r="J2051" s="104"/>
      <c r="K2051" s="104"/>
      <c r="L2051" s="104"/>
      <c r="M2051" s="104"/>
    </row>
    <row r="2052" spans="1:13" x14ac:dyDescent="0.25">
      <c r="A2052" s="96"/>
      <c r="B2052" s="96"/>
      <c r="C2052" s="96"/>
      <c r="D2052" s="95"/>
      <c r="E2052" s="96"/>
      <c r="F2052" s="96"/>
      <c r="G2052" s="96"/>
      <c r="H2052" s="96"/>
      <c r="I2052" s="96"/>
      <c r="J2052" s="104"/>
      <c r="K2052" s="104"/>
      <c r="L2052" s="104"/>
      <c r="M2052" s="104"/>
    </row>
    <row r="2053" spans="1:13" x14ac:dyDescent="0.25">
      <c r="A2053" s="96"/>
      <c r="B2053" s="96"/>
      <c r="C2053" s="96"/>
      <c r="D2053" s="95"/>
      <c r="E2053" s="96"/>
      <c r="F2053" s="96"/>
      <c r="G2053" s="96"/>
      <c r="H2053" s="96"/>
      <c r="I2053" s="96"/>
      <c r="J2053" s="104"/>
      <c r="K2053" s="104"/>
      <c r="L2053" s="104"/>
      <c r="M2053" s="104"/>
    </row>
    <row r="2054" spans="1:13" x14ac:dyDescent="0.25">
      <c r="A2054" s="96"/>
      <c r="B2054" s="96"/>
      <c r="C2054" s="96"/>
      <c r="D2054" s="95"/>
      <c r="E2054" s="96"/>
      <c r="F2054" s="96"/>
      <c r="G2054" s="96"/>
      <c r="H2054" s="96"/>
      <c r="I2054" s="96"/>
      <c r="J2054" s="104"/>
      <c r="K2054" s="104"/>
      <c r="L2054" s="104"/>
      <c r="M2054" s="104"/>
    </row>
    <row r="2055" spans="1:13" x14ac:dyDescent="0.25">
      <c r="A2055" s="96"/>
      <c r="B2055" s="96"/>
      <c r="C2055" s="96"/>
      <c r="D2055" s="95"/>
      <c r="E2055" s="96"/>
      <c r="F2055" s="96"/>
      <c r="G2055" s="96"/>
      <c r="H2055" s="96"/>
      <c r="I2055" s="96"/>
      <c r="J2055" s="104"/>
      <c r="K2055" s="104"/>
      <c r="L2055" s="104"/>
      <c r="M2055" s="104"/>
    </row>
    <row r="2056" spans="1:13" x14ac:dyDescent="0.25">
      <c r="A2056" s="96"/>
      <c r="B2056" s="96"/>
      <c r="C2056" s="96"/>
      <c r="D2056" s="95"/>
      <c r="E2056" s="96"/>
      <c r="F2056" s="96"/>
      <c r="G2056" s="96"/>
      <c r="H2056" s="96"/>
      <c r="I2056" s="96"/>
      <c r="J2056" s="104"/>
      <c r="K2056" s="104"/>
      <c r="L2056" s="104"/>
      <c r="M2056" s="104"/>
    </row>
    <row r="2057" spans="1:13" x14ac:dyDescent="0.25">
      <c r="A2057" s="96"/>
      <c r="B2057" s="96"/>
      <c r="C2057" s="96"/>
      <c r="D2057" s="95"/>
      <c r="E2057" s="96"/>
      <c r="F2057" s="96"/>
      <c r="G2057" s="96"/>
      <c r="H2057" s="96"/>
      <c r="I2057" s="96"/>
      <c r="J2057" s="104"/>
      <c r="K2057" s="104"/>
      <c r="L2057" s="104"/>
      <c r="M2057" s="104"/>
    </row>
    <row r="2058" spans="1:13" x14ac:dyDescent="0.25">
      <c r="A2058" s="96"/>
      <c r="B2058" s="96"/>
      <c r="C2058" s="96"/>
      <c r="D2058" s="95"/>
      <c r="E2058" s="96"/>
      <c r="F2058" s="96"/>
      <c r="G2058" s="96"/>
      <c r="H2058" s="96"/>
      <c r="I2058" s="96"/>
      <c r="J2058" s="104"/>
      <c r="K2058" s="104"/>
      <c r="L2058" s="104"/>
      <c r="M2058" s="104"/>
    </row>
    <row r="2059" spans="1:13" x14ac:dyDescent="0.25">
      <c r="A2059" s="96"/>
      <c r="B2059" s="96"/>
      <c r="C2059" s="96"/>
      <c r="D2059" s="95"/>
      <c r="E2059" s="96"/>
      <c r="F2059" s="96"/>
      <c r="G2059" s="96"/>
      <c r="H2059" s="96"/>
      <c r="I2059" s="96"/>
      <c r="J2059" s="104"/>
      <c r="K2059" s="104"/>
      <c r="L2059" s="104"/>
      <c r="M2059" s="104"/>
    </row>
    <row r="2060" spans="1:13" x14ac:dyDescent="0.25">
      <c r="A2060" s="96"/>
      <c r="B2060" s="96"/>
      <c r="C2060" s="96"/>
      <c r="D2060" s="95"/>
      <c r="E2060" s="96"/>
      <c r="F2060" s="96"/>
      <c r="G2060" s="96"/>
      <c r="H2060" s="96"/>
      <c r="I2060" s="96"/>
      <c r="J2060" s="104"/>
      <c r="K2060" s="104"/>
      <c r="L2060" s="104"/>
      <c r="M2060" s="104"/>
    </row>
    <row r="2061" spans="1:13" x14ac:dyDescent="0.25">
      <c r="A2061" s="96"/>
      <c r="B2061" s="96"/>
      <c r="C2061" s="96"/>
      <c r="D2061" s="95"/>
      <c r="E2061" s="96"/>
      <c r="F2061" s="96"/>
      <c r="G2061" s="96"/>
      <c r="H2061" s="96"/>
      <c r="I2061" s="96"/>
      <c r="J2061" s="104"/>
      <c r="K2061" s="104"/>
      <c r="L2061" s="104"/>
      <c r="M2061" s="104"/>
    </row>
    <row r="2062" spans="1:13" x14ac:dyDescent="0.25">
      <c r="A2062" s="96"/>
      <c r="B2062" s="96"/>
      <c r="C2062" s="96"/>
      <c r="D2062" s="95"/>
      <c r="E2062" s="96"/>
      <c r="F2062" s="96"/>
      <c r="G2062" s="96"/>
      <c r="H2062" s="96"/>
      <c r="I2062" s="96"/>
      <c r="J2062" s="104"/>
      <c r="K2062" s="104"/>
      <c r="L2062" s="104"/>
      <c r="M2062" s="104"/>
    </row>
    <row r="2063" spans="1:13" x14ac:dyDescent="0.25">
      <c r="A2063" s="96"/>
      <c r="B2063" s="96"/>
      <c r="C2063" s="96"/>
      <c r="D2063" s="95"/>
      <c r="E2063" s="96"/>
      <c r="F2063" s="96"/>
      <c r="G2063" s="96"/>
      <c r="H2063" s="96"/>
      <c r="I2063" s="96"/>
      <c r="J2063" s="104"/>
      <c r="K2063" s="104"/>
      <c r="L2063" s="104"/>
      <c r="M2063" s="104"/>
    </row>
    <row r="2064" spans="1:13" x14ac:dyDescent="0.25">
      <c r="A2064" s="96"/>
      <c r="B2064" s="96"/>
      <c r="C2064" s="96"/>
      <c r="D2064" s="95"/>
      <c r="E2064" s="96"/>
      <c r="F2064" s="96"/>
      <c r="G2064" s="96"/>
      <c r="H2064" s="96"/>
      <c r="I2064" s="96"/>
      <c r="J2064" s="104"/>
      <c r="K2064" s="104"/>
      <c r="L2064" s="104"/>
      <c r="M2064" s="104"/>
    </row>
    <row r="2065" spans="1:13" x14ac:dyDescent="0.25">
      <c r="A2065" s="96"/>
      <c r="B2065" s="96"/>
      <c r="C2065" s="96"/>
      <c r="D2065" s="95"/>
      <c r="E2065" s="96"/>
      <c r="F2065" s="96"/>
      <c r="G2065" s="96"/>
      <c r="H2065" s="96"/>
      <c r="I2065" s="96"/>
      <c r="J2065" s="104"/>
      <c r="K2065" s="104"/>
      <c r="L2065" s="104"/>
      <c r="M2065" s="104"/>
    </row>
    <row r="2066" spans="1:13" x14ac:dyDescent="0.25">
      <c r="A2066" s="96"/>
      <c r="B2066" s="96"/>
      <c r="C2066" s="96"/>
      <c r="D2066" s="95"/>
      <c r="E2066" s="96"/>
      <c r="F2066" s="96"/>
      <c r="G2066" s="96"/>
      <c r="H2066" s="96"/>
      <c r="I2066" s="96"/>
      <c r="J2066" s="104"/>
      <c r="K2066" s="104"/>
      <c r="L2066" s="104"/>
      <c r="M2066" s="104"/>
    </row>
    <row r="2067" spans="1:13" x14ac:dyDescent="0.25">
      <c r="A2067" s="96"/>
      <c r="B2067" s="96"/>
      <c r="C2067" s="96"/>
      <c r="D2067" s="95"/>
      <c r="E2067" s="96"/>
      <c r="F2067" s="96"/>
      <c r="G2067" s="96"/>
      <c r="H2067" s="96"/>
      <c r="I2067" s="96"/>
      <c r="J2067" s="104"/>
      <c r="K2067" s="104"/>
      <c r="L2067" s="104"/>
      <c r="M2067" s="104"/>
    </row>
    <row r="2068" spans="1:13" x14ac:dyDescent="0.25">
      <c r="A2068" s="96"/>
      <c r="B2068" s="96"/>
      <c r="C2068" s="96"/>
      <c r="D2068" s="95"/>
      <c r="E2068" s="96"/>
      <c r="F2068" s="96"/>
      <c r="G2068" s="96"/>
      <c r="H2068" s="96"/>
      <c r="I2068" s="96"/>
      <c r="J2068" s="104"/>
      <c r="K2068" s="104"/>
      <c r="L2068" s="104"/>
      <c r="M2068" s="104"/>
    </row>
    <row r="2069" spans="1:13" x14ac:dyDescent="0.25">
      <c r="A2069" s="96"/>
      <c r="B2069" s="96"/>
      <c r="C2069" s="96"/>
      <c r="D2069" s="95"/>
      <c r="E2069" s="96"/>
      <c r="F2069" s="96"/>
      <c r="G2069" s="96"/>
      <c r="H2069" s="96"/>
      <c r="I2069" s="96"/>
      <c r="J2069" s="104"/>
      <c r="K2069" s="104"/>
      <c r="L2069" s="104"/>
      <c r="M2069" s="104"/>
    </row>
    <row r="2070" spans="1:13" x14ac:dyDescent="0.25">
      <c r="A2070" s="96"/>
      <c r="B2070" s="96"/>
      <c r="C2070" s="96"/>
      <c r="D2070" s="95"/>
      <c r="E2070" s="96"/>
      <c r="F2070" s="96"/>
      <c r="G2070" s="96"/>
      <c r="H2070" s="96"/>
      <c r="I2070" s="96"/>
      <c r="J2070" s="104"/>
      <c r="K2070" s="104"/>
      <c r="L2070" s="104"/>
      <c r="M2070" s="104"/>
    </row>
    <row r="2071" spans="1:13" x14ac:dyDescent="0.25">
      <c r="A2071" s="96"/>
      <c r="B2071" s="96"/>
      <c r="C2071" s="96"/>
      <c r="D2071" s="95"/>
      <c r="E2071" s="96"/>
      <c r="F2071" s="96"/>
      <c r="G2071" s="96"/>
      <c r="H2071" s="96"/>
      <c r="I2071" s="96"/>
      <c r="J2071" s="104"/>
      <c r="K2071" s="104"/>
      <c r="L2071" s="104"/>
      <c r="M2071" s="104"/>
    </row>
    <row r="2072" spans="1:13" x14ac:dyDescent="0.25">
      <c r="A2072" s="96"/>
      <c r="B2072" s="96"/>
      <c r="C2072" s="96"/>
      <c r="D2072" s="95"/>
      <c r="E2072" s="96"/>
      <c r="F2072" s="96"/>
      <c r="G2072" s="96"/>
      <c r="H2072" s="96"/>
      <c r="I2072" s="96"/>
      <c r="J2072" s="104"/>
      <c r="K2072" s="104"/>
      <c r="L2072" s="104"/>
      <c r="M2072" s="104"/>
    </row>
    <row r="2073" spans="1:13" x14ac:dyDescent="0.25">
      <c r="A2073" s="96"/>
      <c r="B2073" s="96"/>
      <c r="C2073" s="96"/>
      <c r="D2073" s="95"/>
      <c r="E2073" s="96"/>
      <c r="F2073" s="96"/>
      <c r="G2073" s="96"/>
      <c r="H2073" s="96"/>
      <c r="I2073" s="96"/>
      <c r="J2073" s="104"/>
      <c r="K2073" s="104"/>
      <c r="L2073" s="104"/>
      <c r="M2073" s="104"/>
    </row>
    <row r="2074" spans="1:13" x14ac:dyDescent="0.25">
      <c r="A2074" s="96"/>
      <c r="B2074" s="96"/>
      <c r="C2074" s="96"/>
      <c r="D2074" s="95"/>
      <c r="E2074" s="96"/>
      <c r="F2074" s="96"/>
      <c r="G2074" s="96"/>
      <c r="H2074" s="96"/>
      <c r="I2074" s="96"/>
      <c r="J2074" s="104"/>
      <c r="K2074" s="104"/>
      <c r="L2074" s="104"/>
      <c r="M2074" s="104"/>
    </row>
    <row r="2075" spans="1:13" x14ac:dyDescent="0.25">
      <c r="A2075" s="96"/>
      <c r="B2075" s="96"/>
      <c r="C2075" s="96"/>
      <c r="D2075" s="95"/>
      <c r="E2075" s="96"/>
      <c r="F2075" s="96"/>
      <c r="G2075" s="96"/>
      <c r="H2075" s="96"/>
      <c r="I2075" s="96"/>
      <c r="J2075" s="104"/>
      <c r="K2075" s="104"/>
      <c r="L2075" s="104"/>
      <c r="M2075" s="104"/>
    </row>
    <row r="2076" spans="1:13" x14ac:dyDescent="0.25">
      <c r="A2076" s="96"/>
      <c r="B2076" s="96"/>
      <c r="C2076" s="96"/>
      <c r="D2076" s="95"/>
      <c r="E2076" s="96"/>
      <c r="F2076" s="96"/>
      <c r="G2076" s="96"/>
      <c r="H2076" s="96"/>
      <c r="I2076" s="96"/>
      <c r="J2076" s="104"/>
      <c r="K2076" s="104"/>
      <c r="L2076" s="104"/>
      <c r="M2076" s="104"/>
    </row>
    <row r="2077" spans="1:13" x14ac:dyDescent="0.25">
      <c r="A2077" s="96"/>
      <c r="B2077" s="96"/>
      <c r="C2077" s="96"/>
      <c r="D2077" s="95"/>
      <c r="E2077" s="96"/>
      <c r="F2077" s="96"/>
      <c r="G2077" s="96"/>
      <c r="H2077" s="96"/>
      <c r="I2077" s="96"/>
      <c r="J2077" s="104"/>
      <c r="K2077" s="104"/>
      <c r="L2077" s="104"/>
      <c r="M2077" s="104"/>
    </row>
    <row r="2078" spans="1:13" x14ac:dyDescent="0.25">
      <c r="A2078" s="96"/>
      <c r="B2078" s="96"/>
      <c r="C2078" s="96"/>
      <c r="D2078" s="95"/>
      <c r="E2078" s="96"/>
      <c r="F2078" s="96"/>
      <c r="G2078" s="96"/>
      <c r="H2078" s="96"/>
      <c r="I2078" s="96"/>
      <c r="J2078" s="104"/>
      <c r="K2078" s="104"/>
      <c r="L2078" s="104"/>
      <c r="M2078" s="104"/>
    </row>
    <row r="2079" spans="1:13" x14ac:dyDescent="0.25">
      <c r="A2079" s="96"/>
      <c r="B2079" s="96"/>
      <c r="C2079" s="96"/>
      <c r="D2079" s="95"/>
      <c r="E2079" s="96"/>
      <c r="F2079" s="96"/>
      <c r="G2079" s="96"/>
      <c r="H2079" s="96"/>
      <c r="I2079" s="96"/>
      <c r="J2079" s="104"/>
      <c r="K2079" s="104"/>
      <c r="L2079" s="104"/>
      <c r="M2079" s="104"/>
    </row>
    <row r="2080" spans="1:13" x14ac:dyDescent="0.25">
      <c r="A2080" s="96"/>
      <c r="B2080" s="96"/>
      <c r="C2080" s="96"/>
      <c r="D2080" s="95"/>
      <c r="E2080" s="96"/>
      <c r="F2080" s="96"/>
      <c r="G2080" s="96"/>
      <c r="H2080" s="96"/>
      <c r="I2080" s="96"/>
      <c r="J2080" s="104"/>
      <c r="K2080" s="104"/>
      <c r="L2080" s="104"/>
      <c r="M2080" s="104"/>
    </row>
    <row r="2081" spans="1:13" x14ac:dyDescent="0.25">
      <c r="A2081" s="96"/>
      <c r="B2081" s="96"/>
      <c r="C2081" s="96"/>
      <c r="D2081" s="95"/>
      <c r="E2081" s="96"/>
      <c r="F2081" s="96"/>
      <c r="G2081" s="96"/>
      <c r="H2081" s="96"/>
      <c r="I2081" s="96"/>
      <c r="J2081" s="104"/>
      <c r="K2081" s="104"/>
      <c r="L2081" s="104"/>
      <c r="M2081" s="104"/>
    </row>
    <row r="2082" spans="1:13" x14ac:dyDescent="0.25">
      <c r="A2082" s="96"/>
      <c r="B2082" s="96"/>
      <c r="C2082" s="96"/>
      <c r="D2082" s="95"/>
      <c r="E2082" s="96"/>
      <c r="F2082" s="96"/>
      <c r="G2082" s="96"/>
      <c r="H2082" s="96"/>
      <c r="I2082" s="96"/>
      <c r="J2082" s="104"/>
      <c r="K2082" s="104"/>
      <c r="L2082" s="104"/>
      <c r="M2082" s="104"/>
    </row>
    <row r="2083" spans="1:13" x14ac:dyDescent="0.25">
      <c r="A2083" s="96"/>
      <c r="B2083" s="96"/>
      <c r="C2083" s="96"/>
      <c r="D2083" s="95"/>
      <c r="E2083" s="96"/>
      <c r="F2083" s="96"/>
      <c r="G2083" s="96"/>
      <c r="H2083" s="96"/>
      <c r="I2083" s="96"/>
      <c r="J2083" s="104"/>
      <c r="K2083" s="104"/>
      <c r="L2083" s="104"/>
      <c r="M2083" s="104"/>
    </row>
    <row r="2084" spans="1:13" x14ac:dyDescent="0.25">
      <c r="A2084" s="96"/>
      <c r="B2084" s="96"/>
      <c r="C2084" s="96"/>
      <c r="D2084" s="95"/>
      <c r="E2084" s="96"/>
      <c r="F2084" s="96"/>
      <c r="G2084" s="96"/>
      <c r="H2084" s="96"/>
      <c r="I2084" s="96"/>
      <c r="J2084" s="104"/>
      <c r="K2084" s="104"/>
      <c r="L2084" s="104"/>
      <c r="M2084" s="104"/>
    </row>
    <row r="2085" spans="1:13" x14ac:dyDescent="0.25">
      <c r="A2085" s="96"/>
      <c r="B2085" s="96"/>
      <c r="C2085" s="96"/>
      <c r="D2085" s="95"/>
      <c r="E2085" s="96"/>
      <c r="F2085" s="96"/>
      <c r="G2085" s="96"/>
      <c r="H2085" s="96"/>
      <c r="I2085" s="96"/>
      <c r="J2085" s="104"/>
      <c r="K2085" s="104"/>
      <c r="L2085" s="104"/>
      <c r="M2085" s="104"/>
    </row>
    <row r="2086" spans="1:13" x14ac:dyDescent="0.25">
      <c r="A2086" s="96"/>
      <c r="B2086" s="96"/>
      <c r="C2086" s="96"/>
      <c r="D2086" s="95"/>
      <c r="E2086" s="96"/>
      <c r="F2086" s="96"/>
      <c r="G2086" s="96"/>
      <c r="H2086" s="96"/>
      <c r="I2086" s="96"/>
      <c r="J2086" s="104"/>
      <c r="K2086" s="104"/>
      <c r="L2086" s="104"/>
      <c r="M2086" s="104"/>
    </row>
    <row r="2087" spans="1:13" x14ac:dyDescent="0.25">
      <c r="A2087" s="96"/>
      <c r="B2087" s="96"/>
      <c r="C2087" s="96"/>
      <c r="D2087" s="95"/>
      <c r="E2087" s="96"/>
      <c r="F2087" s="96"/>
      <c r="G2087" s="96"/>
      <c r="H2087" s="96"/>
      <c r="I2087" s="96"/>
      <c r="J2087" s="104"/>
      <c r="K2087" s="104"/>
      <c r="L2087" s="104"/>
      <c r="M2087" s="104"/>
    </row>
    <row r="2088" spans="1:13" x14ac:dyDescent="0.25">
      <c r="A2088" s="96"/>
      <c r="B2088" s="96"/>
      <c r="C2088" s="96"/>
      <c r="D2088" s="95"/>
      <c r="E2088" s="96"/>
      <c r="F2088" s="96"/>
      <c r="G2088" s="96"/>
      <c r="H2088" s="96"/>
      <c r="I2088" s="96"/>
      <c r="J2088" s="104"/>
      <c r="K2088" s="104"/>
      <c r="L2088" s="104"/>
      <c r="M2088" s="104"/>
    </row>
    <row r="2089" spans="1:13" x14ac:dyDescent="0.25">
      <c r="A2089" s="96"/>
      <c r="B2089" s="96"/>
      <c r="C2089" s="96"/>
      <c r="D2089" s="95"/>
      <c r="E2089" s="96"/>
      <c r="F2089" s="96"/>
      <c r="G2089" s="96"/>
      <c r="H2089" s="96"/>
      <c r="I2089" s="96"/>
      <c r="J2089" s="104"/>
      <c r="K2089" s="104"/>
      <c r="L2089" s="104"/>
      <c r="M2089" s="104"/>
    </row>
    <row r="2090" spans="1:13" x14ac:dyDescent="0.25">
      <c r="A2090" s="96"/>
      <c r="B2090" s="96"/>
      <c r="C2090" s="96"/>
      <c r="D2090" s="95"/>
      <c r="E2090" s="96"/>
      <c r="F2090" s="96"/>
      <c r="G2090" s="96"/>
      <c r="H2090" s="96"/>
      <c r="I2090" s="96"/>
      <c r="J2090" s="104"/>
      <c r="K2090" s="104"/>
      <c r="L2090" s="104"/>
      <c r="M2090" s="104"/>
    </row>
    <row r="2091" spans="1:13" x14ac:dyDescent="0.25">
      <c r="A2091" s="96"/>
      <c r="B2091" s="96"/>
      <c r="C2091" s="96"/>
      <c r="D2091" s="95"/>
      <c r="E2091" s="96"/>
      <c r="F2091" s="96"/>
      <c r="G2091" s="96"/>
      <c r="H2091" s="96"/>
      <c r="I2091" s="96"/>
      <c r="J2091" s="104"/>
      <c r="K2091" s="104"/>
      <c r="L2091" s="104"/>
      <c r="M2091" s="104"/>
    </row>
    <row r="2092" spans="1:13" x14ac:dyDescent="0.25">
      <c r="A2092" s="96"/>
      <c r="B2092" s="96"/>
      <c r="C2092" s="96"/>
      <c r="D2092" s="95"/>
      <c r="E2092" s="96"/>
      <c r="F2092" s="96"/>
      <c r="G2092" s="96"/>
      <c r="H2092" s="96"/>
      <c r="I2092" s="96"/>
      <c r="J2092" s="104"/>
      <c r="K2092" s="104"/>
      <c r="L2092" s="104"/>
      <c r="M2092" s="104"/>
    </row>
    <row r="2093" spans="1:13" x14ac:dyDescent="0.25">
      <c r="A2093" s="96"/>
      <c r="B2093" s="96"/>
      <c r="C2093" s="96"/>
      <c r="D2093" s="95"/>
      <c r="E2093" s="96"/>
      <c r="F2093" s="96"/>
      <c r="G2093" s="96"/>
      <c r="H2093" s="96"/>
      <c r="I2093" s="96"/>
      <c r="J2093" s="104"/>
      <c r="K2093" s="104"/>
      <c r="L2093" s="104"/>
      <c r="M2093" s="104"/>
    </row>
    <row r="2094" spans="1:13" x14ac:dyDescent="0.25">
      <c r="A2094" s="96"/>
      <c r="B2094" s="96"/>
      <c r="C2094" s="96"/>
      <c r="D2094" s="95"/>
      <c r="E2094" s="96"/>
      <c r="F2094" s="96"/>
      <c r="G2094" s="96"/>
      <c r="H2094" s="96"/>
      <c r="I2094" s="96"/>
      <c r="J2094" s="104"/>
      <c r="K2094" s="104"/>
      <c r="L2094" s="104"/>
      <c r="M2094" s="104"/>
    </row>
    <row r="2095" spans="1:13" x14ac:dyDescent="0.25">
      <c r="A2095" s="96"/>
      <c r="B2095" s="96"/>
      <c r="C2095" s="96"/>
      <c r="D2095" s="95"/>
      <c r="E2095" s="96"/>
      <c r="F2095" s="96"/>
      <c r="G2095" s="96"/>
      <c r="H2095" s="96"/>
      <c r="I2095" s="96"/>
      <c r="J2095" s="104"/>
      <c r="K2095" s="104"/>
      <c r="L2095" s="104"/>
      <c r="M2095" s="104"/>
    </row>
    <row r="2096" spans="1:13" x14ac:dyDescent="0.25">
      <c r="A2096" s="96"/>
      <c r="B2096" s="96"/>
      <c r="C2096" s="96"/>
      <c r="D2096" s="95"/>
      <c r="E2096" s="96"/>
      <c r="F2096" s="96"/>
      <c r="G2096" s="96"/>
      <c r="H2096" s="96"/>
      <c r="I2096" s="96"/>
      <c r="J2096" s="104"/>
      <c r="K2096" s="104"/>
      <c r="L2096" s="104"/>
      <c r="M2096" s="104"/>
    </row>
    <row r="2097" spans="1:13" x14ac:dyDescent="0.25">
      <c r="A2097" s="96"/>
      <c r="B2097" s="96"/>
      <c r="C2097" s="96"/>
      <c r="D2097" s="95"/>
      <c r="E2097" s="96"/>
      <c r="F2097" s="96"/>
      <c r="G2097" s="96"/>
      <c r="H2097" s="96"/>
      <c r="I2097" s="96"/>
      <c r="J2097" s="104"/>
      <c r="K2097" s="104"/>
      <c r="L2097" s="104"/>
      <c r="M2097" s="104"/>
    </row>
    <row r="2098" spans="1:13" x14ac:dyDescent="0.25">
      <c r="A2098" s="96"/>
      <c r="B2098" s="96"/>
      <c r="C2098" s="96"/>
      <c r="D2098" s="95"/>
      <c r="E2098" s="96"/>
      <c r="F2098" s="96"/>
      <c r="G2098" s="96"/>
      <c r="H2098" s="96"/>
      <c r="I2098" s="96"/>
      <c r="J2098" s="104"/>
      <c r="K2098" s="104"/>
      <c r="L2098" s="104"/>
      <c r="M2098" s="104"/>
    </row>
    <row r="2099" spans="1:13" x14ac:dyDescent="0.25">
      <c r="A2099" s="96"/>
      <c r="B2099" s="96"/>
      <c r="C2099" s="96"/>
      <c r="D2099" s="95"/>
      <c r="E2099" s="96"/>
      <c r="F2099" s="96"/>
      <c r="G2099" s="96"/>
      <c r="H2099" s="96"/>
      <c r="I2099" s="96"/>
      <c r="J2099" s="104"/>
      <c r="K2099" s="104"/>
      <c r="L2099" s="104"/>
      <c r="M2099" s="104"/>
    </row>
    <row r="2100" spans="1:13" x14ac:dyDescent="0.25">
      <c r="A2100" s="96"/>
      <c r="B2100" s="96"/>
      <c r="C2100" s="96"/>
      <c r="D2100" s="95"/>
      <c r="E2100" s="96"/>
      <c r="F2100" s="96"/>
      <c r="G2100" s="96"/>
      <c r="H2100" s="96"/>
      <c r="I2100" s="96"/>
      <c r="J2100" s="104"/>
      <c r="K2100" s="104"/>
      <c r="L2100" s="104"/>
      <c r="M2100" s="104"/>
    </row>
    <row r="2101" spans="1:13" x14ac:dyDescent="0.25">
      <c r="A2101" s="96"/>
      <c r="B2101" s="96"/>
      <c r="C2101" s="96"/>
      <c r="D2101" s="95"/>
      <c r="E2101" s="96"/>
      <c r="F2101" s="96"/>
      <c r="G2101" s="96"/>
      <c r="H2101" s="96"/>
      <c r="I2101" s="96"/>
      <c r="J2101" s="104"/>
      <c r="K2101" s="104"/>
      <c r="L2101" s="104"/>
      <c r="M2101" s="104"/>
    </row>
    <row r="2102" spans="1:13" x14ac:dyDescent="0.25">
      <c r="A2102" s="96"/>
      <c r="B2102" s="96"/>
      <c r="C2102" s="96"/>
      <c r="D2102" s="95"/>
      <c r="E2102" s="96"/>
      <c r="F2102" s="96"/>
      <c r="G2102" s="96"/>
      <c r="H2102" s="96"/>
      <c r="I2102" s="96"/>
      <c r="J2102" s="104"/>
      <c r="K2102" s="104"/>
      <c r="L2102" s="104"/>
      <c r="M2102" s="104"/>
    </row>
    <row r="2103" spans="1:13" x14ac:dyDescent="0.25">
      <c r="A2103" s="96"/>
      <c r="B2103" s="96"/>
      <c r="C2103" s="96"/>
      <c r="D2103" s="95"/>
      <c r="E2103" s="96"/>
      <c r="F2103" s="96"/>
      <c r="G2103" s="96"/>
      <c r="H2103" s="96"/>
      <c r="I2103" s="96"/>
      <c r="J2103" s="104"/>
      <c r="K2103" s="104"/>
      <c r="L2103" s="104"/>
      <c r="M2103" s="104"/>
    </row>
    <row r="2104" spans="1:13" x14ac:dyDescent="0.25">
      <c r="A2104" s="96"/>
      <c r="B2104" s="96"/>
      <c r="C2104" s="96"/>
      <c r="D2104" s="95"/>
      <c r="E2104" s="96"/>
      <c r="F2104" s="96"/>
      <c r="G2104" s="96"/>
      <c r="H2104" s="96"/>
      <c r="I2104" s="96"/>
      <c r="J2104" s="104"/>
      <c r="K2104" s="104"/>
      <c r="L2104" s="104"/>
      <c r="M2104" s="104"/>
    </row>
    <row r="2105" spans="1:13" x14ac:dyDescent="0.25">
      <c r="A2105" s="96"/>
      <c r="B2105" s="96"/>
      <c r="C2105" s="96"/>
      <c r="D2105" s="95"/>
      <c r="E2105" s="96"/>
      <c r="F2105" s="96"/>
      <c r="G2105" s="96"/>
      <c r="H2105" s="96"/>
      <c r="I2105" s="96"/>
      <c r="J2105" s="104"/>
      <c r="K2105" s="104"/>
      <c r="L2105" s="104"/>
      <c r="M2105" s="104"/>
    </row>
    <row r="2106" spans="1:13" x14ac:dyDescent="0.25">
      <c r="A2106" s="96"/>
      <c r="B2106" s="96"/>
      <c r="C2106" s="96"/>
      <c r="D2106" s="95"/>
      <c r="E2106" s="96"/>
      <c r="F2106" s="96"/>
      <c r="G2106" s="96"/>
      <c r="H2106" s="96"/>
      <c r="I2106" s="96"/>
      <c r="J2106" s="104"/>
      <c r="K2106" s="104"/>
      <c r="L2106" s="104"/>
      <c r="M2106" s="104"/>
    </row>
    <row r="2107" spans="1:13" x14ac:dyDescent="0.25">
      <c r="A2107" s="96"/>
      <c r="B2107" s="96"/>
      <c r="C2107" s="96"/>
      <c r="D2107" s="95"/>
      <c r="E2107" s="96"/>
      <c r="F2107" s="96"/>
      <c r="G2107" s="96"/>
      <c r="H2107" s="96"/>
      <c r="I2107" s="96"/>
      <c r="J2107" s="104"/>
      <c r="K2107" s="104"/>
      <c r="L2107" s="104"/>
      <c r="M2107" s="104"/>
    </row>
    <row r="2108" spans="1:13" x14ac:dyDescent="0.25">
      <c r="A2108" s="96"/>
      <c r="B2108" s="96"/>
      <c r="C2108" s="96"/>
      <c r="D2108" s="95"/>
      <c r="E2108" s="96"/>
      <c r="F2108" s="96"/>
      <c r="G2108" s="96"/>
      <c r="H2108" s="96"/>
      <c r="I2108" s="96"/>
      <c r="J2108" s="104"/>
      <c r="K2108" s="104"/>
      <c r="L2108" s="104"/>
      <c r="M2108" s="104"/>
    </row>
    <row r="2109" spans="1:13" x14ac:dyDescent="0.25">
      <c r="A2109" s="96"/>
      <c r="B2109" s="96"/>
      <c r="C2109" s="96"/>
      <c r="D2109" s="95"/>
      <c r="E2109" s="96"/>
      <c r="F2109" s="96"/>
      <c r="G2109" s="96"/>
      <c r="H2109" s="96"/>
      <c r="I2109" s="96"/>
      <c r="J2109" s="104"/>
      <c r="K2109" s="104"/>
      <c r="L2109" s="104"/>
      <c r="M2109" s="104"/>
    </row>
    <row r="2110" spans="1:13" x14ac:dyDescent="0.25">
      <c r="A2110" s="96"/>
      <c r="B2110" s="96"/>
      <c r="C2110" s="96"/>
      <c r="D2110" s="95"/>
      <c r="E2110" s="96"/>
      <c r="F2110" s="96"/>
      <c r="G2110" s="96"/>
      <c r="H2110" s="96"/>
      <c r="I2110" s="96"/>
      <c r="J2110" s="104"/>
      <c r="K2110" s="104"/>
      <c r="L2110" s="104"/>
      <c r="M2110" s="104"/>
    </row>
    <row r="2111" spans="1:13" x14ac:dyDescent="0.25">
      <c r="A2111" s="96"/>
      <c r="B2111" s="96"/>
      <c r="C2111" s="96"/>
      <c r="D2111" s="95"/>
      <c r="E2111" s="96"/>
      <c r="F2111" s="96"/>
      <c r="G2111" s="96"/>
      <c r="H2111" s="96"/>
      <c r="I2111" s="96"/>
      <c r="J2111" s="104"/>
      <c r="K2111" s="104"/>
      <c r="L2111" s="104"/>
      <c r="M2111" s="104"/>
    </row>
    <row r="2112" spans="1:13" x14ac:dyDescent="0.25">
      <c r="A2112" s="96"/>
      <c r="B2112" s="96"/>
      <c r="C2112" s="96"/>
      <c r="D2112" s="95"/>
      <c r="E2112" s="96"/>
      <c r="F2112" s="96"/>
      <c r="G2112" s="96"/>
      <c r="H2112" s="96"/>
      <c r="I2112" s="96"/>
      <c r="J2112" s="104"/>
      <c r="K2112" s="104"/>
      <c r="L2112" s="104"/>
      <c r="M2112" s="104"/>
    </row>
    <row r="2113" spans="1:13" x14ac:dyDescent="0.25">
      <c r="A2113" s="96"/>
      <c r="B2113" s="96"/>
      <c r="C2113" s="96"/>
      <c r="D2113" s="95"/>
      <c r="E2113" s="96"/>
      <c r="F2113" s="96"/>
      <c r="G2113" s="96"/>
      <c r="H2113" s="96"/>
      <c r="I2113" s="96"/>
      <c r="J2113" s="104"/>
      <c r="K2113" s="104"/>
      <c r="L2113" s="104"/>
      <c r="M2113" s="104"/>
    </row>
    <row r="2114" spans="1:13" x14ac:dyDescent="0.25">
      <c r="A2114" s="96"/>
      <c r="B2114" s="96"/>
      <c r="C2114" s="96"/>
      <c r="D2114" s="95"/>
      <c r="E2114" s="96"/>
      <c r="F2114" s="96"/>
      <c r="G2114" s="96"/>
      <c r="H2114" s="96"/>
      <c r="I2114" s="96"/>
      <c r="J2114" s="104"/>
      <c r="K2114" s="104"/>
      <c r="L2114" s="104"/>
      <c r="M2114" s="104"/>
    </row>
    <row r="2115" spans="1:13" x14ac:dyDescent="0.25">
      <c r="A2115" s="96"/>
      <c r="B2115" s="96"/>
      <c r="C2115" s="96"/>
      <c r="D2115" s="95"/>
      <c r="E2115" s="96"/>
      <c r="F2115" s="96"/>
      <c r="G2115" s="96"/>
      <c r="H2115" s="96"/>
      <c r="I2115" s="96"/>
      <c r="J2115" s="104"/>
      <c r="K2115" s="104"/>
      <c r="L2115" s="104"/>
      <c r="M2115" s="104"/>
    </row>
    <row r="2116" spans="1:13" x14ac:dyDescent="0.25">
      <c r="A2116" s="96"/>
      <c r="B2116" s="96"/>
      <c r="C2116" s="96"/>
      <c r="D2116" s="95"/>
      <c r="E2116" s="96"/>
      <c r="F2116" s="96"/>
      <c r="G2116" s="96"/>
      <c r="H2116" s="96"/>
      <c r="I2116" s="96"/>
      <c r="J2116" s="104"/>
      <c r="K2116" s="104"/>
      <c r="L2116" s="104"/>
      <c r="M2116" s="104"/>
    </row>
    <row r="2117" spans="1:13" x14ac:dyDescent="0.25">
      <c r="A2117" s="96"/>
      <c r="B2117" s="96"/>
      <c r="C2117" s="96"/>
      <c r="D2117" s="95"/>
      <c r="E2117" s="96"/>
      <c r="F2117" s="96"/>
      <c r="G2117" s="96"/>
      <c r="H2117" s="96"/>
      <c r="I2117" s="96"/>
      <c r="J2117" s="104"/>
      <c r="K2117" s="104"/>
      <c r="L2117" s="104"/>
      <c r="M2117" s="104"/>
    </row>
    <row r="2118" spans="1:13" x14ac:dyDescent="0.25">
      <c r="A2118" s="96"/>
      <c r="B2118" s="96"/>
      <c r="C2118" s="96"/>
      <c r="D2118" s="95"/>
      <c r="E2118" s="96"/>
      <c r="F2118" s="96"/>
      <c r="G2118" s="96"/>
      <c r="H2118" s="96"/>
      <c r="I2118" s="96"/>
      <c r="J2118" s="104"/>
      <c r="K2118" s="104"/>
      <c r="L2118" s="104"/>
      <c r="M2118" s="104"/>
    </row>
    <row r="2119" spans="1:13" x14ac:dyDescent="0.25">
      <c r="A2119" s="96"/>
      <c r="B2119" s="96"/>
      <c r="C2119" s="96"/>
      <c r="D2119" s="95"/>
      <c r="E2119" s="96"/>
      <c r="F2119" s="96"/>
      <c r="G2119" s="96"/>
      <c r="H2119" s="96"/>
      <c r="I2119" s="96"/>
      <c r="J2119" s="104"/>
      <c r="K2119" s="104"/>
      <c r="L2119" s="104"/>
      <c r="M2119" s="104"/>
    </row>
    <row r="2120" spans="1:13" x14ac:dyDescent="0.25">
      <c r="A2120" s="96"/>
      <c r="B2120" s="96"/>
      <c r="C2120" s="96"/>
      <c r="D2120" s="95"/>
      <c r="E2120" s="96"/>
      <c r="F2120" s="96"/>
      <c r="G2120" s="96"/>
      <c r="H2120" s="96"/>
      <c r="I2120" s="96"/>
      <c r="J2120" s="104"/>
      <c r="K2120" s="104"/>
      <c r="L2120" s="104"/>
      <c r="M2120" s="104"/>
    </row>
    <row r="2121" spans="1:13" x14ac:dyDescent="0.25">
      <c r="A2121" s="96"/>
      <c r="B2121" s="96"/>
      <c r="C2121" s="96"/>
      <c r="D2121" s="95"/>
      <c r="E2121" s="96"/>
      <c r="F2121" s="96"/>
      <c r="G2121" s="96"/>
      <c r="H2121" s="96"/>
      <c r="I2121" s="96"/>
      <c r="J2121" s="104"/>
      <c r="K2121" s="104"/>
      <c r="L2121" s="104"/>
      <c r="M2121" s="104"/>
    </row>
    <row r="2122" spans="1:13" x14ac:dyDescent="0.25">
      <c r="A2122" s="96"/>
      <c r="B2122" s="96"/>
      <c r="C2122" s="96"/>
      <c r="D2122" s="95"/>
      <c r="E2122" s="96"/>
      <c r="F2122" s="96"/>
      <c r="G2122" s="96"/>
      <c r="H2122" s="96"/>
      <c r="I2122" s="96"/>
      <c r="J2122" s="104"/>
      <c r="K2122" s="104"/>
      <c r="L2122" s="104"/>
      <c r="M2122" s="104"/>
    </row>
    <row r="2123" spans="1:13" x14ac:dyDescent="0.25">
      <c r="A2123" s="96"/>
      <c r="B2123" s="96"/>
      <c r="C2123" s="96"/>
      <c r="D2123" s="95"/>
      <c r="E2123" s="96"/>
      <c r="F2123" s="96"/>
      <c r="G2123" s="96"/>
      <c r="H2123" s="96"/>
      <c r="I2123" s="96"/>
      <c r="J2123" s="104"/>
      <c r="K2123" s="104"/>
      <c r="L2123" s="104"/>
      <c r="M2123" s="104"/>
    </row>
    <row r="2124" spans="1:13" x14ac:dyDescent="0.25">
      <c r="A2124" s="96"/>
      <c r="B2124" s="96"/>
      <c r="C2124" s="96"/>
      <c r="D2124" s="95"/>
      <c r="E2124" s="96"/>
      <c r="F2124" s="96"/>
      <c r="G2124" s="96"/>
      <c r="H2124" s="96"/>
      <c r="I2124" s="96"/>
      <c r="J2124" s="104"/>
      <c r="K2124" s="104"/>
      <c r="L2124" s="104"/>
      <c r="M2124" s="104"/>
    </row>
    <row r="2125" spans="1:13" x14ac:dyDescent="0.25">
      <c r="A2125" s="96"/>
      <c r="B2125" s="96"/>
      <c r="C2125" s="96"/>
      <c r="D2125" s="95"/>
      <c r="E2125" s="96"/>
      <c r="F2125" s="96"/>
      <c r="G2125" s="96"/>
      <c r="H2125" s="96"/>
      <c r="I2125" s="96"/>
      <c r="J2125" s="104"/>
      <c r="K2125" s="104"/>
      <c r="L2125" s="104"/>
      <c r="M2125" s="104"/>
    </row>
    <row r="2126" spans="1:13" x14ac:dyDescent="0.25">
      <c r="A2126" s="96"/>
      <c r="B2126" s="96"/>
      <c r="C2126" s="96"/>
      <c r="D2126" s="95"/>
      <c r="E2126" s="96"/>
      <c r="F2126" s="96"/>
      <c r="G2126" s="96"/>
      <c r="H2126" s="96"/>
      <c r="I2126" s="96"/>
      <c r="J2126" s="104"/>
      <c r="K2126" s="104"/>
      <c r="L2126" s="104"/>
      <c r="M2126" s="104"/>
    </row>
    <row r="2127" spans="1:13" x14ac:dyDescent="0.25">
      <c r="A2127" s="96"/>
      <c r="B2127" s="96"/>
      <c r="C2127" s="96"/>
      <c r="D2127" s="95"/>
      <c r="E2127" s="96"/>
      <c r="F2127" s="96"/>
      <c r="G2127" s="96"/>
      <c r="H2127" s="96"/>
      <c r="I2127" s="96"/>
      <c r="J2127" s="104"/>
      <c r="K2127" s="104"/>
      <c r="L2127" s="104"/>
      <c r="M2127" s="104"/>
    </row>
    <row r="2128" spans="1:13" x14ac:dyDescent="0.25">
      <c r="A2128" s="96"/>
      <c r="B2128" s="96"/>
      <c r="C2128" s="96"/>
      <c r="D2128" s="95"/>
      <c r="E2128" s="96"/>
      <c r="F2128" s="96"/>
      <c r="G2128" s="96"/>
      <c r="H2128" s="96"/>
      <c r="I2128" s="96"/>
      <c r="J2128" s="104"/>
      <c r="K2128" s="104"/>
      <c r="L2128" s="104"/>
      <c r="M2128" s="104"/>
    </row>
    <row r="2129" spans="1:13" x14ac:dyDescent="0.25">
      <c r="A2129" s="96"/>
      <c r="B2129" s="96"/>
      <c r="C2129" s="96"/>
      <c r="D2129" s="95"/>
      <c r="E2129" s="96"/>
      <c r="F2129" s="96"/>
      <c r="G2129" s="96"/>
      <c r="H2129" s="96"/>
      <c r="I2129" s="96"/>
      <c r="J2129" s="104"/>
      <c r="K2129" s="104"/>
      <c r="L2129" s="104"/>
      <c r="M2129" s="104"/>
    </row>
    <row r="2130" spans="1:13" x14ac:dyDescent="0.25">
      <c r="A2130" s="96"/>
      <c r="B2130" s="96"/>
      <c r="C2130" s="96"/>
      <c r="D2130" s="95"/>
      <c r="E2130" s="96"/>
      <c r="F2130" s="96"/>
      <c r="G2130" s="96"/>
      <c r="H2130" s="96"/>
      <c r="I2130" s="96"/>
      <c r="J2130" s="104"/>
      <c r="K2130" s="104"/>
      <c r="L2130" s="104"/>
      <c r="M2130" s="104"/>
    </row>
    <row r="2131" spans="1:13" x14ac:dyDescent="0.25">
      <c r="A2131" s="96"/>
      <c r="B2131" s="96"/>
      <c r="C2131" s="96"/>
      <c r="D2131" s="95"/>
      <c r="E2131" s="96"/>
      <c r="F2131" s="96"/>
      <c r="G2131" s="96"/>
      <c r="H2131" s="96"/>
      <c r="I2131" s="96"/>
      <c r="J2131" s="104"/>
      <c r="K2131" s="104"/>
      <c r="L2131" s="104"/>
      <c r="M2131" s="104"/>
    </row>
    <row r="2132" spans="1:13" x14ac:dyDescent="0.25">
      <c r="A2132" s="96"/>
      <c r="B2132" s="96"/>
      <c r="C2132" s="96"/>
      <c r="D2132" s="95"/>
      <c r="E2132" s="96"/>
      <c r="F2132" s="96"/>
      <c r="G2132" s="96"/>
      <c r="H2132" s="96"/>
      <c r="I2132" s="96"/>
      <c r="J2132" s="104"/>
      <c r="K2132" s="104"/>
      <c r="L2132" s="104"/>
      <c r="M2132" s="104"/>
    </row>
    <row r="2133" spans="1:13" x14ac:dyDescent="0.25">
      <c r="A2133" s="96"/>
      <c r="B2133" s="96"/>
      <c r="C2133" s="96"/>
      <c r="D2133" s="95"/>
      <c r="E2133" s="96"/>
      <c r="F2133" s="96"/>
      <c r="G2133" s="96"/>
      <c r="H2133" s="96"/>
      <c r="I2133" s="96"/>
      <c r="J2133" s="104"/>
      <c r="K2133" s="104"/>
      <c r="L2133" s="104"/>
      <c r="M2133" s="104"/>
    </row>
    <row r="2134" spans="1:13" x14ac:dyDescent="0.25">
      <c r="A2134" s="96"/>
      <c r="B2134" s="96"/>
      <c r="C2134" s="96"/>
      <c r="D2134" s="95"/>
      <c r="E2134" s="96"/>
      <c r="F2134" s="96"/>
      <c r="G2134" s="96"/>
      <c r="H2134" s="96"/>
      <c r="I2134" s="96"/>
      <c r="J2134" s="104"/>
      <c r="K2134" s="104"/>
      <c r="L2134" s="104"/>
      <c r="M2134" s="104"/>
    </row>
    <row r="2135" spans="1:13" x14ac:dyDescent="0.25">
      <c r="A2135" s="96"/>
      <c r="B2135" s="96"/>
      <c r="C2135" s="96"/>
      <c r="D2135" s="95"/>
      <c r="E2135" s="96"/>
      <c r="F2135" s="96"/>
      <c r="G2135" s="96"/>
      <c r="H2135" s="96"/>
      <c r="I2135" s="96"/>
      <c r="J2135" s="104"/>
      <c r="K2135" s="104"/>
      <c r="L2135" s="104"/>
      <c r="M2135" s="104"/>
    </row>
    <row r="2136" spans="1:13" x14ac:dyDescent="0.25">
      <c r="A2136" s="96"/>
      <c r="B2136" s="96"/>
      <c r="C2136" s="96"/>
      <c r="D2136" s="95"/>
      <c r="E2136" s="96"/>
      <c r="F2136" s="96"/>
      <c r="G2136" s="96"/>
      <c r="H2136" s="96"/>
      <c r="I2136" s="96"/>
      <c r="J2136" s="104"/>
      <c r="K2136" s="104"/>
      <c r="L2136" s="104"/>
      <c r="M2136" s="104"/>
    </row>
    <row r="2137" spans="1:13" x14ac:dyDescent="0.25">
      <c r="A2137" s="96"/>
      <c r="B2137" s="96"/>
      <c r="C2137" s="96"/>
      <c r="D2137" s="95"/>
      <c r="E2137" s="96"/>
      <c r="F2137" s="96"/>
      <c r="G2137" s="96"/>
      <c r="H2137" s="96"/>
      <c r="I2137" s="96"/>
      <c r="J2137" s="104"/>
      <c r="K2137" s="104"/>
      <c r="L2137" s="104"/>
      <c r="M2137" s="104"/>
    </row>
    <row r="2138" spans="1:13" x14ac:dyDescent="0.25">
      <c r="A2138" s="96"/>
      <c r="B2138" s="96"/>
      <c r="C2138" s="96"/>
      <c r="D2138" s="95"/>
      <c r="E2138" s="96"/>
      <c r="F2138" s="96"/>
      <c r="G2138" s="96"/>
      <c r="H2138" s="96"/>
      <c r="I2138" s="96"/>
      <c r="J2138" s="104"/>
      <c r="K2138" s="104"/>
      <c r="L2138" s="104"/>
      <c r="M2138" s="104"/>
    </row>
    <row r="2139" spans="1:13" x14ac:dyDescent="0.25">
      <c r="A2139" s="96"/>
      <c r="B2139" s="96"/>
      <c r="C2139" s="96"/>
      <c r="D2139" s="95"/>
      <c r="E2139" s="96"/>
      <c r="F2139" s="96"/>
      <c r="G2139" s="96"/>
      <c r="H2139" s="96"/>
      <c r="I2139" s="96"/>
      <c r="J2139" s="104"/>
      <c r="K2139" s="104"/>
      <c r="L2139" s="104"/>
      <c r="M2139" s="104"/>
    </row>
    <row r="2140" spans="1:13" x14ac:dyDescent="0.25">
      <c r="A2140" s="96"/>
      <c r="B2140" s="96"/>
      <c r="C2140" s="96"/>
      <c r="D2140" s="95"/>
      <c r="E2140" s="96"/>
      <c r="F2140" s="96"/>
      <c r="G2140" s="96"/>
      <c r="H2140" s="96"/>
      <c r="I2140" s="96"/>
      <c r="J2140" s="104"/>
      <c r="K2140" s="104"/>
      <c r="L2140" s="104"/>
      <c r="M2140" s="104"/>
    </row>
    <row r="2141" spans="1:13" x14ac:dyDescent="0.25">
      <c r="A2141" s="96"/>
      <c r="B2141" s="96"/>
      <c r="C2141" s="96"/>
      <c r="D2141" s="95"/>
      <c r="E2141" s="96"/>
      <c r="F2141" s="96"/>
      <c r="G2141" s="96"/>
      <c r="H2141" s="96"/>
      <c r="I2141" s="96"/>
      <c r="J2141" s="104"/>
      <c r="K2141" s="104"/>
      <c r="L2141" s="104"/>
      <c r="M2141" s="104"/>
    </row>
    <row r="2142" spans="1:13" x14ac:dyDescent="0.25">
      <c r="A2142" s="96"/>
      <c r="B2142" s="96"/>
      <c r="C2142" s="96"/>
      <c r="D2142" s="95"/>
      <c r="E2142" s="96"/>
      <c r="F2142" s="96"/>
      <c r="G2142" s="96"/>
      <c r="H2142" s="96"/>
      <c r="I2142" s="96"/>
      <c r="J2142" s="104"/>
      <c r="K2142" s="104"/>
      <c r="L2142" s="104"/>
      <c r="M2142" s="104"/>
    </row>
    <row r="2143" spans="1:13" x14ac:dyDescent="0.25">
      <c r="A2143" s="96"/>
      <c r="B2143" s="96"/>
      <c r="C2143" s="96"/>
      <c r="D2143" s="95"/>
      <c r="E2143" s="96"/>
      <c r="F2143" s="96"/>
      <c r="G2143" s="96"/>
      <c r="H2143" s="96"/>
      <c r="I2143" s="96"/>
      <c r="J2143" s="104"/>
      <c r="K2143" s="104"/>
      <c r="L2143" s="104"/>
      <c r="M2143" s="104"/>
    </row>
    <row r="2144" spans="1:13" x14ac:dyDescent="0.25">
      <c r="A2144" s="96"/>
      <c r="B2144" s="96"/>
      <c r="C2144" s="96"/>
      <c r="D2144" s="95"/>
      <c r="E2144" s="96"/>
      <c r="F2144" s="96"/>
      <c r="G2144" s="96"/>
      <c r="H2144" s="96"/>
      <c r="I2144" s="96"/>
      <c r="J2144" s="104"/>
      <c r="K2144" s="104"/>
      <c r="L2144" s="104"/>
      <c r="M2144" s="104"/>
    </row>
    <row r="2145" spans="1:13" x14ac:dyDescent="0.25">
      <c r="A2145" s="96"/>
      <c r="B2145" s="96"/>
      <c r="C2145" s="96"/>
      <c r="D2145" s="95"/>
      <c r="E2145" s="96"/>
      <c r="F2145" s="96"/>
      <c r="G2145" s="96"/>
      <c r="H2145" s="96"/>
      <c r="I2145" s="96"/>
      <c r="J2145" s="104"/>
      <c r="K2145" s="104"/>
      <c r="L2145" s="104"/>
      <c r="M2145" s="104"/>
    </row>
    <row r="2146" spans="1:13" x14ac:dyDescent="0.25">
      <c r="A2146" s="96"/>
      <c r="B2146" s="96"/>
      <c r="C2146" s="96"/>
      <c r="D2146" s="95"/>
      <c r="E2146" s="96"/>
      <c r="F2146" s="96"/>
      <c r="G2146" s="96"/>
      <c r="H2146" s="96"/>
      <c r="I2146" s="96"/>
      <c r="J2146" s="104"/>
      <c r="K2146" s="104"/>
      <c r="L2146" s="104"/>
      <c r="M2146" s="104"/>
    </row>
    <row r="2147" spans="1:13" x14ac:dyDescent="0.25">
      <c r="A2147" s="96"/>
      <c r="B2147" s="96"/>
      <c r="C2147" s="96"/>
      <c r="D2147" s="95"/>
      <c r="E2147" s="96"/>
      <c r="F2147" s="96"/>
      <c r="G2147" s="96"/>
      <c r="H2147" s="96"/>
      <c r="I2147" s="96"/>
      <c r="J2147" s="104"/>
      <c r="K2147" s="104"/>
      <c r="L2147" s="104"/>
      <c r="M2147" s="104"/>
    </row>
    <row r="2148" spans="1:13" x14ac:dyDescent="0.25">
      <c r="A2148" s="96"/>
      <c r="B2148" s="96"/>
      <c r="C2148" s="96"/>
      <c r="D2148" s="95"/>
      <c r="E2148" s="96"/>
      <c r="F2148" s="96"/>
      <c r="G2148" s="96"/>
      <c r="H2148" s="96"/>
      <c r="I2148" s="96"/>
      <c r="J2148" s="104"/>
      <c r="K2148" s="104"/>
      <c r="L2148" s="104"/>
      <c r="M2148" s="104"/>
    </row>
    <row r="2149" spans="1:13" x14ac:dyDescent="0.25">
      <c r="A2149" s="96"/>
      <c r="B2149" s="96"/>
      <c r="C2149" s="96"/>
      <c r="D2149" s="95"/>
      <c r="E2149" s="96"/>
      <c r="F2149" s="96"/>
      <c r="G2149" s="96"/>
      <c r="H2149" s="96"/>
      <c r="I2149" s="96"/>
      <c r="J2149" s="104"/>
      <c r="K2149" s="104"/>
      <c r="L2149" s="104"/>
      <c r="M2149" s="104"/>
    </row>
    <row r="2150" spans="1:13" x14ac:dyDescent="0.25">
      <c r="A2150" s="96"/>
      <c r="B2150" s="96"/>
      <c r="C2150" s="96"/>
      <c r="D2150" s="95"/>
      <c r="E2150" s="96"/>
      <c r="F2150" s="96"/>
      <c r="G2150" s="96"/>
      <c r="H2150" s="96"/>
      <c r="I2150" s="96"/>
      <c r="J2150" s="104"/>
      <c r="K2150" s="104"/>
      <c r="L2150" s="104"/>
      <c r="M2150" s="104"/>
    </row>
    <row r="2151" spans="1:13" x14ac:dyDescent="0.25">
      <c r="A2151" s="96"/>
      <c r="B2151" s="96"/>
      <c r="C2151" s="96"/>
      <c r="D2151" s="95"/>
      <c r="E2151" s="96"/>
      <c r="F2151" s="96"/>
      <c r="G2151" s="96"/>
      <c r="H2151" s="96"/>
      <c r="I2151" s="96"/>
      <c r="J2151" s="104"/>
      <c r="K2151" s="104"/>
      <c r="L2151" s="104"/>
      <c r="M2151" s="104"/>
    </row>
    <row r="2152" spans="1:13" x14ac:dyDescent="0.25">
      <c r="A2152" s="96"/>
      <c r="B2152" s="96"/>
      <c r="C2152" s="96"/>
      <c r="D2152" s="95"/>
      <c r="E2152" s="96"/>
      <c r="F2152" s="96"/>
      <c r="G2152" s="96"/>
      <c r="H2152" s="96"/>
      <c r="I2152" s="96"/>
      <c r="J2152" s="104"/>
      <c r="K2152" s="104"/>
      <c r="L2152" s="104"/>
      <c r="M2152" s="104"/>
    </row>
    <row r="2153" spans="1:13" x14ac:dyDescent="0.25">
      <c r="A2153" s="96"/>
      <c r="B2153" s="96"/>
      <c r="C2153" s="96"/>
      <c r="D2153" s="95"/>
      <c r="E2153" s="96"/>
      <c r="F2153" s="96"/>
      <c r="G2153" s="96"/>
      <c r="H2153" s="96"/>
      <c r="I2153" s="96"/>
      <c r="J2153" s="104"/>
      <c r="K2153" s="104"/>
      <c r="L2153" s="104"/>
      <c r="M2153" s="104"/>
    </row>
    <row r="2154" spans="1:13" x14ac:dyDescent="0.25">
      <c r="A2154" s="96"/>
      <c r="B2154" s="96"/>
      <c r="C2154" s="96"/>
      <c r="D2154" s="95"/>
      <c r="E2154" s="96"/>
      <c r="F2154" s="96"/>
      <c r="G2154" s="96"/>
      <c r="H2154" s="96"/>
      <c r="I2154" s="96"/>
      <c r="J2154" s="104"/>
      <c r="K2154" s="104"/>
      <c r="L2154" s="104"/>
      <c r="M2154" s="104"/>
    </row>
    <row r="2155" spans="1:13" x14ac:dyDescent="0.25">
      <c r="A2155" s="96"/>
      <c r="B2155" s="96"/>
      <c r="C2155" s="96"/>
      <c r="D2155" s="95"/>
      <c r="E2155" s="96"/>
      <c r="F2155" s="96"/>
      <c r="G2155" s="96"/>
      <c r="H2155" s="96"/>
      <c r="I2155" s="96"/>
      <c r="J2155" s="104"/>
      <c r="K2155" s="104"/>
      <c r="L2155" s="104"/>
      <c r="M2155" s="104"/>
    </row>
    <row r="2156" spans="1:13" x14ac:dyDescent="0.25">
      <c r="A2156" s="96"/>
      <c r="B2156" s="96"/>
      <c r="C2156" s="96"/>
      <c r="D2156" s="95"/>
      <c r="E2156" s="96"/>
      <c r="F2156" s="96"/>
      <c r="G2156" s="96"/>
      <c r="H2156" s="96"/>
      <c r="I2156" s="96"/>
      <c r="J2156" s="104"/>
      <c r="K2156" s="104"/>
      <c r="L2156" s="104"/>
      <c r="M2156" s="104"/>
    </row>
    <row r="2157" spans="1:13" x14ac:dyDescent="0.25">
      <c r="A2157" s="96"/>
      <c r="B2157" s="96"/>
      <c r="C2157" s="96"/>
      <c r="D2157" s="95"/>
      <c r="E2157" s="96"/>
      <c r="F2157" s="96"/>
      <c r="G2157" s="96"/>
      <c r="H2157" s="96"/>
      <c r="I2157" s="96"/>
      <c r="J2157" s="104"/>
      <c r="K2157" s="104"/>
      <c r="L2157" s="104"/>
      <c r="M2157" s="104"/>
    </row>
    <row r="2158" spans="1:13" x14ac:dyDescent="0.25">
      <c r="A2158" s="96"/>
      <c r="B2158" s="96"/>
      <c r="C2158" s="96"/>
      <c r="D2158" s="95"/>
      <c r="E2158" s="96"/>
      <c r="F2158" s="96"/>
      <c r="G2158" s="96"/>
      <c r="H2158" s="96"/>
      <c r="I2158" s="96"/>
      <c r="J2158" s="104"/>
      <c r="K2158" s="104"/>
      <c r="L2158" s="104"/>
      <c r="M2158" s="104"/>
    </row>
    <row r="2159" spans="1:13" x14ac:dyDescent="0.25">
      <c r="A2159" s="96"/>
      <c r="B2159" s="96"/>
      <c r="C2159" s="96"/>
      <c r="D2159" s="95"/>
      <c r="E2159" s="96"/>
      <c r="F2159" s="96"/>
      <c r="G2159" s="96"/>
      <c r="H2159" s="96"/>
      <c r="I2159" s="96"/>
      <c r="J2159" s="104"/>
      <c r="K2159" s="104"/>
      <c r="L2159" s="104"/>
      <c r="M2159" s="104"/>
    </row>
    <row r="2160" spans="1:13" x14ac:dyDescent="0.25">
      <c r="A2160" s="96"/>
      <c r="B2160" s="96"/>
      <c r="C2160" s="96"/>
      <c r="D2160" s="95"/>
      <c r="E2160" s="96"/>
      <c r="F2160" s="96"/>
      <c r="G2160" s="96"/>
      <c r="H2160" s="96"/>
      <c r="I2160" s="96"/>
      <c r="J2160" s="104"/>
      <c r="K2160" s="104"/>
      <c r="L2160" s="104"/>
      <c r="M2160" s="104"/>
    </row>
    <row r="2161" spans="1:13" x14ac:dyDescent="0.25">
      <c r="A2161" s="96"/>
      <c r="B2161" s="96"/>
      <c r="C2161" s="96"/>
      <c r="D2161" s="95"/>
      <c r="E2161" s="96"/>
      <c r="F2161" s="96"/>
      <c r="G2161" s="96"/>
      <c r="H2161" s="96"/>
      <c r="I2161" s="96"/>
      <c r="J2161" s="104"/>
      <c r="K2161" s="104"/>
      <c r="L2161" s="104"/>
      <c r="M2161" s="104"/>
    </row>
    <row r="2162" spans="1:13" x14ac:dyDescent="0.25">
      <c r="A2162" s="96"/>
      <c r="B2162" s="96"/>
      <c r="C2162" s="96"/>
      <c r="D2162" s="95"/>
      <c r="E2162" s="96"/>
      <c r="F2162" s="96"/>
      <c r="G2162" s="96"/>
      <c r="H2162" s="96"/>
      <c r="I2162" s="96"/>
      <c r="J2162" s="104"/>
      <c r="K2162" s="104"/>
      <c r="L2162" s="104"/>
      <c r="M2162" s="104"/>
    </row>
    <row r="2163" spans="1:13" x14ac:dyDescent="0.25">
      <c r="A2163" s="96"/>
      <c r="B2163" s="96"/>
      <c r="C2163" s="96"/>
      <c r="D2163" s="95"/>
      <c r="E2163" s="96"/>
      <c r="F2163" s="96"/>
      <c r="G2163" s="96"/>
      <c r="H2163" s="96"/>
      <c r="I2163" s="96"/>
      <c r="J2163" s="104"/>
      <c r="K2163" s="104"/>
      <c r="L2163" s="104"/>
      <c r="M2163" s="104"/>
    </row>
    <row r="2164" spans="1:13" x14ac:dyDescent="0.25">
      <c r="A2164" s="96"/>
      <c r="B2164" s="96"/>
      <c r="C2164" s="96"/>
      <c r="D2164" s="95"/>
      <c r="E2164" s="96"/>
      <c r="F2164" s="96"/>
      <c r="G2164" s="96"/>
      <c r="H2164" s="96"/>
      <c r="I2164" s="96"/>
      <c r="J2164" s="104"/>
      <c r="K2164" s="104"/>
      <c r="L2164" s="104"/>
      <c r="M2164" s="104"/>
    </row>
    <row r="2165" spans="1:13" x14ac:dyDescent="0.25">
      <c r="A2165" s="96"/>
      <c r="B2165" s="96"/>
      <c r="C2165" s="96"/>
      <c r="D2165" s="95"/>
      <c r="E2165" s="96"/>
      <c r="F2165" s="96"/>
      <c r="G2165" s="96"/>
      <c r="H2165" s="96"/>
      <c r="I2165" s="96"/>
      <c r="J2165" s="104"/>
      <c r="K2165" s="104"/>
      <c r="L2165" s="104"/>
      <c r="M2165" s="104"/>
    </row>
    <row r="2166" spans="1:13" x14ac:dyDescent="0.25">
      <c r="A2166" s="96"/>
      <c r="B2166" s="96"/>
      <c r="C2166" s="96"/>
      <c r="D2166" s="95"/>
      <c r="E2166" s="96"/>
      <c r="F2166" s="96"/>
      <c r="G2166" s="96"/>
      <c r="H2166" s="96"/>
      <c r="I2166" s="96"/>
      <c r="J2166" s="104"/>
      <c r="K2166" s="104"/>
      <c r="L2166" s="104"/>
      <c r="M2166" s="104"/>
    </row>
    <row r="2167" spans="1:13" x14ac:dyDescent="0.25">
      <c r="A2167" s="96"/>
      <c r="B2167" s="96"/>
      <c r="C2167" s="96"/>
      <c r="D2167" s="95"/>
      <c r="E2167" s="96"/>
      <c r="F2167" s="96"/>
      <c r="G2167" s="96"/>
      <c r="H2167" s="96"/>
      <c r="I2167" s="96"/>
      <c r="J2167" s="104"/>
      <c r="K2167" s="104"/>
      <c r="L2167" s="104"/>
      <c r="M2167" s="104"/>
    </row>
    <row r="2168" spans="1:13" x14ac:dyDescent="0.25">
      <c r="A2168" s="96"/>
      <c r="B2168" s="96"/>
      <c r="C2168" s="96"/>
      <c r="D2168" s="95"/>
      <c r="E2168" s="96"/>
      <c r="F2168" s="96"/>
      <c r="G2168" s="96"/>
      <c r="H2168" s="96"/>
      <c r="I2168" s="96"/>
      <c r="J2168" s="104"/>
      <c r="K2168" s="104"/>
      <c r="L2168" s="104"/>
      <c r="M2168" s="104"/>
    </row>
    <row r="2169" spans="1:13" x14ac:dyDescent="0.25">
      <c r="A2169" s="96"/>
      <c r="B2169" s="96"/>
      <c r="C2169" s="96"/>
      <c r="D2169" s="95"/>
      <c r="E2169" s="96"/>
      <c r="F2169" s="96"/>
      <c r="G2169" s="96"/>
      <c r="H2169" s="96"/>
      <c r="I2169" s="96"/>
      <c r="J2169" s="104"/>
      <c r="K2169" s="104"/>
      <c r="L2169" s="104"/>
      <c r="M2169" s="104"/>
    </row>
    <row r="2170" spans="1:13" x14ac:dyDescent="0.25">
      <c r="A2170" s="96"/>
      <c r="B2170" s="96"/>
      <c r="C2170" s="96"/>
      <c r="D2170" s="95"/>
      <c r="E2170" s="96"/>
      <c r="F2170" s="96"/>
      <c r="G2170" s="96"/>
      <c r="H2170" s="96"/>
      <c r="I2170" s="96"/>
      <c r="J2170" s="104"/>
      <c r="K2170" s="104"/>
      <c r="L2170" s="104"/>
      <c r="M2170" s="104"/>
    </row>
    <row r="2171" spans="1:13" x14ac:dyDescent="0.25">
      <c r="A2171" s="96"/>
      <c r="B2171" s="96"/>
      <c r="C2171" s="96"/>
      <c r="D2171" s="95"/>
      <c r="E2171" s="96"/>
      <c r="F2171" s="96"/>
      <c r="G2171" s="96"/>
      <c r="H2171" s="96"/>
      <c r="I2171" s="96"/>
      <c r="J2171" s="104"/>
      <c r="K2171" s="104"/>
      <c r="L2171" s="104"/>
      <c r="M2171" s="104"/>
    </row>
    <row r="2172" spans="1:13" x14ac:dyDescent="0.25">
      <c r="A2172" s="96"/>
      <c r="B2172" s="96"/>
      <c r="C2172" s="96"/>
      <c r="D2172" s="95"/>
      <c r="E2172" s="96"/>
      <c r="F2172" s="96"/>
      <c r="G2172" s="96"/>
      <c r="H2172" s="96"/>
      <c r="I2172" s="96"/>
      <c r="J2172" s="104"/>
      <c r="K2172" s="104"/>
      <c r="L2172" s="104"/>
      <c r="M2172" s="104"/>
    </row>
    <row r="2173" spans="1:13" x14ac:dyDescent="0.25">
      <c r="A2173" s="96"/>
      <c r="B2173" s="96"/>
      <c r="C2173" s="96"/>
      <c r="D2173" s="95"/>
      <c r="E2173" s="96"/>
      <c r="F2173" s="96"/>
      <c r="G2173" s="96"/>
      <c r="H2173" s="96"/>
      <c r="I2173" s="96"/>
      <c r="J2173" s="104"/>
      <c r="K2173" s="104"/>
      <c r="L2173" s="104"/>
      <c r="M2173" s="104"/>
    </row>
    <row r="2174" spans="1:13" x14ac:dyDescent="0.25">
      <c r="A2174" s="96"/>
      <c r="B2174" s="96"/>
      <c r="C2174" s="96"/>
      <c r="D2174" s="95"/>
      <c r="E2174" s="96"/>
      <c r="F2174" s="96"/>
      <c r="G2174" s="96"/>
      <c r="H2174" s="96"/>
      <c r="I2174" s="96"/>
      <c r="J2174" s="104"/>
      <c r="K2174" s="104"/>
      <c r="L2174" s="104"/>
      <c r="M2174" s="104"/>
    </row>
    <row r="2175" spans="1:13" x14ac:dyDescent="0.25">
      <c r="A2175" s="96"/>
      <c r="B2175" s="96"/>
      <c r="C2175" s="96"/>
      <c r="D2175" s="95"/>
      <c r="E2175" s="96"/>
      <c r="F2175" s="96"/>
      <c r="G2175" s="96"/>
      <c r="H2175" s="96"/>
      <c r="I2175" s="96"/>
      <c r="J2175" s="104"/>
      <c r="K2175" s="104"/>
      <c r="L2175" s="104"/>
      <c r="M2175" s="104"/>
    </row>
    <row r="2176" spans="1:13" x14ac:dyDescent="0.25">
      <c r="A2176" s="96"/>
      <c r="B2176" s="96"/>
      <c r="C2176" s="96"/>
      <c r="D2176" s="95"/>
      <c r="E2176" s="96"/>
      <c r="F2176" s="96"/>
      <c r="G2176" s="96"/>
      <c r="H2176" s="96"/>
      <c r="I2176" s="96"/>
      <c r="J2176" s="104"/>
      <c r="K2176" s="104"/>
      <c r="L2176" s="104"/>
      <c r="M2176" s="104"/>
    </row>
    <row r="2177" spans="1:13" x14ac:dyDescent="0.25">
      <c r="A2177" s="96"/>
      <c r="B2177" s="96"/>
      <c r="C2177" s="96"/>
      <c r="D2177" s="95"/>
      <c r="E2177" s="96"/>
      <c r="F2177" s="96"/>
      <c r="G2177" s="96"/>
      <c r="H2177" s="96"/>
      <c r="I2177" s="96"/>
      <c r="J2177" s="104"/>
      <c r="K2177" s="104"/>
      <c r="L2177" s="104"/>
      <c r="M2177" s="104"/>
    </row>
    <row r="2178" spans="1:13" x14ac:dyDescent="0.25">
      <c r="A2178" s="96"/>
      <c r="B2178" s="96"/>
      <c r="C2178" s="96"/>
      <c r="D2178" s="95"/>
      <c r="E2178" s="96"/>
      <c r="F2178" s="96"/>
      <c r="G2178" s="96"/>
      <c r="H2178" s="96"/>
      <c r="I2178" s="96"/>
      <c r="J2178" s="104"/>
      <c r="K2178" s="104"/>
      <c r="L2178" s="104"/>
      <c r="M2178" s="104"/>
    </row>
    <row r="2179" spans="1:13" x14ac:dyDescent="0.25">
      <c r="A2179" s="96"/>
      <c r="B2179" s="96"/>
      <c r="C2179" s="96"/>
      <c r="D2179" s="95"/>
      <c r="E2179" s="96"/>
      <c r="F2179" s="96"/>
      <c r="G2179" s="96"/>
      <c r="H2179" s="96"/>
      <c r="I2179" s="96"/>
      <c r="J2179" s="104"/>
      <c r="K2179" s="104"/>
      <c r="L2179" s="104"/>
      <c r="M2179" s="104"/>
    </row>
    <row r="2180" spans="1:13" x14ac:dyDescent="0.25">
      <c r="A2180" s="96"/>
      <c r="B2180" s="96"/>
      <c r="C2180" s="96"/>
      <c r="D2180" s="95"/>
      <c r="E2180" s="96"/>
      <c r="F2180" s="96"/>
      <c r="G2180" s="96"/>
      <c r="H2180" s="96"/>
      <c r="I2180" s="96"/>
      <c r="J2180" s="104"/>
      <c r="K2180" s="104"/>
      <c r="L2180" s="104"/>
      <c r="M2180" s="104"/>
    </row>
    <row r="2181" spans="1:13" x14ac:dyDescent="0.25">
      <c r="A2181" s="96"/>
      <c r="B2181" s="96"/>
      <c r="C2181" s="96"/>
      <c r="D2181" s="95"/>
      <c r="E2181" s="96"/>
      <c r="F2181" s="96"/>
      <c r="G2181" s="96"/>
      <c r="H2181" s="96"/>
      <c r="I2181" s="96"/>
      <c r="J2181" s="104"/>
      <c r="K2181" s="104"/>
      <c r="L2181" s="104"/>
      <c r="M2181" s="104"/>
    </row>
    <row r="2182" spans="1:13" x14ac:dyDescent="0.25">
      <c r="A2182" s="96"/>
      <c r="B2182" s="96"/>
      <c r="C2182" s="96"/>
      <c r="D2182" s="95"/>
      <c r="E2182" s="96"/>
      <c r="F2182" s="96"/>
      <c r="G2182" s="96"/>
      <c r="H2182" s="96"/>
      <c r="I2182" s="96"/>
      <c r="J2182" s="104"/>
      <c r="K2182" s="104"/>
      <c r="L2182" s="104"/>
      <c r="M2182" s="104"/>
    </row>
    <row r="2183" spans="1:13" x14ac:dyDescent="0.25">
      <c r="A2183" s="96"/>
      <c r="B2183" s="96"/>
      <c r="C2183" s="96"/>
      <c r="D2183" s="95"/>
      <c r="E2183" s="96"/>
      <c r="F2183" s="96"/>
      <c r="G2183" s="96"/>
      <c r="H2183" s="96"/>
      <c r="I2183" s="96"/>
      <c r="J2183" s="104"/>
      <c r="K2183" s="104"/>
      <c r="L2183" s="104"/>
      <c r="M2183" s="104"/>
    </row>
    <row r="2184" spans="1:13" x14ac:dyDescent="0.25">
      <c r="A2184" s="96"/>
      <c r="B2184" s="96"/>
      <c r="C2184" s="96"/>
      <c r="D2184" s="95"/>
      <c r="E2184" s="96"/>
      <c r="F2184" s="96"/>
      <c r="G2184" s="96"/>
      <c r="H2184" s="96"/>
      <c r="I2184" s="96"/>
      <c r="J2184" s="104"/>
      <c r="K2184" s="104"/>
      <c r="L2184" s="104"/>
      <c r="M2184" s="104"/>
    </row>
    <row r="2185" spans="1:13" x14ac:dyDescent="0.25">
      <c r="A2185" s="96"/>
      <c r="B2185" s="96"/>
      <c r="C2185" s="96"/>
      <c r="D2185" s="95"/>
      <c r="E2185" s="96"/>
      <c r="F2185" s="96"/>
      <c r="G2185" s="96"/>
      <c r="H2185" s="96"/>
      <c r="I2185" s="96"/>
      <c r="J2185" s="104"/>
      <c r="K2185" s="104"/>
      <c r="L2185" s="104"/>
      <c r="M2185" s="104"/>
    </row>
    <row r="2186" spans="1:13" x14ac:dyDescent="0.25">
      <c r="A2186" s="96"/>
      <c r="B2186" s="96"/>
      <c r="C2186" s="96"/>
      <c r="D2186" s="95"/>
      <c r="E2186" s="96"/>
      <c r="F2186" s="96"/>
      <c r="G2186" s="96"/>
      <c r="H2186" s="96"/>
      <c r="I2186" s="96"/>
      <c r="J2186" s="104"/>
      <c r="K2186" s="104"/>
      <c r="L2186" s="104"/>
      <c r="M2186" s="104"/>
    </row>
    <row r="2187" spans="1:13" x14ac:dyDescent="0.25">
      <c r="A2187" s="96"/>
      <c r="B2187" s="96"/>
      <c r="C2187" s="96"/>
      <c r="D2187" s="95"/>
      <c r="E2187" s="96"/>
      <c r="F2187" s="96"/>
      <c r="G2187" s="96"/>
      <c r="H2187" s="96"/>
      <c r="I2187" s="96"/>
      <c r="J2187" s="104"/>
      <c r="K2187" s="104"/>
      <c r="L2187" s="104"/>
      <c r="M2187" s="104"/>
    </row>
    <row r="2188" spans="1:13" x14ac:dyDescent="0.25">
      <c r="A2188" s="96"/>
      <c r="B2188" s="96"/>
      <c r="C2188" s="96"/>
      <c r="D2188" s="95"/>
      <c r="E2188" s="96"/>
      <c r="F2188" s="96"/>
      <c r="G2188" s="96"/>
      <c r="H2188" s="96"/>
      <c r="I2188" s="96"/>
      <c r="J2188" s="104"/>
      <c r="K2188" s="104"/>
      <c r="L2188" s="104"/>
      <c r="M2188" s="104"/>
    </row>
    <row r="2189" spans="1:13" x14ac:dyDescent="0.25">
      <c r="A2189" s="96"/>
      <c r="B2189" s="96"/>
      <c r="C2189" s="96"/>
      <c r="D2189" s="95"/>
      <c r="E2189" s="96"/>
      <c r="F2189" s="96"/>
      <c r="G2189" s="96"/>
      <c r="H2189" s="96"/>
      <c r="I2189" s="96"/>
      <c r="J2189" s="104"/>
      <c r="K2189" s="104"/>
      <c r="L2189" s="104"/>
      <c r="M2189" s="104"/>
    </row>
    <row r="2190" spans="1:13" x14ac:dyDescent="0.25">
      <c r="A2190" s="96"/>
      <c r="B2190" s="96"/>
      <c r="C2190" s="96"/>
      <c r="D2190" s="95"/>
      <c r="E2190" s="96"/>
      <c r="F2190" s="96"/>
      <c r="G2190" s="96"/>
      <c r="H2190" s="96"/>
      <c r="I2190" s="96"/>
      <c r="J2190" s="104"/>
      <c r="K2190" s="104"/>
      <c r="L2190" s="104"/>
      <c r="M2190" s="104"/>
    </row>
    <row r="2191" spans="1:13" x14ac:dyDescent="0.25">
      <c r="A2191" s="96"/>
      <c r="B2191" s="96"/>
      <c r="C2191" s="96"/>
      <c r="D2191" s="95"/>
      <c r="E2191" s="96"/>
      <c r="F2191" s="96"/>
      <c r="G2191" s="96"/>
      <c r="H2191" s="96"/>
      <c r="I2191" s="96"/>
      <c r="J2191" s="104"/>
      <c r="K2191" s="104"/>
      <c r="L2191" s="104"/>
      <c r="M2191" s="104"/>
    </row>
    <row r="2192" spans="1:13" x14ac:dyDescent="0.25">
      <c r="A2192" s="96"/>
      <c r="B2192" s="96"/>
      <c r="C2192" s="96"/>
      <c r="D2192" s="95"/>
      <c r="E2192" s="96"/>
      <c r="F2192" s="96"/>
      <c r="G2192" s="96"/>
      <c r="H2192" s="96"/>
      <c r="I2192" s="96"/>
      <c r="J2192" s="104"/>
      <c r="K2192" s="104"/>
      <c r="L2192" s="104"/>
      <c r="M2192" s="104"/>
    </row>
    <row r="2193" spans="1:13" x14ac:dyDescent="0.25">
      <c r="A2193" s="96"/>
      <c r="B2193" s="96"/>
      <c r="C2193" s="96"/>
      <c r="D2193" s="95"/>
      <c r="E2193" s="96"/>
      <c r="F2193" s="96"/>
      <c r="G2193" s="96"/>
      <c r="H2193" s="96"/>
      <c r="I2193" s="96"/>
      <c r="J2193" s="104"/>
      <c r="K2193" s="104"/>
      <c r="L2193" s="104"/>
      <c r="M2193" s="104"/>
    </row>
    <row r="2194" spans="1:13" x14ac:dyDescent="0.25">
      <c r="A2194" s="96"/>
      <c r="B2194" s="96"/>
      <c r="C2194" s="96"/>
      <c r="D2194" s="95"/>
      <c r="E2194" s="96"/>
      <c r="F2194" s="96"/>
      <c r="G2194" s="96"/>
      <c r="H2194" s="96"/>
      <c r="I2194" s="96"/>
      <c r="J2194" s="104"/>
      <c r="K2194" s="104"/>
      <c r="L2194" s="104"/>
      <c r="M2194" s="104"/>
    </row>
    <row r="2195" spans="1:13" x14ac:dyDescent="0.25">
      <c r="A2195" s="96"/>
      <c r="B2195" s="96"/>
      <c r="C2195" s="96"/>
      <c r="D2195" s="95"/>
      <c r="E2195" s="96"/>
      <c r="F2195" s="96"/>
      <c r="G2195" s="96"/>
      <c r="H2195" s="96"/>
      <c r="I2195" s="96"/>
      <c r="J2195" s="104"/>
      <c r="K2195" s="104"/>
      <c r="L2195" s="104"/>
      <c r="M2195" s="104"/>
    </row>
    <row r="2196" spans="1:13" x14ac:dyDescent="0.25">
      <c r="A2196" s="96"/>
      <c r="B2196" s="96"/>
      <c r="C2196" s="96"/>
      <c r="D2196" s="95"/>
      <c r="E2196" s="96"/>
      <c r="F2196" s="96"/>
      <c r="G2196" s="96"/>
      <c r="H2196" s="96"/>
      <c r="I2196" s="96"/>
      <c r="J2196" s="104"/>
      <c r="K2196" s="104"/>
      <c r="L2196" s="104"/>
      <c r="M2196" s="104"/>
    </row>
    <row r="2197" spans="1:13" x14ac:dyDescent="0.25">
      <c r="A2197" s="96"/>
      <c r="B2197" s="96"/>
      <c r="C2197" s="96"/>
      <c r="D2197" s="95"/>
      <c r="E2197" s="96"/>
      <c r="F2197" s="96"/>
      <c r="G2197" s="96"/>
      <c r="H2197" s="96"/>
      <c r="I2197" s="96"/>
      <c r="J2197" s="104"/>
      <c r="K2197" s="104"/>
      <c r="L2197" s="104"/>
      <c r="M2197" s="104"/>
    </row>
    <row r="2198" spans="1:13" x14ac:dyDescent="0.25">
      <c r="A2198" s="96"/>
      <c r="B2198" s="96"/>
      <c r="C2198" s="96"/>
      <c r="D2198" s="95"/>
      <c r="E2198" s="96"/>
      <c r="F2198" s="96"/>
      <c r="G2198" s="96"/>
      <c r="H2198" s="96"/>
      <c r="I2198" s="96"/>
      <c r="J2198" s="104"/>
      <c r="K2198" s="104"/>
      <c r="L2198" s="104"/>
      <c r="M2198" s="104"/>
    </row>
    <row r="2199" spans="1:13" x14ac:dyDescent="0.25">
      <c r="A2199" s="96"/>
      <c r="B2199" s="96"/>
      <c r="C2199" s="96"/>
      <c r="D2199" s="95"/>
      <c r="E2199" s="96"/>
      <c r="F2199" s="96"/>
      <c r="G2199" s="96"/>
      <c r="H2199" s="96"/>
      <c r="I2199" s="96"/>
      <c r="J2199" s="104"/>
      <c r="K2199" s="104"/>
      <c r="L2199" s="104"/>
      <c r="M2199" s="104"/>
    </row>
    <row r="2200" spans="1:13" x14ac:dyDescent="0.25">
      <c r="A2200" s="96"/>
      <c r="B2200" s="96"/>
      <c r="C2200" s="96"/>
      <c r="D2200" s="95"/>
      <c r="E2200" s="96"/>
      <c r="F2200" s="96"/>
      <c r="G2200" s="96"/>
      <c r="H2200" s="96"/>
      <c r="I2200" s="96"/>
      <c r="J2200" s="104"/>
      <c r="K2200" s="104"/>
      <c r="L2200" s="104"/>
      <c r="M2200" s="104"/>
    </row>
    <row r="2201" spans="1:13" x14ac:dyDescent="0.25">
      <c r="A2201" s="96"/>
      <c r="B2201" s="96"/>
      <c r="C2201" s="96"/>
      <c r="D2201" s="95"/>
      <c r="E2201" s="96"/>
      <c r="F2201" s="96"/>
      <c r="G2201" s="96"/>
      <c r="H2201" s="96"/>
      <c r="I2201" s="96"/>
      <c r="J2201" s="104"/>
      <c r="K2201" s="104"/>
      <c r="L2201" s="104"/>
      <c r="M2201" s="104"/>
    </row>
    <row r="2202" spans="1:13" x14ac:dyDescent="0.25">
      <c r="A2202" s="96"/>
      <c r="B2202" s="96"/>
      <c r="C2202" s="96"/>
      <c r="D2202" s="95"/>
      <c r="E2202" s="96"/>
      <c r="F2202" s="96"/>
      <c r="G2202" s="96"/>
      <c r="H2202" s="96"/>
      <c r="I2202" s="96"/>
      <c r="J2202" s="104"/>
      <c r="K2202" s="104"/>
      <c r="L2202" s="104"/>
      <c r="M2202" s="104"/>
    </row>
    <row r="2203" spans="1:13" x14ac:dyDescent="0.25">
      <c r="A2203" s="96"/>
      <c r="B2203" s="96"/>
      <c r="C2203" s="96"/>
      <c r="D2203" s="95"/>
      <c r="E2203" s="96"/>
      <c r="F2203" s="96"/>
      <c r="G2203" s="96"/>
      <c r="H2203" s="96"/>
      <c r="I2203" s="96"/>
      <c r="J2203" s="104"/>
      <c r="K2203" s="104"/>
      <c r="L2203" s="104"/>
      <c r="M2203" s="104"/>
    </row>
    <row r="2204" spans="1:13" x14ac:dyDescent="0.25">
      <c r="A2204" s="96"/>
      <c r="B2204" s="96"/>
      <c r="C2204" s="96"/>
      <c r="D2204" s="95"/>
      <c r="E2204" s="96"/>
      <c r="F2204" s="96"/>
      <c r="G2204" s="96"/>
      <c r="H2204" s="96"/>
      <c r="I2204" s="96"/>
      <c r="J2204" s="104"/>
      <c r="K2204" s="104"/>
      <c r="L2204" s="104"/>
      <c r="M2204" s="104"/>
    </row>
    <row r="2205" spans="1:13" x14ac:dyDescent="0.25">
      <c r="A2205" s="96"/>
      <c r="B2205" s="96"/>
      <c r="C2205" s="96"/>
      <c r="D2205" s="95"/>
      <c r="E2205" s="96"/>
      <c r="F2205" s="96"/>
      <c r="G2205" s="96"/>
      <c r="H2205" s="96"/>
      <c r="I2205" s="96"/>
      <c r="J2205" s="104"/>
      <c r="K2205" s="104"/>
      <c r="L2205" s="104"/>
      <c r="M2205" s="104"/>
    </row>
    <row r="2206" spans="1:13" x14ac:dyDescent="0.25">
      <c r="A2206" s="96"/>
      <c r="B2206" s="96"/>
      <c r="C2206" s="96"/>
      <c r="D2206" s="95"/>
      <c r="E2206" s="96"/>
      <c r="F2206" s="96"/>
      <c r="G2206" s="96"/>
      <c r="H2206" s="96"/>
      <c r="I2206" s="96"/>
      <c r="J2206" s="104"/>
      <c r="K2206" s="104"/>
      <c r="L2206" s="104"/>
      <c r="M2206" s="104"/>
    </row>
    <row r="2207" spans="1:13" x14ac:dyDescent="0.25">
      <c r="A2207" s="96"/>
      <c r="B2207" s="96"/>
      <c r="C2207" s="96"/>
      <c r="D2207" s="95"/>
      <c r="E2207" s="96"/>
      <c r="F2207" s="96"/>
      <c r="G2207" s="96"/>
      <c r="H2207" s="96"/>
      <c r="I2207" s="96"/>
      <c r="J2207" s="104"/>
      <c r="K2207" s="104"/>
      <c r="L2207" s="104"/>
      <c r="M2207" s="104"/>
    </row>
    <row r="2208" spans="1:13" x14ac:dyDescent="0.25">
      <c r="A2208" s="96"/>
      <c r="B2208" s="96"/>
      <c r="C2208" s="96"/>
      <c r="D2208" s="95"/>
      <c r="E2208" s="96"/>
      <c r="F2208" s="96"/>
      <c r="G2208" s="96"/>
      <c r="H2208" s="96"/>
      <c r="I2208" s="96"/>
      <c r="J2208" s="104"/>
      <c r="K2208" s="104"/>
      <c r="L2208" s="104"/>
      <c r="M2208" s="104"/>
    </row>
    <row r="2209" spans="1:13" x14ac:dyDescent="0.25">
      <c r="A2209" s="96"/>
      <c r="B2209" s="96"/>
      <c r="C2209" s="96"/>
      <c r="D2209" s="95"/>
      <c r="E2209" s="96"/>
      <c r="F2209" s="96"/>
      <c r="G2209" s="96"/>
      <c r="H2209" s="96"/>
      <c r="I2209" s="96"/>
      <c r="J2209" s="104"/>
      <c r="K2209" s="104"/>
      <c r="L2209" s="104"/>
      <c r="M2209" s="104"/>
    </row>
    <row r="2210" spans="1:13" x14ac:dyDescent="0.25">
      <c r="A2210" s="96"/>
      <c r="B2210" s="96"/>
      <c r="C2210" s="96"/>
      <c r="D2210" s="95"/>
      <c r="E2210" s="96"/>
      <c r="F2210" s="96"/>
      <c r="G2210" s="96"/>
      <c r="H2210" s="96"/>
      <c r="I2210" s="96"/>
      <c r="J2210" s="104"/>
      <c r="K2210" s="104"/>
      <c r="L2210" s="104"/>
      <c r="M2210" s="104"/>
    </row>
    <row r="2211" spans="1:13" x14ac:dyDescent="0.25">
      <c r="A2211" s="96"/>
      <c r="B2211" s="96"/>
      <c r="C2211" s="96"/>
      <c r="D2211" s="95"/>
      <c r="E2211" s="96"/>
      <c r="F2211" s="96"/>
      <c r="G2211" s="96"/>
      <c r="H2211" s="96"/>
      <c r="I2211" s="96"/>
      <c r="J2211" s="104"/>
      <c r="K2211" s="104"/>
      <c r="L2211" s="104"/>
      <c r="M2211" s="104"/>
    </row>
    <row r="2212" spans="1:13" x14ac:dyDescent="0.25">
      <c r="A2212" s="96"/>
      <c r="B2212" s="96"/>
      <c r="C2212" s="96"/>
      <c r="D2212" s="95"/>
      <c r="E2212" s="96"/>
      <c r="F2212" s="96"/>
      <c r="G2212" s="96"/>
      <c r="H2212" s="96"/>
      <c r="I2212" s="96"/>
      <c r="J2212" s="104"/>
      <c r="K2212" s="104"/>
      <c r="L2212" s="104"/>
      <c r="M2212" s="104"/>
    </row>
    <row r="2213" spans="1:13" x14ac:dyDescent="0.25">
      <c r="A2213" s="96"/>
      <c r="B2213" s="96"/>
      <c r="C2213" s="96"/>
      <c r="D2213" s="95"/>
      <c r="E2213" s="96"/>
      <c r="F2213" s="96"/>
      <c r="G2213" s="96"/>
      <c r="H2213" s="96"/>
      <c r="I2213" s="96"/>
      <c r="J2213" s="104"/>
      <c r="K2213" s="104"/>
      <c r="L2213" s="104"/>
      <c r="M2213" s="104"/>
    </row>
    <row r="2214" spans="1:13" x14ac:dyDescent="0.25">
      <c r="A2214" s="96"/>
      <c r="B2214" s="96"/>
      <c r="C2214" s="96"/>
      <c r="D2214" s="95"/>
      <c r="E2214" s="96"/>
      <c r="F2214" s="96"/>
      <c r="G2214" s="96"/>
      <c r="H2214" s="96"/>
      <c r="I2214" s="96"/>
      <c r="J2214" s="104"/>
      <c r="K2214" s="104"/>
      <c r="L2214" s="104"/>
      <c r="M2214" s="104"/>
    </row>
    <row r="2215" spans="1:13" x14ac:dyDescent="0.25">
      <c r="A2215" s="96"/>
      <c r="B2215" s="96"/>
      <c r="C2215" s="96"/>
      <c r="D2215" s="95"/>
      <c r="E2215" s="96"/>
      <c r="F2215" s="96"/>
      <c r="G2215" s="96"/>
      <c r="H2215" s="96"/>
      <c r="I2215" s="96"/>
      <c r="J2215" s="104"/>
      <c r="K2215" s="104"/>
      <c r="L2215" s="104"/>
      <c r="M2215" s="104"/>
    </row>
    <row r="2216" spans="1:13" x14ac:dyDescent="0.25">
      <c r="A2216" s="96"/>
      <c r="B2216" s="96"/>
      <c r="C2216" s="96"/>
      <c r="D2216" s="95"/>
      <c r="E2216" s="96"/>
      <c r="F2216" s="96"/>
      <c r="G2216" s="96"/>
      <c r="H2216" s="96"/>
      <c r="I2216" s="96"/>
      <c r="J2216" s="104"/>
      <c r="K2216" s="104"/>
      <c r="L2216" s="104"/>
      <c r="M2216" s="104"/>
    </row>
    <row r="2217" spans="1:13" x14ac:dyDescent="0.25">
      <c r="A2217" s="96"/>
      <c r="B2217" s="96"/>
      <c r="C2217" s="96"/>
      <c r="D2217" s="95"/>
      <c r="E2217" s="96"/>
      <c r="F2217" s="96"/>
      <c r="G2217" s="96"/>
      <c r="H2217" s="96"/>
      <c r="I2217" s="96"/>
      <c r="J2217" s="104"/>
      <c r="K2217" s="104"/>
      <c r="L2217" s="104"/>
      <c r="M2217" s="104"/>
    </row>
    <row r="2218" spans="1:13" x14ac:dyDescent="0.25">
      <c r="A2218" s="96"/>
      <c r="B2218" s="96"/>
      <c r="C2218" s="96"/>
      <c r="D2218" s="95"/>
      <c r="E2218" s="96"/>
      <c r="F2218" s="96"/>
      <c r="G2218" s="96"/>
      <c r="H2218" s="96"/>
      <c r="I2218" s="96"/>
      <c r="J2218" s="104"/>
      <c r="K2218" s="104"/>
      <c r="L2218" s="104"/>
      <c r="M2218" s="104"/>
    </row>
    <row r="2219" spans="1:13" x14ac:dyDescent="0.25">
      <c r="A2219" s="96"/>
      <c r="B2219" s="96"/>
      <c r="C2219" s="96"/>
      <c r="D2219" s="95"/>
      <c r="E2219" s="96"/>
      <c r="F2219" s="96"/>
      <c r="G2219" s="96"/>
      <c r="H2219" s="96"/>
      <c r="I2219" s="96"/>
      <c r="J2219" s="104"/>
      <c r="K2219" s="104"/>
      <c r="L2219" s="104"/>
      <c r="M2219" s="104"/>
    </row>
    <row r="2220" spans="1:13" x14ac:dyDescent="0.25">
      <c r="A2220" s="96"/>
      <c r="B2220" s="96"/>
      <c r="C2220" s="96"/>
      <c r="D2220" s="95"/>
      <c r="E2220" s="96"/>
      <c r="F2220" s="96"/>
      <c r="G2220" s="96"/>
      <c r="H2220" s="96"/>
      <c r="I2220" s="96"/>
      <c r="J2220" s="104"/>
      <c r="K2220" s="104"/>
      <c r="L2220" s="104"/>
      <c r="M2220" s="104"/>
    </row>
    <row r="2221" spans="1:13" x14ac:dyDescent="0.25">
      <c r="A2221" s="96"/>
      <c r="B2221" s="96"/>
      <c r="C2221" s="96"/>
      <c r="D2221" s="95"/>
      <c r="E2221" s="96"/>
      <c r="F2221" s="96"/>
      <c r="G2221" s="96"/>
      <c r="H2221" s="96"/>
      <c r="I2221" s="96"/>
      <c r="J2221" s="104"/>
      <c r="K2221" s="104"/>
      <c r="L2221" s="104"/>
      <c r="M2221" s="104"/>
    </row>
    <row r="2222" spans="1:13" x14ac:dyDescent="0.25">
      <c r="A2222" s="96"/>
      <c r="B2222" s="96"/>
      <c r="C2222" s="96"/>
      <c r="D2222" s="95"/>
      <c r="E2222" s="96"/>
      <c r="F2222" s="96"/>
      <c r="G2222" s="96"/>
      <c r="H2222" s="96"/>
      <c r="I2222" s="96"/>
      <c r="J2222" s="104"/>
      <c r="K2222" s="104"/>
      <c r="L2222" s="104"/>
      <c r="M2222" s="104"/>
    </row>
    <row r="2223" spans="1:13" x14ac:dyDescent="0.25">
      <c r="A2223" s="96"/>
      <c r="B2223" s="96"/>
      <c r="C2223" s="96"/>
      <c r="D2223" s="95"/>
      <c r="E2223" s="96"/>
      <c r="F2223" s="96"/>
      <c r="G2223" s="96"/>
      <c r="H2223" s="96"/>
      <c r="I2223" s="96"/>
      <c r="J2223" s="104"/>
      <c r="K2223" s="104"/>
      <c r="L2223" s="104"/>
      <c r="M2223" s="104"/>
    </row>
    <row r="2224" spans="1:13" x14ac:dyDescent="0.25">
      <c r="A2224" s="96"/>
      <c r="B2224" s="96"/>
      <c r="C2224" s="96"/>
      <c r="D2224" s="95"/>
      <c r="E2224" s="96"/>
      <c r="F2224" s="96"/>
      <c r="G2224" s="96"/>
      <c r="H2224" s="96"/>
      <c r="I2224" s="96"/>
      <c r="J2224" s="104"/>
      <c r="K2224" s="104"/>
      <c r="L2224" s="104"/>
      <c r="M2224" s="104"/>
    </row>
    <row r="2225" spans="1:13" x14ac:dyDescent="0.25">
      <c r="A2225" s="96"/>
      <c r="B2225" s="96"/>
      <c r="C2225" s="96"/>
      <c r="D2225" s="95"/>
      <c r="E2225" s="96"/>
      <c r="F2225" s="96"/>
      <c r="G2225" s="96"/>
      <c r="H2225" s="96"/>
      <c r="I2225" s="96"/>
      <c r="J2225" s="104"/>
      <c r="K2225" s="104"/>
      <c r="L2225" s="104"/>
      <c r="M2225" s="104"/>
    </row>
    <row r="2226" spans="1:13" x14ac:dyDescent="0.25">
      <c r="A2226" s="96"/>
      <c r="B2226" s="96"/>
      <c r="C2226" s="96"/>
      <c r="D2226" s="95"/>
      <c r="E2226" s="96"/>
      <c r="F2226" s="96"/>
      <c r="G2226" s="96"/>
      <c r="H2226" s="96"/>
      <c r="I2226" s="96"/>
      <c r="J2226" s="104"/>
      <c r="K2226" s="104"/>
      <c r="L2226" s="104"/>
      <c r="M2226" s="104"/>
    </row>
    <row r="2227" spans="1:13" x14ac:dyDescent="0.25">
      <c r="A2227" s="96"/>
      <c r="B2227" s="96"/>
      <c r="C2227" s="96"/>
      <c r="D2227" s="95"/>
      <c r="E2227" s="96"/>
      <c r="F2227" s="96"/>
      <c r="G2227" s="96"/>
      <c r="H2227" s="96"/>
      <c r="I2227" s="96"/>
      <c r="J2227" s="104"/>
      <c r="K2227" s="104"/>
      <c r="L2227" s="104"/>
      <c r="M2227" s="104"/>
    </row>
    <row r="2228" spans="1:13" x14ac:dyDescent="0.25">
      <c r="A2228" s="96"/>
      <c r="B2228" s="96"/>
      <c r="C2228" s="96"/>
      <c r="D2228" s="95"/>
      <c r="E2228" s="96"/>
      <c r="F2228" s="96"/>
      <c r="G2228" s="96"/>
      <c r="H2228" s="96"/>
      <c r="I2228" s="96"/>
      <c r="J2228" s="104"/>
      <c r="K2228" s="104"/>
      <c r="L2228" s="104"/>
      <c r="M2228" s="104"/>
    </row>
    <row r="2229" spans="1:13" x14ac:dyDescent="0.25">
      <c r="A2229" s="96"/>
      <c r="B2229" s="96"/>
      <c r="C2229" s="96"/>
      <c r="D2229" s="95"/>
      <c r="E2229" s="96"/>
      <c r="F2229" s="96"/>
      <c r="G2229" s="96"/>
      <c r="H2229" s="96"/>
      <c r="I2229" s="96"/>
      <c r="J2229" s="104"/>
      <c r="K2229" s="104"/>
      <c r="L2229" s="104"/>
      <c r="M2229" s="104"/>
    </row>
    <row r="2230" spans="1:13" x14ac:dyDescent="0.25">
      <c r="A2230" s="96"/>
      <c r="B2230" s="96"/>
      <c r="C2230" s="96"/>
      <c r="D2230" s="95"/>
      <c r="E2230" s="96"/>
      <c r="F2230" s="96"/>
      <c r="G2230" s="96"/>
      <c r="H2230" s="96"/>
      <c r="I2230" s="96"/>
      <c r="J2230" s="104"/>
      <c r="K2230" s="104"/>
      <c r="L2230" s="104"/>
      <c r="M2230" s="104"/>
    </row>
    <row r="2231" spans="1:13" x14ac:dyDescent="0.25">
      <c r="A2231" s="96"/>
      <c r="B2231" s="96"/>
      <c r="C2231" s="96"/>
      <c r="D2231" s="95"/>
      <c r="E2231" s="96"/>
      <c r="F2231" s="96"/>
      <c r="G2231" s="96"/>
      <c r="H2231" s="96"/>
      <c r="I2231" s="96"/>
      <c r="J2231" s="104"/>
      <c r="K2231" s="104"/>
      <c r="L2231" s="104"/>
      <c r="M2231" s="104"/>
    </row>
    <row r="2232" spans="1:13" x14ac:dyDescent="0.25">
      <c r="A2232" s="96"/>
      <c r="B2232" s="96"/>
      <c r="C2232" s="96"/>
      <c r="D2232" s="95"/>
      <c r="E2232" s="96"/>
      <c r="F2232" s="96"/>
      <c r="G2232" s="96"/>
      <c r="H2232" s="96"/>
      <c r="I2232" s="96"/>
      <c r="J2232" s="104"/>
      <c r="K2232" s="104"/>
      <c r="L2232" s="104"/>
      <c r="M2232" s="104"/>
    </row>
    <row r="2233" spans="1:13" x14ac:dyDescent="0.25">
      <c r="A2233" s="96"/>
      <c r="B2233" s="96"/>
      <c r="C2233" s="96"/>
      <c r="D2233" s="95"/>
      <c r="E2233" s="96"/>
      <c r="F2233" s="96"/>
      <c r="G2233" s="96"/>
      <c r="H2233" s="96"/>
      <c r="I2233" s="96"/>
      <c r="J2233" s="104"/>
      <c r="K2233" s="104"/>
      <c r="L2233" s="104"/>
      <c r="M2233" s="104"/>
    </row>
    <row r="2234" spans="1:13" x14ac:dyDescent="0.25">
      <c r="A2234" s="96"/>
      <c r="B2234" s="96"/>
      <c r="C2234" s="96"/>
      <c r="D2234" s="95"/>
      <c r="E2234" s="96"/>
      <c r="F2234" s="96"/>
      <c r="G2234" s="96"/>
      <c r="H2234" s="96"/>
      <c r="I2234" s="96"/>
      <c r="J2234" s="104"/>
      <c r="K2234" s="104"/>
      <c r="L2234" s="104"/>
      <c r="M2234" s="104"/>
    </row>
    <row r="2235" spans="1:13" x14ac:dyDescent="0.25">
      <c r="A2235" s="96"/>
      <c r="B2235" s="96"/>
      <c r="C2235" s="96"/>
      <c r="D2235" s="95"/>
      <c r="E2235" s="96"/>
      <c r="F2235" s="96"/>
      <c r="G2235" s="96"/>
      <c r="H2235" s="96"/>
      <c r="I2235" s="96"/>
      <c r="J2235" s="104"/>
      <c r="K2235" s="104"/>
      <c r="L2235" s="104"/>
      <c r="M2235" s="104"/>
    </row>
    <row r="2236" spans="1:13" x14ac:dyDescent="0.25">
      <c r="A2236" s="96"/>
      <c r="B2236" s="96"/>
      <c r="C2236" s="96"/>
      <c r="D2236" s="95"/>
      <c r="E2236" s="96"/>
      <c r="F2236" s="96"/>
      <c r="G2236" s="96"/>
      <c r="H2236" s="96"/>
      <c r="I2236" s="96"/>
      <c r="J2236" s="104"/>
      <c r="K2236" s="104"/>
      <c r="L2236" s="104"/>
      <c r="M2236" s="104"/>
    </row>
    <row r="2237" spans="1:13" x14ac:dyDescent="0.25">
      <c r="A2237" s="96"/>
      <c r="B2237" s="96"/>
      <c r="C2237" s="96"/>
      <c r="D2237" s="95"/>
      <c r="E2237" s="96"/>
      <c r="F2237" s="96"/>
      <c r="G2237" s="96"/>
      <c r="H2237" s="96"/>
      <c r="I2237" s="96"/>
      <c r="J2237" s="104"/>
      <c r="K2237" s="104"/>
      <c r="L2237" s="104"/>
      <c r="M2237" s="104"/>
    </row>
    <row r="2238" spans="1:13" x14ac:dyDescent="0.25">
      <c r="A2238" s="96"/>
      <c r="B2238" s="96"/>
      <c r="C2238" s="96"/>
      <c r="D2238" s="95"/>
      <c r="E2238" s="96"/>
      <c r="F2238" s="96"/>
      <c r="G2238" s="96"/>
      <c r="H2238" s="96"/>
      <c r="I2238" s="96"/>
      <c r="J2238" s="104"/>
      <c r="K2238" s="104"/>
      <c r="L2238" s="104"/>
      <c r="M2238" s="104"/>
    </row>
    <row r="2239" spans="1:13" x14ac:dyDescent="0.25">
      <c r="A2239" s="96"/>
      <c r="B2239" s="96"/>
      <c r="C2239" s="96"/>
      <c r="D2239" s="95"/>
      <c r="E2239" s="96"/>
      <c r="F2239" s="96"/>
      <c r="G2239" s="96"/>
      <c r="H2239" s="96"/>
      <c r="I2239" s="96"/>
      <c r="J2239" s="104"/>
      <c r="K2239" s="104"/>
      <c r="L2239" s="104"/>
      <c r="M2239" s="104"/>
    </row>
    <row r="2240" spans="1:13" x14ac:dyDescent="0.25">
      <c r="A2240" s="96"/>
      <c r="B2240" s="96"/>
      <c r="C2240" s="96"/>
      <c r="D2240" s="95"/>
      <c r="E2240" s="96"/>
      <c r="F2240" s="96"/>
      <c r="G2240" s="96"/>
      <c r="H2240" s="96"/>
      <c r="I2240" s="96"/>
      <c r="J2240" s="104"/>
      <c r="K2240" s="104"/>
      <c r="L2240" s="104"/>
      <c r="M2240" s="104"/>
    </row>
    <row r="2241" spans="1:13" x14ac:dyDescent="0.25">
      <c r="A2241" s="96"/>
      <c r="B2241" s="96"/>
      <c r="C2241" s="96"/>
      <c r="D2241" s="95"/>
      <c r="E2241" s="96"/>
      <c r="F2241" s="96"/>
      <c r="G2241" s="96"/>
      <c r="H2241" s="96"/>
      <c r="I2241" s="96"/>
      <c r="J2241" s="104"/>
      <c r="K2241" s="104"/>
      <c r="L2241" s="104"/>
      <c r="M2241" s="104"/>
    </row>
    <row r="2242" spans="1:13" x14ac:dyDescent="0.25">
      <c r="A2242" s="96"/>
      <c r="B2242" s="96"/>
      <c r="C2242" s="96"/>
      <c r="D2242" s="95"/>
      <c r="E2242" s="96"/>
      <c r="F2242" s="96"/>
      <c r="G2242" s="96"/>
      <c r="H2242" s="96"/>
      <c r="I2242" s="96"/>
      <c r="J2242" s="104"/>
      <c r="K2242" s="104"/>
      <c r="L2242" s="104"/>
      <c r="M2242" s="104"/>
    </row>
    <row r="2243" spans="1:13" x14ac:dyDescent="0.25">
      <c r="A2243" s="96"/>
      <c r="B2243" s="96"/>
      <c r="C2243" s="96"/>
      <c r="D2243" s="95"/>
      <c r="E2243" s="96"/>
      <c r="F2243" s="96"/>
      <c r="G2243" s="96"/>
      <c r="H2243" s="96"/>
      <c r="I2243" s="96"/>
      <c r="J2243" s="104"/>
      <c r="K2243" s="104"/>
      <c r="L2243" s="104"/>
      <c r="M2243" s="104"/>
    </row>
    <row r="2244" spans="1:13" x14ac:dyDescent="0.25">
      <c r="A2244" s="96"/>
      <c r="B2244" s="96"/>
      <c r="C2244" s="96"/>
      <c r="D2244" s="95"/>
      <c r="E2244" s="96"/>
      <c r="F2244" s="96"/>
      <c r="G2244" s="96"/>
      <c r="H2244" s="96"/>
      <c r="I2244" s="96"/>
      <c r="J2244" s="104"/>
      <c r="K2244" s="104"/>
      <c r="L2244" s="104"/>
      <c r="M2244" s="104"/>
    </row>
    <row r="2245" spans="1:13" x14ac:dyDescent="0.25">
      <c r="A2245" s="96"/>
      <c r="B2245" s="96"/>
      <c r="C2245" s="96"/>
      <c r="D2245" s="95"/>
      <c r="E2245" s="96"/>
      <c r="F2245" s="96"/>
      <c r="G2245" s="96"/>
      <c r="H2245" s="96"/>
      <c r="I2245" s="96"/>
      <c r="J2245" s="104"/>
      <c r="K2245" s="104"/>
      <c r="L2245" s="104"/>
      <c r="M2245" s="104"/>
    </row>
    <row r="2246" spans="1:13" x14ac:dyDescent="0.25">
      <c r="A2246" s="96"/>
      <c r="B2246" s="96"/>
      <c r="C2246" s="96"/>
      <c r="D2246" s="95"/>
      <c r="E2246" s="96"/>
      <c r="F2246" s="96"/>
      <c r="G2246" s="96"/>
      <c r="H2246" s="96"/>
      <c r="I2246" s="96"/>
      <c r="J2246" s="104"/>
      <c r="K2246" s="104"/>
      <c r="L2246" s="104"/>
      <c r="M2246" s="104"/>
    </row>
    <row r="2247" spans="1:13" x14ac:dyDescent="0.25">
      <c r="A2247" s="96"/>
      <c r="B2247" s="96"/>
      <c r="C2247" s="96"/>
      <c r="D2247" s="95"/>
      <c r="E2247" s="96"/>
      <c r="F2247" s="96"/>
      <c r="G2247" s="96"/>
      <c r="H2247" s="96"/>
      <c r="I2247" s="96"/>
      <c r="J2247" s="104"/>
      <c r="K2247" s="104"/>
      <c r="L2247" s="104"/>
      <c r="M2247" s="104"/>
    </row>
    <row r="2248" spans="1:13" x14ac:dyDescent="0.25">
      <c r="A2248" s="96"/>
      <c r="B2248" s="96"/>
      <c r="C2248" s="96"/>
      <c r="D2248" s="95"/>
      <c r="E2248" s="96"/>
      <c r="F2248" s="96"/>
      <c r="G2248" s="96"/>
      <c r="H2248" s="96"/>
      <c r="I2248" s="96"/>
      <c r="J2248" s="104"/>
      <c r="K2248" s="104"/>
      <c r="L2248" s="104"/>
      <c r="M2248" s="104"/>
    </row>
    <row r="2249" spans="1:13" x14ac:dyDescent="0.25">
      <c r="A2249" s="96"/>
      <c r="B2249" s="96"/>
      <c r="C2249" s="96"/>
      <c r="D2249" s="95"/>
      <c r="E2249" s="96"/>
      <c r="F2249" s="96"/>
      <c r="G2249" s="96"/>
      <c r="H2249" s="96"/>
      <c r="I2249" s="96"/>
      <c r="J2249" s="104"/>
      <c r="K2249" s="104"/>
      <c r="L2249" s="104"/>
      <c r="M2249" s="104"/>
    </row>
    <row r="2250" spans="1:13" x14ac:dyDescent="0.25">
      <c r="A2250" s="96"/>
      <c r="B2250" s="96"/>
      <c r="C2250" s="96"/>
      <c r="D2250" s="95"/>
      <c r="E2250" s="96"/>
      <c r="F2250" s="96"/>
      <c r="G2250" s="96"/>
      <c r="H2250" s="96"/>
      <c r="I2250" s="96"/>
      <c r="J2250" s="104"/>
      <c r="K2250" s="104"/>
      <c r="L2250" s="104"/>
      <c r="M2250" s="104"/>
    </row>
    <row r="2251" spans="1:13" x14ac:dyDescent="0.25">
      <c r="A2251" s="96"/>
      <c r="B2251" s="96"/>
      <c r="C2251" s="96"/>
      <c r="D2251" s="95"/>
      <c r="E2251" s="96"/>
      <c r="F2251" s="96"/>
      <c r="G2251" s="96"/>
      <c r="H2251" s="96"/>
      <c r="I2251" s="96"/>
      <c r="J2251" s="104"/>
      <c r="K2251" s="104"/>
      <c r="L2251" s="104"/>
      <c r="M2251" s="104"/>
    </row>
    <row r="2252" spans="1:13" x14ac:dyDescent="0.25">
      <c r="A2252" s="96"/>
      <c r="B2252" s="96"/>
      <c r="C2252" s="96"/>
      <c r="D2252" s="95"/>
      <c r="E2252" s="96"/>
      <c r="F2252" s="96"/>
      <c r="G2252" s="96"/>
      <c r="H2252" s="96"/>
      <c r="I2252" s="96"/>
      <c r="J2252" s="104"/>
      <c r="K2252" s="104"/>
      <c r="L2252" s="104"/>
      <c r="M2252" s="104"/>
    </row>
    <row r="2253" spans="1:13" x14ac:dyDescent="0.25">
      <c r="A2253" s="96"/>
      <c r="B2253" s="96"/>
      <c r="C2253" s="96"/>
      <c r="D2253" s="95"/>
      <c r="E2253" s="96"/>
      <c r="F2253" s="96"/>
      <c r="G2253" s="96"/>
      <c r="H2253" s="96"/>
      <c r="I2253" s="96"/>
      <c r="J2253" s="104"/>
      <c r="K2253" s="104"/>
      <c r="L2253" s="104"/>
      <c r="M2253" s="104"/>
    </row>
    <row r="2254" spans="1:13" x14ac:dyDescent="0.25">
      <c r="A2254" s="96"/>
      <c r="B2254" s="96"/>
      <c r="C2254" s="96"/>
      <c r="D2254" s="95"/>
      <c r="E2254" s="96"/>
      <c r="F2254" s="96"/>
      <c r="G2254" s="96"/>
      <c r="H2254" s="96"/>
      <c r="I2254" s="96"/>
      <c r="J2254" s="104"/>
      <c r="K2254" s="104"/>
      <c r="L2254" s="104"/>
      <c r="M2254" s="104"/>
    </row>
    <row r="2255" spans="1:13" x14ac:dyDescent="0.25">
      <c r="A2255" s="96"/>
      <c r="B2255" s="96"/>
      <c r="C2255" s="96"/>
      <c r="D2255" s="95"/>
      <c r="E2255" s="96"/>
      <c r="F2255" s="96"/>
      <c r="G2255" s="96"/>
      <c r="H2255" s="96"/>
      <c r="I2255" s="96"/>
      <c r="J2255" s="104"/>
      <c r="K2255" s="104"/>
      <c r="L2255" s="104"/>
      <c r="M2255" s="104"/>
    </row>
    <row r="2256" spans="1:13" x14ac:dyDescent="0.25">
      <c r="A2256" s="96"/>
      <c r="B2256" s="96"/>
      <c r="C2256" s="96"/>
      <c r="D2256" s="95"/>
      <c r="E2256" s="96"/>
      <c r="F2256" s="96"/>
      <c r="G2256" s="96"/>
      <c r="H2256" s="96"/>
      <c r="I2256" s="96"/>
      <c r="J2256" s="104"/>
      <c r="K2256" s="104"/>
      <c r="L2256" s="104"/>
      <c r="M2256" s="104"/>
    </row>
    <row r="2257" spans="1:13" x14ac:dyDescent="0.25">
      <c r="A2257" s="96"/>
      <c r="B2257" s="96"/>
      <c r="C2257" s="96"/>
      <c r="D2257" s="95"/>
      <c r="E2257" s="96"/>
      <c r="F2257" s="96"/>
      <c r="G2257" s="96"/>
      <c r="H2257" s="96"/>
      <c r="I2257" s="96"/>
      <c r="J2257" s="104"/>
      <c r="K2257" s="104"/>
      <c r="L2257" s="104"/>
      <c r="M2257" s="104"/>
    </row>
    <row r="2258" spans="1:13" x14ac:dyDescent="0.25">
      <c r="A2258" s="96"/>
      <c r="B2258" s="96"/>
      <c r="C2258" s="96"/>
      <c r="D2258" s="95"/>
      <c r="E2258" s="96"/>
      <c r="F2258" s="96"/>
      <c r="G2258" s="96"/>
      <c r="H2258" s="96"/>
      <c r="I2258" s="96"/>
      <c r="J2258" s="104"/>
      <c r="K2258" s="104"/>
      <c r="L2258" s="104"/>
      <c r="M2258" s="104"/>
    </row>
    <row r="2259" spans="1:13" x14ac:dyDescent="0.25">
      <c r="A2259" s="96"/>
      <c r="B2259" s="96"/>
      <c r="C2259" s="96"/>
      <c r="D2259" s="95"/>
      <c r="E2259" s="96"/>
      <c r="F2259" s="96"/>
      <c r="G2259" s="96"/>
      <c r="H2259" s="96"/>
      <c r="I2259" s="96"/>
      <c r="J2259" s="104"/>
      <c r="K2259" s="104"/>
      <c r="L2259" s="104"/>
      <c r="M2259" s="104"/>
    </row>
    <row r="2260" spans="1:13" x14ac:dyDescent="0.25">
      <c r="A2260" s="96"/>
      <c r="B2260" s="96"/>
      <c r="C2260" s="96"/>
      <c r="D2260" s="95"/>
      <c r="E2260" s="96"/>
      <c r="F2260" s="96"/>
      <c r="G2260" s="96"/>
      <c r="H2260" s="96"/>
      <c r="I2260" s="96"/>
      <c r="J2260" s="104"/>
      <c r="K2260" s="104"/>
      <c r="L2260" s="104"/>
      <c r="M2260" s="104"/>
    </row>
    <row r="2261" spans="1:13" x14ac:dyDescent="0.25">
      <c r="A2261" s="96"/>
      <c r="B2261" s="96"/>
      <c r="C2261" s="96"/>
      <c r="D2261" s="95"/>
      <c r="E2261" s="96"/>
      <c r="F2261" s="96"/>
      <c r="G2261" s="96"/>
      <c r="H2261" s="96"/>
      <c r="I2261" s="96"/>
      <c r="J2261" s="104"/>
      <c r="K2261" s="104"/>
      <c r="L2261" s="104"/>
      <c r="M2261" s="104"/>
    </row>
    <row r="2262" spans="1:13" x14ac:dyDescent="0.25">
      <c r="A2262" s="96"/>
      <c r="B2262" s="96"/>
      <c r="C2262" s="96"/>
      <c r="D2262" s="95"/>
      <c r="E2262" s="96"/>
      <c r="F2262" s="96"/>
      <c r="G2262" s="96"/>
      <c r="H2262" s="96"/>
      <c r="I2262" s="96"/>
      <c r="J2262" s="104"/>
      <c r="K2262" s="104"/>
      <c r="L2262" s="104"/>
      <c r="M2262" s="104"/>
    </row>
    <row r="2263" spans="1:13" x14ac:dyDescent="0.25">
      <c r="A2263" s="96"/>
      <c r="B2263" s="96"/>
      <c r="C2263" s="96"/>
      <c r="D2263" s="95"/>
      <c r="E2263" s="96"/>
      <c r="F2263" s="96"/>
      <c r="G2263" s="96"/>
      <c r="H2263" s="96"/>
      <c r="I2263" s="96"/>
      <c r="J2263" s="104"/>
      <c r="K2263" s="104"/>
      <c r="L2263" s="104"/>
      <c r="M2263" s="104"/>
    </row>
    <row r="2264" spans="1:13" x14ac:dyDescent="0.25">
      <c r="A2264" s="96"/>
      <c r="B2264" s="96"/>
      <c r="C2264" s="96"/>
      <c r="D2264" s="95"/>
      <c r="E2264" s="96"/>
      <c r="F2264" s="96"/>
      <c r="G2264" s="96"/>
      <c r="H2264" s="96"/>
      <c r="I2264" s="96"/>
      <c r="J2264" s="104"/>
      <c r="K2264" s="104"/>
      <c r="L2264" s="104"/>
      <c r="M2264" s="104"/>
    </row>
    <row r="2265" spans="1:13" x14ac:dyDescent="0.25">
      <c r="A2265" s="96"/>
      <c r="B2265" s="96"/>
      <c r="C2265" s="96"/>
      <c r="D2265" s="95"/>
      <c r="E2265" s="96"/>
      <c r="F2265" s="96"/>
      <c r="G2265" s="96"/>
      <c r="H2265" s="96"/>
      <c r="I2265" s="96"/>
      <c r="J2265" s="104"/>
      <c r="K2265" s="104"/>
      <c r="L2265" s="104"/>
      <c r="M2265" s="104"/>
    </row>
    <row r="2266" spans="1:13" x14ac:dyDescent="0.25">
      <c r="A2266" s="96"/>
      <c r="B2266" s="96"/>
      <c r="C2266" s="96"/>
      <c r="D2266" s="95"/>
      <c r="E2266" s="96"/>
      <c r="F2266" s="96"/>
      <c r="G2266" s="96"/>
      <c r="H2266" s="96"/>
      <c r="I2266" s="96"/>
      <c r="J2266" s="104"/>
      <c r="K2266" s="104"/>
      <c r="L2266" s="104"/>
      <c r="M2266" s="104"/>
    </row>
    <row r="2267" spans="1:13" x14ac:dyDescent="0.25">
      <c r="A2267" s="96"/>
      <c r="B2267" s="96"/>
      <c r="C2267" s="96"/>
      <c r="D2267" s="95"/>
      <c r="E2267" s="96"/>
      <c r="F2267" s="96"/>
      <c r="G2267" s="96"/>
      <c r="H2267" s="96"/>
      <c r="I2267" s="96"/>
      <c r="J2267" s="104"/>
      <c r="K2267" s="104"/>
      <c r="L2267" s="104"/>
      <c r="M2267" s="104"/>
    </row>
    <row r="2268" spans="1:13" x14ac:dyDescent="0.25">
      <c r="A2268" s="96"/>
      <c r="B2268" s="96"/>
      <c r="C2268" s="96"/>
      <c r="D2268" s="95"/>
      <c r="E2268" s="96"/>
      <c r="F2268" s="96"/>
      <c r="G2268" s="96"/>
      <c r="H2268" s="96"/>
      <c r="I2268" s="96"/>
      <c r="J2268" s="104"/>
      <c r="K2268" s="104"/>
      <c r="L2268" s="104"/>
      <c r="M2268" s="104"/>
    </row>
    <row r="2269" spans="1:13" x14ac:dyDescent="0.25">
      <c r="A2269" s="96"/>
      <c r="B2269" s="96"/>
      <c r="C2269" s="96"/>
      <c r="D2269" s="95"/>
      <c r="E2269" s="96"/>
      <c r="F2269" s="96"/>
      <c r="G2269" s="96"/>
      <c r="H2269" s="96"/>
      <c r="I2269" s="96"/>
      <c r="J2269" s="104"/>
      <c r="K2269" s="104"/>
      <c r="L2269" s="104"/>
      <c r="M2269" s="104"/>
    </row>
    <row r="2270" spans="1:13" x14ac:dyDescent="0.25">
      <c r="A2270" s="96"/>
      <c r="B2270" s="96"/>
      <c r="C2270" s="96"/>
      <c r="D2270" s="95"/>
      <c r="E2270" s="96"/>
      <c r="F2270" s="96"/>
      <c r="G2270" s="96"/>
      <c r="H2270" s="96"/>
      <c r="I2270" s="96"/>
      <c r="J2270" s="104"/>
      <c r="K2270" s="104"/>
      <c r="L2270" s="104"/>
      <c r="M2270" s="104"/>
    </row>
    <row r="2271" spans="1:13" x14ac:dyDescent="0.25">
      <c r="A2271" s="96"/>
      <c r="B2271" s="96"/>
      <c r="C2271" s="96"/>
      <c r="D2271" s="95"/>
      <c r="E2271" s="96"/>
      <c r="F2271" s="96"/>
      <c r="G2271" s="96"/>
      <c r="H2271" s="96"/>
      <c r="I2271" s="96"/>
      <c r="J2271" s="104"/>
      <c r="K2271" s="104"/>
      <c r="L2271" s="104"/>
      <c r="M2271" s="104"/>
    </row>
    <row r="2272" spans="1:13" x14ac:dyDescent="0.25">
      <c r="A2272" s="96"/>
      <c r="B2272" s="96"/>
      <c r="C2272" s="96"/>
      <c r="D2272" s="95"/>
      <c r="E2272" s="96"/>
      <c r="F2272" s="96"/>
      <c r="G2272" s="96"/>
      <c r="H2272" s="96"/>
      <c r="I2272" s="96"/>
      <c r="J2272" s="104"/>
      <c r="K2272" s="104"/>
      <c r="L2272" s="104"/>
      <c r="M2272" s="104"/>
    </row>
    <row r="2273" spans="1:13" x14ac:dyDescent="0.25">
      <c r="A2273" s="96"/>
      <c r="B2273" s="96"/>
      <c r="C2273" s="96"/>
      <c r="D2273" s="95"/>
      <c r="E2273" s="96"/>
      <c r="F2273" s="96"/>
      <c r="G2273" s="96"/>
      <c r="H2273" s="96"/>
      <c r="I2273" s="96"/>
      <c r="J2273" s="104"/>
      <c r="K2273" s="104"/>
      <c r="L2273" s="104"/>
      <c r="M2273" s="104"/>
    </row>
    <row r="2274" spans="1:13" x14ac:dyDescent="0.25">
      <c r="A2274" s="96"/>
      <c r="B2274" s="96"/>
      <c r="C2274" s="96"/>
      <c r="D2274" s="95"/>
      <c r="E2274" s="96"/>
      <c r="F2274" s="96"/>
      <c r="G2274" s="96"/>
      <c r="H2274" s="96"/>
      <c r="I2274" s="96"/>
      <c r="J2274" s="104"/>
      <c r="K2274" s="104"/>
      <c r="L2274" s="104"/>
      <c r="M2274" s="104"/>
    </row>
    <row r="2275" spans="1:13" x14ac:dyDescent="0.25">
      <c r="A2275" s="96"/>
      <c r="B2275" s="96"/>
      <c r="C2275" s="96"/>
      <c r="D2275" s="95"/>
      <c r="E2275" s="96"/>
      <c r="F2275" s="96"/>
      <c r="G2275" s="96"/>
      <c r="H2275" s="96"/>
      <c r="I2275" s="96"/>
      <c r="J2275" s="104"/>
      <c r="K2275" s="104"/>
      <c r="L2275" s="104"/>
      <c r="M2275" s="104"/>
    </row>
    <row r="2276" spans="1:13" x14ac:dyDescent="0.25">
      <c r="A2276" s="96"/>
      <c r="B2276" s="96"/>
      <c r="C2276" s="96"/>
      <c r="D2276" s="95"/>
      <c r="E2276" s="96"/>
      <c r="F2276" s="96"/>
      <c r="G2276" s="96"/>
      <c r="H2276" s="96"/>
      <c r="I2276" s="96"/>
      <c r="J2276" s="104"/>
      <c r="K2276" s="104"/>
      <c r="L2276" s="104"/>
      <c r="M2276" s="104"/>
    </row>
    <row r="2277" spans="1:13" x14ac:dyDescent="0.25">
      <c r="A2277" s="96"/>
      <c r="B2277" s="96"/>
      <c r="C2277" s="96"/>
      <c r="D2277" s="95"/>
      <c r="E2277" s="96"/>
      <c r="F2277" s="96"/>
      <c r="G2277" s="96"/>
      <c r="H2277" s="96"/>
      <c r="I2277" s="96"/>
      <c r="J2277" s="104"/>
      <c r="K2277" s="104"/>
      <c r="L2277" s="104"/>
      <c r="M2277" s="104"/>
    </row>
    <row r="2278" spans="1:13" x14ac:dyDescent="0.25">
      <c r="A2278" s="96"/>
      <c r="B2278" s="96"/>
      <c r="C2278" s="96"/>
      <c r="D2278" s="95"/>
      <c r="E2278" s="96"/>
      <c r="F2278" s="96"/>
      <c r="G2278" s="96"/>
      <c r="H2278" s="96"/>
      <c r="I2278" s="96"/>
      <c r="J2278" s="104"/>
      <c r="K2278" s="104"/>
      <c r="L2278" s="104"/>
      <c r="M2278" s="104"/>
    </row>
    <row r="2279" spans="1:13" x14ac:dyDescent="0.25">
      <c r="A2279" s="96"/>
      <c r="B2279" s="96"/>
      <c r="C2279" s="96"/>
      <c r="D2279" s="95"/>
      <c r="E2279" s="96"/>
      <c r="F2279" s="96"/>
      <c r="G2279" s="96"/>
      <c r="H2279" s="96"/>
      <c r="I2279" s="96"/>
      <c r="J2279" s="104"/>
      <c r="K2279" s="104"/>
      <c r="L2279" s="104"/>
      <c r="M2279" s="104"/>
    </row>
    <row r="2280" spans="1:13" x14ac:dyDescent="0.25">
      <c r="A2280" s="96"/>
      <c r="B2280" s="96"/>
      <c r="C2280" s="96"/>
      <c r="D2280" s="95"/>
      <c r="E2280" s="96"/>
      <c r="F2280" s="96"/>
      <c r="G2280" s="96"/>
      <c r="H2280" s="96"/>
      <c r="I2280" s="96"/>
      <c r="J2280" s="104"/>
      <c r="K2280" s="104"/>
      <c r="L2280" s="104"/>
      <c r="M2280" s="104"/>
    </row>
    <row r="2281" spans="1:13" x14ac:dyDescent="0.25">
      <c r="A2281" s="96"/>
      <c r="B2281" s="96"/>
      <c r="C2281" s="96"/>
      <c r="D2281" s="95"/>
      <c r="E2281" s="96"/>
      <c r="F2281" s="96"/>
      <c r="G2281" s="96"/>
      <c r="H2281" s="96"/>
      <c r="I2281" s="96"/>
      <c r="J2281" s="104"/>
      <c r="K2281" s="104"/>
      <c r="L2281" s="104"/>
      <c r="M2281" s="104"/>
    </row>
    <row r="2282" spans="1:13" x14ac:dyDescent="0.25">
      <c r="A2282" s="96"/>
      <c r="B2282" s="96"/>
      <c r="C2282" s="96"/>
      <c r="D2282" s="95"/>
      <c r="E2282" s="96"/>
      <c r="F2282" s="96"/>
      <c r="G2282" s="96"/>
      <c r="H2282" s="96"/>
      <c r="I2282" s="96"/>
      <c r="J2282" s="104"/>
      <c r="K2282" s="104"/>
      <c r="L2282" s="104"/>
      <c r="M2282" s="104"/>
    </row>
    <row r="2283" spans="1:13" x14ac:dyDescent="0.25">
      <c r="A2283" s="96"/>
      <c r="B2283" s="96"/>
      <c r="C2283" s="96"/>
      <c r="D2283" s="95"/>
      <c r="E2283" s="96"/>
      <c r="F2283" s="96"/>
      <c r="G2283" s="96"/>
      <c r="H2283" s="96"/>
      <c r="I2283" s="96"/>
      <c r="J2283" s="104"/>
      <c r="K2283" s="104"/>
      <c r="L2283" s="104"/>
      <c r="M2283" s="104"/>
    </row>
    <row r="2284" spans="1:13" x14ac:dyDescent="0.25">
      <c r="A2284" s="96"/>
      <c r="B2284" s="96"/>
      <c r="C2284" s="96"/>
      <c r="D2284" s="95"/>
      <c r="E2284" s="96"/>
      <c r="F2284" s="96"/>
      <c r="G2284" s="96"/>
      <c r="H2284" s="96"/>
      <c r="I2284" s="96"/>
      <c r="J2284" s="104"/>
      <c r="K2284" s="104"/>
      <c r="L2284" s="104"/>
      <c r="M2284" s="104"/>
    </row>
    <row r="2285" spans="1:13" x14ac:dyDescent="0.25">
      <c r="A2285" s="96"/>
      <c r="B2285" s="96"/>
      <c r="C2285" s="96"/>
      <c r="D2285" s="95"/>
      <c r="E2285" s="96"/>
      <c r="F2285" s="96"/>
      <c r="G2285" s="96"/>
      <c r="H2285" s="96"/>
      <c r="I2285" s="96"/>
      <c r="J2285" s="104"/>
      <c r="K2285" s="104"/>
      <c r="L2285" s="104"/>
      <c r="M2285" s="104"/>
    </row>
    <row r="2286" spans="1:13" x14ac:dyDescent="0.25">
      <c r="A2286" s="96"/>
      <c r="B2286" s="96"/>
      <c r="C2286" s="96"/>
      <c r="D2286" s="95"/>
      <c r="E2286" s="96"/>
      <c r="F2286" s="96"/>
      <c r="G2286" s="96"/>
      <c r="H2286" s="96"/>
      <c r="I2286" s="96"/>
      <c r="J2286" s="104"/>
      <c r="K2286" s="104"/>
      <c r="L2286" s="104"/>
      <c r="M2286" s="104"/>
    </row>
    <row r="2287" spans="1:13" x14ac:dyDescent="0.25">
      <c r="A2287" s="96"/>
      <c r="B2287" s="96"/>
      <c r="C2287" s="96"/>
      <c r="D2287" s="95"/>
      <c r="E2287" s="96"/>
      <c r="F2287" s="96"/>
      <c r="G2287" s="96"/>
      <c r="H2287" s="96"/>
      <c r="I2287" s="96"/>
      <c r="J2287" s="104"/>
      <c r="K2287" s="104"/>
      <c r="L2287" s="104"/>
      <c r="M2287" s="104"/>
    </row>
    <row r="2288" spans="1:13" x14ac:dyDescent="0.25">
      <c r="A2288" s="96"/>
      <c r="B2288" s="96"/>
      <c r="C2288" s="96"/>
      <c r="D2288" s="95"/>
      <c r="E2288" s="96"/>
      <c r="F2288" s="96"/>
      <c r="G2288" s="96"/>
      <c r="H2288" s="96"/>
      <c r="I2288" s="96"/>
      <c r="J2288" s="104"/>
      <c r="K2288" s="104"/>
      <c r="L2288" s="104"/>
      <c r="M2288" s="104"/>
    </row>
    <row r="2289" spans="1:13" x14ac:dyDescent="0.25">
      <c r="A2289" s="96"/>
      <c r="B2289" s="96"/>
      <c r="C2289" s="96"/>
      <c r="D2289" s="95"/>
      <c r="E2289" s="96"/>
      <c r="F2289" s="96"/>
      <c r="G2289" s="96"/>
      <c r="H2289" s="96"/>
      <c r="I2289" s="96"/>
      <c r="J2289" s="104"/>
      <c r="K2289" s="104"/>
      <c r="L2289" s="104"/>
      <c r="M2289" s="104"/>
    </row>
    <row r="2290" spans="1:13" x14ac:dyDescent="0.25">
      <c r="A2290" s="96"/>
      <c r="B2290" s="96"/>
      <c r="C2290" s="96"/>
      <c r="D2290" s="95"/>
      <c r="E2290" s="96"/>
      <c r="F2290" s="96"/>
      <c r="G2290" s="96"/>
      <c r="H2290" s="96"/>
      <c r="I2290" s="96"/>
      <c r="J2290" s="104"/>
      <c r="K2290" s="104"/>
      <c r="L2290" s="104"/>
      <c r="M2290" s="104"/>
    </row>
    <row r="2291" spans="1:13" x14ac:dyDescent="0.25">
      <c r="A2291" s="96"/>
      <c r="B2291" s="96"/>
      <c r="C2291" s="96"/>
      <c r="D2291" s="95"/>
      <c r="E2291" s="96"/>
      <c r="F2291" s="96"/>
      <c r="G2291" s="96"/>
      <c r="H2291" s="96"/>
      <c r="I2291" s="96"/>
      <c r="J2291" s="104"/>
      <c r="K2291" s="104"/>
      <c r="L2291" s="104"/>
      <c r="M2291" s="104"/>
    </row>
    <row r="2292" spans="1:13" x14ac:dyDescent="0.25">
      <c r="A2292" s="96"/>
      <c r="B2292" s="96"/>
      <c r="C2292" s="96"/>
      <c r="D2292" s="95"/>
      <c r="E2292" s="96"/>
      <c r="F2292" s="96"/>
      <c r="G2292" s="96"/>
      <c r="H2292" s="96"/>
      <c r="I2292" s="96"/>
      <c r="J2292" s="104"/>
      <c r="K2292" s="104"/>
      <c r="L2292" s="104"/>
      <c r="M2292" s="104"/>
    </row>
    <row r="2293" spans="1:13" x14ac:dyDescent="0.25">
      <c r="A2293" s="96"/>
      <c r="B2293" s="96"/>
      <c r="C2293" s="96"/>
      <c r="D2293" s="95"/>
      <c r="E2293" s="96"/>
      <c r="F2293" s="96"/>
      <c r="G2293" s="96"/>
      <c r="H2293" s="96"/>
      <c r="I2293" s="96"/>
      <c r="J2293" s="104"/>
      <c r="K2293" s="104"/>
      <c r="L2293" s="104"/>
      <c r="M2293" s="104"/>
    </row>
    <row r="2294" spans="1:13" x14ac:dyDescent="0.25">
      <c r="A2294" s="96"/>
      <c r="B2294" s="96"/>
      <c r="C2294" s="96"/>
      <c r="D2294" s="95"/>
      <c r="E2294" s="96"/>
      <c r="F2294" s="96"/>
      <c r="G2294" s="96"/>
      <c r="H2294" s="96"/>
      <c r="I2294" s="96"/>
      <c r="J2294" s="104"/>
      <c r="K2294" s="104"/>
      <c r="L2294" s="104"/>
      <c r="M2294" s="104"/>
    </row>
    <row r="2295" spans="1:13" x14ac:dyDescent="0.25">
      <c r="A2295" s="96"/>
      <c r="B2295" s="96"/>
      <c r="C2295" s="96"/>
      <c r="D2295" s="95"/>
      <c r="E2295" s="96"/>
      <c r="F2295" s="96"/>
      <c r="G2295" s="96"/>
      <c r="H2295" s="96"/>
      <c r="I2295" s="96"/>
      <c r="J2295" s="104"/>
      <c r="K2295" s="104"/>
      <c r="L2295" s="104"/>
      <c r="M2295" s="104"/>
    </row>
    <row r="2296" spans="1:13" x14ac:dyDescent="0.25">
      <c r="A2296" s="96"/>
      <c r="B2296" s="96"/>
      <c r="C2296" s="96"/>
      <c r="D2296" s="95"/>
      <c r="E2296" s="96"/>
      <c r="F2296" s="96"/>
      <c r="G2296" s="96"/>
      <c r="H2296" s="96"/>
      <c r="I2296" s="96"/>
      <c r="J2296" s="104"/>
      <c r="K2296" s="104"/>
      <c r="L2296" s="104"/>
      <c r="M2296" s="104"/>
    </row>
    <row r="2297" spans="1:13" x14ac:dyDescent="0.25">
      <c r="A2297" s="96"/>
      <c r="B2297" s="96"/>
      <c r="C2297" s="96"/>
      <c r="D2297" s="95"/>
      <c r="E2297" s="96"/>
      <c r="F2297" s="96"/>
      <c r="G2297" s="96"/>
      <c r="H2297" s="96"/>
      <c r="I2297" s="96"/>
      <c r="J2297" s="104"/>
      <c r="K2297" s="104"/>
      <c r="L2297" s="104"/>
      <c r="M2297" s="104"/>
    </row>
    <row r="2298" spans="1:13" x14ac:dyDescent="0.25">
      <c r="A2298" s="96"/>
      <c r="B2298" s="96"/>
      <c r="C2298" s="96"/>
      <c r="D2298" s="95"/>
      <c r="E2298" s="96"/>
      <c r="F2298" s="96"/>
      <c r="G2298" s="96"/>
      <c r="H2298" s="96"/>
      <c r="I2298" s="96"/>
      <c r="J2298" s="104"/>
      <c r="K2298" s="104"/>
      <c r="L2298" s="104"/>
      <c r="M2298" s="104"/>
    </row>
    <row r="2299" spans="1:13" x14ac:dyDescent="0.25">
      <c r="A2299" s="96"/>
      <c r="B2299" s="96"/>
      <c r="C2299" s="96"/>
      <c r="D2299" s="95"/>
      <c r="E2299" s="96"/>
      <c r="F2299" s="96"/>
      <c r="G2299" s="96"/>
      <c r="H2299" s="96"/>
      <c r="I2299" s="96"/>
      <c r="J2299" s="104"/>
      <c r="K2299" s="104"/>
      <c r="L2299" s="104"/>
      <c r="M2299" s="104"/>
    </row>
    <row r="2300" spans="1:13" x14ac:dyDescent="0.25">
      <c r="A2300" s="96"/>
      <c r="B2300" s="96"/>
      <c r="C2300" s="96"/>
      <c r="D2300" s="95"/>
      <c r="E2300" s="96"/>
      <c r="F2300" s="96"/>
      <c r="G2300" s="96"/>
      <c r="H2300" s="96"/>
      <c r="I2300" s="96"/>
      <c r="J2300" s="104"/>
      <c r="K2300" s="104"/>
      <c r="L2300" s="104"/>
      <c r="M2300" s="104"/>
    </row>
    <row r="2301" spans="1:13" x14ac:dyDescent="0.25">
      <c r="A2301" s="96"/>
      <c r="B2301" s="96"/>
      <c r="C2301" s="96"/>
      <c r="D2301" s="95"/>
      <c r="E2301" s="96"/>
      <c r="F2301" s="96"/>
      <c r="G2301" s="96"/>
      <c r="H2301" s="96"/>
      <c r="I2301" s="96"/>
      <c r="J2301" s="104"/>
      <c r="K2301" s="104"/>
      <c r="L2301" s="104"/>
      <c r="M2301" s="104"/>
    </row>
    <row r="2302" spans="1:13" x14ac:dyDescent="0.25">
      <c r="A2302" s="96"/>
      <c r="B2302" s="96"/>
      <c r="C2302" s="96"/>
      <c r="D2302" s="95"/>
      <c r="E2302" s="96"/>
      <c r="F2302" s="96"/>
      <c r="G2302" s="96"/>
      <c r="H2302" s="96"/>
      <c r="I2302" s="96"/>
      <c r="J2302" s="104"/>
      <c r="K2302" s="104"/>
      <c r="L2302" s="104"/>
      <c r="M2302" s="104"/>
    </row>
    <row r="2303" spans="1:13" x14ac:dyDescent="0.25">
      <c r="A2303" s="96"/>
      <c r="B2303" s="96"/>
      <c r="C2303" s="96"/>
      <c r="D2303" s="95"/>
      <c r="E2303" s="96"/>
      <c r="F2303" s="96"/>
      <c r="G2303" s="96"/>
      <c r="H2303" s="96"/>
      <c r="I2303" s="96"/>
      <c r="J2303" s="104"/>
      <c r="K2303" s="104"/>
      <c r="L2303" s="104"/>
      <c r="M2303" s="104"/>
    </row>
    <row r="2304" spans="1:13" x14ac:dyDescent="0.25">
      <c r="A2304" s="96"/>
      <c r="B2304" s="96"/>
      <c r="C2304" s="96"/>
      <c r="D2304" s="95"/>
      <c r="E2304" s="96"/>
      <c r="F2304" s="96"/>
      <c r="G2304" s="96"/>
      <c r="H2304" s="96"/>
      <c r="I2304" s="96"/>
      <c r="J2304" s="104"/>
      <c r="K2304" s="104"/>
      <c r="L2304" s="104"/>
      <c r="M2304" s="104"/>
    </row>
    <row r="2305" spans="1:13" x14ac:dyDescent="0.25">
      <c r="A2305" s="96"/>
      <c r="B2305" s="96"/>
      <c r="C2305" s="96"/>
      <c r="D2305" s="95"/>
      <c r="E2305" s="96"/>
      <c r="F2305" s="96"/>
      <c r="G2305" s="96"/>
      <c r="H2305" s="96"/>
      <c r="I2305" s="96"/>
      <c r="J2305" s="104"/>
      <c r="K2305" s="104"/>
      <c r="L2305" s="104"/>
      <c r="M2305" s="104"/>
    </row>
    <row r="2306" spans="1:13" x14ac:dyDescent="0.25">
      <c r="A2306" s="96"/>
      <c r="B2306" s="96"/>
      <c r="C2306" s="96"/>
      <c r="D2306" s="95"/>
      <c r="E2306" s="96"/>
      <c r="F2306" s="96"/>
      <c r="G2306" s="96"/>
      <c r="H2306" s="96"/>
      <c r="I2306" s="96"/>
      <c r="J2306" s="104"/>
      <c r="K2306" s="104"/>
      <c r="L2306" s="104"/>
      <c r="M2306" s="104"/>
    </row>
    <row r="2307" spans="1:13" x14ac:dyDescent="0.25">
      <c r="A2307" s="96"/>
      <c r="B2307" s="96"/>
      <c r="C2307" s="96"/>
      <c r="D2307" s="95"/>
      <c r="E2307" s="96"/>
      <c r="F2307" s="96"/>
      <c r="G2307" s="96"/>
      <c r="H2307" s="96"/>
      <c r="I2307" s="96"/>
      <c r="J2307" s="104"/>
      <c r="K2307" s="104"/>
      <c r="L2307" s="104"/>
      <c r="M2307" s="104"/>
    </row>
    <row r="2308" spans="1:13" x14ac:dyDescent="0.25">
      <c r="A2308" s="96"/>
      <c r="B2308" s="96"/>
      <c r="C2308" s="96"/>
      <c r="D2308" s="95"/>
      <c r="E2308" s="96"/>
      <c r="F2308" s="96"/>
      <c r="G2308" s="96"/>
      <c r="H2308" s="96"/>
      <c r="I2308" s="96"/>
      <c r="J2308" s="104"/>
      <c r="K2308" s="104"/>
      <c r="L2308" s="104"/>
      <c r="M2308" s="104"/>
    </row>
    <row r="2309" spans="1:13" x14ac:dyDescent="0.25">
      <c r="A2309" s="96"/>
      <c r="B2309" s="96"/>
      <c r="C2309" s="96"/>
      <c r="D2309" s="95"/>
      <c r="E2309" s="96"/>
      <c r="F2309" s="96"/>
      <c r="G2309" s="96"/>
      <c r="H2309" s="96"/>
      <c r="I2309" s="96"/>
      <c r="J2309" s="104"/>
      <c r="K2309" s="104"/>
      <c r="L2309" s="104"/>
      <c r="M2309" s="104"/>
    </row>
    <row r="2310" spans="1:13" x14ac:dyDescent="0.25">
      <c r="A2310" s="96"/>
      <c r="B2310" s="96"/>
      <c r="C2310" s="96"/>
      <c r="D2310" s="95"/>
      <c r="E2310" s="96"/>
      <c r="F2310" s="96"/>
      <c r="G2310" s="96"/>
      <c r="H2310" s="96"/>
      <c r="I2310" s="96"/>
      <c r="J2310" s="104"/>
      <c r="K2310" s="104"/>
      <c r="L2310" s="104"/>
      <c r="M2310" s="104"/>
    </row>
    <row r="2311" spans="1:13" x14ac:dyDescent="0.25">
      <c r="A2311" s="96"/>
      <c r="B2311" s="96"/>
      <c r="C2311" s="96"/>
      <c r="D2311" s="95"/>
      <c r="E2311" s="96"/>
      <c r="F2311" s="96"/>
      <c r="G2311" s="96"/>
      <c r="H2311" s="96"/>
      <c r="I2311" s="96"/>
      <c r="J2311" s="104"/>
      <c r="K2311" s="104"/>
      <c r="L2311" s="104"/>
      <c r="M2311" s="104"/>
    </row>
    <row r="2312" spans="1:13" x14ac:dyDescent="0.25">
      <c r="A2312" s="96"/>
      <c r="B2312" s="96"/>
      <c r="C2312" s="96"/>
      <c r="D2312" s="95"/>
      <c r="E2312" s="96"/>
      <c r="F2312" s="96"/>
      <c r="G2312" s="96"/>
      <c r="H2312" s="96"/>
      <c r="I2312" s="96"/>
      <c r="J2312" s="104"/>
      <c r="K2312" s="104"/>
      <c r="L2312" s="104"/>
      <c r="M2312" s="104"/>
    </row>
    <row r="2313" spans="1:13" x14ac:dyDescent="0.25">
      <c r="A2313" s="96"/>
      <c r="B2313" s="96"/>
      <c r="C2313" s="96"/>
      <c r="D2313" s="95"/>
      <c r="E2313" s="96"/>
      <c r="F2313" s="96"/>
      <c r="G2313" s="96"/>
      <c r="H2313" s="96"/>
      <c r="I2313" s="96"/>
      <c r="J2313" s="104"/>
      <c r="K2313" s="104"/>
      <c r="L2313" s="104"/>
      <c r="M2313" s="104"/>
    </row>
    <row r="2314" spans="1:13" x14ac:dyDescent="0.25">
      <c r="A2314" s="96"/>
      <c r="B2314" s="96"/>
      <c r="C2314" s="96"/>
      <c r="D2314" s="95"/>
      <c r="E2314" s="96"/>
      <c r="F2314" s="96"/>
      <c r="G2314" s="96"/>
      <c r="H2314" s="96"/>
      <c r="I2314" s="96"/>
      <c r="J2314" s="104"/>
      <c r="K2314" s="104"/>
      <c r="L2314" s="104"/>
      <c r="M2314" s="104"/>
    </row>
    <row r="2315" spans="1:13" x14ac:dyDescent="0.25">
      <c r="A2315" s="96"/>
      <c r="B2315" s="96"/>
      <c r="C2315" s="96"/>
      <c r="D2315" s="95"/>
      <c r="E2315" s="96"/>
      <c r="F2315" s="96"/>
      <c r="G2315" s="96"/>
      <c r="H2315" s="96"/>
      <c r="I2315" s="96"/>
      <c r="J2315" s="104"/>
      <c r="K2315" s="104"/>
      <c r="L2315" s="104"/>
      <c r="M2315" s="104"/>
    </row>
    <row r="2316" spans="1:13" x14ac:dyDescent="0.25">
      <c r="A2316" s="96"/>
      <c r="B2316" s="96"/>
      <c r="C2316" s="96"/>
      <c r="D2316" s="95"/>
      <c r="E2316" s="96"/>
      <c r="F2316" s="96"/>
      <c r="G2316" s="96"/>
      <c r="H2316" s="96"/>
      <c r="I2316" s="96"/>
      <c r="J2316" s="104"/>
      <c r="K2316" s="104"/>
      <c r="L2316" s="104"/>
      <c r="M2316" s="104"/>
    </row>
    <row r="2317" spans="1:13" x14ac:dyDescent="0.25">
      <c r="A2317" s="96"/>
      <c r="B2317" s="96"/>
      <c r="C2317" s="96"/>
      <c r="D2317" s="95"/>
      <c r="E2317" s="96"/>
      <c r="F2317" s="96"/>
      <c r="G2317" s="96"/>
      <c r="H2317" s="96"/>
      <c r="I2317" s="96"/>
      <c r="J2317" s="104"/>
      <c r="K2317" s="104"/>
      <c r="L2317" s="104"/>
      <c r="M2317" s="104"/>
    </row>
    <row r="2318" spans="1:13" x14ac:dyDescent="0.25">
      <c r="A2318" s="96"/>
      <c r="B2318" s="96"/>
      <c r="C2318" s="96"/>
      <c r="D2318" s="95"/>
      <c r="E2318" s="96"/>
      <c r="F2318" s="96"/>
      <c r="G2318" s="96"/>
      <c r="H2318" s="96"/>
      <c r="I2318" s="96"/>
      <c r="J2318" s="104"/>
      <c r="K2318" s="104"/>
      <c r="L2318" s="104"/>
      <c r="M2318" s="104"/>
    </row>
    <row r="2319" spans="1:13" x14ac:dyDescent="0.25">
      <c r="A2319" s="96"/>
      <c r="B2319" s="96"/>
      <c r="C2319" s="96"/>
      <c r="D2319" s="95"/>
      <c r="E2319" s="96"/>
      <c r="F2319" s="96"/>
      <c r="G2319" s="96"/>
      <c r="H2319" s="96"/>
      <c r="I2319" s="96"/>
      <c r="J2319" s="104"/>
      <c r="K2319" s="104"/>
      <c r="L2319" s="104"/>
      <c r="M2319" s="104"/>
    </row>
    <row r="2320" spans="1:13" x14ac:dyDescent="0.25">
      <c r="A2320" s="96"/>
      <c r="B2320" s="96"/>
      <c r="C2320" s="96"/>
      <c r="D2320" s="95"/>
      <c r="E2320" s="96"/>
      <c r="F2320" s="96"/>
      <c r="G2320" s="96"/>
      <c r="H2320" s="96"/>
      <c r="I2320" s="96"/>
      <c r="J2320" s="104"/>
      <c r="K2320" s="104"/>
      <c r="L2320" s="104"/>
      <c r="M2320" s="104"/>
    </row>
    <row r="2321" spans="1:13" x14ac:dyDescent="0.25">
      <c r="A2321" s="96"/>
      <c r="B2321" s="96"/>
      <c r="C2321" s="96"/>
      <c r="D2321" s="95"/>
      <c r="E2321" s="96"/>
      <c r="F2321" s="96"/>
      <c r="G2321" s="96"/>
      <c r="H2321" s="96"/>
      <c r="I2321" s="96"/>
      <c r="J2321" s="104"/>
      <c r="K2321" s="104"/>
      <c r="L2321" s="104"/>
      <c r="M2321" s="104"/>
    </row>
    <row r="2322" spans="1:13" x14ac:dyDescent="0.25">
      <c r="A2322" s="96"/>
      <c r="B2322" s="96"/>
      <c r="C2322" s="96"/>
      <c r="D2322" s="95"/>
      <c r="E2322" s="96"/>
      <c r="F2322" s="96"/>
      <c r="G2322" s="96"/>
      <c r="H2322" s="96"/>
      <c r="I2322" s="96"/>
      <c r="J2322" s="104"/>
      <c r="K2322" s="104"/>
      <c r="L2322" s="104"/>
      <c r="M2322" s="104"/>
    </row>
    <row r="2323" spans="1:13" x14ac:dyDescent="0.25">
      <c r="A2323" s="96"/>
      <c r="B2323" s="96"/>
      <c r="C2323" s="96"/>
      <c r="D2323" s="95"/>
      <c r="E2323" s="96"/>
      <c r="F2323" s="96"/>
      <c r="G2323" s="96"/>
      <c r="H2323" s="96"/>
      <c r="I2323" s="96"/>
      <c r="J2323" s="104"/>
      <c r="K2323" s="104"/>
      <c r="L2323" s="104"/>
      <c r="M2323" s="104"/>
    </row>
    <row r="2324" spans="1:13" x14ac:dyDescent="0.25">
      <c r="A2324" s="96"/>
      <c r="B2324" s="96"/>
      <c r="C2324" s="96"/>
      <c r="D2324" s="95"/>
      <c r="E2324" s="96"/>
      <c r="F2324" s="96"/>
      <c r="G2324" s="96"/>
      <c r="H2324" s="96"/>
      <c r="I2324" s="96"/>
      <c r="J2324" s="104"/>
      <c r="K2324" s="104"/>
      <c r="L2324" s="104"/>
      <c r="M2324" s="104"/>
    </row>
    <row r="2325" spans="1:13" x14ac:dyDescent="0.25">
      <c r="A2325" s="96"/>
      <c r="B2325" s="96"/>
      <c r="C2325" s="96"/>
      <c r="D2325" s="95"/>
      <c r="E2325" s="96"/>
      <c r="F2325" s="96"/>
      <c r="G2325" s="96"/>
      <c r="H2325" s="96"/>
      <c r="I2325" s="96"/>
      <c r="J2325" s="104"/>
      <c r="K2325" s="104"/>
      <c r="L2325" s="104"/>
      <c r="M2325" s="104"/>
    </row>
    <row r="2326" spans="1:13" x14ac:dyDescent="0.25">
      <c r="A2326" s="96"/>
      <c r="B2326" s="96"/>
      <c r="C2326" s="96"/>
      <c r="D2326" s="95"/>
      <c r="E2326" s="96"/>
      <c r="F2326" s="96"/>
      <c r="G2326" s="96"/>
      <c r="H2326" s="96"/>
      <c r="I2326" s="96"/>
      <c r="J2326" s="104"/>
      <c r="K2326" s="104"/>
      <c r="L2326" s="104"/>
      <c r="M2326" s="104"/>
    </row>
    <row r="2327" spans="1:13" x14ac:dyDescent="0.25">
      <c r="A2327" s="96"/>
      <c r="B2327" s="96"/>
      <c r="C2327" s="96"/>
      <c r="D2327" s="95"/>
      <c r="E2327" s="96"/>
      <c r="F2327" s="96"/>
      <c r="G2327" s="96"/>
      <c r="H2327" s="96"/>
      <c r="I2327" s="96"/>
      <c r="J2327" s="104"/>
      <c r="K2327" s="104"/>
      <c r="L2327" s="104"/>
      <c r="M2327" s="104"/>
    </row>
    <row r="2328" spans="1:13" x14ac:dyDescent="0.25">
      <c r="A2328" s="96"/>
      <c r="B2328" s="96"/>
      <c r="C2328" s="96"/>
      <c r="D2328" s="95"/>
      <c r="E2328" s="96"/>
      <c r="F2328" s="96"/>
      <c r="G2328" s="96"/>
      <c r="H2328" s="96"/>
      <c r="I2328" s="96"/>
      <c r="J2328" s="104"/>
      <c r="K2328" s="104"/>
      <c r="L2328" s="104"/>
      <c r="M2328" s="104"/>
    </row>
    <row r="2329" spans="1:13" x14ac:dyDescent="0.25">
      <c r="A2329" s="96"/>
      <c r="B2329" s="96"/>
      <c r="C2329" s="96"/>
      <c r="D2329" s="95"/>
      <c r="E2329" s="96"/>
      <c r="F2329" s="96"/>
      <c r="G2329" s="96"/>
      <c r="H2329" s="96"/>
      <c r="I2329" s="96"/>
      <c r="J2329" s="104"/>
      <c r="K2329" s="104"/>
      <c r="L2329" s="104"/>
      <c r="M2329" s="104"/>
    </row>
    <row r="2330" spans="1:13" x14ac:dyDescent="0.25">
      <c r="A2330" s="96"/>
      <c r="B2330" s="96"/>
      <c r="C2330" s="96"/>
      <c r="D2330" s="95"/>
      <c r="E2330" s="96"/>
      <c r="F2330" s="96"/>
      <c r="G2330" s="96"/>
      <c r="H2330" s="96"/>
      <c r="I2330" s="96"/>
      <c r="J2330" s="104"/>
      <c r="K2330" s="104"/>
      <c r="L2330" s="104"/>
      <c r="M2330" s="104"/>
    </row>
    <row r="2331" spans="1:13" x14ac:dyDescent="0.25">
      <c r="A2331" s="96"/>
      <c r="B2331" s="96"/>
      <c r="C2331" s="96"/>
      <c r="D2331" s="95"/>
      <c r="E2331" s="96"/>
      <c r="F2331" s="96"/>
      <c r="G2331" s="96"/>
      <c r="H2331" s="96"/>
      <c r="I2331" s="96"/>
      <c r="J2331" s="104"/>
      <c r="K2331" s="104"/>
      <c r="L2331" s="104"/>
      <c r="M2331" s="104"/>
    </row>
    <row r="2332" spans="1:13" x14ac:dyDescent="0.25">
      <c r="A2332" s="96"/>
      <c r="B2332" s="96"/>
      <c r="C2332" s="96"/>
      <c r="D2332" s="95"/>
      <c r="E2332" s="96"/>
      <c r="F2332" s="96"/>
      <c r="G2332" s="96"/>
      <c r="H2332" s="96"/>
      <c r="I2332" s="96"/>
      <c r="J2332" s="104"/>
      <c r="K2332" s="104"/>
      <c r="L2332" s="104"/>
      <c r="M2332" s="104"/>
    </row>
    <row r="2333" spans="1:13" x14ac:dyDescent="0.25">
      <c r="A2333" s="96"/>
      <c r="B2333" s="96"/>
      <c r="C2333" s="96"/>
      <c r="D2333" s="95"/>
      <c r="E2333" s="96"/>
      <c r="F2333" s="96"/>
      <c r="G2333" s="96"/>
      <c r="H2333" s="96"/>
      <c r="I2333" s="96"/>
      <c r="J2333" s="104"/>
      <c r="K2333" s="104"/>
      <c r="L2333" s="104"/>
      <c r="M2333" s="104"/>
    </row>
    <row r="2334" spans="1:13" x14ac:dyDescent="0.25">
      <c r="A2334" s="96"/>
      <c r="B2334" s="96"/>
      <c r="C2334" s="96"/>
      <c r="D2334" s="95"/>
      <c r="E2334" s="96"/>
      <c r="F2334" s="96"/>
      <c r="G2334" s="96"/>
      <c r="H2334" s="96"/>
      <c r="I2334" s="96"/>
      <c r="J2334" s="104"/>
      <c r="K2334" s="104"/>
      <c r="L2334" s="104"/>
      <c r="M2334" s="104"/>
    </row>
    <row r="2335" spans="1:13" x14ac:dyDescent="0.25">
      <c r="A2335" s="96"/>
      <c r="B2335" s="96"/>
      <c r="C2335" s="96"/>
      <c r="D2335" s="95"/>
      <c r="E2335" s="96"/>
      <c r="F2335" s="96"/>
      <c r="G2335" s="96"/>
      <c r="H2335" s="96"/>
      <c r="I2335" s="96"/>
      <c r="J2335" s="104"/>
      <c r="K2335" s="104"/>
      <c r="L2335" s="104"/>
      <c r="M2335" s="104"/>
    </row>
    <row r="2336" spans="1:13" x14ac:dyDescent="0.25">
      <c r="A2336" s="96"/>
      <c r="B2336" s="96"/>
      <c r="C2336" s="96"/>
      <c r="D2336" s="95"/>
      <c r="E2336" s="96"/>
      <c r="F2336" s="96"/>
      <c r="G2336" s="96"/>
      <c r="H2336" s="96"/>
      <c r="I2336" s="96"/>
      <c r="J2336" s="104"/>
      <c r="K2336" s="104"/>
      <c r="L2336" s="104"/>
      <c r="M2336" s="104"/>
    </row>
    <row r="2337" spans="1:13" x14ac:dyDescent="0.25">
      <c r="A2337" s="96"/>
      <c r="B2337" s="96"/>
      <c r="C2337" s="96"/>
      <c r="D2337" s="95"/>
      <c r="E2337" s="96"/>
      <c r="F2337" s="96"/>
      <c r="G2337" s="96"/>
      <c r="H2337" s="96"/>
      <c r="I2337" s="96"/>
      <c r="J2337" s="104"/>
      <c r="K2337" s="104"/>
      <c r="L2337" s="104"/>
      <c r="M2337" s="104"/>
    </row>
    <row r="2338" spans="1:13" x14ac:dyDescent="0.25">
      <c r="A2338" s="96"/>
      <c r="B2338" s="96"/>
      <c r="C2338" s="96"/>
      <c r="D2338" s="95"/>
      <c r="E2338" s="96"/>
      <c r="F2338" s="96"/>
      <c r="G2338" s="96"/>
      <c r="H2338" s="96"/>
      <c r="I2338" s="96"/>
      <c r="J2338" s="104"/>
      <c r="K2338" s="104"/>
      <c r="L2338" s="104"/>
      <c r="M2338" s="104"/>
    </row>
    <row r="2339" spans="1:13" x14ac:dyDescent="0.25">
      <c r="A2339" s="96"/>
      <c r="B2339" s="96"/>
      <c r="C2339" s="96"/>
      <c r="D2339" s="95"/>
      <c r="E2339" s="96"/>
      <c r="F2339" s="96"/>
      <c r="G2339" s="96"/>
      <c r="H2339" s="96"/>
      <c r="I2339" s="96"/>
      <c r="J2339" s="104"/>
      <c r="K2339" s="104"/>
      <c r="L2339" s="104"/>
      <c r="M2339" s="104"/>
    </row>
    <row r="2340" spans="1:13" x14ac:dyDescent="0.25">
      <c r="A2340" s="96"/>
      <c r="B2340" s="96"/>
      <c r="C2340" s="96"/>
      <c r="D2340" s="95"/>
      <c r="E2340" s="96"/>
      <c r="F2340" s="96"/>
      <c r="G2340" s="96"/>
      <c r="H2340" s="96"/>
      <c r="I2340" s="96"/>
      <c r="J2340" s="104"/>
      <c r="K2340" s="104"/>
      <c r="L2340" s="104"/>
      <c r="M2340" s="104"/>
    </row>
    <row r="2341" spans="1:13" x14ac:dyDescent="0.25">
      <c r="A2341" s="96"/>
      <c r="B2341" s="96"/>
      <c r="C2341" s="96"/>
      <c r="D2341" s="95"/>
      <c r="E2341" s="96"/>
      <c r="F2341" s="96"/>
      <c r="G2341" s="96"/>
      <c r="H2341" s="96"/>
      <c r="I2341" s="96"/>
      <c r="J2341" s="104"/>
      <c r="K2341" s="104"/>
      <c r="L2341" s="104"/>
      <c r="M2341" s="104"/>
    </row>
    <row r="2342" spans="1:13" x14ac:dyDescent="0.25">
      <c r="A2342" s="96"/>
      <c r="B2342" s="96"/>
      <c r="C2342" s="96"/>
      <c r="D2342" s="95"/>
      <c r="E2342" s="96"/>
      <c r="F2342" s="96"/>
      <c r="G2342" s="96"/>
      <c r="H2342" s="96"/>
      <c r="I2342" s="96"/>
      <c r="J2342" s="104"/>
      <c r="K2342" s="104"/>
      <c r="L2342" s="104"/>
      <c r="M2342" s="104"/>
    </row>
    <row r="2343" spans="1:13" x14ac:dyDescent="0.25">
      <c r="A2343" s="96"/>
      <c r="B2343" s="96"/>
      <c r="C2343" s="96"/>
      <c r="D2343" s="95"/>
      <c r="E2343" s="96"/>
      <c r="F2343" s="96"/>
      <c r="G2343" s="96"/>
      <c r="H2343" s="96"/>
      <c r="I2343" s="96"/>
      <c r="J2343" s="104"/>
      <c r="K2343" s="104"/>
      <c r="L2343" s="104"/>
      <c r="M2343" s="104"/>
    </row>
    <row r="2344" spans="1:13" x14ac:dyDescent="0.25">
      <c r="A2344" s="96"/>
      <c r="B2344" s="96"/>
      <c r="C2344" s="96"/>
      <c r="D2344" s="95"/>
      <c r="E2344" s="96"/>
      <c r="F2344" s="96"/>
      <c r="G2344" s="96"/>
      <c r="H2344" s="96"/>
      <c r="I2344" s="96"/>
      <c r="J2344" s="104"/>
      <c r="K2344" s="104"/>
      <c r="L2344" s="104"/>
      <c r="M2344" s="104"/>
    </row>
    <row r="2345" spans="1:13" x14ac:dyDescent="0.25">
      <c r="A2345" s="96"/>
      <c r="B2345" s="96"/>
      <c r="C2345" s="96"/>
      <c r="D2345" s="95"/>
      <c r="E2345" s="96"/>
      <c r="F2345" s="96"/>
      <c r="G2345" s="96"/>
      <c r="H2345" s="96"/>
      <c r="I2345" s="96"/>
      <c r="J2345" s="104"/>
      <c r="K2345" s="104"/>
      <c r="L2345" s="104"/>
      <c r="M2345" s="104"/>
    </row>
    <row r="2346" spans="1:13" x14ac:dyDescent="0.25">
      <c r="A2346" s="96"/>
      <c r="B2346" s="96"/>
      <c r="C2346" s="96"/>
      <c r="D2346" s="95"/>
      <c r="E2346" s="96"/>
      <c r="F2346" s="96"/>
      <c r="G2346" s="96"/>
      <c r="H2346" s="96"/>
      <c r="I2346" s="96"/>
      <c r="J2346" s="104"/>
      <c r="K2346" s="104"/>
      <c r="L2346" s="104"/>
      <c r="M2346" s="104"/>
    </row>
    <row r="2347" spans="1:13" x14ac:dyDescent="0.25">
      <c r="A2347" s="96"/>
      <c r="B2347" s="96"/>
      <c r="C2347" s="96"/>
      <c r="D2347" s="95"/>
      <c r="E2347" s="96"/>
      <c r="F2347" s="96"/>
      <c r="G2347" s="96"/>
      <c r="H2347" s="96"/>
      <c r="I2347" s="96"/>
      <c r="J2347" s="104"/>
      <c r="K2347" s="104"/>
      <c r="L2347" s="104"/>
      <c r="M2347" s="104"/>
    </row>
    <row r="2348" spans="1:13" x14ac:dyDescent="0.25">
      <c r="A2348" s="96"/>
      <c r="B2348" s="96"/>
      <c r="C2348" s="96"/>
      <c r="D2348" s="95"/>
      <c r="E2348" s="96"/>
      <c r="F2348" s="96"/>
      <c r="G2348" s="96"/>
      <c r="H2348" s="96"/>
      <c r="I2348" s="96"/>
      <c r="J2348" s="104"/>
      <c r="K2348" s="104"/>
      <c r="L2348" s="104"/>
      <c r="M2348" s="104"/>
    </row>
    <row r="2349" spans="1:13" x14ac:dyDescent="0.25">
      <c r="A2349" s="96"/>
      <c r="B2349" s="96"/>
      <c r="C2349" s="96"/>
      <c r="D2349" s="95"/>
      <c r="E2349" s="96"/>
      <c r="F2349" s="96"/>
      <c r="G2349" s="96"/>
      <c r="H2349" s="96"/>
      <c r="I2349" s="96"/>
      <c r="J2349" s="104"/>
      <c r="K2349" s="104"/>
      <c r="L2349" s="104"/>
      <c r="M2349" s="104"/>
    </row>
    <row r="2350" spans="1:13" x14ac:dyDescent="0.25">
      <c r="A2350" s="96"/>
      <c r="B2350" s="96"/>
      <c r="C2350" s="96"/>
      <c r="D2350" s="95"/>
      <c r="E2350" s="96"/>
      <c r="F2350" s="96"/>
      <c r="G2350" s="96"/>
      <c r="H2350" s="96"/>
      <c r="I2350" s="96"/>
      <c r="J2350" s="104"/>
      <c r="K2350" s="104"/>
      <c r="L2350" s="104"/>
      <c r="M2350" s="104"/>
    </row>
    <row r="2351" spans="1:13" x14ac:dyDescent="0.25">
      <c r="A2351" s="96"/>
      <c r="B2351" s="96"/>
      <c r="C2351" s="96"/>
      <c r="D2351" s="95"/>
      <c r="E2351" s="96"/>
      <c r="F2351" s="96"/>
      <c r="G2351" s="96"/>
      <c r="H2351" s="96"/>
      <c r="I2351" s="96"/>
      <c r="J2351" s="104"/>
      <c r="K2351" s="104"/>
      <c r="L2351" s="104"/>
      <c r="M2351" s="104"/>
    </row>
    <row r="2352" spans="1:13" x14ac:dyDescent="0.25">
      <c r="A2352" s="96"/>
      <c r="B2352" s="96"/>
      <c r="C2352" s="96"/>
      <c r="D2352" s="95"/>
      <c r="E2352" s="96"/>
      <c r="F2352" s="96"/>
      <c r="G2352" s="96"/>
      <c r="H2352" s="96"/>
      <c r="I2352" s="96"/>
      <c r="J2352" s="104"/>
      <c r="K2352" s="104"/>
      <c r="L2352" s="104"/>
      <c r="M2352" s="104"/>
    </row>
    <row r="2353" spans="1:13" x14ac:dyDescent="0.25">
      <c r="A2353" s="96"/>
      <c r="B2353" s="96"/>
      <c r="C2353" s="96"/>
      <c r="D2353" s="95"/>
      <c r="E2353" s="96"/>
      <c r="F2353" s="96"/>
      <c r="G2353" s="96"/>
      <c r="H2353" s="96"/>
      <c r="I2353" s="96"/>
      <c r="J2353" s="104"/>
      <c r="K2353" s="104"/>
      <c r="L2353" s="104"/>
      <c r="M2353" s="104"/>
    </row>
    <row r="2354" spans="1:13" x14ac:dyDescent="0.25">
      <c r="A2354" s="96"/>
      <c r="B2354" s="96"/>
      <c r="C2354" s="96"/>
      <c r="D2354" s="95"/>
      <c r="E2354" s="96"/>
      <c r="F2354" s="96"/>
      <c r="G2354" s="96"/>
      <c r="H2354" s="96"/>
      <c r="I2354" s="96"/>
      <c r="J2354" s="104"/>
      <c r="K2354" s="104"/>
      <c r="L2354" s="104"/>
      <c r="M2354" s="104"/>
    </row>
    <row r="2355" spans="1:13" x14ac:dyDescent="0.25">
      <c r="A2355" s="96"/>
      <c r="B2355" s="96"/>
      <c r="C2355" s="96"/>
      <c r="D2355" s="95"/>
      <c r="E2355" s="96"/>
      <c r="F2355" s="96"/>
      <c r="G2355" s="96"/>
      <c r="H2355" s="96"/>
      <c r="I2355" s="96"/>
      <c r="J2355" s="104"/>
      <c r="K2355" s="104"/>
      <c r="L2355" s="104"/>
      <c r="M2355" s="104"/>
    </row>
    <row r="2356" spans="1:13" x14ac:dyDescent="0.25">
      <c r="A2356" s="96"/>
      <c r="B2356" s="96"/>
      <c r="C2356" s="96"/>
      <c r="D2356" s="95"/>
      <c r="E2356" s="96"/>
      <c r="F2356" s="96"/>
      <c r="G2356" s="96"/>
      <c r="H2356" s="96"/>
      <c r="I2356" s="96"/>
      <c r="J2356" s="104"/>
      <c r="K2356" s="104"/>
      <c r="L2356" s="104"/>
      <c r="M2356" s="104"/>
    </row>
    <row r="2357" spans="1:13" x14ac:dyDescent="0.25">
      <c r="A2357" s="96"/>
      <c r="B2357" s="96"/>
      <c r="C2357" s="96"/>
      <c r="D2357" s="95"/>
      <c r="E2357" s="96"/>
      <c r="F2357" s="96"/>
      <c r="G2357" s="96"/>
      <c r="H2357" s="96"/>
      <c r="I2357" s="96"/>
      <c r="J2357" s="104"/>
      <c r="K2357" s="104"/>
      <c r="L2357" s="104"/>
      <c r="M2357" s="104"/>
    </row>
    <row r="2358" spans="1:13" x14ac:dyDescent="0.25">
      <c r="A2358" s="96"/>
      <c r="B2358" s="96"/>
      <c r="C2358" s="96"/>
      <c r="D2358" s="95"/>
      <c r="E2358" s="96"/>
      <c r="F2358" s="96"/>
      <c r="G2358" s="96"/>
      <c r="H2358" s="96"/>
      <c r="I2358" s="96"/>
      <c r="J2358" s="104"/>
      <c r="K2358" s="104"/>
      <c r="L2358" s="104"/>
      <c r="M2358" s="104"/>
    </row>
    <row r="2359" spans="1:13" x14ac:dyDescent="0.25">
      <c r="A2359" s="96"/>
      <c r="B2359" s="96"/>
      <c r="C2359" s="96"/>
      <c r="D2359" s="95"/>
      <c r="E2359" s="96"/>
      <c r="F2359" s="96"/>
      <c r="G2359" s="96"/>
      <c r="H2359" s="96"/>
      <c r="I2359" s="96"/>
      <c r="J2359" s="104"/>
      <c r="K2359" s="104"/>
      <c r="L2359" s="104"/>
      <c r="M2359" s="104"/>
    </row>
    <row r="2360" spans="1:13" x14ac:dyDescent="0.25">
      <c r="A2360" s="96"/>
      <c r="B2360" s="96"/>
      <c r="C2360" s="96"/>
      <c r="D2360" s="95"/>
      <c r="E2360" s="96"/>
      <c r="F2360" s="96"/>
      <c r="G2360" s="96"/>
      <c r="H2360" s="96"/>
      <c r="I2360" s="96"/>
      <c r="J2360" s="104"/>
      <c r="K2360" s="104"/>
      <c r="L2360" s="104"/>
      <c r="M2360" s="104"/>
    </row>
    <row r="2361" spans="1:13" x14ac:dyDescent="0.25">
      <c r="A2361" s="96"/>
      <c r="B2361" s="96"/>
      <c r="C2361" s="96"/>
      <c r="D2361" s="95"/>
      <c r="E2361" s="96"/>
      <c r="F2361" s="96"/>
      <c r="G2361" s="96"/>
      <c r="H2361" s="96"/>
      <c r="I2361" s="96"/>
      <c r="J2361" s="104"/>
      <c r="K2361" s="104"/>
      <c r="L2361" s="104"/>
      <c r="M2361" s="104"/>
    </row>
    <row r="2362" spans="1:13" x14ac:dyDescent="0.25">
      <c r="A2362" s="96"/>
      <c r="B2362" s="96"/>
      <c r="C2362" s="96"/>
      <c r="D2362" s="95"/>
      <c r="E2362" s="96"/>
      <c r="F2362" s="96"/>
      <c r="G2362" s="96"/>
      <c r="H2362" s="96"/>
      <c r="I2362" s="96"/>
      <c r="J2362" s="104"/>
      <c r="K2362" s="104"/>
      <c r="L2362" s="104"/>
      <c r="M2362" s="104"/>
    </row>
    <row r="2363" spans="1:13" x14ac:dyDescent="0.25">
      <c r="A2363" s="96"/>
      <c r="B2363" s="96"/>
      <c r="C2363" s="96"/>
      <c r="D2363" s="95"/>
      <c r="E2363" s="96"/>
      <c r="F2363" s="96"/>
      <c r="G2363" s="96"/>
      <c r="H2363" s="96"/>
      <c r="I2363" s="96"/>
      <c r="J2363" s="104"/>
      <c r="K2363" s="104"/>
      <c r="L2363" s="104"/>
      <c r="M2363" s="104"/>
    </row>
    <row r="2364" spans="1:13" x14ac:dyDescent="0.25">
      <c r="A2364" s="96"/>
      <c r="B2364" s="96"/>
      <c r="C2364" s="96"/>
      <c r="D2364" s="95"/>
      <c r="E2364" s="96"/>
      <c r="F2364" s="96"/>
      <c r="G2364" s="96"/>
      <c r="H2364" s="96"/>
      <c r="I2364" s="96"/>
      <c r="J2364" s="104"/>
      <c r="K2364" s="104"/>
      <c r="L2364" s="104"/>
      <c r="M2364" s="104"/>
    </row>
    <row r="2365" spans="1:13" x14ac:dyDescent="0.25">
      <c r="A2365" s="96"/>
      <c r="B2365" s="96"/>
      <c r="C2365" s="96"/>
      <c r="D2365" s="95"/>
      <c r="E2365" s="96"/>
      <c r="F2365" s="96"/>
      <c r="G2365" s="96"/>
      <c r="H2365" s="96"/>
      <c r="I2365" s="96"/>
      <c r="J2365" s="104"/>
      <c r="K2365" s="104"/>
      <c r="L2365" s="104"/>
      <c r="M2365" s="104"/>
    </row>
    <row r="2366" spans="1:13" x14ac:dyDescent="0.25">
      <c r="A2366" s="96"/>
      <c r="B2366" s="96"/>
      <c r="C2366" s="96"/>
      <c r="D2366" s="95"/>
      <c r="E2366" s="96"/>
      <c r="F2366" s="96"/>
      <c r="G2366" s="96"/>
      <c r="H2366" s="96"/>
      <c r="I2366" s="96"/>
      <c r="J2366" s="104"/>
      <c r="K2366" s="104"/>
      <c r="L2366" s="104"/>
      <c r="M2366" s="104"/>
    </row>
    <row r="2367" spans="1:13" x14ac:dyDescent="0.25">
      <c r="A2367" s="96"/>
      <c r="B2367" s="96"/>
      <c r="C2367" s="96"/>
      <c r="D2367" s="95"/>
      <c r="E2367" s="96"/>
      <c r="F2367" s="96"/>
      <c r="G2367" s="96"/>
      <c r="H2367" s="96"/>
      <c r="I2367" s="96"/>
      <c r="J2367" s="104"/>
      <c r="K2367" s="104"/>
      <c r="L2367" s="104"/>
      <c r="M2367" s="104"/>
    </row>
    <row r="2368" spans="1:13" x14ac:dyDescent="0.25">
      <c r="A2368" s="96"/>
      <c r="B2368" s="96"/>
      <c r="C2368" s="96"/>
      <c r="D2368" s="95"/>
      <c r="E2368" s="96"/>
      <c r="F2368" s="96"/>
      <c r="G2368" s="96"/>
      <c r="H2368" s="96"/>
      <c r="I2368" s="96"/>
      <c r="J2368" s="104"/>
      <c r="K2368" s="104"/>
      <c r="L2368" s="104"/>
      <c r="M2368" s="104"/>
    </row>
    <row r="2369" spans="1:13" x14ac:dyDescent="0.25">
      <c r="A2369" s="96"/>
      <c r="B2369" s="96"/>
      <c r="C2369" s="96"/>
      <c r="D2369" s="95"/>
      <c r="E2369" s="96"/>
      <c r="F2369" s="96"/>
      <c r="G2369" s="96"/>
      <c r="H2369" s="96"/>
      <c r="I2369" s="96"/>
      <c r="J2369" s="104"/>
      <c r="K2369" s="104"/>
      <c r="L2369" s="104"/>
      <c r="M2369" s="104"/>
    </row>
    <row r="2370" spans="1:13" x14ac:dyDescent="0.25">
      <c r="A2370" s="96"/>
      <c r="B2370" s="96"/>
      <c r="C2370" s="96"/>
      <c r="D2370" s="95"/>
      <c r="E2370" s="96"/>
      <c r="F2370" s="96"/>
      <c r="G2370" s="96"/>
      <c r="H2370" s="96"/>
      <c r="I2370" s="96"/>
      <c r="J2370" s="104"/>
      <c r="K2370" s="104"/>
      <c r="L2370" s="104"/>
      <c r="M2370" s="104"/>
    </row>
    <row r="2371" spans="1:13" x14ac:dyDescent="0.25">
      <c r="A2371" s="96"/>
      <c r="B2371" s="96"/>
      <c r="C2371" s="96"/>
      <c r="D2371" s="95"/>
      <c r="E2371" s="96"/>
      <c r="F2371" s="96"/>
      <c r="G2371" s="96"/>
      <c r="H2371" s="96"/>
      <c r="I2371" s="96"/>
      <c r="J2371" s="104"/>
      <c r="K2371" s="104"/>
      <c r="L2371" s="104"/>
      <c r="M2371" s="104"/>
    </row>
    <row r="2372" spans="1:13" x14ac:dyDescent="0.25">
      <c r="A2372" s="96"/>
      <c r="B2372" s="96"/>
      <c r="C2372" s="96"/>
      <c r="D2372" s="95"/>
      <c r="E2372" s="96"/>
      <c r="F2372" s="96"/>
      <c r="G2372" s="96"/>
      <c r="H2372" s="96"/>
      <c r="I2372" s="96"/>
      <c r="J2372" s="104"/>
      <c r="K2372" s="104"/>
      <c r="L2372" s="104"/>
      <c r="M2372" s="104"/>
    </row>
    <row r="2373" spans="1:13" x14ac:dyDescent="0.25">
      <c r="A2373" s="96"/>
      <c r="B2373" s="96"/>
      <c r="C2373" s="96"/>
      <c r="D2373" s="95"/>
      <c r="E2373" s="96"/>
      <c r="F2373" s="96"/>
      <c r="G2373" s="96"/>
      <c r="H2373" s="96"/>
      <c r="I2373" s="96"/>
      <c r="J2373" s="104"/>
      <c r="K2373" s="104"/>
      <c r="L2373" s="104"/>
      <c r="M2373" s="104"/>
    </row>
    <row r="2374" spans="1:13" x14ac:dyDescent="0.25">
      <c r="A2374" s="96"/>
      <c r="B2374" s="96"/>
      <c r="C2374" s="96"/>
      <c r="D2374" s="95"/>
      <c r="E2374" s="96"/>
      <c r="F2374" s="96"/>
      <c r="G2374" s="96"/>
      <c r="H2374" s="96"/>
      <c r="I2374" s="96"/>
      <c r="J2374" s="104"/>
      <c r="K2374" s="104"/>
      <c r="L2374" s="104"/>
      <c r="M2374" s="104"/>
    </row>
    <row r="2375" spans="1:13" x14ac:dyDescent="0.25">
      <c r="A2375" s="96"/>
      <c r="B2375" s="96"/>
      <c r="C2375" s="96"/>
      <c r="D2375" s="95"/>
      <c r="E2375" s="96"/>
      <c r="F2375" s="96"/>
      <c r="G2375" s="96"/>
      <c r="H2375" s="96"/>
      <c r="I2375" s="96"/>
      <c r="J2375" s="104"/>
      <c r="K2375" s="104"/>
      <c r="L2375" s="104"/>
      <c r="M2375" s="104"/>
    </row>
    <row r="2376" spans="1:13" x14ac:dyDescent="0.25">
      <c r="A2376" s="96"/>
      <c r="B2376" s="96"/>
      <c r="C2376" s="96"/>
      <c r="D2376" s="95"/>
      <c r="E2376" s="96"/>
      <c r="F2376" s="96"/>
      <c r="G2376" s="96"/>
      <c r="H2376" s="96"/>
      <c r="I2376" s="96"/>
      <c r="J2376" s="104"/>
      <c r="K2376" s="104"/>
      <c r="L2376" s="104"/>
      <c r="M2376" s="104"/>
    </row>
    <row r="2377" spans="1:13" x14ac:dyDescent="0.25">
      <c r="A2377" s="96"/>
      <c r="B2377" s="96"/>
      <c r="C2377" s="96"/>
      <c r="D2377" s="95"/>
      <c r="E2377" s="96"/>
      <c r="F2377" s="96"/>
      <c r="G2377" s="96"/>
      <c r="H2377" s="96"/>
      <c r="I2377" s="96"/>
      <c r="J2377" s="104"/>
      <c r="K2377" s="104"/>
      <c r="L2377" s="104"/>
      <c r="M2377" s="104"/>
    </row>
    <row r="2378" spans="1:13" x14ac:dyDescent="0.25">
      <c r="A2378" s="96"/>
      <c r="B2378" s="96"/>
      <c r="C2378" s="96"/>
      <c r="D2378" s="95"/>
      <c r="E2378" s="96"/>
      <c r="F2378" s="96"/>
      <c r="G2378" s="96"/>
      <c r="H2378" s="96"/>
      <c r="I2378" s="96"/>
      <c r="J2378" s="104"/>
      <c r="K2378" s="104"/>
      <c r="L2378" s="104"/>
      <c r="M2378" s="104"/>
    </row>
    <row r="2379" spans="1:13" x14ac:dyDescent="0.25">
      <c r="A2379" s="96"/>
      <c r="B2379" s="96"/>
      <c r="C2379" s="96"/>
      <c r="D2379" s="95"/>
      <c r="E2379" s="96"/>
      <c r="F2379" s="96"/>
      <c r="G2379" s="96"/>
      <c r="H2379" s="96"/>
      <c r="I2379" s="96"/>
      <c r="J2379" s="104"/>
      <c r="K2379" s="104"/>
      <c r="L2379" s="104"/>
      <c r="M2379" s="104"/>
    </row>
    <row r="2380" spans="1:13" x14ac:dyDescent="0.25">
      <c r="A2380" s="96"/>
      <c r="B2380" s="96"/>
      <c r="C2380" s="96"/>
      <c r="D2380" s="95"/>
      <c r="E2380" s="96"/>
      <c r="F2380" s="96"/>
      <c r="G2380" s="96"/>
      <c r="H2380" s="96"/>
      <c r="I2380" s="96"/>
      <c r="J2380" s="104"/>
      <c r="K2380" s="104"/>
      <c r="L2380" s="104"/>
      <c r="M2380" s="104"/>
    </row>
    <row r="2381" spans="1:13" x14ac:dyDescent="0.25">
      <c r="A2381" s="96"/>
      <c r="B2381" s="96"/>
      <c r="C2381" s="96"/>
      <c r="D2381" s="95"/>
      <c r="E2381" s="96"/>
      <c r="F2381" s="96"/>
      <c r="G2381" s="96"/>
      <c r="H2381" s="96"/>
      <c r="I2381" s="96"/>
      <c r="J2381" s="104"/>
      <c r="K2381" s="104"/>
      <c r="L2381" s="104"/>
      <c r="M2381" s="104"/>
    </row>
    <row r="2382" spans="1:13" x14ac:dyDescent="0.25">
      <c r="A2382" s="96"/>
      <c r="B2382" s="96"/>
      <c r="C2382" s="96"/>
      <c r="D2382" s="95"/>
      <c r="E2382" s="96"/>
      <c r="F2382" s="96"/>
      <c r="G2382" s="96"/>
      <c r="H2382" s="96"/>
      <c r="I2382" s="96"/>
      <c r="J2382" s="104"/>
      <c r="K2382" s="104"/>
      <c r="L2382" s="104"/>
      <c r="M2382" s="104"/>
    </row>
    <row r="2383" spans="1:13" x14ac:dyDescent="0.25">
      <c r="A2383" s="96"/>
      <c r="B2383" s="96"/>
      <c r="C2383" s="96"/>
      <c r="D2383" s="95"/>
      <c r="E2383" s="96"/>
      <c r="F2383" s="96"/>
      <c r="G2383" s="96"/>
      <c r="H2383" s="96"/>
      <c r="I2383" s="96"/>
      <c r="J2383" s="104"/>
      <c r="K2383" s="104"/>
      <c r="L2383" s="104"/>
      <c r="M2383" s="104"/>
    </row>
    <row r="2384" spans="1:13" x14ac:dyDescent="0.25">
      <c r="A2384" s="96"/>
      <c r="B2384" s="96"/>
      <c r="C2384" s="96"/>
      <c r="D2384" s="95"/>
      <c r="E2384" s="96"/>
      <c r="F2384" s="96"/>
      <c r="G2384" s="96"/>
      <c r="H2384" s="96"/>
      <c r="I2384" s="96"/>
      <c r="J2384" s="104"/>
      <c r="K2384" s="104"/>
      <c r="L2384" s="104"/>
      <c r="M2384" s="104"/>
    </row>
    <row r="2385" spans="1:13" x14ac:dyDescent="0.25">
      <c r="A2385" s="96"/>
      <c r="B2385" s="96"/>
      <c r="C2385" s="96"/>
      <c r="D2385" s="95"/>
      <c r="E2385" s="96"/>
      <c r="F2385" s="96"/>
      <c r="G2385" s="96"/>
      <c r="H2385" s="96"/>
      <c r="I2385" s="96"/>
      <c r="J2385" s="104"/>
      <c r="K2385" s="104"/>
      <c r="L2385" s="104"/>
      <c r="M2385" s="104"/>
    </row>
    <row r="2386" spans="1:13" x14ac:dyDescent="0.25">
      <c r="A2386" s="96"/>
      <c r="B2386" s="96"/>
      <c r="C2386" s="96"/>
      <c r="D2386" s="95"/>
      <c r="E2386" s="96"/>
      <c r="F2386" s="96"/>
      <c r="G2386" s="96"/>
      <c r="H2386" s="96"/>
      <c r="I2386" s="96"/>
      <c r="J2386" s="104"/>
      <c r="K2386" s="104"/>
      <c r="L2386" s="104"/>
      <c r="M2386" s="104"/>
    </row>
    <row r="2387" spans="1:13" x14ac:dyDescent="0.25">
      <c r="A2387" s="96"/>
      <c r="B2387" s="96"/>
      <c r="C2387" s="96"/>
      <c r="D2387" s="95"/>
      <c r="E2387" s="96"/>
      <c r="F2387" s="96"/>
      <c r="G2387" s="96"/>
      <c r="H2387" s="96"/>
      <c r="I2387" s="96"/>
      <c r="J2387" s="104"/>
      <c r="K2387" s="104"/>
      <c r="L2387" s="104"/>
      <c r="M2387" s="104"/>
    </row>
    <row r="2388" spans="1:13" x14ac:dyDescent="0.25">
      <c r="A2388" s="96"/>
      <c r="B2388" s="96"/>
      <c r="C2388" s="96"/>
      <c r="D2388" s="95"/>
      <c r="E2388" s="96"/>
      <c r="F2388" s="96"/>
      <c r="G2388" s="96"/>
      <c r="H2388" s="96"/>
      <c r="I2388" s="96"/>
      <c r="J2388" s="104"/>
      <c r="K2388" s="104"/>
      <c r="L2388" s="104"/>
      <c r="M2388" s="104"/>
    </row>
    <row r="2389" spans="1:13" x14ac:dyDescent="0.25">
      <c r="A2389" s="96"/>
      <c r="B2389" s="96"/>
      <c r="C2389" s="96"/>
      <c r="D2389" s="95"/>
      <c r="E2389" s="96"/>
      <c r="F2389" s="96"/>
      <c r="G2389" s="96"/>
      <c r="H2389" s="96"/>
      <c r="I2389" s="96"/>
      <c r="J2389" s="104"/>
      <c r="K2389" s="104"/>
      <c r="L2389" s="104"/>
      <c r="M2389" s="104"/>
    </row>
    <row r="2390" spans="1:13" x14ac:dyDescent="0.25">
      <c r="A2390" s="96"/>
      <c r="B2390" s="96"/>
      <c r="C2390" s="96"/>
      <c r="D2390" s="95"/>
      <c r="E2390" s="96"/>
      <c r="F2390" s="96"/>
      <c r="G2390" s="96"/>
      <c r="H2390" s="96"/>
      <c r="I2390" s="96"/>
      <c r="J2390" s="104"/>
      <c r="K2390" s="104"/>
      <c r="L2390" s="104"/>
      <c r="M2390" s="104"/>
    </row>
    <row r="2391" spans="1:13" x14ac:dyDescent="0.25">
      <c r="A2391" s="96"/>
      <c r="B2391" s="96"/>
      <c r="C2391" s="96"/>
      <c r="D2391" s="95"/>
      <c r="E2391" s="96"/>
      <c r="F2391" s="96"/>
      <c r="G2391" s="96"/>
      <c r="H2391" s="96"/>
      <c r="I2391" s="96"/>
      <c r="J2391" s="104"/>
      <c r="K2391" s="104"/>
      <c r="L2391" s="104"/>
      <c r="M2391" s="104"/>
    </row>
    <row r="2392" spans="1:13" x14ac:dyDescent="0.25">
      <c r="A2392" s="96"/>
      <c r="B2392" s="96"/>
      <c r="C2392" s="96"/>
      <c r="D2392" s="95"/>
      <c r="E2392" s="96"/>
      <c r="F2392" s="96"/>
      <c r="G2392" s="96"/>
      <c r="H2392" s="96"/>
      <c r="I2392" s="96"/>
      <c r="J2392" s="104"/>
      <c r="K2392" s="104"/>
      <c r="L2392" s="104"/>
      <c r="M2392" s="104"/>
    </row>
    <row r="2393" spans="1:13" x14ac:dyDescent="0.25">
      <c r="A2393" s="96"/>
      <c r="B2393" s="96"/>
      <c r="C2393" s="96"/>
      <c r="D2393" s="95"/>
      <c r="E2393" s="96"/>
      <c r="F2393" s="96"/>
      <c r="G2393" s="96"/>
      <c r="H2393" s="96"/>
      <c r="I2393" s="96"/>
      <c r="J2393" s="104"/>
      <c r="K2393" s="104"/>
      <c r="L2393" s="104"/>
      <c r="M2393" s="104"/>
    </row>
    <row r="2394" spans="1:13" x14ac:dyDescent="0.25">
      <c r="A2394" s="96"/>
      <c r="B2394" s="96"/>
      <c r="C2394" s="96"/>
      <c r="D2394" s="95"/>
      <c r="E2394" s="96"/>
      <c r="F2394" s="96"/>
      <c r="G2394" s="96"/>
      <c r="H2394" s="96"/>
      <c r="I2394" s="96"/>
      <c r="J2394" s="104"/>
      <c r="K2394" s="104"/>
      <c r="L2394" s="104"/>
      <c r="M2394" s="104"/>
    </row>
    <row r="2395" spans="1:13" x14ac:dyDescent="0.25">
      <c r="A2395" s="96"/>
      <c r="B2395" s="96"/>
      <c r="C2395" s="96"/>
      <c r="D2395" s="95"/>
      <c r="E2395" s="96"/>
      <c r="F2395" s="96"/>
      <c r="G2395" s="96"/>
      <c r="H2395" s="96"/>
      <c r="I2395" s="96"/>
      <c r="J2395" s="104"/>
      <c r="K2395" s="104"/>
      <c r="L2395" s="104"/>
      <c r="M2395" s="104"/>
    </row>
    <row r="2396" spans="1:13" x14ac:dyDescent="0.25">
      <c r="A2396" s="96"/>
      <c r="B2396" s="96"/>
      <c r="C2396" s="96"/>
      <c r="D2396" s="95"/>
      <c r="E2396" s="96"/>
      <c r="F2396" s="96"/>
      <c r="G2396" s="96"/>
      <c r="H2396" s="96"/>
      <c r="I2396" s="96"/>
      <c r="J2396" s="104"/>
      <c r="K2396" s="104"/>
      <c r="L2396" s="104"/>
      <c r="M2396" s="104"/>
    </row>
    <row r="2397" spans="1:13" x14ac:dyDescent="0.25">
      <c r="A2397" s="96"/>
      <c r="B2397" s="96"/>
      <c r="C2397" s="96"/>
      <c r="D2397" s="95"/>
      <c r="E2397" s="96"/>
      <c r="F2397" s="96"/>
      <c r="G2397" s="96"/>
      <c r="H2397" s="96"/>
      <c r="I2397" s="96"/>
      <c r="J2397" s="104"/>
      <c r="K2397" s="104"/>
      <c r="L2397" s="104"/>
      <c r="M2397" s="104"/>
    </row>
    <row r="2398" spans="1:13" x14ac:dyDescent="0.25">
      <c r="A2398" s="96"/>
      <c r="B2398" s="96"/>
      <c r="C2398" s="96"/>
      <c r="D2398" s="95"/>
      <c r="E2398" s="96"/>
      <c r="F2398" s="96"/>
      <c r="G2398" s="96"/>
      <c r="H2398" s="96"/>
      <c r="I2398" s="96"/>
      <c r="J2398" s="104"/>
      <c r="K2398" s="104"/>
      <c r="L2398" s="104"/>
      <c r="M2398" s="104"/>
    </row>
    <row r="2399" spans="1:13" x14ac:dyDescent="0.25">
      <c r="A2399" s="96"/>
      <c r="B2399" s="96"/>
      <c r="C2399" s="96"/>
      <c r="D2399" s="95"/>
      <c r="E2399" s="96"/>
      <c r="F2399" s="96"/>
      <c r="G2399" s="96"/>
      <c r="H2399" s="96"/>
      <c r="I2399" s="96"/>
      <c r="J2399" s="104"/>
      <c r="K2399" s="104"/>
      <c r="L2399" s="104"/>
      <c r="M2399" s="104"/>
    </row>
    <row r="2400" spans="1:13" x14ac:dyDescent="0.25">
      <c r="A2400" s="96"/>
      <c r="B2400" s="96"/>
      <c r="C2400" s="96"/>
      <c r="D2400" s="95"/>
      <c r="E2400" s="96"/>
      <c r="F2400" s="96"/>
      <c r="G2400" s="96"/>
      <c r="H2400" s="96"/>
      <c r="I2400" s="96"/>
      <c r="J2400" s="104"/>
      <c r="K2400" s="104"/>
      <c r="L2400" s="104"/>
      <c r="M2400" s="104"/>
    </row>
    <row r="2401" spans="1:13" x14ac:dyDescent="0.25">
      <c r="A2401" s="96"/>
      <c r="B2401" s="96"/>
      <c r="C2401" s="96"/>
      <c r="D2401" s="95"/>
      <c r="E2401" s="96"/>
      <c r="F2401" s="96"/>
      <c r="G2401" s="96"/>
      <c r="H2401" s="96"/>
      <c r="I2401" s="96"/>
      <c r="J2401" s="104"/>
      <c r="K2401" s="104"/>
      <c r="L2401" s="104"/>
      <c r="M2401" s="104"/>
    </row>
    <row r="2402" spans="1:13" x14ac:dyDescent="0.25">
      <c r="A2402" s="96"/>
      <c r="B2402" s="96"/>
      <c r="C2402" s="96"/>
      <c r="D2402" s="95"/>
      <c r="E2402" s="96"/>
      <c r="F2402" s="96"/>
      <c r="G2402" s="96"/>
      <c r="H2402" s="96"/>
      <c r="I2402" s="96"/>
      <c r="J2402" s="104"/>
      <c r="K2402" s="104"/>
      <c r="L2402" s="104"/>
      <c r="M2402" s="104"/>
    </row>
    <row r="2403" spans="1:13" x14ac:dyDescent="0.25">
      <c r="A2403" s="96"/>
      <c r="B2403" s="96"/>
      <c r="C2403" s="96"/>
      <c r="D2403" s="95"/>
      <c r="E2403" s="96"/>
      <c r="F2403" s="96"/>
      <c r="G2403" s="96"/>
      <c r="H2403" s="96"/>
      <c r="I2403" s="96"/>
      <c r="J2403" s="104"/>
      <c r="K2403" s="104"/>
      <c r="L2403" s="104"/>
      <c r="M2403" s="104"/>
    </row>
    <row r="2404" spans="1:13" x14ac:dyDescent="0.25">
      <c r="A2404" s="96"/>
      <c r="B2404" s="96"/>
      <c r="C2404" s="96"/>
      <c r="D2404" s="95"/>
      <c r="E2404" s="96"/>
      <c r="F2404" s="96"/>
      <c r="G2404" s="96"/>
      <c r="H2404" s="96"/>
      <c r="I2404" s="96"/>
      <c r="J2404" s="104"/>
      <c r="K2404" s="104"/>
      <c r="L2404" s="104"/>
      <c r="M2404" s="104"/>
    </row>
    <row r="2405" spans="1:13" x14ac:dyDescent="0.25">
      <c r="A2405" s="96"/>
      <c r="B2405" s="96"/>
      <c r="C2405" s="96"/>
      <c r="D2405" s="95"/>
      <c r="E2405" s="96"/>
      <c r="F2405" s="96"/>
      <c r="G2405" s="96"/>
      <c r="H2405" s="96"/>
      <c r="I2405" s="96"/>
      <c r="J2405" s="104"/>
      <c r="K2405" s="104"/>
      <c r="L2405" s="104"/>
      <c r="M2405" s="104"/>
    </row>
    <row r="2406" spans="1:13" x14ac:dyDescent="0.25">
      <c r="A2406" s="96"/>
      <c r="B2406" s="96"/>
      <c r="C2406" s="96"/>
      <c r="D2406" s="95"/>
      <c r="E2406" s="96"/>
      <c r="F2406" s="96"/>
      <c r="G2406" s="96"/>
      <c r="H2406" s="96"/>
      <c r="I2406" s="96"/>
      <c r="J2406" s="104"/>
      <c r="K2406" s="104"/>
      <c r="L2406" s="104"/>
      <c r="M2406" s="104"/>
    </row>
    <row r="2407" spans="1:13" x14ac:dyDescent="0.25">
      <c r="A2407" s="96"/>
      <c r="B2407" s="96"/>
      <c r="C2407" s="96"/>
      <c r="D2407" s="95"/>
      <c r="E2407" s="96"/>
      <c r="F2407" s="96"/>
      <c r="G2407" s="96"/>
      <c r="H2407" s="96"/>
      <c r="I2407" s="96"/>
      <c r="J2407" s="104"/>
      <c r="K2407" s="104"/>
      <c r="L2407" s="104"/>
      <c r="M2407" s="104"/>
    </row>
    <row r="2408" spans="1:13" x14ac:dyDescent="0.25">
      <c r="A2408" s="96"/>
      <c r="B2408" s="96"/>
      <c r="C2408" s="96"/>
      <c r="D2408" s="95"/>
      <c r="E2408" s="96"/>
      <c r="F2408" s="96"/>
      <c r="G2408" s="96"/>
      <c r="H2408" s="96"/>
      <c r="I2408" s="96"/>
      <c r="J2408" s="104"/>
      <c r="K2408" s="104"/>
      <c r="L2408" s="104"/>
      <c r="M2408" s="104"/>
    </row>
    <row r="2409" spans="1:13" x14ac:dyDescent="0.25">
      <c r="A2409" s="96"/>
      <c r="B2409" s="96"/>
      <c r="C2409" s="96"/>
      <c r="D2409" s="95"/>
      <c r="E2409" s="96"/>
      <c r="F2409" s="96"/>
      <c r="G2409" s="96"/>
      <c r="H2409" s="96"/>
      <c r="I2409" s="96"/>
      <c r="J2409" s="104"/>
      <c r="K2409" s="104"/>
      <c r="L2409" s="104"/>
      <c r="M2409" s="104"/>
    </row>
    <row r="2410" spans="1:13" x14ac:dyDescent="0.25">
      <c r="A2410" s="96"/>
      <c r="B2410" s="96"/>
      <c r="C2410" s="96"/>
      <c r="D2410" s="95"/>
      <c r="E2410" s="96"/>
      <c r="F2410" s="96"/>
      <c r="G2410" s="96"/>
      <c r="H2410" s="96"/>
      <c r="I2410" s="96"/>
      <c r="J2410" s="104"/>
      <c r="K2410" s="104"/>
      <c r="L2410" s="104"/>
      <c r="M2410" s="104"/>
    </row>
    <row r="2411" spans="1:13" x14ac:dyDescent="0.25">
      <c r="A2411" s="96"/>
      <c r="B2411" s="96"/>
      <c r="C2411" s="96"/>
      <c r="D2411" s="95"/>
      <c r="E2411" s="96"/>
      <c r="F2411" s="96"/>
      <c r="G2411" s="96"/>
      <c r="H2411" s="96"/>
      <c r="I2411" s="96"/>
      <c r="J2411" s="104"/>
      <c r="K2411" s="104"/>
      <c r="L2411" s="104"/>
      <c r="M2411" s="104"/>
    </row>
    <row r="2412" spans="1:13" x14ac:dyDescent="0.25">
      <c r="A2412" s="96"/>
      <c r="B2412" s="96"/>
      <c r="C2412" s="96"/>
      <c r="D2412" s="95"/>
      <c r="E2412" s="96"/>
      <c r="F2412" s="96"/>
      <c r="G2412" s="96"/>
      <c r="H2412" s="96"/>
      <c r="I2412" s="96"/>
      <c r="J2412" s="104"/>
      <c r="K2412" s="104"/>
      <c r="L2412" s="104"/>
      <c r="M2412" s="104"/>
    </row>
    <row r="2413" spans="1:13" x14ac:dyDescent="0.25">
      <c r="A2413" s="96"/>
      <c r="B2413" s="96"/>
      <c r="C2413" s="96"/>
      <c r="D2413" s="95"/>
      <c r="E2413" s="96"/>
      <c r="F2413" s="96"/>
      <c r="G2413" s="96"/>
      <c r="H2413" s="96"/>
      <c r="I2413" s="96"/>
      <c r="J2413" s="104"/>
      <c r="K2413" s="104"/>
      <c r="L2413" s="104"/>
      <c r="M2413" s="104"/>
    </row>
    <row r="2414" spans="1:13" x14ac:dyDescent="0.25">
      <c r="A2414" s="96"/>
      <c r="B2414" s="96"/>
      <c r="C2414" s="96"/>
      <c r="D2414" s="95"/>
      <c r="E2414" s="96"/>
      <c r="F2414" s="96"/>
      <c r="G2414" s="96"/>
      <c r="H2414" s="96"/>
      <c r="I2414" s="96"/>
      <c r="J2414" s="104"/>
      <c r="K2414" s="104"/>
      <c r="L2414" s="104"/>
      <c r="M2414" s="104"/>
    </row>
    <row r="2415" spans="1:13" x14ac:dyDescent="0.25">
      <c r="A2415" s="96"/>
      <c r="B2415" s="96"/>
      <c r="C2415" s="96"/>
      <c r="D2415" s="95"/>
      <c r="E2415" s="96"/>
      <c r="F2415" s="96"/>
      <c r="G2415" s="96"/>
      <c r="H2415" s="96"/>
      <c r="I2415" s="96"/>
      <c r="J2415" s="104"/>
      <c r="K2415" s="104"/>
      <c r="L2415" s="104"/>
      <c r="M2415" s="104"/>
    </row>
    <row r="2416" spans="1:13" x14ac:dyDescent="0.25">
      <c r="A2416" s="96"/>
      <c r="B2416" s="96"/>
      <c r="C2416" s="96"/>
      <c r="D2416" s="95"/>
      <c r="E2416" s="96"/>
      <c r="F2416" s="96"/>
      <c r="G2416" s="96"/>
      <c r="H2416" s="96"/>
      <c r="I2416" s="96"/>
      <c r="J2416" s="104"/>
      <c r="K2416" s="104"/>
      <c r="L2416" s="104"/>
      <c r="M2416" s="104"/>
    </row>
    <row r="2417" spans="1:13" x14ac:dyDescent="0.25">
      <c r="A2417" s="96"/>
      <c r="B2417" s="96"/>
      <c r="C2417" s="96"/>
      <c r="D2417" s="95"/>
      <c r="E2417" s="96"/>
      <c r="F2417" s="96"/>
      <c r="G2417" s="96"/>
      <c r="H2417" s="96"/>
      <c r="I2417" s="96"/>
      <c r="J2417" s="104"/>
      <c r="K2417" s="104"/>
      <c r="L2417" s="104"/>
      <c r="M2417" s="104"/>
    </row>
    <row r="2418" spans="1:13" x14ac:dyDescent="0.25">
      <c r="A2418" s="96"/>
      <c r="B2418" s="96"/>
      <c r="C2418" s="96"/>
      <c r="D2418" s="95"/>
      <c r="E2418" s="96"/>
      <c r="F2418" s="96"/>
      <c r="G2418" s="96"/>
      <c r="H2418" s="96"/>
      <c r="I2418" s="96"/>
      <c r="J2418" s="104"/>
      <c r="K2418" s="104"/>
      <c r="L2418" s="104"/>
      <c r="M2418" s="104"/>
    </row>
    <row r="2419" spans="1:13" x14ac:dyDescent="0.25">
      <c r="A2419" s="96"/>
      <c r="B2419" s="96"/>
      <c r="C2419" s="96"/>
      <c r="D2419" s="95"/>
      <c r="E2419" s="96"/>
      <c r="F2419" s="96"/>
      <c r="G2419" s="96"/>
      <c r="H2419" s="96"/>
      <c r="I2419" s="96"/>
      <c r="J2419" s="104"/>
      <c r="K2419" s="104"/>
      <c r="L2419" s="104"/>
      <c r="M2419" s="104"/>
    </row>
    <row r="2420" spans="1:13" x14ac:dyDescent="0.25">
      <c r="A2420" s="96"/>
      <c r="B2420" s="96"/>
      <c r="C2420" s="96"/>
      <c r="D2420" s="95"/>
      <c r="E2420" s="96"/>
      <c r="F2420" s="96"/>
      <c r="G2420" s="96"/>
      <c r="H2420" s="96"/>
      <c r="I2420" s="96"/>
      <c r="J2420" s="104"/>
      <c r="K2420" s="104"/>
      <c r="L2420" s="104"/>
      <c r="M2420" s="104"/>
    </row>
    <row r="2421" spans="1:13" x14ac:dyDescent="0.25">
      <c r="A2421" s="96"/>
      <c r="B2421" s="96"/>
      <c r="C2421" s="96"/>
      <c r="D2421" s="95"/>
      <c r="E2421" s="96"/>
      <c r="F2421" s="96"/>
      <c r="G2421" s="96"/>
      <c r="H2421" s="96"/>
      <c r="I2421" s="96"/>
      <c r="J2421" s="104"/>
      <c r="K2421" s="104"/>
      <c r="L2421" s="104"/>
      <c r="M2421" s="104"/>
    </row>
    <row r="2422" spans="1:13" x14ac:dyDescent="0.25">
      <c r="A2422" s="96"/>
      <c r="B2422" s="96"/>
      <c r="C2422" s="96"/>
      <c r="D2422" s="95"/>
      <c r="E2422" s="96"/>
      <c r="F2422" s="96"/>
      <c r="G2422" s="96"/>
      <c r="H2422" s="96"/>
      <c r="I2422" s="96"/>
      <c r="J2422" s="104"/>
      <c r="K2422" s="104"/>
      <c r="L2422" s="104"/>
      <c r="M2422" s="104"/>
    </row>
    <row r="2423" spans="1:13" x14ac:dyDescent="0.25">
      <c r="A2423" s="96"/>
      <c r="B2423" s="96"/>
      <c r="C2423" s="96"/>
      <c r="D2423" s="95"/>
      <c r="E2423" s="96"/>
      <c r="F2423" s="96"/>
      <c r="G2423" s="96"/>
      <c r="H2423" s="96"/>
      <c r="I2423" s="96"/>
      <c r="J2423" s="104"/>
      <c r="K2423" s="104"/>
      <c r="L2423" s="104"/>
      <c r="M2423" s="104"/>
    </row>
    <row r="2424" spans="1:13" x14ac:dyDescent="0.25">
      <c r="A2424" s="96"/>
      <c r="B2424" s="96"/>
      <c r="C2424" s="96"/>
      <c r="D2424" s="95"/>
      <c r="E2424" s="96"/>
      <c r="F2424" s="96"/>
      <c r="G2424" s="96"/>
      <c r="H2424" s="96"/>
      <c r="I2424" s="96"/>
      <c r="J2424" s="104"/>
      <c r="K2424" s="104"/>
      <c r="L2424" s="104"/>
      <c r="M2424" s="104"/>
    </row>
    <row r="2425" spans="1:13" x14ac:dyDescent="0.25">
      <c r="A2425" s="96"/>
      <c r="B2425" s="96"/>
      <c r="C2425" s="96"/>
      <c r="D2425" s="95"/>
      <c r="E2425" s="96"/>
      <c r="F2425" s="96"/>
      <c r="G2425" s="96"/>
      <c r="H2425" s="96"/>
      <c r="I2425" s="96"/>
      <c r="J2425" s="104"/>
      <c r="K2425" s="104"/>
      <c r="L2425" s="104"/>
      <c r="M2425" s="104"/>
    </row>
    <row r="2426" spans="1:13" x14ac:dyDescent="0.25">
      <c r="A2426" s="96"/>
      <c r="B2426" s="96"/>
      <c r="C2426" s="96"/>
      <c r="D2426" s="95"/>
      <c r="E2426" s="96"/>
      <c r="F2426" s="96"/>
      <c r="G2426" s="96"/>
      <c r="H2426" s="96"/>
      <c r="I2426" s="96"/>
      <c r="J2426" s="104"/>
      <c r="K2426" s="104"/>
      <c r="L2426" s="104"/>
      <c r="M2426" s="104"/>
    </row>
    <row r="2427" spans="1:13" x14ac:dyDescent="0.25">
      <c r="A2427" s="96"/>
      <c r="B2427" s="96"/>
      <c r="C2427" s="96"/>
      <c r="D2427" s="95"/>
      <c r="E2427" s="96"/>
      <c r="F2427" s="96"/>
      <c r="G2427" s="96"/>
      <c r="H2427" s="96"/>
      <c r="I2427" s="96"/>
      <c r="J2427" s="104"/>
      <c r="K2427" s="104"/>
      <c r="L2427" s="104"/>
      <c r="M2427" s="104"/>
    </row>
    <row r="2428" spans="1:13" x14ac:dyDescent="0.25">
      <c r="A2428" s="96"/>
      <c r="B2428" s="96"/>
      <c r="C2428" s="96"/>
      <c r="D2428" s="95"/>
      <c r="E2428" s="96"/>
      <c r="F2428" s="96"/>
      <c r="G2428" s="96"/>
      <c r="H2428" s="96"/>
      <c r="I2428" s="96"/>
      <c r="J2428" s="104"/>
      <c r="K2428" s="104"/>
      <c r="L2428" s="104"/>
      <c r="M2428" s="104"/>
    </row>
    <row r="2429" spans="1:13" x14ac:dyDescent="0.25">
      <c r="A2429" s="96"/>
      <c r="B2429" s="96"/>
      <c r="C2429" s="96"/>
      <c r="D2429" s="95"/>
      <c r="E2429" s="96"/>
      <c r="F2429" s="96"/>
      <c r="G2429" s="96"/>
      <c r="H2429" s="96"/>
      <c r="I2429" s="96"/>
      <c r="J2429" s="104"/>
      <c r="K2429" s="104"/>
      <c r="L2429" s="104"/>
      <c r="M2429" s="104"/>
    </row>
    <row r="2430" spans="1:13" x14ac:dyDescent="0.25">
      <c r="A2430" s="96"/>
      <c r="B2430" s="96"/>
      <c r="C2430" s="96"/>
      <c r="D2430" s="95"/>
      <c r="E2430" s="96"/>
      <c r="F2430" s="96"/>
      <c r="G2430" s="96"/>
      <c r="H2430" s="96"/>
      <c r="I2430" s="96"/>
      <c r="J2430" s="104"/>
      <c r="K2430" s="104"/>
      <c r="L2430" s="104"/>
      <c r="M2430" s="104"/>
    </row>
    <row r="2431" spans="1:13" x14ac:dyDescent="0.25">
      <c r="A2431" s="96"/>
      <c r="B2431" s="96"/>
      <c r="C2431" s="96"/>
      <c r="D2431" s="95"/>
      <c r="E2431" s="96"/>
      <c r="F2431" s="96"/>
      <c r="G2431" s="96"/>
      <c r="H2431" s="96"/>
      <c r="I2431" s="96"/>
      <c r="J2431" s="104"/>
      <c r="K2431" s="104"/>
      <c r="L2431" s="104"/>
      <c r="M2431" s="104"/>
    </row>
    <row r="2432" spans="1:13" x14ac:dyDescent="0.25">
      <c r="A2432" s="96"/>
      <c r="B2432" s="96"/>
      <c r="C2432" s="96"/>
      <c r="D2432" s="95"/>
      <c r="E2432" s="96"/>
      <c r="F2432" s="96"/>
      <c r="G2432" s="96"/>
      <c r="H2432" s="96"/>
      <c r="I2432" s="96"/>
      <c r="J2432" s="104"/>
      <c r="K2432" s="104"/>
      <c r="L2432" s="104"/>
      <c r="M2432" s="104"/>
    </row>
    <row r="2433" spans="1:13" x14ac:dyDescent="0.25">
      <c r="A2433" s="96"/>
      <c r="B2433" s="96"/>
      <c r="C2433" s="96"/>
      <c r="D2433" s="95"/>
      <c r="E2433" s="96"/>
      <c r="F2433" s="96"/>
      <c r="G2433" s="96"/>
      <c r="H2433" s="96"/>
      <c r="I2433" s="96"/>
      <c r="J2433" s="104"/>
      <c r="K2433" s="104"/>
      <c r="L2433" s="104"/>
      <c r="M2433" s="104"/>
    </row>
    <row r="2434" spans="1:13" x14ac:dyDescent="0.25">
      <c r="A2434" s="96"/>
      <c r="B2434" s="96"/>
      <c r="C2434" s="96"/>
      <c r="D2434" s="95"/>
      <c r="E2434" s="96"/>
      <c r="F2434" s="96"/>
      <c r="G2434" s="96"/>
      <c r="H2434" s="96"/>
      <c r="I2434" s="96"/>
      <c r="J2434" s="104"/>
      <c r="K2434" s="104"/>
      <c r="L2434" s="104"/>
      <c r="M2434" s="104"/>
    </row>
    <row r="2435" spans="1:13" x14ac:dyDescent="0.25">
      <c r="A2435" s="96"/>
      <c r="B2435" s="96"/>
      <c r="C2435" s="96"/>
      <c r="D2435" s="95"/>
      <c r="E2435" s="96"/>
      <c r="F2435" s="96"/>
      <c r="G2435" s="96"/>
      <c r="H2435" s="96"/>
      <c r="I2435" s="96"/>
      <c r="J2435" s="104"/>
      <c r="K2435" s="104"/>
      <c r="L2435" s="104"/>
      <c r="M2435" s="104"/>
    </row>
    <row r="2436" spans="1:13" x14ac:dyDescent="0.25">
      <c r="A2436" s="96"/>
      <c r="B2436" s="96"/>
      <c r="C2436" s="96"/>
      <c r="D2436" s="95"/>
      <c r="E2436" s="96"/>
      <c r="F2436" s="96"/>
      <c r="G2436" s="96"/>
      <c r="H2436" s="96"/>
      <c r="I2436" s="96"/>
      <c r="J2436" s="104"/>
      <c r="K2436" s="104"/>
      <c r="L2436" s="104"/>
      <c r="M2436" s="104"/>
    </row>
    <row r="2437" spans="1:13" x14ac:dyDescent="0.25">
      <c r="A2437" s="96"/>
      <c r="B2437" s="96"/>
      <c r="C2437" s="96"/>
      <c r="D2437" s="95"/>
      <c r="E2437" s="96"/>
      <c r="F2437" s="96"/>
      <c r="G2437" s="96"/>
      <c r="H2437" s="96"/>
      <c r="I2437" s="96"/>
      <c r="J2437" s="104"/>
      <c r="K2437" s="104"/>
      <c r="L2437" s="104"/>
      <c r="M2437" s="104"/>
    </row>
    <row r="2438" spans="1:13" x14ac:dyDescent="0.25">
      <c r="A2438" s="96"/>
      <c r="B2438" s="96"/>
      <c r="C2438" s="96"/>
      <c r="D2438" s="95"/>
      <c r="E2438" s="96"/>
      <c r="F2438" s="96"/>
      <c r="G2438" s="96"/>
      <c r="H2438" s="96"/>
      <c r="I2438" s="96"/>
      <c r="J2438" s="104"/>
      <c r="K2438" s="104"/>
      <c r="L2438" s="104"/>
      <c r="M2438" s="104"/>
    </row>
    <row r="2439" spans="1:13" x14ac:dyDescent="0.25">
      <c r="A2439" s="96"/>
      <c r="B2439" s="96"/>
      <c r="C2439" s="96"/>
      <c r="D2439" s="95"/>
      <c r="E2439" s="96"/>
      <c r="F2439" s="96"/>
      <c r="G2439" s="96"/>
      <c r="H2439" s="96"/>
      <c r="I2439" s="96"/>
      <c r="J2439" s="104"/>
      <c r="K2439" s="104"/>
      <c r="L2439" s="104"/>
      <c r="M2439" s="104"/>
    </row>
    <row r="2440" spans="1:13" x14ac:dyDescent="0.25">
      <c r="A2440" s="96"/>
      <c r="B2440" s="96"/>
      <c r="C2440" s="96"/>
      <c r="D2440" s="95"/>
      <c r="E2440" s="96"/>
      <c r="F2440" s="96"/>
      <c r="G2440" s="96"/>
      <c r="H2440" s="96"/>
      <c r="I2440" s="96"/>
      <c r="J2440" s="104"/>
      <c r="K2440" s="104"/>
      <c r="L2440" s="104"/>
      <c r="M2440" s="104"/>
    </row>
    <row r="2441" spans="1:13" x14ac:dyDescent="0.25">
      <c r="A2441" s="96"/>
      <c r="B2441" s="96"/>
      <c r="C2441" s="96"/>
      <c r="D2441" s="95"/>
      <c r="E2441" s="96"/>
      <c r="F2441" s="96"/>
      <c r="G2441" s="96"/>
      <c r="H2441" s="96"/>
      <c r="I2441" s="96"/>
      <c r="J2441" s="104"/>
      <c r="K2441" s="104"/>
      <c r="L2441" s="104"/>
      <c r="M2441" s="104"/>
    </row>
    <row r="2442" spans="1:13" x14ac:dyDescent="0.25">
      <c r="A2442" s="96"/>
      <c r="B2442" s="96"/>
      <c r="C2442" s="96"/>
      <c r="D2442" s="95"/>
      <c r="E2442" s="96"/>
      <c r="F2442" s="96"/>
      <c r="G2442" s="96"/>
      <c r="H2442" s="96"/>
      <c r="I2442" s="96"/>
      <c r="J2442" s="104"/>
      <c r="K2442" s="104"/>
      <c r="L2442" s="104"/>
      <c r="M2442" s="104"/>
    </row>
    <row r="2443" spans="1:13" x14ac:dyDescent="0.25">
      <c r="A2443" s="96"/>
      <c r="B2443" s="96"/>
      <c r="C2443" s="96"/>
      <c r="D2443" s="95"/>
      <c r="E2443" s="96"/>
      <c r="F2443" s="96"/>
      <c r="G2443" s="96"/>
      <c r="H2443" s="96"/>
      <c r="I2443" s="96"/>
      <c r="J2443" s="104"/>
      <c r="K2443" s="104"/>
      <c r="L2443" s="104"/>
      <c r="M2443" s="104"/>
    </row>
    <row r="2444" spans="1:13" x14ac:dyDescent="0.25">
      <c r="A2444" s="96"/>
      <c r="B2444" s="96"/>
      <c r="C2444" s="96"/>
      <c r="D2444" s="95"/>
      <c r="E2444" s="96"/>
      <c r="F2444" s="96"/>
      <c r="G2444" s="96"/>
      <c r="H2444" s="96"/>
      <c r="I2444" s="96"/>
      <c r="J2444" s="104"/>
      <c r="K2444" s="104"/>
      <c r="L2444" s="104"/>
      <c r="M2444" s="104"/>
    </row>
    <row r="2445" spans="1:13" x14ac:dyDescent="0.25">
      <c r="A2445" s="96"/>
      <c r="B2445" s="96"/>
      <c r="C2445" s="96"/>
      <c r="D2445" s="95"/>
      <c r="E2445" s="96"/>
      <c r="F2445" s="96"/>
      <c r="G2445" s="96"/>
      <c r="H2445" s="96"/>
      <c r="I2445" s="96"/>
      <c r="J2445" s="104"/>
      <c r="K2445" s="104"/>
      <c r="L2445" s="104"/>
      <c r="M2445" s="104"/>
    </row>
    <row r="2446" spans="1:13" x14ac:dyDescent="0.25">
      <c r="A2446" s="96"/>
      <c r="B2446" s="96"/>
      <c r="C2446" s="96"/>
      <c r="D2446" s="95"/>
      <c r="E2446" s="96"/>
      <c r="F2446" s="96"/>
      <c r="G2446" s="96"/>
      <c r="H2446" s="96"/>
      <c r="I2446" s="96"/>
      <c r="J2446" s="104"/>
      <c r="K2446" s="104"/>
      <c r="L2446" s="104"/>
      <c r="M2446" s="104"/>
    </row>
    <row r="2447" spans="1:13" x14ac:dyDescent="0.25">
      <c r="A2447" s="96"/>
      <c r="B2447" s="96"/>
      <c r="C2447" s="96"/>
      <c r="D2447" s="95"/>
      <c r="E2447" s="96"/>
      <c r="F2447" s="96"/>
      <c r="G2447" s="96"/>
      <c r="H2447" s="96"/>
      <c r="I2447" s="96"/>
      <c r="J2447" s="104"/>
      <c r="K2447" s="104"/>
      <c r="L2447" s="104"/>
      <c r="M2447" s="104"/>
    </row>
    <row r="2448" spans="1:13" x14ac:dyDescent="0.25">
      <c r="A2448" s="96"/>
      <c r="B2448" s="96"/>
      <c r="C2448" s="96"/>
      <c r="D2448" s="95"/>
      <c r="E2448" s="96"/>
      <c r="F2448" s="96"/>
      <c r="G2448" s="96"/>
      <c r="H2448" s="96"/>
      <c r="I2448" s="96"/>
      <c r="J2448" s="104"/>
      <c r="K2448" s="104"/>
      <c r="L2448" s="104"/>
      <c r="M2448" s="104"/>
    </row>
    <row r="2449" spans="1:13" x14ac:dyDescent="0.25">
      <c r="A2449" s="96"/>
      <c r="B2449" s="96"/>
      <c r="C2449" s="96"/>
      <c r="D2449" s="95"/>
      <c r="E2449" s="96"/>
      <c r="F2449" s="96"/>
      <c r="G2449" s="96"/>
      <c r="H2449" s="96"/>
      <c r="I2449" s="96"/>
      <c r="J2449" s="104"/>
      <c r="K2449" s="104"/>
      <c r="L2449" s="104"/>
      <c r="M2449" s="104"/>
    </row>
    <row r="2450" spans="1:13" x14ac:dyDescent="0.25">
      <c r="A2450" s="96"/>
      <c r="B2450" s="96"/>
      <c r="C2450" s="96"/>
      <c r="D2450" s="95"/>
      <c r="E2450" s="96"/>
      <c r="F2450" s="96"/>
      <c r="G2450" s="96"/>
      <c r="H2450" s="96"/>
      <c r="I2450" s="96"/>
      <c r="J2450" s="104"/>
      <c r="K2450" s="104"/>
      <c r="L2450" s="104"/>
      <c r="M2450" s="104"/>
    </row>
    <row r="2451" spans="1:13" x14ac:dyDescent="0.25">
      <c r="A2451" s="96"/>
      <c r="B2451" s="96"/>
      <c r="C2451" s="96"/>
      <c r="D2451" s="95"/>
      <c r="E2451" s="96"/>
      <c r="F2451" s="96"/>
      <c r="G2451" s="96"/>
      <c r="H2451" s="96"/>
      <c r="I2451" s="96"/>
      <c r="J2451" s="104"/>
      <c r="K2451" s="104"/>
      <c r="L2451" s="104"/>
      <c r="M2451" s="104"/>
    </row>
    <row r="2452" spans="1:13" x14ac:dyDescent="0.25">
      <c r="A2452" s="96"/>
      <c r="B2452" s="96"/>
      <c r="C2452" s="96"/>
      <c r="D2452" s="95"/>
      <c r="E2452" s="96"/>
      <c r="F2452" s="96"/>
      <c r="G2452" s="96"/>
      <c r="H2452" s="96"/>
      <c r="I2452" s="96"/>
      <c r="J2452" s="104"/>
      <c r="K2452" s="104"/>
      <c r="L2452" s="104"/>
      <c r="M2452" s="104"/>
    </row>
    <row r="2453" spans="1:13" x14ac:dyDescent="0.25">
      <c r="A2453" s="96"/>
      <c r="B2453" s="96"/>
      <c r="C2453" s="96"/>
      <c r="D2453" s="95"/>
      <c r="E2453" s="96"/>
      <c r="F2453" s="96"/>
      <c r="G2453" s="96"/>
      <c r="H2453" s="96"/>
      <c r="I2453" s="96"/>
      <c r="J2453" s="104"/>
      <c r="K2453" s="104"/>
      <c r="L2453" s="104"/>
      <c r="M2453" s="104"/>
    </row>
    <row r="2454" spans="1:13" x14ac:dyDescent="0.25">
      <c r="A2454" s="96"/>
      <c r="B2454" s="96"/>
      <c r="C2454" s="96"/>
      <c r="D2454" s="95"/>
      <c r="E2454" s="96"/>
      <c r="F2454" s="96"/>
      <c r="G2454" s="96"/>
      <c r="H2454" s="96"/>
      <c r="I2454" s="96"/>
      <c r="J2454" s="104"/>
      <c r="K2454" s="104"/>
      <c r="L2454" s="104"/>
      <c r="M2454" s="104"/>
    </row>
    <row r="2455" spans="1:13" x14ac:dyDescent="0.25">
      <c r="A2455" s="96"/>
      <c r="B2455" s="96"/>
      <c r="C2455" s="96"/>
      <c r="D2455" s="95"/>
      <c r="E2455" s="96"/>
      <c r="F2455" s="96"/>
      <c r="G2455" s="96"/>
      <c r="H2455" s="96"/>
      <c r="I2455" s="96"/>
      <c r="J2455" s="104"/>
      <c r="K2455" s="104"/>
      <c r="L2455" s="104"/>
      <c r="M2455" s="104"/>
    </row>
    <row r="2456" spans="1:13" x14ac:dyDescent="0.25">
      <c r="A2456" s="96"/>
      <c r="B2456" s="96"/>
      <c r="C2456" s="96"/>
      <c r="D2456" s="95"/>
      <c r="E2456" s="96"/>
      <c r="F2456" s="96"/>
      <c r="G2456" s="96"/>
      <c r="H2456" s="96"/>
      <c r="I2456" s="96"/>
      <c r="J2456" s="104"/>
      <c r="K2456" s="104"/>
      <c r="L2456" s="104"/>
      <c r="M2456" s="104"/>
    </row>
    <row r="2457" spans="1:13" x14ac:dyDescent="0.25">
      <c r="A2457" s="96"/>
      <c r="B2457" s="96"/>
      <c r="C2457" s="96"/>
      <c r="D2457" s="95"/>
      <c r="E2457" s="96"/>
      <c r="F2457" s="96"/>
      <c r="G2457" s="96"/>
      <c r="H2457" s="96"/>
      <c r="I2457" s="96"/>
      <c r="J2457" s="104"/>
      <c r="K2457" s="104"/>
      <c r="L2457" s="104"/>
      <c r="M2457" s="104"/>
    </row>
    <row r="2458" spans="1:13" x14ac:dyDescent="0.25">
      <c r="A2458" s="96"/>
      <c r="B2458" s="96"/>
      <c r="C2458" s="96"/>
      <c r="D2458" s="95"/>
      <c r="E2458" s="96"/>
      <c r="F2458" s="96"/>
      <c r="G2458" s="96"/>
      <c r="H2458" s="96"/>
      <c r="I2458" s="96"/>
      <c r="J2458" s="104"/>
      <c r="K2458" s="104"/>
      <c r="L2458" s="104"/>
      <c r="M2458" s="104"/>
    </row>
    <row r="2459" spans="1:13" x14ac:dyDescent="0.25">
      <c r="A2459" s="96"/>
      <c r="B2459" s="96"/>
      <c r="C2459" s="96"/>
      <c r="D2459" s="95"/>
      <c r="E2459" s="96"/>
      <c r="F2459" s="96"/>
      <c r="G2459" s="96"/>
      <c r="H2459" s="96"/>
      <c r="I2459" s="96"/>
      <c r="J2459" s="104"/>
      <c r="K2459" s="104"/>
      <c r="L2459" s="104"/>
      <c r="M2459" s="104"/>
    </row>
    <row r="2460" spans="1:13" x14ac:dyDescent="0.25">
      <c r="A2460" s="96"/>
      <c r="B2460" s="96"/>
      <c r="C2460" s="96"/>
      <c r="D2460" s="95"/>
      <c r="E2460" s="96"/>
      <c r="F2460" s="96"/>
      <c r="G2460" s="96"/>
      <c r="H2460" s="96"/>
      <c r="I2460" s="96"/>
      <c r="J2460" s="104"/>
      <c r="K2460" s="104"/>
      <c r="L2460" s="104"/>
      <c r="M2460" s="104"/>
    </row>
    <row r="2461" spans="1:13" x14ac:dyDescent="0.25">
      <c r="A2461" s="96"/>
      <c r="B2461" s="96"/>
      <c r="C2461" s="96"/>
      <c r="D2461" s="95"/>
      <c r="E2461" s="96"/>
      <c r="F2461" s="96"/>
      <c r="G2461" s="96"/>
      <c r="H2461" s="96"/>
      <c r="I2461" s="96"/>
      <c r="J2461" s="104"/>
      <c r="K2461" s="104"/>
      <c r="L2461" s="104"/>
      <c r="M2461" s="104"/>
    </row>
    <row r="2462" spans="1:13" x14ac:dyDescent="0.25">
      <c r="A2462" s="96"/>
      <c r="B2462" s="96"/>
      <c r="C2462" s="96"/>
      <c r="D2462" s="95"/>
      <c r="E2462" s="96"/>
      <c r="F2462" s="96"/>
      <c r="G2462" s="96"/>
      <c r="H2462" s="96"/>
      <c r="I2462" s="96"/>
      <c r="J2462" s="104"/>
      <c r="K2462" s="104"/>
      <c r="L2462" s="104"/>
      <c r="M2462" s="104"/>
    </row>
    <row r="2463" spans="1:13" x14ac:dyDescent="0.25">
      <c r="A2463" s="96"/>
      <c r="B2463" s="96"/>
      <c r="C2463" s="96"/>
      <c r="D2463" s="95"/>
      <c r="E2463" s="96"/>
      <c r="F2463" s="96"/>
      <c r="G2463" s="96"/>
      <c r="H2463" s="96"/>
      <c r="I2463" s="96"/>
      <c r="J2463" s="104"/>
      <c r="K2463" s="104"/>
      <c r="L2463" s="104"/>
      <c r="M2463" s="104"/>
    </row>
    <row r="2464" spans="1:13" x14ac:dyDescent="0.25">
      <c r="A2464" s="96"/>
      <c r="B2464" s="96"/>
      <c r="C2464" s="96"/>
      <c r="D2464" s="95"/>
      <c r="E2464" s="96"/>
      <c r="F2464" s="96"/>
      <c r="G2464" s="96"/>
      <c r="H2464" s="96"/>
      <c r="I2464" s="96"/>
      <c r="J2464" s="104"/>
      <c r="K2464" s="104"/>
      <c r="L2464" s="104"/>
      <c r="M2464" s="104"/>
    </row>
    <row r="2465" spans="1:13" x14ac:dyDescent="0.25">
      <c r="A2465" s="96"/>
      <c r="B2465" s="96"/>
      <c r="C2465" s="96"/>
      <c r="D2465" s="95"/>
      <c r="E2465" s="96"/>
      <c r="F2465" s="96"/>
      <c r="G2465" s="96"/>
      <c r="H2465" s="96"/>
      <c r="I2465" s="96"/>
      <c r="J2465" s="104"/>
      <c r="K2465" s="104"/>
      <c r="L2465" s="104"/>
      <c r="M2465" s="104"/>
    </row>
    <row r="2466" spans="1:13" x14ac:dyDescent="0.25">
      <c r="A2466" s="96"/>
      <c r="B2466" s="96"/>
      <c r="C2466" s="96"/>
      <c r="D2466" s="95"/>
      <c r="E2466" s="96"/>
      <c r="F2466" s="96"/>
      <c r="G2466" s="96"/>
      <c r="H2466" s="96"/>
      <c r="I2466" s="96"/>
      <c r="J2466" s="104"/>
      <c r="K2466" s="104"/>
      <c r="L2466" s="104"/>
      <c r="M2466" s="104"/>
    </row>
    <row r="2467" spans="1:13" x14ac:dyDescent="0.25">
      <c r="A2467" s="96"/>
      <c r="B2467" s="96"/>
      <c r="C2467" s="96"/>
      <c r="D2467" s="95"/>
      <c r="E2467" s="96"/>
      <c r="F2467" s="96"/>
      <c r="G2467" s="96"/>
      <c r="H2467" s="96"/>
      <c r="I2467" s="96"/>
      <c r="J2467" s="104"/>
      <c r="K2467" s="104"/>
      <c r="L2467" s="104"/>
      <c r="M2467" s="104"/>
    </row>
    <row r="2468" spans="1:13" x14ac:dyDescent="0.25">
      <c r="A2468" s="96"/>
      <c r="B2468" s="96"/>
      <c r="C2468" s="96"/>
      <c r="D2468" s="95"/>
      <c r="E2468" s="96"/>
      <c r="F2468" s="96"/>
      <c r="G2468" s="96"/>
      <c r="H2468" s="96"/>
      <c r="I2468" s="96"/>
      <c r="J2468" s="104"/>
      <c r="K2468" s="104"/>
      <c r="L2468" s="104"/>
      <c r="M2468" s="104"/>
    </row>
    <row r="2469" spans="1:13" x14ac:dyDescent="0.25">
      <c r="A2469" s="96"/>
      <c r="B2469" s="96"/>
      <c r="C2469" s="96"/>
      <c r="D2469" s="95"/>
      <c r="E2469" s="96"/>
      <c r="F2469" s="96"/>
      <c r="G2469" s="96"/>
      <c r="H2469" s="96"/>
      <c r="I2469" s="96"/>
      <c r="J2469" s="104"/>
      <c r="K2469" s="104"/>
      <c r="L2469" s="104"/>
      <c r="M2469" s="104"/>
    </row>
    <row r="2470" spans="1:13" x14ac:dyDescent="0.25">
      <c r="A2470" s="96"/>
      <c r="B2470" s="96"/>
      <c r="C2470" s="96"/>
      <c r="D2470" s="95"/>
      <c r="E2470" s="96"/>
      <c r="F2470" s="96"/>
      <c r="G2470" s="96"/>
      <c r="H2470" s="96"/>
      <c r="I2470" s="96"/>
      <c r="J2470" s="104"/>
      <c r="K2470" s="104"/>
      <c r="L2470" s="104"/>
      <c r="M2470" s="104"/>
    </row>
    <row r="2471" spans="1:13" x14ac:dyDescent="0.25">
      <c r="A2471" s="96"/>
      <c r="B2471" s="96"/>
      <c r="C2471" s="96"/>
      <c r="D2471" s="95"/>
      <c r="E2471" s="96"/>
      <c r="F2471" s="96"/>
      <c r="G2471" s="96"/>
      <c r="H2471" s="96"/>
      <c r="I2471" s="96"/>
      <c r="J2471" s="104"/>
      <c r="K2471" s="104"/>
      <c r="L2471" s="104"/>
      <c r="M2471" s="104"/>
    </row>
    <row r="2472" spans="1:13" x14ac:dyDescent="0.25">
      <c r="A2472" s="96"/>
      <c r="B2472" s="96"/>
      <c r="C2472" s="96"/>
      <c r="D2472" s="95"/>
      <c r="E2472" s="96"/>
      <c r="F2472" s="96"/>
      <c r="G2472" s="96"/>
      <c r="H2472" s="96"/>
      <c r="I2472" s="96"/>
      <c r="J2472" s="104"/>
      <c r="K2472" s="104"/>
      <c r="L2472" s="104"/>
      <c r="M2472" s="104"/>
    </row>
    <row r="2473" spans="1:13" x14ac:dyDescent="0.25">
      <c r="A2473" s="96"/>
      <c r="B2473" s="96"/>
      <c r="C2473" s="96"/>
      <c r="D2473" s="95"/>
      <c r="E2473" s="96"/>
      <c r="F2473" s="96"/>
      <c r="G2473" s="96"/>
      <c r="H2473" s="96"/>
      <c r="I2473" s="96"/>
      <c r="J2473" s="104"/>
      <c r="K2473" s="104"/>
      <c r="L2473" s="104"/>
      <c r="M2473" s="104"/>
    </row>
    <row r="2474" spans="1:13" x14ac:dyDescent="0.25">
      <c r="A2474" s="96"/>
      <c r="B2474" s="96"/>
      <c r="C2474" s="96"/>
      <c r="D2474" s="95"/>
      <c r="E2474" s="96"/>
      <c r="F2474" s="96"/>
      <c r="G2474" s="96"/>
      <c r="H2474" s="96"/>
      <c r="I2474" s="96"/>
      <c r="J2474" s="104"/>
      <c r="K2474" s="104"/>
      <c r="L2474" s="104"/>
      <c r="M2474" s="104"/>
    </row>
    <row r="2475" spans="1:13" x14ac:dyDescent="0.25">
      <c r="A2475" s="96"/>
      <c r="B2475" s="96"/>
      <c r="C2475" s="96"/>
      <c r="D2475" s="95"/>
      <c r="E2475" s="96"/>
      <c r="F2475" s="96"/>
      <c r="G2475" s="96"/>
      <c r="H2475" s="96"/>
      <c r="I2475" s="96"/>
      <c r="J2475" s="104"/>
      <c r="K2475" s="104"/>
      <c r="L2475" s="104"/>
      <c r="M2475" s="104"/>
    </row>
    <row r="2476" spans="1:13" x14ac:dyDescent="0.25">
      <c r="A2476" s="96"/>
      <c r="B2476" s="96"/>
      <c r="C2476" s="96"/>
      <c r="D2476" s="95"/>
      <c r="E2476" s="96"/>
      <c r="F2476" s="96"/>
      <c r="G2476" s="96"/>
      <c r="H2476" s="96"/>
      <c r="I2476" s="96"/>
      <c r="J2476" s="104"/>
      <c r="K2476" s="104"/>
      <c r="L2476" s="104"/>
      <c r="M2476" s="104"/>
    </row>
    <row r="2477" spans="1:13" x14ac:dyDescent="0.25">
      <c r="A2477" s="96"/>
      <c r="B2477" s="96"/>
      <c r="C2477" s="96"/>
      <c r="D2477" s="95"/>
      <c r="E2477" s="96"/>
      <c r="F2477" s="96"/>
      <c r="G2477" s="96"/>
      <c r="H2477" s="96"/>
      <c r="I2477" s="96"/>
      <c r="J2477" s="104"/>
      <c r="K2477" s="104"/>
      <c r="L2477" s="104"/>
      <c r="M2477" s="104"/>
    </row>
    <row r="2478" spans="1:13" x14ac:dyDescent="0.25">
      <c r="A2478" s="96"/>
      <c r="B2478" s="96"/>
      <c r="C2478" s="96"/>
      <c r="D2478" s="95"/>
      <c r="E2478" s="96"/>
      <c r="F2478" s="96"/>
      <c r="G2478" s="96"/>
      <c r="H2478" s="96"/>
      <c r="I2478" s="96"/>
      <c r="J2478" s="104"/>
      <c r="K2478" s="104"/>
      <c r="L2478" s="104"/>
      <c r="M2478" s="104"/>
    </row>
    <row r="2479" spans="1:13" x14ac:dyDescent="0.25">
      <c r="A2479" s="96"/>
      <c r="B2479" s="96"/>
      <c r="C2479" s="96"/>
      <c r="D2479" s="95"/>
      <c r="E2479" s="96"/>
      <c r="F2479" s="96"/>
      <c r="G2479" s="96"/>
      <c r="H2479" s="96"/>
      <c r="I2479" s="96"/>
      <c r="J2479" s="104"/>
      <c r="K2479" s="104"/>
      <c r="L2479" s="104"/>
      <c r="M2479" s="104"/>
    </row>
    <row r="2480" spans="1:13" x14ac:dyDescent="0.25">
      <c r="A2480" s="96"/>
      <c r="B2480" s="96"/>
      <c r="C2480" s="96"/>
      <c r="D2480" s="95"/>
      <c r="E2480" s="96"/>
      <c r="F2480" s="96"/>
      <c r="G2480" s="96"/>
      <c r="H2480" s="96"/>
      <c r="I2480" s="96"/>
      <c r="J2480" s="104"/>
      <c r="K2480" s="104"/>
      <c r="L2480" s="104"/>
      <c r="M2480" s="104"/>
    </row>
    <row r="2481" spans="1:13" x14ac:dyDescent="0.25">
      <c r="A2481" s="96"/>
      <c r="B2481" s="96"/>
      <c r="C2481" s="96"/>
      <c r="D2481" s="95"/>
      <c r="E2481" s="96"/>
      <c r="F2481" s="96"/>
      <c r="G2481" s="96"/>
      <c r="H2481" s="96"/>
      <c r="I2481" s="96"/>
      <c r="J2481" s="104"/>
      <c r="K2481" s="104"/>
      <c r="L2481" s="104"/>
      <c r="M2481" s="104"/>
    </row>
    <row r="2482" spans="1:13" x14ac:dyDescent="0.25">
      <c r="A2482" s="96"/>
      <c r="B2482" s="96"/>
      <c r="C2482" s="96"/>
      <c r="D2482" s="95"/>
      <c r="E2482" s="96"/>
      <c r="F2482" s="96"/>
      <c r="G2482" s="96"/>
      <c r="H2482" s="96"/>
      <c r="I2482" s="96"/>
      <c r="J2482" s="104"/>
      <c r="K2482" s="104"/>
      <c r="L2482" s="104"/>
      <c r="M2482" s="104"/>
    </row>
    <row r="2483" spans="1:13" x14ac:dyDescent="0.25">
      <c r="A2483" s="96"/>
      <c r="B2483" s="96"/>
      <c r="C2483" s="96"/>
      <c r="D2483" s="95"/>
      <c r="E2483" s="96"/>
      <c r="F2483" s="96"/>
      <c r="G2483" s="96"/>
      <c r="H2483" s="96"/>
      <c r="I2483" s="96"/>
      <c r="J2483" s="104"/>
      <c r="K2483" s="104"/>
      <c r="L2483" s="104"/>
      <c r="M2483" s="104"/>
    </row>
    <row r="2484" spans="1:13" x14ac:dyDescent="0.25">
      <c r="A2484" s="96"/>
      <c r="B2484" s="96"/>
      <c r="C2484" s="96"/>
      <c r="D2484" s="95"/>
      <c r="E2484" s="96"/>
      <c r="F2484" s="96"/>
      <c r="G2484" s="96"/>
      <c r="H2484" s="96"/>
      <c r="I2484" s="96"/>
      <c r="J2484" s="104"/>
      <c r="K2484" s="104"/>
      <c r="L2484" s="104"/>
      <c r="M2484" s="104"/>
    </row>
    <row r="2485" spans="1:13" x14ac:dyDescent="0.25">
      <c r="A2485" s="96"/>
      <c r="B2485" s="96"/>
      <c r="C2485" s="96"/>
      <c r="D2485" s="95"/>
      <c r="E2485" s="96"/>
      <c r="F2485" s="96"/>
      <c r="G2485" s="96"/>
      <c r="H2485" s="96"/>
      <c r="I2485" s="96"/>
      <c r="J2485" s="104"/>
      <c r="K2485" s="104"/>
      <c r="L2485" s="104"/>
      <c r="M2485" s="104"/>
    </row>
    <row r="2486" spans="1:13" x14ac:dyDescent="0.25">
      <c r="A2486" s="96"/>
      <c r="B2486" s="96"/>
      <c r="C2486" s="96"/>
      <c r="D2486" s="95"/>
      <c r="E2486" s="96"/>
      <c r="F2486" s="96"/>
      <c r="G2486" s="96"/>
      <c r="H2486" s="96"/>
      <c r="I2486" s="96"/>
      <c r="J2486" s="104"/>
      <c r="K2486" s="104"/>
      <c r="L2486" s="104"/>
      <c r="M2486" s="104"/>
    </row>
    <row r="2487" spans="1:13" x14ac:dyDescent="0.25">
      <c r="A2487" s="96"/>
      <c r="B2487" s="96"/>
      <c r="C2487" s="96"/>
      <c r="D2487" s="95"/>
      <c r="E2487" s="96"/>
      <c r="F2487" s="96"/>
      <c r="G2487" s="96"/>
      <c r="H2487" s="96"/>
      <c r="I2487" s="96"/>
      <c r="J2487" s="104"/>
      <c r="K2487" s="104"/>
      <c r="L2487" s="104"/>
      <c r="M2487" s="104"/>
    </row>
    <row r="2488" spans="1:13" x14ac:dyDescent="0.25">
      <c r="A2488" s="96"/>
      <c r="B2488" s="96"/>
      <c r="C2488" s="96"/>
      <c r="D2488" s="95"/>
      <c r="E2488" s="96"/>
      <c r="F2488" s="96"/>
      <c r="G2488" s="96"/>
      <c r="H2488" s="96"/>
      <c r="I2488" s="96"/>
      <c r="J2488" s="104"/>
      <c r="K2488" s="104"/>
      <c r="L2488" s="104"/>
      <c r="M2488" s="104"/>
    </row>
    <row r="2489" spans="1:13" x14ac:dyDescent="0.25">
      <c r="A2489" s="96"/>
      <c r="B2489" s="96"/>
      <c r="C2489" s="96"/>
      <c r="D2489" s="95"/>
      <c r="E2489" s="96"/>
      <c r="F2489" s="96"/>
      <c r="G2489" s="96"/>
      <c r="H2489" s="96"/>
      <c r="I2489" s="96"/>
      <c r="J2489" s="104"/>
      <c r="K2489" s="104"/>
      <c r="L2489" s="104"/>
      <c r="M2489" s="104"/>
    </row>
    <row r="2490" spans="1:13" x14ac:dyDescent="0.25">
      <c r="A2490" s="96"/>
      <c r="B2490" s="96"/>
      <c r="C2490" s="96"/>
      <c r="D2490" s="95"/>
      <c r="E2490" s="96"/>
      <c r="F2490" s="96"/>
      <c r="G2490" s="96"/>
      <c r="H2490" s="96"/>
      <c r="I2490" s="96"/>
      <c r="J2490" s="104"/>
      <c r="K2490" s="104"/>
      <c r="L2490" s="104"/>
      <c r="M2490" s="104"/>
    </row>
    <row r="2491" spans="1:13" x14ac:dyDescent="0.25">
      <c r="A2491" s="96"/>
      <c r="B2491" s="96"/>
      <c r="C2491" s="96"/>
      <c r="D2491" s="95"/>
      <c r="E2491" s="96"/>
      <c r="F2491" s="96"/>
      <c r="G2491" s="96"/>
      <c r="H2491" s="96"/>
      <c r="I2491" s="96"/>
      <c r="J2491" s="104"/>
      <c r="K2491" s="104"/>
      <c r="L2491" s="104"/>
      <c r="M2491" s="104"/>
    </row>
    <row r="2492" spans="1:13" x14ac:dyDescent="0.25">
      <c r="A2492" s="96"/>
      <c r="B2492" s="96"/>
      <c r="C2492" s="96"/>
      <c r="D2492" s="95"/>
      <c r="E2492" s="96"/>
      <c r="F2492" s="96"/>
      <c r="G2492" s="96"/>
      <c r="H2492" s="96"/>
      <c r="I2492" s="96"/>
      <c r="J2492" s="104"/>
      <c r="K2492" s="104"/>
      <c r="L2492" s="104"/>
      <c r="M2492" s="104"/>
    </row>
    <row r="2493" spans="1:13" x14ac:dyDescent="0.25">
      <c r="A2493" s="96"/>
      <c r="B2493" s="96"/>
      <c r="C2493" s="96"/>
      <c r="D2493" s="95"/>
      <c r="E2493" s="96"/>
      <c r="F2493" s="96"/>
      <c r="G2493" s="96"/>
      <c r="H2493" s="96"/>
      <c r="I2493" s="96"/>
      <c r="J2493" s="104"/>
      <c r="K2493" s="104"/>
      <c r="L2493" s="104"/>
      <c r="M2493" s="104"/>
    </row>
    <row r="2494" spans="1:13" x14ac:dyDescent="0.25">
      <c r="A2494" s="96"/>
      <c r="B2494" s="96"/>
      <c r="C2494" s="96"/>
      <c r="D2494" s="95"/>
      <c r="E2494" s="96"/>
      <c r="F2494" s="96"/>
      <c r="G2494" s="96"/>
      <c r="H2494" s="96"/>
      <c r="I2494" s="96"/>
      <c r="J2494" s="104"/>
      <c r="K2494" s="104"/>
      <c r="L2494" s="104"/>
      <c r="M2494" s="104"/>
    </row>
    <row r="2495" spans="1:13" x14ac:dyDescent="0.25">
      <c r="A2495" s="96"/>
      <c r="B2495" s="96"/>
      <c r="C2495" s="96"/>
      <c r="D2495" s="95"/>
      <c r="E2495" s="96"/>
      <c r="F2495" s="96"/>
      <c r="G2495" s="96"/>
      <c r="H2495" s="96"/>
      <c r="I2495" s="96"/>
      <c r="J2495" s="104"/>
      <c r="K2495" s="104"/>
      <c r="L2495" s="104"/>
      <c r="M2495" s="104"/>
    </row>
    <row r="2496" spans="1:13" x14ac:dyDescent="0.25">
      <c r="A2496" s="96"/>
      <c r="B2496" s="96"/>
      <c r="C2496" s="96"/>
      <c r="D2496" s="95"/>
      <c r="E2496" s="96"/>
      <c r="F2496" s="96"/>
      <c r="G2496" s="96"/>
      <c r="H2496" s="96"/>
      <c r="I2496" s="96"/>
      <c r="J2496" s="104"/>
      <c r="K2496" s="104"/>
      <c r="L2496" s="104"/>
      <c r="M2496" s="104"/>
    </row>
    <row r="2497" spans="1:13" x14ac:dyDescent="0.25">
      <c r="A2497" s="96"/>
      <c r="B2497" s="96"/>
      <c r="C2497" s="96"/>
      <c r="D2497" s="95"/>
      <c r="E2497" s="96"/>
      <c r="F2497" s="96"/>
      <c r="G2497" s="96"/>
      <c r="H2497" s="96"/>
      <c r="I2497" s="96"/>
      <c r="J2497" s="104"/>
      <c r="K2497" s="104"/>
      <c r="L2497" s="104"/>
      <c r="M2497" s="104"/>
    </row>
    <row r="2498" spans="1:13" x14ac:dyDescent="0.25">
      <c r="A2498" s="96"/>
      <c r="B2498" s="96"/>
      <c r="C2498" s="96"/>
      <c r="D2498" s="95"/>
      <c r="E2498" s="96"/>
      <c r="F2498" s="96"/>
      <c r="G2498" s="96"/>
      <c r="H2498" s="96"/>
      <c r="I2498" s="96"/>
      <c r="J2498" s="104"/>
      <c r="K2498" s="104"/>
      <c r="L2498" s="104"/>
      <c r="M2498" s="104"/>
    </row>
    <row r="2499" spans="1:13" x14ac:dyDescent="0.25">
      <c r="A2499" s="96"/>
      <c r="B2499" s="96"/>
      <c r="C2499" s="96"/>
      <c r="D2499" s="95"/>
      <c r="E2499" s="96"/>
      <c r="F2499" s="96"/>
      <c r="G2499" s="96"/>
      <c r="H2499" s="96"/>
      <c r="I2499" s="96"/>
      <c r="J2499" s="104"/>
      <c r="K2499" s="104"/>
      <c r="L2499" s="104"/>
      <c r="M2499" s="104"/>
    </row>
    <row r="2500" spans="1:13" x14ac:dyDescent="0.25">
      <c r="A2500" s="96"/>
      <c r="B2500" s="96"/>
      <c r="C2500" s="96"/>
      <c r="D2500" s="95"/>
      <c r="E2500" s="96"/>
      <c r="F2500" s="96"/>
      <c r="G2500" s="96"/>
      <c r="H2500" s="96"/>
      <c r="I2500" s="96"/>
      <c r="J2500" s="104"/>
      <c r="K2500" s="104"/>
      <c r="L2500" s="104"/>
      <c r="M2500" s="104"/>
    </row>
    <row r="2501" spans="1:13" x14ac:dyDescent="0.25">
      <c r="A2501" s="96"/>
      <c r="B2501" s="96"/>
      <c r="C2501" s="96"/>
      <c r="D2501" s="95"/>
      <c r="E2501" s="96"/>
      <c r="F2501" s="96"/>
      <c r="G2501" s="96"/>
      <c r="H2501" s="96"/>
      <c r="I2501" s="96"/>
      <c r="J2501" s="104"/>
      <c r="K2501" s="104"/>
      <c r="L2501" s="104"/>
      <c r="M2501" s="104"/>
    </row>
    <row r="2502" spans="1:13" x14ac:dyDescent="0.25">
      <c r="A2502" s="96"/>
      <c r="B2502" s="96"/>
      <c r="C2502" s="96"/>
      <c r="D2502" s="95"/>
      <c r="E2502" s="96"/>
      <c r="F2502" s="96"/>
      <c r="G2502" s="96"/>
      <c r="H2502" s="96"/>
      <c r="I2502" s="96"/>
      <c r="J2502" s="104"/>
      <c r="K2502" s="104"/>
      <c r="L2502" s="104"/>
      <c r="M2502" s="104"/>
    </row>
    <row r="2503" spans="1:13" x14ac:dyDescent="0.25">
      <c r="A2503" s="96"/>
      <c r="B2503" s="96"/>
      <c r="C2503" s="96"/>
      <c r="D2503" s="95"/>
      <c r="E2503" s="96"/>
      <c r="F2503" s="96"/>
      <c r="G2503" s="96"/>
      <c r="H2503" s="96"/>
      <c r="I2503" s="96"/>
      <c r="J2503" s="104"/>
      <c r="K2503" s="104"/>
      <c r="L2503" s="104"/>
      <c r="M2503" s="104"/>
    </row>
    <row r="2504" spans="1:13" x14ac:dyDescent="0.25">
      <c r="A2504" s="96"/>
      <c r="B2504" s="96"/>
      <c r="C2504" s="96"/>
      <c r="D2504" s="95"/>
      <c r="E2504" s="96"/>
      <c r="F2504" s="96"/>
      <c r="G2504" s="96"/>
      <c r="H2504" s="96"/>
      <c r="I2504" s="96"/>
      <c r="J2504" s="104"/>
      <c r="K2504" s="104"/>
      <c r="L2504" s="104"/>
      <c r="M2504" s="104"/>
    </row>
    <row r="2505" spans="1:13" x14ac:dyDescent="0.25">
      <c r="A2505" s="96"/>
      <c r="B2505" s="96"/>
      <c r="C2505" s="96"/>
      <c r="D2505" s="95"/>
      <c r="E2505" s="96"/>
      <c r="F2505" s="96"/>
      <c r="G2505" s="96"/>
      <c r="H2505" s="96"/>
      <c r="I2505" s="96"/>
      <c r="J2505" s="104"/>
      <c r="K2505" s="104"/>
      <c r="L2505" s="104"/>
      <c r="M2505" s="104"/>
    </row>
    <row r="2506" spans="1:13" x14ac:dyDescent="0.25">
      <c r="A2506" s="96"/>
      <c r="B2506" s="96"/>
      <c r="C2506" s="96"/>
      <c r="D2506" s="95"/>
      <c r="E2506" s="96"/>
      <c r="F2506" s="96"/>
      <c r="G2506" s="96"/>
      <c r="H2506" s="96"/>
      <c r="I2506" s="96"/>
      <c r="J2506" s="104"/>
      <c r="K2506" s="104"/>
      <c r="L2506" s="104"/>
      <c r="M2506" s="104"/>
    </row>
    <row r="2507" spans="1:13" x14ac:dyDescent="0.25">
      <c r="A2507" s="96"/>
      <c r="B2507" s="96"/>
      <c r="C2507" s="96"/>
      <c r="D2507" s="95"/>
      <c r="E2507" s="96"/>
      <c r="F2507" s="96"/>
      <c r="G2507" s="96"/>
      <c r="H2507" s="96"/>
      <c r="I2507" s="96"/>
      <c r="J2507" s="104"/>
      <c r="K2507" s="104"/>
      <c r="L2507" s="104"/>
      <c r="M2507" s="104"/>
    </row>
    <row r="2508" spans="1:13" x14ac:dyDescent="0.25">
      <c r="A2508" s="96"/>
      <c r="B2508" s="96"/>
      <c r="C2508" s="96"/>
      <c r="D2508" s="95"/>
      <c r="E2508" s="96"/>
      <c r="F2508" s="96"/>
      <c r="G2508" s="96"/>
      <c r="H2508" s="96"/>
      <c r="I2508" s="96"/>
      <c r="J2508" s="104"/>
      <c r="K2508" s="104"/>
      <c r="L2508" s="104"/>
      <c r="M2508" s="104"/>
    </row>
    <row r="2509" spans="1:13" x14ac:dyDescent="0.25">
      <c r="A2509" s="96"/>
      <c r="B2509" s="96"/>
      <c r="C2509" s="96"/>
      <c r="D2509" s="95"/>
      <c r="E2509" s="96"/>
      <c r="F2509" s="96"/>
      <c r="G2509" s="96"/>
      <c r="H2509" s="96"/>
      <c r="I2509" s="96"/>
      <c r="J2509" s="104"/>
      <c r="K2509" s="104"/>
      <c r="L2509" s="104"/>
      <c r="M2509" s="104"/>
    </row>
    <row r="2510" spans="1:13" x14ac:dyDescent="0.25">
      <c r="A2510" s="96"/>
      <c r="B2510" s="96"/>
      <c r="C2510" s="96"/>
      <c r="D2510" s="95"/>
      <c r="E2510" s="96"/>
      <c r="F2510" s="96"/>
      <c r="G2510" s="96"/>
      <c r="H2510" s="96"/>
      <c r="I2510" s="96"/>
      <c r="J2510" s="104"/>
      <c r="K2510" s="104"/>
      <c r="L2510" s="104"/>
      <c r="M2510" s="104"/>
    </row>
    <row r="2511" spans="1:13" x14ac:dyDescent="0.25">
      <c r="A2511" s="96"/>
      <c r="B2511" s="96"/>
      <c r="C2511" s="96"/>
      <c r="D2511" s="95"/>
      <c r="E2511" s="96"/>
      <c r="F2511" s="96"/>
      <c r="G2511" s="96"/>
      <c r="H2511" s="96"/>
      <c r="I2511" s="96"/>
      <c r="J2511" s="104"/>
      <c r="K2511" s="104"/>
      <c r="L2511" s="104"/>
      <c r="M2511" s="104"/>
    </row>
    <row r="2512" spans="1:13" x14ac:dyDescent="0.25">
      <c r="A2512" s="96"/>
      <c r="B2512" s="96"/>
      <c r="C2512" s="96"/>
      <c r="D2512" s="95"/>
      <c r="E2512" s="96"/>
      <c r="F2512" s="96"/>
      <c r="G2512" s="96"/>
      <c r="H2512" s="96"/>
      <c r="I2512" s="96"/>
      <c r="J2512" s="104"/>
      <c r="K2512" s="104"/>
      <c r="L2512" s="104"/>
      <c r="M2512" s="104"/>
    </row>
    <row r="2513" spans="1:13" x14ac:dyDescent="0.25">
      <c r="A2513" s="96"/>
      <c r="B2513" s="96"/>
      <c r="C2513" s="96"/>
      <c r="D2513" s="95"/>
      <c r="E2513" s="96"/>
      <c r="F2513" s="96"/>
      <c r="G2513" s="96"/>
      <c r="H2513" s="96"/>
      <c r="I2513" s="96"/>
      <c r="J2513" s="104"/>
      <c r="K2513" s="104"/>
      <c r="L2513" s="104"/>
      <c r="M2513" s="104"/>
    </row>
    <row r="2514" spans="1:13" x14ac:dyDescent="0.25">
      <c r="A2514" s="96"/>
      <c r="B2514" s="96"/>
      <c r="C2514" s="96"/>
      <c r="D2514" s="95"/>
      <c r="E2514" s="96"/>
      <c r="F2514" s="96"/>
      <c r="G2514" s="96"/>
      <c r="H2514" s="96"/>
      <c r="I2514" s="96"/>
      <c r="J2514" s="104"/>
      <c r="K2514" s="104"/>
      <c r="L2514" s="104"/>
      <c r="M2514" s="104"/>
    </row>
    <row r="2515" spans="1:13" x14ac:dyDescent="0.25">
      <c r="A2515" s="96"/>
      <c r="B2515" s="96"/>
      <c r="C2515" s="96"/>
      <c r="D2515" s="95"/>
      <c r="E2515" s="96"/>
      <c r="F2515" s="96"/>
      <c r="G2515" s="96"/>
      <c r="H2515" s="96"/>
      <c r="I2515" s="96"/>
      <c r="J2515" s="104"/>
      <c r="K2515" s="104"/>
      <c r="L2515" s="104"/>
      <c r="M2515" s="104"/>
    </row>
    <row r="2516" spans="1:13" x14ac:dyDescent="0.25">
      <c r="A2516" s="96"/>
      <c r="B2516" s="96"/>
      <c r="C2516" s="96"/>
      <c r="D2516" s="95"/>
      <c r="E2516" s="96"/>
      <c r="F2516" s="96"/>
      <c r="G2516" s="96"/>
      <c r="H2516" s="96"/>
      <c r="I2516" s="96"/>
      <c r="J2516" s="104"/>
      <c r="K2516" s="104"/>
      <c r="L2516" s="104"/>
      <c r="M2516" s="104"/>
    </row>
    <row r="2517" spans="1:13" x14ac:dyDescent="0.25">
      <c r="A2517" s="96"/>
      <c r="B2517" s="96"/>
      <c r="C2517" s="96"/>
      <c r="D2517" s="95"/>
      <c r="E2517" s="96"/>
      <c r="F2517" s="96"/>
      <c r="G2517" s="96"/>
      <c r="H2517" s="96"/>
      <c r="I2517" s="96"/>
      <c r="J2517" s="104"/>
      <c r="K2517" s="104"/>
      <c r="L2517" s="104"/>
      <c r="M2517" s="104"/>
    </row>
    <row r="2518" spans="1:13" x14ac:dyDescent="0.25">
      <c r="A2518" s="96"/>
      <c r="B2518" s="96"/>
      <c r="C2518" s="96"/>
      <c r="D2518" s="95"/>
      <c r="E2518" s="96"/>
      <c r="F2518" s="96"/>
      <c r="G2518" s="96"/>
      <c r="H2518" s="96"/>
      <c r="I2518" s="96"/>
      <c r="J2518" s="104"/>
      <c r="K2518" s="104"/>
      <c r="L2518" s="104"/>
      <c r="M2518" s="104"/>
    </row>
    <row r="2519" spans="1:13" x14ac:dyDescent="0.25">
      <c r="A2519" s="96"/>
      <c r="B2519" s="96"/>
      <c r="C2519" s="96"/>
      <c r="D2519" s="95"/>
      <c r="E2519" s="96"/>
      <c r="F2519" s="96"/>
      <c r="G2519" s="96"/>
      <c r="H2519" s="96"/>
      <c r="I2519" s="96"/>
      <c r="J2519" s="104"/>
      <c r="K2519" s="104"/>
      <c r="L2519" s="104"/>
      <c r="M2519" s="104"/>
    </row>
    <row r="2520" spans="1:13" x14ac:dyDescent="0.25">
      <c r="A2520" s="96"/>
      <c r="B2520" s="96"/>
      <c r="C2520" s="96"/>
      <c r="D2520" s="95"/>
      <c r="E2520" s="96"/>
      <c r="F2520" s="96"/>
      <c r="G2520" s="96"/>
      <c r="H2520" s="96"/>
      <c r="I2520" s="96"/>
      <c r="J2520" s="104"/>
      <c r="K2520" s="104"/>
      <c r="L2520" s="104"/>
      <c r="M2520" s="104"/>
    </row>
    <row r="2521" spans="1:13" x14ac:dyDescent="0.25">
      <c r="A2521" s="96"/>
      <c r="B2521" s="96"/>
      <c r="C2521" s="96"/>
      <c r="D2521" s="95"/>
      <c r="E2521" s="96"/>
      <c r="F2521" s="96"/>
      <c r="G2521" s="96"/>
      <c r="H2521" s="96"/>
      <c r="I2521" s="96"/>
      <c r="J2521" s="104"/>
      <c r="K2521" s="104"/>
      <c r="L2521" s="104"/>
      <c r="M2521" s="104"/>
    </row>
    <row r="2522" spans="1:13" x14ac:dyDescent="0.25">
      <c r="A2522" s="96"/>
      <c r="B2522" s="96"/>
      <c r="C2522" s="96"/>
      <c r="D2522" s="95"/>
      <c r="E2522" s="96"/>
      <c r="F2522" s="96"/>
      <c r="G2522" s="96"/>
      <c r="H2522" s="96"/>
      <c r="I2522" s="96"/>
      <c r="J2522" s="104"/>
      <c r="K2522" s="104"/>
      <c r="L2522" s="104"/>
      <c r="M2522" s="104"/>
    </row>
    <row r="2523" spans="1:13" x14ac:dyDescent="0.25">
      <c r="A2523" s="96"/>
      <c r="B2523" s="96"/>
      <c r="C2523" s="96"/>
      <c r="D2523" s="95"/>
      <c r="E2523" s="96"/>
      <c r="F2523" s="96"/>
      <c r="G2523" s="96"/>
      <c r="H2523" s="96"/>
      <c r="I2523" s="96"/>
      <c r="J2523" s="104"/>
      <c r="K2523" s="104"/>
      <c r="L2523" s="104"/>
      <c r="M2523" s="104"/>
    </row>
    <row r="2524" spans="1:13" x14ac:dyDescent="0.25">
      <c r="A2524" s="96"/>
      <c r="B2524" s="96"/>
      <c r="C2524" s="96"/>
      <c r="D2524" s="95"/>
      <c r="E2524" s="96"/>
      <c r="F2524" s="96"/>
      <c r="G2524" s="96"/>
      <c r="H2524" s="96"/>
      <c r="I2524" s="96"/>
      <c r="J2524" s="104"/>
      <c r="K2524" s="104"/>
      <c r="L2524" s="104"/>
      <c r="M2524" s="104"/>
    </row>
    <row r="2525" spans="1:13" x14ac:dyDescent="0.25">
      <c r="A2525" s="96"/>
      <c r="B2525" s="96"/>
      <c r="C2525" s="96"/>
      <c r="D2525" s="95"/>
      <c r="E2525" s="96"/>
      <c r="F2525" s="96"/>
      <c r="G2525" s="96"/>
      <c r="H2525" s="96"/>
      <c r="I2525" s="96"/>
      <c r="J2525" s="104"/>
      <c r="K2525" s="104"/>
      <c r="L2525" s="104"/>
      <c r="M2525" s="104"/>
    </row>
    <row r="2526" spans="1:13" x14ac:dyDescent="0.25">
      <c r="A2526" s="96"/>
      <c r="B2526" s="96"/>
      <c r="C2526" s="96"/>
      <c r="D2526" s="95"/>
      <c r="E2526" s="96"/>
      <c r="F2526" s="96"/>
      <c r="G2526" s="96"/>
      <c r="H2526" s="96"/>
      <c r="I2526" s="96"/>
      <c r="J2526" s="104"/>
      <c r="K2526" s="104"/>
      <c r="L2526" s="104"/>
      <c r="M2526" s="104"/>
    </row>
    <row r="2527" spans="1:13" x14ac:dyDescent="0.25">
      <c r="A2527" s="96"/>
      <c r="B2527" s="96"/>
      <c r="C2527" s="96"/>
      <c r="D2527" s="95"/>
      <c r="E2527" s="96"/>
      <c r="F2527" s="96"/>
      <c r="G2527" s="96"/>
      <c r="H2527" s="96"/>
      <c r="I2527" s="96"/>
      <c r="J2527" s="104"/>
      <c r="K2527" s="104"/>
      <c r="L2527" s="104"/>
      <c r="M2527" s="104"/>
    </row>
    <row r="2528" spans="1:13" x14ac:dyDescent="0.25">
      <c r="A2528" s="96"/>
      <c r="B2528" s="96"/>
      <c r="C2528" s="96"/>
      <c r="D2528" s="95"/>
      <c r="E2528" s="96"/>
      <c r="F2528" s="96"/>
      <c r="G2528" s="96"/>
      <c r="H2528" s="96"/>
      <c r="I2528" s="96"/>
      <c r="J2528" s="104"/>
      <c r="K2528" s="104"/>
      <c r="L2528" s="104"/>
      <c r="M2528" s="104"/>
    </row>
    <row r="2529" spans="1:13" x14ac:dyDescent="0.25">
      <c r="A2529" s="96"/>
      <c r="B2529" s="96"/>
      <c r="C2529" s="96"/>
      <c r="D2529" s="95"/>
      <c r="E2529" s="96"/>
      <c r="F2529" s="96"/>
      <c r="G2529" s="96"/>
      <c r="H2529" s="96"/>
      <c r="I2529" s="96"/>
      <c r="J2529" s="104"/>
      <c r="K2529" s="104"/>
      <c r="L2529" s="104"/>
      <c r="M2529" s="104"/>
    </row>
    <row r="2530" spans="1:13" x14ac:dyDescent="0.25">
      <c r="A2530" s="96"/>
      <c r="B2530" s="96"/>
      <c r="C2530" s="96"/>
      <c r="D2530" s="95"/>
      <c r="E2530" s="96"/>
      <c r="F2530" s="96"/>
      <c r="G2530" s="96"/>
      <c r="H2530" s="96"/>
      <c r="I2530" s="96"/>
      <c r="J2530" s="104"/>
      <c r="K2530" s="104"/>
      <c r="L2530" s="104"/>
      <c r="M2530" s="104"/>
    </row>
    <row r="2531" spans="1:13" x14ac:dyDescent="0.25">
      <c r="A2531" s="96"/>
      <c r="B2531" s="96"/>
      <c r="C2531" s="96"/>
      <c r="D2531" s="95"/>
      <c r="E2531" s="96"/>
      <c r="F2531" s="96"/>
      <c r="G2531" s="96"/>
      <c r="H2531" s="96"/>
      <c r="I2531" s="96"/>
      <c r="J2531" s="104"/>
      <c r="K2531" s="104"/>
      <c r="L2531" s="104"/>
      <c r="M2531" s="104"/>
    </row>
    <row r="2532" spans="1:13" x14ac:dyDescent="0.25">
      <c r="A2532" s="96"/>
      <c r="B2532" s="96"/>
      <c r="C2532" s="96"/>
      <c r="D2532" s="95"/>
      <c r="E2532" s="96"/>
      <c r="F2532" s="96"/>
      <c r="G2532" s="96"/>
      <c r="H2532" s="96"/>
      <c r="I2532" s="96"/>
      <c r="J2532" s="104"/>
      <c r="K2532" s="104"/>
      <c r="L2532" s="104"/>
      <c r="M2532" s="104"/>
    </row>
    <row r="2533" spans="1:13" x14ac:dyDescent="0.25">
      <c r="A2533" s="96"/>
      <c r="B2533" s="96"/>
      <c r="C2533" s="96"/>
      <c r="D2533" s="95"/>
      <c r="E2533" s="96"/>
      <c r="F2533" s="96"/>
      <c r="G2533" s="96"/>
      <c r="H2533" s="96"/>
      <c r="I2533" s="96"/>
      <c r="J2533" s="104"/>
      <c r="K2533" s="104"/>
      <c r="L2533" s="104"/>
      <c r="M2533" s="104"/>
    </row>
    <row r="2534" spans="1:13" x14ac:dyDescent="0.25">
      <c r="A2534" s="96"/>
      <c r="B2534" s="96"/>
      <c r="C2534" s="96"/>
      <c r="D2534" s="95"/>
      <c r="E2534" s="96"/>
      <c r="F2534" s="96"/>
      <c r="G2534" s="96"/>
      <c r="H2534" s="96"/>
      <c r="I2534" s="96"/>
      <c r="J2534" s="104"/>
      <c r="K2534" s="104"/>
      <c r="L2534" s="104"/>
      <c r="M2534" s="104"/>
    </row>
    <row r="2535" spans="1:13" x14ac:dyDescent="0.25">
      <c r="A2535" s="96"/>
      <c r="B2535" s="96"/>
      <c r="C2535" s="96"/>
      <c r="D2535" s="95"/>
      <c r="E2535" s="96"/>
      <c r="F2535" s="96"/>
      <c r="G2535" s="96"/>
      <c r="H2535" s="96"/>
      <c r="I2535" s="96"/>
      <c r="J2535" s="104"/>
      <c r="K2535" s="104"/>
      <c r="L2535" s="104"/>
      <c r="M2535" s="104"/>
    </row>
    <row r="2536" spans="1:13" x14ac:dyDescent="0.25">
      <c r="A2536" s="96"/>
      <c r="B2536" s="96"/>
      <c r="C2536" s="96"/>
      <c r="D2536" s="95"/>
      <c r="E2536" s="96"/>
      <c r="F2536" s="96"/>
      <c r="G2536" s="96"/>
      <c r="H2536" s="96"/>
      <c r="I2536" s="96"/>
      <c r="J2536" s="104"/>
      <c r="K2536" s="104"/>
      <c r="L2536" s="104"/>
      <c r="M2536" s="104"/>
    </row>
    <row r="2537" spans="1:13" x14ac:dyDescent="0.25">
      <c r="A2537" s="96"/>
      <c r="B2537" s="96"/>
      <c r="C2537" s="96"/>
      <c r="D2537" s="95"/>
      <c r="E2537" s="96"/>
      <c r="F2537" s="96"/>
      <c r="G2537" s="96"/>
      <c r="H2537" s="96"/>
      <c r="I2537" s="96"/>
      <c r="J2537" s="104"/>
      <c r="K2537" s="104"/>
      <c r="L2537" s="104"/>
      <c r="M2537" s="104"/>
    </row>
    <row r="2538" spans="1:13" x14ac:dyDescent="0.25">
      <c r="A2538" s="96"/>
      <c r="B2538" s="96"/>
      <c r="C2538" s="96"/>
      <c r="D2538" s="95"/>
      <c r="E2538" s="96"/>
      <c r="F2538" s="96"/>
      <c r="G2538" s="96"/>
      <c r="H2538" s="96"/>
      <c r="I2538" s="96"/>
      <c r="J2538" s="104"/>
      <c r="K2538" s="104"/>
      <c r="L2538" s="104"/>
      <c r="M2538" s="104"/>
    </row>
    <row r="2539" spans="1:13" x14ac:dyDescent="0.25">
      <c r="A2539" s="96"/>
      <c r="B2539" s="96"/>
      <c r="C2539" s="96"/>
      <c r="D2539" s="95"/>
      <c r="E2539" s="96"/>
      <c r="F2539" s="96"/>
      <c r="G2539" s="96"/>
      <c r="H2539" s="96"/>
      <c r="I2539" s="96"/>
      <c r="J2539" s="104"/>
      <c r="K2539" s="104"/>
      <c r="L2539" s="104"/>
      <c r="M2539" s="104"/>
    </row>
    <row r="2540" spans="1:13" x14ac:dyDescent="0.25">
      <c r="A2540" s="96"/>
      <c r="B2540" s="96"/>
      <c r="C2540" s="96"/>
      <c r="D2540" s="95"/>
      <c r="E2540" s="96"/>
      <c r="F2540" s="96"/>
      <c r="G2540" s="96"/>
      <c r="H2540" s="96"/>
      <c r="I2540" s="96"/>
      <c r="J2540" s="104"/>
      <c r="K2540" s="104"/>
      <c r="L2540" s="104"/>
      <c r="M2540" s="104"/>
    </row>
    <row r="2541" spans="1:13" x14ac:dyDescent="0.25">
      <c r="A2541" s="96"/>
      <c r="B2541" s="96"/>
      <c r="C2541" s="96"/>
      <c r="D2541" s="95"/>
      <c r="E2541" s="96"/>
      <c r="F2541" s="96"/>
      <c r="G2541" s="96"/>
      <c r="H2541" s="96"/>
      <c r="I2541" s="96"/>
      <c r="J2541" s="104"/>
      <c r="K2541" s="104"/>
      <c r="L2541" s="104"/>
      <c r="M2541" s="104"/>
    </row>
    <row r="2542" spans="1:13" x14ac:dyDescent="0.25">
      <c r="A2542" s="96"/>
      <c r="B2542" s="96"/>
      <c r="C2542" s="96"/>
      <c r="D2542" s="95"/>
      <c r="E2542" s="96"/>
      <c r="F2542" s="96"/>
      <c r="G2542" s="96"/>
      <c r="H2542" s="96"/>
      <c r="I2542" s="96"/>
      <c r="J2542" s="104"/>
      <c r="K2542" s="104"/>
      <c r="L2542" s="104"/>
      <c r="M2542" s="104"/>
    </row>
    <row r="2543" spans="1:13" x14ac:dyDescent="0.25">
      <c r="A2543" s="96"/>
      <c r="B2543" s="96"/>
      <c r="C2543" s="96"/>
      <c r="D2543" s="95"/>
      <c r="E2543" s="96"/>
      <c r="F2543" s="96"/>
      <c r="G2543" s="96"/>
      <c r="H2543" s="96"/>
      <c r="I2543" s="96"/>
      <c r="J2543" s="104"/>
      <c r="K2543" s="104"/>
      <c r="L2543" s="104"/>
      <c r="M2543" s="104"/>
    </row>
    <row r="2544" spans="1:13" x14ac:dyDescent="0.25">
      <c r="A2544" s="96"/>
      <c r="B2544" s="96"/>
      <c r="C2544" s="96"/>
      <c r="D2544" s="95"/>
      <c r="E2544" s="96"/>
      <c r="F2544" s="96"/>
      <c r="G2544" s="96"/>
      <c r="H2544" s="96"/>
      <c r="I2544" s="96"/>
      <c r="J2544" s="104"/>
      <c r="K2544" s="104"/>
      <c r="L2544" s="104"/>
      <c r="M2544" s="104"/>
    </row>
    <row r="2545" spans="1:13" x14ac:dyDescent="0.25">
      <c r="A2545" s="96"/>
      <c r="B2545" s="96"/>
      <c r="C2545" s="96"/>
      <c r="D2545" s="95"/>
      <c r="E2545" s="96"/>
      <c r="F2545" s="96"/>
      <c r="G2545" s="96"/>
      <c r="H2545" s="96"/>
      <c r="I2545" s="96"/>
      <c r="J2545" s="104"/>
      <c r="K2545" s="104"/>
      <c r="L2545" s="104"/>
      <c r="M2545" s="104"/>
    </row>
    <row r="2546" spans="1:13" x14ac:dyDescent="0.25">
      <c r="A2546" s="96"/>
      <c r="B2546" s="96"/>
      <c r="C2546" s="96"/>
      <c r="D2546" s="95"/>
      <c r="E2546" s="96"/>
      <c r="F2546" s="96"/>
      <c r="G2546" s="96"/>
      <c r="H2546" s="96"/>
      <c r="I2546" s="96"/>
      <c r="J2546" s="104"/>
      <c r="K2546" s="104"/>
      <c r="L2546" s="104"/>
      <c r="M2546" s="104"/>
    </row>
    <row r="2547" spans="1:13" x14ac:dyDescent="0.25">
      <c r="A2547" s="96"/>
      <c r="B2547" s="96"/>
      <c r="C2547" s="96"/>
      <c r="D2547" s="95"/>
      <c r="E2547" s="96"/>
      <c r="F2547" s="96"/>
      <c r="G2547" s="96"/>
      <c r="H2547" s="96"/>
      <c r="I2547" s="96"/>
      <c r="J2547" s="104"/>
      <c r="K2547" s="104"/>
      <c r="L2547" s="104"/>
      <c r="M2547" s="104"/>
    </row>
    <row r="2548" spans="1:13" x14ac:dyDescent="0.25">
      <c r="A2548" s="96"/>
      <c r="B2548" s="96"/>
      <c r="C2548" s="96"/>
      <c r="D2548" s="95"/>
      <c r="E2548" s="96"/>
      <c r="F2548" s="96"/>
      <c r="G2548" s="96"/>
      <c r="H2548" s="96"/>
      <c r="I2548" s="96"/>
      <c r="J2548" s="104"/>
      <c r="K2548" s="104"/>
      <c r="L2548" s="104"/>
      <c r="M2548" s="104"/>
    </row>
    <row r="2549" spans="1:13" x14ac:dyDescent="0.25">
      <c r="A2549" s="96"/>
      <c r="B2549" s="96"/>
      <c r="C2549" s="96"/>
      <c r="D2549" s="95"/>
      <c r="E2549" s="96"/>
      <c r="F2549" s="96"/>
      <c r="G2549" s="96"/>
      <c r="H2549" s="96"/>
      <c r="I2549" s="96"/>
      <c r="J2549" s="104"/>
      <c r="K2549" s="104"/>
      <c r="L2549" s="104"/>
      <c r="M2549" s="104"/>
    </row>
    <row r="2550" spans="1:13" x14ac:dyDescent="0.25">
      <c r="A2550" s="96"/>
      <c r="B2550" s="96"/>
      <c r="C2550" s="96"/>
      <c r="D2550" s="95"/>
      <c r="E2550" s="96"/>
      <c r="F2550" s="96"/>
      <c r="G2550" s="96"/>
      <c r="H2550" s="96"/>
      <c r="I2550" s="96"/>
      <c r="J2550" s="104"/>
      <c r="K2550" s="104"/>
      <c r="L2550" s="104"/>
      <c r="M2550" s="104"/>
    </row>
    <row r="2551" spans="1:13" x14ac:dyDescent="0.25">
      <c r="A2551" s="96"/>
      <c r="B2551" s="96"/>
      <c r="C2551" s="96"/>
      <c r="D2551" s="95"/>
      <c r="E2551" s="96"/>
      <c r="F2551" s="96"/>
      <c r="G2551" s="96"/>
      <c r="H2551" s="96"/>
      <c r="I2551" s="96"/>
      <c r="J2551" s="104"/>
      <c r="K2551" s="104"/>
      <c r="L2551" s="104"/>
      <c r="M2551" s="104"/>
    </row>
    <row r="2552" spans="1:13" x14ac:dyDescent="0.25">
      <c r="A2552" s="96"/>
      <c r="B2552" s="96"/>
      <c r="C2552" s="96"/>
      <c r="D2552" s="95"/>
      <c r="E2552" s="96"/>
      <c r="F2552" s="96"/>
      <c r="G2552" s="96"/>
      <c r="H2552" s="96"/>
      <c r="I2552" s="96"/>
      <c r="J2552" s="104"/>
      <c r="K2552" s="104"/>
      <c r="L2552" s="104"/>
      <c r="M2552" s="104"/>
    </row>
    <row r="2553" spans="1:13" x14ac:dyDescent="0.25">
      <c r="A2553" s="96"/>
      <c r="B2553" s="96"/>
      <c r="C2553" s="96"/>
      <c r="D2553" s="95"/>
      <c r="E2553" s="96"/>
      <c r="F2553" s="96"/>
      <c r="G2553" s="96"/>
      <c r="H2553" s="96"/>
      <c r="I2553" s="96"/>
      <c r="J2553" s="104"/>
      <c r="K2553" s="104"/>
      <c r="L2553" s="104"/>
      <c r="M2553" s="104"/>
    </row>
    <row r="2554" spans="1:13" x14ac:dyDescent="0.25">
      <c r="A2554" s="96"/>
      <c r="B2554" s="96"/>
      <c r="C2554" s="96"/>
      <c r="D2554" s="95"/>
      <c r="E2554" s="96"/>
      <c r="F2554" s="96"/>
      <c r="G2554" s="96"/>
      <c r="H2554" s="96"/>
      <c r="I2554" s="96"/>
      <c r="J2554" s="104"/>
      <c r="K2554" s="104"/>
      <c r="L2554" s="104"/>
      <c r="M2554" s="104"/>
    </row>
    <row r="2555" spans="1:13" x14ac:dyDescent="0.25">
      <c r="A2555" s="96"/>
      <c r="B2555" s="96"/>
      <c r="C2555" s="96"/>
      <c r="D2555" s="95"/>
      <c r="E2555" s="96"/>
      <c r="F2555" s="96"/>
      <c r="G2555" s="96"/>
      <c r="H2555" s="96"/>
      <c r="I2555" s="96"/>
      <c r="J2555" s="104"/>
      <c r="K2555" s="104"/>
      <c r="L2555" s="104"/>
      <c r="M2555" s="104"/>
    </row>
    <row r="2556" spans="1:13" x14ac:dyDescent="0.25">
      <c r="A2556" s="96"/>
      <c r="B2556" s="96"/>
      <c r="C2556" s="96"/>
      <c r="D2556" s="95"/>
      <c r="E2556" s="96"/>
      <c r="F2556" s="96"/>
      <c r="G2556" s="96"/>
      <c r="H2556" s="96"/>
      <c r="I2556" s="96"/>
      <c r="J2556" s="104"/>
      <c r="K2556" s="104"/>
      <c r="L2556" s="104"/>
      <c r="M2556" s="104"/>
    </row>
    <row r="2557" spans="1:13" x14ac:dyDescent="0.25">
      <c r="A2557" s="96"/>
      <c r="B2557" s="96"/>
      <c r="C2557" s="96"/>
      <c r="D2557" s="95"/>
      <c r="E2557" s="96"/>
      <c r="F2557" s="96"/>
      <c r="G2557" s="96"/>
      <c r="H2557" s="96"/>
      <c r="I2557" s="96"/>
      <c r="J2557" s="104"/>
      <c r="K2557" s="104"/>
      <c r="L2557" s="104"/>
      <c r="M2557" s="104"/>
    </row>
    <row r="2558" spans="1:13" x14ac:dyDescent="0.25">
      <c r="A2558" s="96"/>
      <c r="B2558" s="96"/>
      <c r="C2558" s="96"/>
      <c r="D2558" s="95"/>
      <c r="E2558" s="96"/>
      <c r="F2558" s="96"/>
      <c r="G2558" s="96"/>
      <c r="H2558" s="96"/>
      <c r="I2558" s="96"/>
      <c r="J2558" s="104"/>
      <c r="K2558" s="104"/>
      <c r="L2558" s="104"/>
      <c r="M2558" s="104"/>
    </row>
    <row r="2559" spans="1:13" x14ac:dyDescent="0.25">
      <c r="A2559" s="96"/>
      <c r="B2559" s="96"/>
      <c r="C2559" s="96"/>
      <c r="D2559" s="95"/>
      <c r="E2559" s="96"/>
      <c r="F2559" s="96"/>
      <c r="G2559" s="96"/>
      <c r="H2559" s="96"/>
      <c r="I2559" s="96"/>
      <c r="J2559" s="104"/>
      <c r="K2559" s="104"/>
      <c r="L2559" s="104"/>
      <c r="M2559" s="104"/>
    </row>
    <row r="2560" spans="1:13" x14ac:dyDescent="0.25">
      <c r="A2560" s="96"/>
      <c r="B2560" s="96"/>
      <c r="C2560" s="96"/>
      <c r="D2560" s="95"/>
      <c r="E2560" s="96"/>
      <c r="F2560" s="96"/>
      <c r="G2560" s="96"/>
      <c r="H2560" s="96"/>
      <c r="I2560" s="96"/>
      <c r="J2560" s="104"/>
      <c r="K2560" s="104"/>
      <c r="L2560" s="104"/>
      <c r="M2560" s="104"/>
    </row>
    <row r="2561" spans="1:13" x14ac:dyDescent="0.25">
      <c r="A2561" s="96"/>
      <c r="B2561" s="96"/>
      <c r="C2561" s="96"/>
      <c r="D2561" s="95"/>
      <c r="E2561" s="96"/>
      <c r="F2561" s="96"/>
      <c r="G2561" s="96"/>
      <c r="H2561" s="96"/>
      <c r="I2561" s="96"/>
      <c r="J2561" s="104"/>
      <c r="K2561" s="104"/>
      <c r="L2561" s="104"/>
      <c r="M2561" s="104"/>
    </row>
    <row r="2562" spans="1:13" x14ac:dyDescent="0.25">
      <c r="A2562" s="96"/>
      <c r="B2562" s="96"/>
      <c r="C2562" s="96"/>
      <c r="D2562" s="95"/>
      <c r="E2562" s="96"/>
      <c r="F2562" s="96"/>
      <c r="G2562" s="96"/>
      <c r="H2562" s="96"/>
      <c r="I2562" s="96"/>
      <c r="J2562" s="104"/>
      <c r="K2562" s="104"/>
      <c r="L2562" s="104"/>
      <c r="M2562" s="104"/>
    </row>
    <row r="2563" spans="1:13" x14ac:dyDescent="0.25">
      <c r="A2563" s="96"/>
      <c r="B2563" s="96"/>
      <c r="C2563" s="96"/>
      <c r="D2563" s="95"/>
      <c r="E2563" s="96"/>
      <c r="F2563" s="96"/>
      <c r="G2563" s="96"/>
      <c r="H2563" s="96"/>
      <c r="I2563" s="96"/>
      <c r="J2563" s="104"/>
      <c r="K2563" s="104"/>
      <c r="L2563" s="104"/>
      <c r="M2563" s="104"/>
    </row>
    <row r="2564" spans="1:13" x14ac:dyDescent="0.25">
      <c r="A2564" s="96"/>
      <c r="B2564" s="96"/>
      <c r="C2564" s="96"/>
      <c r="D2564" s="95"/>
      <c r="E2564" s="96"/>
      <c r="F2564" s="96"/>
      <c r="G2564" s="96"/>
      <c r="H2564" s="96"/>
      <c r="I2564" s="96"/>
      <c r="J2564" s="104"/>
      <c r="K2564" s="104"/>
      <c r="L2564" s="104"/>
      <c r="M2564" s="104"/>
    </row>
    <row r="2565" spans="1:13" x14ac:dyDescent="0.25">
      <c r="A2565" s="96"/>
      <c r="B2565" s="96"/>
      <c r="C2565" s="96"/>
      <c r="D2565" s="95"/>
      <c r="E2565" s="96"/>
      <c r="F2565" s="96"/>
      <c r="G2565" s="96"/>
      <c r="H2565" s="96"/>
      <c r="I2565" s="96"/>
      <c r="J2565" s="104"/>
      <c r="K2565" s="104"/>
      <c r="L2565" s="104"/>
      <c r="M2565" s="104"/>
    </row>
    <row r="2566" spans="1:13" x14ac:dyDescent="0.25">
      <c r="A2566" s="96"/>
      <c r="B2566" s="96"/>
      <c r="C2566" s="96"/>
      <c r="D2566" s="95"/>
      <c r="E2566" s="96"/>
      <c r="F2566" s="96"/>
      <c r="G2566" s="96"/>
      <c r="H2566" s="96"/>
      <c r="I2566" s="96"/>
      <c r="J2566" s="104"/>
      <c r="K2566" s="104"/>
      <c r="L2566" s="104"/>
      <c r="M2566" s="104"/>
    </row>
    <row r="2567" spans="1:13" x14ac:dyDescent="0.25">
      <c r="A2567" s="96"/>
      <c r="B2567" s="96"/>
      <c r="C2567" s="96"/>
      <c r="D2567" s="95"/>
      <c r="E2567" s="96"/>
      <c r="F2567" s="96"/>
      <c r="G2567" s="96"/>
      <c r="H2567" s="96"/>
      <c r="I2567" s="96"/>
      <c r="J2567" s="104"/>
      <c r="K2567" s="104"/>
      <c r="L2567" s="104"/>
      <c r="M2567" s="104"/>
    </row>
    <row r="2568" spans="1:13" x14ac:dyDescent="0.25">
      <c r="A2568" s="96"/>
      <c r="B2568" s="96"/>
      <c r="C2568" s="96"/>
      <c r="D2568" s="95"/>
      <c r="E2568" s="96"/>
      <c r="F2568" s="96"/>
      <c r="G2568" s="96"/>
      <c r="H2568" s="96"/>
      <c r="I2568" s="96"/>
      <c r="J2568" s="104"/>
      <c r="K2568" s="104"/>
      <c r="L2568" s="104"/>
      <c r="M2568" s="104"/>
    </row>
    <row r="2569" spans="1:13" x14ac:dyDescent="0.25">
      <c r="A2569" s="96"/>
      <c r="B2569" s="96"/>
      <c r="C2569" s="96"/>
      <c r="D2569" s="95"/>
      <c r="E2569" s="96"/>
      <c r="F2569" s="96"/>
      <c r="G2569" s="96"/>
      <c r="H2569" s="96"/>
      <c r="I2569" s="96"/>
      <c r="J2569" s="104"/>
      <c r="K2569" s="104"/>
      <c r="L2569" s="104"/>
      <c r="M2569" s="104"/>
    </row>
    <row r="2570" spans="1:13" x14ac:dyDescent="0.25">
      <c r="A2570" s="96"/>
      <c r="B2570" s="96"/>
      <c r="C2570" s="96"/>
      <c r="D2570" s="95"/>
      <c r="E2570" s="96"/>
      <c r="F2570" s="96"/>
      <c r="G2570" s="96"/>
      <c r="H2570" s="96"/>
      <c r="I2570" s="96"/>
      <c r="J2570" s="104"/>
      <c r="K2570" s="104"/>
      <c r="L2570" s="104"/>
      <c r="M2570" s="104"/>
    </row>
    <row r="2571" spans="1:13" x14ac:dyDescent="0.25">
      <c r="A2571" s="96"/>
      <c r="B2571" s="96"/>
      <c r="C2571" s="96"/>
      <c r="D2571" s="95"/>
      <c r="E2571" s="96"/>
      <c r="F2571" s="96"/>
      <c r="G2571" s="96"/>
      <c r="H2571" s="96"/>
      <c r="I2571" s="96"/>
      <c r="J2571" s="104"/>
      <c r="K2571" s="104"/>
      <c r="L2571" s="104"/>
      <c r="M2571" s="104"/>
    </row>
    <row r="2572" spans="1:13" x14ac:dyDescent="0.25">
      <c r="A2572" s="96"/>
      <c r="B2572" s="96"/>
      <c r="C2572" s="96"/>
      <c r="D2572" s="95"/>
      <c r="E2572" s="96"/>
      <c r="F2572" s="96"/>
      <c r="G2572" s="96"/>
      <c r="H2572" s="96"/>
      <c r="I2572" s="96"/>
      <c r="J2572" s="104"/>
      <c r="K2572" s="104"/>
      <c r="L2572" s="104"/>
      <c r="M2572" s="104"/>
    </row>
    <row r="2573" spans="1:13" x14ac:dyDescent="0.25">
      <c r="A2573" s="96"/>
      <c r="B2573" s="96"/>
      <c r="C2573" s="96"/>
      <c r="D2573" s="95"/>
      <c r="E2573" s="96"/>
      <c r="F2573" s="96"/>
      <c r="G2573" s="96"/>
      <c r="H2573" s="96"/>
      <c r="I2573" s="96"/>
      <c r="J2573" s="104"/>
      <c r="K2573" s="104"/>
      <c r="L2573" s="104"/>
      <c r="M2573" s="104"/>
    </row>
    <row r="2574" spans="1:13" x14ac:dyDescent="0.25">
      <c r="A2574" s="96"/>
      <c r="B2574" s="96"/>
      <c r="C2574" s="96"/>
      <c r="D2574" s="95"/>
      <c r="E2574" s="96"/>
      <c r="F2574" s="96"/>
      <c r="G2574" s="96"/>
      <c r="H2574" s="96"/>
      <c r="I2574" s="96"/>
      <c r="J2574" s="104"/>
      <c r="K2574" s="104"/>
      <c r="L2574" s="104"/>
      <c r="M2574" s="104"/>
    </row>
    <row r="2575" spans="1:13" x14ac:dyDescent="0.25">
      <c r="A2575" s="96"/>
      <c r="B2575" s="96"/>
      <c r="C2575" s="96"/>
      <c r="D2575" s="95"/>
      <c r="E2575" s="96"/>
      <c r="F2575" s="96"/>
      <c r="G2575" s="96"/>
      <c r="H2575" s="96"/>
      <c r="I2575" s="96"/>
      <c r="J2575" s="104"/>
      <c r="K2575" s="104"/>
      <c r="L2575" s="104"/>
      <c r="M2575" s="104"/>
    </row>
    <row r="2576" spans="1:13" x14ac:dyDescent="0.25">
      <c r="A2576" s="96"/>
      <c r="B2576" s="96"/>
      <c r="C2576" s="96"/>
      <c r="D2576" s="95"/>
      <c r="E2576" s="96"/>
      <c r="F2576" s="96"/>
      <c r="G2576" s="96"/>
      <c r="H2576" s="96"/>
      <c r="I2576" s="96"/>
      <c r="J2576" s="104"/>
      <c r="K2576" s="104"/>
      <c r="L2576" s="104"/>
      <c r="M2576" s="104"/>
    </row>
    <row r="2577" spans="1:13" x14ac:dyDescent="0.25">
      <c r="A2577" s="96"/>
      <c r="B2577" s="96"/>
      <c r="C2577" s="96"/>
      <c r="D2577" s="95"/>
      <c r="E2577" s="96"/>
      <c r="F2577" s="96"/>
      <c r="G2577" s="96"/>
      <c r="H2577" s="96"/>
      <c r="I2577" s="96"/>
      <c r="J2577" s="104"/>
      <c r="K2577" s="104"/>
      <c r="L2577" s="104"/>
      <c r="M2577" s="104"/>
    </row>
    <row r="2578" spans="1:13" x14ac:dyDescent="0.25">
      <c r="A2578" s="96"/>
      <c r="B2578" s="96"/>
      <c r="C2578" s="96"/>
      <c r="D2578" s="95"/>
      <c r="E2578" s="96"/>
      <c r="F2578" s="96"/>
      <c r="G2578" s="96"/>
      <c r="H2578" s="96"/>
      <c r="I2578" s="96"/>
      <c r="J2578" s="104"/>
      <c r="K2578" s="104"/>
      <c r="L2578" s="104"/>
      <c r="M2578" s="104"/>
    </row>
    <row r="2579" spans="1:13" x14ac:dyDescent="0.25">
      <c r="A2579" s="96"/>
      <c r="B2579" s="96"/>
      <c r="C2579" s="96"/>
      <c r="D2579" s="95"/>
      <c r="E2579" s="96"/>
      <c r="F2579" s="96"/>
      <c r="G2579" s="96"/>
      <c r="H2579" s="96"/>
      <c r="I2579" s="96"/>
      <c r="J2579" s="104"/>
      <c r="K2579" s="104"/>
      <c r="L2579" s="104"/>
      <c r="M2579" s="104"/>
    </row>
    <row r="2580" spans="1:13" x14ac:dyDescent="0.25">
      <c r="A2580" s="96"/>
      <c r="B2580" s="96"/>
      <c r="C2580" s="96"/>
      <c r="D2580" s="95"/>
      <c r="E2580" s="96"/>
      <c r="F2580" s="96"/>
      <c r="G2580" s="96"/>
      <c r="H2580" s="96"/>
      <c r="I2580" s="96"/>
      <c r="J2580" s="104"/>
      <c r="K2580" s="104"/>
      <c r="L2580" s="104"/>
      <c r="M2580" s="104"/>
    </row>
    <row r="2581" spans="1:13" x14ac:dyDescent="0.25">
      <c r="A2581" s="96"/>
      <c r="B2581" s="96"/>
      <c r="C2581" s="96"/>
      <c r="D2581" s="95"/>
      <c r="E2581" s="96"/>
      <c r="F2581" s="96"/>
      <c r="G2581" s="96"/>
      <c r="H2581" s="96"/>
      <c r="I2581" s="96"/>
      <c r="J2581" s="104"/>
      <c r="K2581" s="104"/>
      <c r="L2581" s="104"/>
      <c r="M2581" s="104"/>
    </row>
    <row r="2582" spans="1:13" x14ac:dyDescent="0.25">
      <c r="A2582" s="96"/>
      <c r="B2582" s="96"/>
      <c r="C2582" s="96"/>
      <c r="D2582" s="95"/>
      <c r="E2582" s="96"/>
      <c r="F2582" s="96"/>
      <c r="G2582" s="96"/>
      <c r="H2582" s="96"/>
      <c r="I2582" s="96"/>
      <c r="J2582" s="104"/>
      <c r="K2582" s="104"/>
      <c r="L2582" s="104"/>
      <c r="M2582" s="104"/>
    </row>
    <row r="2583" spans="1:13" x14ac:dyDescent="0.25">
      <c r="A2583" s="96"/>
      <c r="B2583" s="96"/>
      <c r="C2583" s="96"/>
      <c r="D2583" s="95"/>
      <c r="E2583" s="96"/>
      <c r="F2583" s="96"/>
      <c r="G2583" s="96"/>
      <c r="H2583" s="96"/>
      <c r="I2583" s="96"/>
      <c r="J2583" s="104"/>
      <c r="K2583" s="104"/>
      <c r="L2583" s="104"/>
      <c r="M2583" s="104"/>
    </row>
    <row r="2584" spans="1:13" x14ac:dyDescent="0.25">
      <c r="A2584" s="96"/>
      <c r="B2584" s="96"/>
      <c r="C2584" s="96"/>
      <c r="D2584" s="95"/>
      <c r="E2584" s="96"/>
      <c r="F2584" s="96"/>
      <c r="G2584" s="96"/>
      <c r="H2584" s="96"/>
      <c r="I2584" s="96"/>
      <c r="J2584" s="104"/>
      <c r="K2584" s="104"/>
      <c r="L2584" s="104"/>
      <c r="M2584" s="104"/>
    </row>
    <row r="2585" spans="1:13" x14ac:dyDescent="0.25">
      <c r="A2585" s="96"/>
      <c r="B2585" s="96"/>
      <c r="C2585" s="96"/>
      <c r="D2585" s="95"/>
      <c r="E2585" s="96"/>
      <c r="F2585" s="96"/>
      <c r="G2585" s="96"/>
      <c r="H2585" s="96"/>
      <c r="I2585" s="96"/>
      <c r="J2585" s="104"/>
      <c r="K2585" s="104"/>
      <c r="L2585" s="104"/>
      <c r="M2585" s="104"/>
    </row>
    <row r="2586" spans="1:13" x14ac:dyDescent="0.25">
      <c r="A2586" s="96"/>
      <c r="B2586" s="96"/>
      <c r="C2586" s="96"/>
      <c r="D2586" s="95"/>
      <c r="E2586" s="96"/>
      <c r="F2586" s="96"/>
      <c r="G2586" s="96"/>
      <c r="H2586" s="96"/>
      <c r="I2586" s="96"/>
      <c r="J2586" s="104"/>
      <c r="K2586" s="104"/>
      <c r="L2586" s="104"/>
      <c r="M2586" s="104"/>
    </row>
    <row r="2587" spans="1:13" x14ac:dyDescent="0.25">
      <c r="A2587" s="96"/>
      <c r="B2587" s="96"/>
      <c r="C2587" s="96"/>
      <c r="D2587" s="95"/>
      <c r="E2587" s="96"/>
      <c r="F2587" s="96"/>
      <c r="G2587" s="96"/>
      <c r="H2587" s="96"/>
      <c r="I2587" s="96"/>
      <c r="J2587" s="104"/>
      <c r="K2587" s="104"/>
      <c r="L2587" s="104"/>
      <c r="M2587" s="104"/>
    </row>
    <row r="2588" spans="1:13" x14ac:dyDescent="0.25">
      <c r="A2588" s="96"/>
      <c r="B2588" s="96"/>
      <c r="C2588" s="96"/>
      <c r="D2588" s="95"/>
      <c r="E2588" s="96"/>
      <c r="F2588" s="96"/>
      <c r="G2588" s="96"/>
      <c r="H2588" s="96"/>
      <c r="I2588" s="96"/>
      <c r="J2588" s="104"/>
      <c r="K2588" s="104"/>
      <c r="L2588" s="104"/>
      <c r="M2588" s="104"/>
    </row>
    <row r="2589" spans="1:13" x14ac:dyDescent="0.25">
      <c r="A2589" s="96"/>
      <c r="B2589" s="96"/>
      <c r="C2589" s="96"/>
      <c r="D2589" s="95"/>
      <c r="E2589" s="96"/>
      <c r="F2589" s="96"/>
      <c r="G2589" s="96"/>
      <c r="H2589" s="96"/>
      <c r="I2589" s="96"/>
      <c r="J2589" s="104"/>
      <c r="K2589" s="104"/>
      <c r="L2589" s="104"/>
      <c r="M2589" s="104"/>
    </row>
    <row r="2590" spans="1:13" x14ac:dyDescent="0.25">
      <c r="A2590" s="96"/>
      <c r="B2590" s="96"/>
      <c r="C2590" s="96"/>
      <c r="D2590" s="95"/>
      <c r="E2590" s="96"/>
      <c r="F2590" s="96"/>
      <c r="G2590" s="96"/>
      <c r="H2590" s="96"/>
      <c r="I2590" s="96"/>
      <c r="J2590" s="104"/>
      <c r="K2590" s="104"/>
      <c r="L2590" s="104"/>
      <c r="M2590" s="104"/>
    </row>
    <row r="2591" spans="1:13" x14ac:dyDescent="0.25">
      <c r="A2591" s="96"/>
      <c r="B2591" s="96"/>
      <c r="C2591" s="96"/>
      <c r="D2591" s="95"/>
      <c r="E2591" s="96"/>
      <c r="F2591" s="96"/>
      <c r="G2591" s="96"/>
      <c r="H2591" s="96"/>
      <c r="I2591" s="96"/>
      <c r="J2591" s="104"/>
      <c r="K2591" s="104"/>
      <c r="L2591" s="104"/>
      <c r="M2591" s="104"/>
    </row>
    <row r="2592" spans="1:13" x14ac:dyDescent="0.25">
      <c r="A2592" s="96"/>
      <c r="B2592" s="96"/>
      <c r="C2592" s="96"/>
      <c r="D2592" s="95"/>
      <c r="E2592" s="96"/>
      <c r="F2592" s="96"/>
      <c r="G2592" s="96"/>
      <c r="H2592" s="96"/>
      <c r="I2592" s="96"/>
      <c r="J2592" s="104"/>
      <c r="K2592" s="104"/>
      <c r="L2592" s="104"/>
      <c r="M2592" s="104"/>
    </row>
    <row r="2593" spans="1:13" x14ac:dyDescent="0.25">
      <c r="A2593" s="96"/>
      <c r="B2593" s="96"/>
      <c r="C2593" s="96"/>
      <c r="D2593" s="95"/>
      <c r="E2593" s="96"/>
      <c r="F2593" s="96"/>
      <c r="G2593" s="96"/>
      <c r="H2593" s="96"/>
      <c r="I2593" s="96"/>
      <c r="J2593" s="104"/>
      <c r="K2593" s="104"/>
      <c r="L2593" s="104"/>
      <c r="M2593" s="104"/>
    </row>
    <row r="2594" spans="1:13" x14ac:dyDescent="0.25">
      <c r="A2594" s="96"/>
      <c r="B2594" s="96"/>
      <c r="C2594" s="96"/>
      <c r="D2594" s="95"/>
      <c r="E2594" s="96"/>
      <c r="F2594" s="96"/>
      <c r="G2594" s="96"/>
      <c r="H2594" s="96"/>
      <c r="I2594" s="96"/>
      <c r="J2594" s="104"/>
      <c r="K2594" s="104"/>
      <c r="L2594" s="104"/>
      <c r="M2594" s="104"/>
    </row>
    <row r="2595" spans="1:13" x14ac:dyDescent="0.25">
      <c r="A2595" s="96"/>
      <c r="B2595" s="96"/>
      <c r="C2595" s="96"/>
      <c r="D2595" s="95"/>
      <c r="E2595" s="96"/>
      <c r="F2595" s="96"/>
      <c r="G2595" s="96"/>
      <c r="H2595" s="96"/>
      <c r="I2595" s="96"/>
      <c r="J2595" s="104"/>
      <c r="K2595" s="104"/>
      <c r="L2595" s="104"/>
      <c r="M2595" s="104"/>
    </row>
    <row r="2596" spans="1:13" x14ac:dyDescent="0.25">
      <c r="A2596" s="96"/>
      <c r="B2596" s="96"/>
      <c r="C2596" s="96"/>
      <c r="D2596" s="95"/>
      <c r="E2596" s="96"/>
      <c r="F2596" s="96"/>
      <c r="G2596" s="96"/>
      <c r="H2596" s="96"/>
      <c r="I2596" s="96"/>
      <c r="J2596" s="104"/>
      <c r="K2596" s="104"/>
      <c r="L2596" s="104"/>
      <c r="M2596" s="104"/>
    </row>
    <row r="2597" spans="1:13" x14ac:dyDescent="0.25">
      <c r="A2597" s="96"/>
      <c r="B2597" s="96"/>
      <c r="C2597" s="96"/>
      <c r="D2597" s="95"/>
      <c r="E2597" s="96"/>
      <c r="F2597" s="96"/>
      <c r="G2597" s="96"/>
      <c r="H2597" s="96"/>
      <c r="I2597" s="96"/>
      <c r="J2597" s="104"/>
      <c r="K2597" s="104"/>
      <c r="L2597" s="104"/>
      <c r="M2597" s="104"/>
    </row>
    <row r="2598" spans="1:13" x14ac:dyDescent="0.25">
      <c r="A2598" s="96"/>
      <c r="B2598" s="96"/>
      <c r="C2598" s="96"/>
      <c r="D2598" s="95"/>
      <c r="E2598" s="96"/>
      <c r="F2598" s="96"/>
      <c r="G2598" s="96"/>
      <c r="H2598" s="96"/>
      <c r="I2598" s="96"/>
      <c r="J2598" s="104"/>
      <c r="K2598" s="104"/>
      <c r="L2598" s="104"/>
      <c r="M2598" s="104"/>
    </row>
    <row r="2599" spans="1:13" x14ac:dyDescent="0.25">
      <c r="A2599" s="96"/>
      <c r="B2599" s="96"/>
      <c r="C2599" s="96"/>
      <c r="D2599" s="95"/>
      <c r="E2599" s="96"/>
      <c r="F2599" s="96"/>
      <c r="G2599" s="96"/>
      <c r="H2599" s="96"/>
      <c r="I2599" s="96"/>
      <c r="J2599" s="104"/>
      <c r="K2599" s="104"/>
      <c r="L2599" s="104"/>
      <c r="M2599" s="104"/>
    </row>
    <row r="2600" spans="1:13" x14ac:dyDescent="0.25">
      <c r="A2600" s="96"/>
      <c r="B2600" s="96"/>
      <c r="C2600" s="96"/>
      <c r="D2600" s="95"/>
      <c r="E2600" s="96"/>
      <c r="F2600" s="96"/>
      <c r="G2600" s="96"/>
      <c r="H2600" s="96"/>
      <c r="I2600" s="96"/>
      <c r="J2600" s="104"/>
      <c r="K2600" s="104"/>
      <c r="L2600" s="104"/>
      <c r="M2600" s="104"/>
    </row>
    <row r="2601" spans="1:13" x14ac:dyDescent="0.25">
      <c r="A2601" s="96"/>
      <c r="B2601" s="96"/>
      <c r="C2601" s="96"/>
      <c r="D2601" s="95"/>
      <c r="E2601" s="96"/>
      <c r="F2601" s="96"/>
      <c r="G2601" s="96"/>
      <c r="H2601" s="96"/>
      <c r="I2601" s="96"/>
      <c r="J2601" s="104"/>
      <c r="K2601" s="104"/>
      <c r="L2601" s="104"/>
      <c r="M2601" s="104"/>
    </row>
    <row r="2602" spans="1:13" x14ac:dyDescent="0.25">
      <c r="A2602" s="96"/>
      <c r="B2602" s="96"/>
      <c r="C2602" s="96"/>
      <c r="D2602" s="95"/>
      <c r="E2602" s="96"/>
      <c r="F2602" s="96"/>
      <c r="G2602" s="96"/>
      <c r="H2602" s="96"/>
      <c r="I2602" s="96"/>
      <c r="J2602" s="104"/>
      <c r="K2602" s="104"/>
      <c r="L2602" s="104"/>
      <c r="M2602" s="104"/>
    </row>
    <row r="2603" spans="1:13" x14ac:dyDescent="0.25">
      <c r="A2603" s="96"/>
      <c r="B2603" s="96"/>
      <c r="C2603" s="96"/>
      <c r="D2603" s="95"/>
      <c r="E2603" s="96"/>
      <c r="F2603" s="96"/>
      <c r="G2603" s="96"/>
      <c r="H2603" s="96"/>
      <c r="I2603" s="96"/>
      <c r="J2603" s="104"/>
      <c r="K2603" s="104"/>
      <c r="L2603" s="104"/>
      <c r="M2603" s="104"/>
    </row>
    <row r="2604" spans="1:13" x14ac:dyDescent="0.25">
      <c r="A2604" s="96"/>
      <c r="B2604" s="96"/>
      <c r="C2604" s="96"/>
      <c r="D2604" s="95"/>
      <c r="E2604" s="96"/>
      <c r="F2604" s="96"/>
      <c r="G2604" s="96"/>
      <c r="H2604" s="96"/>
      <c r="I2604" s="96"/>
      <c r="J2604" s="104"/>
      <c r="K2604" s="104"/>
      <c r="L2604" s="104"/>
      <c r="M2604" s="104"/>
    </row>
    <row r="2605" spans="1:13" x14ac:dyDescent="0.25">
      <c r="A2605" s="96"/>
      <c r="B2605" s="96"/>
      <c r="C2605" s="96"/>
      <c r="D2605" s="95"/>
      <c r="E2605" s="96"/>
      <c r="F2605" s="96"/>
      <c r="G2605" s="96"/>
      <c r="H2605" s="96"/>
      <c r="I2605" s="96"/>
      <c r="J2605" s="104"/>
      <c r="K2605" s="104"/>
      <c r="L2605" s="104"/>
      <c r="M2605" s="104"/>
    </row>
    <row r="2606" spans="1:13" x14ac:dyDescent="0.25">
      <c r="A2606" s="96"/>
      <c r="B2606" s="96"/>
      <c r="C2606" s="96"/>
      <c r="D2606" s="95"/>
      <c r="E2606" s="96"/>
      <c r="F2606" s="96"/>
      <c r="G2606" s="96"/>
      <c r="H2606" s="96"/>
      <c r="I2606" s="96"/>
      <c r="J2606" s="104"/>
      <c r="K2606" s="104"/>
      <c r="L2606" s="104"/>
      <c r="M2606" s="104"/>
    </row>
    <row r="2607" spans="1:13" x14ac:dyDescent="0.25">
      <c r="A2607" s="96"/>
      <c r="B2607" s="96"/>
      <c r="C2607" s="96"/>
      <c r="D2607" s="95"/>
      <c r="E2607" s="96"/>
      <c r="F2607" s="96"/>
      <c r="G2607" s="96"/>
      <c r="H2607" s="96"/>
      <c r="I2607" s="96"/>
      <c r="J2607" s="104"/>
      <c r="K2607" s="104"/>
      <c r="L2607" s="104"/>
      <c r="M2607" s="104"/>
    </row>
    <row r="2608" spans="1:13" x14ac:dyDescent="0.25">
      <c r="A2608" s="96"/>
      <c r="B2608" s="96"/>
      <c r="C2608" s="96"/>
      <c r="D2608" s="95"/>
      <c r="E2608" s="96"/>
      <c r="F2608" s="96"/>
      <c r="G2608" s="96"/>
      <c r="H2608" s="96"/>
      <c r="I2608" s="96"/>
      <c r="J2608" s="104"/>
      <c r="K2608" s="104"/>
      <c r="L2608" s="104"/>
      <c r="M2608" s="104"/>
    </row>
    <row r="2609" spans="1:13" x14ac:dyDescent="0.25">
      <c r="A2609" s="96"/>
      <c r="B2609" s="96"/>
      <c r="C2609" s="96"/>
      <c r="D2609" s="95"/>
      <c r="E2609" s="96"/>
      <c r="F2609" s="96"/>
      <c r="G2609" s="96"/>
      <c r="H2609" s="96"/>
      <c r="I2609" s="96"/>
      <c r="J2609" s="104"/>
      <c r="K2609" s="104"/>
      <c r="L2609" s="104"/>
      <c r="M2609" s="104"/>
    </row>
    <row r="2610" spans="1:13" x14ac:dyDescent="0.25">
      <c r="A2610" s="96"/>
      <c r="B2610" s="96"/>
      <c r="C2610" s="96"/>
      <c r="D2610" s="95"/>
      <c r="E2610" s="96"/>
      <c r="F2610" s="96"/>
      <c r="G2610" s="96"/>
      <c r="H2610" s="96"/>
      <c r="I2610" s="96"/>
      <c r="J2610" s="104"/>
      <c r="K2610" s="104"/>
      <c r="L2610" s="104"/>
      <c r="M2610" s="104"/>
    </row>
    <row r="2611" spans="1:13" x14ac:dyDescent="0.25">
      <c r="A2611" s="96"/>
      <c r="B2611" s="96"/>
      <c r="C2611" s="96"/>
      <c r="D2611" s="95"/>
      <c r="E2611" s="96"/>
      <c r="F2611" s="96"/>
      <c r="G2611" s="96"/>
      <c r="H2611" s="96"/>
      <c r="I2611" s="96"/>
      <c r="J2611" s="104"/>
      <c r="K2611" s="104"/>
      <c r="L2611" s="104"/>
      <c r="M2611" s="104"/>
    </row>
    <row r="2612" spans="1:13" x14ac:dyDescent="0.25">
      <c r="A2612" s="96"/>
      <c r="B2612" s="96"/>
      <c r="C2612" s="96"/>
      <c r="D2612" s="95"/>
      <c r="E2612" s="96"/>
      <c r="F2612" s="96"/>
      <c r="G2612" s="96"/>
      <c r="H2612" s="96"/>
      <c r="I2612" s="96"/>
      <c r="J2612" s="104"/>
      <c r="K2612" s="104"/>
      <c r="L2612" s="104"/>
      <c r="M2612" s="104"/>
    </row>
    <row r="2613" spans="1:13" x14ac:dyDescent="0.25">
      <c r="A2613" s="96"/>
      <c r="B2613" s="96"/>
      <c r="C2613" s="96"/>
      <c r="D2613" s="95"/>
      <c r="E2613" s="96"/>
      <c r="F2613" s="96"/>
      <c r="G2613" s="96"/>
      <c r="H2613" s="96"/>
      <c r="I2613" s="96"/>
      <c r="J2613" s="104"/>
      <c r="K2613" s="104"/>
      <c r="L2613" s="104"/>
      <c r="M2613" s="104"/>
    </row>
    <row r="2614" spans="1:13" x14ac:dyDescent="0.25">
      <c r="A2614" s="96"/>
      <c r="B2614" s="96"/>
      <c r="C2614" s="96"/>
      <c r="D2614" s="95"/>
      <c r="E2614" s="96"/>
      <c r="F2614" s="96"/>
      <c r="G2614" s="96"/>
      <c r="H2614" s="96"/>
      <c r="I2614" s="96"/>
      <c r="J2614" s="104"/>
      <c r="K2614" s="104"/>
      <c r="L2614" s="104"/>
      <c r="M2614" s="104"/>
    </row>
    <row r="2615" spans="1:13" x14ac:dyDescent="0.25">
      <c r="A2615" s="96"/>
      <c r="B2615" s="96"/>
      <c r="C2615" s="96"/>
      <c r="D2615" s="95"/>
      <c r="E2615" s="96"/>
      <c r="F2615" s="96"/>
      <c r="G2615" s="96"/>
      <c r="H2615" s="96"/>
      <c r="I2615" s="96"/>
      <c r="J2615" s="104"/>
      <c r="K2615" s="104"/>
      <c r="L2615" s="104"/>
      <c r="M2615" s="104"/>
    </row>
    <row r="2616" spans="1:13" x14ac:dyDescent="0.25">
      <c r="A2616" s="96"/>
      <c r="B2616" s="96"/>
      <c r="C2616" s="96"/>
      <c r="D2616" s="95"/>
      <c r="E2616" s="96"/>
      <c r="F2616" s="96"/>
      <c r="G2616" s="96"/>
      <c r="H2616" s="96"/>
      <c r="I2616" s="96"/>
      <c r="J2616" s="104"/>
      <c r="K2616" s="104"/>
      <c r="L2616" s="104"/>
      <c r="M2616" s="104"/>
    </row>
    <row r="2617" spans="1:13" x14ac:dyDescent="0.25">
      <c r="A2617" s="96"/>
      <c r="B2617" s="96"/>
      <c r="C2617" s="96"/>
      <c r="D2617" s="95"/>
      <c r="E2617" s="96"/>
      <c r="F2617" s="96"/>
      <c r="G2617" s="96"/>
      <c r="H2617" s="96"/>
      <c r="I2617" s="96"/>
      <c r="J2617" s="104"/>
      <c r="K2617" s="104"/>
      <c r="L2617" s="104"/>
      <c r="M2617" s="104"/>
    </row>
    <row r="2618" spans="1:13" x14ac:dyDescent="0.25">
      <c r="A2618" s="96"/>
      <c r="B2618" s="96"/>
      <c r="C2618" s="96"/>
      <c r="D2618" s="95"/>
      <c r="E2618" s="96"/>
      <c r="F2618" s="96"/>
      <c r="G2618" s="96"/>
      <c r="H2618" s="96"/>
      <c r="I2618" s="96"/>
      <c r="J2618" s="104"/>
      <c r="K2618" s="104"/>
      <c r="L2618" s="104"/>
      <c r="M2618" s="104"/>
    </row>
    <row r="2619" spans="1:13" x14ac:dyDescent="0.25">
      <c r="A2619" s="96"/>
      <c r="B2619" s="96"/>
      <c r="C2619" s="96"/>
      <c r="D2619" s="95"/>
      <c r="E2619" s="96"/>
      <c r="F2619" s="96"/>
      <c r="G2619" s="96"/>
      <c r="H2619" s="96"/>
      <c r="I2619" s="96"/>
      <c r="J2619" s="104"/>
      <c r="K2619" s="104"/>
      <c r="L2619" s="104"/>
      <c r="M2619" s="104"/>
    </row>
    <row r="2620" spans="1:13" x14ac:dyDescent="0.25">
      <c r="A2620" s="96"/>
      <c r="B2620" s="96"/>
      <c r="C2620" s="96"/>
      <c r="D2620" s="95"/>
      <c r="E2620" s="96"/>
      <c r="F2620" s="96"/>
      <c r="G2620" s="96"/>
      <c r="H2620" s="96"/>
      <c r="I2620" s="96"/>
      <c r="J2620" s="104"/>
      <c r="K2620" s="104"/>
      <c r="L2620" s="104"/>
      <c r="M2620" s="104"/>
    </row>
    <row r="2621" spans="1:13" x14ac:dyDescent="0.25">
      <c r="A2621" s="96"/>
      <c r="B2621" s="96"/>
      <c r="C2621" s="96"/>
      <c r="D2621" s="95"/>
      <c r="E2621" s="96"/>
      <c r="F2621" s="96"/>
      <c r="G2621" s="96"/>
      <c r="H2621" s="96"/>
      <c r="I2621" s="96"/>
      <c r="J2621" s="104"/>
      <c r="K2621" s="104"/>
      <c r="L2621" s="104"/>
      <c r="M2621" s="104"/>
    </row>
    <row r="2622" spans="1:13" x14ac:dyDescent="0.25">
      <c r="A2622" s="96"/>
      <c r="B2622" s="96"/>
      <c r="C2622" s="96"/>
      <c r="D2622" s="95"/>
      <c r="E2622" s="96"/>
      <c r="F2622" s="96"/>
      <c r="G2622" s="96"/>
      <c r="H2622" s="96"/>
      <c r="I2622" s="96"/>
      <c r="J2622" s="104"/>
      <c r="K2622" s="104"/>
      <c r="L2622" s="104"/>
      <c r="M2622" s="104"/>
    </row>
    <row r="2623" spans="1:13" x14ac:dyDescent="0.25">
      <c r="A2623" s="96"/>
      <c r="B2623" s="96"/>
      <c r="C2623" s="96"/>
      <c r="D2623" s="95"/>
      <c r="E2623" s="96"/>
      <c r="F2623" s="96"/>
      <c r="G2623" s="96"/>
      <c r="H2623" s="96"/>
      <c r="I2623" s="96"/>
      <c r="J2623" s="104"/>
      <c r="K2623" s="104"/>
      <c r="L2623" s="104"/>
      <c r="M2623" s="104"/>
    </row>
    <row r="2624" spans="1:13" x14ac:dyDescent="0.25">
      <c r="A2624" s="96"/>
      <c r="B2624" s="96"/>
      <c r="C2624" s="96"/>
      <c r="D2624" s="95"/>
      <c r="E2624" s="96"/>
      <c r="F2624" s="96"/>
      <c r="G2624" s="96"/>
      <c r="H2624" s="96"/>
      <c r="I2624" s="96"/>
      <c r="J2624" s="104"/>
      <c r="K2624" s="104"/>
      <c r="L2624" s="104"/>
      <c r="M2624" s="104"/>
    </row>
    <row r="2625" spans="1:13" x14ac:dyDescent="0.25">
      <c r="A2625" s="96"/>
      <c r="B2625" s="96"/>
      <c r="C2625" s="96"/>
      <c r="D2625" s="95"/>
      <c r="E2625" s="96"/>
      <c r="F2625" s="96"/>
      <c r="G2625" s="96"/>
      <c r="H2625" s="96"/>
      <c r="I2625" s="96"/>
      <c r="J2625" s="104"/>
      <c r="K2625" s="104"/>
      <c r="L2625" s="104"/>
      <c r="M2625" s="104"/>
    </row>
    <row r="2626" spans="1:13" x14ac:dyDescent="0.25">
      <c r="A2626" s="96"/>
      <c r="B2626" s="96"/>
      <c r="C2626" s="96"/>
      <c r="D2626" s="95"/>
      <c r="E2626" s="96"/>
      <c r="F2626" s="96"/>
      <c r="G2626" s="96"/>
      <c r="H2626" s="96"/>
      <c r="I2626" s="96"/>
      <c r="J2626" s="104"/>
      <c r="K2626" s="104"/>
      <c r="L2626" s="104"/>
      <c r="M2626" s="104"/>
    </row>
    <row r="2627" spans="1:13" x14ac:dyDescent="0.25">
      <c r="A2627" s="96"/>
      <c r="B2627" s="96"/>
      <c r="C2627" s="96"/>
      <c r="D2627" s="95"/>
      <c r="E2627" s="96"/>
      <c r="F2627" s="96"/>
      <c r="G2627" s="96"/>
      <c r="H2627" s="96"/>
      <c r="I2627" s="96"/>
      <c r="J2627" s="104"/>
      <c r="K2627" s="104"/>
      <c r="L2627" s="104"/>
      <c r="M2627" s="104"/>
    </row>
    <row r="2628" spans="1:13" x14ac:dyDescent="0.25">
      <c r="A2628" s="96"/>
      <c r="B2628" s="96"/>
      <c r="C2628" s="96"/>
      <c r="D2628" s="95"/>
      <c r="E2628" s="96"/>
      <c r="F2628" s="96"/>
      <c r="G2628" s="96"/>
      <c r="H2628" s="96"/>
      <c r="I2628" s="96"/>
      <c r="J2628" s="104"/>
      <c r="K2628" s="104"/>
      <c r="L2628" s="104"/>
      <c r="M2628" s="104"/>
    </row>
    <row r="2629" spans="1:13" x14ac:dyDescent="0.25">
      <c r="A2629" s="96"/>
      <c r="B2629" s="96"/>
      <c r="C2629" s="96"/>
      <c r="D2629" s="95"/>
      <c r="E2629" s="96"/>
      <c r="F2629" s="96"/>
      <c r="G2629" s="96"/>
      <c r="H2629" s="96"/>
      <c r="I2629" s="96"/>
      <c r="J2629" s="104"/>
      <c r="K2629" s="104"/>
      <c r="L2629" s="104"/>
      <c r="M2629" s="104"/>
    </row>
    <row r="2630" spans="1:13" x14ac:dyDescent="0.25">
      <c r="A2630" s="96"/>
      <c r="B2630" s="96"/>
      <c r="C2630" s="96"/>
      <c r="D2630" s="95"/>
      <c r="E2630" s="96"/>
      <c r="F2630" s="96"/>
      <c r="G2630" s="96"/>
      <c r="H2630" s="96"/>
      <c r="I2630" s="96"/>
      <c r="J2630" s="104"/>
      <c r="K2630" s="104"/>
      <c r="L2630" s="104"/>
      <c r="M2630" s="104"/>
    </row>
    <row r="2631" spans="1:13" x14ac:dyDescent="0.25">
      <c r="A2631" s="96"/>
      <c r="B2631" s="96"/>
      <c r="C2631" s="96"/>
      <c r="D2631" s="95"/>
      <c r="E2631" s="96"/>
      <c r="F2631" s="96"/>
      <c r="G2631" s="96"/>
      <c r="H2631" s="96"/>
      <c r="I2631" s="96"/>
      <c r="J2631" s="104"/>
      <c r="K2631" s="104"/>
      <c r="L2631" s="104"/>
      <c r="M2631" s="104"/>
    </row>
    <row r="2632" spans="1:13" x14ac:dyDescent="0.25">
      <c r="A2632" s="96"/>
      <c r="B2632" s="96"/>
      <c r="C2632" s="96"/>
      <c r="D2632" s="95"/>
      <c r="E2632" s="96"/>
      <c r="F2632" s="96"/>
      <c r="G2632" s="96"/>
      <c r="H2632" s="96"/>
      <c r="I2632" s="96"/>
      <c r="J2632" s="104"/>
      <c r="K2632" s="104"/>
      <c r="L2632" s="104"/>
      <c r="M2632" s="104"/>
    </row>
    <row r="2633" spans="1:13" x14ac:dyDescent="0.25">
      <c r="A2633" s="96"/>
      <c r="B2633" s="96"/>
      <c r="C2633" s="96"/>
      <c r="D2633" s="95"/>
      <c r="E2633" s="96"/>
      <c r="F2633" s="96"/>
      <c r="G2633" s="96"/>
      <c r="H2633" s="96"/>
      <c r="I2633" s="96"/>
      <c r="J2633" s="104"/>
      <c r="K2633" s="104"/>
      <c r="L2633" s="104"/>
      <c r="M2633" s="104"/>
    </row>
    <row r="2634" spans="1:13" x14ac:dyDescent="0.25">
      <c r="A2634" s="96"/>
      <c r="B2634" s="96"/>
      <c r="C2634" s="96"/>
      <c r="D2634" s="95"/>
      <c r="E2634" s="96"/>
      <c r="F2634" s="96"/>
      <c r="G2634" s="96"/>
      <c r="H2634" s="96"/>
      <c r="I2634" s="96"/>
      <c r="J2634" s="104"/>
      <c r="K2634" s="104"/>
      <c r="L2634" s="104"/>
      <c r="M2634" s="104"/>
    </row>
    <row r="2635" spans="1:13" x14ac:dyDescent="0.25">
      <c r="A2635" s="96"/>
      <c r="B2635" s="96"/>
      <c r="C2635" s="96"/>
      <c r="D2635" s="95"/>
      <c r="E2635" s="96"/>
      <c r="F2635" s="96"/>
      <c r="G2635" s="96"/>
      <c r="H2635" s="96"/>
      <c r="I2635" s="96"/>
      <c r="J2635" s="104"/>
      <c r="K2635" s="104"/>
      <c r="L2635" s="104"/>
      <c r="M2635" s="104"/>
    </row>
    <row r="2636" spans="1:13" x14ac:dyDescent="0.25">
      <c r="A2636" s="96"/>
      <c r="B2636" s="96"/>
      <c r="C2636" s="96"/>
      <c r="D2636" s="95"/>
      <c r="E2636" s="96"/>
      <c r="F2636" s="96"/>
      <c r="G2636" s="96"/>
      <c r="H2636" s="96"/>
      <c r="I2636" s="96"/>
      <c r="J2636" s="104"/>
      <c r="K2636" s="104"/>
      <c r="L2636" s="104"/>
      <c r="M2636" s="104"/>
    </row>
    <row r="2637" spans="1:13" x14ac:dyDescent="0.25">
      <c r="A2637" s="96"/>
      <c r="B2637" s="96"/>
      <c r="C2637" s="96"/>
      <c r="D2637" s="95"/>
      <c r="E2637" s="96"/>
      <c r="F2637" s="96"/>
      <c r="G2637" s="96"/>
      <c r="H2637" s="96"/>
      <c r="I2637" s="96"/>
      <c r="J2637" s="104"/>
      <c r="K2637" s="104"/>
      <c r="L2637" s="104"/>
      <c r="M2637" s="104"/>
    </row>
    <row r="2638" spans="1:13" x14ac:dyDescent="0.25">
      <c r="A2638" s="96"/>
      <c r="B2638" s="96"/>
      <c r="C2638" s="96"/>
      <c r="D2638" s="95"/>
      <c r="E2638" s="96"/>
      <c r="F2638" s="96"/>
      <c r="G2638" s="96"/>
      <c r="H2638" s="96"/>
      <c r="I2638" s="96"/>
      <c r="J2638" s="104"/>
      <c r="K2638" s="104"/>
      <c r="L2638" s="104"/>
      <c r="M2638" s="104"/>
    </row>
    <row r="2639" spans="1:13" x14ac:dyDescent="0.25">
      <c r="A2639" s="96"/>
      <c r="B2639" s="96"/>
      <c r="C2639" s="96"/>
      <c r="D2639" s="95"/>
      <c r="E2639" s="96"/>
      <c r="F2639" s="96"/>
      <c r="G2639" s="96"/>
      <c r="H2639" s="96"/>
      <c r="I2639" s="96"/>
      <c r="J2639" s="104"/>
      <c r="K2639" s="104"/>
      <c r="L2639" s="104"/>
      <c r="M2639" s="104"/>
    </row>
    <row r="2640" spans="1:13" x14ac:dyDescent="0.25">
      <c r="A2640" s="96"/>
      <c r="B2640" s="96"/>
      <c r="C2640" s="96"/>
      <c r="D2640" s="95"/>
      <c r="E2640" s="96"/>
      <c r="F2640" s="96"/>
      <c r="G2640" s="96"/>
      <c r="H2640" s="96"/>
      <c r="I2640" s="96"/>
      <c r="J2640" s="104"/>
      <c r="K2640" s="104"/>
      <c r="L2640" s="104"/>
      <c r="M2640" s="104"/>
    </row>
    <row r="2641" spans="1:13" x14ac:dyDescent="0.25">
      <c r="A2641" s="96"/>
      <c r="B2641" s="96"/>
      <c r="C2641" s="96"/>
      <c r="D2641" s="95"/>
      <c r="E2641" s="96"/>
      <c r="F2641" s="96"/>
      <c r="G2641" s="96"/>
      <c r="H2641" s="96"/>
      <c r="I2641" s="96"/>
      <c r="J2641" s="104"/>
      <c r="K2641" s="104"/>
      <c r="L2641" s="104"/>
      <c r="M2641" s="104"/>
    </row>
    <row r="2642" spans="1:13" x14ac:dyDescent="0.25">
      <c r="A2642" s="96"/>
      <c r="B2642" s="96"/>
      <c r="C2642" s="96"/>
      <c r="D2642" s="95"/>
      <c r="E2642" s="96"/>
      <c r="F2642" s="96"/>
      <c r="G2642" s="96"/>
      <c r="H2642" s="96"/>
      <c r="I2642" s="96"/>
      <c r="J2642" s="104"/>
      <c r="K2642" s="104"/>
      <c r="L2642" s="104"/>
      <c r="M2642" s="104"/>
    </row>
    <row r="2643" spans="1:13" x14ac:dyDescent="0.25">
      <c r="A2643" s="96"/>
      <c r="B2643" s="96"/>
      <c r="C2643" s="96"/>
      <c r="D2643" s="95"/>
      <c r="E2643" s="96"/>
      <c r="F2643" s="96"/>
      <c r="G2643" s="96"/>
      <c r="H2643" s="96"/>
      <c r="I2643" s="96"/>
      <c r="J2643" s="104"/>
      <c r="K2643" s="104"/>
      <c r="L2643" s="104"/>
      <c r="M2643" s="104"/>
    </row>
    <row r="2644" spans="1:13" x14ac:dyDescent="0.25">
      <c r="A2644" s="96"/>
      <c r="B2644" s="96"/>
      <c r="C2644" s="96"/>
      <c r="D2644" s="95"/>
      <c r="E2644" s="96"/>
      <c r="F2644" s="96"/>
      <c r="G2644" s="96"/>
      <c r="H2644" s="96"/>
      <c r="I2644" s="96"/>
      <c r="J2644" s="104"/>
      <c r="K2644" s="104"/>
      <c r="L2644" s="104"/>
      <c r="M2644" s="104"/>
    </row>
    <row r="2645" spans="1:13" x14ac:dyDescent="0.25">
      <c r="A2645" s="96"/>
      <c r="B2645" s="96"/>
      <c r="C2645" s="96"/>
      <c r="D2645" s="95"/>
      <c r="E2645" s="96"/>
      <c r="F2645" s="96"/>
      <c r="G2645" s="96"/>
      <c r="H2645" s="96"/>
      <c r="I2645" s="96"/>
      <c r="J2645" s="104"/>
      <c r="K2645" s="104"/>
      <c r="L2645" s="104"/>
      <c r="M2645" s="104"/>
    </row>
    <row r="2646" spans="1:13" x14ac:dyDescent="0.25">
      <c r="A2646" s="96"/>
      <c r="B2646" s="96"/>
      <c r="C2646" s="96"/>
      <c r="D2646" s="95"/>
      <c r="E2646" s="96"/>
      <c r="F2646" s="96"/>
      <c r="G2646" s="96"/>
      <c r="H2646" s="96"/>
      <c r="I2646" s="96"/>
      <c r="J2646" s="104"/>
      <c r="K2646" s="104"/>
      <c r="L2646" s="104"/>
      <c r="M2646" s="104"/>
    </row>
    <row r="2647" spans="1:13" x14ac:dyDescent="0.25">
      <c r="A2647" s="96"/>
      <c r="B2647" s="96"/>
      <c r="C2647" s="96"/>
      <c r="D2647" s="95"/>
      <c r="E2647" s="96"/>
      <c r="F2647" s="96"/>
      <c r="G2647" s="96"/>
      <c r="H2647" s="96"/>
      <c r="I2647" s="96"/>
      <c r="J2647" s="104"/>
      <c r="K2647" s="104"/>
      <c r="L2647" s="104"/>
      <c r="M2647" s="104"/>
    </row>
    <row r="2648" spans="1:13" x14ac:dyDescent="0.25">
      <c r="A2648" s="96"/>
      <c r="B2648" s="96"/>
      <c r="C2648" s="96"/>
      <c r="D2648" s="95"/>
      <c r="E2648" s="96"/>
      <c r="F2648" s="96"/>
      <c r="G2648" s="96"/>
      <c r="H2648" s="96"/>
      <c r="I2648" s="96"/>
      <c r="J2648" s="104"/>
      <c r="K2648" s="104"/>
      <c r="L2648" s="104"/>
      <c r="M2648" s="104"/>
    </row>
    <row r="2649" spans="1:13" x14ac:dyDescent="0.25">
      <c r="A2649" s="96"/>
      <c r="B2649" s="96"/>
      <c r="C2649" s="96"/>
      <c r="D2649" s="95"/>
      <c r="E2649" s="96"/>
      <c r="F2649" s="96"/>
      <c r="G2649" s="96"/>
      <c r="H2649" s="96"/>
      <c r="I2649" s="96"/>
      <c r="J2649" s="104"/>
      <c r="K2649" s="104"/>
      <c r="L2649" s="104"/>
      <c r="M2649" s="104"/>
    </row>
    <row r="2650" spans="1:13" x14ac:dyDescent="0.25">
      <c r="A2650" s="96"/>
      <c r="B2650" s="96"/>
      <c r="C2650" s="96"/>
      <c r="D2650" s="95"/>
      <c r="E2650" s="96"/>
      <c r="F2650" s="96"/>
      <c r="G2650" s="96"/>
      <c r="H2650" s="96"/>
      <c r="I2650" s="96"/>
      <c r="J2650" s="104"/>
      <c r="K2650" s="104"/>
      <c r="L2650" s="104"/>
      <c r="M2650" s="104"/>
    </row>
    <row r="2651" spans="1:13" x14ac:dyDescent="0.25">
      <c r="A2651" s="96"/>
      <c r="B2651" s="96"/>
      <c r="C2651" s="96"/>
      <c r="D2651" s="95"/>
      <c r="E2651" s="96"/>
      <c r="F2651" s="96"/>
      <c r="G2651" s="96"/>
      <c r="H2651" s="96"/>
      <c r="I2651" s="96"/>
      <c r="J2651" s="104"/>
      <c r="K2651" s="104"/>
      <c r="L2651" s="104"/>
      <c r="M2651" s="104"/>
    </row>
    <row r="2652" spans="1:13" x14ac:dyDescent="0.25">
      <c r="A2652" s="96"/>
      <c r="B2652" s="96"/>
      <c r="C2652" s="96"/>
      <c r="D2652" s="95"/>
      <c r="E2652" s="96"/>
      <c r="F2652" s="96"/>
      <c r="G2652" s="96"/>
      <c r="H2652" s="96"/>
      <c r="I2652" s="96"/>
      <c r="J2652" s="104"/>
      <c r="K2652" s="104"/>
      <c r="L2652" s="104"/>
      <c r="M2652" s="104"/>
    </row>
    <row r="2653" spans="1:13" x14ac:dyDescent="0.25">
      <c r="A2653" s="96"/>
      <c r="B2653" s="96"/>
      <c r="C2653" s="96"/>
      <c r="D2653" s="95"/>
      <c r="E2653" s="96"/>
      <c r="F2653" s="96"/>
      <c r="G2653" s="96"/>
      <c r="H2653" s="96"/>
      <c r="I2653" s="96"/>
      <c r="J2653" s="104"/>
      <c r="K2653" s="104"/>
      <c r="L2653" s="104"/>
      <c r="M2653" s="104"/>
    </row>
    <row r="2654" spans="1:13" x14ac:dyDescent="0.25">
      <c r="A2654" s="96"/>
      <c r="B2654" s="96"/>
      <c r="C2654" s="96"/>
      <c r="D2654" s="95"/>
      <c r="E2654" s="96"/>
      <c r="F2654" s="96"/>
      <c r="G2654" s="96"/>
      <c r="H2654" s="96"/>
      <c r="I2654" s="96"/>
      <c r="J2654" s="104"/>
      <c r="K2654" s="104"/>
      <c r="L2654" s="104"/>
      <c r="M2654" s="104"/>
    </row>
    <row r="2655" spans="1:13" x14ac:dyDescent="0.25">
      <c r="A2655" s="96"/>
      <c r="B2655" s="96"/>
      <c r="C2655" s="96"/>
      <c r="D2655" s="95"/>
      <c r="E2655" s="96"/>
      <c r="F2655" s="96"/>
      <c r="G2655" s="96"/>
      <c r="H2655" s="96"/>
      <c r="I2655" s="96"/>
      <c r="J2655" s="104"/>
      <c r="K2655" s="104"/>
      <c r="L2655" s="104"/>
      <c r="M2655" s="104"/>
    </row>
    <row r="2656" spans="1:13" x14ac:dyDescent="0.25">
      <c r="A2656" s="96"/>
      <c r="B2656" s="96"/>
      <c r="C2656" s="96"/>
      <c r="D2656" s="95"/>
      <c r="E2656" s="96"/>
      <c r="F2656" s="96"/>
      <c r="G2656" s="96"/>
      <c r="H2656" s="96"/>
      <c r="I2656" s="96"/>
      <c r="J2656" s="104"/>
      <c r="K2656" s="104"/>
      <c r="L2656" s="104"/>
      <c r="M2656" s="104"/>
    </row>
    <row r="2657" spans="1:13" x14ac:dyDescent="0.25">
      <c r="A2657" s="96"/>
      <c r="B2657" s="96"/>
      <c r="C2657" s="96"/>
      <c r="D2657" s="95"/>
      <c r="E2657" s="96"/>
      <c r="F2657" s="96"/>
      <c r="G2657" s="96"/>
      <c r="H2657" s="96"/>
      <c r="I2657" s="96"/>
      <c r="J2657" s="104"/>
      <c r="K2657" s="104"/>
      <c r="L2657" s="104"/>
      <c r="M2657" s="104"/>
    </row>
    <row r="2658" spans="1:13" x14ac:dyDescent="0.25">
      <c r="A2658" s="96"/>
      <c r="B2658" s="96"/>
      <c r="C2658" s="96"/>
      <c r="D2658" s="95"/>
      <c r="E2658" s="96"/>
      <c r="F2658" s="96"/>
      <c r="G2658" s="96"/>
      <c r="H2658" s="96"/>
      <c r="I2658" s="96"/>
      <c r="J2658" s="104"/>
      <c r="K2658" s="104"/>
      <c r="L2658" s="104"/>
      <c r="M2658" s="104"/>
    </row>
    <row r="2659" spans="1:13" x14ac:dyDescent="0.25">
      <c r="A2659" s="96"/>
      <c r="B2659" s="96"/>
      <c r="C2659" s="96"/>
      <c r="D2659" s="95"/>
      <c r="E2659" s="96"/>
      <c r="F2659" s="96"/>
      <c r="G2659" s="96"/>
      <c r="H2659" s="96"/>
      <c r="I2659" s="96"/>
      <c r="J2659" s="104"/>
      <c r="K2659" s="104"/>
      <c r="L2659" s="104"/>
      <c r="M2659" s="104"/>
    </row>
    <row r="2660" spans="1:13" x14ac:dyDescent="0.25">
      <c r="A2660" s="96"/>
      <c r="B2660" s="96"/>
      <c r="C2660" s="96"/>
      <c r="D2660" s="95"/>
      <c r="E2660" s="96"/>
      <c r="F2660" s="96"/>
      <c r="G2660" s="96"/>
      <c r="H2660" s="96"/>
      <c r="I2660" s="96"/>
      <c r="J2660" s="104"/>
      <c r="K2660" s="104"/>
      <c r="L2660" s="104"/>
      <c r="M2660" s="104"/>
    </row>
    <row r="2661" spans="1:13" x14ac:dyDescent="0.25">
      <c r="A2661" s="96"/>
      <c r="B2661" s="96"/>
      <c r="C2661" s="96"/>
      <c r="D2661" s="95"/>
      <c r="E2661" s="96"/>
      <c r="F2661" s="96"/>
      <c r="G2661" s="96"/>
      <c r="H2661" s="96"/>
      <c r="I2661" s="96"/>
      <c r="J2661" s="104"/>
      <c r="K2661" s="104"/>
      <c r="L2661" s="104"/>
      <c r="M2661" s="104"/>
    </row>
    <row r="2662" spans="1:13" x14ac:dyDescent="0.25">
      <c r="A2662" s="96"/>
      <c r="B2662" s="96"/>
      <c r="C2662" s="96"/>
      <c r="D2662" s="95"/>
      <c r="E2662" s="96"/>
      <c r="F2662" s="96"/>
      <c r="G2662" s="96"/>
      <c r="H2662" s="96"/>
      <c r="I2662" s="96"/>
      <c r="J2662" s="104"/>
      <c r="K2662" s="104"/>
      <c r="L2662" s="104"/>
      <c r="M2662" s="104"/>
    </row>
    <row r="2663" spans="1:13" x14ac:dyDescent="0.25">
      <c r="A2663" s="96"/>
      <c r="B2663" s="96"/>
      <c r="C2663" s="96"/>
      <c r="D2663" s="95"/>
      <c r="E2663" s="96"/>
      <c r="F2663" s="96"/>
      <c r="G2663" s="96"/>
      <c r="H2663" s="96"/>
      <c r="I2663" s="96"/>
      <c r="J2663" s="104"/>
      <c r="K2663" s="104"/>
      <c r="L2663" s="104"/>
      <c r="M2663" s="104"/>
    </row>
    <row r="2664" spans="1:13" x14ac:dyDescent="0.25">
      <c r="A2664" s="96"/>
      <c r="B2664" s="96"/>
      <c r="C2664" s="96"/>
      <c r="D2664" s="95"/>
      <c r="E2664" s="96"/>
      <c r="F2664" s="96"/>
      <c r="G2664" s="96"/>
      <c r="H2664" s="96"/>
      <c r="I2664" s="96"/>
      <c r="J2664" s="104"/>
      <c r="K2664" s="104"/>
      <c r="L2664" s="104"/>
      <c r="M2664" s="104"/>
    </row>
    <row r="2665" spans="1:13" x14ac:dyDescent="0.25">
      <c r="A2665" s="96"/>
      <c r="B2665" s="96"/>
      <c r="C2665" s="96"/>
      <c r="D2665" s="95"/>
      <c r="E2665" s="96"/>
      <c r="F2665" s="96"/>
      <c r="G2665" s="96"/>
      <c r="H2665" s="96"/>
      <c r="I2665" s="96"/>
      <c r="J2665" s="104"/>
      <c r="K2665" s="104"/>
      <c r="L2665" s="104"/>
      <c r="M2665" s="104"/>
    </row>
    <row r="2666" spans="1:13" x14ac:dyDescent="0.25">
      <c r="A2666" s="96"/>
      <c r="B2666" s="96"/>
      <c r="C2666" s="96"/>
      <c r="D2666" s="95"/>
      <c r="E2666" s="96"/>
      <c r="F2666" s="96"/>
      <c r="G2666" s="96"/>
      <c r="H2666" s="96"/>
      <c r="I2666" s="96"/>
      <c r="J2666" s="104"/>
      <c r="K2666" s="104"/>
      <c r="L2666" s="104"/>
      <c r="M2666" s="104"/>
    </row>
    <row r="2667" spans="1:13" x14ac:dyDescent="0.25">
      <c r="A2667" s="96"/>
      <c r="B2667" s="96"/>
      <c r="C2667" s="96"/>
      <c r="D2667" s="95"/>
      <c r="E2667" s="96"/>
      <c r="F2667" s="96"/>
      <c r="G2667" s="96"/>
      <c r="H2667" s="96"/>
      <c r="I2667" s="96"/>
      <c r="J2667" s="104"/>
      <c r="K2667" s="104"/>
      <c r="L2667" s="104"/>
      <c r="M2667" s="104"/>
    </row>
    <row r="2668" spans="1:13" x14ac:dyDescent="0.25">
      <c r="A2668" s="96"/>
      <c r="B2668" s="96"/>
      <c r="C2668" s="96"/>
      <c r="D2668" s="95"/>
      <c r="E2668" s="96"/>
      <c r="F2668" s="96"/>
      <c r="G2668" s="96"/>
      <c r="H2668" s="96"/>
      <c r="I2668" s="96"/>
      <c r="J2668" s="104"/>
      <c r="K2668" s="104"/>
      <c r="L2668" s="104"/>
      <c r="M2668" s="104"/>
    </row>
    <row r="2669" spans="1:13" x14ac:dyDescent="0.25">
      <c r="A2669" s="96"/>
      <c r="B2669" s="96"/>
      <c r="C2669" s="96"/>
      <c r="D2669" s="95"/>
      <c r="E2669" s="96"/>
      <c r="F2669" s="96"/>
      <c r="G2669" s="96"/>
      <c r="H2669" s="96"/>
      <c r="I2669" s="96"/>
      <c r="J2669" s="104"/>
      <c r="K2669" s="104"/>
      <c r="L2669" s="104"/>
      <c r="M2669" s="104"/>
    </row>
    <row r="2670" spans="1:13" x14ac:dyDescent="0.25">
      <c r="A2670" s="96"/>
      <c r="B2670" s="96"/>
      <c r="C2670" s="96"/>
      <c r="D2670" s="95"/>
      <c r="E2670" s="96"/>
      <c r="F2670" s="96"/>
      <c r="G2670" s="96"/>
      <c r="H2670" s="96"/>
      <c r="I2670" s="96"/>
      <c r="J2670" s="104"/>
      <c r="K2670" s="104"/>
      <c r="L2670" s="104"/>
      <c r="M2670" s="104"/>
    </row>
    <row r="2671" spans="1:13" x14ac:dyDescent="0.25">
      <c r="A2671" s="96"/>
      <c r="B2671" s="96"/>
      <c r="C2671" s="96"/>
      <c r="D2671" s="95"/>
      <c r="E2671" s="96"/>
      <c r="F2671" s="96"/>
      <c r="G2671" s="96"/>
      <c r="H2671" s="96"/>
      <c r="I2671" s="96"/>
      <c r="J2671" s="104"/>
      <c r="K2671" s="104"/>
      <c r="L2671" s="104"/>
      <c r="M2671" s="104"/>
    </row>
    <row r="2672" spans="1:13" x14ac:dyDescent="0.25">
      <c r="A2672" s="96"/>
      <c r="B2672" s="96"/>
      <c r="C2672" s="96"/>
      <c r="D2672" s="95"/>
      <c r="E2672" s="96"/>
      <c r="F2672" s="96"/>
      <c r="G2672" s="96"/>
      <c r="H2672" s="96"/>
      <c r="I2672" s="96"/>
      <c r="J2672" s="104"/>
      <c r="K2672" s="104"/>
      <c r="L2672" s="104"/>
      <c r="M2672" s="104"/>
    </row>
    <row r="2673" spans="1:13" x14ac:dyDescent="0.25">
      <c r="A2673" s="96"/>
      <c r="B2673" s="96"/>
      <c r="C2673" s="96"/>
      <c r="D2673" s="95"/>
      <c r="E2673" s="96"/>
      <c r="F2673" s="96"/>
      <c r="G2673" s="96"/>
      <c r="H2673" s="96"/>
      <c r="I2673" s="96"/>
      <c r="J2673" s="104"/>
      <c r="K2673" s="104"/>
      <c r="L2673" s="104"/>
      <c r="M2673" s="104"/>
    </row>
    <row r="2674" spans="1:13" x14ac:dyDescent="0.25">
      <c r="A2674" s="96"/>
      <c r="B2674" s="96"/>
      <c r="C2674" s="96"/>
      <c r="D2674" s="95"/>
      <c r="E2674" s="96"/>
      <c r="F2674" s="96"/>
      <c r="G2674" s="96"/>
      <c r="H2674" s="96"/>
      <c r="I2674" s="96"/>
      <c r="J2674" s="104"/>
      <c r="K2674" s="104"/>
      <c r="L2674" s="104"/>
      <c r="M2674" s="104"/>
    </row>
    <row r="2675" spans="1:13" x14ac:dyDescent="0.25">
      <c r="A2675" s="96"/>
      <c r="B2675" s="96"/>
      <c r="C2675" s="96"/>
      <c r="D2675" s="95"/>
      <c r="E2675" s="96"/>
      <c r="F2675" s="96"/>
      <c r="G2675" s="96"/>
      <c r="H2675" s="96"/>
      <c r="I2675" s="96"/>
      <c r="J2675" s="104"/>
      <c r="K2675" s="104"/>
      <c r="L2675" s="104"/>
      <c r="M2675" s="104"/>
    </row>
    <row r="2676" spans="1:13" x14ac:dyDescent="0.25">
      <c r="A2676" s="96"/>
      <c r="B2676" s="96"/>
      <c r="C2676" s="96"/>
      <c r="D2676" s="95"/>
      <c r="E2676" s="96"/>
      <c r="F2676" s="96"/>
      <c r="G2676" s="96"/>
      <c r="H2676" s="96"/>
      <c r="I2676" s="96"/>
      <c r="J2676" s="104"/>
      <c r="K2676" s="104"/>
      <c r="L2676" s="104"/>
      <c r="M2676" s="104"/>
    </row>
    <row r="2677" spans="1:13" x14ac:dyDescent="0.25">
      <c r="A2677" s="96"/>
      <c r="B2677" s="96"/>
      <c r="C2677" s="96"/>
      <c r="D2677" s="95"/>
      <c r="E2677" s="96"/>
      <c r="F2677" s="96"/>
      <c r="G2677" s="96"/>
      <c r="H2677" s="96"/>
      <c r="I2677" s="96"/>
      <c r="J2677" s="104"/>
      <c r="K2677" s="104"/>
      <c r="L2677" s="104"/>
      <c r="M2677" s="104"/>
    </row>
    <row r="2678" spans="1:13" x14ac:dyDescent="0.25">
      <c r="A2678" s="96"/>
      <c r="B2678" s="96"/>
      <c r="C2678" s="96"/>
      <c r="D2678" s="95"/>
      <c r="E2678" s="96"/>
      <c r="F2678" s="96"/>
      <c r="G2678" s="96"/>
      <c r="H2678" s="96"/>
      <c r="I2678" s="96"/>
      <c r="J2678" s="104"/>
      <c r="K2678" s="104"/>
      <c r="L2678" s="104"/>
      <c r="M2678" s="104"/>
    </row>
    <row r="2679" spans="1:13" x14ac:dyDescent="0.25">
      <c r="A2679" s="96"/>
      <c r="B2679" s="96"/>
      <c r="C2679" s="96"/>
      <c r="D2679" s="95"/>
      <c r="E2679" s="96"/>
      <c r="F2679" s="96"/>
      <c r="G2679" s="96"/>
      <c r="H2679" s="96"/>
      <c r="I2679" s="96"/>
      <c r="J2679" s="104"/>
      <c r="K2679" s="104"/>
      <c r="L2679" s="104"/>
      <c r="M2679" s="104"/>
    </row>
    <row r="2680" spans="1:13" x14ac:dyDescent="0.25">
      <c r="A2680" s="96"/>
      <c r="B2680" s="96"/>
      <c r="C2680" s="96"/>
      <c r="D2680" s="95"/>
      <c r="E2680" s="96"/>
      <c r="F2680" s="96"/>
      <c r="G2680" s="96"/>
      <c r="H2680" s="96"/>
      <c r="I2680" s="96"/>
      <c r="J2680" s="104"/>
      <c r="K2680" s="104"/>
      <c r="L2680" s="104"/>
      <c r="M2680" s="104"/>
    </row>
    <row r="2681" spans="1:13" x14ac:dyDescent="0.25">
      <c r="A2681" s="96"/>
      <c r="B2681" s="96"/>
      <c r="C2681" s="96"/>
      <c r="D2681" s="95"/>
      <c r="E2681" s="96"/>
      <c r="F2681" s="96"/>
      <c r="G2681" s="96"/>
      <c r="H2681" s="96"/>
      <c r="I2681" s="96"/>
      <c r="J2681" s="104"/>
      <c r="K2681" s="104"/>
      <c r="L2681" s="104"/>
      <c r="M2681" s="104"/>
    </row>
    <row r="2682" spans="1:13" x14ac:dyDescent="0.25">
      <c r="A2682" s="96"/>
      <c r="B2682" s="96"/>
      <c r="C2682" s="96"/>
      <c r="D2682" s="95"/>
      <c r="E2682" s="96"/>
      <c r="F2682" s="96"/>
      <c r="G2682" s="96"/>
      <c r="H2682" s="96"/>
      <c r="I2682" s="96"/>
      <c r="J2682" s="104"/>
      <c r="K2682" s="104"/>
      <c r="L2682" s="104"/>
      <c r="M2682" s="104"/>
    </row>
    <row r="2683" spans="1:13" x14ac:dyDescent="0.25">
      <c r="A2683" s="96"/>
      <c r="B2683" s="96"/>
      <c r="C2683" s="96"/>
      <c r="D2683" s="95"/>
      <c r="E2683" s="96"/>
      <c r="F2683" s="96"/>
      <c r="G2683" s="96"/>
      <c r="H2683" s="96"/>
      <c r="I2683" s="96"/>
      <c r="J2683" s="104"/>
      <c r="K2683" s="104"/>
      <c r="L2683" s="104"/>
      <c r="M2683" s="104"/>
    </row>
    <row r="2684" spans="1:13" x14ac:dyDescent="0.25">
      <c r="A2684" s="96"/>
      <c r="B2684" s="96"/>
      <c r="C2684" s="96"/>
      <c r="D2684" s="95"/>
      <c r="E2684" s="96"/>
      <c r="F2684" s="96"/>
      <c r="G2684" s="96"/>
      <c r="H2684" s="96"/>
      <c r="I2684" s="96"/>
      <c r="J2684" s="104"/>
      <c r="K2684" s="104"/>
      <c r="L2684" s="104"/>
      <c r="M2684" s="104"/>
    </row>
    <row r="2685" spans="1:13" x14ac:dyDescent="0.25">
      <c r="A2685" s="96"/>
      <c r="B2685" s="96"/>
      <c r="C2685" s="96"/>
      <c r="D2685" s="95"/>
      <c r="E2685" s="96"/>
      <c r="F2685" s="96"/>
      <c r="G2685" s="96"/>
      <c r="H2685" s="96"/>
      <c r="I2685" s="96"/>
      <c r="J2685" s="104"/>
      <c r="K2685" s="104"/>
      <c r="L2685" s="104"/>
      <c r="M2685" s="104"/>
    </row>
    <row r="2686" spans="1:13" x14ac:dyDescent="0.25">
      <c r="A2686" s="96"/>
      <c r="B2686" s="96"/>
      <c r="C2686" s="96"/>
      <c r="D2686" s="95"/>
      <c r="E2686" s="96"/>
      <c r="F2686" s="96"/>
      <c r="G2686" s="96"/>
      <c r="H2686" s="96"/>
      <c r="I2686" s="96"/>
      <c r="J2686" s="104"/>
      <c r="K2686" s="104"/>
      <c r="L2686" s="104"/>
      <c r="M2686" s="104"/>
    </row>
    <row r="2687" spans="1:13" x14ac:dyDescent="0.25">
      <c r="A2687" s="96"/>
      <c r="B2687" s="96"/>
      <c r="C2687" s="96"/>
      <c r="D2687" s="95"/>
      <c r="E2687" s="96"/>
      <c r="F2687" s="96"/>
      <c r="G2687" s="96"/>
      <c r="H2687" s="96"/>
      <c r="I2687" s="96"/>
      <c r="J2687" s="104"/>
      <c r="K2687" s="104"/>
      <c r="L2687" s="104"/>
      <c r="M2687" s="104"/>
    </row>
    <row r="2688" spans="1:13" x14ac:dyDescent="0.25">
      <c r="A2688" s="96"/>
      <c r="B2688" s="96"/>
      <c r="C2688" s="96"/>
      <c r="D2688" s="95"/>
      <c r="E2688" s="96"/>
      <c r="F2688" s="96"/>
      <c r="G2688" s="96"/>
      <c r="H2688" s="96"/>
      <c r="I2688" s="96"/>
      <c r="J2688" s="104"/>
      <c r="K2688" s="104"/>
      <c r="L2688" s="104"/>
      <c r="M2688" s="104"/>
    </row>
    <row r="2689" spans="1:13" x14ac:dyDescent="0.25">
      <c r="A2689" s="96"/>
      <c r="B2689" s="96"/>
      <c r="C2689" s="96"/>
      <c r="D2689" s="95"/>
      <c r="E2689" s="96"/>
      <c r="F2689" s="96"/>
      <c r="G2689" s="96"/>
      <c r="H2689" s="96"/>
      <c r="I2689" s="96"/>
      <c r="J2689" s="104"/>
      <c r="K2689" s="104"/>
      <c r="L2689" s="104"/>
      <c r="M2689" s="104"/>
    </row>
    <row r="2690" spans="1:13" x14ac:dyDescent="0.25">
      <c r="A2690" s="96"/>
      <c r="B2690" s="96"/>
      <c r="C2690" s="96"/>
      <c r="D2690" s="95"/>
      <c r="E2690" s="96"/>
      <c r="F2690" s="96"/>
      <c r="G2690" s="96"/>
      <c r="H2690" s="96"/>
      <c r="I2690" s="96"/>
      <c r="J2690" s="104"/>
      <c r="K2690" s="104"/>
      <c r="L2690" s="104"/>
      <c r="M2690" s="104"/>
    </row>
    <row r="2691" spans="1:13" x14ac:dyDescent="0.25">
      <c r="A2691" s="96"/>
      <c r="B2691" s="96"/>
      <c r="C2691" s="96"/>
      <c r="D2691" s="95"/>
      <c r="E2691" s="96"/>
      <c r="F2691" s="96"/>
      <c r="G2691" s="96"/>
      <c r="H2691" s="96"/>
      <c r="I2691" s="96"/>
      <c r="J2691" s="104"/>
      <c r="K2691" s="104"/>
      <c r="L2691" s="104"/>
      <c r="M2691" s="104"/>
    </row>
    <row r="2692" spans="1:13" x14ac:dyDescent="0.25">
      <c r="A2692" s="96"/>
      <c r="B2692" s="96"/>
      <c r="C2692" s="96"/>
      <c r="D2692" s="95"/>
      <c r="E2692" s="96"/>
      <c r="F2692" s="96"/>
      <c r="G2692" s="96"/>
      <c r="H2692" s="96"/>
      <c r="I2692" s="96"/>
      <c r="J2692" s="104"/>
      <c r="K2692" s="104"/>
      <c r="L2692" s="104"/>
      <c r="M2692" s="104"/>
    </row>
    <row r="2693" spans="1:13" x14ac:dyDescent="0.25">
      <c r="A2693" s="96"/>
      <c r="B2693" s="96"/>
      <c r="C2693" s="96"/>
      <c r="D2693" s="95"/>
      <c r="E2693" s="96"/>
      <c r="F2693" s="96"/>
      <c r="G2693" s="96"/>
      <c r="H2693" s="96"/>
      <c r="I2693" s="96"/>
      <c r="J2693" s="104"/>
      <c r="K2693" s="104"/>
      <c r="L2693" s="104"/>
      <c r="M2693" s="104"/>
    </row>
    <row r="2694" spans="1:13" x14ac:dyDescent="0.25">
      <c r="A2694" s="96"/>
      <c r="B2694" s="96"/>
      <c r="C2694" s="96"/>
      <c r="D2694" s="95"/>
      <c r="E2694" s="96"/>
      <c r="F2694" s="96"/>
      <c r="G2694" s="96"/>
      <c r="H2694" s="96"/>
      <c r="I2694" s="96"/>
      <c r="J2694" s="104"/>
      <c r="K2694" s="104"/>
      <c r="L2694" s="104"/>
      <c r="M2694" s="104"/>
    </row>
    <row r="2695" spans="1:13" x14ac:dyDescent="0.25">
      <c r="A2695" s="96"/>
      <c r="B2695" s="96"/>
      <c r="C2695" s="96"/>
      <c r="D2695" s="95"/>
      <c r="E2695" s="96"/>
      <c r="F2695" s="96"/>
      <c r="G2695" s="96"/>
      <c r="H2695" s="96"/>
      <c r="I2695" s="96"/>
      <c r="J2695" s="104"/>
      <c r="K2695" s="104"/>
      <c r="L2695" s="104"/>
      <c r="M2695" s="104"/>
    </row>
    <row r="2696" spans="1:13" x14ac:dyDescent="0.25">
      <c r="A2696" s="96"/>
      <c r="B2696" s="96"/>
      <c r="C2696" s="96"/>
      <c r="D2696" s="95"/>
      <c r="E2696" s="96"/>
      <c r="F2696" s="96"/>
      <c r="G2696" s="96"/>
      <c r="H2696" s="96"/>
      <c r="I2696" s="96"/>
      <c r="J2696" s="104"/>
      <c r="K2696" s="104"/>
      <c r="L2696" s="104"/>
      <c r="M2696" s="104"/>
    </row>
    <row r="2697" spans="1:13" x14ac:dyDescent="0.25">
      <c r="A2697" s="96"/>
      <c r="B2697" s="96"/>
      <c r="C2697" s="96"/>
      <c r="D2697" s="95"/>
      <c r="E2697" s="96"/>
      <c r="F2697" s="96"/>
      <c r="G2697" s="96"/>
      <c r="H2697" s="96"/>
      <c r="I2697" s="96"/>
      <c r="J2697" s="104"/>
      <c r="K2697" s="104"/>
      <c r="L2697" s="104"/>
      <c r="M2697" s="104"/>
    </row>
    <row r="2698" spans="1:13" x14ac:dyDescent="0.25">
      <c r="A2698" s="96"/>
      <c r="B2698" s="96"/>
      <c r="C2698" s="96"/>
      <c r="D2698" s="95"/>
      <c r="E2698" s="96"/>
      <c r="F2698" s="96"/>
      <c r="G2698" s="96"/>
      <c r="H2698" s="96"/>
      <c r="I2698" s="96"/>
      <c r="J2698" s="104"/>
      <c r="K2698" s="104"/>
      <c r="L2698" s="104"/>
      <c r="M2698" s="104"/>
    </row>
    <row r="2699" spans="1:13" x14ac:dyDescent="0.25">
      <c r="A2699" s="96"/>
      <c r="B2699" s="96"/>
      <c r="C2699" s="96"/>
      <c r="D2699" s="95"/>
      <c r="E2699" s="96"/>
      <c r="F2699" s="96"/>
      <c r="G2699" s="96"/>
      <c r="H2699" s="96"/>
      <c r="I2699" s="96"/>
      <c r="J2699" s="104"/>
      <c r="K2699" s="104"/>
      <c r="L2699" s="104"/>
      <c r="M2699" s="104"/>
    </row>
    <row r="2700" spans="1:13" x14ac:dyDescent="0.25">
      <c r="A2700" s="96"/>
      <c r="B2700" s="96"/>
      <c r="C2700" s="96"/>
      <c r="D2700" s="95"/>
      <c r="E2700" s="96"/>
      <c r="F2700" s="96"/>
      <c r="G2700" s="96"/>
      <c r="H2700" s="96"/>
      <c r="I2700" s="96"/>
      <c r="J2700" s="104"/>
      <c r="K2700" s="104"/>
      <c r="L2700" s="104"/>
      <c r="M2700" s="104"/>
    </row>
    <row r="2701" spans="1:13" x14ac:dyDescent="0.25">
      <c r="A2701" s="96"/>
      <c r="B2701" s="96"/>
      <c r="C2701" s="96"/>
      <c r="D2701" s="95"/>
      <c r="E2701" s="96"/>
      <c r="F2701" s="96"/>
      <c r="G2701" s="96"/>
      <c r="H2701" s="96"/>
      <c r="I2701" s="96"/>
      <c r="J2701" s="104"/>
      <c r="K2701" s="104"/>
      <c r="L2701" s="104"/>
      <c r="M2701" s="104"/>
    </row>
    <row r="2702" spans="1:13" x14ac:dyDescent="0.25">
      <c r="A2702" s="96"/>
      <c r="B2702" s="96"/>
      <c r="C2702" s="96"/>
      <c r="D2702" s="95"/>
      <c r="E2702" s="96"/>
      <c r="F2702" s="96"/>
      <c r="G2702" s="96"/>
      <c r="H2702" s="96"/>
      <c r="I2702" s="96"/>
      <c r="J2702" s="104"/>
      <c r="K2702" s="104"/>
      <c r="L2702" s="104"/>
      <c r="M2702" s="104"/>
    </row>
    <row r="2703" spans="1:13" x14ac:dyDescent="0.25">
      <c r="A2703" s="96"/>
      <c r="B2703" s="96"/>
      <c r="C2703" s="96"/>
      <c r="D2703" s="95"/>
      <c r="E2703" s="96"/>
      <c r="F2703" s="96"/>
      <c r="G2703" s="96"/>
      <c r="H2703" s="96"/>
      <c r="I2703" s="96"/>
      <c r="J2703" s="104"/>
      <c r="K2703" s="104"/>
      <c r="L2703" s="104"/>
      <c r="M2703" s="104"/>
    </row>
    <row r="2704" spans="1:13" x14ac:dyDescent="0.25">
      <c r="A2704" s="96"/>
      <c r="B2704" s="96"/>
      <c r="C2704" s="96"/>
      <c r="D2704" s="95"/>
      <c r="E2704" s="96"/>
      <c r="F2704" s="96"/>
      <c r="G2704" s="96"/>
      <c r="H2704" s="96"/>
      <c r="I2704" s="96"/>
      <c r="J2704" s="104"/>
      <c r="K2704" s="104"/>
      <c r="L2704" s="104"/>
      <c r="M2704" s="104"/>
    </row>
    <row r="2705" spans="1:13" x14ac:dyDescent="0.25">
      <c r="A2705" s="96"/>
      <c r="B2705" s="96"/>
      <c r="C2705" s="96"/>
      <c r="D2705" s="95"/>
      <c r="E2705" s="96"/>
      <c r="F2705" s="96"/>
      <c r="G2705" s="96"/>
      <c r="H2705" s="96"/>
      <c r="I2705" s="96"/>
      <c r="J2705" s="104"/>
      <c r="K2705" s="104"/>
      <c r="L2705" s="104"/>
      <c r="M2705" s="104"/>
    </row>
    <row r="2706" spans="1:13" x14ac:dyDescent="0.25">
      <c r="A2706" s="96"/>
      <c r="B2706" s="96"/>
      <c r="C2706" s="96"/>
      <c r="D2706" s="95"/>
      <c r="E2706" s="96"/>
      <c r="F2706" s="96"/>
      <c r="G2706" s="96"/>
      <c r="H2706" s="96"/>
      <c r="I2706" s="96"/>
      <c r="J2706" s="104"/>
      <c r="K2706" s="104"/>
      <c r="L2706" s="104"/>
      <c r="M2706" s="104"/>
    </row>
    <row r="2707" spans="1:13" x14ac:dyDescent="0.25">
      <c r="A2707" s="96"/>
      <c r="B2707" s="96"/>
      <c r="C2707" s="96"/>
      <c r="D2707" s="95"/>
      <c r="E2707" s="96"/>
      <c r="F2707" s="96"/>
      <c r="G2707" s="96"/>
      <c r="H2707" s="96"/>
      <c r="I2707" s="96"/>
      <c r="J2707" s="104"/>
      <c r="K2707" s="104"/>
      <c r="L2707" s="104"/>
      <c r="M2707" s="104"/>
    </row>
    <row r="2708" spans="1:13" x14ac:dyDescent="0.25">
      <c r="A2708" s="96"/>
      <c r="B2708" s="96"/>
      <c r="C2708" s="96"/>
      <c r="D2708" s="95"/>
      <c r="E2708" s="96"/>
      <c r="F2708" s="96"/>
      <c r="G2708" s="96"/>
      <c r="H2708" s="96"/>
      <c r="I2708" s="96"/>
      <c r="J2708" s="104"/>
      <c r="K2708" s="104"/>
      <c r="L2708" s="104"/>
      <c r="M2708" s="104"/>
    </row>
    <row r="2709" spans="1:13" x14ac:dyDescent="0.25">
      <c r="A2709" s="96"/>
      <c r="B2709" s="96"/>
      <c r="C2709" s="96"/>
      <c r="D2709" s="95"/>
      <c r="E2709" s="96"/>
      <c r="F2709" s="96"/>
      <c r="G2709" s="96"/>
      <c r="H2709" s="96"/>
      <c r="I2709" s="96"/>
      <c r="J2709" s="104"/>
      <c r="K2709" s="104"/>
      <c r="L2709" s="104"/>
      <c r="M2709" s="104"/>
    </row>
    <row r="2710" spans="1:13" x14ac:dyDescent="0.25">
      <c r="A2710" s="96"/>
      <c r="B2710" s="96"/>
      <c r="C2710" s="96"/>
      <c r="D2710" s="95"/>
      <c r="E2710" s="96"/>
      <c r="F2710" s="96"/>
      <c r="G2710" s="96"/>
      <c r="H2710" s="96"/>
      <c r="I2710" s="96"/>
      <c r="J2710" s="104"/>
      <c r="K2710" s="104"/>
      <c r="L2710" s="104"/>
      <c r="M2710" s="104"/>
    </row>
    <row r="2711" spans="1:13" x14ac:dyDescent="0.25">
      <c r="A2711" s="96"/>
      <c r="B2711" s="96"/>
      <c r="C2711" s="96"/>
      <c r="D2711" s="95"/>
      <c r="E2711" s="96"/>
      <c r="F2711" s="96"/>
      <c r="G2711" s="96"/>
      <c r="H2711" s="96"/>
      <c r="I2711" s="96"/>
      <c r="J2711" s="104"/>
      <c r="K2711" s="104"/>
      <c r="L2711" s="104"/>
      <c r="M2711" s="104"/>
    </row>
    <row r="2712" spans="1:13" x14ac:dyDescent="0.25">
      <c r="A2712" s="96"/>
      <c r="B2712" s="96"/>
      <c r="C2712" s="96"/>
      <c r="D2712" s="95"/>
      <c r="E2712" s="96"/>
      <c r="F2712" s="96"/>
      <c r="G2712" s="96"/>
      <c r="H2712" s="96"/>
      <c r="I2712" s="96"/>
      <c r="J2712" s="104"/>
      <c r="K2712" s="104"/>
      <c r="L2712" s="104"/>
      <c r="M2712" s="104"/>
    </row>
    <row r="2713" spans="1:13" x14ac:dyDescent="0.25">
      <c r="A2713" s="96"/>
      <c r="B2713" s="96"/>
      <c r="C2713" s="96"/>
      <c r="D2713" s="95"/>
      <c r="E2713" s="96"/>
      <c r="F2713" s="96"/>
      <c r="G2713" s="96"/>
      <c r="H2713" s="96"/>
      <c r="I2713" s="96"/>
      <c r="J2713" s="104"/>
      <c r="K2713" s="104"/>
      <c r="L2713" s="104"/>
      <c r="M2713" s="104"/>
    </row>
    <row r="2714" spans="1:13" x14ac:dyDescent="0.25">
      <c r="A2714" s="96"/>
      <c r="B2714" s="96"/>
      <c r="C2714" s="96"/>
      <c r="D2714" s="95"/>
      <c r="E2714" s="96"/>
      <c r="F2714" s="96"/>
      <c r="G2714" s="96"/>
      <c r="H2714" s="96"/>
      <c r="I2714" s="96"/>
      <c r="J2714" s="104"/>
      <c r="K2714" s="104"/>
      <c r="L2714" s="104"/>
      <c r="M2714" s="104"/>
    </row>
    <row r="2715" spans="1:13" x14ac:dyDescent="0.25">
      <c r="A2715" s="96"/>
      <c r="B2715" s="96"/>
      <c r="C2715" s="96"/>
      <c r="D2715" s="95"/>
      <c r="E2715" s="96"/>
      <c r="F2715" s="96"/>
      <c r="G2715" s="96"/>
      <c r="H2715" s="96"/>
      <c r="I2715" s="96"/>
      <c r="J2715" s="104"/>
      <c r="K2715" s="104"/>
      <c r="L2715" s="104"/>
      <c r="M2715" s="104"/>
    </row>
    <row r="2716" spans="1:13" x14ac:dyDescent="0.25">
      <c r="A2716" s="96"/>
      <c r="B2716" s="96"/>
      <c r="C2716" s="96"/>
      <c r="D2716" s="95"/>
      <c r="E2716" s="96"/>
      <c r="F2716" s="96"/>
      <c r="G2716" s="96"/>
      <c r="H2716" s="96"/>
      <c r="I2716" s="96"/>
      <c r="J2716" s="104"/>
      <c r="K2716" s="104"/>
      <c r="L2716" s="104"/>
      <c r="M2716" s="104"/>
    </row>
    <row r="2717" spans="1:13" x14ac:dyDescent="0.25">
      <c r="A2717" s="96"/>
      <c r="B2717" s="96"/>
      <c r="C2717" s="96"/>
      <c r="D2717" s="95"/>
      <c r="E2717" s="96"/>
      <c r="F2717" s="96"/>
      <c r="G2717" s="96"/>
      <c r="H2717" s="96"/>
      <c r="I2717" s="96"/>
      <c r="J2717" s="104"/>
      <c r="K2717" s="104"/>
      <c r="L2717" s="104"/>
      <c r="M2717" s="104"/>
    </row>
    <row r="2718" spans="1:13" x14ac:dyDescent="0.25">
      <c r="A2718" s="96"/>
      <c r="B2718" s="96"/>
      <c r="C2718" s="96"/>
      <c r="D2718" s="95"/>
      <c r="E2718" s="96"/>
      <c r="F2718" s="96"/>
      <c r="G2718" s="96"/>
      <c r="H2718" s="96"/>
      <c r="I2718" s="96"/>
      <c r="J2718" s="104"/>
      <c r="K2718" s="104"/>
      <c r="L2718" s="104"/>
      <c r="M2718" s="104"/>
    </row>
    <row r="2719" spans="1:13" x14ac:dyDescent="0.25">
      <c r="A2719" s="96"/>
      <c r="B2719" s="96"/>
      <c r="C2719" s="96"/>
      <c r="D2719" s="95"/>
      <c r="E2719" s="96"/>
      <c r="F2719" s="96"/>
      <c r="G2719" s="96"/>
      <c r="H2719" s="96"/>
      <c r="I2719" s="96"/>
      <c r="J2719" s="104"/>
      <c r="K2719" s="104"/>
      <c r="L2719" s="104"/>
      <c r="M2719" s="104"/>
    </row>
    <row r="2720" spans="1:13" x14ac:dyDescent="0.25">
      <c r="A2720" s="96"/>
      <c r="B2720" s="96"/>
      <c r="C2720" s="96"/>
      <c r="D2720" s="95"/>
      <c r="E2720" s="96"/>
      <c r="F2720" s="96"/>
      <c r="G2720" s="96"/>
      <c r="H2720" s="96"/>
      <c r="I2720" s="96"/>
      <c r="J2720" s="104"/>
      <c r="K2720" s="104"/>
      <c r="L2720" s="104"/>
      <c r="M2720" s="104"/>
    </row>
    <row r="2721" spans="1:13" x14ac:dyDescent="0.25">
      <c r="A2721" s="96"/>
      <c r="B2721" s="96"/>
      <c r="C2721" s="96"/>
      <c r="D2721" s="95"/>
      <c r="E2721" s="96"/>
      <c r="F2721" s="96"/>
      <c r="G2721" s="96"/>
      <c r="H2721" s="96"/>
      <c r="I2721" s="96"/>
      <c r="J2721" s="104"/>
      <c r="K2721" s="104"/>
      <c r="L2721" s="104"/>
      <c r="M2721" s="104"/>
    </row>
    <row r="2722" spans="1:13" x14ac:dyDescent="0.25">
      <c r="A2722" s="96"/>
      <c r="B2722" s="96"/>
      <c r="C2722" s="96"/>
      <c r="D2722" s="95"/>
      <c r="E2722" s="96"/>
      <c r="F2722" s="96"/>
      <c r="G2722" s="96"/>
      <c r="H2722" s="96"/>
      <c r="I2722" s="96"/>
      <c r="J2722" s="104"/>
      <c r="K2722" s="104"/>
      <c r="L2722" s="104"/>
      <c r="M2722" s="104"/>
    </row>
    <row r="2723" spans="1:13" x14ac:dyDescent="0.25">
      <c r="A2723" s="96"/>
      <c r="B2723" s="96"/>
      <c r="C2723" s="96"/>
      <c r="D2723" s="95"/>
      <c r="E2723" s="96"/>
      <c r="F2723" s="96"/>
      <c r="G2723" s="96"/>
      <c r="H2723" s="96"/>
      <c r="I2723" s="96"/>
      <c r="J2723" s="104"/>
      <c r="K2723" s="104"/>
      <c r="L2723" s="104"/>
      <c r="M2723" s="104"/>
    </row>
    <row r="2724" spans="1:13" x14ac:dyDescent="0.25">
      <c r="A2724" s="96"/>
      <c r="B2724" s="96"/>
      <c r="C2724" s="96"/>
      <c r="D2724" s="95"/>
      <c r="E2724" s="96"/>
      <c r="F2724" s="96"/>
      <c r="G2724" s="96"/>
      <c r="H2724" s="96"/>
      <c r="I2724" s="96"/>
      <c r="J2724" s="104"/>
      <c r="K2724" s="104"/>
      <c r="L2724" s="104"/>
      <c r="M2724" s="104"/>
    </row>
    <row r="2725" spans="1:13" x14ac:dyDescent="0.25">
      <c r="A2725" s="96"/>
      <c r="B2725" s="96"/>
      <c r="C2725" s="96"/>
      <c r="D2725" s="95"/>
      <c r="E2725" s="96"/>
      <c r="F2725" s="96"/>
      <c r="G2725" s="96"/>
      <c r="H2725" s="96"/>
      <c r="I2725" s="96"/>
      <c r="J2725" s="104"/>
      <c r="K2725" s="104"/>
      <c r="L2725" s="104"/>
      <c r="M2725" s="104"/>
    </row>
    <row r="2726" spans="1:13" x14ac:dyDescent="0.25">
      <c r="A2726" s="96"/>
      <c r="B2726" s="96"/>
      <c r="C2726" s="96"/>
      <c r="D2726" s="95"/>
      <c r="E2726" s="96"/>
      <c r="F2726" s="96"/>
      <c r="G2726" s="96"/>
      <c r="H2726" s="96"/>
      <c r="I2726" s="96"/>
      <c r="J2726" s="104"/>
      <c r="K2726" s="104"/>
      <c r="L2726" s="104"/>
      <c r="M2726" s="104"/>
    </row>
    <row r="2727" spans="1:13" x14ac:dyDescent="0.25">
      <c r="A2727" s="96"/>
      <c r="B2727" s="96"/>
      <c r="C2727" s="96"/>
      <c r="D2727" s="95"/>
      <c r="E2727" s="96"/>
      <c r="F2727" s="96"/>
      <c r="G2727" s="96"/>
      <c r="H2727" s="96"/>
      <c r="I2727" s="96"/>
      <c r="J2727" s="104"/>
      <c r="K2727" s="104"/>
      <c r="L2727" s="104"/>
      <c r="M2727" s="104"/>
    </row>
    <row r="2728" spans="1:13" x14ac:dyDescent="0.25">
      <c r="A2728" s="96"/>
      <c r="B2728" s="96"/>
      <c r="C2728" s="96"/>
      <c r="D2728" s="95"/>
      <c r="E2728" s="96"/>
      <c r="F2728" s="96"/>
      <c r="G2728" s="96"/>
      <c r="H2728" s="96"/>
      <c r="I2728" s="96"/>
      <c r="J2728" s="104"/>
      <c r="K2728" s="104"/>
      <c r="L2728" s="104"/>
      <c r="M2728" s="104"/>
    </row>
    <row r="2729" spans="1:13" x14ac:dyDescent="0.25">
      <c r="A2729" s="96"/>
      <c r="B2729" s="96"/>
      <c r="C2729" s="96"/>
      <c r="D2729" s="95"/>
      <c r="E2729" s="96"/>
      <c r="F2729" s="96"/>
      <c r="G2729" s="96"/>
      <c r="H2729" s="96"/>
      <c r="I2729" s="96"/>
      <c r="J2729" s="104"/>
      <c r="K2729" s="104"/>
      <c r="L2729" s="104"/>
      <c r="M2729" s="104"/>
    </row>
    <row r="2730" spans="1:13" x14ac:dyDescent="0.25">
      <c r="A2730" s="96"/>
      <c r="B2730" s="96"/>
      <c r="C2730" s="96"/>
      <c r="D2730" s="95"/>
      <c r="E2730" s="96"/>
      <c r="F2730" s="96"/>
      <c r="G2730" s="96"/>
      <c r="H2730" s="96"/>
      <c r="I2730" s="96"/>
      <c r="J2730" s="104"/>
      <c r="K2730" s="104"/>
      <c r="L2730" s="104"/>
      <c r="M2730" s="104"/>
    </row>
    <row r="2731" spans="1:13" x14ac:dyDescent="0.25">
      <c r="A2731" s="96"/>
      <c r="B2731" s="96"/>
      <c r="C2731" s="96"/>
      <c r="D2731" s="95"/>
      <c r="E2731" s="96"/>
      <c r="F2731" s="96"/>
      <c r="G2731" s="96"/>
      <c r="H2731" s="96"/>
      <c r="I2731" s="96"/>
      <c r="J2731" s="104"/>
      <c r="K2731" s="104"/>
      <c r="L2731" s="104"/>
      <c r="M2731" s="104"/>
    </row>
    <row r="2732" spans="1:13" x14ac:dyDescent="0.25">
      <c r="A2732" s="96"/>
      <c r="B2732" s="96"/>
      <c r="C2732" s="96"/>
      <c r="D2732" s="95"/>
      <c r="E2732" s="96"/>
      <c r="F2732" s="96"/>
      <c r="G2732" s="96"/>
      <c r="H2732" s="96"/>
      <c r="I2732" s="96"/>
      <c r="J2732" s="104"/>
      <c r="K2732" s="104"/>
      <c r="L2732" s="104"/>
      <c r="M2732" s="104"/>
    </row>
    <row r="2733" spans="1:13" x14ac:dyDescent="0.25">
      <c r="A2733" s="96"/>
      <c r="B2733" s="96"/>
      <c r="C2733" s="96"/>
      <c r="D2733" s="95"/>
      <c r="E2733" s="96"/>
      <c r="F2733" s="96"/>
      <c r="G2733" s="96"/>
      <c r="H2733" s="96"/>
      <c r="I2733" s="96"/>
      <c r="J2733" s="104"/>
      <c r="K2733" s="104"/>
      <c r="L2733" s="104"/>
      <c r="M2733" s="104"/>
    </row>
    <row r="2734" spans="1:13" x14ac:dyDescent="0.25">
      <c r="A2734" s="96"/>
      <c r="B2734" s="96"/>
      <c r="C2734" s="96"/>
      <c r="D2734" s="95"/>
      <c r="E2734" s="96"/>
      <c r="F2734" s="96"/>
      <c r="G2734" s="96"/>
      <c r="H2734" s="96"/>
      <c r="I2734" s="96"/>
      <c r="J2734" s="104"/>
      <c r="K2734" s="104"/>
      <c r="L2734" s="104"/>
      <c r="M2734" s="104"/>
    </row>
    <row r="2735" spans="1:13" x14ac:dyDescent="0.25">
      <c r="A2735" s="96"/>
      <c r="B2735" s="96"/>
      <c r="C2735" s="96"/>
      <c r="D2735" s="95"/>
      <c r="E2735" s="96"/>
      <c r="F2735" s="96"/>
      <c r="G2735" s="96"/>
      <c r="H2735" s="96"/>
      <c r="I2735" s="96"/>
      <c r="J2735" s="104"/>
      <c r="K2735" s="104"/>
      <c r="L2735" s="104"/>
      <c r="M2735" s="104"/>
    </row>
    <row r="2736" spans="1:13" x14ac:dyDescent="0.25">
      <c r="A2736" s="96"/>
      <c r="B2736" s="96"/>
      <c r="C2736" s="96"/>
      <c r="D2736" s="95"/>
      <c r="E2736" s="96"/>
      <c r="F2736" s="96"/>
      <c r="G2736" s="96"/>
      <c r="H2736" s="96"/>
      <c r="I2736" s="96"/>
      <c r="J2736" s="104"/>
      <c r="K2736" s="104"/>
      <c r="L2736" s="104"/>
      <c r="M2736" s="104"/>
    </row>
    <row r="2737" spans="1:13" x14ac:dyDescent="0.25">
      <c r="A2737" s="96"/>
      <c r="B2737" s="96"/>
      <c r="C2737" s="96"/>
      <c r="D2737" s="95"/>
      <c r="E2737" s="96"/>
      <c r="F2737" s="96"/>
      <c r="G2737" s="96"/>
      <c r="H2737" s="96"/>
      <c r="I2737" s="96"/>
      <c r="J2737" s="104"/>
      <c r="K2737" s="104"/>
      <c r="L2737" s="104"/>
      <c r="M2737" s="104"/>
    </row>
    <row r="2738" spans="1:13" x14ac:dyDescent="0.25">
      <c r="A2738" s="96"/>
      <c r="B2738" s="96"/>
      <c r="C2738" s="96"/>
      <c r="D2738" s="95"/>
      <c r="E2738" s="96"/>
      <c r="F2738" s="96"/>
      <c r="G2738" s="96"/>
      <c r="H2738" s="96"/>
      <c r="I2738" s="96"/>
      <c r="J2738" s="104"/>
      <c r="K2738" s="104"/>
      <c r="L2738" s="104"/>
      <c r="M2738" s="104"/>
    </row>
    <row r="2739" spans="1:13" x14ac:dyDescent="0.25">
      <c r="A2739" s="96"/>
      <c r="B2739" s="96"/>
      <c r="C2739" s="96"/>
      <c r="D2739" s="95"/>
      <c r="E2739" s="96"/>
      <c r="F2739" s="96"/>
      <c r="G2739" s="96"/>
      <c r="H2739" s="96"/>
      <c r="I2739" s="96"/>
      <c r="J2739" s="104"/>
      <c r="K2739" s="104"/>
      <c r="L2739" s="104"/>
      <c r="M2739" s="104"/>
    </row>
    <row r="2740" spans="1:13" x14ac:dyDescent="0.25">
      <c r="A2740" s="96"/>
      <c r="B2740" s="96"/>
      <c r="C2740" s="96"/>
      <c r="D2740" s="95"/>
      <c r="E2740" s="96"/>
      <c r="F2740" s="96"/>
      <c r="G2740" s="96"/>
      <c r="H2740" s="96"/>
      <c r="I2740" s="96"/>
      <c r="J2740" s="104"/>
      <c r="K2740" s="104"/>
      <c r="L2740" s="104"/>
      <c r="M2740" s="104"/>
    </row>
    <row r="2741" spans="1:13" x14ac:dyDescent="0.25">
      <c r="A2741" s="96"/>
      <c r="B2741" s="96"/>
      <c r="C2741" s="96"/>
      <c r="D2741" s="95"/>
      <c r="E2741" s="96"/>
      <c r="F2741" s="96"/>
      <c r="G2741" s="96"/>
      <c r="H2741" s="96"/>
      <c r="I2741" s="96"/>
      <c r="J2741" s="104"/>
      <c r="K2741" s="104"/>
      <c r="L2741" s="104"/>
      <c r="M2741" s="104"/>
    </row>
    <row r="2742" spans="1:13" x14ac:dyDescent="0.25">
      <c r="A2742" s="96"/>
      <c r="B2742" s="96"/>
      <c r="C2742" s="96"/>
      <c r="D2742" s="95"/>
      <c r="E2742" s="96"/>
      <c r="F2742" s="96"/>
      <c r="G2742" s="96"/>
      <c r="H2742" s="96"/>
      <c r="I2742" s="96"/>
      <c r="J2742" s="104"/>
      <c r="K2742" s="104"/>
      <c r="L2742" s="104"/>
      <c r="M2742" s="104"/>
    </row>
    <row r="2743" spans="1:13" x14ac:dyDescent="0.25">
      <c r="A2743" s="96"/>
      <c r="B2743" s="96"/>
      <c r="C2743" s="96"/>
      <c r="D2743" s="95"/>
      <c r="E2743" s="96"/>
      <c r="F2743" s="96"/>
      <c r="G2743" s="96"/>
      <c r="H2743" s="96"/>
      <c r="I2743" s="96"/>
      <c r="J2743" s="104"/>
      <c r="K2743" s="104"/>
      <c r="L2743" s="104"/>
      <c r="M2743" s="104"/>
    </row>
    <row r="2744" spans="1:13" x14ac:dyDescent="0.25">
      <c r="A2744" s="96"/>
      <c r="B2744" s="96"/>
      <c r="C2744" s="96"/>
      <c r="D2744" s="95"/>
      <c r="E2744" s="96"/>
      <c r="F2744" s="96"/>
      <c r="G2744" s="96"/>
      <c r="H2744" s="96"/>
      <c r="I2744" s="96"/>
      <c r="J2744" s="104"/>
      <c r="K2744" s="104"/>
      <c r="L2744" s="104"/>
      <c r="M2744" s="104"/>
    </row>
    <row r="2745" spans="1:13" x14ac:dyDescent="0.25">
      <c r="A2745" s="96"/>
      <c r="B2745" s="96"/>
      <c r="C2745" s="96"/>
      <c r="D2745" s="95"/>
      <c r="E2745" s="96"/>
      <c r="F2745" s="96"/>
      <c r="G2745" s="96"/>
      <c r="H2745" s="96"/>
      <c r="I2745" s="96"/>
      <c r="J2745" s="104"/>
      <c r="K2745" s="104"/>
      <c r="L2745" s="104"/>
      <c r="M2745" s="104"/>
    </row>
    <row r="2746" spans="1:13" x14ac:dyDescent="0.25">
      <c r="A2746" s="96"/>
      <c r="B2746" s="96"/>
      <c r="C2746" s="96"/>
      <c r="D2746" s="95"/>
      <c r="E2746" s="96"/>
      <c r="F2746" s="96"/>
      <c r="G2746" s="96"/>
      <c r="H2746" s="96"/>
      <c r="I2746" s="96"/>
      <c r="J2746" s="104"/>
      <c r="K2746" s="104"/>
      <c r="L2746" s="104"/>
      <c r="M2746" s="104"/>
    </row>
    <row r="2747" spans="1:13" x14ac:dyDescent="0.25">
      <c r="A2747" s="96"/>
      <c r="B2747" s="96"/>
      <c r="C2747" s="96"/>
      <c r="D2747" s="95"/>
      <c r="E2747" s="96"/>
      <c r="F2747" s="96"/>
      <c r="G2747" s="96"/>
      <c r="H2747" s="96"/>
      <c r="I2747" s="96"/>
      <c r="J2747" s="104"/>
      <c r="K2747" s="104"/>
      <c r="L2747" s="104"/>
      <c r="M2747" s="104"/>
    </row>
    <row r="2748" spans="1:13" x14ac:dyDescent="0.25">
      <c r="A2748" s="96"/>
      <c r="B2748" s="96"/>
      <c r="C2748" s="96"/>
      <c r="D2748" s="95"/>
      <c r="E2748" s="96"/>
      <c r="F2748" s="96"/>
      <c r="G2748" s="96"/>
      <c r="H2748" s="96"/>
      <c r="I2748" s="96"/>
      <c r="J2748" s="104"/>
      <c r="K2748" s="104"/>
      <c r="L2748" s="104"/>
      <c r="M2748" s="104"/>
    </row>
    <row r="2749" spans="1:13" x14ac:dyDescent="0.25">
      <c r="A2749" s="96"/>
      <c r="B2749" s="96"/>
      <c r="C2749" s="96"/>
      <c r="D2749" s="95"/>
      <c r="E2749" s="96"/>
      <c r="F2749" s="96"/>
      <c r="G2749" s="96"/>
      <c r="H2749" s="96"/>
      <c r="I2749" s="96"/>
      <c r="J2749" s="104"/>
      <c r="K2749" s="104"/>
      <c r="L2749" s="104"/>
      <c r="M2749" s="104"/>
    </row>
    <row r="2750" spans="1:13" x14ac:dyDescent="0.25">
      <c r="A2750" s="96"/>
      <c r="B2750" s="96"/>
      <c r="C2750" s="96"/>
      <c r="D2750" s="95"/>
      <c r="E2750" s="96"/>
      <c r="F2750" s="96"/>
      <c r="G2750" s="96"/>
      <c r="H2750" s="96"/>
      <c r="I2750" s="96"/>
      <c r="J2750" s="104"/>
      <c r="K2750" s="104"/>
      <c r="L2750" s="104"/>
      <c r="M2750" s="104"/>
    </row>
    <row r="2751" spans="1:13" x14ac:dyDescent="0.25">
      <c r="A2751" s="96"/>
      <c r="B2751" s="96"/>
      <c r="C2751" s="96"/>
      <c r="D2751" s="95"/>
      <c r="E2751" s="96"/>
      <c r="F2751" s="96"/>
      <c r="G2751" s="96"/>
      <c r="H2751" s="96"/>
      <c r="I2751" s="96"/>
      <c r="J2751" s="104"/>
      <c r="K2751" s="104"/>
      <c r="L2751" s="104"/>
      <c r="M2751" s="104"/>
    </row>
    <row r="2752" spans="1:13" x14ac:dyDescent="0.25">
      <c r="A2752" s="96"/>
      <c r="B2752" s="96"/>
      <c r="C2752" s="96"/>
      <c r="D2752" s="95"/>
      <c r="E2752" s="96"/>
      <c r="F2752" s="96"/>
      <c r="G2752" s="96"/>
      <c r="H2752" s="96"/>
      <c r="I2752" s="96"/>
      <c r="J2752" s="104"/>
      <c r="K2752" s="104"/>
      <c r="L2752" s="104"/>
      <c r="M2752" s="104"/>
    </row>
    <row r="2753" spans="1:13" x14ac:dyDescent="0.25">
      <c r="A2753" s="96"/>
      <c r="B2753" s="96"/>
      <c r="C2753" s="96"/>
      <c r="D2753" s="95"/>
      <c r="E2753" s="96"/>
      <c r="F2753" s="96"/>
      <c r="G2753" s="96"/>
      <c r="H2753" s="96"/>
      <c r="I2753" s="96"/>
      <c r="J2753" s="104"/>
      <c r="K2753" s="104"/>
      <c r="L2753" s="104"/>
      <c r="M2753" s="104"/>
    </row>
    <row r="2754" spans="1:13" x14ac:dyDescent="0.25">
      <c r="A2754" s="96"/>
      <c r="B2754" s="96"/>
      <c r="C2754" s="96"/>
      <c r="D2754" s="95"/>
      <c r="E2754" s="96"/>
      <c r="F2754" s="96"/>
      <c r="G2754" s="96"/>
      <c r="H2754" s="96"/>
      <c r="I2754" s="96"/>
      <c r="J2754" s="104"/>
      <c r="K2754" s="104"/>
      <c r="L2754" s="104"/>
      <c r="M2754" s="104"/>
    </row>
    <row r="2755" spans="1:13" x14ac:dyDescent="0.25">
      <c r="A2755" s="96"/>
      <c r="B2755" s="96"/>
      <c r="C2755" s="96"/>
      <c r="D2755" s="95"/>
      <c r="E2755" s="96"/>
      <c r="F2755" s="96"/>
      <c r="G2755" s="96"/>
      <c r="H2755" s="96"/>
      <c r="I2755" s="96"/>
      <c r="J2755" s="104"/>
      <c r="K2755" s="104"/>
      <c r="L2755" s="104"/>
      <c r="M2755" s="104"/>
    </row>
    <row r="2756" spans="1:13" x14ac:dyDescent="0.25">
      <c r="A2756" s="96"/>
      <c r="B2756" s="96"/>
      <c r="C2756" s="96"/>
      <c r="D2756" s="95"/>
      <c r="E2756" s="96"/>
      <c r="F2756" s="96"/>
      <c r="G2756" s="96"/>
      <c r="H2756" s="96"/>
      <c r="I2756" s="96"/>
      <c r="J2756" s="104"/>
      <c r="K2756" s="104"/>
      <c r="L2756" s="104"/>
      <c r="M2756" s="104"/>
    </row>
    <row r="2757" spans="1:13" x14ac:dyDescent="0.25">
      <c r="A2757" s="96"/>
      <c r="B2757" s="96"/>
      <c r="C2757" s="96"/>
      <c r="D2757" s="95"/>
      <c r="E2757" s="96"/>
      <c r="F2757" s="96"/>
      <c r="G2757" s="96"/>
      <c r="H2757" s="96"/>
      <c r="I2757" s="96"/>
      <c r="J2757" s="104"/>
      <c r="K2757" s="104"/>
      <c r="L2757" s="104"/>
      <c r="M2757" s="104"/>
    </row>
    <row r="2758" spans="1:13" x14ac:dyDescent="0.25">
      <c r="A2758" s="96"/>
      <c r="B2758" s="96"/>
      <c r="C2758" s="96"/>
      <c r="D2758" s="95"/>
      <c r="E2758" s="96"/>
      <c r="F2758" s="96"/>
      <c r="G2758" s="96"/>
      <c r="H2758" s="96"/>
      <c r="I2758" s="96"/>
      <c r="J2758" s="104"/>
      <c r="K2758" s="104"/>
      <c r="L2758" s="104"/>
      <c r="M2758" s="104"/>
    </row>
    <row r="2759" spans="1:13" x14ac:dyDescent="0.25">
      <c r="A2759" s="96"/>
      <c r="B2759" s="96"/>
      <c r="C2759" s="96"/>
      <c r="D2759" s="95"/>
      <c r="E2759" s="96"/>
      <c r="F2759" s="96"/>
      <c r="G2759" s="96"/>
      <c r="H2759" s="96"/>
      <c r="I2759" s="96"/>
      <c r="J2759" s="104"/>
      <c r="K2759" s="104"/>
      <c r="L2759" s="104"/>
      <c r="M2759" s="104"/>
    </row>
    <row r="2760" spans="1:13" x14ac:dyDescent="0.25">
      <c r="A2760" s="96"/>
      <c r="B2760" s="96"/>
      <c r="C2760" s="96"/>
      <c r="D2760" s="95"/>
      <c r="E2760" s="96"/>
      <c r="F2760" s="96"/>
      <c r="G2760" s="96"/>
      <c r="H2760" s="96"/>
      <c r="I2760" s="96"/>
      <c r="J2760" s="104"/>
      <c r="K2760" s="104"/>
      <c r="L2760" s="104"/>
      <c r="M2760" s="104"/>
    </row>
    <row r="2761" spans="1:13" x14ac:dyDescent="0.25">
      <c r="A2761" s="96"/>
      <c r="B2761" s="96"/>
      <c r="C2761" s="96"/>
      <c r="D2761" s="95"/>
      <c r="E2761" s="96"/>
      <c r="F2761" s="96"/>
      <c r="G2761" s="96"/>
      <c r="H2761" s="96"/>
      <c r="I2761" s="96"/>
      <c r="J2761" s="104"/>
      <c r="K2761" s="104"/>
      <c r="L2761" s="104"/>
      <c r="M2761" s="104"/>
    </row>
    <row r="2762" spans="1:13" x14ac:dyDescent="0.25">
      <c r="A2762" s="96"/>
      <c r="B2762" s="96"/>
      <c r="C2762" s="96"/>
      <c r="D2762" s="95"/>
      <c r="E2762" s="96"/>
      <c r="F2762" s="96"/>
      <c r="G2762" s="96"/>
      <c r="H2762" s="96"/>
      <c r="I2762" s="96"/>
      <c r="J2762" s="104"/>
      <c r="K2762" s="104"/>
      <c r="L2762" s="104"/>
      <c r="M2762" s="104"/>
    </row>
    <row r="2763" spans="1:13" x14ac:dyDescent="0.25">
      <c r="A2763" s="96"/>
      <c r="B2763" s="96"/>
      <c r="C2763" s="96"/>
      <c r="D2763" s="95"/>
      <c r="E2763" s="96"/>
      <c r="F2763" s="96"/>
      <c r="G2763" s="96"/>
      <c r="H2763" s="96"/>
      <c r="I2763" s="96"/>
      <c r="J2763" s="104"/>
      <c r="K2763" s="104"/>
      <c r="L2763" s="104"/>
      <c r="M2763" s="104"/>
    </row>
    <row r="2764" spans="1:13" x14ac:dyDescent="0.25">
      <c r="A2764" s="96"/>
      <c r="B2764" s="96"/>
      <c r="C2764" s="96"/>
      <c r="D2764" s="95"/>
      <c r="E2764" s="96"/>
      <c r="F2764" s="96"/>
      <c r="G2764" s="96"/>
      <c r="H2764" s="96"/>
      <c r="I2764" s="96"/>
      <c r="J2764" s="104"/>
      <c r="K2764" s="104"/>
      <c r="L2764" s="104"/>
      <c r="M2764" s="104"/>
    </row>
    <row r="2765" spans="1:13" x14ac:dyDescent="0.25">
      <c r="A2765" s="96"/>
      <c r="B2765" s="96"/>
      <c r="C2765" s="96"/>
      <c r="D2765" s="95"/>
      <c r="E2765" s="96"/>
      <c r="F2765" s="96"/>
      <c r="G2765" s="96"/>
      <c r="H2765" s="96"/>
      <c r="I2765" s="96"/>
      <c r="J2765" s="104"/>
      <c r="K2765" s="104"/>
      <c r="L2765" s="104"/>
      <c r="M2765" s="104"/>
    </row>
    <row r="2766" spans="1:13" x14ac:dyDescent="0.25">
      <c r="A2766" s="96"/>
      <c r="B2766" s="96"/>
      <c r="C2766" s="96"/>
      <c r="D2766" s="95"/>
      <c r="E2766" s="96"/>
      <c r="F2766" s="96"/>
      <c r="G2766" s="96"/>
      <c r="H2766" s="96"/>
      <c r="I2766" s="96"/>
      <c r="J2766" s="104"/>
      <c r="K2766" s="104"/>
      <c r="L2766" s="104"/>
      <c r="M2766" s="104"/>
    </row>
    <row r="2767" spans="1:13" x14ac:dyDescent="0.25">
      <c r="A2767" s="96"/>
      <c r="B2767" s="96"/>
      <c r="C2767" s="96"/>
      <c r="D2767" s="95"/>
      <c r="E2767" s="96"/>
      <c r="F2767" s="96"/>
      <c r="G2767" s="96"/>
      <c r="H2767" s="96"/>
      <c r="I2767" s="96"/>
      <c r="J2767" s="104"/>
      <c r="K2767" s="104"/>
      <c r="L2767" s="104"/>
      <c r="M2767" s="104"/>
    </row>
    <row r="2768" spans="1:13" x14ac:dyDescent="0.25">
      <c r="A2768" s="96"/>
      <c r="B2768" s="96"/>
      <c r="C2768" s="96"/>
      <c r="D2768" s="95"/>
      <c r="E2768" s="96"/>
      <c r="F2768" s="96"/>
      <c r="G2768" s="96"/>
      <c r="H2768" s="96"/>
      <c r="I2768" s="96"/>
      <c r="J2768" s="104"/>
      <c r="K2768" s="104"/>
      <c r="L2768" s="104"/>
      <c r="M2768" s="104"/>
    </row>
    <row r="2769" spans="1:13" x14ac:dyDescent="0.25">
      <c r="A2769" s="96"/>
      <c r="B2769" s="96"/>
      <c r="C2769" s="96"/>
      <c r="D2769" s="95"/>
      <c r="E2769" s="96"/>
      <c r="F2769" s="96"/>
      <c r="G2769" s="96"/>
      <c r="H2769" s="96"/>
      <c r="I2769" s="96"/>
      <c r="J2769" s="104"/>
      <c r="K2769" s="104"/>
      <c r="L2769" s="104"/>
      <c r="M2769" s="104"/>
    </row>
    <row r="2770" spans="1:13" x14ac:dyDescent="0.25">
      <c r="A2770" s="96"/>
      <c r="B2770" s="96"/>
      <c r="C2770" s="96"/>
      <c r="D2770" s="95"/>
      <c r="E2770" s="96"/>
      <c r="F2770" s="96"/>
      <c r="G2770" s="96"/>
      <c r="H2770" s="96"/>
      <c r="I2770" s="96"/>
      <c r="J2770" s="104"/>
      <c r="K2770" s="104"/>
      <c r="L2770" s="104"/>
      <c r="M2770" s="104"/>
    </row>
    <row r="2771" spans="1:13" x14ac:dyDescent="0.25">
      <c r="A2771" s="96"/>
      <c r="B2771" s="96"/>
      <c r="C2771" s="96"/>
      <c r="D2771" s="95"/>
      <c r="E2771" s="96"/>
      <c r="F2771" s="96"/>
      <c r="G2771" s="96"/>
      <c r="H2771" s="96"/>
      <c r="I2771" s="96"/>
      <c r="J2771" s="104"/>
      <c r="K2771" s="104"/>
      <c r="L2771" s="104"/>
      <c r="M2771" s="104"/>
    </row>
    <row r="2772" spans="1:13" x14ac:dyDescent="0.25">
      <c r="A2772" s="96"/>
      <c r="B2772" s="96"/>
      <c r="C2772" s="96"/>
      <c r="D2772" s="95"/>
      <c r="E2772" s="96"/>
      <c r="F2772" s="96"/>
      <c r="G2772" s="96"/>
      <c r="H2772" s="96"/>
      <c r="I2772" s="96"/>
      <c r="J2772" s="104"/>
      <c r="K2772" s="104"/>
      <c r="L2772" s="104"/>
      <c r="M2772" s="104"/>
    </row>
    <row r="2773" spans="1:13" x14ac:dyDescent="0.25">
      <c r="A2773" s="96"/>
      <c r="B2773" s="96"/>
      <c r="C2773" s="96"/>
      <c r="D2773" s="95"/>
      <c r="E2773" s="96"/>
      <c r="F2773" s="96"/>
      <c r="G2773" s="96"/>
      <c r="H2773" s="96"/>
      <c r="I2773" s="96"/>
      <c r="J2773" s="104"/>
      <c r="K2773" s="104"/>
      <c r="L2773" s="104"/>
      <c r="M2773" s="104"/>
    </row>
    <row r="2774" spans="1:13" x14ac:dyDescent="0.25">
      <c r="A2774" s="96"/>
      <c r="B2774" s="96"/>
      <c r="C2774" s="96"/>
      <c r="D2774" s="95"/>
      <c r="E2774" s="96"/>
      <c r="F2774" s="96"/>
      <c r="G2774" s="96"/>
      <c r="H2774" s="96"/>
      <c r="I2774" s="96"/>
      <c r="J2774" s="104"/>
      <c r="K2774" s="104"/>
      <c r="L2774" s="104"/>
      <c r="M2774" s="104"/>
    </row>
    <row r="2775" spans="1:13" x14ac:dyDescent="0.25">
      <c r="A2775" s="96"/>
      <c r="B2775" s="96"/>
      <c r="C2775" s="96"/>
      <c r="D2775" s="95"/>
      <c r="E2775" s="96"/>
      <c r="F2775" s="96"/>
      <c r="G2775" s="96"/>
      <c r="H2775" s="96"/>
      <c r="I2775" s="96"/>
      <c r="J2775" s="104"/>
      <c r="K2775" s="104"/>
      <c r="L2775" s="104"/>
      <c r="M2775" s="104"/>
    </row>
    <row r="2776" spans="1:13" x14ac:dyDescent="0.25">
      <c r="A2776" s="96"/>
      <c r="B2776" s="96"/>
      <c r="C2776" s="96"/>
      <c r="D2776" s="95"/>
      <c r="E2776" s="96"/>
      <c r="F2776" s="96"/>
      <c r="G2776" s="96"/>
      <c r="H2776" s="96"/>
      <c r="I2776" s="96"/>
      <c r="J2776" s="104"/>
      <c r="K2776" s="104"/>
      <c r="L2776" s="104"/>
      <c r="M2776" s="104"/>
    </row>
    <row r="2777" spans="1:13" x14ac:dyDescent="0.25">
      <c r="A2777" s="96"/>
      <c r="B2777" s="96"/>
      <c r="C2777" s="96"/>
      <c r="D2777" s="95"/>
      <c r="E2777" s="96"/>
      <c r="F2777" s="96"/>
      <c r="G2777" s="96"/>
      <c r="H2777" s="96"/>
      <c r="I2777" s="96"/>
      <c r="J2777" s="104"/>
      <c r="K2777" s="104"/>
      <c r="L2777" s="104"/>
      <c r="M2777" s="104"/>
    </row>
    <row r="2778" spans="1:13" x14ac:dyDescent="0.25">
      <c r="A2778" s="96"/>
      <c r="B2778" s="96"/>
      <c r="C2778" s="96"/>
      <c r="D2778" s="95"/>
      <c r="E2778" s="96"/>
      <c r="F2778" s="96"/>
      <c r="G2778" s="96"/>
      <c r="H2778" s="96"/>
      <c r="I2778" s="96"/>
      <c r="J2778" s="104"/>
      <c r="K2778" s="104"/>
      <c r="L2778" s="104"/>
      <c r="M2778" s="104"/>
    </row>
    <row r="2779" spans="1:13" x14ac:dyDescent="0.25">
      <c r="A2779" s="96"/>
      <c r="B2779" s="96"/>
      <c r="C2779" s="96"/>
      <c r="D2779" s="95"/>
      <c r="E2779" s="96"/>
      <c r="F2779" s="96"/>
      <c r="G2779" s="96"/>
      <c r="H2779" s="96"/>
      <c r="I2779" s="96"/>
      <c r="J2779" s="104"/>
      <c r="K2779" s="104"/>
      <c r="L2779" s="104"/>
      <c r="M2779" s="104"/>
    </row>
    <row r="2780" spans="1:13" x14ac:dyDescent="0.25">
      <c r="A2780" s="96"/>
      <c r="B2780" s="96"/>
      <c r="C2780" s="96"/>
      <c r="D2780" s="95"/>
      <c r="E2780" s="96"/>
      <c r="F2780" s="96"/>
      <c r="G2780" s="96"/>
      <c r="H2780" s="96"/>
      <c r="I2780" s="96"/>
      <c r="J2780" s="104"/>
      <c r="K2780" s="104"/>
      <c r="L2780" s="104"/>
      <c r="M2780" s="104"/>
    </row>
    <row r="2781" spans="1:13" x14ac:dyDescent="0.25">
      <c r="A2781" s="96"/>
      <c r="B2781" s="96"/>
      <c r="C2781" s="96"/>
      <c r="D2781" s="95"/>
      <c r="E2781" s="96"/>
      <c r="F2781" s="96"/>
      <c r="G2781" s="96"/>
      <c r="H2781" s="96"/>
      <c r="I2781" s="96"/>
      <c r="J2781" s="104"/>
      <c r="K2781" s="104"/>
      <c r="L2781" s="104"/>
      <c r="M2781" s="104"/>
    </row>
    <row r="2782" spans="1:13" x14ac:dyDescent="0.25">
      <c r="A2782" s="96"/>
      <c r="B2782" s="96"/>
      <c r="C2782" s="96"/>
      <c r="D2782" s="95"/>
      <c r="E2782" s="96"/>
      <c r="F2782" s="96"/>
      <c r="G2782" s="96"/>
      <c r="H2782" s="96"/>
      <c r="I2782" s="96"/>
      <c r="J2782" s="104"/>
      <c r="K2782" s="104"/>
      <c r="L2782" s="104"/>
      <c r="M2782" s="104"/>
    </row>
    <row r="2783" spans="1:13" x14ac:dyDescent="0.25">
      <c r="A2783" s="96"/>
      <c r="B2783" s="96"/>
      <c r="C2783" s="96"/>
      <c r="D2783" s="95"/>
      <c r="E2783" s="96"/>
      <c r="F2783" s="96"/>
      <c r="G2783" s="96"/>
      <c r="H2783" s="96"/>
      <c r="I2783" s="96"/>
      <c r="J2783" s="104"/>
      <c r="K2783" s="104"/>
      <c r="L2783" s="104"/>
      <c r="M2783" s="104"/>
    </row>
    <row r="2784" spans="1:13" x14ac:dyDescent="0.25">
      <c r="A2784" s="96"/>
      <c r="B2784" s="96"/>
      <c r="C2784" s="96"/>
      <c r="D2784" s="95"/>
      <c r="E2784" s="96"/>
      <c r="F2784" s="96"/>
      <c r="G2784" s="96"/>
      <c r="H2784" s="96"/>
      <c r="I2784" s="96"/>
      <c r="J2784" s="104"/>
      <c r="K2784" s="104"/>
      <c r="L2784" s="104"/>
      <c r="M2784" s="104"/>
    </row>
    <row r="2785" spans="1:13" x14ac:dyDescent="0.25">
      <c r="A2785" s="96"/>
      <c r="B2785" s="96"/>
      <c r="C2785" s="96"/>
      <c r="D2785" s="95"/>
      <c r="E2785" s="96"/>
      <c r="F2785" s="96"/>
      <c r="G2785" s="96"/>
      <c r="H2785" s="96"/>
      <c r="I2785" s="96"/>
      <c r="J2785" s="104"/>
      <c r="K2785" s="104"/>
      <c r="L2785" s="104"/>
      <c r="M2785" s="104"/>
    </row>
    <row r="2786" spans="1:13" x14ac:dyDescent="0.25">
      <c r="A2786" s="96"/>
      <c r="B2786" s="96"/>
      <c r="C2786" s="96"/>
      <c r="D2786" s="95"/>
      <c r="E2786" s="96"/>
      <c r="F2786" s="96"/>
      <c r="G2786" s="96"/>
      <c r="H2786" s="96"/>
      <c r="I2786" s="96"/>
      <c r="J2786" s="104"/>
      <c r="K2786" s="104"/>
      <c r="L2786" s="104"/>
      <c r="M2786" s="104"/>
    </row>
  </sheetData>
  <sheetProtection selectLockedCells="1"/>
  <conditionalFormatting sqref="D3:D20">
    <cfRule type="expression" dxfId="38" priority="5">
      <formula>#REF!=1</formula>
    </cfRule>
  </conditionalFormatting>
  <conditionalFormatting sqref="D3:D20">
    <cfRule type="expression" dxfId="37" priority="6">
      <formula>AND(#REF!=1,#REF!=0)</formula>
    </cfRule>
  </conditionalFormatting>
  <conditionalFormatting sqref="D3:D20">
    <cfRule type="expression" dxfId="36" priority="4">
      <formula>#REF!=1</formula>
    </cfRule>
  </conditionalFormatting>
  <conditionalFormatting sqref="D21:D1183">
    <cfRule type="expression" dxfId="35" priority="2">
      <formula>#REF!=1</formula>
    </cfRule>
  </conditionalFormatting>
  <conditionalFormatting sqref="D21:D1183">
    <cfRule type="expression" dxfId="34" priority="3">
      <formula>AND(#REF!=1,#REF!=0)</formula>
    </cfRule>
  </conditionalFormatting>
  <conditionalFormatting sqref="D21:D1183">
    <cfRule type="expression" dxfId="33" priority="1">
      <formula>#REF!=1</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BT2786"/>
  <sheetViews>
    <sheetView showRuler="0" workbookViewId="0"/>
  </sheetViews>
  <sheetFormatPr defaultColWidth="0" defaultRowHeight="15" customHeight="1" x14ac:dyDescent="0.25"/>
  <cols>
    <col min="1" max="1" width="10.140625" style="28" bestFit="1" customWidth="1"/>
    <col min="2" max="2" width="20.140625" style="28" bestFit="1" customWidth="1"/>
    <col min="3" max="3" width="13.42578125" style="28" bestFit="1" customWidth="1"/>
    <col min="4" max="4" width="13.42578125" style="28" customWidth="1"/>
    <col min="5" max="5" width="13.42578125" style="90" customWidth="1"/>
    <col min="6" max="6" width="23.140625" style="90" bestFit="1" customWidth="1"/>
    <col min="7" max="7" width="35.140625" style="90" bestFit="1" customWidth="1"/>
    <col min="8" max="8" width="21.28515625" style="90" bestFit="1" customWidth="1"/>
    <col min="9" max="9" width="30" style="90" bestFit="1" customWidth="1"/>
    <col min="10" max="10" width="24.140625" style="90" bestFit="1" customWidth="1"/>
    <col min="11" max="11" width="17.7109375" style="90" bestFit="1" customWidth="1"/>
    <col min="12" max="12" width="21.85546875" style="105" bestFit="1" customWidth="1"/>
    <col min="13" max="16384" width="8.85546875" style="29" hidden="1"/>
  </cols>
  <sheetData>
    <row r="1" spans="1:12" s="8" customFormat="1" x14ac:dyDescent="0.2">
      <c r="A1" s="30" t="s">
        <v>159</v>
      </c>
      <c r="B1" s="30" t="s">
        <v>91</v>
      </c>
      <c r="C1" s="30" t="s">
        <v>92</v>
      </c>
      <c r="D1" s="30" t="s">
        <v>221</v>
      </c>
      <c r="E1" s="88" t="s">
        <v>92</v>
      </c>
      <c r="F1" s="30" t="s">
        <v>89</v>
      </c>
      <c r="G1" s="30" t="s">
        <v>106</v>
      </c>
      <c r="H1" s="30" t="s">
        <v>17</v>
      </c>
      <c r="I1" s="30" t="s">
        <v>16</v>
      </c>
      <c r="J1" s="30" t="s">
        <v>283</v>
      </c>
      <c r="K1" s="30" t="s">
        <v>284</v>
      </c>
      <c r="L1" s="30" t="s">
        <v>285</v>
      </c>
    </row>
    <row r="2" spans="1:12" s="8" customFormat="1" ht="12.75" x14ac:dyDescent="0.2">
      <c r="A2" s="32" t="s">
        <v>53</v>
      </c>
      <c r="B2" s="32" t="s">
        <v>54</v>
      </c>
      <c r="C2" s="32" t="s">
        <v>234</v>
      </c>
      <c r="D2" s="32" t="s">
        <v>220</v>
      </c>
      <c r="E2" s="89" t="s">
        <v>286</v>
      </c>
      <c r="F2" s="32" t="s">
        <v>290</v>
      </c>
      <c r="G2" s="32" t="s">
        <v>291</v>
      </c>
      <c r="H2" s="32" t="s">
        <v>292</v>
      </c>
      <c r="I2" s="32" t="s">
        <v>293</v>
      </c>
      <c r="J2" s="32" t="s">
        <v>287</v>
      </c>
      <c r="K2" s="32" t="s">
        <v>288</v>
      </c>
      <c r="L2" s="32" t="s">
        <v>289</v>
      </c>
    </row>
    <row r="3" spans="1:12" s="8" customFormat="1" x14ac:dyDescent="0.25">
      <c r="A3" s="91">
        <v>0</v>
      </c>
      <c r="B3" s="91">
        <v>0</v>
      </c>
      <c r="C3" s="91"/>
      <c r="D3" s="91"/>
      <c r="E3" s="103">
        <v>0</v>
      </c>
      <c r="F3" s="103">
        <v>805.52856298225197</v>
      </c>
      <c r="G3" s="103">
        <v>25</v>
      </c>
      <c r="H3" s="103">
        <v>0</v>
      </c>
      <c r="I3" s="103">
        <v>-6.7199315199413396</v>
      </c>
      <c r="J3" s="103">
        <v>0.11781681376636199</v>
      </c>
      <c r="K3" s="103">
        <v>0.33224302209842799</v>
      </c>
      <c r="L3" s="103">
        <v>4.2177530563269602E-2</v>
      </c>
    </row>
    <row r="4" spans="1:12" s="8" customFormat="1" x14ac:dyDescent="0.25">
      <c r="A4" s="91">
        <v>1</v>
      </c>
      <c r="B4" s="91">
        <v>0</v>
      </c>
      <c r="C4" s="91"/>
      <c r="D4" s="91"/>
      <c r="E4" s="103">
        <v>0</v>
      </c>
      <c r="F4" s="103">
        <v>805.52856298225197</v>
      </c>
      <c r="G4" s="103">
        <v>25</v>
      </c>
      <c r="H4" s="103">
        <v>0</v>
      </c>
      <c r="I4" s="103">
        <v>-6.7199315199413396</v>
      </c>
      <c r="J4" s="103">
        <v>0.11781681376636199</v>
      </c>
      <c r="K4" s="103">
        <v>0.33224302209842799</v>
      </c>
      <c r="L4" s="103">
        <v>4.2177530563269602E-2</v>
      </c>
    </row>
    <row r="5" spans="1:12" s="8" customFormat="1" x14ac:dyDescent="0.25">
      <c r="A5" s="91">
        <v>2</v>
      </c>
      <c r="B5" s="91">
        <v>0</v>
      </c>
      <c r="C5" s="91"/>
      <c r="D5" s="91"/>
      <c r="E5" s="103">
        <v>0</v>
      </c>
      <c r="F5" s="103">
        <v>805.31000844367099</v>
      </c>
      <c r="G5" s="103">
        <v>25.089024531792202</v>
      </c>
      <c r="H5" s="103">
        <v>0</v>
      </c>
      <c r="I5" s="103">
        <v>-6.7199315199413396</v>
      </c>
      <c r="J5" s="103">
        <v>0.117757509307908</v>
      </c>
      <c r="K5" s="103">
        <v>0.33207578372327001</v>
      </c>
      <c r="L5" s="103">
        <v>4.2166087074389402E-2</v>
      </c>
    </row>
    <row r="6" spans="1:12" s="8" customFormat="1" x14ac:dyDescent="0.25">
      <c r="A6" s="91">
        <v>3</v>
      </c>
      <c r="B6" s="91">
        <v>0</v>
      </c>
      <c r="C6" s="91"/>
      <c r="D6" s="91"/>
      <c r="E6" s="103">
        <v>0</v>
      </c>
      <c r="F6" s="103">
        <v>805.091453905089</v>
      </c>
      <c r="G6" s="103">
        <v>25.178049063584499</v>
      </c>
      <c r="H6" s="103">
        <v>0</v>
      </c>
      <c r="I6" s="103">
        <v>-6.7199315199413396</v>
      </c>
      <c r="J6" s="103">
        <v>0.11769825239635399</v>
      </c>
      <c r="K6" s="103">
        <v>0.33190867943021002</v>
      </c>
      <c r="L6" s="103">
        <v>4.2154660492158998E-2</v>
      </c>
    </row>
    <row r="7" spans="1:12" s="8" customFormat="1" x14ac:dyDescent="0.25">
      <c r="A7" s="91">
        <v>4</v>
      </c>
      <c r="B7" s="91">
        <v>0</v>
      </c>
      <c r="C7" s="91"/>
      <c r="D7" s="91"/>
      <c r="E7" s="103">
        <v>0</v>
      </c>
      <c r="F7" s="103">
        <v>804.84947620999901</v>
      </c>
      <c r="G7" s="103">
        <v>25.276614625980901</v>
      </c>
      <c r="H7" s="103">
        <v>0</v>
      </c>
      <c r="I7" s="103">
        <v>-6.7199315199413396</v>
      </c>
      <c r="J7" s="103">
        <v>0.11763270014124801</v>
      </c>
      <c r="K7" s="103">
        <v>0.33172382228931901</v>
      </c>
      <c r="L7" s="103">
        <v>4.2142008358649903E-2</v>
      </c>
    </row>
    <row r="8" spans="1:12" s="8" customFormat="1" x14ac:dyDescent="0.25">
      <c r="A8" s="91">
        <v>5</v>
      </c>
      <c r="B8" s="91">
        <v>0</v>
      </c>
      <c r="C8" s="91"/>
      <c r="D8" s="91"/>
      <c r="E8" s="103">
        <v>0</v>
      </c>
      <c r="F8" s="103">
        <v>804.607498514908</v>
      </c>
      <c r="G8" s="103">
        <v>25.3751801883772</v>
      </c>
      <c r="H8" s="103">
        <v>0</v>
      </c>
      <c r="I8" s="103">
        <v>-6.7199315199413396</v>
      </c>
      <c r="J8" s="103">
        <v>0.117567206035676</v>
      </c>
      <c r="K8" s="103">
        <v>0.33153912912992001</v>
      </c>
      <c r="L8" s="103">
        <v>4.2129338436162699E-2</v>
      </c>
    </row>
    <row r="9" spans="1:12" s="8" customFormat="1" x14ac:dyDescent="0.25">
      <c r="A9" s="91">
        <v>6</v>
      </c>
      <c r="B9" s="91">
        <v>0</v>
      </c>
      <c r="C9" s="91"/>
      <c r="D9" s="91"/>
      <c r="E9" s="103">
        <v>0</v>
      </c>
      <c r="F9" s="103">
        <v>804.36552081981802</v>
      </c>
      <c r="G9" s="103">
        <v>25.473745750773599</v>
      </c>
      <c r="H9" s="103">
        <v>0</v>
      </c>
      <c r="I9" s="103">
        <v>-6.7199315199413396</v>
      </c>
      <c r="J9" s="103">
        <v>0.11750177000887201</v>
      </c>
      <c r="K9" s="103">
        <v>0.33135459975245202</v>
      </c>
      <c r="L9" s="103">
        <v>4.21166866801971E-2</v>
      </c>
    </row>
    <row r="10" spans="1:12" s="8" customFormat="1" x14ac:dyDescent="0.25">
      <c r="A10" s="91">
        <v>7</v>
      </c>
      <c r="B10" s="91">
        <v>0</v>
      </c>
      <c r="C10" s="91"/>
      <c r="D10" s="91"/>
      <c r="E10" s="103">
        <v>0</v>
      </c>
      <c r="F10" s="103">
        <v>804.10073898131202</v>
      </c>
      <c r="G10" s="103">
        <v>25.581600199155499</v>
      </c>
      <c r="H10" s="103">
        <v>0</v>
      </c>
      <c r="I10" s="103">
        <v>-6.7199315199413396</v>
      </c>
      <c r="J10" s="103">
        <v>0.11743023370941499</v>
      </c>
      <c r="K10" s="103">
        <v>0.33115286762643897</v>
      </c>
      <c r="L10" s="103">
        <v>4.2102841738383398E-2</v>
      </c>
    </row>
    <row r="11" spans="1:12" s="8" customFormat="1" x14ac:dyDescent="0.25">
      <c r="A11" s="91">
        <v>8</v>
      </c>
      <c r="B11" s="91">
        <v>0</v>
      </c>
      <c r="C11" s="91"/>
      <c r="D11" s="91"/>
      <c r="E11" s="103">
        <v>0</v>
      </c>
      <c r="F11" s="103">
        <v>803.83595714280705</v>
      </c>
      <c r="G11" s="103">
        <v>25.6894546475373</v>
      </c>
      <c r="H11" s="103">
        <v>0</v>
      </c>
      <c r="I11" s="103">
        <v>-6.7199315199413396</v>
      </c>
      <c r="J11" s="103">
        <v>0.117358766774281</v>
      </c>
      <c r="K11" s="103">
        <v>0.33095133110758201</v>
      </c>
      <c r="L11" s="103">
        <v>4.2088977793739199E-2</v>
      </c>
    </row>
    <row r="12" spans="1:12" s="8" customFormat="1" x14ac:dyDescent="0.25">
      <c r="A12" s="91">
        <v>9</v>
      </c>
      <c r="B12" s="91">
        <v>0</v>
      </c>
      <c r="C12" s="91"/>
      <c r="D12" s="91"/>
      <c r="E12" s="103">
        <v>0</v>
      </c>
      <c r="F12" s="103">
        <v>803.57117530430105</v>
      </c>
      <c r="G12" s="103">
        <v>25.7973090959192</v>
      </c>
      <c r="H12" s="103">
        <v>0</v>
      </c>
      <c r="I12" s="103">
        <v>-6.7199315199413396</v>
      </c>
      <c r="J12" s="103">
        <v>0.117287369111196</v>
      </c>
      <c r="K12" s="103">
        <v>0.330749989935675</v>
      </c>
      <c r="L12" s="103">
        <v>4.2075113849094903E-2</v>
      </c>
    </row>
    <row r="13" spans="1:12" s="8" customFormat="1" x14ac:dyDescent="0.25">
      <c r="A13" s="91">
        <v>10</v>
      </c>
      <c r="B13" s="91">
        <v>0</v>
      </c>
      <c r="C13" s="91"/>
      <c r="D13" s="91"/>
      <c r="E13" s="103">
        <v>0</v>
      </c>
      <c r="F13" s="103">
        <v>803.30639346579505</v>
      </c>
      <c r="G13" s="103">
        <v>25.905163544301001</v>
      </c>
      <c r="H13" s="103">
        <v>0</v>
      </c>
      <c r="I13" s="103">
        <v>-6.7199315199413396</v>
      </c>
      <c r="J13" s="103">
        <v>0.117216040628044</v>
      </c>
      <c r="K13" s="103">
        <v>0.33054884385094802</v>
      </c>
      <c r="L13" s="103">
        <v>4.2061249904450697E-2</v>
      </c>
    </row>
    <row r="14" spans="1:12" s="8" customFormat="1" x14ac:dyDescent="0.25">
      <c r="A14" s="91">
        <v>11</v>
      </c>
      <c r="B14" s="91">
        <v>0</v>
      </c>
      <c r="C14" s="91"/>
      <c r="D14" s="91"/>
      <c r="E14" s="103">
        <v>1</v>
      </c>
      <c r="F14" s="103">
        <v>803.04161162728894</v>
      </c>
      <c r="G14" s="103">
        <v>26.013017992682901</v>
      </c>
      <c r="H14" s="103">
        <v>0</v>
      </c>
      <c r="I14" s="103">
        <v>-6.7199315199413396</v>
      </c>
      <c r="J14" s="103">
        <v>0.117144781232858</v>
      </c>
      <c r="K14" s="103">
        <v>0.330347892594055</v>
      </c>
      <c r="L14" s="103">
        <v>4.2047388225404603E-2</v>
      </c>
    </row>
    <row r="15" spans="1:12" s="8" customFormat="1" x14ac:dyDescent="0.25">
      <c r="A15" s="91">
        <v>12</v>
      </c>
      <c r="B15" s="91">
        <v>2</v>
      </c>
      <c r="C15" s="91"/>
      <c r="D15" s="91"/>
      <c r="E15" s="103">
        <v>1</v>
      </c>
      <c r="F15" s="103">
        <v>802.77417616940897</v>
      </c>
      <c r="G15" s="103">
        <v>26.121953348484201</v>
      </c>
      <c r="H15" s="103">
        <v>0</v>
      </c>
      <c r="I15" s="103">
        <v>-6.7199315199413396</v>
      </c>
      <c r="J15" s="103">
        <v>0.11707287771904</v>
      </c>
      <c r="K15" s="103">
        <v>0.330145124924767</v>
      </c>
      <c r="L15" s="103">
        <v>2.3255118136209001</v>
      </c>
    </row>
    <row r="16" spans="1:12" s="8" customFormat="1" x14ac:dyDescent="0.25">
      <c r="A16" s="91">
        <v>13</v>
      </c>
      <c r="B16" s="91">
        <v>7</v>
      </c>
      <c r="C16" s="91"/>
      <c r="D16" s="91"/>
      <c r="E16" s="103">
        <v>1</v>
      </c>
      <c r="F16" s="103">
        <v>833.72158218565505</v>
      </c>
      <c r="G16" s="103">
        <v>26.2254053294232</v>
      </c>
      <c r="H16" s="103">
        <v>0</v>
      </c>
      <c r="I16" s="103">
        <v>-6.7199315199413396</v>
      </c>
      <c r="J16" s="103">
        <v>0.48108811216369701</v>
      </c>
      <c r="K16" s="103">
        <v>1.3566668726745901</v>
      </c>
      <c r="L16" s="103">
        <v>4.4587721047796203</v>
      </c>
    </row>
    <row r="17" spans="1:12" s="8" customFormat="1" x14ac:dyDescent="0.25">
      <c r="A17" s="91">
        <v>14</v>
      </c>
      <c r="B17" s="91">
        <v>10</v>
      </c>
      <c r="C17" s="91"/>
      <c r="D17" s="91"/>
      <c r="E17" s="103">
        <v>1</v>
      </c>
      <c r="F17" s="103">
        <v>1191.0308316937901</v>
      </c>
      <c r="G17" s="103">
        <v>26.415818209139101</v>
      </c>
      <c r="H17" s="103">
        <v>0</v>
      </c>
      <c r="I17" s="103">
        <v>-6.7199315199413396</v>
      </c>
      <c r="J17" s="103">
        <v>0.514074715395614</v>
      </c>
      <c r="K17" s="103">
        <v>1.4496889838332501</v>
      </c>
      <c r="L17" s="103">
        <v>3.7575421813364001</v>
      </c>
    </row>
    <row r="18" spans="1:12" s="8" customFormat="1" x14ac:dyDescent="0.25">
      <c r="A18" s="91">
        <v>15</v>
      </c>
      <c r="B18" s="91">
        <v>12</v>
      </c>
      <c r="C18" s="91"/>
      <c r="D18" s="91"/>
      <c r="E18" s="103">
        <v>1</v>
      </c>
      <c r="F18" s="103">
        <v>1429.23699803255</v>
      </c>
      <c r="G18" s="103">
        <v>26.606216346442402</v>
      </c>
      <c r="H18" s="103">
        <v>0</v>
      </c>
      <c r="I18" s="103">
        <v>-6.7199315199413396</v>
      </c>
      <c r="J18" s="103">
        <v>0.67706148272547895</v>
      </c>
      <c r="K18" s="103">
        <v>1.90931112441424</v>
      </c>
      <c r="L18" s="103">
        <v>5.5552615261664604</v>
      </c>
    </row>
    <row r="19" spans="1:12" s="8" customFormat="1" x14ac:dyDescent="0.25">
      <c r="A19" s="91">
        <v>16</v>
      </c>
      <c r="B19" s="91">
        <v>15</v>
      </c>
      <c r="C19" s="91"/>
      <c r="D19" s="91"/>
      <c r="E19" s="103">
        <v>2</v>
      </c>
      <c r="F19" s="103">
        <v>924.17713628958199</v>
      </c>
      <c r="G19" s="103">
        <v>26.7533199916477</v>
      </c>
      <c r="H19" s="103">
        <v>0</v>
      </c>
      <c r="I19" s="103">
        <v>-6.7199315199413396</v>
      </c>
      <c r="J19" s="103">
        <v>0.47805852056793202</v>
      </c>
      <c r="K19" s="103">
        <v>1.3481234344731701</v>
      </c>
      <c r="L19" s="103">
        <v>4.1329668230223602</v>
      </c>
    </row>
    <row r="20" spans="1:12" s="8" customFormat="1" x14ac:dyDescent="0.25">
      <c r="A20" s="91">
        <v>17</v>
      </c>
      <c r="B20" s="91">
        <v>15</v>
      </c>
      <c r="C20" s="91"/>
      <c r="D20" s="91"/>
      <c r="E20" s="103">
        <v>2</v>
      </c>
      <c r="F20" s="103">
        <v>924.17713628958199</v>
      </c>
      <c r="G20" s="103">
        <v>26.904318241522699</v>
      </c>
      <c r="H20" s="103">
        <v>0</v>
      </c>
      <c r="I20" s="103">
        <v>-6.7199315199413396</v>
      </c>
      <c r="J20" s="103">
        <v>0.28004330297386199</v>
      </c>
      <c r="K20" s="103">
        <v>0.78972118090861498</v>
      </c>
      <c r="L20" s="103">
        <v>0.89916834029299098</v>
      </c>
    </row>
    <row r="21" spans="1:12" customFormat="1" x14ac:dyDescent="0.25">
      <c r="A21" s="91">
        <v>18</v>
      </c>
      <c r="B21" s="91">
        <v>15</v>
      </c>
      <c r="C21" s="91"/>
      <c r="D21" s="91"/>
      <c r="E21" s="103">
        <v>2</v>
      </c>
      <c r="F21" s="103">
        <v>924.17713628958199</v>
      </c>
      <c r="G21" s="103">
        <v>27.060597980891998</v>
      </c>
      <c r="H21" s="103">
        <v>0</v>
      </c>
      <c r="I21" s="103">
        <v>-6.7199315199413396</v>
      </c>
      <c r="J21" s="103">
        <v>0.238002667665388</v>
      </c>
      <c r="K21" s="103">
        <v>0.671166729474168</v>
      </c>
      <c r="L21" s="103">
        <v>0.204394923913787</v>
      </c>
    </row>
    <row r="22" spans="1:12" customFormat="1" x14ac:dyDescent="0.25">
      <c r="A22" s="91">
        <v>19</v>
      </c>
      <c r="B22" s="91">
        <v>14</v>
      </c>
      <c r="C22" s="91"/>
      <c r="D22" s="91"/>
      <c r="E22" s="103">
        <v>2</v>
      </c>
      <c r="F22" s="103">
        <v>862.56532720360997</v>
      </c>
      <c r="G22" s="103">
        <v>27.180301081507</v>
      </c>
      <c r="H22" s="103">
        <v>0</v>
      </c>
      <c r="I22" s="103">
        <v>-6.7199315199413396</v>
      </c>
      <c r="J22" s="103">
        <v>0.19134523132679701</v>
      </c>
      <c r="K22" s="103">
        <v>0.53959291452413005</v>
      </c>
      <c r="L22" s="103">
        <v>-0.32277802220584401</v>
      </c>
    </row>
    <row r="23" spans="1:12" customFormat="1" x14ac:dyDescent="0.25">
      <c r="A23" s="91">
        <v>20</v>
      </c>
      <c r="B23" s="91">
        <v>14</v>
      </c>
      <c r="C23" s="91"/>
      <c r="D23" s="91"/>
      <c r="E23" s="103">
        <v>2</v>
      </c>
      <c r="F23" s="103">
        <v>862.56532720360997</v>
      </c>
      <c r="G23" s="103">
        <v>27.298635399594001</v>
      </c>
      <c r="H23" s="103">
        <v>0</v>
      </c>
      <c r="I23" s="103">
        <v>-6.7199315199413396</v>
      </c>
      <c r="J23" s="103">
        <v>0.35995460436800802</v>
      </c>
      <c r="K23" s="103">
        <v>1.0150707844691</v>
      </c>
      <c r="L23" s="103">
        <v>2.44460663113209</v>
      </c>
    </row>
    <row r="24" spans="1:12" customFormat="1" x14ac:dyDescent="0.25">
      <c r="A24" s="91">
        <v>21</v>
      </c>
      <c r="B24" s="91">
        <v>15</v>
      </c>
      <c r="C24" s="91"/>
      <c r="D24" s="91"/>
      <c r="E24" s="103">
        <v>2</v>
      </c>
      <c r="F24" s="103">
        <v>924.17713628958199</v>
      </c>
      <c r="G24" s="103">
        <v>27.452104322846601</v>
      </c>
      <c r="H24" s="103">
        <v>0</v>
      </c>
      <c r="I24" s="103">
        <v>-6.7199315199413396</v>
      </c>
      <c r="J24" s="103">
        <v>0.36945085833636199</v>
      </c>
      <c r="K24" s="103">
        <v>1.0418501890056799</v>
      </c>
      <c r="L24" s="103">
        <v>2.38295673559508</v>
      </c>
    </row>
    <row r="25" spans="1:12" customFormat="1" x14ac:dyDescent="0.25">
      <c r="A25" s="91">
        <v>22</v>
      </c>
      <c r="B25" s="91">
        <v>15</v>
      </c>
      <c r="C25" s="91"/>
      <c r="D25" s="91"/>
      <c r="E25" s="103">
        <v>2</v>
      </c>
      <c r="F25" s="103">
        <v>924.17713628958199</v>
      </c>
      <c r="G25" s="103">
        <v>27.6031025727215</v>
      </c>
      <c r="H25" s="103">
        <v>0</v>
      </c>
      <c r="I25" s="103">
        <v>-6.7199315199413396</v>
      </c>
      <c r="J25" s="103">
        <v>0.247632175185208</v>
      </c>
      <c r="K25" s="103">
        <v>0.69832190858170295</v>
      </c>
      <c r="L25" s="103">
        <v>0.37625191267297597</v>
      </c>
    </row>
    <row r="26" spans="1:12" customFormat="1" x14ac:dyDescent="0.25">
      <c r="A26" s="91">
        <v>23</v>
      </c>
      <c r="B26" s="91">
        <v>15</v>
      </c>
      <c r="C26" s="91"/>
      <c r="D26" s="91"/>
      <c r="E26" s="103">
        <v>2</v>
      </c>
      <c r="F26" s="103">
        <v>924.17713628958199</v>
      </c>
      <c r="G26" s="103">
        <v>27.7584843922406</v>
      </c>
      <c r="H26" s="103">
        <v>0</v>
      </c>
      <c r="I26" s="103">
        <v>-6.7199315199413396</v>
      </c>
      <c r="J26" s="103">
        <v>0.38254572965487899</v>
      </c>
      <c r="K26" s="103">
        <v>1.07877768247433</v>
      </c>
      <c r="L26" s="103">
        <v>2.6036529626798099</v>
      </c>
    </row>
    <row r="27" spans="1:12" customFormat="1" x14ac:dyDescent="0.25">
      <c r="A27" s="91">
        <v>24</v>
      </c>
      <c r="B27" s="91">
        <v>15</v>
      </c>
      <c r="C27" s="91"/>
      <c r="D27" s="91"/>
      <c r="E27" s="103">
        <v>2</v>
      </c>
      <c r="F27" s="103">
        <v>924.17713628958199</v>
      </c>
      <c r="G27" s="103">
        <v>27.914195513215098</v>
      </c>
      <c r="H27" s="103">
        <v>0</v>
      </c>
      <c r="I27" s="103">
        <v>-6.7199315199413396</v>
      </c>
      <c r="J27" s="103">
        <v>0</v>
      </c>
      <c r="K27" s="103">
        <v>0</v>
      </c>
      <c r="L27" s="103">
        <v>-3.0144505564133599</v>
      </c>
    </row>
    <row r="28" spans="1:12" customFormat="1" x14ac:dyDescent="0.25">
      <c r="A28" s="91">
        <v>25</v>
      </c>
      <c r="B28" s="91">
        <v>10</v>
      </c>
      <c r="C28" s="91"/>
      <c r="D28" s="91"/>
      <c r="E28" s="103">
        <v>1</v>
      </c>
      <c r="F28" s="103">
        <v>1191.0308316937901</v>
      </c>
      <c r="G28" s="103">
        <v>28.0973300361754</v>
      </c>
      <c r="H28" s="103">
        <v>0</v>
      </c>
      <c r="I28" s="103">
        <v>-6.7199315199413396</v>
      </c>
      <c r="J28" s="103">
        <v>0</v>
      </c>
      <c r="K28" s="103">
        <v>0</v>
      </c>
      <c r="L28" s="103">
        <v>-3.9739998097079501</v>
      </c>
    </row>
    <row r="29" spans="1:12" customFormat="1" x14ac:dyDescent="0.25">
      <c r="A29" s="91">
        <v>26</v>
      </c>
      <c r="B29" s="91">
        <v>7</v>
      </c>
      <c r="C29" s="91"/>
      <c r="D29" s="91"/>
      <c r="E29" s="103">
        <v>1</v>
      </c>
      <c r="F29" s="103">
        <v>833.72158218565505</v>
      </c>
      <c r="G29" s="103">
        <v>28.207350946855101</v>
      </c>
      <c r="H29" s="103">
        <v>0</v>
      </c>
      <c r="I29" s="103">
        <v>-6.7199315199413396</v>
      </c>
      <c r="J29" s="103">
        <v>0.138763770815546</v>
      </c>
      <c r="K29" s="103">
        <v>0.39131337115393799</v>
      </c>
      <c r="L29" s="103">
        <v>-1.06024103372684</v>
      </c>
    </row>
    <row r="30" spans="1:12" customFormat="1" x14ac:dyDescent="0.25">
      <c r="A30" s="91">
        <v>27</v>
      </c>
      <c r="B30" s="91">
        <v>4</v>
      </c>
      <c r="C30" s="91"/>
      <c r="D30" s="91"/>
      <c r="E30" s="103">
        <v>1</v>
      </c>
      <c r="F30" s="103">
        <v>800</v>
      </c>
      <c r="G30" s="103">
        <v>28.317371857534699</v>
      </c>
      <c r="H30" s="103">
        <v>0</v>
      </c>
      <c r="I30" s="103">
        <v>-6.7199315199413396</v>
      </c>
      <c r="J30" s="103">
        <v>0.11563861459522599</v>
      </c>
      <c r="K30" s="103">
        <v>0.32610050769648702</v>
      </c>
      <c r="L30" s="103">
        <v>-1.4150272845738301</v>
      </c>
    </row>
    <row r="31" spans="1:12" customFormat="1" x14ac:dyDescent="0.25">
      <c r="A31" s="91">
        <v>28</v>
      </c>
      <c r="B31" s="91">
        <v>0</v>
      </c>
      <c r="C31" s="91"/>
      <c r="D31" s="91"/>
      <c r="E31" s="103">
        <v>0</v>
      </c>
      <c r="F31" s="103">
        <v>800</v>
      </c>
      <c r="G31" s="103">
        <v>28.421027036912299</v>
      </c>
      <c r="H31" s="103">
        <v>0</v>
      </c>
      <c r="I31" s="103">
        <v>-6.7199315199413396</v>
      </c>
      <c r="J31" s="103">
        <v>0.11557158015647701</v>
      </c>
      <c r="K31" s="103">
        <v>0.32591147080266403</v>
      </c>
      <c r="L31" s="103">
        <v>4.1887902047863898E-2</v>
      </c>
    </row>
    <row r="32" spans="1:12" customFormat="1" x14ac:dyDescent="0.25">
      <c r="A32" s="91">
        <v>29</v>
      </c>
      <c r="B32" s="91">
        <v>0</v>
      </c>
      <c r="C32" s="91"/>
      <c r="D32" s="91"/>
      <c r="E32" s="103">
        <v>0</v>
      </c>
      <c r="F32" s="103">
        <v>800</v>
      </c>
      <c r="G32" s="103">
        <v>28.514388080289699</v>
      </c>
      <c r="H32" s="103">
        <v>0</v>
      </c>
      <c r="I32" s="103">
        <v>-6.7199315199413396</v>
      </c>
      <c r="J32" s="103">
        <v>0.115511251191037</v>
      </c>
      <c r="K32" s="103">
        <v>0.32574134332122001</v>
      </c>
      <c r="L32" s="103">
        <v>4.1887902047863898E-2</v>
      </c>
    </row>
    <row r="33" spans="1:12" customFormat="1" x14ac:dyDescent="0.25">
      <c r="A33" s="91">
        <v>30</v>
      </c>
      <c r="B33" s="91">
        <v>0</v>
      </c>
      <c r="C33" s="91"/>
      <c r="D33" s="91"/>
      <c r="E33" s="103">
        <v>0</v>
      </c>
      <c r="F33" s="103">
        <v>800</v>
      </c>
      <c r="G33" s="103">
        <v>28.607749123666999</v>
      </c>
      <c r="H33" s="103">
        <v>0</v>
      </c>
      <c r="I33" s="103">
        <v>-6.7199315199413396</v>
      </c>
      <c r="J33" s="103">
        <v>0.11545096576114899</v>
      </c>
      <c r="K33" s="103">
        <v>0.32557133860988702</v>
      </c>
      <c r="L33" s="103">
        <v>4.1887902047863898E-2</v>
      </c>
    </row>
    <row r="34" spans="1:12" customFormat="1" x14ac:dyDescent="0.25">
      <c r="A34" s="91">
        <v>31</v>
      </c>
      <c r="B34" s="91">
        <v>0</v>
      </c>
      <c r="C34" s="91"/>
      <c r="D34" s="91"/>
      <c r="E34" s="103">
        <v>0</v>
      </c>
      <c r="F34" s="103">
        <v>800</v>
      </c>
      <c r="G34" s="103">
        <v>28.690443989426399</v>
      </c>
      <c r="H34" s="103">
        <v>0</v>
      </c>
      <c r="I34" s="103">
        <v>-6.7199315199413396</v>
      </c>
      <c r="J34" s="103">
        <v>0.11539760178446801</v>
      </c>
      <c r="K34" s="103">
        <v>0.32542085237352603</v>
      </c>
      <c r="L34" s="103">
        <v>4.1887902047863898E-2</v>
      </c>
    </row>
    <row r="35" spans="1:12" customFormat="1" x14ac:dyDescent="0.25">
      <c r="A35" s="91">
        <v>32</v>
      </c>
      <c r="B35" s="91">
        <v>0</v>
      </c>
      <c r="C35" s="91"/>
      <c r="D35" s="91"/>
      <c r="E35" s="103">
        <v>0</v>
      </c>
      <c r="F35" s="103">
        <v>800</v>
      </c>
      <c r="G35" s="103">
        <v>28.773138855185799</v>
      </c>
      <c r="H35" s="103">
        <v>0</v>
      </c>
      <c r="I35" s="103">
        <v>-6.7199315199413396</v>
      </c>
      <c r="J35" s="103">
        <v>0.11534426696047299</v>
      </c>
      <c r="K35" s="103">
        <v>0.32527044834764302</v>
      </c>
      <c r="L35" s="103">
        <v>4.1887902047863898E-2</v>
      </c>
    </row>
    <row r="36" spans="1:12" customFormat="1" x14ac:dyDescent="0.25">
      <c r="A36" s="91">
        <v>33</v>
      </c>
      <c r="B36" s="91">
        <v>0</v>
      </c>
      <c r="C36" s="91"/>
      <c r="D36" s="91"/>
      <c r="E36" s="103">
        <v>0</v>
      </c>
      <c r="F36" s="103">
        <v>800</v>
      </c>
      <c r="G36" s="103">
        <v>28.843135129275201</v>
      </c>
      <c r="H36" s="103">
        <v>0</v>
      </c>
      <c r="I36" s="103">
        <v>-6.7199315199413396</v>
      </c>
      <c r="J36" s="103">
        <v>0.11529914232029</v>
      </c>
      <c r="K36" s="103">
        <v>0.32514319701274402</v>
      </c>
      <c r="L36" s="103">
        <v>4.1887902047863898E-2</v>
      </c>
    </row>
    <row r="37" spans="1:12" customFormat="1" x14ac:dyDescent="0.25">
      <c r="A37" s="91">
        <v>34</v>
      </c>
      <c r="B37" s="91">
        <v>0</v>
      </c>
      <c r="C37" s="91"/>
      <c r="D37" s="91"/>
      <c r="E37" s="103">
        <v>0</v>
      </c>
      <c r="F37" s="103">
        <v>800</v>
      </c>
      <c r="G37" s="103">
        <v>28.913131403364499</v>
      </c>
      <c r="H37" s="103">
        <v>0</v>
      </c>
      <c r="I37" s="103">
        <v>-6.7199315199413396</v>
      </c>
      <c r="J37" s="103">
        <v>0.115254033116099</v>
      </c>
      <c r="K37" s="103">
        <v>0.32501598920729002</v>
      </c>
      <c r="L37" s="103">
        <v>4.1887902047863898E-2</v>
      </c>
    </row>
    <row r="38" spans="1:12" customFormat="1" x14ac:dyDescent="0.25">
      <c r="A38" s="91">
        <v>35</v>
      </c>
      <c r="B38" s="91">
        <v>0</v>
      </c>
      <c r="C38" s="91"/>
      <c r="D38" s="91"/>
      <c r="E38" s="103">
        <v>0</v>
      </c>
      <c r="F38" s="103">
        <v>800</v>
      </c>
      <c r="G38" s="103">
        <v>28.974480839195898</v>
      </c>
      <c r="H38" s="103">
        <v>0</v>
      </c>
      <c r="I38" s="103">
        <v>-6.7199315199413396</v>
      </c>
      <c r="J38" s="103">
        <v>0.11521450624992401</v>
      </c>
      <c r="K38" s="103">
        <v>0.32490452357643301</v>
      </c>
      <c r="L38" s="103">
        <v>4.1887902047863898E-2</v>
      </c>
    </row>
    <row r="39" spans="1:12" customFormat="1" x14ac:dyDescent="0.25">
      <c r="A39" s="91">
        <v>36</v>
      </c>
      <c r="B39" s="91">
        <v>0</v>
      </c>
      <c r="C39" s="91"/>
      <c r="D39" s="91"/>
      <c r="E39" s="103">
        <v>0</v>
      </c>
      <c r="F39" s="103">
        <v>800</v>
      </c>
      <c r="G39" s="103">
        <v>29.035830275027301</v>
      </c>
      <c r="H39" s="103">
        <v>0</v>
      </c>
      <c r="I39" s="103">
        <v>-6.7199315199413396</v>
      </c>
      <c r="J39" s="103">
        <v>0.115174985475597</v>
      </c>
      <c r="K39" s="103">
        <v>0.32479307512456501</v>
      </c>
      <c r="L39" s="103">
        <v>4.1887902047863898E-2</v>
      </c>
    </row>
    <row r="40" spans="1:12" customFormat="1" x14ac:dyDescent="0.25">
      <c r="A40" s="91">
        <v>37</v>
      </c>
      <c r="B40" s="91">
        <v>0</v>
      </c>
      <c r="C40" s="91"/>
      <c r="D40" s="91"/>
      <c r="E40" s="103">
        <v>0</v>
      </c>
      <c r="F40" s="103">
        <v>800</v>
      </c>
      <c r="G40" s="103">
        <v>29.0971797108587</v>
      </c>
      <c r="H40" s="103">
        <v>0</v>
      </c>
      <c r="I40" s="103">
        <v>-6.7199315199413396</v>
      </c>
      <c r="J40" s="103">
        <v>0.115135467128315</v>
      </c>
      <c r="K40" s="103">
        <v>0.324681633516958</v>
      </c>
      <c r="L40" s="103">
        <v>4.1887902047863898E-2</v>
      </c>
    </row>
    <row r="41" spans="1:12" customFormat="1" x14ac:dyDescent="0.25">
      <c r="A41" s="91">
        <v>38</v>
      </c>
      <c r="B41" s="91">
        <v>0</v>
      </c>
      <c r="C41" s="91"/>
      <c r="D41" s="91"/>
      <c r="E41" s="103">
        <v>0</v>
      </c>
      <c r="F41" s="103">
        <v>800</v>
      </c>
      <c r="G41" s="103">
        <v>29.15852914669</v>
      </c>
      <c r="H41" s="103">
        <v>0</v>
      </c>
      <c r="I41" s="103">
        <v>-6.7199315199413396</v>
      </c>
      <c r="J41" s="103">
        <v>0.115095946757847</v>
      </c>
      <c r="K41" s="103">
        <v>0.32457018620397399</v>
      </c>
      <c r="L41" s="103">
        <v>4.1887902047863898E-2</v>
      </c>
    </row>
    <row r="42" spans="1:12" customFormat="1" x14ac:dyDescent="0.25">
      <c r="A42" s="91">
        <v>39</v>
      </c>
      <c r="B42" s="91">
        <v>0</v>
      </c>
      <c r="C42" s="91"/>
      <c r="D42" s="91"/>
      <c r="E42" s="103">
        <v>0</v>
      </c>
      <c r="F42" s="103">
        <v>800</v>
      </c>
      <c r="G42" s="103">
        <v>29.2198785825214</v>
      </c>
      <c r="H42" s="103">
        <v>0</v>
      </c>
      <c r="I42" s="103">
        <v>-6.7199315199413396</v>
      </c>
      <c r="J42" s="103">
        <v>0.115056418978445</v>
      </c>
      <c r="K42" s="103">
        <v>0.324458717997819</v>
      </c>
      <c r="L42" s="103">
        <v>4.1887902047863898E-2</v>
      </c>
    </row>
    <row r="43" spans="1:12" customFormat="1" x14ac:dyDescent="0.25">
      <c r="A43" s="91">
        <v>40</v>
      </c>
      <c r="B43" s="91">
        <v>0</v>
      </c>
      <c r="C43" s="91"/>
      <c r="D43" s="91"/>
      <c r="E43" s="103">
        <v>0</v>
      </c>
      <c r="F43" s="103">
        <v>800</v>
      </c>
      <c r="G43" s="103">
        <v>29.281228018352799</v>
      </c>
      <c r="H43" s="103">
        <v>0</v>
      </c>
      <c r="I43" s="103">
        <v>-6.7199315199413396</v>
      </c>
      <c r="J43" s="103">
        <v>0.11501687729447301</v>
      </c>
      <c r="K43" s="103">
        <v>0.324347210580823</v>
      </c>
      <c r="L43" s="103">
        <v>4.1887902047863898E-2</v>
      </c>
    </row>
    <row r="44" spans="1:12" customFormat="1" x14ac:dyDescent="0.25">
      <c r="A44" s="91">
        <v>41</v>
      </c>
      <c r="B44" s="91">
        <v>0</v>
      </c>
      <c r="C44" s="91"/>
      <c r="D44" s="91"/>
      <c r="E44" s="103">
        <v>0</v>
      </c>
      <c r="F44" s="103">
        <v>800</v>
      </c>
      <c r="G44" s="103">
        <v>29.342577454184099</v>
      </c>
      <c r="H44" s="103">
        <v>0</v>
      </c>
      <c r="I44" s="103">
        <v>-6.7199315199413396</v>
      </c>
      <c r="J44" s="103">
        <v>0.11497731389877</v>
      </c>
      <c r="K44" s="103">
        <v>0.32423564193681698</v>
      </c>
      <c r="L44" s="103">
        <v>4.1887902047863898E-2</v>
      </c>
    </row>
    <row r="45" spans="1:12" customFormat="1" x14ac:dyDescent="0.25">
      <c r="A45" s="91">
        <v>42</v>
      </c>
      <c r="B45" s="91">
        <v>0</v>
      </c>
      <c r="C45" s="91"/>
      <c r="D45" s="91"/>
      <c r="E45" s="103">
        <v>0</v>
      </c>
      <c r="F45" s="103">
        <v>800</v>
      </c>
      <c r="G45" s="103">
        <v>29.403926890015502</v>
      </c>
      <c r="H45" s="103">
        <v>0</v>
      </c>
      <c r="I45" s="103">
        <v>-6.7199315199413396</v>
      </c>
      <c r="J45" s="103">
        <v>0.114937719440596</v>
      </c>
      <c r="K45" s="103">
        <v>0.324123985696748</v>
      </c>
      <c r="L45" s="103">
        <v>4.1887902047863898E-2</v>
      </c>
    </row>
    <row r="46" spans="1:12" customFormat="1" x14ac:dyDescent="0.25">
      <c r="A46" s="91">
        <v>43</v>
      </c>
      <c r="B46" s="91">
        <v>0</v>
      </c>
      <c r="C46" s="91"/>
      <c r="D46" s="91"/>
      <c r="E46" s="103">
        <v>0</v>
      </c>
      <c r="F46" s="103">
        <v>800</v>
      </c>
      <c r="G46" s="103">
        <v>29.465276325846901</v>
      </c>
      <c r="H46" s="103">
        <v>0</v>
      </c>
      <c r="I46" s="103">
        <v>-6.7199315199413396</v>
      </c>
      <c r="J46" s="103">
        <v>0.114898082759889</v>
      </c>
      <c r="K46" s="103">
        <v>0.32401221038927702</v>
      </c>
      <c r="L46" s="103">
        <v>4.1887902047863898E-2</v>
      </c>
    </row>
    <row r="47" spans="1:12" customFormat="1" x14ac:dyDescent="0.25">
      <c r="A47" s="91">
        <v>44</v>
      </c>
      <c r="B47" s="91">
        <v>0</v>
      </c>
      <c r="C47" s="91"/>
      <c r="D47" s="91"/>
      <c r="E47" s="103">
        <v>0</v>
      </c>
      <c r="F47" s="103">
        <v>800</v>
      </c>
      <c r="G47" s="103">
        <v>29.5266257616783</v>
      </c>
      <c r="H47" s="103">
        <v>0</v>
      </c>
      <c r="I47" s="103">
        <v>-6.7199315199413396</v>
      </c>
      <c r="J47" s="103">
        <v>0.114858390584458</v>
      </c>
      <c r="K47" s="103">
        <v>0.32390027858686998</v>
      </c>
      <c r="L47" s="103">
        <v>4.1887902047863898E-2</v>
      </c>
    </row>
    <row r="48" spans="1:12" customFormat="1" x14ac:dyDescent="0.25">
      <c r="A48" s="91">
        <v>45</v>
      </c>
      <c r="B48" s="91">
        <v>0</v>
      </c>
      <c r="C48" s="91"/>
      <c r="D48" s="91"/>
      <c r="E48" s="103">
        <v>0</v>
      </c>
      <c r="F48" s="103">
        <v>800</v>
      </c>
      <c r="G48" s="103">
        <v>29.5879751975096</v>
      </c>
      <c r="H48" s="103">
        <v>0</v>
      </c>
      <c r="I48" s="103">
        <v>-6.7199315199413396</v>
      </c>
      <c r="J48" s="103">
        <v>0.114818627186716</v>
      </c>
      <c r="K48" s="103">
        <v>0.32378814593778199</v>
      </c>
      <c r="L48" s="103">
        <v>4.1887902047863898E-2</v>
      </c>
    </row>
    <row r="49" spans="1:12" customFormat="1" x14ac:dyDescent="0.25">
      <c r="A49" s="91">
        <v>46</v>
      </c>
      <c r="B49" s="91">
        <v>0</v>
      </c>
      <c r="C49" s="91"/>
      <c r="D49" s="91"/>
      <c r="E49" s="103">
        <v>0</v>
      </c>
      <c r="F49" s="103">
        <v>800</v>
      </c>
      <c r="G49" s="103">
        <v>29.649324633340999</v>
      </c>
      <c r="H49" s="103">
        <v>0</v>
      </c>
      <c r="I49" s="103">
        <v>-6.7199315199413396</v>
      </c>
      <c r="J49" s="103">
        <v>0.114778773996603</v>
      </c>
      <c r="K49" s="103">
        <v>0.32367576007450799</v>
      </c>
      <c r="L49" s="103">
        <v>4.1887902047863898E-2</v>
      </c>
    </row>
    <row r="50" spans="1:12" customFormat="1" x14ac:dyDescent="0.25">
      <c r="A50" s="91">
        <v>47</v>
      </c>
      <c r="B50" s="91">
        <v>0</v>
      </c>
      <c r="C50" s="91"/>
      <c r="D50" s="91"/>
      <c r="E50" s="103">
        <v>0</v>
      </c>
      <c r="F50" s="103">
        <v>800</v>
      </c>
      <c r="G50" s="103">
        <v>29.710674069172399</v>
      </c>
      <c r="H50" s="103">
        <v>0</v>
      </c>
      <c r="I50" s="103">
        <v>-6.7199315199413396</v>
      </c>
      <c r="J50" s="103">
        <v>0.114738809167481</v>
      </c>
      <c r="K50" s="103">
        <v>0.32356305938960001</v>
      </c>
      <c r="L50" s="103">
        <v>4.1887902047863898E-2</v>
      </c>
    </row>
    <row r="51" spans="1:12" customFormat="1" x14ac:dyDescent="0.25">
      <c r="A51" s="91">
        <v>48</v>
      </c>
      <c r="B51" s="91">
        <v>0</v>
      </c>
      <c r="C51" s="91"/>
      <c r="D51" s="91"/>
      <c r="E51" s="103">
        <v>0</v>
      </c>
      <c r="F51" s="103">
        <v>800</v>
      </c>
      <c r="G51" s="103">
        <v>29.772023505003698</v>
      </c>
      <c r="H51" s="103">
        <v>0</v>
      </c>
      <c r="I51" s="103">
        <v>-6.7199315199413396</v>
      </c>
      <c r="J51" s="103">
        <v>0.114698707092016</v>
      </c>
      <c r="K51" s="103">
        <v>0.32344997167046202</v>
      </c>
      <c r="L51" s="103">
        <v>4.1887902047863898E-2</v>
      </c>
    </row>
    <row r="52" spans="1:12" customFormat="1" x14ac:dyDescent="0.25">
      <c r="A52" s="91">
        <v>49</v>
      </c>
      <c r="B52" s="91">
        <v>0</v>
      </c>
      <c r="C52" s="91"/>
      <c r="D52" s="91"/>
      <c r="E52" s="103">
        <v>1</v>
      </c>
      <c r="F52" s="103">
        <v>800</v>
      </c>
      <c r="G52" s="103">
        <v>29.833372940835101</v>
      </c>
      <c r="H52" s="103">
        <v>0</v>
      </c>
      <c r="I52" s="103">
        <v>-6.7199315199413396</v>
      </c>
      <c r="J52" s="103">
        <v>0.114658437865438</v>
      </c>
      <c r="K52" s="103">
        <v>0.32333641258574197</v>
      </c>
      <c r="L52" s="103">
        <v>4.1887902047863898E-2</v>
      </c>
    </row>
    <row r="53" spans="1:12" customFormat="1" x14ac:dyDescent="0.25">
      <c r="A53" s="91">
        <v>50</v>
      </c>
      <c r="B53" s="91">
        <v>2</v>
      </c>
      <c r="C53" s="91"/>
      <c r="D53" s="91"/>
      <c r="E53" s="103">
        <v>1</v>
      </c>
      <c r="F53" s="103">
        <v>800</v>
      </c>
      <c r="G53" s="103">
        <v>29.8958032840859</v>
      </c>
      <c r="H53" s="103">
        <v>0</v>
      </c>
      <c r="I53" s="103">
        <v>-6.7199315199413396</v>
      </c>
      <c r="J53" s="103">
        <v>0.114617251593248</v>
      </c>
      <c r="K53" s="103">
        <v>0.32322026743545301</v>
      </c>
      <c r="L53" s="103">
        <v>1.84498379204921</v>
      </c>
    </row>
    <row r="54" spans="1:12" customFormat="1" x14ac:dyDescent="0.25">
      <c r="A54" s="91">
        <v>51</v>
      </c>
      <c r="B54" s="91">
        <v>5</v>
      </c>
      <c r="C54" s="91"/>
      <c r="D54" s="91"/>
      <c r="E54" s="103">
        <v>1</v>
      </c>
      <c r="F54" s="103">
        <v>800</v>
      </c>
      <c r="G54" s="103">
        <v>29.959623393295001</v>
      </c>
      <c r="H54" s="103">
        <v>0</v>
      </c>
      <c r="I54" s="103">
        <v>-6.7199315199413396</v>
      </c>
      <c r="J54" s="103">
        <v>0.114574887941168</v>
      </c>
      <c r="K54" s="103">
        <v>0.32310080207780201</v>
      </c>
      <c r="L54" s="103">
        <v>2.31192083033645</v>
      </c>
    </row>
    <row r="55" spans="1:12" customFormat="1" x14ac:dyDescent="0.25">
      <c r="A55" s="91">
        <v>52</v>
      </c>
      <c r="B55" s="91">
        <v>7</v>
      </c>
      <c r="C55" s="91"/>
      <c r="D55" s="91"/>
      <c r="E55" s="103">
        <v>1</v>
      </c>
      <c r="F55" s="103">
        <v>833.72158218565505</v>
      </c>
      <c r="G55" s="103">
        <v>30.0259697779004</v>
      </c>
      <c r="H55" s="103">
        <v>0</v>
      </c>
      <c r="I55" s="103">
        <v>-6.7199315199413396</v>
      </c>
      <c r="J55" s="103">
        <v>0.37414604946133201</v>
      </c>
      <c r="K55" s="103">
        <v>1.0550906123274599</v>
      </c>
      <c r="L55" s="103">
        <v>2.8253724158399902</v>
      </c>
    </row>
    <row r="56" spans="1:12" customFormat="1" x14ac:dyDescent="0.25">
      <c r="A56" s="91">
        <v>53</v>
      </c>
      <c r="B56" s="91">
        <v>10</v>
      </c>
      <c r="C56" s="91"/>
      <c r="D56" s="91"/>
      <c r="E56" s="103">
        <v>1</v>
      </c>
      <c r="F56" s="103">
        <v>1191.0308316937901</v>
      </c>
      <c r="G56" s="103">
        <v>30.163971802345401</v>
      </c>
      <c r="H56" s="103">
        <v>0</v>
      </c>
      <c r="I56" s="103">
        <v>-6.7199315199413396</v>
      </c>
      <c r="J56" s="103">
        <v>0.59595412474536402</v>
      </c>
      <c r="K56" s="103">
        <v>1.68058864526818</v>
      </c>
      <c r="L56" s="103">
        <v>5.2341979834883201</v>
      </c>
    </row>
    <row r="57" spans="1:12" customFormat="1" x14ac:dyDescent="0.25">
      <c r="A57" s="91">
        <v>54</v>
      </c>
      <c r="B57" s="91">
        <v>13</v>
      </c>
      <c r="C57" s="91"/>
      <c r="D57" s="91"/>
      <c r="E57" s="103">
        <v>1</v>
      </c>
      <c r="F57" s="103">
        <v>1548.3400812019299</v>
      </c>
      <c r="G57" s="103">
        <v>30.304167249006301</v>
      </c>
      <c r="H57" s="103">
        <v>0</v>
      </c>
      <c r="I57" s="103">
        <v>-6.7199315199413396</v>
      </c>
      <c r="J57" s="103">
        <v>0.73783422350735794</v>
      </c>
      <c r="K57" s="103">
        <v>2.0806900508433399</v>
      </c>
      <c r="L57" s="103">
        <v>6.2170624312262204</v>
      </c>
    </row>
    <row r="58" spans="1:12" customFormat="1" x14ac:dyDescent="0.25">
      <c r="A58" s="91">
        <v>55</v>
      </c>
      <c r="B58" s="91">
        <v>15</v>
      </c>
      <c r="C58" s="91"/>
      <c r="D58" s="91"/>
      <c r="E58" s="103">
        <v>2</v>
      </c>
      <c r="F58" s="103">
        <v>924.17713628958199</v>
      </c>
      <c r="G58" s="103">
        <v>30.4102492565235</v>
      </c>
      <c r="H58" s="103">
        <v>0</v>
      </c>
      <c r="I58" s="103">
        <v>-6.7199315199413396</v>
      </c>
      <c r="J58" s="103">
        <v>0.31208088534128797</v>
      </c>
      <c r="K58" s="103">
        <v>0.88006705639281302</v>
      </c>
      <c r="L58" s="103">
        <v>1.5039369017916899</v>
      </c>
    </row>
    <row r="59" spans="1:12" customFormat="1" x14ac:dyDescent="0.25">
      <c r="A59" s="91">
        <v>56</v>
      </c>
      <c r="B59" s="91">
        <v>14</v>
      </c>
      <c r="C59" s="91"/>
      <c r="D59" s="91"/>
      <c r="E59" s="103">
        <v>2</v>
      </c>
      <c r="F59" s="103">
        <v>862.56532720360997</v>
      </c>
      <c r="G59" s="103">
        <v>30.480060149437001</v>
      </c>
      <c r="H59" s="103">
        <v>0</v>
      </c>
      <c r="I59" s="103">
        <v>-6.7199315199413396</v>
      </c>
      <c r="J59" s="103">
        <v>0.33504701311298601</v>
      </c>
      <c r="K59" s="103">
        <v>0.944831460155245</v>
      </c>
      <c r="L59" s="103">
        <v>2.10384985113935</v>
      </c>
    </row>
    <row r="60" spans="1:12" customFormat="1" x14ac:dyDescent="0.25">
      <c r="A60" s="91">
        <v>57</v>
      </c>
      <c r="B60" s="91">
        <v>17</v>
      </c>
      <c r="C60" s="91"/>
      <c r="D60" s="91"/>
      <c r="E60" s="103">
        <v>2</v>
      </c>
      <c r="F60" s="103">
        <v>1047.4007544615299</v>
      </c>
      <c r="G60" s="103">
        <v>30.595313424137998</v>
      </c>
      <c r="H60" s="103">
        <v>0</v>
      </c>
      <c r="I60" s="103">
        <v>-6.7199315199413396</v>
      </c>
      <c r="J60" s="103">
        <v>0.78295101632084496</v>
      </c>
      <c r="K60" s="103">
        <v>2.2079192561880601</v>
      </c>
      <c r="L60" s="103">
        <v>8.7438390602747198</v>
      </c>
    </row>
    <row r="61" spans="1:12" customFormat="1" x14ac:dyDescent="0.25">
      <c r="A61" s="91">
        <v>58</v>
      </c>
      <c r="B61" s="91">
        <v>20</v>
      </c>
      <c r="C61" s="91"/>
      <c r="D61" s="91"/>
      <c r="E61" s="103">
        <v>2</v>
      </c>
      <c r="F61" s="103">
        <v>1232.2361817194401</v>
      </c>
      <c r="G61" s="103">
        <v>30.7395225643311</v>
      </c>
      <c r="H61" s="103">
        <v>0</v>
      </c>
      <c r="I61" s="103">
        <v>-6.7199315199413396</v>
      </c>
      <c r="J61" s="103">
        <v>0.65916271060874998</v>
      </c>
      <c r="K61" s="103">
        <v>1.85883664670764</v>
      </c>
      <c r="L61" s="103">
        <v>6.1592238311605296</v>
      </c>
    </row>
    <row r="62" spans="1:12" customFormat="1" x14ac:dyDescent="0.25">
      <c r="A62" s="91">
        <v>59</v>
      </c>
      <c r="B62" s="91">
        <v>22</v>
      </c>
      <c r="C62" s="91"/>
      <c r="D62" s="91"/>
      <c r="E62" s="103">
        <v>2</v>
      </c>
      <c r="F62" s="103">
        <v>1355.45979989139</v>
      </c>
      <c r="G62" s="103">
        <v>30.883147368116699</v>
      </c>
      <c r="H62" s="103">
        <v>0</v>
      </c>
      <c r="I62" s="103">
        <v>-6.7199315199413396</v>
      </c>
      <c r="J62" s="103">
        <v>0.93580312934566401</v>
      </c>
      <c r="K62" s="103">
        <v>2.6389617054110102</v>
      </c>
      <c r="L62" s="103">
        <v>10.336591644622301</v>
      </c>
    </row>
    <row r="63" spans="1:12" customFormat="1" x14ac:dyDescent="0.25">
      <c r="A63" s="91">
        <v>60</v>
      </c>
      <c r="B63" s="91">
        <v>27</v>
      </c>
      <c r="C63" s="91"/>
      <c r="D63" s="91"/>
      <c r="E63" s="103">
        <v>2</v>
      </c>
      <c r="F63" s="103">
        <v>1663.51884532125</v>
      </c>
      <c r="G63" s="103">
        <v>31.030743514975299</v>
      </c>
      <c r="H63" s="103">
        <v>0</v>
      </c>
      <c r="I63" s="103">
        <v>-6.7199315199413396</v>
      </c>
      <c r="J63" s="103">
        <v>1.5127839589165799</v>
      </c>
      <c r="K63" s="103">
        <v>4.2660457215315599</v>
      </c>
      <c r="L63" s="103">
        <v>18.856734006678899</v>
      </c>
    </row>
    <row r="64" spans="1:12" customFormat="1" x14ac:dyDescent="0.25">
      <c r="A64" s="91">
        <v>61</v>
      </c>
      <c r="B64" s="91">
        <v>31</v>
      </c>
      <c r="C64" s="91"/>
      <c r="D64" s="91"/>
      <c r="E64" s="103">
        <v>3</v>
      </c>
      <c r="F64" s="103">
        <v>1195.2494746726099</v>
      </c>
      <c r="G64" s="103">
        <v>31.1742483990724</v>
      </c>
      <c r="H64" s="103">
        <v>0</v>
      </c>
      <c r="I64" s="103">
        <v>-6.7199315199413396</v>
      </c>
      <c r="J64" s="103">
        <v>0.76535502324425397</v>
      </c>
      <c r="K64" s="103">
        <v>2.1582986143653899</v>
      </c>
      <c r="L64" s="103">
        <v>8.0575365644904196</v>
      </c>
    </row>
    <row r="65" spans="1:12" customFormat="1" x14ac:dyDescent="0.25">
      <c r="A65" s="91">
        <v>62</v>
      </c>
      <c r="B65" s="91">
        <v>31</v>
      </c>
      <c r="C65" s="91"/>
      <c r="D65" s="91"/>
      <c r="E65" s="103">
        <v>3</v>
      </c>
      <c r="F65" s="103">
        <v>1195.2494746726099</v>
      </c>
      <c r="G65" s="103">
        <v>31.320989376179501</v>
      </c>
      <c r="H65" s="103">
        <v>0</v>
      </c>
      <c r="I65" s="103">
        <v>-6.7199315199413396</v>
      </c>
      <c r="J65" s="103">
        <v>0.47155749373246397</v>
      </c>
      <c r="K65" s="103">
        <v>1.32979056046724</v>
      </c>
      <c r="L65" s="103">
        <v>3.1775037024539201</v>
      </c>
    </row>
    <row r="66" spans="1:12" customFormat="1" x14ac:dyDescent="0.25">
      <c r="A66" s="91">
        <v>63</v>
      </c>
      <c r="B66" s="91">
        <v>32</v>
      </c>
      <c r="C66" s="91"/>
      <c r="D66" s="91"/>
      <c r="E66" s="103">
        <v>3</v>
      </c>
      <c r="F66" s="103">
        <v>1233.80590933947</v>
      </c>
      <c r="G66" s="103">
        <v>31.465198516372599</v>
      </c>
      <c r="H66" s="103">
        <v>0</v>
      </c>
      <c r="I66" s="103">
        <v>-6.7199315199413396</v>
      </c>
      <c r="J66" s="103">
        <v>0.60873357263894301</v>
      </c>
      <c r="K66" s="103">
        <v>1.71662664572991</v>
      </c>
      <c r="L66" s="103">
        <v>5.3482337878655999</v>
      </c>
    </row>
    <row r="67" spans="1:12" customFormat="1" x14ac:dyDescent="0.25">
      <c r="A67" s="91">
        <v>64</v>
      </c>
      <c r="B67" s="91">
        <v>32</v>
      </c>
      <c r="C67" s="91"/>
      <c r="D67" s="91"/>
      <c r="E67" s="103">
        <v>3</v>
      </c>
      <c r="F67" s="103">
        <v>1233.80590933947</v>
      </c>
      <c r="G67" s="103">
        <v>31.6087277082211</v>
      </c>
      <c r="H67" s="103">
        <v>0</v>
      </c>
      <c r="I67" s="103">
        <v>-6.7199315199413396</v>
      </c>
      <c r="J67" s="103">
        <v>0.41555028680061101</v>
      </c>
      <c r="K67" s="103">
        <v>1.1718504236100999</v>
      </c>
      <c r="L67" s="103">
        <v>2.09329212438979</v>
      </c>
    </row>
    <row r="68" spans="1:12" customFormat="1" x14ac:dyDescent="0.25">
      <c r="A68" s="91">
        <v>65</v>
      </c>
      <c r="B68" s="91">
        <v>32</v>
      </c>
      <c r="C68" s="91"/>
      <c r="D68" s="91"/>
      <c r="E68" s="103">
        <v>3</v>
      </c>
      <c r="F68" s="103">
        <v>1233.80590933947</v>
      </c>
      <c r="G68" s="103">
        <v>31.753646666027901</v>
      </c>
      <c r="H68" s="103">
        <v>0</v>
      </c>
      <c r="I68" s="103">
        <v>-6.7199315199413396</v>
      </c>
      <c r="J68" s="103">
        <v>0.45598268129855501</v>
      </c>
      <c r="K68" s="103">
        <v>1.28586964131965</v>
      </c>
      <c r="L68" s="103">
        <v>2.79426945261232</v>
      </c>
    </row>
    <row r="69" spans="1:12" customFormat="1" x14ac:dyDescent="0.25">
      <c r="A69" s="91">
        <v>66</v>
      </c>
      <c r="B69" s="91">
        <v>32</v>
      </c>
      <c r="C69" s="91"/>
      <c r="D69" s="91"/>
      <c r="E69" s="103">
        <v>3</v>
      </c>
      <c r="F69" s="103">
        <v>1233.80590933947</v>
      </c>
      <c r="G69" s="103">
        <v>31.901091899231101</v>
      </c>
      <c r="H69" s="103">
        <v>0</v>
      </c>
      <c r="I69" s="103">
        <v>-6.7199315199413396</v>
      </c>
      <c r="J69" s="103">
        <v>0.48150347627826101</v>
      </c>
      <c r="K69" s="103">
        <v>1.35783819809311</v>
      </c>
      <c r="L69" s="103">
        <v>3.2421841400868301</v>
      </c>
    </row>
    <row r="70" spans="1:12" customFormat="1" x14ac:dyDescent="0.25">
      <c r="A70" s="91">
        <v>67</v>
      </c>
      <c r="B70" s="91">
        <v>32</v>
      </c>
      <c r="C70" s="91"/>
      <c r="D70" s="91"/>
      <c r="E70" s="103">
        <v>3</v>
      </c>
      <c r="F70" s="103">
        <v>1233.80590933947</v>
      </c>
      <c r="G70" s="103">
        <v>32.044702885239502</v>
      </c>
      <c r="H70" s="103">
        <v>0</v>
      </c>
      <c r="I70" s="103">
        <v>-6.7199315199413396</v>
      </c>
      <c r="J70" s="103">
        <v>0.32262684349683302</v>
      </c>
      <c r="K70" s="103">
        <v>0.90980662323825801</v>
      </c>
      <c r="L70" s="103">
        <v>0.54472279631482801</v>
      </c>
    </row>
    <row r="71" spans="1:12" customFormat="1" x14ac:dyDescent="0.25">
      <c r="A71" s="91">
        <v>68</v>
      </c>
      <c r="B71" s="91">
        <v>31</v>
      </c>
      <c r="C71" s="91"/>
      <c r="D71" s="91"/>
      <c r="E71" s="103">
        <v>3</v>
      </c>
      <c r="F71" s="103">
        <v>1195.2494746726099</v>
      </c>
      <c r="G71" s="103">
        <v>32.188693856959603</v>
      </c>
      <c r="H71" s="103">
        <v>0</v>
      </c>
      <c r="I71" s="103">
        <v>-6.7199315199413396</v>
      </c>
      <c r="J71" s="103">
        <v>0.26944645852852001</v>
      </c>
      <c r="K71" s="103">
        <v>0.75983811489556596</v>
      </c>
      <c r="L71" s="103">
        <v>-0.18893125193596999</v>
      </c>
    </row>
    <row r="72" spans="1:12" customFormat="1" x14ac:dyDescent="0.25">
      <c r="A72" s="91">
        <v>69</v>
      </c>
      <c r="B72" s="91">
        <v>31</v>
      </c>
      <c r="C72" s="91"/>
      <c r="D72" s="91"/>
      <c r="E72" s="103">
        <v>3</v>
      </c>
      <c r="F72" s="103">
        <v>1195.2494746726099</v>
      </c>
      <c r="G72" s="103">
        <v>32.3321987410567</v>
      </c>
      <c r="H72" s="103">
        <v>0</v>
      </c>
      <c r="I72" s="103">
        <v>-6.7199315199413396</v>
      </c>
      <c r="J72" s="103">
        <v>0.591864459140092</v>
      </c>
      <c r="K72" s="103">
        <v>1.66905580189353</v>
      </c>
      <c r="L72" s="103">
        <v>5.29665202245811</v>
      </c>
    </row>
    <row r="73" spans="1:12" customFormat="1" x14ac:dyDescent="0.25">
      <c r="A73" s="91">
        <v>70</v>
      </c>
      <c r="B73" s="91">
        <v>32</v>
      </c>
      <c r="C73" s="91"/>
      <c r="D73" s="91"/>
      <c r="E73" s="103">
        <v>3</v>
      </c>
      <c r="F73" s="103">
        <v>1233.80590933947</v>
      </c>
      <c r="G73" s="103">
        <v>32.476407881249699</v>
      </c>
      <c r="H73" s="103">
        <v>0</v>
      </c>
      <c r="I73" s="103">
        <v>-6.7199315199413396</v>
      </c>
      <c r="J73" s="103">
        <v>0.56713618885871098</v>
      </c>
      <c r="K73" s="103">
        <v>1.5993221621275999</v>
      </c>
      <c r="L73" s="103">
        <v>4.7686713483913001</v>
      </c>
    </row>
    <row r="74" spans="1:12" customFormat="1" x14ac:dyDescent="0.25">
      <c r="A74" s="91">
        <v>71</v>
      </c>
      <c r="B74" s="91">
        <v>32</v>
      </c>
      <c r="C74" s="91"/>
      <c r="D74" s="91"/>
      <c r="E74" s="103">
        <v>3</v>
      </c>
      <c r="F74" s="103">
        <v>1233.80590933947</v>
      </c>
      <c r="G74" s="103">
        <v>32.621326839056501</v>
      </c>
      <c r="H74" s="103">
        <v>0</v>
      </c>
      <c r="I74" s="103">
        <v>-6.7199315199413396</v>
      </c>
      <c r="J74" s="103">
        <v>0.41447904267778302</v>
      </c>
      <c r="K74" s="103">
        <v>1.1688295187545401</v>
      </c>
      <c r="L74" s="103">
        <v>2.2094814192948502</v>
      </c>
    </row>
    <row r="75" spans="1:12" customFormat="1" x14ac:dyDescent="0.25">
      <c r="A75" s="91">
        <v>72</v>
      </c>
      <c r="B75" s="91">
        <v>32</v>
      </c>
      <c r="C75" s="91"/>
      <c r="D75" s="91"/>
      <c r="E75" s="103">
        <v>3</v>
      </c>
      <c r="F75" s="103">
        <v>1233.80590933947</v>
      </c>
      <c r="G75" s="103">
        <v>32.768772072259601</v>
      </c>
      <c r="H75" s="103">
        <v>0</v>
      </c>
      <c r="I75" s="103">
        <v>-6.7199315199413396</v>
      </c>
      <c r="J75" s="103">
        <v>0.45295701425885099</v>
      </c>
      <c r="K75" s="103">
        <v>1.27733727035325</v>
      </c>
      <c r="L75" s="103">
        <v>2.8944814687772298</v>
      </c>
    </row>
    <row r="76" spans="1:12" customFormat="1" x14ac:dyDescent="0.25">
      <c r="A76" s="91">
        <v>73</v>
      </c>
      <c r="B76" s="91">
        <v>32</v>
      </c>
      <c r="C76" s="91"/>
      <c r="D76" s="91"/>
      <c r="E76" s="103">
        <v>3</v>
      </c>
      <c r="F76" s="103">
        <v>1233.80590933947</v>
      </c>
      <c r="G76" s="103">
        <v>32.913691030066403</v>
      </c>
      <c r="H76" s="103">
        <v>0</v>
      </c>
      <c r="I76" s="103">
        <v>-6.7199315199413396</v>
      </c>
      <c r="J76" s="103">
        <v>0.44029023598139699</v>
      </c>
      <c r="K76" s="103">
        <v>1.2416169978334199</v>
      </c>
      <c r="L76" s="103">
        <v>2.71049905076024</v>
      </c>
    </row>
    <row r="77" spans="1:12" customFormat="1" x14ac:dyDescent="0.25">
      <c r="A77" s="91">
        <v>74</v>
      </c>
      <c r="B77" s="91">
        <v>32</v>
      </c>
      <c r="C77" s="91"/>
      <c r="D77" s="91"/>
      <c r="E77" s="103">
        <v>3</v>
      </c>
      <c r="F77" s="103">
        <v>1233.80590933947</v>
      </c>
      <c r="G77" s="103">
        <v>33.058609987873197</v>
      </c>
      <c r="H77" s="103">
        <v>0</v>
      </c>
      <c r="I77" s="103">
        <v>-6.7199315199413396</v>
      </c>
      <c r="J77" s="103">
        <v>0.44119414580128302</v>
      </c>
      <c r="K77" s="103">
        <v>1.2441660205124701</v>
      </c>
      <c r="L77" s="103">
        <v>2.75935305839764</v>
      </c>
    </row>
    <row r="78" spans="1:12" customFormat="1" x14ac:dyDescent="0.25">
      <c r="A78" s="91">
        <v>75</v>
      </c>
      <c r="B78" s="91">
        <v>32</v>
      </c>
      <c r="C78" s="91"/>
      <c r="D78" s="91"/>
      <c r="E78" s="103">
        <v>3</v>
      </c>
      <c r="F78" s="103">
        <v>1233.80590933947</v>
      </c>
      <c r="G78" s="103">
        <v>33.203528945679999</v>
      </c>
      <c r="H78" s="103">
        <v>0</v>
      </c>
      <c r="I78" s="103">
        <v>-6.7199315199413396</v>
      </c>
      <c r="J78" s="103">
        <v>0.438339779109509</v>
      </c>
      <c r="K78" s="103">
        <v>1.2361167159562201</v>
      </c>
      <c r="L78" s="103">
        <v>2.74583175382406</v>
      </c>
    </row>
    <row r="79" spans="1:12" customFormat="1" x14ac:dyDescent="0.25">
      <c r="A79" s="91">
        <v>76</v>
      </c>
      <c r="B79" s="91">
        <v>32</v>
      </c>
      <c r="C79" s="91"/>
      <c r="D79" s="91"/>
      <c r="E79" s="103">
        <v>3</v>
      </c>
      <c r="F79" s="103">
        <v>1233.80590933947</v>
      </c>
      <c r="G79" s="103">
        <v>33.348447903486701</v>
      </c>
      <c r="H79" s="103">
        <v>0</v>
      </c>
      <c r="I79" s="103">
        <v>-6.7199315199413396</v>
      </c>
      <c r="J79" s="103">
        <v>0.43639882807366298</v>
      </c>
      <c r="K79" s="103">
        <v>1.2306432405049701</v>
      </c>
      <c r="L79" s="103">
        <v>2.7489749365987302</v>
      </c>
    </row>
    <row r="80" spans="1:12" customFormat="1" x14ac:dyDescent="0.25">
      <c r="A80" s="91">
        <v>77</v>
      </c>
      <c r="B80" s="91">
        <v>32</v>
      </c>
      <c r="C80" s="91"/>
      <c r="D80" s="91"/>
      <c r="E80" s="103">
        <v>3</v>
      </c>
      <c r="F80" s="103">
        <v>1233.80590933947</v>
      </c>
      <c r="G80" s="103">
        <v>33.493366861293502</v>
      </c>
      <c r="H80" s="103">
        <v>0</v>
      </c>
      <c r="I80" s="103">
        <v>-6.7199315199413396</v>
      </c>
      <c r="J80" s="103">
        <v>0.43417152241010298</v>
      </c>
      <c r="K80" s="103">
        <v>1.2243622459580801</v>
      </c>
      <c r="L80" s="103">
        <v>2.7478357991470399</v>
      </c>
    </row>
    <row r="81" spans="1:12" customFormat="1" x14ac:dyDescent="0.25">
      <c r="A81" s="91">
        <v>78</v>
      </c>
      <c r="B81" s="91">
        <v>32</v>
      </c>
      <c r="C81" s="91"/>
      <c r="D81" s="91"/>
      <c r="E81" s="103">
        <v>3</v>
      </c>
      <c r="F81" s="103">
        <v>1233.80590933947</v>
      </c>
      <c r="G81" s="103">
        <v>33.638285819100297</v>
      </c>
      <c r="H81" s="103">
        <v>0</v>
      </c>
      <c r="I81" s="103">
        <v>-6.7199315199413396</v>
      </c>
      <c r="J81" s="103">
        <v>0.431969225959491</v>
      </c>
      <c r="K81" s="103">
        <v>1.2181517773083499</v>
      </c>
      <c r="L81" s="103">
        <v>2.7471618241640199</v>
      </c>
    </row>
    <row r="82" spans="1:12" customFormat="1" x14ac:dyDescent="0.25">
      <c r="A82" s="91">
        <v>79</v>
      </c>
      <c r="B82" s="91">
        <v>32</v>
      </c>
      <c r="C82" s="91"/>
      <c r="D82" s="91"/>
      <c r="E82" s="103">
        <v>3</v>
      </c>
      <c r="F82" s="103">
        <v>1233.80590933947</v>
      </c>
      <c r="G82" s="103">
        <v>33.777624525101103</v>
      </c>
      <c r="H82" s="103">
        <v>0</v>
      </c>
      <c r="I82" s="103">
        <v>-6.7199315199413396</v>
      </c>
      <c r="J82" s="103">
        <v>0.43002052520896999</v>
      </c>
      <c r="K82" s="103">
        <v>1.2126564476875501</v>
      </c>
      <c r="L82" s="103">
        <v>2.7489098915237702</v>
      </c>
    </row>
    <row r="83" spans="1:12" customFormat="1" x14ac:dyDescent="0.25">
      <c r="A83" s="91">
        <v>80</v>
      </c>
      <c r="B83" s="91">
        <v>32</v>
      </c>
      <c r="C83" s="91"/>
      <c r="D83" s="91"/>
      <c r="E83" s="103">
        <v>3</v>
      </c>
      <c r="F83" s="103">
        <v>1233.80590933947</v>
      </c>
      <c r="G83" s="103">
        <v>33.916963231101903</v>
      </c>
      <c r="H83" s="103">
        <v>0</v>
      </c>
      <c r="I83" s="103">
        <v>-6.7199315199413396</v>
      </c>
      <c r="J83" s="103">
        <v>0.42753160490842301</v>
      </c>
      <c r="K83" s="103">
        <v>1.2056377007364001</v>
      </c>
      <c r="L83" s="103">
        <v>2.7405049996225199</v>
      </c>
    </row>
    <row r="84" spans="1:12" customFormat="1" x14ac:dyDescent="0.25">
      <c r="A84" s="91">
        <v>81</v>
      </c>
      <c r="B84" s="91">
        <v>32</v>
      </c>
      <c r="C84" s="91"/>
      <c r="D84" s="91"/>
      <c r="E84" s="103">
        <v>3</v>
      </c>
      <c r="F84" s="103">
        <v>1233.80590933947</v>
      </c>
      <c r="G84" s="103">
        <v>34.056301937102603</v>
      </c>
      <c r="H84" s="103">
        <v>0</v>
      </c>
      <c r="I84" s="103">
        <v>-6.7199315199413396</v>
      </c>
      <c r="J84" s="103">
        <v>0.42736449036074498</v>
      </c>
      <c r="K84" s="103">
        <v>1.2051664382689999</v>
      </c>
      <c r="L84" s="103">
        <v>2.7702902760563202</v>
      </c>
    </row>
    <row r="85" spans="1:12" customFormat="1" x14ac:dyDescent="0.25">
      <c r="A85" s="91">
        <v>82</v>
      </c>
      <c r="B85" s="91">
        <v>32</v>
      </c>
      <c r="C85" s="91"/>
      <c r="D85" s="91"/>
      <c r="E85" s="103">
        <v>3</v>
      </c>
      <c r="F85" s="103">
        <v>1233.80590933947</v>
      </c>
      <c r="G85" s="103">
        <v>34.195640643103403</v>
      </c>
      <c r="H85" s="103">
        <v>0</v>
      </c>
      <c r="I85" s="103">
        <v>-6.7199315199413396</v>
      </c>
      <c r="J85" s="103">
        <v>0.41893459973541403</v>
      </c>
      <c r="K85" s="103">
        <v>1.1813941748051999</v>
      </c>
      <c r="L85" s="103">
        <v>2.6574682315746601</v>
      </c>
    </row>
    <row r="86" spans="1:12" customFormat="1" x14ac:dyDescent="0.25">
      <c r="A86" s="91">
        <v>83</v>
      </c>
      <c r="B86" s="91">
        <v>32</v>
      </c>
      <c r="C86" s="91"/>
      <c r="D86" s="91"/>
      <c r="E86" s="103">
        <v>3</v>
      </c>
      <c r="F86" s="103">
        <v>1233.80590933947</v>
      </c>
      <c r="G86" s="103">
        <v>34.337505624500501</v>
      </c>
      <c r="H86" s="103">
        <v>0</v>
      </c>
      <c r="I86" s="103">
        <v>-6.7199315199413396</v>
      </c>
      <c r="J86" s="103">
        <v>0.44183049453918299</v>
      </c>
      <c r="K86" s="103">
        <v>1.2459605218321801</v>
      </c>
      <c r="L86" s="103">
        <v>3.07688595727255</v>
      </c>
    </row>
    <row r="87" spans="1:12" customFormat="1" x14ac:dyDescent="0.25">
      <c r="A87" s="91">
        <v>84</v>
      </c>
      <c r="B87" s="91">
        <v>32</v>
      </c>
      <c r="C87" s="91"/>
      <c r="D87" s="91"/>
      <c r="E87" s="103">
        <v>3</v>
      </c>
      <c r="F87" s="103">
        <v>1233.80590933947</v>
      </c>
      <c r="G87" s="103">
        <v>34.475454564543099</v>
      </c>
      <c r="H87" s="103">
        <v>0</v>
      </c>
      <c r="I87" s="103">
        <v>-6.7199315199413396</v>
      </c>
      <c r="J87" s="103">
        <v>0.34869187600338197</v>
      </c>
      <c r="K87" s="103">
        <v>0.98330992802328498</v>
      </c>
      <c r="L87" s="103">
        <v>1.5111512213088001</v>
      </c>
    </row>
    <row r="88" spans="1:12" customFormat="1" x14ac:dyDescent="0.25">
      <c r="A88" s="91">
        <v>85</v>
      </c>
      <c r="B88" s="91">
        <v>31</v>
      </c>
      <c r="C88" s="91"/>
      <c r="D88" s="91"/>
      <c r="E88" s="103">
        <v>3</v>
      </c>
      <c r="F88" s="103">
        <v>1195.2494746726099</v>
      </c>
      <c r="G88" s="103">
        <v>34.612758885860799</v>
      </c>
      <c r="H88" s="103">
        <v>0</v>
      </c>
      <c r="I88" s="103">
        <v>-6.7199315199413396</v>
      </c>
      <c r="J88" s="103">
        <v>0</v>
      </c>
      <c r="K88" s="103">
        <v>0</v>
      </c>
      <c r="L88" s="103">
        <v>-2.8129208146973999</v>
      </c>
    </row>
    <row r="89" spans="1:12" customFormat="1" x14ac:dyDescent="0.25">
      <c r="A89" s="91">
        <v>86</v>
      </c>
      <c r="B89" s="91">
        <v>29</v>
      </c>
      <c r="C89" s="91"/>
      <c r="D89" s="91"/>
      <c r="E89" s="103">
        <v>3</v>
      </c>
      <c r="F89" s="103">
        <v>1118.1366053388899</v>
      </c>
      <c r="G89" s="103">
        <v>34.736295372271599</v>
      </c>
      <c r="H89" s="103">
        <v>0</v>
      </c>
      <c r="I89" s="103">
        <v>-6.7199315199413396</v>
      </c>
      <c r="J89" s="103">
        <v>0</v>
      </c>
      <c r="K89" s="103">
        <v>0</v>
      </c>
      <c r="L89" s="103">
        <v>-3.5847032751894501</v>
      </c>
    </row>
    <row r="90" spans="1:12" customFormat="1" x14ac:dyDescent="0.25">
      <c r="A90" s="91">
        <v>87</v>
      </c>
      <c r="B90" s="91">
        <v>27</v>
      </c>
      <c r="C90" s="91"/>
      <c r="D90" s="91"/>
      <c r="E90" s="103">
        <v>2</v>
      </c>
      <c r="F90" s="103">
        <v>1663.51884532125</v>
      </c>
      <c r="G90" s="103">
        <v>34.865178193773701</v>
      </c>
      <c r="H90" s="103">
        <v>0</v>
      </c>
      <c r="I90" s="103">
        <v>-6.7199315199413396</v>
      </c>
      <c r="J90" s="103">
        <v>0</v>
      </c>
      <c r="K90" s="103">
        <v>0</v>
      </c>
      <c r="L90" s="103">
        <v>-4.0466618784892203</v>
      </c>
    </row>
    <row r="91" spans="1:12" customFormat="1" x14ac:dyDescent="0.25">
      <c r="A91" s="91">
        <v>88</v>
      </c>
      <c r="B91" s="91">
        <v>25</v>
      </c>
      <c r="C91" s="91"/>
      <c r="D91" s="91"/>
      <c r="E91" s="103">
        <v>2</v>
      </c>
      <c r="F91" s="103">
        <v>1540.2952271493</v>
      </c>
      <c r="G91" s="103">
        <v>34.987632706711103</v>
      </c>
      <c r="H91" s="103">
        <v>0</v>
      </c>
      <c r="I91" s="103">
        <v>-6.7199315199413396</v>
      </c>
      <c r="J91" s="103">
        <v>0.29728613416616501</v>
      </c>
      <c r="K91" s="103">
        <v>0.83834590739480397</v>
      </c>
      <c r="L91" s="103">
        <v>-0.53553598032361605</v>
      </c>
    </row>
    <row r="92" spans="1:12" customFormat="1" x14ac:dyDescent="0.25">
      <c r="A92" s="91">
        <v>89</v>
      </c>
      <c r="B92" s="91">
        <v>24</v>
      </c>
      <c r="C92" s="91"/>
      <c r="D92" s="91"/>
      <c r="E92" s="103">
        <v>2</v>
      </c>
      <c r="F92" s="103">
        <v>1478.68341806333</v>
      </c>
      <c r="G92" s="103">
        <v>35.092619146612797</v>
      </c>
      <c r="H92" s="103">
        <v>0</v>
      </c>
      <c r="I92" s="103">
        <v>-6.7199315199413396</v>
      </c>
      <c r="J92" s="103">
        <v>0</v>
      </c>
      <c r="K92" s="103">
        <v>0</v>
      </c>
      <c r="L92" s="103">
        <v>-5.0843415555822098</v>
      </c>
    </row>
    <row r="93" spans="1:12" customFormat="1" x14ac:dyDescent="0.25">
      <c r="A93" s="91">
        <v>90</v>
      </c>
      <c r="B93" s="91">
        <v>19</v>
      </c>
      <c r="C93" s="91"/>
      <c r="D93" s="91"/>
      <c r="E93" s="103">
        <v>2</v>
      </c>
      <c r="F93" s="103">
        <v>1170.6243726334701</v>
      </c>
      <c r="G93" s="103">
        <v>35.199524892595797</v>
      </c>
      <c r="H93" s="103">
        <v>0</v>
      </c>
      <c r="I93" s="103">
        <v>-6.7199315199413396</v>
      </c>
      <c r="J93" s="103">
        <v>0</v>
      </c>
      <c r="K93" s="103">
        <v>0</v>
      </c>
      <c r="L93" s="103">
        <v>-3.8984315546464998</v>
      </c>
    </row>
    <row r="94" spans="1:12" customFormat="1" x14ac:dyDescent="0.25">
      <c r="A94" s="91">
        <v>91</v>
      </c>
      <c r="B94" s="91">
        <v>16</v>
      </c>
      <c r="C94" s="91"/>
      <c r="D94" s="91"/>
      <c r="E94" s="103">
        <v>2</v>
      </c>
      <c r="F94" s="103">
        <v>985.78894537555402</v>
      </c>
      <c r="G94" s="103">
        <v>35.287923812166099</v>
      </c>
      <c r="H94" s="103">
        <v>0</v>
      </c>
      <c r="I94" s="103">
        <v>-6.7199315199413396</v>
      </c>
      <c r="J94" s="103">
        <v>0.102809097114402</v>
      </c>
      <c r="K94" s="103">
        <v>0.28992131116562198</v>
      </c>
      <c r="L94" s="103">
        <v>-1.69317128175135</v>
      </c>
    </row>
    <row r="95" spans="1:12" customFormat="1" x14ac:dyDescent="0.25">
      <c r="A95" s="91">
        <v>92</v>
      </c>
      <c r="B95" s="91">
        <v>14</v>
      </c>
      <c r="C95" s="91"/>
      <c r="D95" s="91"/>
      <c r="E95" s="103">
        <v>2</v>
      </c>
      <c r="F95" s="103">
        <v>862.56532720360997</v>
      </c>
      <c r="G95" s="103">
        <v>35.328444733382298</v>
      </c>
      <c r="H95" s="103">
        <v>0</v>
      </c>
      <c r="I95" s="103">
        <v>-6.7199315199413396</v>
      </c>
      <c r="J95" s="103">
        <v>1.0861283704592601E-2</v>
      </c>
      <c r="K95" s="103">
        <v>3.0628783842672199E-2</v>
      </c>
      <c r="L95" s="103">
        <v>-2.8008974910522499</v>
      </c>
    </row>
    <row r="96" spans="1:12" customFormat="1" x14ac:dyDescent="0.25">
      <c r="A96" s="91">
        <v>93</v>
      </c>
      <c r="B96" s="91">
        <v>10</v>
      </c>
      <c r="C96" s="91"/>
      <c r="D96" s="91"/>
      <c r="E96" s="103">
        <v>1</v>
      </c>
      <c r="F96" s="103">
        <v>1191.0308316937901</v>
      </c>
      <c r="G96" s="103">
        <v>35.437920259204297</v>
      </c>
      <c r="H96" s="103">
        <v>0</v>
      </c>
      <c r="I96" s="103">
        <v>-6.7199315199413396</v>
      </c>
      <c r="J96" s="103">
        <v>0.108000043502161</v>
      </c>
      <c r="K96" s="103">
        <v>0.30455976267594997</v>
      </c>
      <c r="L96" s="103">
        <v>-2.37762881542361</v>
      </c>
    </row>
    <row r="97" spans="1:12" customFormat="1" x14ac:dyDescent="0.25">
      <c r="A97" s="91">
        <v>94</v>
      </c>
      <c r="B97" s="91">
        <v>8</v>
      </c>
      <c r="C97" s="91"/>
      <c r="D97" s="91"/>
      <c r="E97" s="103">
        <v>1</v>
      </c>
      <c r="F97" s="103">
        <v>952.82466535503397</v>
      </c>
      <c r="G97" s="103">
        <v>35.516066751692797</v>
      </c>
      <c r="H97" s="103">
        <v>0</v>
      </c>
      <c r="I97" s="103">
        <v>-6.7199315199413396</v>
      </c>
      <c r="J97" s="103">
        <v>0.101004007458923</v>
      </c>
      <c r="K97" s="103">
        <v>0.28483096435413802</v>
      </c>
      <c r="L97" s="103">
        <v>-1.5902962517086101</v>
      </c>
    </row>
    <row r="98" spans="1:12" customFormat="1" x14ac:dyDescent="0.25">
      <c r="A98" s="91">
        <v>95</v>
      </c>
      <c r="B98" s="91">
        <v>4</v>
      </c>
      <c r="C98" s="91"/>
      <c r="D98" s="91"/>
      <c r="E98" s="103">
        <v>1</v>
      </c>
      <c r="F98" s="103">
        <v>800</v>
      </c>
      <c r="G98" s="103">
        <v>35.551703287800898</v>
      </c>
      <c r="H98" s="103">
        <v>0</v>
      </c>
      <c r="I98" s="103">
        <v>-6.7199315199413396</v>
      </c>
      <c r="J98" s="103">
        <v>9.7800986450626307E-2</v>
      </c>
      <c r="K98" s="103">
        <v>0.27579845578747803</v>
      </c>
      <c r="L98" s="103">
        <v>-1.37298533308713</v>
      </c>
    </row>
    <row r="99" spans="1:12" customFormat="1" x14ac:dyDescent="0.25">
      <c r="A99" s="91">
        <v>96</v>
      </c>
      <c r="B99" s="91">
        <v>1</v>
      </c>
      <c r="C99" s="91"/>
      <c r="D99" s="91"/>
      <c r="E99" s="103">
        <v>1</v>
      </c>
      <c r="F99" s="103">
        <v>800</v>
      </c>
      <c r="G99" s="103">
        <v>35.586255582101401</v>
      </c>
      <c r="H99" s="103">
        <v>0</v>
      </c>
      <c r="I99" s="103">
        <v>-6.7199315199413396</v>
      </c>
      <c r="J99" s="103">
        <v>9.7754427677299902E-2</v>
      </c>
      <c r="K99" s="103">
        <v>0.27566716020189402</v>
      </c>
      <c r="L99" s="103">
        <v>-9.9729789860987503E-2</v>
      </c>
    </row>
    <row r="100" spans="1:12" customFormat="1" x14ac:dyDescent="0.25">
      <c r="A100" s="91">
        <v>97</v>
      </c>
      <c r="B100" s="91">
        <v>0</v>
      </c>
      <c r="C100" s="91"/>
      <c r="D100" s="91"/>
      <c r="E100" s="103">
        <v>0</v>
      </c>
      <c r="F100" s="103">
        <v>800</v>
      </c>
      <c r="G100" s="103">
        <v>35.615526386907398</v>
      </c>
      <c r="H100" s="103">
        <v>0</v>
      </c>
      <c r="I100" s="103">
        <v>-6.7199315199413396</v>
      </c>
      <c r="J100" s="103">
        <v>9.7716517266043898E-2</v>
      </c>
      <c r="K100" s="103">
        <v>0.27556025296851899</v>
      </c>
      <c r="L100" s="103">
        <v>4.1887902047863898E-2</v>
      </c>
    </row>
    <row r="101" spans="1:12" customFormat="1" x14ac:dyDescent="0.25">
      <c r="A101" s="91">
        <v>98</v>
      </c>
      <c r="B101" s="91">
        <v>0</v>
      </c>
      <c r="C101" s="91"/>
      <c r="D101" s="91"/>
      <c r="E101" s="103">
        <v>0</v>
      </c>
      <c r="F101" s="103">
        <v>800</v>
      </c>
      <c r="G101" s="103">
        <v>35.644797191713401</v>
      </c>
      <c r="H101" s="103">
        <v>0</v>
      </c>
      <c r="I101" s="103">
        <v>-6.7199315199413396</v>
      </c>
      <c r="J101" s="103">
        <v>9.7679965101061597E-2</v>
      </c>
      <c r="K101" s="103">
        <v>0.27545717598510999</v>
      </c>
      <c r="L101" s="103">
        <v>4.1887902047863898E-2</v>
      </c>
    </row>
    <row r="102" spans="1:12" customFormat="1" x14ac:dyDescent="0.25">
      <c r="A102" s="91">
        <v>99</v>
      </c>
      <c r="B102" s="91">
        <v>0</v>
      </c>
      <c r="C102" s="91"/>
      <c r="D102" s="91"/>
      <c r="E102" s="103">
        <v>0</v>
      </c>
      <c r="F102" s="103">
        <v>800</v>
      </c>
      <c r="G102" s="103">
        <v>35.674067996519497</v>
      </c>
      <c r="H102" s="103">
        <v>0</v>
      </c>
      <c r="I102" s="103">
        <v>-6.7199315199413396</v>
      </c>
      <c r="J102" s="103">
        <v>9.7644727496684403E-2</v>
      </c>
      <c r="K102" s="103">
        <v>0.27535780605822502</v>
      </c>
      <c r="L102" s="103">
        <v>4.1887902047863898E-2</v>
      </c>
    </row>
    <row r="103" spans="1:12" customFormat="1" x14ac:dyDescent="0.25">
      <c r="A103" s="91">
        <v>100</v>
      </c>
      <c r="B103" s="91">
        <v>0</v>
      </c>
      <c r="C103" s="91"/>
      <c r="D103" s="91"/>
      <c r="E103" s="103">
        <v>0</v>
      </c>
      <c r="F103" s="103">
        <v>800</v>
      </c>
      <c r="G103" s="103">
        <v>35.703338801325501</v>
      </c>
      <c r="H103" s="103">
        <v>0</v>
      </c>
      <c r="I103" s="103">
        <v>-6.7199315199413396</v>
      </c>
      <c r="J103" s="103">
        <v>9.7610761125106402E-2</v>
      </c>
      <c r="K103" s="103">
        <v>0.27526202100359598</v>
      </c>
      <c r="L103" s="103">
        <v>4.1887902047863898E-2</v>
      </c>
    </row>
    <row r="104" spans="1:12" customFormat="1" x14ac:dyDescent="0.25">
      <c r="A104" s="91">
        <v>101</v>
      </c>
      <c r="B104" s="91">
        <v>0</v>
      </c>
      <c r="C104" s="91"/>
      <c r="D104" s="91"/>
      <c r="E104" s="103">
        <v>0</v>
      </c>
      <c r="F104" s="103">
        <v>800</v>
      </c>
      <c r="G104" s="103">
        <v>35.732609606131597</v>
      </c>
      <c r="H104" s="103">
        <v>0</v>
      </c>
      <c r="I104" s="103">
        <v>-6.7199315199413396</v>
      </c>
      <c r="J104" s="103">
        <v>9.7578023080330298E-2</v>
      </c>
      <c r="K104" s="103">
        <v>0.27516969982645401</v>
      </c>
      <c r="L104" s="103">
        <v>4.1887902047863898E-2</v>
      </c>
    </row>
    <row r="105" spans="1:12" customFormat="1" x14ac:dyDescent="0.25">
      <c r="A105" s="91">
        <v>102</v>
      </c>
      <c r="B105" s="91">
        <v>0</v>
      </c>
      <c r="C105" s="91"/>
      <c r="D105" s="91"/>
      <c r="E105" s="103">
        <v>0</v>
      </c>
      <c r="F105" s="103">
        <v>800</v>
      </c>
      <c r="G105" s="103">
        <v>35.7618804109376</v>
      </c>
      <c r="H105" s="103">
        <v>0</v>
      </c>
      <c r="I105" s="103">
        <v>-6.7199315199413396</v>
      </c>
      <c r="J105" s="103">
        <v>9.7546470938165403E-2</v>
      </c>
      <c r="K105" s="103">
        <v>0.275080722890723</v>
      </c>
      <c r="L105" s="103">
        <v>4.1887902047863898E-2</v>
      </c>
    </row>
    <row r="106" spans="1:12" customFormat="1" x14ac:dyDescent="0.25">
      <c r="A106" s="91">
        <v>103</v>
      </c>
      <c r="B106" s="91">
        <v>0</v>
      </c>
      <c r="C106" s="91"/>
      <c r="D106" s="91"/>
      <c r="E106" s="103">
        <v>0</v>
      </c>
      <c r="F106" s="103">
        <v>800</v>
      </c>
      <c r="G106" s="103">
        <v>35.791151215743596</v>
      </c>
      <c r="H106" s="103">
        <v>0</v>
      </c>
      <c r="I106" s="103">
        <v>-6.7199315199413396</v>
      </c>
      <c r="J106" s="103">
        <v>9.75160628122788E-2</v>
      </c>
      <c r="K106" s="103">
        <v>0.27499497207708301</v>
      </c>
      <c r="L106" s="103">
        <v>4.1887902047863898E-2</v>
      </c>
    </row>
    <row r="107" spans="1:12" customFormat="1" x14ac:dyDescent="0.25">
      <c r="A107" s="91">
        <v>104</v>
      </c>
      <c r="B107" s="91">
        <v>0</v>
      </c>
      <c r="C107" s="91"/>
      <c r="D107" s="91"/>
      <c r="E107" s="103">
        <v>0</v>
      </c>
      <c r="F107" s="103">
        <v>800</v>
      </c>
      <c r="G107" s="103">
        <v>35.820422020549699</v>
      </c>
      <c r="H107" s="103">
        <v>0</v>
      </c>
      <c r="I107" s="103">
        <v>-6.7199315199413396</v>
      </c>
      <c r="J107" s="103">
        <v>9.7486757406308105E-2</v>
      </c>
      <c r="K107" s="103">
        <v>0.274912330929931</v>
      </c>
      <c r="L107" s="103">
        <v>4.1887902047863898E-2</v>
      </c>
    </row>
    <row r="108" spans="1:12" customFormat="1" x14ac:dyDescent="0.25">
      <c r="A108" s="91">
        <v>105</v>
      </c>
      <c r="B108" s="91">
        <v>0</v>
      </c>
      <c r="C108" s="91"/>
      <c r="D108" s="91"/>
      <c r="E108" s="103">
        <v>0</v>
      </c>
      <c r="F108" s="103">
        <v>800</v>
      </c>
      <c r="G108" s="103">
        <v>35.849692825355703</v>
      </c>
      <c r="H108" s="103">
        <v>0</v>
      </c>
      <c r="I108" s="103">
        <v>-6.7199315199413396</v>
      </c>
      <c r="J108" s="103">
        <v>9.7458514062062906E-2</v>
      </c>
      <c r="K108" s="103">
        <v>0.27483268479330403</v>
      </c>
      <c r="L108" s="103">
        <v>4.1887902047863898E-2</v>
      </c>
    </row>
    <row r="109" spans="1:12" customFormat="1" x14ac:dyDescent="0.25">
      <c r="A109" s="91">
        <v>106</v>
      </c>
      <c r="B109" s="91">
        <v>0</v>
      </c>
      <c r="C109" s="91"/>
      <c r="D109" s="91"/>
      <c r="E109" s="103">
        <v>0</v>
      </c>
      <c r="F109" s="103">
        <v>800</v>
      </c>
      <c r="G109" s="103">
        <v>35.878963630161699</v>
      </c>
      <c r="H109" s="103">
        <v>0</v>
      </c>
      <c r="I109" s="103">
        <v>-6.7199315199413396</v>
      </c>
      <c r="J109" s="103">
        <v>9.7431292803849906E-2</v>
      </c>
      <c r="K109" s="103">
        <v>0.27475592093588103</v>
      </c>
      <c r="L109" s="103">
        <v>4.1887902047863898E-2</v>
      </c>
    </row>
    <row r="110" spans="1:12" customFormat="1" x14ac:dyDescent="0.25">
      <c r="A110" s="91">
        <v>107</v>
      </c>
      <c r="B110" s="91">
        <v>0</v>
      </c>
      <c r="C110" s="91"/>
      <c r="D110" s="91"/>
      <c r="E110" s="103">
        <v>0</v>
      </c>
      <c r="F110" s="103">
        <v>800</v>
      </c>
      <c r="G110" s="103">
        <v>35.908234434967802</v>
      </c>
      <c r="H110" s="103">
        <v>0</v>
      </c>
      <c r="I110" s="103">
        <v>-6.7199315199413396</v>
      </c>
      <c r="J110" s="103">
        <v>9.7405054378974898E-2</v>
      </c>
      <c r="K110" s="103">
        <v>0.27468192866519497</v>
      </c>
      <c r="L110" s="103">
        <v>4.1887902047863898E-2</v>
      </c>
    </row>
    <row r="111" spans="1:12" customFormat="1" x14ac:dyDescent="0.25">
      <c r="A111" s="91">
        <v>108</v>
      </c>
      <c r="B111" s="91">
        <v>0</v>
      </c>
      <c r="C111" s="91"/>
      <c r="D111" s="91"/>
      <c r="E111" s="103">
        <v>0</v>
      </c>
      <c r="F111" s="103">
        <v>800</v>
      </c>
      <c r="G111" s="103">
        <v>35.933812408130997</v>
      </c>
      <c r="H111" s="103">
        <v>0</v>
      </c>
      <c r="I111" s="103">
        <v>-6.7199315199413396</v>
      </c>
      <c r="J111" s="103">
        <v>9.7382900671214301E-2</v>
      </c>
      <c r="K111" s="103">
        <v>0.27461945528315601</v>
      </c>
      <c r="L111" s="103">
        <v>4.1887902047863898E-2</v>
      </c>
    </row>
    <row r="112" spans="1:12" customFormat="1" x14ac:dyDescent="0.25">
      <c r="A112" s="91">
        <v>109</v>
      </c>
      <c r="B112" s="91">
        <v>0</v>
      </c>
      <c r="C112" s="91"/>
      <c r="D112" s="91"/>
      <c r="E112" s="103">
        <v>0</v>
      </c>
      <c r="F112" s="103">
        <v>800</v>
      </c>
      <c r="G112" s="103">
        <v>35.959390381294199</v>
      </c>
      <c r="H112" s="103">
        <v>0</v>
      </c>
      <c r="I112" s="103">
        <v>-6.7199315199413396</v>
      </c>
      <c r="J112" s="103">
        <v>9.7361442854529204E-2</v>
      </c>
      <c r="K112" s="103">
        <v>0.27455894431163003</v>
      </c>
      <c r="L112" s="103">
        <v>4.1887902047863898E-2</v>
      </c>
    </row>
    <row r="113" spans="1:12" customFormat="1" x14ac:dyDescent="0.25">
      <c r="A113" s="91">
        <v>110</v>
      </c>
      <c r="B113" s="91">
        <v>0</v>
      </c>
      <c r="C113" s="91"/>
      <c r="D113" s="91"/>
      <c r="E113" s="103">
        <v>0</v>
      </c>
      <c r="F113" s="103">
        <v>800</v>
      </c>
      <c r="G113" s="103">
        <v>35.984968354457401</v>
      </c>
      <c r="H113" s="103">
        <v>0</v>
      </c>
      <c r="I113" s="103">
        <v>-6.7199315199413396</v>
      </c>
      <c r="J113" s="103">
        <v>9.7340656216026597E-2</v>
      </c>
      <c r="K113" s="103">
        <v>0.27450032606034103</v>
      </c>
      <c r="L113" s="103">
        <v>4.1887902047863898E-2</v>
      </c>
    </row>
    <row r="114" spans="1:12" customFormat="1" x14ac:dyDescent="0.25">
      <c r="A114" s="91">
        <v>111</v>
      </c>
      <c r="B114" s="91">
        <v>0</v>
      </c>
      <c r="C114" s="91"/>
      <c r="D114" s="91"/>
      <c r="E114" s="103">
        <v>0</v>
      </c>
      <c r="F114" s="103">
        <v>800</v>
      </c>
      <c r="G114" s="103">
        <v>36.009962693075202</v>
      </c>
      <c r="H114" s="103">
        <v>0</v>
      </c>
      <c r="I114" s="103">
        <v>-6.7199315199413396</v>
      </c>
      <c r="J114" s="103">
        <v>9.7320969040771796E-2</v>
      </c>
      <c r="K114" s="103">
        <v>0.274444808291746</v>
      </c>
      <c r="L114" s="103">
        <v>4.1887902047863898E-2</v>
      </c>
    </row>
    <row r="115" spans="1:12" customFormat="1" x14ac:dyDescent="0.25">
      <c r="A115" s="91">
        <v>112</v>
      </c>
      <c r="B115" s="91">
        <v>0</v>
      </c>
      <c r="C115" s="91"/>
      <c r="D115" s="91"/>
      <c r="E115" s="103">
        <v>0</v>
      </c>
      <c r="F115" s="103">
        <v>800</v>
      </c>
      <c r="G115" s="103">
        <v>36.034957031692997</v>
      </c>
      <c r="H115" s="103">
        <v>0</v>
      </c>
      <c r="I115" s="103">
        <v>-6.7199315199413396</v>
      </c>
      <c r="J115" s="103">
        <v>9.7301877494999106E-2</v>
      </c>
      <c r="K115" s="103">
        <v>0.27439097019630598</v>
      </c>
      <c r="L115" s="103">
        <v>4.1887902047863898E-2</v>
      </c>
    </row>
    <row r="116" spans="1:12" customFormat="1" x14ac:dyDescent="0.25">
      <c r="A116" s="91">
        <v>113</v>
      </c>
      <c r="B116" s="91">
        <v>0</v>
      </c>
      <c r="C116" s="91"/>
      <c r="D116" s="91"/>
      <c r="E116" s="103">
        <v>0</v>
      </c>
      <c r="F116" s="103">
        <v>800</v>
      </c>
      <c r="G116" s="103">
        <v>36.059951370310799</v>
      </c>
      <c r="H116" s="103">
        <v>0</v>
      </c>
      <c r="I116" s="103">
        <v>-6.7199315199413396</v>
      </c>
      <c r="J116" s="103">
        <v>9.7283359909208902E-2</v>
      </c>
      <c r="K116" s="103">
        <v>0.27433875066610303</v>
      </c>
      <c r="L116" s="103">
        <v>4.1887902047863898E-2</v>
      </c>
    </row>
    <row r="117" spans="1:12" customFormat="1" x14ac:dyDescent="0.25">
      <c r="A117" s="91">
        <v>114</v>
      </c>
      <c r="B117" s="91">
        <v>0</v>
      </c>
      <c r="C117" s="91"/>
      <c r="D117" s="91"/>
      <c r="E117" s="103">
        <v>0</v>
      </c>
      <c r="F117" s="103">
        <v>800</v>
      </c>
      <c r="G117" s="103">
        <v>36.084945708928601</v>
      </c>
      <c r="H117" s="103">
        <v>0</v>
      </c>
      <c r="I117" s="103">
        <v>-6.7199315199413396</v>
      </c>
      <c r="J117" s="103">
        <v>9.7265395090028406E-2</v>
      </c>
      <c r="K117" s="103">
        <v>0.27428808993589598</v>
      </c>
      <c r="L117" s="103">
        <v>4.1887902047863898E-2</v>
      </c>
    </row>
    <row r="118" spans="1:12" customFormat="1" x14ac:dyDescent="0.25">
      <c r="A118" s="91">
        <v>115</v>
      </c>
      <c r="B118" s="91">
        <v>0</v>
      </c>
      <c r="C118" s="91"/>
      <c r="D118" s="91"/>
      <c r="E118" s="103">
        <v>0</v>
      </c>
      <c r="F118" s="103">
        <v>800</v>
      </c>
      <c r="G118" s="103">
        <v>36.109940047546303</v>
      </c>
      <c r="H118" s="103">
        <v>0</v>
      </c>
      <c r="I118" s="103">
        <v>-6.7199315199413396</v>
      </c>
      <c r="J118" s="103">
        <v>9.7247962327099299E-2</v>
      </c>
      <c r="K118" s="103">
        <v>0.27423892960254598</v>
      </c>
      <c r="L118" s="103">
        <v>4.1887902047863898E-2</v>
      </c>
    </row>
    <row r="119" spans="1:12" customFormat="1" x14ac:dyDescent="0.25">
      <c r="A119" s="91">
        <v>116</v>
      </c>
      <c r="B119" s="91">
        <v>0</v>
      </c>
      <c r="C119" s="91"/>
      <c r="D119" s="91"/>
      <c r="E119" s="103">
        <v>0</v>
      </c>
      <c r="F119" s="103">
        <v>800</v>
      </c>
      <c r="G119" s="103">
        <v>36.134934386164097</v>
      </c>
      <c r="H119" s="103">
        <v>0</v>
      </c>
      <c r="I119" s="103">
        <v>-6.7199315199413396</v>
      </c>
      <c r="J119" s="103">
        <v>9.7231041398779E-2</v>
      </c>
      <c r="K119" s="103">
        <v>0.27419121264108498</v>
      </c>
      <c r="L119" s="103">
        <v>4.1887902047863898E-2</v>
      </c>
    </row>
    <row r="120" spans="1:12" customFormat="1" x14ac:dyDescent="0.25">
      <c r="A120" s="91">
        <v>117</v>
      </c>
      <c r="B120" s="91">
        <v>0</v>
      </c>
      <c r="C120" s="91"/>
      <c r="D120" s="91"/>
      <c r="E120" s="103">
        <v>0</v>
      </c>
      <c r="F120" s="103">
        <v>800</v>
      </c>
      <c r="G120" s="103">
        <v>36.159928724781899</v>
      </c>
      <c r="H120" s="103">
        <v>0</v>
      </c>
      <c r="I120" s="103">
        <v>-6.7199315199413396</v>
      </c>
      <c r="J120" s="103">
        <v>9.7214612576696294E-2</v>
      </c>
      <c r="K120" s="103">
        <v>0.27414488341757498</v>
      </c>
      <c r="L120" s="103">
        <v>4.1887902047863898E-2</v>
      </c>
    </row>
    <row r="121" spans="1:12" customFormat="1" x14ac:dyDescent="0.25">
      <c r="A121" s="91">
        <v>118</v>
      </c>
      <c r="B121" s="91">
        <v>0</v>
      </c>
      <c r="C121" s="91"/>
      <c r="D121" s="91"/>
      <c r="E121" s="103">
        <v>1</v>
      </c>
      <c r="F121" s="103">
        <v>800</v>
      </c>
      <c r="G121" s="103">
        <v>36.184923063399701</v>
      </c>
      <c r="H121" s="103">
        <v>0</v>
      </c>
      <c r="I121" s="103">
        <v>-6.7199315199413396</v>
      </c>
      <c r="J121" s="103">
        <v>9.7198656629205404E-2</v>
      </c>
      <c r="K121" s="103">
        <v>0.27409988769883697</v>
      </c>
      <c r="L121" s="103">
        <v>4.1887902047863898E-2</v>
      </c>
    </row>
    <row r="122" spans="1:12" customFormat="1" x14ac:dyDescent="0.25">
      <c r="A122" s="91">
        <v>119</v>
      </c>
      <c r="B122" s="91">
        <v>3</v>
      </c>
      <c r="C122" s="91"/>
      <c r="D122" s="91"/>
      <c r="E122" s="103">
        <v>1</v>
      </c>
      <c r="F122" s="103">
        <v>800</v>
      </c>
      <c r="G122" s="103">
        <v>36.211856583985899</v>
      </c>
      <c r="H122" s="103">
        <v>0</v>
      </c>
      <c r="I122" s="103">
        <v>-6.7199315199413396</v>
      </c>
      <c r="J122" s="103">
        <v>9.7181970571517395E-2</v>
      </c>
      <c r="K122" s="103">
        <v>0.27405283307177702</v>
      </c>
      <c r="L122" s="103">
        <v>2.0849408085163099</v>
      </c>
    </row>
    <row r="123" spans="1:12" customFormat="1" x14ac:dyDescent="0.25">
      <c r="A123" s="91">
        <v>120</v>
      </c>
      <c r="B123" s="91">
        <v>6</v>
      </c>
      <c r="C123" s="91"/>
      <c r="D123" s="91"/>
      <c r="E123" s="103">
        <v>1</v>
      </c>
      <c r="F123" s="103">
        <v>800</v>
      </c>
      <c r="G123" s="103">
        <v>36.231916963751402</v>
      </c>
      <c r="H123" s="103">
        <v>0</v>
      </c>
      <c r="I123" s="103">
        <v>-6.7199315199413396</v>
      </c>
      <c r="J123" s="103">
        <v>9.7169871701671004E-2</v>
      </c>
      <c r="K123" s="103">
        <v>0.27401871429913999</v>
      </c>
      <c r="L123" s="103">
        <v>4.1948936546085598</v>
      </c>
    </row>
    <row r="124" spans="1:12" customFormat="1" x14ac:dyDescent="0.25">
      <c r="A124" s="91">
        <v>121</v>
      </c>
      <c r="B124" s="91">
        <v>11</v>
      </c>
      <c r="C124" s="91"/>
      <c r="D124" s="91"/>
      <c r="E124" s="103">
        <v>1</v>
      </c>
      <c r="F124" s="103">
        <v>1310.13391486317</v>
      </c>
      <c r="G124" s="103">
        <v>36.3398381715105</v>
      </c>
      <c r="H124" s="103">
        <v>0</v>
      </c>
      <c r="I124" s="103">
        <v>-6.7199315199413396</v>
      </c>
      <c r="J124" s="103">
        <v>0.63926196252476897</v>
      </c>
      <c r="K124" s="103">
        <v>1.80271660344664</v>
      </c>
      <c r="L124" s="103">
        <v>6.36176775746255</v>
      </c>
    </row>
    <row r="125" spans="1:12" customFormat="1" x14ac:dyDescent="0.25">
      <c r="A125" s="91">
        <v>122</v>
      </c>
      <c r="B125" s="91">
        <v>13</v>
      </c>
      <c r="C125" s="91"/>
      <c r="D125" s="91"/>
      <c r="E125" s="103">
        <v>1</v>
      </c>
      <c r="F125" s="103">
        <v>1548.3400812019299</v>
      </c>
      <c r="G125" s="103">
        <v>36.443147029548498</v>
      </c>
      <c r="H125" s="103">
        <v>0</v>
      </c>
      <c r="I125" s="103">
        <v>-6.7199315199413396</v>
      </c>
      <c r="J125" s="103">
        <v>0.60200115872243298</v>
      </c>
      <c r="K125" s="103">
        <v>1.69764126092673</v>
      </c>
      <c r="L125" s="103">
        <v>4.8997295760213904</v>
      </c>
    </row>
    <row r="126" spans="1:12" customFormat="1" x14ac:dyDescent="0.25">
      <c r="A126" s="91">
        <v>123</v>
      </c>
      <c r="B126" s="91">
        <v>15</v>
      </c>
      <c r="C126" s="91"/>
      <c r="D126" s="91"/>
      <c r="E126" s="103">
        <v>2</v>
      </c>
      <c r="F126" s="103">
        <v>924.17713628958199</v>
      </c>
      <c r="G126" s="103">
        <v>36.512873939852199</v>
      </c>
      <c r="H126" s="103">
        <v>0</v>
      </c>
      <c r="I126" s="103">
        <v>-6.7199315199413396</v>
      </c>
      <c r="J126" s="103">
        <v>0.31610604685913202</v>
      </c>
      <c r="K126" s="103">
        <v>0.89141799845592895</v>
      </c>
      <c r="L126" s="103">
        <v>2.1356794561540502</v>
      </c>
    </row>
    <row r="127" spans="1:12" customFormat="1" x14ac:dyDescent="0.25">
      <c r="A127" s="91">
        <v>124</v>
      </c>
      <c r="B127" s="91">
        <v>14</v>
      </c>
      <c r="C127" s="91"/>
      <c r="D127" s="91"/>
      <c r="E127" s="103">
        <v>2</v>
      </c>
      <c r="F127" s="103">
        <v>862.56532720360997</v>
      </c>
      <c r="G127" s="103">
        <v>36.544939969593898</v>
      </c>
      <c r="H127" s="103">
        <v>0</v>
      </c>
      <c r="I127" s="103">
        <v>-6.7199315199413396</v>
      </c>
      <c r="J127" s="103">
        <v>0.244378020793898</v>
      </c>
      <c r="K127" s="103">
        <v>0.68914520404539004</v>
      </c>
      <c r="L127" s="103">
        <v>1.1431178038338199</v>
      </c>
    </row>
    <row r="128" spans="1:12" customFormat="1" x14ac:dyDescent="0.25">
      <c r="A128" s="91">
        <v>125</v>
      </c>
      <c r="B128" s="91">
        <v>16</v>
      </c>
      <c r="C128" s="91"/>
      <c r="D128" s="91"/>
      <c r="E128" s="103">
        <v>2</v>
      </c>
      <c r="F128" s="103">
        <v>985.78894537555402</v>
      </c>
      <c r="G128" s="103">
        <v>36.617529675724697</v>
      </c>
      <c r="H128" s="103">
        <v>0</v>
      </c>
      <c r="I128" s="103">
        <v>-6.7199315199413396</v>
      </c>
      <c r="J128" s="103">
        <v>0.60283385204566897</v>
      </c>
      <c r="K128" s="103">
        <v>1.6999894533226101</v>
      </c>
      <c r="L128" s="103">
        <v>6.6386725702882696</v>
      </c>
    </row>
    <row r="129" spans="1:12" customFormat="1" x14ac:dyDescent="0.25">
      <c r="A129" s="91">
        <v>126</v>
      </c>
      <c r="B129" s="91">
        <v>19</v>
      </c>
      <c r="C129" s="91"/>
      <c r="D129" s="91"/>
      <c r="E129" s="103">
        <v>2</v>
      </c>
      <c r="F129" s="103">
        <v>1170.6243726334701</v>
      </c>
      <c r="G129" s="103">
        <v>36.709821893637901</v>
      </c>
      <c r="H129" s="103">
        <v>0</v>
      </c>
      <c r="I129" s="103">
        <v>-6.7199315199413396</v>
      </c>
      <c r="J129" s="103">
        <v>0.73072038496595304</v>
      </c>
      <c r="K129" s="103">
        <v>2.06062904986937</v>
      </c>
      <c r="L129" s="103">
        <v>8.2788245010361603</v>
      </c>
    </row>
    <row r="130" spans="1:12" customFormat="1" x14ac:dyDescent="0.25">
      <c r="A130" s="91">
        <v>127</v>
      </c>
      <c r="B130" s="91">
        <v>22</v>
      </c>
      <c r="C130" s="91"/>
      <c r="D130" s="91"/>
      <c r="E130" s="103">
        <v>2</v>
      </c>
      <c r="F130" s="103">
        <v>1355.45979989139</v>
      </c>
      <c r="G130" s="103">
        <v>36.8139990689846</v>
      </c>
      <c r="H130" s="103">
        <v>0</v>
      </c>
      <c r="I130" s="103">
        <v>-6.7199315199413396</v>
      </c>
      <c r="J130" s="103">
        <v>0.75288983557658495</v>
      </c>
      <c r="K130" s="103">
        <v>2.1231468266931901</v>
      </c>
      <c r="L130" s="103">
        <v>8.1486562193265808</v>
      </c>
    </row>
    <row r="131" spans="1:12" customFormat="1" x14ac:dyDescent="0.25">
      <c r="A131" s="91">
        <v>128</v>
      </c>
      <c r="B131" s="91">
        <v>24</v>
      </c>
      <c r="C131" s="91"/>
      <c r="D131" s="91"/>
      <c r="E131" s="103">
        <v>2</v>
      </c>
      <c r="F131" s="103">
        <v>1478.68341806333</v>
      </c>
      <c r="G131" s="103">
        <v>36.9118835526845</v>
      </c>
      <c r="H131" s="103">
        <v>0</v>
      </c>
      <c r="I131" s="103">
        <v>-6.7199315199413396</v>
      </c>
      <c r="J131" s="103">
        <v>0.72610105310249995</v>
      </c>
      <c r="K131" s="103">
        <v>2.0476025494122099</v>
      </c>
      <c r="L131" s="103">
        <v>7.3039798070238904</v>
      </c>
    </row>
    <row r="132" spans="1:12" customFormat="1" x14ac:dyDescent="0.25">
      <c r="A132" s="91">
        <v>129</v>
      </c>
      <c r="B132" s="91">
        <v>26</v>
      </c>
      <c r="C132" s="91"/>
      <c r="D132" s="91"/>
      <c r="E132" s="103">
        <v>2</v>
      </c>
      <c r="F132" s="103">
        <v>1601.90703623527</v>
      </c>
      <c r="G132" s="103">
        <v>37.014006303940803</v>
      </c>
      <c r="H132" s="103">
        <v>0</v>
      </c>
      <c r="I132" s="103">
        <v>-6.7199315199413396</v>
      </c>
      <c r="J132" s="103">
        <v>0.81604897264876197</v>
      </c>
      <c r="K132" s="103">
        <v>2.3012553827062701</v>
      </c>
      <c r="L132" s="103">
        <v>8.4172423025712693</v>
      </c>
    </row>
    <row r="133" spans="1:12" customFormat="1" x14ac:dyDescent="0.25">
      <c r="A133" s="91">
        <v>130</v>
      </c>
      <c r="B133" s="91">
        <v>28</v>
      </c>
      <c r="C133" s="91"/>
      <c r="D133" s="91"/>
      <c r="E133" s="103">
        <v>2</v>
      </c>
      <c r="F133" s="103">
        <v>1725.1306544072199</v>
      </c>
      <c r="G133" s="103">
        <v>37.113945472245298</v>
      </c>
      <c r="H133" s="103">
        <v>0</v>
      </c>
      <c r="I133" s="103">
        <v>-6.7199315199413396</v>
      </c>
      <c r="J133" s="103">
        <v>0.89451107922546003</v>
      </c>
      <c r="K133" s="103">
        <v>2.5225182617122002</v>
      </c>
      <c r="L133" s="103">
        <v>9.3092815622160998</v>
      </c>
    </row>
    <row r="134" spans="1:12" customFormat="1" x14ac:dyDescent="0.25">
      <c r="A134" s="91">
        <v>131</v>
      </c>
      <c r="B134" s="91">
        <v>30</v>
      </c>
      <c r="C134" s="91"/>
      <c r="D134" s="91"/>
      <c r="E134" s="103">
        <v>3</v>
      </c>
      <c r="F134" s="103">
        <v>1156.6930400057499</v>
      </c>
      <c r="G134" s="103">
        <v>37.206237690158602</v>
      </c>
      <c r="H134" s="103">
        <v>0</v>
      </c>
      <c r="I134" s="103">
        <v>-6.7199315199413396</v>
      </c>
      <c r="J134" s="103">
        <v>0.74381997591770499</v>
      </c>
      <c r="K134" s="103">
        <v>2.09756985268801</v>
      </c>
      <c r="L134" s="103">
        <v>8.5335749964630399</v>
      </c>
    </row>
    <row r="135" spans="1:12" customFormat="1" x14ac:dyDescent="0.25">
      <c r="A135" s="91">
        <v>132</v>
      </c>
      <c r="B135" s="91">
        <v>32</v>
      </c>
      <c r="C135" s="91"/>
      <c r="D135" s="91"/>
      <c r="E135" s="103">
        <v>3</v>
      </c>
      <c r="F135" s="103">
        <v>1233.80590933947</v>
      </c>
      <c r="G135" s="103">
        <v>37.309977319991901</v>
      </c>
      <c r="H135" s="103">
        <v>0</v>
      </c>
      <c r="I135" s="103">
        <v>-6.7199315199413396</v>
      </c>
      <c r="J135" s="103">
        <v>0.96430236654524404</v>
      </c>
      <c r="K135" s="103">
        <v>2.7193294593163699</v>
      </c>
      <c r="L135" s="103">
        <v>11.9488860949977</v>
      </c>
    </row>
    <row r="136" spans="1:12" customFormat="1" x14ac:dyDescent="0.25">
      <c r="A136" s="91">
        <v>133</v>
      </c>
      <c r="B136" s="91">
        <v>35</v>
      </c>
      <c r="C136" s="91"/>
      <c r="D136" s="91"/>
      <c r="E136" s="103">
        <v>3</v>
      </c>
      <c r="F136" s="103">
        <v>1349.47521334004</v>
      </c>
      <c r="G136" s="103">
        <v>37.414354035491499</v>
      </c>
      <c r="H136" s="103">
        <v>0</v>
      </c>
      <c r="I136" s="103">
        <v>-6.7199315199413396</v>
      </c>
      <c r="J136" s="103">
        <v>1.00659777397395</v>
      </c>
      <c r="K136" s="103">
        <v>2.8386023672806302</v>
      </c>
      <c r="L136" s="103">
        <v>12.3899504045764</v>
      </c>
    </row>
    <row r="137" spans="1:12" customFormat="1" x14ac:dyDescent="0.25">
      <c r="A137" s="91">
        <v>134</v>
      </c>
      <c r="B137" s="91">
        <v>36</v>
      </c>
      <c r="C137" s="91"/>
      <c r="D137" s="91"/>
      <c r="E137" s="103">
        <v>3</v>
      </c>
      <c r="F137" s="103">
        <v>1388.0316480069</v>
      </c>
      <c r="G137" s="103">
        <v>37.518160121032402</v>
      </c>
      <c r="H137" s="103">
        <v>0</v>
      </c>
      <c r="I137" s="103">
        <v>-6.7199315199413396</v>
      </c>
      <c r="J137" s="103">
        <v>0.33859397652583301</v>
      </c>
      <c r="K137" s="103">
        <v>0.954833885156261</v>
      </c>
      <c r="L137" s="103">
        <v>0.943952423774715</v>
      </c>
    </row>
    <row r="138" spans="1:12" customFormat="1" x14ac:dyDescent="0.25">
      <c r="A138" s="91">
        <v>135</v>
      </c>
      <c r="B138" s="91">
        <v>35</v>
      </c>
      <c r="C138" s="91"/>
      <c r="D138" s="91"/>
      <c r="E138" s="103">
        <v>3</v>
      </c>
      <c r="F138" s="103">
        <v>1349.47521334004</v>
      </c>
      <c r="G138" s="103">
        <v>37.623047113992698</v>
      </c>
      <c r="H138" s="103">
        <v>0</v>
      </c>
      <c r="I138" s="103">
        <v>-6.7199315199413396</v>
      </c>
      <c r="J138" s="103">
        <v>0.38624448721770799</v>
      </c>
      <c r="K138" s="103">
        <v>1.0892081664723099</v>
      </c>
      <c r="L138" s="103">
        <v>1.9207959336411999</v>
      </c>
    </row>
    <row r="139" spans="1:12" customFormat="1" x14ac:dyDescent="0.25">
      <c r="A139" s="91">
        <v>136</v>
      </c>
      <c r="B139" s="91">
        <v>36</v>
      </c>
      <c r="C139" s="91"/>
      <c r="D139" s="91"/>
      <c r="E139" s="103">
        <v>3</v>
      </c>
      <c r="F139" s="103">
        <v>1388.0316480069</v>
      </c>
      <c r="G139" s="103">
        <v>37.726871019577899</v>
      </c>
      <c r="H139" s="103">
        <v>0</v>
      </c>
      <c r="I139" s="103">
        <v>-6.7199315199413396</v>
      </c>
      <c r="J139" s="103">
        <v>0.88741637368328696</v>
      </c>
      <c r="K139" s="103">
        <v>2.50251121573229</v>
      </c>
      <c r="L139" s="103">
        <v>10.323066201789899</v>
      </c>
    </row>
    <row r="140" spans="1:12" customFormat="1" x14ac:dyDescent="0.25">
      <c r="A140" s="91">
        <v>137</v>
      </c>
      <c r="B140" s="91">
        <v>38</v>
      </c>
      <c r="C140" s="91"/>
      <c r="D140" s="91"/>
      <c r="E140" s="103">
        <v>3</v>
      </c>
      <c r="F140" s="103">
        <v>1465.14451734062</v>
      </c>
      <c r="G140" s="103">
        <v>37.830692976186299</v>
      </c>
      <c r="H140" s="103">
        <v>0</v>
      </c>
      <c r="I140" s="103">
        <v>-6.7199315199413396</v>
      </c>
      <c r="J140" s="103">
        <v>0.98814384580597603</v>
      </c>
      <c r="K140" s="103">
        <v>2.7865623513600299</v>
      </c>
      <c r="L140" s="103">
        <v>11.7937972330891</v>
      </c>
    </row>
    <row r="141" spans="1:12" customFormat="1" x14ac:dyDescent="0.25">
      <c r="A141" s="91">
        <v>138</v>
      </c>
      <c r="B141" s="91">
        <v>40</v>
      </c>
      <c r="C141" s="91"/>
      <c r="D141" s="91"/>
      <c r="E141" s="103">
        <v>3</v>
      </c>
      <c r="F141" s="103">
        <v>1542.2573866743301</v>
      </c>
      <c r="G141" s="103">
        <v>37.930342948815699</v>
      </c>
      <c r="H141" s="103">
        <v>0</v>
      </c>
      <c r="I141" s="103">
        <v>-6.7199315199413396</v>
      </c>
      <c r="J141" s="103">
        <v>1.06621377312536</v>
      </c>
      <c r="K141" s="103">
        <v>3.00671928616761</v>
      </c>
      <c r="L141" s="103">
        <v>12.8830039730297</v>
      </c>
    </row>
    <row r="142" spans="1:12" customFormat="1" x14ac:dyDescent="0.25">
      <c r="A142" s="91">
        <v>139</v>
      </c>
      <c r="B142" s="91">
        <v>42</v>
      </c>
      <c r="C142" s="91"/>
      <c r="D142" s="91"/>
      <c r="E142" s="103">
        <v>3</v>
      </c>
      <c r="F142" s="103">
        <v>1619.3702560080501</v>
      </c>
      <c r="G142" s="103">
        <v>38.033374059916902</v>
      </c>
      <c r="H142" s="103">
        <v>0</v>
      </c>
      <c r="I142" s="103">
        <v>-6.7199315199413396</v>
      </c>
      <c r="J142" s="103">
        <v>0.98665626197334699</v>
      </c>
      <c r="K142" s="103">
        <v>2.7823673699106299</v>
      </c>
      <c r="L142" s="103">
        <v>11.2960910111986</v>
      </c>
    </row>
    <row r="143" spans="1:12" customFormat="1" x14ac:dyDescent="0.25">
      <c r="A143" s="91">
        <v>140</v>
      </c>
      <c r="B143" s="91">
        <v>43</v>
      </c>
      <c r="C143" s="91"/>
      <c r="D143" s="91"/>
      <c r="E143" s="103">
        <v>3</v>
      </c>
      <c r="F143" s="103">
        <v>1657.9266906749101</v>
      </c>
      <c r="G143" s="103">
        <v>38.135496811173198</v>
      </c>
      <c r="H143" s="103">
        <v>0</v>
      </c>
      <c r="I143" s="103">
        <v>-6.7199315199413396</v>
      </c>
      <c r="J143" s="103">
        <v>0.74751839709002599</v>
      </c>
      <c r="K143" s="103">
        <v>2.1079993880658798</v>
      </c>
      <c r="L143" s="103">
        <v>7.0401591378409503</v>
      </c>
    </row>
    <row r="144" spans="1:12" customFormat="1" x14ac:dyDescent="0.25">
      <c r="A144" s="91">
        <v>141</v>
      </c>
      <c r="B144" s="91">
        <v>44</v>
      </c>
      <c r="C144" s="91"/>
      <c r="D144" s="91"/>
      <c r="E144" s="103">
        <v>3</v>
      </c>
      <c r="F144" s="103">
        <v>1696.4831253417699</v>
      </c>
      <c r="G144" s="103">
        <v>38.243292059831397</v>
      </c>
      <c r="H144" s="103">
        <v>0</v>
      </c>
      <c r="I144" s="103">
        <v>-6.7199315199413396</v>
      </c>
      <c r="J144" s="103">
        <v>1.1862611325222401</v>
      </c>
      <c r="K144" s="103">
        <v>3.34525243950895</v>
      </c>
      <c r="L144" s="103">
        <v>14.4325351211669</v>
      </c>
    </row>
    <row r="145" spans="1:12" customFormat="1" x14ac:dyDescent="0.25">
      <c r="A145" s="91">
        <v>142</v>
      </c>
      <c r="B145" s="91">
        <v>47</v>
      </c>
      <c r="C145" s="91"/>
      <c r="D145" s="91"/>
      <c r="E145" s="103">
        <v>4</v>
      </c>
      <c r="F145" s="103">
        <v>1335.67469134732</v>
      </c>
      <c r="G145" s="103">
        <v>38.3543773890054</v>
      </c>
      <c r="H145" s="103">
        <v>0</v>
      </c>
      <c r="I145" s="103">
        <v>-6.7199315199413396</v>
      </c>
      <c r="J145" s="103">
        <v>1.47776893002878</v>
      </c>
      <c r="K145" s="103">
        <v>4.1673034567847198</v>
      </c>
      <c r="L145" s="103">
        <v>19.990287102558799</v>
      </c>
    </row>
    <row r="146" spans="1:12" customFormat="1" x14ac:dyDescent="0.25">
      <c r="A146" s="91">
        <v>143</v>
      </c>
      <c r="B146" s="91">
        <v>49</v>
      </c>
      <c r="C146" s="91"/>
      <c r="D146" s="91"/>
      <c r="E146" s="103">
        <v>4</v>
      </c>
      <c r="F146" s="103">
        <v>1392.5119122557201</v>
      </c>
      <c r="G146" s="103">
        <v>38.458554564352099</v>
      </c>
      <c r="H146" s="103">
        <v>0</v>
      </c>
      <c r="I146" s="103">
        <v>-6.7199315199413396</v>
      </c>
      <c r="J146" s="103">
        <v>0.75423533842525303</v>
      </c>
      <c r="K146" s="103">
        <v>2.1269411402414198</v>
      </c>
      <c r="L146" s="103">
        <v>8.0840813860301406</v>
      </c>
    </row>
    <row r="147" spans="1:12" customFormat="1" x14ac:dyDescent="0.25">
      <c r="A147" s="91">
        <v>144</v>
      </c>
      <c r="B147" s="91">
        <v>49</v>
      </c>
      <c r="C147" s="91"/>
      <c r="D147" s="91"/>
      <c r="E147" s="103">
        <v>4</v>
      </c>
      <c r="F147" s="103">
        <v>1392.5119122557201</v>
      </c>
      <c r="G147" s="103">
        <v>38.562731739698698</v>
      </c>
      <c r="H147" s="103">
        <v>0</v>
      </c>
      <c r="I147" s="103">
        <v>-6.7199315199413396</v>
      </c>
      <c r="J147" s="103">
        <v>0.690017803789156</v>
      </c>
      <c r="K147" s="103">
        <v>1.9458479066260701</v>
      </c>
      <c r="L147" s="103">
        <v>6.9978702198956499</v>
      </c>
    </row>
    <row r="148" spans="1:12" customFormat="1" x14ac:dyDescent="0.25">
      <c r="A148" s="91">
        <v>145</v>
      </c>
      <c r="B148" s="91">
        <v>50</v>
      </c>
      <c r="C148" s="91"/>
      <c r="D148" s="91"/>
      <c r="E148" s="103">
        <v>4</v>
      </c>
      <c r="F148" s="103">
        <v>1420.9305227099201</v>
      </c>
      <c r="G148" s="103">
        <v>38.666823966251101</v>
      </c>
      <c r="H148" s="103">
        <v>0</v>
      </c>
      <c r="I148" s="103">
        <v>-6.7199315199413396</v>
      </c>
      <c r="J148" s="103">
        <v>0.793778413751274</v>
      </c>
      <c r="K148" s="103">
        <v>2.2384524808505502</v>
      </c>
      <c r="L148" s="103">
        <v>8.6682271704593497</v>
      </c>
    </row>
    <row r="149" spans="1:12" customFormat="1" x14ac:dyDescent="0.25">
      <c r="A149" s="91">
        <v>146</v>
      </c>
      <c r="B149" s="91">
        <v>50</v>
      </c>
      <c r="C149" s="91"/>
      <c r="D149" s="91"/>
      <c r="E149" s="103">
        <v>4</v>
      </c>
      <c r="F149" s="103">
        <v>1420.9305227099201</v>
      </c>
      <c r="G149" s="103">
        <v>38.770916192803497</v>
      </c>
      <c r="H149" s="103">
        <v>0</v>
      </c>
      <c r="I149" s="103">
        <v>-6.7199315199413396</v>
      </c>
      <c r="J149" s="103">
        <v>0.51922225037988201</v>
      </c>
      <c r="K149" s="103">
        <v>1.46420501533043</v>
      </c>
      <c r="L149" s="103">
        <v>3.9778859961542201</v>
      </c>
    </row>
    <row r="150" spans="1:12" customFormat="1" x14ac:dyDescent="0.25">
      <c r="A150" s="91">
        <v>147</v>
      </c>
      <c r="B150" s="91">
        <v>50</v>
      </c>
      <c r="C150" s="91"/>
      <c r="D150" s="91"/>
      <c r="E150" s="103">
        <v>4</v>
      </c>
      <c r="F150" s="103">
        <v>1420.9305227099201</v>
      </c>
      <c r="G150" s="103">
        <v>38.877090067611597</v>
      </c>
      <c r="H150" s="103">
        <v>0</v>
      </c>
      <c r="I150" s="103">
        <v>-6.7199315199413396</v>
      </c>
      <c r="J150" s="103">
        <v>0.59092729148962897</v>
      </c>
      <c r="K150" s="103">
        <v>1.6664129922431199</v>
      </c>
      <c r="L150" s="103">
        <v>5.2149343913533297</v>
      </c>
    </row>
    <row r="151" spans="1:12" customFormat="1" x14ac:dyDescent="0.25">
      <c r="A151" s="91">
        <v>148</v>
      </c>
      <c r="B151" s="91">
        <v>50</v>
      </c>
      <c r="C151" s="91"/>
      <c r="D151" s="91"/>
      <c r="E151" s="103">
        <v>4</v>
      </c>
      <c r="F151" s="103">
        <v>1420.9305227099201</v>
      </c>
      <c r="G151" s="103">
        <v>38.983890732155203</v>
      </c>
      <c r="H151" s="103">
        <v>0</v>
      </c>
      <c r="I151" s="103">
        <v>-6.7199315199413396</v>
      </c>
      <c r="J151" s="103">
        <v>0.57558951072550102</v>
      </c>
      <c r="K151" s="103">
        <v>1.6231605016142101</v>
      </c>
      <c r="L151" s="103">
        <v>4.9527723731041897</v>
      </c>
    </row>
    <row r="152" spans="1:12" customFormat="1" x14ac:dyDescent="0.25">
      <c r="A152" s="91">
        <v>149</v>
      </c>
      <c r="B152" s="91">
        <v>50</v>
      </c>
      <c r="C152" s="91"/>
      <c r="D152" s="91"/>
      <c r="E152" s="103">
        <v>4</v>
      </c>
      <c r="F152" s="103">
        <v>1420.9305227099201</v>
      </c>
      <c r="G152" s="103">
        <v>39.090691396698801</v>
      </c>
      <c r="H152" s="103">
        <v>0</v>
      </c>
      <c r="I152" s="103">
        <v>-6.7199315199413396</v>
      </c>
      <c r="J152" s="103">
        <v>0.56433654404792</v>
      </c>
      <c r="K152" s="103">
        <v>1.59142717309332</v>
      </c>
      <c r="L152" s="103">
        <v>4.7606231608615097</v>
      </c>
    </row>
    <row r="153" spans="1:12" customFormat="1" x14ac:dyDescent="0.25">
      <c r="A153" s="91">
        <v>150</v>
      </c>
      <c r="B153" s="91">
        <v>50</v>
      </c>
      <c r="C153" s="91"/>
      <c r="D153" s="91"/>
      <c r="E153" s="103">
        <v>4</v>
      </c>
      <c r="F153" s="103">
        <v>1420.9305227099201</v>
      </c>
      <c r="G153" s="103">
        <v>39.1974920612424</v>
      </c>
      <c r="H153" s="103">
        <v>0</v>
      </c>
      <c r="I153" s="103">
        <v>-6.7199315199413396</v>
      </c>
      <c r="J153" s="103">
        <v>0.62404096656104002</v>
      </c>
      <c r="K153" s="103">
        <v>1.7597934455655799</v>
      </c>
      <c r="L153" s="103">
        <v>5.7876234962723299</v>
      </c>
    </row>
    <row r="154" spans="1:12" customFormat="1" x14ac:dyDescent="0.25">
      <c r="A154" s="91">
        <v>151</v>
      </c>
      <c r="B154" s="91">
        <v>50</v>
      </c>
      <c r="C154" s="91"/>
      <c r="D154" s="91"/>
      <c r="E154" s="103">
        <v>4</v>
      </c>
      <c r="F154" s="103">
        <v>1420.9305227099201</v>
      </c>
      <c r="G154" s="103">
        <v>39.308060168418301</v>
      </c>
      <c r="H154" s="103">
        <v>0</v>
      </c>
      <c r="I154" s="103">
        <v>-6.7199315199413396</v>
      </c>
      <c r="J154" s="103">
        <v>0.39733053394454698</v>
      </c>
      <c r="K154" s="103">
        <v>1.12047078128851</v>
      </c>
      <c r="L154" s="103">
        <v>1.8686686702280499</v>
      </c>
    </row>
    <row r="155" spans="1:12" customFormat="1" x14ac:dyDescent="0.25">
      <c r="A155" s="91">
        <v>152</v>
      </c>
      <c r="B155" s="91">
        <v>49</v>
      </c>
      <c r="C155" s="91"/>
      <c r="D155" s="91"/>
      <c r="E155" s="103">
        <v>4</v>
      </c>
      <c r="F155" s="103">
        <v>1392.5119122557201</v>
      </c>
      <c r="G155" s="103">
        <v>39.419879260355899</v>
      </c>
      <c r="H155" s="103">
        <v>0</v>
      </c>
      <c r="I155" s="103">
        <v>-6.7199315199413396</v>
      </c>
      <c r="J155" s="103">
        <v>0.31955102796479201</v>
      </c>
      <c r="K155" s="103">
        <v>0.90113283369062103</v>
      </c>
      <c r="L155" s="103">
        <v>0.61996886962500397</v>
      </c>
    </row>
    <row r="156" spans="1:12" customFormat="1" x14ac:dyDescent="0.25">
      <c r="A156" s="91">
        <v>153</v>
      </c>
      <c r="B156" s="91">
        <v>49</v>
      </c>
      <c r="C156" s="91"/>
      <c r="D156" s="91"/>
      <c r="E156" s="103">
        <v>4</v>
      </c>
      <c r="F156" s="103">
        <v>1392.5119122557201</v>
      </c>
      <c r="G156" s="103">
        <v>39.529469228950802</v>
      </c>
      <c r="H156" s="103">
        <v>0</v>
      </c>
      <c r="I156" s="103">
        <v>-6.7199315199413396</v>
      </c>
      <c r="J156" s="103">
        <v>0.85371125186965102</v>
      </c>
      <c r="K156" s="103">
        <v>2.4074628845682402</v>
      </c>
      <c r="L156" s="103">
        <v>9.7720998573803897</v>
      </c>
    </row>
    <row r="157" spans="1:12" customFormat="1" x14ac:dyDescent="0.25">
      <c r="A157" s="91">
        <v>154</v>
      </c>
      <c r="B157" s="91">
        <v>50</v>
      </c>
      <c r="C157" s="91"/>
      <c r="D157" s="91"/>
      <c r="E157" s="103">
        <v>4</v>
      </c>
      <c r="F157" s="103">
        <v>1420.9305227099201</v>
      </c>
      <c r="G157" s="103">
        <v>39.6393275185129</v>
      </c>
      <c r="H157" s="103">
        <v>0</v>
      </c>
      <c r="I157" s="103">
        <v>-6.7199315199413396</v>
      </c>
      <c r="J157" s="103">
        <v>0.589073277393377</v>
      </c>
      <c r="K157" s="103">
        <v>1.6611846786717299</v>
      </c>
      <c r="L157" s="103">
        <v>5.1938724767491999</v>
      </c>
    </row>
    <row r="158" spans="1:12" customFormat="1" x14ac:dyDescent="0.25">
      <c r="A158" s="91">
        <v>155</v>
      </c>
      <c r="B158" s="91">
        <v>49</v>
      </c>
      <c r="C158" s="91"/>
      <c r="D158" s="91"/>
      <c r="E158" s="103">
        <v>4</v>
      </c>
      <c r="F158" s="103">
        <v>1392.5119122557201</v>
      </c>
      <c r="G158" s="103">
        <v>39.750004902564498</v>
      </c>
      <c r="H158" s="103">
        <v>0</v>
      </c>
      <c r="I158" s="103">
        <v>-6.7199315199413396</v>
      </c>
      <c r="J158" s="103">
        <v>0.24129125276989699</v>
      </c>
      <c r="K158" s="103">
        <v>0.68044052850693404</v>
      </c>
      <c r="L158" s="103">
        <v>-0.75040099598698196</v>
      </c>
    </row>
    <row r="159" spans="1:12" customFormat="1" x14ac:dyDescent="0.25">
      <c r="A159" s="91">
        <v>156</v>
      </c>
      <c r="B159" s="91">
        <v>48</v>
      </c>
      <c r="C159" s="91"/>
      <c r="D159" s="91"/>
      <c r="E159" s="103">
        <v>4</v>
      </c>
      <c r="F159" s="103">
        <v>1364.0933018015201</v>
      </c>
      <c r="G159" s="103">
        <v>39.860717595905697</v>
      </c>
      <c r="H159" s="103">
        <v>0</v>
      </c>
      <c r="I159" s="103">
        <v>-6.7199315199413396</v>
      </c>
      <c r="J159" s="103">
        <v>0</v>
      </c>
      <c r="K159" s="103">
        <v>0</v>
      </c>
      <c r="L159" s="103">
        <v>-2.8458703549817499</v>
      </c>
    </row>
    <row r="160" spans="1:12" customFormat="1" x14ac:dyDescent="0.25">
      <c r="A160" s="91">
        <v>157</v>
      </c>
      <c r="B160" s="91">
        <v>46</v>
      </c>
      <c r="C160" s="91"/>
      <c r="D160" s="91"/>
      <c r="E160" s="103">
        <v>4</v>
      </c>
      <c r="F160" s="103">
        <v>1307.25608089313</v>
      </c>
      <c r="G160" s="103">
        <v>39.972260012081897</v>
      </c>
      <c r="H160" s="103">
        <v>0</v>
      </c>
      <c r="I160" s="103">
        <v>-6.7199315199413396</v>
      </c>
      <c r="J160" s="103">
        <v>0</v>
      </c>
      <c r="K160" s="103">
        <v>0</v>
      </c>
      <c r="L160" s="103">
        <v>-3.4546527046324602</v>
      </c>
    </row>
    <row r="161" spans="1:12" customFormat="1" x14ac:dyDescent="0.25">
      <c r="A161" s="91">
        <v>158</v>
      </c>
      <c r="B161" s="91">
        <v>45</v>
      </c>
      <c r="C161" s="91"/>
      <c r="D161" s="91"/>
      <c r="E161" s="103">
        <v>4</v>
      </c>
      <c r="F161" s="103">
        <v>1278.83747043893</v>
      </c>
      <c r="G161" s="103">
        <v>40.084908826854402</v>
      </c>
      <c r="H161" s="103">
        <v>0</v>
      </c>
      <c r="I161" s="103">
        <v>-6.7199315199413396</v>
      </c>
      <c r="J161" s="103">
        <v>0.30331725588285702</v>
      </c>
      <c r="K161" s="103">
        <v>0.85535365053213797</v>
      </c>
      <c r="L161" s="103">
        <v>0.77535705704410696</v>
      </c>
    </row>
    <row r="162" spans="1:12" customFormat="1" x14ac:dyDescent="0.25">
      <c r="A162" s="91">
        <v>159</v>
      </c>
      <c r="B162" s="91">
        <v>44</v>
      </c>
      <c r="C162" s="91"/>
      <c r="D162" s="91"/>
      <c r="E162" s="103">
        <v>4</v>
      </c>
      <c r="F162" s="103">
        <v>1250.41885998473</v>
      </c>
      <c r="G162" s="103">
        <v>40.1971766204638</v>
      </c>
      <c r="H162" s="103">
        <v>0</v>
      </c>
      <c r="I162" s="103">
        <v>-6.7199315199413396</v>
      </c>
      <c r="J162" s="103">
        <v>0.13281868456556201</v>
      </c>
      <c r="K162" s="103">
        <v>0.37454824774593598</v>
      </c>
      <c r="L162" s="103">
        <v>-2.08816675466394</v>
      </c>
    </row>
    <row r="163" spans="1:12" customFormat="1" x14ac:dyDescent="0.25">
      <c r="A163" s="91">
        <v>160</v>
      </c>
      <c r="B163" s="91">
        <v>42</v>
      </c>
      <c r="C163" s="91"/>
      <c r="D163" s="91"/>
      <c r="E163" s="103">
        <v>4</v>
      </c>
      <c r="F163" s="103">
        <v>1193.58163907633</v>
      </c>
      <c r="G163" s="103">
        <v>40.306824066392103</v>
      </c>
      <c r="H163" s="103">
        <v>0</v>
      </c>
      <c r="I163" s="103">
        <v>-6.7199315199413396</v>
      </c>
      <c r="J163" s="103">
        <v>0</v>
      </c>
      <c r="K163" s="103">
        <v>0</v>
      </c>
      <c r="L163" s="103">
        <v>-3.9834734450598601</v>
      </c>
    </row>
    <row r="164" spans="1:12" customFormat="1" x14ac:dyDescent="0.25">
      <c r="A164" s="91">
        <v>161</v>
      </c>
      <c r="B164" s="91">
        <v>39</v>
      </c>
      <c r="C164" s="91"/>
      <c r="D164" s="91"/>
      <c r="E164" s="103">
        <v>3</v>
      </c>
      <c r="F164" s="103">
        <v>1503.7009520074801</v>
      </c>
      <c r="G164" s="103">
        <v>40.4121859615543</v>
      </c>
      <c r="H164" s="103">
        <v>0</v>
      </c>
      <c r="I164" s="103">
        <v>-6.7199315199413396</v>
      </c>
      <c r="J164" s="103">
        <v>0</v>
      </c>
      <c r="K164" s="103">
        <v>0</v>
      </c>
      <c r="L164" s="103">
        <v>-5.1852378008576698</v>
      </c>
    </row>
    <row r="165" spans="1:12" customFormat="1" x14ac:dyDescent="0.25">
      <c r="A165" s="91">
        <v>162</v>
      </c>
      <c r="B165" s="91">
        <v>37</v>
      </c>
      <c r="C165" s="91"/>
      <c r="D165" s="91"/>
      <c r="E165" s="103">
        <v>3</v>
      </c>
      <c r="F165" s="103">
        <v>1426.58808267376</v>
      </c>
      <c r="G165" s="103">
        <v>40.522813706101303</v>
      </c>
      <c r="H165" s="103">
        <v>0</v>
      </c>
      <c r="I165" s="103">
        <v>-6.7199315199413396</v>
      </c>
      <c r="J165" s="103">
        <v>0</v>
      </c>
      <c r="K165" s="103">
        <v>0</v>
      </c>
      <c r="L165" s="103">
        <v>-4.7234238392101604</v>
      </c>
    </row>
    <row r="166" spans="1:12" customFormat="1" x14ac:dyDescent="0.25">
      <c r="A166" s="91">
        <v>163</v>
      </c>
      <c r="B166" s="91">
        <v>35</v>
      </c>
      <c r="C166" s="91"/>
      <c r="D166" s="91"/>
      <c r="E166" s="103">
        <v>3</v>
      </c>
      <c r="F166" s="103">
        <v>1349.47521334004</v>
      </c>
      <c r="G166" s="103">
        <v>40.633491090152901</v>
      </c>
      <c r="H166" s="103">
        <v>0</v>
      </c>
      <c r="I166" s="103">
        <v>-6.7199315199413396</v>
      </c>
      <c r="J166" s="103">
        <v>0.210441317329609</v>
      </c>
      <c r="K166" s="103">
        <v>0.59344381339844099</v>
      </c>
      <c r="L166" s="103">
        <v>-1.1099498203042599</v>
      </c>
    </row>
    <row r="167" spans="1:12" customFormat="1" x14ac:dyDescent="0.25">
      <c r="A167" s="91">
        <v>164</v>
      </c>
      <c r="B167" s="91">
        <v>35</v>
      </c>
      <c r="C167" s="91"/>
      <c r="D167" s="91"/>
      <c r="E167" s="103">
        <v>3</v>
      </c>
      <c r="F167" s="103">
        <v>1349.47521334004</v>
      </c>
      <c r="G167" s="103">
        <v>40.743434328509302</v>
      </c>
      <c r="H167" s="103">
        <v>0</v>
      </c>
      <c r="I167" s="103">
        <v>-6.7199315199413396</v>
      </c>
      <c r="J167" s="103">
        <v>0.56081746560921897</v>
      </c>
      <c r="K167" s="103">
        <v>1.58150338362645</v>
      </c>
      <c r="L167" s="103">
        <v>4.9668216227370401</v>
      </c>
    </row>
    <row r="168" spans="1:12" customFormat="1" x14ac:dyDescent="0.25">
      <c r="A168" s="91">
        <v>165</v>
      </c>
      <c r="B168" s="91">
        <v>35</v>
      </c>
      <c r="C168" s="91"/>
      <c r="D168" s="91"/>
      <c r="E168" s="103">
        <v>3</v>
      </c>
      <c r="F168" s="103">
        <v>1349.47521334004</v>
      </c>
      <c r="G168" s="103">
        <v>40.8552534204469</v>
      </c>
      <c r="H168" s="103">
        <v>0</v>
      </c>
      <c r="I168" s="103">
        <v>-6.7199315199413396</v>
      </c>
      <c r="J168" s="103">
        <v>0.25417732002385501</v>
      </c>
      <c r="K168" s="103">
        <v>0.71677919520953903</v>
      </c>
      <c r="L168" s="103">
        <v>-0.33877425392662502</v>
      </c>
    </row>
    <row r="169" spans="1:12" customFormat="1" x14ac:dyDescent="0.25">
      <c r="A169" s="91">
        <v>166</v>
      </c>
      <c r="B169" s="91">
        <v>34</v>
      </c>
      <c r="C169" s="91"/>
      <c r="D169" s="91"/>
      <c r="E169" s="103">
        <v>3</v>
      </c>
      <c r="F169" s="103">
        <v>1310.91877867318</v>
      </c>
      <c r="G169" s="103">
        <v>40.969262474648197</v>
      </c>
      <c r="H169" s="103">
        <v>0</v>
      </c>
      <c r="I169" s="103">
        <v>-6.7199315199413396</v>
      </c>
      <c r="J169" s="103">
        <v>0.44102238330190002</v>
      </c>
      <c r="K169" s="103">
        <v>1.2436816508367501</v>
      </c>
      <c r="L169" s="103">
        <v>3.0481548598807202</v>
      </c>
    </row>
    <row r="170" spans="1:12" customFormat="1" x14ac:dyDescent="0.25">
      <c r="A170" s="91">
        <v>167</v>
      </c>
      <c r="B170" s="91">
        <v>35</v>
      </c>
      <c r="C170" s="91"/>
      <c r="D170" s="91"/>
      <c r="E170" s="103">
        <v>3</v>
      </c>
      <c r="F170" s="103">
        <v>1349.47521334004</v>
      </c>
      <c r="G170" s="103">
        <v>41.079205713004598</v>
      </c>
      <c r="H170" s="103">
        <v>0</v>
      </c>
      <c r="I170" s="103">
        <v>-6.7199315199413396</v>
      </c>
      <c r="J170" s="103">
        <v>0.62736502398076099</v>
      </c>
      <c r="K170" s="103">
        <v>1.7691672764090001</v>
      </c>
      <c r="L170" s="103">
        <v>6.1046726650138403</v>
      </c>
    </row>
    <row r="171" spans="1:12" customFormat="1" x14ac:dyDescent="0.25">
      <c r="A171" s="91">
        <v>168</v>
      </c>
      <c r="B171" s="91">
        <v>35</v>
      </c>
      <c r="C171" s="91"/>
      <c r="D171" s="91"/>
      <c r="E171" s="103">
        <v>3</v>
      </c>
      <c r="F171" s="103">
        <v>1349.47521334004</v>
      </c>
      <c r="G171" s="103">
        <v>41.189858768974702</v>
      </c>
      <c r="H171" s="103">
        <v>0</v>
      </c>
      <c r="I171" s="103">
        <v>-6.7199315199413396</v>
      </c>
      <c r="J171" s="103">
        <v>0.40577683265352599</v>
      </c>
      <c r="K171" s="103">
        <v>1.1442893154935001</v>
      </c>
      <c r="L171" s="103">
        <v>2.3067278747538902</v>
      </c>
    </row>
    <row r="172" spans="1:12" customFormat="1" x14ac:dyDescent="0.25">
      <c r="A172" s="91">
        <v>169</v>
      </c>
      <c r="B172" s="91">
        <v>35</v>
      </c>
      <c r="C172" s="91"/>
      <c r="D172" s="91"/>
      <c r="E172" s="103">
        <v>3</v>
      </c>
      <c r="F172" s="103">
        <v>1349.47521334004</v>
      </c>
      <c r="G172" s="103">
        <v>41.310550790646197</v>
      </c>
      <c r="H172" s="103">
        <v>0</v>
      </c>
      <c r="I172" s="103">
        <v>-6.7199315199413396</v>
      </c>
      <c r="J172" s="103">
        <v>0.46458558695405799</v>
      </c>
      <c r="K172" s="103">
        <v>1.3101298065918201</v>
      </c>
      <c r="L172" s="103">
        <v>3.3237250312414899</v>
      </c>
    </row>
    <row r="173" spans="1:12" customFormat="1" x14ac:dyDescent="0.25">
      <c r="A173" s="91">
        <v>170</v>
      </c>
      <c r="B173" s="91">
        <v>35</v>
      </c>
      <c r="C173" s="91"/>
      <c r="D173" s="91"/>
      <c r="E173" s="103">
        <v>3</v>
      </c>
      <c r="F173" s="103">
        <v>1349.47521334004</v>
      </c>
      <c r="G173" s="103">
        <v>41.431242812317699</v>
      </c>
      <c r="H173" s="103">
        <v>0</v>
      </c>
      <c r="I173" s="103">
        <v>-6.7199315199413396</v>
      </c>
      <c r="J173" s="103">
        <v>0.44861705270695701</v>
      </c>
      <c r="K173" s="103">
        <v>1.26509859324344</v>
      </c>
      <c r="L173" s="103">
        <v>3.0500977044337798</v>
      </c>
    </row>
    <row r="174" spans="1:12" customFormat="1" x14ac:dyDescent="0.25">
      <c r="A174" s="91">
        <v>171</v>
      </c>
      <c r="B174" s="91">
        <v>35</v>
      </c>
      <c r="C174" s="91"/>
      <c r="D174" s="91"/>
      <c r="E174" s="103">
        <v>3</v>
      </c>
      <c r="F174" s="103">
        <v>1349.47521334004</v>
      </c>
      <c r="G174" s="103">
        <v>41.5519348339893</v>
      </c>
      <c r="H174" s="103">
        <v>0</v>
      </c>
      <c r="I174" s="103">
        <v>-6.7199315199413396</v>
      </c>
      <c r="J174" s="103">
        <v>0.45287103064686202</v>
      </c>
      <c r="K174" s="103">
        <v>1.27709479685405</v>
      </c>
      <c r="L174" s="103">
        <v>3.12503509760736</v>
      </c>
    </row>
    <row r="175" spans="1:12" customFormat="1" x14ac:dyDescent="0.25">
      <c r="A175" s="91">
        <v>172</v>
      </c>
      <c r="B175" s="91">
        <v>35</v>
      </c>
      <c r="C175" s="91"/>
      <c r="D175" s="91"/>
      <c r="E175" s="103">
        <v>3</v>
      </c>
      <c r="F175" s="103">
        <v>1349.47521334004</v>
      </c>
      <c r="G175" s="103">
        <v>41.672626855660802</v>
      </c>
      <c r="H175" s="103">
        <v>0</v>
      </c>
      <c r="I175" s="103">
        <v>-6.7199315199413396</v>
      </c>
      <c r="J175" s="103">
        <v>0.45111326779088201</v>
      </c>
      <c r="K175" s="103">
        <v>1.27213791145939</v>
      </c>
      <c r="L175" s="103">
        <v>3.0963120509887898</v>
      </c>
    </row>
    <row r="176" spans="1:12" customFormat="1" x14ac:dyDescent="0.25">
      <c r="A176" s="91">
        <v>173</v>
      </c>
      <c r="B176" s="91">
        <v>35</v>
      </c>
      <c r="C176" s="91"/>
      <c r="D176" s="91"/>
      <c r="E176" s="103">
        <v>3</v>
      </c>
      <c r="F176" s="103">
        <v>1349.47521334004</v>
      </c>
      <c r="G176" s="103">
        <v>41.793318877332297</v>
      </c>
      <c r="H176" s="103">
        <v>0</v>
      </c>
      <c r="I176" s="103">
        <v>-6.7199315199413396</v>
      </c>
      <c r="J176" s="103">
        <v>0.45318798875612398</v>
      </c>
      <c r="K176" s="103">
        <v>1.2779886176656401</v>
      </c>
      <c r="L176" s="103">
        <v>3.1336651953483199</v>
      </c>
    </row>
    <row r="177" spans="1:12" customFormat="1" x14ac:dyDescent="0.25">
      <c r="A177" s="91">
        <v>174</v>
      </c>
      <c r="B177" s="91">
        <v>35</v>
      </c>
      <c r="C177" s="91"/>
      <c r="D177" s="91"/>
      <c r="E177" s="103">
        <v>3</v>
      </c>
      <c r="F177" s="103">
        <v>1349.47521334004</v>
      </c>
      <c r="G177" s="103">
        <v>41.914010899003799</v>
      </c>
      <c r="H177" s="103">
        <v>0</v>
      </c>
      <c r="I177" s="103">
        <v>-6.7199315199413396</v>
      </c>
      <c r="J177" s="103">
        <v>0.44594697474019501</v>
      </c>
      <c r="K177" s="103">
        <v>1.2575689822774301</v>
      </c>
      <c r="L177" s="103">
        <v>3.0103744730734201</v>
      </c>
    </row>
    <row r="178" spans="1:12" customFormat="1" x14ac:dyDescent="0.25">
      <c r="A178" s="91">
        <v>175</v>
      </c>
      <c r="B178" s="91">
        <v>35</v>
      </c>
      <c r="C178" s="91"/>
      <c r="D178" s="91"/>
      <c r="E178" s="103">
        <v>3</v>
      </c>
      <c r="F178" s="103">
        <v>1349.47521334004</v>
      </c>
      <c r="G178" s="103">
        <v>42.034702920675301</v>
      </c>
      <c r="H178" s="103">
        <v>0</v>
      </c>
      <c r="I178" s="103">
        <v>-6.7199315199413396</v>
      </c>
      <c r="J178" s="103">
        <v>0.47215711496662</v>
      </c>
      <c r="K178" s="103">
        <v>1.3314814903488199</v>
      </c>
      <c r="L178" s="103">
        <v>3.4635838622775599</v>
      </c>
    </row>
    <row r="179" spans="1:12" customFormat="1" x14ac:dyDescent="0.25">
      <c r="A179" s="91">
        <v>176</v>
      </c>
      <c r="B179" s="91">
        <v>35</v>
      </c>
      <c r="C179" s="91"/>
      <c r="D179" s="91"/>
      <c r="E179" s="103">
        <v>3</v>
      </c>
      <c r="F179" s="103">
        <v>1349.47521334004</v>
      </c>
      <c r="G179" s="103">
        <v>42.152868666950503</v>
      </c>
      <c r="H179" s="103">
        <v>0</v>
      </c>
      <c r="I179" s="103">
        <v>-6.7199315199413396</v>
      </c>
      <c r="J179" s="103">
        <v>0.37423454411503299</v>
      </c>
      <c r="K179" s="103">
        <v>1.0553401669559099</v>
      </c>
      <c r="L179" s="103">
        <v>1.77263635861583</v>
      </c>
    </row>
    <row r="180" spans="1:12" customFormat="1" x14ac:dyDescent="0.25">
      <c r="A180" s="91">
        <v>177</v>
      </c>
      <c r="B180" s="91">
        <v>34</v>
      </c>
      <c r="C180" s="91"/>
      <c r="D180" s="91"/>
      <c r="E180" s="103">
        <v>3</v>
      </c>
      <c r="F180" s="103">
        <v>1310.91877867318</v>
      </c>
      <c r="G180" s="103">
        <v>42.271923773431702</v>
      </c>
      <c r="H180" s="103">
        <v>0</v>
      </c>
      <c r="I180" s="103">
        <v>-6.7199315199413396</v>
      </c>
      <c r="J180" s="103">
        <v>0</v>
      </c>
      <c r="K180" s="103">
        <v>0</v>
      </c>
      <c r="L180" s="103">
        <v>-3.05523013989596</v>
      </c>
    </row>
    <row r="181" spans="1:12" customFormat="1" x14ac:dyDescent="0.25">
      <c r="A181" s="91">
        <v>178</v>
      </c>
      <c r="B181" s="91">
        <v>32</v>
      </c>
      <c r="C181" s="91"/>
      <c r="D181" s="91"/>
      <c r="E181" s="103">
        <v>3</v>
      </c>
      <c r="F181" s="103">
        <v>1233.80590933947</v>
      </c>
      <c r="G181" s="103">
        <v>42.390380223724001</v>
      </c>
      <c r="H181" s="103">
        <v>0</v>
      </c>
      <c r="I181" s="103">
        <v>-6.7199315199413396</v>
      </c>
      <c r="J181" s="103">
        <v>0</v>
      </c>
      <c r="K181" s="103">
        <v>0</v>
      </c>
      <c r="L181" s="103">
        <v>-3.8468754313767599</v>
      </c>
    </row>
    <row r="182" spans="1:12" customFormat="1" x14ac:dyDescent="0.25">
      <c r="A182" s="91">
        <v>179</v>
      </c>
      <c r="B182" s="91">
        <v>30</v>
      </c>
      <c r="C182" s="91"/>
      <c r="D182" s="91"/>
      <c r="E182" s="103">
        <v>3</v>
      </c>
      <c r="F182" s="103">
        <v>1156.6930400057499</v>
      </c>
      <c r="G182" s="103">
        <v>42.504232221804997</v>
      </c>
      <c r="H182" s="103">
        <v>0</v>
      </c>
      <c r="I182" s="103">
        <v>-6.7199315199413396</v>
      </c>
      <c r="J182" s="103">
        <v>0</v>
      </c>
      <c r="K182" s="103">
        <v>0</v>
      </c>
      <c r="L182" s="103">
        <v>-3.8470648403918299</v>
      </c>
    </row>
    <row r="183" spans="1:12" customFormat="1" x14ac:dyDescent="0.25">
      <c r="A183" s="91">
        <v>180</v>
      </c>
      <c r="B183" s="91">
        <v>27</v>
      </c>
      <c r="C183" s="91"/>
      <c r="D183" s="91"/>
      <c r="E183" s="103">
        <v>2</v>
      </c>
      <c r="F183" s="103">
        <v>1663.51884532125</v>
      </c>
      <c r="G183" s="103">
        <v>42.620403181360999</v>
      </c>
      <c r="H183" s="103">
        <v>0</v>
      </c>
      <c r="I183" s="103">
        <v>-6.7199315199413396</v>
      </c>
      <c r="J183" s="103">
        <v>0</v>
      </c>
      <c r="K183" s="103">
        <v>0</v>
      </c>
      <c r="L183" s="103">
        <v>-5.8479828455238598</v>
      </c>
    </row>
    <row r="184" spans="1:12" customFormat="1" x14ac:dyDescent="0.25">
      <c r="A184" s="91">
        <v>181</v>
      </c>
      <c r="B184" s="91">
        <v>24</v>
      </c>
      <c r="C184" s="91"/>
      <c r="D184" s="91"/>
      <c r="E184" s="103">
        <v>2</v>
      </c>
      <c r="F184" s="103">
        <v>1478.68341806333</v>
      </c>
      <c r="G184" s="103">
        <v>42.732335873360597</v>
      </c>
      <c r="H184" s="103">
        <v>0</v>
      </c>
      <c r="I184" s="103">
        <v>-6.7199315199413396</v>
      </c>
      <c r="J184" s="103">
        <v>0</v>
      </c>
      <c r="K184" s="103">
        <v>0</v>
      </c>
      <c r="L184" s="103">
        <v>-5.0843415555822098</v>
      </c>
    </row>
    <row r="185" spans="1:12" customFormat="1" x14ac:dyDescent="0.25">
      <c r="A185" s="91">
        <v>182</v>
      </c>
      <c r="B185" s="91">
        <v>20</v>
      </c>
      <c r="C185" s="91"/>
      <c r="D185" s="91"/>
      <c r="E185" s="103">
        <v>2</v>
      </c>
      <c r="F185" s="103">
        <v>1232.2361817194401</v>
      </c>
      <c r="G185" s="103">
        <v>42.850792323652897</v>
      </c>
      <c r="H185" s="103">
        <v>0</v>
      </c>
      <c r="I185" s="103">
        <v>-6.7199315199413396</v>
      </c>
      <c r="J185" s="103">
        <v>0</v>
      </c>
      <c r="K185" s="103">
        <v>0</v>
      </c>
      <c r="L185" s="103">
        <v>-4.1277992614266097</v>
      </c>
    </row>
    <row r="186" spans="1:12" customFormat="1" x14ac:dyDescent="0.25">
      <c r="A186" s="91">
        <v>183</v>
      </c>
      <c r="B186" s="91">
        <v>16</v>
      </c>
      <c r="C186" s="91"/>
      <c r="D186" s="91"/>
      <c r="E186" s="103">
        <v>2</v>
      </c>
      <c r="F186" s="103">
        <v>985.78894537555402</v>
      </c>
      <c r="G186" s="103">
        <v>42.946172804610903</v>
      </c>
      <c r="H186" s="103">
        <v>0</v>
      </c>
      <c r="I186" s="103">
        <v>-6.7199315199413396</v>
      </c>
      <c r="J186" s="103">
        <v>0</v>
      </c>
      <c r="K186" s="103">
        <v>0</v>
      </c>
      <c r="L186" s="103">
        <v>-3.2307944408484102</v>
      </c>
    </row>
    <row r="187" spans="1:12" customFormat="1" x14ac:dyDescent="0.25">
      <c r="A187" s="91">
        <v>184</v>
      </c>
      <c r="B187" s="91">
        <v>14</v>
      </c>
      <c r="C187" s="91"/>
      <c r="D187" s="91"/>
      <c r="E187" s="103">
        <v>2</v>
      </c>
      <c r="F187" s="103">
        <v>862.56532720360997</v>
      </c>
      <c r="G187" s="103">
        <v>42.994746376521299</v>
      </c>
      <c r="H187" s="103">
        <v>0</v>
      </c>
      <c r="I187" s="103">
        <v>-6.7199315199413396</v>
      </c>
      <c r="J187" s="103">
        <v>0.111744751566432</v>
      </c>
      <c r="K187" s="103">
        <v>0.31511982693483198</v>
      </c>
      <c r="L187" s="103">
        <v>-1.0083476737986601</v>
      </c>
    </row>
    <row r="188" spans="1:12" customFormat="1" x14ac:dyDescent="0.25">
      <c r="A188" s="91">
        <v>185</v>
      </c>
      <c r="B188" s="91">
        <v>12</v>
      </c>
      <c r="C188" s="91"/>
      <c r="D188" s="91"/>
      <c r="E188" s="103">
        <v>1</v>
      </c>
      <c r="F188" s="103">
        <v>1429.23699803255</v>
      </c>
      <c r="G188" s="103">
        <v>43.112953728897203</v>
      </c>
      <c r="H188" s="103">
        <v>0</v>
      </c>
      <c r="I188" s="103">
        <v>-6.7199315199413396</v>
      </c>
      <c r="J188" s="103">
        <v>0</v>
      </c>
      <c r="K188" s="103">
        <v>0</v>
      </c>
      <c r="L188" s="103">
        <v>-3.1810462222513798</v>
      </c>
    </row>
    <row r="189" spans="1:12" customFormat="1" x14ac:dyDescent="0.25">
      <c r="A189" s="91">
        <v>186</v>
      </c>
      <c r="B189" s="91">
        <v>8</v>
      </c>
      <c r="C189" s="91"/>
      <c r="D189" s="91"/>
      <c r="E189" s="103">
        <v>1</v>
      </c>
      <c r="F189" s="103">
        <v>952.82466535503397</v>
      </c>
      <c r="G189" s="103">
        <v>43.198807160206499</v>
      </c>
      <c r="H189" s="103">
        <v>0</v>
      </c>
      <c r="I189" s="103">
        <v>-6.7199315199413396</v>
      </c>
      <c r="J189" s="103">
        <v>7.00022114505712E-2</v>
      </c>
      <c r="K189" s="103">
        <v>0.19740600294990601</v>
      </c>
      <c r="L189" s="103">
        <v>-2.0287683591507499</v>
      </c>
    </row>
    <row r="190" spans="1:12" customFormat="1" x14ac:dyDescent="0.25">
      <c r="A190" s="91">
        <v>187</v>
      </c>
      <c r="B190" s="91">
        <v>5</v>
      </c>
      <c r="C190" s="91"/>
      <c r="D190" s="91"/>
      <c r="E190" s="103">
        <v>1</v>
      </c>
      <c r="F190" s="103">
        <v>800</v>
      </c>
      <c r="G190" s="103">
        <v>43.241389948412603</v>
      </c>
      <c r="H190" s="103">
        <v>0</v>
      </c>
      <c r="I190" s="103">
        <v>-6.7199315199413396</v>
      </c>
      <c r="J190" s="103">
        <v>9.5189643895496695E-2</v>
      </c>
      <c r="K190" s="103">
        <v>0.26843447848648799</v>
      </c>
      <c r="L190" s="103">
        <v>-1.5197662932945</v>
      </c>
    </row>
    <row r="191" spans="1:12" customFormat="1" x14ac:dyDescent="0.25">
      <c r="A191" s="91">
        <v>188</v>
      </c>
      <c r="B191" s="91">
        <v>1</v>
      </c>
      <c r="C191" s="91"/>
      <c r="D191" s="91"/>
      <c r="E191" s="103">
        <v>1</v>
      </c>
      <c r="F191" s="103">
        <v>800</v>
      </c>
      <c r="G191" s="103">
        <v>43.282888494810997</v>
      </c>
      <c r="H191" s="103">
        <v>0</v>
      </c>
      <c r="I191" s="103">
        <v>-6.7199315199413396</v>
      </c>
      <c r="J191" s="103">
        <v>9.5178977305501303E-2</v>
      </c>
      <c r="K191" s="103">
        <v>0.268404398738256</v>
      </c>
      <c r="L191" s="103">
        <v>-0.19202266871280901</v>
      </c>
    </row>
    <row r="192" spans="1:12" customFormat="1" x14ac:dyDescent="0.25">
      <c r="A192" s="91">
        <v>189</v>
      </c>
      <c r="B192" s="91">
        <v>0</v>
      </c>
      <c r="C192" s="91"/>
      <c r="D192" s="91"/>
      <c r="E192" s="103">
        <v>0</v>
      </c>
      <c r="F192" s="103">
        <v>800</v>
      </c>
      <c r="G192" s="103">
        <v>43.319105551714998</v>
      </c>
      <c r="H192" s="103">
        <v>0</v>
      </c>
      <c r="I192" s="103">
        <v>-6.7199315199413396</v>
      </c>
      <c r="J192" s="103">
        <v>9.51696703647886E-2</v>
      </c>
      <c r="K192" s="103">
        <v>0.26837815319646902</v>
      </c>
      <c r="L192" s="103">
        <v>4.1887902047863898E-2</v>
      </c>
    </row>
    <row r="193" spans="1:12" customFormat="1" x14ac:dyDescent="0.25">
      <c r="A193" s="91">
        <v>190</v>
      </c>
      <c r="B193" s="91">
        <v>0</v>
      </c>
      <c r="C193" s="91"/>
      <c r="D193" s="91"/>
      <c r="E193" s="103">
        <v>0</v>
      </c>
      <c r="F193" s="103">
        <v>800</v>
      </c>
      <c r="G193" s="103">
        <v>43.355322608618998</v>
      </c>
      <c r="H193" s="103">
        <v>0</v>
      </c>
      <c r="I193" s="103">
        <v>-6.7199315199413396</v>
      </c>
      <c r="J193" s="103">
        <v>9.5160365399525604E-2</v>
      </c>
      <c r="K193" s="103">
        <v>0.26835191322544399</v>
      </c>
      <c r="L193" s="103">
        <v>4.1887902047863898E-2</v>
      </c>
    </row>
    <row r="194" spans="1:12" customFormat="1" x14ac:dyDescent="0.25">
      <c r="A194" s="91">
        <v>191</v>
      </c>
      <c r="B194" s="91">
        <v>0</v>
      </c>
      <c r="C194" s="91"/>
      <c r="D194" s="91"/>
      <c r="E194" s="103">
        <v>0</v>
      </c>
      <c r="F194" s="103">
        <v>800</v>
      </c>
      <c r="G194" s="103">
        <v>43.391539665522998</v>
      </c>
      <c r="H194" s="103">
        <v>0</v>
      </c>
      <c r="I194" s="103">
        <v>-6.7199315199413396</v>
      </c>
      <c r="J194" s="103">
        <v>9.5151062409067094E-2</v>
      </c>
      <c r="K194" s="103">
        <v>0.268325678823361</v>
      </c>
      <c r="L194" s="103">
        <v>4.1887902047863898E-2</v>
      </c>
    </row>
    <row r="195" spans="1:12" customFormat="1" x14ac:dyDescent="0.25">
      <c r="A195" s="91">
        <v>192</v>
      </c>
      <c r="B195" s="91">
        <v>0</v>
      </c>
      <c r="C195" s="91"/>
      <c r="D195" s="91"/>
      <c r="E195" s="103">
        <v>0</v>
      </c>
      <c r="F195" s="103">
        <v>800</v>
      </c>
      <c r="G195" s="103">
        <v>43.427756722426999</v>
      </c>
      <c r="H195" s="103">
        <v>0</v>
      </c>
      <c r="I195" s="103">
        <v>-6.7199315199413396</v>
      </c>
      <c r="J195" s="103">
        <v>9.5141761392767907E-2</v>
      </c>
      <c r="K195" s="103">
        <v>0.268299449988401</v>
      </c>
      <c r="L195" s="103">
        <v>4.1887902047863898E-2</v>
      </c>
    </row>
    <row r="196" spans="1:12" customFormat="1" x14ac:dyDescent="0.25">
      <c r="A196" s="91">
        <v>193</v>
      </c>
      <c r="B196" s="91">
        <v>0</v>
      </c>
      <c r="C196" s="91"/>
      <c r="D196" s="91"/>
      <c r="E196" s="103">
        <v>0</v>
      </c>
      <c r="F196" s="103">
        <v>800</v>
      </c>
      <c r="G196" s="103">
        <v>43.463973779330999</v>
      </c>
      <c r="H196" s="103">
        <v>0</v>
      </c>
      <c r="I196" s="103">
        <v>-6.7199315199413396</v>
      </c>
      <c r="J196" s="103">
        <v>9.5132462349983196E-2</v>
      </c>
      <c r="K196" s="103">
        <v>0.26827322671874498</v>
      </c>
      <c r="L196" s="103">
        <v>4.1887902047863898E-2</v>
      </c>
    </row>
    <row r="197" spans="1:12" customFormat="1" x14ac:dyDescent="0.25">
      <c r="A197" s="91">
        <v>194</v>
      </c>
      <c r="B197" s="91">
        <v>0</v>
      </c>
      <c r="C197" s="91"/>
      <c r="D197" s="91"/>
      <c r="E197" s="103">
        <v>0</v>
      </c>
      <c r="F197" s="103">
        <v>800</v>
      </c>
      <c r="G197" s="103">
        <v>43.500190836234999</v>
      </c>
      <c r="H197" s="103">
        <v>0</v>
      </c>
      <c r="I197" s="103">
        <v>-6.7199315199413396</v>
      </c>
      <c r="J197" s="103">
        <v>9.5123165280068506E-2</v>
      </c>
      <c r="K197" s="103">
        <v>0.26824700901257598</v>
      </c>
      <c r="L197" s="103">
        <v>4.1887902047863898E-2</v>
      </c>
    </row>
    <row r="198" spans="1:12" customFormat="1" x14ac:dyDescent="0.25">
      <c r="A198" s="91">
        <v>195</v>
      </c>
      <c r="B198" s="91">
        <v>0</v>
      </c>
      <c r="C198" s="91"/>
      <c r="D198" s="91"/>
      <c r="E198" s="103">
        <v>0</v>
      </c>
      <c r="F198" s="103">
        <v>800</v>
      </c>
      <c r="G198" s="103">
        <v>43.541378867341898</v>
      </c>
      <c r="H198" s="103">
        <v>0</v>
      </c>
      <c r="I198" s="103">
        <v>-6.7199315199413396</v>
      </c>
      <c r="J198" s="103">
        <v>9.5112594537108699E-2</v>
      </c>
      <c r="K198" s="103">
        <v>0.26821719955266499</v>
      </c>
      <c r="L198" s="103">
        <v>4.1887902047863898E-2</v>
      </c>
    </row>
    <row r="199" spans="1:12" customFormat="1" x14ac:dyDescent="0.25">
      <c r="A199" s="91">
        <v>196</v>
      </c>
      <c r="B199" s="91">
        <v>0</v>
      </c>
      <c r="C199" s="91"/>
      <c r="D199" s="91"/>
      <c r="E199" s="103">
        <v>0</v>
      </c>
      <c r="F199" s="103">
        <v>800</v>
      </c>
      <c r="G199" s="103">
        <v>43.582566898448697</v>
      </c>
      <c r="H199" s="103">
        <v>0</v>
      </c>
      <c r="I199" s="103">
        <v>-6.7199315199413396</v>
      </c>
      <c r="J199" s="103">
        <v>9.5102026343978102E-2</v>
      </c>
      <c r="K199" s="103">
        <v>0.26818739728326402</v>
      </c>
      <c r="L199" s="103">
        <v>4.1887902047863898E-2</v>
      </c>
    </row>
    <row r="200" spans="1:12" customFormat="1" x14ac:dyDescent="0.25">
      <c r="A200" s="91">
        <v>197</v>
      </c>
      <c r="B200" s="91">
        <v>0</v>
      </c>
      <c r="C200" s="91"/>
      <c r="D200" s="91"/>
      <c r="E200" s="103">
        <v>0</v>
      </c>
      <c r="F200" s="103">
        <v>800</v>
      </c>
      <c r="G200" s="103">
        <v>43.623754929555602</v>
      </c>
      <c r="H200" s="103">
        <v>0</v>
      </c>
      <c r="I200" s="103">
        <v>-6.7199315199413396</v>
      </c>
      <c r="J200" s="103">
        <v>9.5091460699730096E-2</v>
      </c>
      <c r="K200" s="103">
        <v>0.26815760220170298</v>
      </c>
      <c r="L200" s="103">
        <v>4.1887902047863898E-2</v>
      </c>
    </row>
    <row r="201" spans="1:12" customFormat="1" x14ac:dyDescent="0.25">
      <c r="A201" s="91">
        <v>198</v>
      </c>
      <c r="B201" s="91">
        <v>0</v>
      </c>
      <c r="C201" s="91"/>
      <c r="D201" s="91"/>
      <c r="E201" s="103">
        <v>0</v>
      </c>
      <c r="F201" s="103">
        <v>800</v>
      </c>
      <c r="G201" s="103">
        <v>43.667493153571499</v>
      </c>
      <c r="H201" s="103">
        <v>0</v>
      </c>
      <c r="I201" s="103">
        <v>-6.7199315199413396</v>
      </c>
      <c r="J201" s="103">
        <v>9.5080243663828307E-2</v>
      </c>
      <c r="K201" s="103">
        <v>0.26812597019785001</v>
      </c>
      <c r="L201" s="103">
        <v>4.1887902047863898E-2</v>
      </c>
    </row>
    <row r="202" spans="1:12" customFormat="1" x14ac:dyDescent="0.25">
      <c r="A202" s="91">
        <v>199</v>
      </c>
      <c r="B202" s="91">
        <v>0</v>
      </c>
      <c r="C202" s="91"/>
      <c r="D202" s="91"/>
      <c r="E202" s="103">
        <v>0</v>
      </c>
      <c r="F202" s="103">
        <v>800</v>
      </c>
      <c r="G202" s="103">
        <v>43.711231377587403</v>
      </c>
      <c r="H202" s="103">
        <v>0</v>
      </c>
      <c r="I202" s="103">
        <v>-6.7199315199413396</v>
      </c>
      <c r="J202" s="103">
        <v>9.5069029500013502E-2</v>
      </c>
      <c r="K202" s="103">
        <v>0.268094346293273</v>
      </c>
      <c r="L202" s="103">
        <v>4.1887902047863898E-2</v>
      </c>
    </row>
    <row r="203" spans="1:12" customFormat="1" x14ac:dyDescent="0.25">
      <c r="A203" s="91">
        <v>200</v>
      </c>
      <c r="B203" s="91">
        <v>0</v>
      </c>
      <c r="C203" s="91"/>
      <c r="D203" s="91"/>
      <c r="E203" s="103">
        <v>0</v>
      </c>
      <c r="F203" s="103">
        <v>800</v>
      </c>
      <c r="G203" s="103">
        <v>43.7549696016033</v>
      </c>
      <c r="H203" s="103">
        <v>0</v>
      </c>
      <c r="I203" s="103">
        <v>-6.7199315199413396</v>
      </c>
      <c r="J203" s="103">
        <v>9.5057818207153796E-2</v>
      </c>
      <c r="K203" s="103">
        <v>0.26806273048478002</v>
      </c>
      <c r="L203" s="103">
        <v>4.1887902047863898E-2</v>
      </c>
    </row>
    <row r="204" spans="1:12" customFormat="1" x14ac:dyDescent="0.25">
      <c r="A204" s="91">
        <v>201</v>
      </c>
      <c r="B204" s="91">
        <v>0</v>
      </c>
      <c r="C204" s="91"/>
      <c r="D204" s="91"/>
      <c r="E204" s="103">
        <v>0</v>
      </c>
      <c r="F204" s="103">
        <v>800</v>
      </c>
      <c r="G204" s="103">
        <v>43.798707825619204</v>
      </c>
      <c r="H204" s="103">
        <v>0</v>
      </c>
      <c r="I204" s="103">
        <v>-6.7199315199413396</v>
      </c>
      <c r="J204" s="103">
        <v>9.5046609784117803E-2</v>
      </c>
      <c r="K204" s="103">
        <v>0.26803112276918001</v>
      </c>
      <c r="L204" s="103">
        <v>4.1887902047863898E-2</v>
      </c>
    </row>
    <row r="205" spans="1:12" customFormat="1" x14ac:dyDescent="0.25">
      <c r="A205" s="91">
        <v>202</v>
      </c>
      <c r="B205" s="91">
        <v>0</v>
      </c>
      <c r="C205" s="91"/>
      <c r="D205" s="91"/>
      <c r="E205" s="103">
        <v>0</v>
      </c>
      <c r="F205" s="103">
        <v>800</v>
      </c>
      <c r="G205" s="103">
        <v>43.8424460496351</v>
      </c>
      <c r="H205" s="103">
        <v>0</v>
      </c>
      <c r="I205" s="103">
        <v>-6.7199315199413396</v>
      </c>
      <c r="J205" s="103">
        <v>9.5035404229774995E-2</v>
      </c>
      <c r="K205" s="103">
        <v>0.26799952314328501</v>
      </c>
      <c r="L205" s="103">
        <v>4.1887902047863898E-2</v>
      </c>
    </row>
    <row r="206" spans="1:12" customFormat="1" x14ac:dyDescent="0.25">
      <c r="A206" s="91">
        <v>203</v>
      </c>
      <c r="B206" s="91">
        <v>0</v>
      </c>
      <c r="C206" s="91"/>
      <c r="D206" s="91"/>
      <c r="E206" s="103">
        <v>0</v>
      </c>
      <c r="F206" s="103">
        <v>800</v>
      </c>
      <c r="G206" s="103">
        <v>43.889910856227502</v>
      </c>
      <c r="H206" s="103">
        <v>0</v>
      </c>
      <c r="I206" s="103">
        <v>-6.7199315199413396</v>
      </c>
      <c r="J206" s="103">
        <v>9.5023247184615495E-2</v>
      </c>
      <c r="K206" s="103">
        <v>0.26796524031645902</v>
      </c>
      <c r="L206" s="103">
        <v>4.1887902047863898E-2</v>
      </c>
    </row>
    <row r="207" spans="1:12" customFormat="1" x14ac:dyDescent="0.25">
      <c r="A207" s="91">
        <v>204</v>
      </c>
      <c r="B207" s="91">
        <v>0</v>
      </c>
      <c r="C207" s="91"/>
      <c r="D207" s="91"/>
      <c r="E207" s="103">
        <v>0</v>
      </c>
      <c r="F207" s="103">
        <v>800</v>
      </c>
      <c r="G207" s="103">
        <v>43.937375662819903</v>
      </c>
      <c r="H207" s="103">
        <v>0</v>
      </c>
      <c r="I207" s="103">
        <v>-6.7199315199413396</v>
      </c>
      <c r="J207" s="103">
        <v>9.5011093515036393E-2</v>
      </c>
      <c r="K207" s="103">
        <v>0.26793096700875801</v>
      </c>
      <c r="L207" s="103">
        <v>4.1887902047863898E-2</v>
      </c>
    </row>
    <row r="208" spans="1:12" customFormat="1" x14ac:dyDescent="0.25">
      <c r="A208" s="91">
        <v>205</v>
      </c>
      <c r="B208" s="91">
        <v>0</v>
      </c>
      <c r="C208" s="91"/>
      <c r="D208" s="91"/>
      <c r="E208" s="103">
        <v>0</v>
      </c>
      <c r="F208" s="103">
        <v>800</v>
      </c>
      <c r="G208" s="103">
        <v>43.984840469412298</v>
      </c>
      <c r="H208" s="103">
        <v>0</v>
      </c>
      <c r="I208" s="103">
        <v>-6.7199315199413396</v>
      </c>
      <c r="J208" s="103">
        <v>9.4998943219594997E-2</v>
      </c>
      <c r="K208" s="103">
        <v>0.26789670321611397</v>
      </c>
      <c r="L208" s="103">
        <v>4.1887902047863898E-2</v>
      </c>
    </row>
    <row r="209" spans="1:12" customFormat="1" x14ac:dyDescent="0.25">
      <c r="A209" s="91">
        <v>206</v>
      </c>
      <c r="B209" s="91">
        <v>0</v>
      </c>
      <c r="C209" s="91"/>
      <c r="D209" s="91"/>
      <c r="E209" s="103">
        <v>1</v>
      </c>
      <c r="F209" s="103">
        <v>800</v>
      </c>
      <c r="G209" s="103">
        <v>44.037378339156199</v>
      </c>
      <c r="H209" s="103">
        <v>0</v>
      </c>
      <c r="I209" s="103">
        <v>-6.7199315199413396</v>
      </c>
      <c r="J209" s="103">
        <v>9.49854982268869E-2</v>
      </c>
      <c r="K209" s="103">
        <v>0.26785878838149402</v>
      </c>
      <c r="L209" s="103">
        <v>4.1887902047863898E-2</v>
      </c>
    </row>
    <row r="210" spans="1:12" customFormat="1" x14ac:dyDescent="0.25">
      <c r="A210" s="91">
        <v>207</v>
      </c>
      <c r="B210" s="91">
        <v>2</v>
      </c>
      <c r="C210" s="91"/>
      <c r="D210" s="91"/>
      <c r="E210" s="103">
        <v>1</v>
      </c>
      <c r="F210" s="103">
        <v>800</v>
      </c>
      <c r="G210" s="103">
        <v>44.0909971163195</v>
      </c>
      <c r="H210" s="103">
        <v>0</v>
      </c>
      <c r="I210" s="103">
        <v>-6.7199315199413396</v>
      </c>
      <c r="J210" s="103">
        <v>9.4971780877159906E-2</v>
      </c>
      <c r="K210" s="103">
        <v>0.267820105500988</v>
      </c>
      <c r="L210" s="103">
        <v>1.67036027288755</v>
      </c>
    </row>
    <row r="211" spans="1:12" customFormat="1" x14ac:dyDescent="0.25">
      <c r="A211" s="91">
        <v>208</v>
      </c>
      <c r="B211" s="91">
        <v>5</v>
      </c>
      <c r="C211" s="91"/>
      <c r="D211" s="91"/>
      <c r="E211" s="103">
        <v>1</v>
      </c>
      <c r="F211" s="103">
        <v>800</v>
      </c>
      <c r="G211" s="103">
        <v>44.1471421688791</v>
      </c>
      <c r="H211" s="103">
        <v>0</v>
      </c>
      <c r="I211" s="103">
        <v>-6.7199315199413396</v>
      </c>
      <c r="J211" s="103">
        <v>9.4957421836130998E-2</v>
      </c>
      <c r="K211" s="103">
        <v>0.26777961305315001</v>
      </c>
      <c r="L211" s="103">
        <v>3.1705348648242802</v>
      </c>
    </row>
    <row r="212" spans="1:12" customFormat="1" x14ac:dyDescent="0.25">
      <c r="A212" s="91">
        <v>209</v>
      </c>
      <c r="B212" s="91">
        <v>9</v>
      </c>
      <c r="C212" s="91"/>
      <c r="D212" s="91"/>
      <c r="E212" s="103">
        <v>1</v>
      </c>
      <c r="F212" s="103">
        <v>1071.9277485244099</v>
      </c>
      <c r="G212" s="103">
        <v>44.253568876517399</v>
      </c>
      <c r="H212" s="103">
        <v>0</v>
      </c>
      <c r="I212" s="103">
        <v>-6.7199315199413396</v>
      </c>
      <c r="J212" s="103">
        <v>0.50611094382561905</v>
      </c>
      <c r="K212" s="103">
        <v>1.4272311745517701</v>
      </c>
      <c r="L212" s="103">
        <v>4.9218714104889099</v>
      </c>
    </row>
    <row r="213" spans="1:12" customFormat="1" x14ac:dyDescent="0.25">
      <c r="A213" s="91">
        <v>210</v>
      </c>
      <c r="B213" s="91">
        <v>12</v>
      </c>
      <c r="C213" s="91"/>
      <c r="D213" s="91"/>
      <c r="E213" s="103">
        <v>1</v>
      </c>
      <c r="F213" s="103">
        <v>1429.23699803255</v>
      </c>
      <c r="G213" s="103">
        <v>44.387260669224403</v>
      </c>
      <c r="H213" s="103">
        <v>0</v>
      </c>
      <c r="I213" s="103">
        <v>-6.7199315199413396</v>
      </c>
      <c r="J213" s="103">
        <v>0.62892527987598701</v>
      </c>
      <c r="K213" s="103">
        <v>1.7735671928326799</v>
      </c>
      <c r="L213" s="103">
        <v>5.9159582979253802</v>
      </c>
    </row>
    <row r="214" spans="1:12" customFormat="1" x14ac:dyDescent="0.25">
      <c r="A214" s="91">
        <v>211</v>
      </c>
      <c r="B214" s="91">
        <v>15</v>
      </c>
      <c r="C214" s="91"/>
      <c r="D214" s="91"/>
      <c r="E214" s="103">
        <v>2</v>
      </c>
      <c r="F214" s="103">
        <v>924.17713628958199</v>
      </c>
      <c r="G214" s="103">
        <v>44.477657969833601</v>
      </c>
      <c r="H214" s="103">
        <v>0</v>
      </c>
      <c r="I214" s="103">
        <v>-6.7199315199413396</v>
      </c>
      <c r="J214" s="103">
        <v>0.42571192435018401</v>
      </c>
      <c r="K214" s="103">
        <v>1.2005062076277699</v>
      </c>
      <c r="L214" s="103">
        <v>3.9999662246013301</v>
      </c>
    </row>
    <row r="215" spans="1:12" customFormat="1" x14ac:dyDescent="0.25">
      <c r="A215" s="91">
        <v>212</v>
      </c>
      <c r="B215" s="91">
        <v>15</v>
      </c>
      <c r="C215" s="91"/>
      <c r="D215" s="91"/>
      <c r="E215" s="103">
        <v>2</v>
      </c>
      <c r="F215" s="103">
        <v>924.17713628958199</v>
      </c>
      <c r="G215" s="103">
        <v>44.579128993338202</v>
      </c>
      <c r="H215" s="103">
        <v>0</v>
      </c>
      <c r="I215" s="103">
        <v>-6.7199315199413396</v>
      </c>
      <c r="J215" s="103">
        <v>0.19977184682611199</v>
      </c>
      <c r="K215" s="103">
        <v>0.56335594214348095</v>
      </c>
      <c r="L215" s="103">
        <v>0.27499138158615</v>
      </c>
    </row>
    <row r="216" spans="1:12" customFormat="1" x14ac:dyDescent="0.25">
      <c r="A216" s="91">
        <v>213</v>
      </c>
      <c r="B216" s="91">
        <v>15</v>
      </c>
      <c r="C216" s="91"/>
      <c r="D216" s="91"/>
      <c r="E216" s="103">
        <v>2</v>
      </c>
      <c r="F216" s="103">
        <v>924.17713628958199</v>
      </c>
      <c r="G216" s="103">
        <v>44.676399434767902</v>
      </c>
      <c r="H216" s="103">
        <v>0</v>
      </c>
      <c r="I216" s="103">
        <v>-6.7199315199413396</v>
      </c>
      <c r="J216" s="103">
        <v>0.27144599954044302</v>
      </c>
      <c r="K216" s="103">
        <v>0.76547681388404998</v>
      </c>
      <c r="L216" s="103">
        <v>1.46964552410909</v>
      </c>
    </row>
    <row r="217" spans="1:12" customFormat="1" x14ac:dyDescent="0.25">
      <c r="A217" s="91">
        <v>214</v>
      </c>
      <c r="B217" s="91">
        <v>15</v>
      </c>
      <c r="C217" s="91"/>
      <c r="D217" s="91"/>
      <c r="E217" s="103">
        <v>2</v>
      </c>
      <c r="F217" s="103">
        <v>924.17713628958199</v>
      </c>
      <c r="G217" s="103">
        <v>44.773669876197602</v>
      </c>
      <c r="H217" s="103">
        <v>0</v>
      </c>
      <c r="I217" s="103">
        <v>-6.7199315199413396</v>
      </c>
      <c r="J217" s="103">
        <v>0.264379672244973</v>
      </c>
      <c r="K217" s="103">
        <v>0.74554979446525005</v>
      </c>
      <c r="L217" s="103">
        <v>1.35325010054965</v>
      </c>
    </row>
    <row r="218" spans="1:12" customFormat="1" x14ac:dyDescent="0.25">
      <c r="A218" s="91">
        <v>215</v>
      </c>
      <c r="B218" s="91">
        <v>15</v>
      </c>
      <c r="C218" s="91"/>
      <c r="D218" s="91"/>
      <c r="E218" s="103">
        <v>2</v>
      </c>
      <c r="F218" s="103">
        <v>924.17713628958199</v>
      </c>
      <c r="G218" s="103">
        <v>44.869859410207802</v>
      </c>
      <c r="H218" s="103">
        <v>0</v>
      </c>
      <c r="I218" s="103">
        <v>-6.7199315199413396</v>
      </c>
      <c r="J218" s="103">
        <v>0.24333991561804499</v>
      </c>
      <c r="K218" s="103">
        <v>0.68621775090983606</v>
      </c>
      <c r="L218" s="103">
        <v>1.00443224953076</v>
      </c>
    </row>
    <row r="219" spans="1:12" customFormat="1" x14ac:dyDescent="0.25">
      <c r="A219" s="91">
        <v>216</v>
      </c>
      <c r="B219" s="91">
        <v>15</v>
      </c>
      <c r="C219" s="91"/>
      <c r="D219" s="91"/>
      <c r="E219" s="103">
        <v>2</v>
      </c>
      <c r="F219" s="103">
        <v>924.17713628958199</v>
      </c>
      <c r="G219" s="103">
        <v>44.9696561270339</v>
      </c>
      <c r="H219" s="103">
        <v>0</v>
      </c>
      <c r="I219" s="103">
        <v>-6.7199315199413396</v>
      </c>
      <c r="J219" s="103">
        <v>0.33482009387420703</v>
      </c>
      <c r="K219" s="103">
        <v>0.94419154865828403</v>
      </c>
      <c r="L219" s="103">
        <v>2.5184664097848</v>
      </c>
    </row>
    <row r="220" spans="1:12" customFormat="1" x14ac:dyDescent="0.25">
      <c r="A220" s="91">
        <v>217</v>
      </c>
      <c r="B220" s="91">
        <v>16</v>
      </c>
      <c r="C220" s="91"/>
      <c r="D220" s="91"/>
      <c r="E220" s="103">
        <v>2</v>
      </c>
      <c r="F220" s="103">
        <v>985.78894537555402</v>
      </c>
      <c r="G220" s="103">
        <v>45.077178995545403</v>
      </c>
      <c r="H220" s="103">
        <v>0</v>
      </c>
      <c r="I220" s="103">
        <v>-6.7199315199413396</v>
      </c>
      <c r="J220" s="103">
        <v>0.30071102201688998</v>
      </c>
      <c r="K220" s="103">
        <v>0.84800407971755598</v>
      </c>
      <c r="L220" s="103">
        <v>1.77099411062696</v>
      </c>
    </row>
    <row r="221" spans="1:12" customFormat="1" x14ac:dyDescent="0.25">
      <c r="A221" s="91">
        <v>218</v>
      </c>
      <c r="B221" s="91">
        <v>15</v>
      </c>
      <c r="C221" s="91"/>
      <c r="D221" s="91"/>
      <c r="E221" s="103">
        <v>2</v>
      </c>
      <c r="F221" s="103">
        <v>924.17713628958199</v>
      </c>
      <c r="G221" s="103">
        <v>45.1797342608577</v>
      </c>
      <c r="H221" s="103">
        <v>0</v>
      </c>
      <c r="I221" s="103">
        <v>-6.7199315199413396</v>
      </c>
      <c r="J221" s="103">
        <v>0.11231243251253301</v>
      </c>
      <c r="K221" s="103">
        <v>0.31672068531056802</v>
      </c>
      <c r="L221" s="103">
        <v>-1.1917534658471101</v>
      </c>
    </row>
    <row r="222" spans="1:12" customFormat="1" x14ac:dyDescent="0.25">
      <c r="A222" s="91">
        <v>219</v>
      </c>
      <c r="B222" s="91">
        <v>13</v>
      </c>
      <c r="C222" s="91"/>
      <c r="D222" s="91"/>
      <c r="E222" s="103">
        <v>1</v>
      </c>
      <c r="F222" s="103">
        <v>1548.3400812019299</v>
      </c>
      <c r="G222" s="103">
        <v>45.310913678008198</v>
      </c>
      <c r="H222" s="103">
        <v>0</v>
      </c>
      <c r="I222" s="103">
        <v>-6.7199315199413396</v>
      </c>
      <c r="J222" s="103">
        <v>0</v>
      </c>
      <c r="K222" s="103">
        <v>0</v>
      </c>
      <c r="L222" s="103">
        <v>-2.9963372212290502</v>
      </c>
    </row>
    <row r="223" spans="1:12" customFormat="1" x14ac:dyDescent="0.25">
      <c r="A223" s="91">
        <v>220</v>
      </c>
      <c r="B223" s="91">
        <v>10</v>
      </c>
      <c r="C223" s="91"/>
      <c r="D223" s="91"/>
      <c r="E223" s="103">
        <v>1</v>
      </c>
      <c r="F223" s="103">
        <v>1191.0308316937901</v>
      </c>
      <c r="G223" s="103">
        <v>45.444037289931202</v>
      </c>
      <c r="H223" s="103">
        <v>0</v>
      </c>
      <c r="I223" s="103">
        <v>-6.7199315199413396</v>
      </c>
      <c r="J223" s="103">
        <v>0.189460436985491</v>
      </c>
      <c r="K223" s="103">
        <v>0.53427780076429399</v>
      </c>
      <c r="L223" s="103">
        <v>-0.81340148138434198</v>
      </c>
    </row>
    <row r="224" spans="1:12" customFormat="1" x14ac:dyDescent="0.25">
      <c r="A224" s="91">
        <v>221</v>
      </c>
      <c r="B224" s="91">
        <v>9</v>
      </c>
      <c r="C224" s="91"/>
      <c r="D224" s="91"/>
      <c r="E224" s="103">
        <v>1</v>
      </c>
      <c r="F224" s="103">
        <v>1071.9277485244099</v>
      </c>
      <c r="G224" s="103">
        <v>45.558138782703701</v>
      </c>
      <c r="H224" s="103">
        <v>0</v>
      </c>
      <c r="I224" s="103">
        <v>-6.7199315199413396</v>
      </c>
      <c r="J224" s="103">
        <v>0.108908462531477</v>
      </c>
      <c r="K224" s="103">
        <v>0.30712150131055599</v>
      </c>
      <c r="L224" s="103">
        <v>-1.7701006680112901</v>
      </c>
    </row>
    <row r="225" spans="1:12" customFormat="1" x14ac:dyDescent="0.25">
      <c r="A225" s="91">
        <v>222</v>
      </c>
      <c r="B225" s="91">
        <v>4</v>
      </c>
      <c r="C225" s="91"/>
      <c r="D225" s="91"/>
      <c r="E225" s="103">
        <v>1</v>
      </c>
      <c r="F225" s="103">
        <v>800</v>
      </c>
      <c r="G225" s="103">
        <v>45.6159006758636</v>
      </c>
      <c r="H225" s="103">
        <v>0</v>
      </c>
      <c r="I225" s="103">
        <v>-6.7199315199413396</v>
      </c>
      <c r="J225" s="103">
        <v>9.4583455280677006E-2</v>
      </c>
      <c r="K225" s="103">
        <v>0.26672502861332498</v>
      </c>
      <c r="L225" s="103">
        <v>-1.9582856469818399</v>
      </c>
    </row>
    <row r="226" spans="1:12" customFormat="1" x14ac:dyDescent="0.25">
      <c r="A226" s="91">
        <v>223</v>
      </c>
      <c r="B226" s="91">
        <v>0</v>
      </c>
      <c r="C226" s="91"/>
      <c r="D226" s="91"/>
      <c r="E226" s="103">
        <v>0</v>
      </c>
      <c r="F226" s="103">
        <v>800</v>
      </c>
      <c r="G226" s="103">
        <v>45.668438545607401</v>
      </c>
      <c r="H226" s="103">
        <v>0</v>
      </c>
      <c r="I226" s="103">
        <v>-6.7199315199413396</v>
      </c>
      <c r="J226" s="103">
        <v>9.4570137607247903E-2</v>
      </c>
      <c r="K226" s="103">
        <v>0.26668747281864702</v>
      </c>
      <c r="L226" s="103">
        <v>4.1887902047863898E-2</v>
      </c>
    </row>
    <row r="227" spans="1:12" customFormat="1" x14ac:dyDescent="0.25">
      <c r="A227" s="91">
        <v>224</v>
      </c>
      <c r="B227" s="91">
        <v>0</v>
      </c>
      <c r="C227" s="91"/>
      <c r="D227" s="91"/>
      <c r="E227" s="103">
        <v>0</v>
      </c>
      <c r="F227" s="103">
        <v>800</v>
      </c>
      <c r="G227" s="103">
        <v>45.720976415351302</v>
      </c>
      <c r="H227" s="103">
        <v>0</v>
      </c>
      <c r="I227" s="103">
        <v>-6.7199315199413396</v>
      </c>
      <c r="J227" s="103">
        <v>9.4556824003991402E-2</v>
      </c>
      <c r="K227" s="103">
        <v>0.26664992850184199</v>
      </c>
      <c r="L227" s="103">
        <v>4.1887902047863898E-2</v>
      </c>
    </row>
    <row r="228" spans="1:12" customFormat="1" x14ac:dyDescent="0.25">
      <c r="A228" s="91">
        <v>225</v>
      </c>
      <c r="B228" s="91">
        <v>0</v>
      </c>
      <c r="C228" s="91"/>
      <c r="D228" s="91"/>
      <c r="E228" s="103">
        <v>0</v>
      </c>
      <c r="F228" s="103">
        <v>800</v>
      </c>
      <c r="G228" s="103">
        <v>45.773514285095096</v>
      </c>
      <c r="H228" s="103">
        <v>0</v>
      </c>
      <c r="I228" s="103">
        <v>-6.7199315199413396</v>
      </c>
      <c r="J228" s="103">
        <v>9.4543514468992798E-2</v>
      </c>
      <c r="K228" s="103">
        <v>0.26661239565751099</v>
      </c>
      <c r="L228" s="103">
        <v>4.1887902047863898E-2</v>
      </c>
    </row>
    <row r="229" spans="1:12" customFormat="1" x14ac:dyDescent="0.25">
      <c r="A229" s="91">
        <v>226</v>
      </c>
      <c r="B229" s="91">
        <v>0</v>
      </c>
      <c r="C229" s="91"/>
      <c r="D229" s="91"/>
      <c r="E229" s="103">
        <v>0</v>
      </c>
      <c r="F229" s="103">
        <v>800</v>
      </c>
      <c r="G229" s="103">
        <v>45.826052154838898</v>
      </c>
      <c r="H229" s="103">
        <v>0</v>
      </c>
      <c r="I229" s="103">
        <v>-6.7199315199413396</v>
      </c>
      <c r="J229" s="103">
        <v>9.4530209000338705E-2</v>
      </c>
      <c r="K229" s="103">
        <v>0.266574874280258</v>
      </c>
      <c r="L229" s="103">
        <v>4.1887902047863898E-2</v>
      </c>
    </row>
    <row r="230" spans="1:12" customFormat="1" x14ac:dyDescent="0.25">
      <c r="A230" s="91">
        <v>227</v>
      </c>
      <c r="B230" s="91">
        <v>0</v>
      </c>
      <c r="C230" s="91"/>
      <c r="D230" s="91"/>
      <c r="E230" s="103">
        <v>0</v>
      </c>
      <c r="F230" s="103">
        <v>800</v>
      </c>
      <c r="G230" s="103">
        <v>45.878590024582699</v>
      </c>
      <c r="H230" s="103">
        <v>0</v>
      </c>
      <c r="I230" s="103">
        <v>-6.7199315199413396</v>
      </c>
      <c r="J230" s="103">
        <v>9.4516907596117097E-2</v>
      </c>
      <c r="K230" s="103">
        <v>0.266537364364692</v>
      </c>
      <c r="L230" s="103">
        <v>4.1887902047863898E-2</v>
      </c>
    </row>
    <row r="231" spans="1:12" customFormat="1" x14ac:dyDescent="0.25">
      <c r="A231" s="91">
        <v>228</v>
      </c>
      <c r="B231" s="91">
        <v>0</v>
      </c>
      <c r="C231" s="91"/>
      <c r="D231" s="91"/>
      <c r="E231" s="103">
        <v>0</v>
      </c>
      <c r="F231" s="103">
        <v>800</v>
      </c>
      <c r="G231" s="103">
        <v>45.9311278943266</v>
      </c>
      <c r="H231" s="103">
        <v>0</v>
      </c>
      <c r="I231" s="103">
        <v>-6.7199315199413396</v>
      </c>
      <c r="J231" s="103">
        <v>9.45036102544171E-2</v>
      </c>
      <c r="K231" s="103">
        <v>0.26649986590542202</v>
      </c>
      <c r="L231" s="103">
        <v>4.1887902047863898E-2</v>
      </c>
    </row>
    <row r="232" spans="1:12" customFormat="1" x14ac:dyDescent="0.25">
      <c r="A232" s="91">
        <v>229</v>
      </c>
      <c r="B232" s="91">
        <v>0</v>
      </c>
      <c r="C232" s="91"/>
      <c r="D232" s="91"/>
      <c r="E232" s="103">
        <v>0</v>
      </c>
      <c r="F232" s="103">
        <v>800</v>
      </c>
      <c r="G232" s="103">
        <v>45.983665764070402</v>
      </c>
      <c r="H232" s="103">
        <v>0</v>
      </c>
      <c r="I232" s="103">
        <v>-6.7199315199413396</v>
      </c>
      <c r="J232" s="103">
        <v>9.4490316973328894E-2</v>
      </c>
      <c r="K232" s="103">
        <v>0.26646237889706398</v>
      </c>
      <c r="L232" s="103">
        <v>4.1887902047863898E-2</v>
      </c>
    </row>
    <row r="233" spans="1:12" customFormat="1" x14ac:dyDescent="0.25">
      <c r="A233" s="91">
        <v>230</v>
      </c>
      <c r="B233" s="91">
        <v>0</v>
      </c>
      <c r="C233" s="91"/>
      <c r="D233" s="91"/>
      <c r="E233" s="103">
        <v>0</v>
      </c>
      <c r="F233" s="103">
        <v>800</v>
      </c>
      <c r="G233" s="103">
        <v>46.036203633814203</v>
      </c>
      <c r="H233" s="103">
        <v>0</v>
      </c>
      <c r="I233" s="103">
        <v>-6.7199315199413396</v>
      </c>
      <c r="J233" s="103">
        <v>9.4477027750944007E-2</v>
      </c>
      <c r="K233" s="103">
        <v>0.26642490333423602</v>
      </c>
      <c r="L233" s="103">
        <v>4.1887902047863898E-2</v>
      </c>
    </row>
    <row r="234" spans="1:12" customFormat="1" x14ac:dyDescent="0.25">
      <c r="A234" s="91">
        <v>231</v>
      </c>
      <c r="B234" s="91">
        <v>0</v>
      </c>
      <c r="C234" s="91"/>
      <c r="D234" s="91"/>
      <c r="E234" s="103">
        <v>0</v>
      </c>
      <c r="F234" s="103">
        <v>800</v>
      </c>
      <c r="G234" s="103">
        <v>46.088741503558097</v>
      </c>
      <c r="H234" s="103">
        <v>0</v>
      </c>
      <c r="I234" s="103">
        <v>-6.7199315199413396</v>
      </c>
      <c r="J234" s="103">
        <v>9.4463742585355406E-2</v>
      </c>
      <c r="K234" s="103">
        <v>0.26638743921156</v>
      </c>
      <c r="L234" s="103">
        <v>4.1887902047863898E-2</v>
      </c>
    </row>
    <row r="235" spans="1:12" customFormat="1" x14ac:dyDescent="0.25">
      <c r="A235" s="91">
        <v>232</v>
      </c>
      <c r="B235" s="91">
        <v>0</v>
      </c>
      <c r="C235" s="91"/>
      <c r="D235" s="91"/>
      <c r="E235" s="103">
        <v>0</v>
      </c>
      <c r="F235" s="103">
        <v>800</v>
      </c>
      <c r="G235" s="103">
        <v>46.141279373301899</v>
      </c>
      <c r="H235" s="103">
        <v>0</v>
      </c>
      <c r="I235" s="103">
        <v>-6.7199315199413396</v>
      </c>
      <c r="J235" s="103">
        <v>9.4450461474656702E-2</v>
      </c>
      <c r="K235" s="103">
        <v>0.26634998652365999</v>
      </c>
      <c r="L235" s="103">
        <v>4.1887902047863898E-2</v>
      </c>
    </row>
    <row r="236" spans="1:12" customFormat="1" x14ac:dyDescent="0.25">
      <c r="A236" s="91">
        <v>233</v>
      </c>
      <c r="B236" s="91">
        <v>0</v>
      </c>
      <c r="C236" s="91"/>
      <c r="D236" s="91"/>
      <c r="E236" s="103">
        <v>0</v>
      </c>
      <c r="F236" s="103">
        <v>800</v>
      </c>
      <c r="G236" s="103">
        <v>46.1938172430457</v>
      </c>
      <c r="H236" s="103">
        <v>0</v>
      </c>
      <c r="I236" s="103">
        <v>-6.7199315199413396</v>
      </c>
      <c r="J236" s="103">
        <v>9.4437184416943196E-2</v>
      </c>
      <c r="K236" s="103">
        <v>0.26631254526516501</v>
      </c>
      <c r="L236" s="103">
        <v>4.1887902047863898E-2</v>
      </c>
    </row>
    <row r="237" spans="1:12" customFormat="1" x14ac:dyDescent="0.25">
      <c r="A237" s="91">
        <v>234</v>
      </c>
      <c r="B237" s="91">
        <v>0</v>
      </c>
      <c r="C237" s="91"/>
      <c r="D237" s="91"/>
      <c r="E237" s="103">
        <v>0</v>
      </c>
      <c r="F237" s="103">
        <v>800</v>
      </c>
      <c r="G237" s="103">
        <v>46.246355112789601</v>
      </c>
      <c r="H237" s="103">
        <v>0</v>
      </c>
      <c r="I237" s="103">
        <v>-6.7199315199413396</v>
      </c>
      <c r="J237" s="103">
        <v>9.4423911410311298E-2</v>
      </c>
      <c r="K237" s="103">
        <v>0.26627511543070698</v>
      </c>
      <c r="L237" s="103">
        <v>4.1887902047863898E-2</v>
      </c>
    </row>
    <row r="238" spans="1:12" customFormat="1" x14ac:dyDescent="0.25">
      <c r="A238" s="91">
        <v>235</v>
      </c>
      <c r="B238" s="91">
        <v>0</v>
      </c>
      <c r="C238" s="91"/>
      <c r="D238" s="91"/>
      <c r="E238" s="103">
        <v>0</v>
      </c>
      <c r="F238" s="103">
        <v>800</v>
      </c>
      <c r="G238" s="103">
        <v>46.298892982533403</v>
      </c>
      <c r="H238" s="103">
        <v>0</v>
      </c>
      <c r="I238" s="103">
        <v>-6.7199315199413396</v>
      </c>
      <c r="J238" s="103">
        <v>9.4410642452858504E-2</v>
      </c>
      <c r="K238" s="103">
        <v>0.26623769701492001</v>
      </c>
      <c r="L238" s="103">
        <v>4.1887902047863898E-2</v>
      </c>
    </row>
    <row r="239" spans="1:12" customFormat="1" x14ac:dyDescent="0.25">
      <c r="A239" s="91">
        <v>236</v>
      </c>
      <c r="B239" s="91">
        <v>0</v>
      </c>
      <c r="C239" s="91"/>
      <c r="D239" s="91"/>
      <c r="E239" s="103">
        <v>0</v>
      </c>
      <c r="F239" s="103">
        <v>800</v>
      </c>
      <c r="G239" s="103">
        <v>46.351430852277197</v>
      </c>
      <c r="H239" s="103">
        <v>0</v>
      </c>
      <c r="I239" s="103">
        <v>-6.7199315199413396</v>
      </c>
      <c r="J239" s="103">
        <v>9.4397377542683597E-2</v>
      </c>
      <c r="K239" s="103">
        <v>0.266200290012443</v>
      </c>
      <c r="L239" s="103">
        <v>4.1887902047863898E-2</v>
      </c>
    </row>
    <row r="240" spans="1:12" customFormat="1" x14ac:dyDescent="0.25">
      <c r="A240" s="91">
        <v>237</v>
      </c>
      <c r="B240" s="91">
        <v>0</v>
      </c>
      <c r="C240" s="91"/>
      <c r="D240" s="91"/>
      <c r="E240" s="103">
        <v>0</v>
      </c>
      <c r="F240" s="103">
        <v>800</v>
      </c>
      <c r="G240" s="103">
        <v>46.403968722020998</v>
      </c>
      <c r="H240" s="103">
        <v>0</v>
      </c>
      <c r="I240" s="103">
        <v>-6.7199315199413396</v>
      </c>
      <c r="J240" s="103">
        <v>9.4384116677886501E-2</v>
      </c>
      <c r="K240" s="103">
        <v>0.26616289441791802</v>
      </c>
      <c r="L240" s="103">
        <v>4.1887902047863898E-2</v>
      </c>
    </row>
    <row r="241" spans="1:12" customFormat="1" x14ac:dyDescent="0.25">
      <c r="A241" s="91">
        <v>238</v>
      </c>
      <c r="B241" s="91">
        <v>0</v>
      </c>
      <c r="C241" s="91"/>
      <c r="D241" s="91"/>
      <c r="E241" s="103">
        <v>0</v>
      </c>
      <c r="F241" s="103">
        <v>800</v>
      </c>
      <c r="G241" s="103">
        <v>46.456506591764899</v>
      </c>
      <c r="H241" s="103">
        <v>0</v>
      </c>
      <c r="I241" s="103">
        <v>-6.7199315199413396</v>
      </c>
      <c r="J241" s="103">
        <v>9.4370859856568498E-2</v>
      </c>
      <c r="K241" s="103">
        <v>0.26612551022599001</v>
      </c>
      <c r="L241" s="103">
        <v>4.1887902047863898E-2</v>
      </c>
    </row>
    <row r="242" spans="1:12" customFormat="1" x14ac:dyDescent="0.25">
      <c r="A242" s="91">
        <v>239</v>
      </c>
      <c r="B242" s="91">
        <v>0</v>
      </c>
      <c r="C242" s="91"/>
      <c r="D242" s="91"/>
      <c r="E242" s="103">
        <v>0</v>
      </c>
      <c r="F242" s="103">
        <v>800</v>
      </c>
      <c r="G242" s="103">
        <v>46.503453629959601</v>
      </c>
      <c r="H242" s="103">
        <v>0</v>
      </c>
      <c r="I242" s="103">
        <v>-6.7199315199413396</v>
      </c>
      <c r="J242" s="103">
        <v>9.4359017182852195E-2</v>
      </c>
      <c r="K242" s="103">
        <v>0.26609211392558602</v>
      </c>
      <c r="L242" s="103">
        <v>4.1887902047863898E-2</v>
      </c>
    </row>
    <row r="243" spans="1:12" customFormat="1" x14ac:dyDescent="0.25">
      <c r="A243" s="91">
        <v>240</v>
      </c>
      <c r="B243" s="91">
        <v>0</v>
      </c>
      <c r="C243" s="91"/>
      <c r="D243" s="91"/>
      <c r="E243" s="103">
        <v>0</v>
      </c>
      <c r="F243" s="103">
        <v>800</v>
      </c>
      <c r="G243" s="103">
        <v>46.550400668154303</v>
      </c>
      <c r="H243" s="103">
        <v>0</v>
      </c>
      <c r="I243" s="103">
        <v>-6.7199315199413396</v>
      </c>
      <c r="J243" s="103">
        <v>9.434717773496E-2</v>
      </c>
      <c r="K243" s="103">
        <v>0.26605872672199499</v>
      </c>
      <c r="L243" s="103">
        <v>4.1887902047863898E-2</v>
      </c>
    </row>
    <row r="244" spans="1:12" customFormat="1" x14ac:dyDescent="0.25">
      <c r="A244" s="91">
        <v>241</v>
      </c>
      <c r="B244" s="91">
        <v>0</v>
      </c>
      <c r="C244" s="91"/>
      <c r="D244" s="91"/>
      <c r="E244" s="103">
        <v>0</v>
      </c>
      <c r="F244" s="103">
        <v>800</v>
      </c>
      <c r="G244" s="103">
        <v>46.597347706348998</v>
      </c>
      <c r="H244" s="103">
        <v>0</v>
      </c>
      <c r="I244" s="103">
        <v>-6.7199315199413396</v>
      </c>
      <c r="J244" s="103">
        <v>9.4335341511539397E-2</v>
      </c>
      <c r="K244" s="103">
        <v>0.26602534861140298</v>
      </c>
      <c r="L244" s="103">
        <v>4.1887902047863898E-2</v>
      </c>
    </row>
    <row r="245" spans="1:12" customFormat="1" x14ac:dyDescent="0.25">
      <c r="A245" s="91">
        <v>242</v>
      </c>
      <c r="B245" s="91">
        <v>0</v>
      </c>
      <c r="C245" s="91"/>
      <c r="D245" s="91"/>
      <c r="E245" s="103">
        <v>0</v>
      </c>
      <c r="F245" s="103">
        <v>800</v>
      </c>
      <c r="G245" s="103">
        <v>46.6345567578919</v>
      </c>
      <c r="H245" s="103">
        <v>0</v>
      </c>
      <c r="I245" s="103">
        <v>-6.7199315199413396</v>
      </c>
      <c r="J245" s="103">
        <v>9.4325962705760102E-2</v>
      </c>
      <c r="K245" s="103">
        <v>0.265998900410368</v>
      </c>
      <c r="L245" s="103">
        <v>4.1887902047863898E-2</v>
      </c>
    </row>
    <row r="246" spans="1:12" customFormat="1" x14ac:dyDescent="0.25">
      <c r="A246" s="91">
        <v>243</v>
      </c>
      <c r="B246" s="91">
        <v>0</v>
      </c>
      <c r="C246" s="91"/>
      <c r="D246" s="91"/>
      <c r="E246" s="103">
        <v>0</v>
      </c>
      <c r="F246" s="103">
        <v>800</v>
      </c>
      <c r="G246" s="103">
        <v>46.671765809434802</v>
      </c>
      <c r="H246" s="103">
        <v>0</v>
      </c>
      <c r="I246" s="103">
        <v>-6.7199315199413396</v>
      </c>
      <c r="J246" s="103">
        <v>9.4316585923992294E-2</v>
      </c>
      <c r="K246" s="103">
        <v>0.265972457917039</v>
      </c>
      <c r="L246" s="103">
        <v>4.1887902047863898E-2</v>
      </c>
    </row>
    <row r="247" spans="1:12" customFormat="1" x14ac:dyDescent="0.25">
      <c r="A247" s="91">
        <v>244</v>
      </c>
      <c r="B247" s="91">
        <v>0</v>
      </c>
      <c r="C247" s="91"/>
      <c r="D247" s="91"/>
      <c r="E247" s="103">
        <v>1</v>
      </c>
      <c r="F247" s="103">
        <v>800</v>
      </c>
      <c r="G247" s="103">
        <v>46.693673304300603</v>
      </c>
      <c r="H247" s="103">
        <v>0</v>
      </c>
      <c r="I247" s="103">
        <v>-6.7199315199413396</v>
      </c>
      <c r="J247" s="103">
        <v>9.4311066122325204E-2</v>
      </c>
      <c r="K247" s="103">
        <v>0.265956892094737</v>
      </c>
      <c r="L247" s="103">
        <v>4.1887902047863898E-2</v>
      </c>
    </row>
    <row r="248" spans="1:12" customFormat="1" x14ac:dyDescent="0.25">
      <c r="A248" s="91">
        <v>245</v>
      </c>
      <c r="B248" s="91">
        <v>1</v>
      </c>
      <c r="C248" s="91"/>
      <c r="D248" s="91"/>
      <c r="E248" s="103">
        <v>1</v>
      </c>
      <c r="F248" s="103">
        <v>800</v>
      </c>
      <c r="G248" s="103">
        <v>46.715580799166297</v>
      </c>
      <c r="H248" s="103">
        <v>0</v>
      </c>
      <c r="I248" s="103">
        <v>-6.7199315199413396</v>
      </c>
      <c r="J248" s="103">
        <v>9.4305547021906702E-2</v>
      </c>
      <c r="K248" s="103">
        <v>0.26594132824995398</v>
      </c>
      <c r="L248" s="103">
        <v>1.3024115433110901</v>
      </c>
    </row>
    <row r="249" spans="1:12" customFormat="1" x14ac:dyDescent="0.25">
      <c r="A249" s="91">
        <v>246</v>
      </c>
      <c r="B249" s="91">
        <v>4</v>
      </c>
      <c r="C249" s="91"/>
      <c r="D249" s="91"/>
      <c r="E249" s="103">
        <v>1</v>
      </c>
      <c r="F249" s="103">
        <v>800</v>
      </c>
      <c r="G249" s="103">
        <v>46.738569201451597</v>
      </c>
      <c r="H249" s="103">
        <v>0</v>
      </c>
      <c r="I249" s="103">
        <v>-6.7199315199413396</v>
      </c>
      <c r="J249" s="103">
        <v>9.4299756365035195E-2</v>
      </c>
      <c r="K249" s="103">
        <v>0.26592499861687802</v>
      </c>
      <c r="L249" s="103">
        <v>2.5729620196489198</v>
      </c>
    </row>
    <row r="250" spans="1:12" customFormat="1" x14ac:dyDescent="0.25">
      <c r="A250" s="91">
        <v>247</v>
      </c>
      <c r="B250" s="91">
        <v>7</v>
      </c>
      <c r="C250" s="91"/>
      <c r="D250" s="91"/>
      <c r="E250" s="103">
        <v>1</v>
      </c>
      <c r="F250" s="103">
        <v>833.72158218565505</v>
      </c>
      <c r="G250" s="103">
        <v>46.764083879133103</v>
      </c>
      <c r="H250" s="103">
        <v>0</v>
      </c>
      <c r="I250" s="103">
        <v>-6.7199315199413396</v>
      </c>
      <c r="J250" s="103">
        <v>0.32068585256219601</v>
      </c>
      <c r="K250" s="103">
        <v>0.90433303527255104</v>
      </c>
      <c r="L250" s="103">
        <v>2.5556737320004501</v>
      </c>
    </row>
    <row r="251" spans="1:12" customFormat="1" x14ac:dyDescent="0.25">
      <c r="A251" s="91">
        <v>248</v>
      </c>
      <c r="B251" s="91">
        <v>9</v>
      </c>
      <c r="C251" s="91"/>
      <c r="D251" s="91"/>
      <c r="E251" s="103">
        <v>1</v>
      </c>
      <c r="F251" s="103">
        <v>1071.9277485244099</v>
      </c>
      <c r="G251" s="103">
        <v>46.831287648605297</v>
      </c>
      <c r="H251" s="103">
        <v>0</v>
      </c>
      <c r="I251" s="103">
        <v>-6.7199315199413396</v>
      </c>
      <c r="J251" s="103">
        <v>0.48359597143556898</v>
      </c>
      <c r="K251" s="103">
        <v>1.36373902746173</v>
      </c>
      <c r="L251" s="103">
        <v>4.5749449590016296</v>
      </c>
    </row>
    <row r="252" spans="1:12" customFormat="1" x14ac:dyDescent="0.25">
      <c r="A252" s="91">
        <v>249</v>
      </c>
      <c r="B252" s="91">
        <v>13</v>
      </c>
      <c r="C252" s="91"/>
      <c r="D252" s="91"/>
      <c r="E252" s="103">
        <v>1</v>
      </c>
      <c r="F252" s="103">
        <v>1548.3400812019299</v>
      </c>
      <c r="G252" s="103">
        <v>46.917208102430401</v>
      </c>
      <c r="H252" s="103">
        <v>0</v>
      </c>
      <c r="I252" s="103">
        <v>-6.7199315199413396</v>
      </c>
      <c r="J252" s="103">
        <v>0.71453839101105598</v>
      </c>
      <c r="K252" s="103">
        <v>2.01499588085654</v>
      </c>
      <c r="L252" s="103">
        <v>7.0168748064833402</v>
      </c>
    </row>
    <row r="253" spans="1:12" customFormat="1" x14ac:dyDescent="0.25">
      <c r="A253" s="91">
        <v>250</v>
      </c>
      <c r="B253" s="91">
        <v>15</v>
      </c>
      <c r="C253" s="91"/>
      <c r="D253" s="91"/>
      <c r="E253" s="103">
        <v>2</v>
      </c>
      <c r="F253" s="103">
        <v>924.17713628958199</v>
      </c>
      <c r="G253" s="103">
        <v>46.980131428279599</v>
      </c>
      <c r="H253" s="103">
        <v>0</v>
      </c>
      <c r="I253" s="103">
        <v>-6.7199315199413396</v>
      </c>
      <c r="J253" s="103">
        <v>0.31369524312538399</v>
      </c>
      <c r="K253" s="103">
        <v>0.88461953996277198</v>
      </c>
      <c r="L253" s="103">
        <v>2.1873183606934399</v>
      </c>
    </row>
    <row r="254" spans="1:12" customFormat="1" x14ac:dyDescent="0.25">
      <c r="A254" s="91">
        <v>251</v>
      </c>
      <c r="B254" s="91">
        <v>15</v>
      </c>
      <c r="C254" s="91"/>
      <c r="D254" s="91"/>
      <c r="E254" s="103">
        <v>2</v>
      </c>
      <c r="F254" s="103">
        <v>924.17713628958199</v>
      </c>
      <c r="G254" s="103">
        <v>47.045581029525103</v>
      </c>
      <c r="H254" s="103">
        <v>0</v>
      </c>
      <c r="I254" s="103">
        <v>-6.7199315199413396</v>
      </c>
      <c r="J254" s="103">
        <v>0.35435192632978102</v>
      </c>
      <c r="K254" s="103">
        <v>0.99927125107689396</v>
      </c>
      <c r="L254" s="103">
        <v>2.8564357338767201</v>
      </c>
    </row>
    <row r="255" spans="1:12" customFormat="1" x14ac:dyDescent="0.25">
      <c r="A255" s="91">
        <v>252</v>
      </c>
      <c r="B255" s="91">
        <v>17</v>
      </c>
      <c r="C255" s="91"/>
      <c r="D255" s="91"/>
      <c r="E255" s="103">
        <v>2</v>
      </c>
      <c r="F255" s="103">
        <v>1047.4007544615299</v>
      </c>
      <c r="G255" s="103">
        <v>47.111410034014199</v>
      </c>
      <c r="H255" s="103">
        <v>0</v>
      </c>
      <c r="I255" s="103">
        <v>-6.7199315199413396</v>
      </c>
      <c r="J255" s="103">
        <v>0.50069851406570998</v>
      </c>
      <c r="K255" s="103">
        <v>1.41196814067026</v>
      </c>
      <c r="L255" s="103">
        <v>4.9260622352438697</v>
      </c>
    </row>
    <row r="256" spans="1:12" customFormat="1" x14ac:dyDescent="0.25">
      <c r="A256" s="91">
        <v>253</v>
      </c>
      <c r="B256" s="91">
        <v>19</v>
      </c>
      <c r="C256" s="91"/>
      <c r="D256" s="91"/>
      <c r="E256" s="103">
        <v>2</v>
      </c>
      <c r="F256" s="103">
        <v>1170.6243726334701</v>
      </c>
      <c r="G256" s="103">
        <v>47.190719289936403</v>
      </c>
      <c r="H256" s="103">
        <v>0</v>
      </c>
      <c r="I256" s="103">
        <v>-6.7199315199413396</v>
      </c>
      <c r="J256" s="103">
        <v>0.79483742349249198</v>
      </c>
      <c r="K256" s="103">
        <v>2.24143888479075</v>
      </c>
      <c r="L256" s="103">
        <v>9.4437517148662806</v>
      </c>
    </row>
    <row r="257" spans="1:12" customFormat="1" x14ac:dyDescent="0.25">
      <c r="A257" s="91">
        <v>254</v>
      </c>
      <c r="B257" s="91">
        <v>24</v>
      </c>
      <c r="C257" s="91"/>
      <c r="D257" s="91"/>
      <c r="E257" s="103">
        <v>2</v>
      </c>
      <c r="F257" s="103">
        <v>1478.68341806333</v>
      </c>
      <c r="G257" s="103">
        <v>47.278646373494297</v>
      </c>
      <c r="H257" s="103">
        <v>0</v>
      </c>
      <c r="I257" s="103">
        <v>-6.7199315199413396</v>
      </c>
      <c r="J257" s="103">
        <v>1.1038462699698</v>
      </c>
      <c r="K257" s="103">
        <v>3.1128428018272598</v>
      </c>
      <c r="L257" s="103">
        <v>13.8228943498896</v>
      </c>
    </row>
    <row r="258" spans="1:12" customFormat="1" x14ac:dyDescent="0.25">
      <c r="A258" s="91">
        <v>255</v>
      </c>
      <c r="B258" s="91">
        <v>27</v>
      </c>
      <c r="C258" s="91"/>
      <c r="D258" s="91"/>
      <c r="E258" s="103">
        <v>2</v>
      </c>
      <c r="F258" s="103">
        <v>1663.51884532125</v>
      </c>
      <c r="G258" s="103">
        <v>47.365941760353699</v>
      </c>
      <c r="H258" s="103">
        <v>0</v>
      </c>
      <c r="I258" s="103">
        <v>-6.7199315199413396</v>
      </c>
      <c r="J258" s="103">
        <v>0.97613284378258902</v>
      </c>
      <c r="K258" s="103">
        <v>2.7526913656907599</v>
      </c>
      <c r="L258" s="103">
        <v>11.121097456751199</v>
      </c>
    </row>
    <row r="259" spans="1:12" customFormat="1" x14ac:dyDescent="0.25">
      <c r="A259" s="91">
        <v>256</v>
      </c>
      <c r="B259" s="91">
        <v>30</v>
      </c>
      <c r="C259" s="91"/>
      <c r="D259" s="91"/>
      <c r="E259" s="103">
        <v>3</v>
      </c>
      <c r="F259" s="103">
        <v>1156.6930400057499</v>
      </c>
      <c r="G259" s="103">
        <v>47.4463434867911</v>
      </c>
      <c r="H259" s="103">
        <v>0</v>
      </c>
      <c r="I259" s="103">
        <v>-6.7199315199413396</v>
      </c>
      <c r="J259" s="103">
        <v>0.82497105517117197</v>
      </c>
      <c r="K259" s="103">
        <v>2.3264156256791901</v>
      </c>
      <c r="L259" s="103">
        <v>9.9645718674193695</v>
      </c>
    </row>
    <row r="260" spans="1:12" customFormat="1" x14ac:dyDescent="0.25">
      <c r="A260" s="91">
        <v>257</v>
      </c>
      <c r="B260" s="91">
        <v>31</v>
      </c>
      <c r="C260" s="91"/>
      <c r="D260" s="91"/>
      <c r="E260" s="103">
        <v>3</v>
      </c>
      <c r="F260" s="103">
        <v>1195.2494746726099</v>
      </c>
      <c r="G260" s="103">
        <v>47.537375666181397</v>
      </c>
      <c r="H260" s="103">
        <v>0</v>
      </c>
      <c r="I260" s="103">
        <v>-6.7199315199413396</v>
      </c>
      <c r="J260" s="103">
        <v>0.39296231046001001</v>
      </c>
      <c r="K260" s="103">
        <v>1.10815240562286</v>
      </c>
      <c r="L260" s="103">
        <v>2.69091870986983</v>
      </c>
    </row>
    <row r="261" spans="1:12" customFormat="1" x14ac:dyDescent="0.25">
      <c r="A261" s="91">
        <v>258</v>
      </c>
      <c r="B261" s="91">
        <v>31</v>
      </c>
      <c r="C261" s="91"/>
      <c r="D261" s="91"/>
      <c r="E261" s="103">
        <v>3</v>
      </c>
      <c r="F261" s="103">
        <v>1195.2494746726099</v>
      </c>
      <c r="G261" s="103">
        <v>47.627698027957898</v>
      </c>
      <c r="H261" s="103">
        <v>0</v>
      </c>
      <c r="I261" s="103">
        <v>-6.7199315199413396</v>
      </c>
      <c r="J261" s="103">
        <v>0.499908314760594</v>
      </c>
      <c r="K261" s="103">
        <v>1.4097397812638299</v>
      </c>
      <c r="L261" s="103">
        <v>4.5018636226711202</v>
      </c>
    </row>
    <row r="262" spans="1:12" customFormat="1" x14ac:dyDescent="0.25">
      <c r="A262" s="91">
        <v>259</v>
      </c>
      <c r="B262" s="91">
        <v>32</v>
      </c>
      <c r="C262" s="91"/>
      <c r="D262" s="91"/>
      <c r="E262" s="103">
        <v>3</v>
      </c>
      <c r="F262" s="103">
        <v>1233.80590933947</v>
      </c>
      <c r="G262" s="103">
        <v>47.718724645830399</v>
      </c>
      <c r="H262" s="103">
        <v>0</v>
      </c>
      <c r="I262" s="103">
        <v>-6.7199315199413396</v>
      </c>
      <c r="J262" s="103">
        <v>0.53108141825831701</v>
      </c>
      <c r="K262" s="103">
        <v>1.4976478292170601</v>
      </c>
      <c r="L262" s="103">
        <v>4.9127402932882704</v>
      </c>
    </row>
    <row r="263" spans="1:12" customFormat="1" x14ac:dyDescent="0.25">
      <c r="A263" s="91">
        <v>260</v>
      </c>
      <c r="B263" s="91">
        <v>32</v>
      </c>
      <c r="C263" s="91"/>
      <c r="D263" s="91"/>
      <c r="E263" s="103">
        <v>3</v>
      </c>
      <c r="F263" s="103">
        <v>1233.80590933947</v>
      </c>
      <c r="G263" s="103">
        <v>47.810461081316603</v>
      </c>
      <c r="H263" s="103">
        <v>0</v>
      </c>
      <c r="I263" s="103">
        <v>-6.7199315199413396</v>
      </c>
      <c r="J263" s="103">
        <v>0.36801285940406397</v>
      </c>
      <c r="K263" s="103">
        <v>1.03779503680993</v>
      </c>
      <c r="L263" s="103">
        <v>2.1407220976271901</v>
      </c>
    </row>
    <row r="264" spans="1:12" customFormat="1" x14ac:dyDescent="0.25">
      <c r="A264" s="91">
        <v>261</v>
      </c>
      <c r="B264" s="91">
        <v>32</v>
      </c>
      <c r="C264" s="91"/>
      <c r="D264" s="91"/>
      <c r="E264" s="103">
        <v>3</v>
      </c>
      <c r="F264" s="103">
        <v>1233.80590933947</v>
      </c>
      <c r="G264" s="103">
        <v>47.902197516802801</v>
      </c>
      <c r="H264" s="103">
        <v>0</v>
      </c>
      <c r="I264" s="103">
        <v>-6.7199315199413396</v>
      </c>
      <c r="J264" s="103">
        <v>0.40135760796308501</v>
      </c>
      <c r="K264" s="103">
        <v>1.13182711659721</v>
      </c>
      <c r="L264" s="103">
        <v>2.7123003963377399</v>
      </c>
    </row>
    <row r="265" spans="1:12" customFormat="1" x14ac:dyDescent="0.25">
      <c r="A265" s="91">
        <v>262</v>
      </c>
      <c r="B265" s="91">
        <v>32</v>
      </c>
      <c r="C265" s="91"/>
      <c r="D265" s="91"/>
      <c r="E265" s="103">
        <v>3</v>
      </c>
      <c r="F265" s="103">
        <v>1233.80590933947</v>
      </c>
      <c r="G265" s="103">
        <v>47.996460227685397</v>
      </c>
      <c r="H265" s="103">
        <v>0</v>
      </c>
      <c r="I265" s="103">
        <v>-6.7199315199413396</v>
      </c>
      <c r="J265" s="103">
        <v>0.429582198739003</v>
      </c>
      <c r="K265" s="103">
        <v>1.21142036850333</v>
      </c>
      <c r="L265" s="103">
        <v>3.19489784706</v>
      </c>
    </row>
    <row r="266" spans="1:12" customFormat="1" x14ac:dyDescent="0.25">
      <c r="A266" s="91">
        <v>263</v>
      </c>
      <c r="B266" s="91">
        <v>32</v>
      </c>
      <c r="C266" s="91"/>
      <c r="D266" s="91"/>
      <c r="E266" s="103">
        <v>3</v>
      </c>
      <c r="F266" s="103">
        <v>1233.80590933947</v>
      </c>
      <c r="G266" s="103">
        <v>48.091689208629496</v>
      </c>
      <c r="H266" s="103">
        <v>0</v>
      </c>
      <c r="I266" s="103">
        <v>-6.7199315199413396</v>
      </c>
      <c r="J266" s="103">
        <v>0.27248838439355999</v>
      </c>
      <c r="K266" s="103">
        <v>0.76841633569522505</v>
      </c>
      <c r="L266" s="103">
        <v>0.49954648303006599</v>
      </c>
    </row>
    <row r="267" spans="1:12" customFormat="1" x14ac:dyDescent="0.25">
      <c r="A267" s="91">
        <v>264</v>
      </c>
      <c r="B267" s="91">
        <v>31</v>
      </c>
      <c r="C267" s="91"/>
      <c r="D267" s="91"/>
      <c r="E267" s="103">
        <v>3</v>
      </c>
      <c r="F267" s="103">
        <v>1195.2494746726099</v>
      </c>
      <c r="G267" s="103">
        <v>48.188376754432298</v>
      </c>
      <c r="H267" s="103">
        <v>0</v>
      </c>
      <c r="I267" s="103">
        <v>-6.7199315199413396</v>
      </c>
      <c r="J267" s="103">
        <v>0.22226937611307601</v>
      </c>
      <c r="K267" s="103">
        <v>0.62679889974095504</v>
      </c>
      <c r="L267" s="103">
        <v>-0.230221815668647</v>
      </c>
    </row>
    <row r="268" spans="1:12" customFormat="1" x14ac:dyDescent="0.25">
      <c r="A268" s="91">
        <v>265</v>
      </c>
      <c r="B268" s="91">
        <v>31</v>
      </c>
      <c r="C268" s="91"/>
      <c r="D268" s="91"/>
      <c r="E268" s="103">
        <v>3</v>
      </c>
      <c r="F268" s="103">
        <v>1195.2494746726099</v>
      </c>
      <c r="G268" s="103">
        <v>48.283188446653803</v>
      </c>
      <c r="H268" s="103">
        <v>0</v>
      </c>
      <c r="I268" s="103">
        <v>-6.7199315199413396</v>
      </c>
      <c r="J268" s="103">
        <v>0.54365738512247097</v>
      </c>
      <c r="K268" s="103">
        <v>1.5331120138540799</v>
      </c>
      <c r="L268" s="103">
        <v>5.2439647077758096</v>
      </c>
    </row>
    <row r="269" spans="1:12" customFormat="1" x14ac:dyDescent="0.25">
      <c r="A269" s="91">
        <v>266</v>
      </c>
      <c r="B269" s="91">
        <v>32</v>
      </c>
      <c r="C269" s="91"/>
      <c r="D269" s="91"/>
      <c r="E269" s="103">
        <v>3</v>
      </c>
      <c r="F269" s="103">
        <v>1233.80590933947</v>
      </c>
      <c r="G269" s="103">
        <v>48.378704394971301</v>
      </c>
      <c r="H269" s="103">
        <v>0</v>
      </c>
      <c r="I269" s="103">
        <v>-6.7199315199413396</v>
      </c>
      <c r="J269" s="103">
        <v>0.51887569222319396</v>
      </c>
      <c r="K269" s="103">
        <v>1.46322772248377</v>
      </c>
      <c r="L269" s="103">
        <v>4.7141626225664801</v>
      </c>
    </row>
    <row r="270" spans="1:12" customFormat="1" x14ac:dyDescent="0.25">
      <c r="A270" s="91">
        <v>267</v>
      </c>
      <c r="B270" s="91">
        <v>32</v>
      </c>
      <c r="C270" s="91"/>
      <c r="D270" s="91"/>
      <c r="E270" s="103">
        <v>3</v>
      </c>
      <c r="F270" s="103">
        <v>1233.80590933947</v>
      </c>
      <c r="G270" s="103">
        <v>48.474930160902602</v>
      </c>
      <c r="H270" s="103">
        <v>0</v>
      </c>
      <c r="I270" s="103">
        <v>-6.7199315199413396</v>
      </c>
      <c r="J270" s="103">
        <v>0.36839776460448898</v>
      </c>
      <c r="K270" s="103">
        <v>1.03888046819211</v>
      </c>
      <c r="L270" s="103">
        <v>2.15486604334356</v>
      </c>
    </row>
    <row r="271" spans="1:12" customFormat="1" x14ac:dyDescent="0.25">
      <c r="A271" s="91">
        <v>268</v>
      </c>
      <c r="B271" s="91">
        <v>32</v>
      </c>
      <c r="C271" s="91"/>
      <c r="D271" s="91"/>
      <c r="E271" s="103">
        <v>3</v>
      </c>
      <c r="F271" s="103">
        <v>1233.80590933947</v>
      </c>
      <c r="G271" s="103">
        <v>48.573682202230202</v>
      </c>
      <c r="H271" s="103">
        <v>0</v>
      </c>
      <c r="I271" s="103">
        <v>-6.7199315199413396</v>
      </c>
      <c r="J271" s="103">
        <v>0.40839853373215101</v>
      </c>
      <c r="K271" s="103">
        <v>1.1516825037962199</v>
      </c>
      <c r="L271" s="103">
        <v>2.8401658422748901</v>
      </c>
    </row>
    <row r="272" spans="1:12" customFormat="1" x14ac:dyDescent="0.25">
      <c r="A272" s="91">
        <v>269</v>
      </c>
      <c r="B272" s="91">
        <v>32</v>
      </c>
      <c r="C272" s="91"/>
      <c r="D272" s="91"/>
      <c r="E272" s="103">
        <v>3</v>
      </c>
      <c r="F272" s="103">
        <v>1233.80590933947</v>
      </c>
      <c r="G272" s="103">
        <v>48.669907968161397</v>
      </c>
      <c r="H272" s="103">
        <v>0</v>
      </c>
      <c r="I272" s="103">
        <v>-6.7199315199413396</v>
      </c>
      <c r="J272" s="103">
        <v>0.39750259049061198</v>
      </c>
      <c r="K272" s="103">
        <v>1.1209559801748901</v>
      </c>
      <c r="L272" s="103">
        <v>2.6551455556152099</v>
      </c>
    </row>
    <row r="273" spans="1:12" customFormat="1" x14ac:dyDescent="0.25">
      <c r="A273" s="91">
        <v>270</v>
      </c>
      <c r="B273" s="91">
        <v>32</v>
      </c>
      <c r="C273" s="91"/>
      <c r="D273" s="91"/>
      <c r="E273" s="103">
        <v>3</v>
      </c>
      <c r="F273" s="103">
        <v>1233.80590933947</v>
      </c>
      <c r="G273" s="103">
        <v>48.766133734092698</v>
      </c>
      <c r="H273" s="103">
        <v>0</v>
      </c>
      <c r="I273" s="103">
        <v>-6.7199315199413396</v>
      </c>
      <c r="J273" s="103">
        <v>0.400526829606071</v>
      </c>
      <c r="K273" s="103">
        <v>1.1294843243996899</v>
      </c>
      <c r="L273" s="103">
        <v>2.7079103193753098</v>
      </c>
    </row>
    <row r="274" spans="1:12" customFormat="1" x14ac:dyDescent="0.25">
      <c r="A274" s="91">
        <v>271</v>
      </c>
      <c r="B274" s="91">
        <v>32</v>
      </c>
      <c r="C274" s="91"/>
      <c r="D274" s="91"/>
      <c r="E274" s="103">
        <v>3</v>
      </c>
      <c r="F274" s="103">
        <v>1233.80590933947</v>
      </c>
      <c r="G274" s="103">
        <v>48.862359500023899</v>
      </c>
      <c r="H274" s="103">
        <v>0</v>
      </c>
      <c r="I274" s="103">
        <v>-6.7199315199413396</v>
      </c>
      <c r="J274" s="103">
        <v>0.39882041423460601</v>
      </c>
      <c r="K274" s="103">
        <v>1.1246722387402099</v>
      </c>
      <c r="L274" s="103">
        <v>2.6798433603399299</v>
      </c>
    </row>
    <row r="275" spans="1:12" customFormat="1" x14ac:dyDescent="0.25">
      <c r="A275" s="91">
        <v>272</v>
      </c>
      <c r="B275" s="91">
        <v>32</v>
      </c>
      <c r="C275" s="91"/>
      <c r="D275" s="91"/>
      <c r="E275" s="103">
        <v>3</v>
      </c>
      <c r="F275" s="103">
        <v>1233.80590933947</v>
      </c>
      <c r="G275" s="103">
        <v>48.9585852659552</v>
      </c>
      <c r="H275" s="103">
        <v>0</v>
      </c>
      <c r="I275" s="103">
        <v>-6.7199315199413396</v>
      </c>
      <c r="J275" s="103">
        <v>0.40212081467754202</v>
      </c>
      <c r="K275" s="103">
        <v>1.1339793569879499</v>
      </c>
      <c r="L275" s="103">
        <v>2.7373179450108802</v>
      </c>
    </row>
    <row r="276" spans="1:12" customFormat="1" x14ac:dyDescent="0.25">
      <c r="A276" s="91">
        <v>273</v>
      </c>
      <c r="B276" s="91">
        <v>32</v>
      </c>
      <c r="C276" s="91"/>
      <c r="D276" s="91"/>
      <c r="E276" s="103">
        <v>3</v>
      </c>
      <c r="F276" s="103">
        <v>1233.80590933947</v>
      </c>
      <c r="G276" s="103">
        <v>49.054811031886402</v>
      </c>
      <c r="H276" s="103">
        <v>0</v>
      </c>
      <c r="I276" s="103">
        <v>-6.7199315199413396</v>
      </c>
      <c r="J276" s="103">
        <v>0.39012979317027102</v>
      </c>
      <c r="K276" s="103">
        <v>1.1001647163075201</v>
      </c>
      <c r="L276" s="103">
        <v>2.5334584643037901</v>
      </c>
    </row>
    <row r="277" spans="1:12" customFormat="1" x14ac:dyDescent="0.25">
      <c r="A277" s="91">
        <v>274</v>
      </c>
      <c r="B277" s="91">
        <v>32</v>
      </c>
      <c r="C277" s="91"/>
      <c r="D277" s="91"/>
      <c r="E277" s="103">
        <v>3</v>
      </c>
      <c r="F277" s="103">
        <v>1233.80590933947</v>
      </c>
      <c r="G277" s="103">
        <v>49.153563073214002</v>
      </c>
      <c r="H277" s="103">
        <v>0</v>
      </c>
      <c r="I277" s="103">
        <v>-6.7199315199413396</v>
      </c>
      <c r="J277" s="103">
        <v>0.434360089872452</v>
      </c>
      <c r="K277" s="103">
        <v>1.2248940055733499</v>
      </c>
      <c r="L277" s="103">
        <v>3.2893949789448702</v>
      </c>
    </row>
    <row r="278" spans="1:12" customFormat="1" x14ac:dyDescent="0.25">
      <c r="A278" s="91">
        <v>275</v>
      </c>
      <c r="B278" s="91">
        <v>32</v>
      </c>
      <c r="C278" s="91"/>
      <c r="D278" s="91"/>
      <c r="E278" s="103">
        <v>3</v>
      </c>
      <c r="F278" s="103">
        <v>1233.80590933947</v>
      </c>
      <c r="G278" s="103">
        <v>49.250954875112797</v>
      </c>
      <c r="H278" s="103">
        <v>0</v>
      </c>
      <c r="I278" s="103">
        <v>-6.7199315199413396</v>
      </c>
      <c r="J278" s="103">
        <v>0.25973637797111498</v>
      </c>
      <c r="K278" s="103">
        <v>0.73245572009061899</v>
      </c>
      <c r="L278" s="103">
        <v>0.29204565457701398</v>
      </c>
    </row>
    <row r="279" spans="1:12" customFormat="1" x14ac:dyDescent="0.25">
      <c r="A279" s="91">
        <v>276</v>
      </c>
      <c r="B279" s="91">
        <v>31</v>
      </c>
      <c r="C279" s="91"/>
      <c r="D279" s="91"/>
      <c r="E279" s="103">
        <v>3</v>
      </c>
      <c r="F279" s="103">
        <v>1195.2494746726099</v>
      </c>
      <c r="G279" s="103">
        <v>49.346558179107902</v>
      </c>
      <c r="H279" s="103">
        <v>0</v>
      </c>
      <c r="I279" s="103">
        <v>-6.7199315199413396</v>
      </c>
      <c r="J279" s="103">
        <v>0.26206185447680502</v>
      </c>
      <c r="K279" s="103">
        <v>0.73901355608507502</v>
      </c>
      <c r="L279" s="103">
        <v>0.46939996951524399</v>
      </c>
    </row>
    <row r="280" spans="1:12" customFormat="1" x14ac:dyDescent="0.25">
      <c r="A280" s="91">
        <v>277</v>
      </c>
      <c r="B280" s="91">
        <v>31</v>
      </c>
      <c r="C280" s="91"/>
      <c r="D280" s="91"/>
      <c r="E280" s="103">
        <v>3</v>
      </c>
      <c r="F280" s="103">
        <v>1195.2494746726099</v>
      </c>
      <c r="G280" s="103">
        <v>49.445404113424402</v>
      </c>
      <c r="H280" s="103">
        <v>0</v>
      </c>
      <c r="I280" s="103">
        <v>-6.7199315199413396</v>
      </c>
      <c r="J280" s="103">
        <v>0.37660993669803</v>
      </c>
      <c r="K280" s="103">
        <v>1.0620387661219901</v>
      </c>
      <c r="L280" s="103">
        <v>2.4333380676935699</v>
      </c>
    </row>
    <row r="281" spans="1:12" customFormat="1" x14ac:dyDescent="0.25">
      <c r="A281" s="91">
        <v>278</v>
      </c>
      <c r="B281" s="91">
        <v>31</v>
      </c>
      <c r="C281" s="91"/>
      <c r="D281" s="91"/>
      <c r="E281" s="103">
        <v>3</v>
      </c>
      <c r="F281" s="103">
        <v>1195.2494746726099</v>
      </c>
      <c r="G281" s="103">
        <v>49.5435402301271</v>
      </c>
      <c r="H281" s="103">
        <v>0</v>
      </c>
      <c r="I281" s="103">
        <v>-6.7199315199413396</v>
      </c>
      <c r="J281" s="103">
        <v>0.53008501399520402</v>
      </c>
      <c r="K281" s="103">
        <v>1.49483797251643</v>
      </c>
      <c r="L281" s="103">
        <v>5.0300472331075996</v>
      </c>
    </row>
    <row r="282" spans="1:12" customFormat="1" x14ac:dyDescent="0.25">
      <c r="A282" s="91">
        <v>279</v>
      </c>
      <c r="B282" s="91">
        <v>32</v>
      </c>
      <c r="C282" s="91"/>
      <c r="D282" s="91"/>
      <c r="E282" s="103">
        <v>3</v>
      </c>
      <c r="F282" s="103">
        <v>1233.80590933947</v>
      </c>
      <c r="G282" s="103">
        <v>49.6456166959359</v>
      </c>
      <c r="H282" s="103">
        <v>0</v>
      </c>
      <c r="I282" s="103">
        <v>-6.7199315199413396</v>
      </c>
      <c r="J282" s="103">
        <v>0.41458699337286398</v>
      </c>
      <c r="K282" s="103">
        <v>1.1691339393548299</v>
      </c>
      <c r="L282" s="103">
        <v>2.9578925238097802</v>
      </c>
    </row>
    <row r="283" spans="1:12" customFormat="1" x14ac:dyDescent="0.25">
      <c r="A283" s="91">
        <v>280</v>
      </c>
      <c r="B283" s="91">
        <v>31</v>
      </c>
      <c r="C283" s="91"/>
      <c r="D283" s="91"/>
      <c r="E283" s="103">
        <v>3</v>
      </c>
      <c r="F283" s="103">
        <v>1195.2494746726099</v>
      </c>
      <c r="G283" s="103">
        <v>49.747212916182399</v>
      </c>
      <c r="H283" s="103">
        <v>0</v>
      </c>
      <c r="I283" s="103">
        <v>-6.7199315199413396</v>
      </c>
      <c r="J283" s="103">
        <v>0.17731276459902801</v>
      </c>
      <c r="K283" s="103">
        <v>0.500021405126711</v>
      </c>
      <c r="L283" s="103">
        <v>-0.99255433364870704</v>
      </c>
    </row>
    <row r="284" spans="1:12" customFormat="1" x14ac:dyDescent="0.25">
      <c r="A284" s="91">
        <v>281</v>
      </c>
      <c r="B284" s="91">
        <v>30</v>
      </c>
      <c r="C284" s="91"/>
      <c r="D284" s="91"/>
      <c r="E284" s="103">
        <v>3</v>
      </c>
      <c r="F284" s="103">
        <v>1156.6930400057499</v>
      </c>
      <c r="G284" s="103">
        <v>49.845646944122798</v>
      </c>
      <c r="H284" s="103">
        <v>0</v>
      </c>
      <c r="I284" s="103">
        <v>-6.7199315199413396</v>
      </c>
      <c r="J284" s="103">
        <v>0</v>
      </c>
      <c r="K284" s="103">
        <v>0</v>
      </c>
      <c r="L284" s="103">
        <v>-3.2823073764222399</v>
      </c>
    </row>
    <row r="285" spans="1:12" customFormat="1" x14ac:dyDescent="0.25">
      <c r="A285" s="91">
        <v>282</v>
      </c>
      <c r="B285" s="91">
        <v>27</v>
      </c>
      <c r="C285" s="91"/>
      <c r="D285" s="91"/>
      <c r="E285" s="103">
        <v>2</v>
      </c>
      <c r="F285" s="103">
        <v>1663.51884532125</v>
      </c>
      <c r="G285" s="103">
        <v>49.944555531132501</v>
      </c>
      <c r="H285" s="103">
        <v>0</v>
      </c>
      <c r="I285" s="103">
        <v>-6.7199315199413396</v>
      </c>
      <c r="J285" s="103">
        <v>0</v>
      </c>
      <c r="K285" s="103">
        <v>0</v>
      </c>
      <c r="L285" s="103">
        <v>-5.8479828455238598</v>
      </c>
    </row>
    <row r="286" spans="1:12" customFormat="1" x14ac:dyDescent="0.25">
      <c r="A286" s="91">
        <v>283</v>
      </c>
      <c r="B286" s="91">
        <v>24</v>
      </c>
      <c r="C286" s="91"/>
      <c r="D286" s="91"/>
      <c r="E286" s="103">
        <v>2</v>
      </c>
      <c r="F286" s="103">
        <v>1478.68341806333</v>
      </c>
      <c r="G286" s="103">
        <v>50.040602243696199</v>
      </c>
      <c r="H286" s="103">
        <v>0</v>
      </c>
      <c r="I286" s="103">
        <v>-6.7199315199413396</v>
      </c>
      <c r="J286" s="103">
        <v>0</v>
      </c>
      <c r="K286" s="103">
        <v>0</v>
      </c>
      <c r="L286" s="103">
        <v>-3.8338947092491198</v>
      </c>
    </row>
    <row r="287" spans="1:12" customFormat="1" x14ac:dyDescent="0.25">
      <c r="A287" s="91">
        <v>284</v>
      </c>
      <c r="B287" s="91">
        <v>22</v>
      </c>
      <c r="C287" s="91"/>
      <c r="D287" s="91"/>
      <c r="E287" s="103">
        <v>2</v>
      </c>
      <c r="F287" s="103">
        <v>1355.45979989139</v>
      </c>
      <c r="G287" s="103">
        <v>50.142941647906397</v>
      </c>
      <c r="H287" s="103">
        <v>0</v>
      </c>
      <c r="I287" s="103">
        <v>-6.7199315199413396</v>
      </c>
      <c r="J287" s="103">
        <v>0</v>
      </c>
      <c r="K287" s="103">
        <v>0</v>
      </c>
      <c r="L287" s="103">
        <v>-3.63683977684616</v>
      </c>
    </row>
    <row r="288" spans="1:12" customFormat="1" x14ac:dyDescent="0.25">
      <c r="A288" s="91">
        <v>285</v>
      </c>
      <c r="B288" s="91">
        <v>19</v>
      </c>
      <c r="C288" s="91"/>
      <c r="D288" s="91"/>
      <c r="E288" s="103">
        <v>2</v>
      </c>
      <c r="F288" s="103">
        <v>1170.6243726334701</v>
      </c>
      <c r="G288" s="103">
        <v>50.242752068957103</v>
      </c>
      <c r="H288" s="103">
        <v>0</v>
      </c>
      <c r="I288" s="103">
        <v>-6.7199315199413396</v>
      </c>
      <c r="J288" s="103">
        <v>0</v>
      </c>
      <c r="K288" s="103">
        <v>0</v>
      </c>
      <c r="L288" s="103">
        <v>-3.8984315546464998</v>
      </c>
    </row>
    <row r="289" spans="1:12" customFormat="1" x14ac:dyDescent="0.25">
      <c r="A289" s="91">
        <v>286</v>
      </c>
      <c r="B289" s="91">
        <v>16</v>
      </c>
      <c r="C289" s="91"/>
      <c r="D289" s="91"/>
      <c r="E289" s="103">
        <v>2</v>
      </c>
      <c r="F289" s="103">
        <v>985.78894537555402</v>
      </c>
      <c r="G289" s="103">
        <v>50.327822670536101</v>
      </c>
      <c r="H289" s="103">
        <v>0</v>
      </c>
      <c r="I289" s="103">
        <v>-6.7199315199413396</v>
      </c>
      <c r="J289" s="103">
        <v>0</v>
      </c>
      <c r="K289" s="103">
        <v>0</v>
      </c>
      <c r="L289" s="103">
        <v>-2.6586015144201598</v>
      </c>
    </row>
    <row r="290" spans="1:12" customFormat="1" x14ac:dyDescent="0.25">
      <c r="A290" s="91">
        <v>287</v>
      </c>
      <c r="B290" s="91">
        <v>14</v>
      </c>
      <c r="C290" s="91"/>
      <c r="D290" s="91"/>
      <c r="E290" s="103">
        <v>2</v>
      </c>
      <c r="F290" s="103">
        <v>862.56532720360997</v>
      </c>
      <c r="G290" s="103">
        <v>50.369855787056899</v>
      </c>
      <c r="H290" s="103">
        <v>0</v>
      </c>
      <c r="I290" s="103">
        <v>-6.7199315199413396</v>
      </c>
      <c r="J290" s="103">
        <v>2.1198647684160202E-2</v>
      </c>
      <c r="K290" s="103">
        <v>5.97801158071729E-2</v>
      </c>
      <c r="L290" s="103">
        <v>-2.4804060359981102</v>
      </c>
    </row>
    <row r="291" spans="1:12" customFormat="1" x14ac:dyDescent="0.25">
      <c r="A291" s="91">
        <v>288</v>
      </c>
      <c r="B291" s="91">
        <v>11</v>
      </c>
      <c r="C291" s="91"/>
      <c r="D291" s="91"/>
      <c r="E291" s="103">
        <v>1</v>
      </c>
      <c r="F291" s="103">
        <v>1310.13391486317</v>
      </c>
      <c r="G291" s="103">
        <v>50.473750291535303</v>
      </c>
      <c r="H291" s="103">
        <v>0</v>
      </c>
      <c r="I291" s="103">
        <v>-6.7199315199413396</v>
      </c>
      <c r="J291" s="103">
        <v>0</v>
      </c>
      <c r="K291" s="103">
        <v>0</v>
      </c>
      <c r="L291" s="103">
        <v>-2.6514236556635602</v>
      </c>
    </row>
    <row r="292" spans="1:12" customFormat="1" x14ac:dyDescent="0.25">
      <c r="A292" s="91">
        <v>289</v>
      </c>
      <c r="B292" s="91">
        <v>8</v>
      </c>
      <c r="C292" s="91"/>
      <c r="D292" s="91"/>
      <c r="E292" s="103">
        <v>1</v>
      </c>
      <c r="F292" s="103">
        <v>952.82466535503397</v>
      </c>
      <c r="G292" s="103">
        <v>50.553444288618003</v>
      </c>
      <c r="H292" s="103">
        <v>0</v>
      </c>
      <c r="I292" s="103">
        <v>-6.7199315199413396</v>
      </c>
      <c r="J292" s="103">
        <v>5.9291236574441498E-2</v>
      </c>
      <c r="K292" s="103">
        <v>0.16720108950247001</v>
      </c>
      <c r="L292" s="103">
        <v>-2.1489940455717398</v>
      </c>
    </row>
    <row r="293" spans="1:12" customFormat="1" x14ac:dyDescent="0.25">
      <c r="A293" s="91">
        <v>290</v>
      </c>
      <c r="B293" s="91">
        <v>4</v>
      </c>
      <c r="C293" s="91"/>
      <c r="D293" s="91"/>
      <c r="E293" s="103">
        <v>1</v>
      </c>
      <c r="F293" s="103">
        <v>800</v>
      </c>
      <c r="G293" s="103">
        <v>50.593584383299998</v>
      </c>
      <c r="H293" s="103">
        <v>0</v>
      </c>
      <c r="I293" s="103">
        <v>-6.7199315199413396</v>
      </c>
      <c r="J293" s="103">
        <v>9.3339492734477905E-2</v>
      </c>
      <c r="K293" s="103">
        <v>0.26321705837958498</v>
      </c>
      <c r="L293" s="103">
        <v>-1.29232254180156</v>
      </c>
    </row>
    <row r="294" spans="1:12" customFormat="1" x14ac:dyDescent="0.25">
      <c r="A294" s="91">
        <v>291</v>
      </c>
      <c r="B294" s="91">
        <v>1</v>
      </c>
      <c r="C294" s="91"/>
      <c r="D294" s="91"/>
      <c r="E294" s="103">
        <v>1</v>
      </c>
      <c r="F294" s="103">
        <v>800</v>
      </c>
      <c r="G294" s="103">
        <v>50.632640236174304</v>
      </c>
      <c r="H294" s="103">
        <v>0</v>
      </c>
      <c r="I294" s="103">
        <v>-6.7199315199413396</v>
      </c>
      <c r="J294" s="103">
        <v>9.3329872677950301E-2</v>
      </c>
      <c r="K294" s="103">
        <v>0.26318992985224399</v>
      </c>
      <c r="L294" s="103">
        <v>-0.10654166184335299</v>
      </c>
    </row>
    <row r="295" spans="1:12" customFormat="1" x14ac:dyDescent="0.25">
      <c r="A295" s="91">
        <v>292</v>
      </c>
      <c r="B295" s="91">
        <v>0</v>
      </c>
      <c r="C295" s="91"/>
      <c r="D295" s="91"/>
      <c r="E295" s="103">
        <v>0</v>
      </c>
      <c r="F295" s="103">
        <v>800</v>
      </c>
      <c r="G295" s="103">
        <v>50.666414599554201</v>
      </c>
      <c r="H295" s="103">
        <v>0</v>
      </c>
      <c r="I295" s="103">
        <v>-6.7199315199413396</v>
      </c>
      <c r="J295" s="103">
        <v>9.33215552687537E-2</v>
      </c>
      <c r="K295" s="103">
        <v>0.263166474786034</v>
      </c>
      <c r="L295" s="103">
        <v>4.1887902047863898E-2</v>
      </c>
    </row>
    <row r="296" spans="1:12" customFormat="1" x14ac:dyDescent="0.25">
      <c r="A296" s="91">
        <v>293</v>
      </c>
      <c r="B296" s="91">
        <v>0</v>
      </c>
      <c r="C296" s="91"/>
      <c r="D296" s="91"/>
      <c r="E296" s="103">
        <v>0</v>
      </c>
      <c r="F296" s="103">
        <v>800</v>
      </c>
      <c r="G296" s="103">
        <v>50.700188962934099</v>
      </c>
      <c r="H296" s="103">
        <v>0</v>
      </c>
      <c r="I296" s="103">
        <v>-6.7199315199413396</v>
      </c>
      <c r="J296" s="103">
        <v>9.3313239468545806E-2</v>
      </c>
      <c r="K296" s="103">
        <v>0.26314302425716801</v>
      </c>
      <c r="L296" s="103">
        <v>4.1887902047863898E-2</v>
      </c>
    </row>
    <row r="297" spans="1:12" customFormat="1" x14ac:dyDescent="0.25">
      <c r="A297" s="91">
        <v>294</v>
      </c>
      <c r="B297" s="91">
        <v>0</v>
      </c>
      <c r="C297" s="91"/>
      <c r="D297" s="91"/>
      <c r="E297" s="103">
        <v>0</v>
      </c>
      <c r="F297" s="103">
        <v>800</v>
      </c>
      <c r="G297" s="103">
        <v>50.733963326313997</v>
      </c>
      <c r="H297" s="103">
        <v>0</v>
      </c>
      <c r="I297" s="103">
        <v>-6.7199315199413396</v>
      </c>
      <c r="J297" s="103">
        <v>9.3304925276847597E-2</v>
      </c>
      <c r="K297" s="103">
        <v>0.263119578264293</v>
      </c>
      <c r="L297" s="103">
        <v>4.1887902047863898E-2</v>
      </c>
    </row>
    <row r="298" spans="1:12" customFormat="1" x14ac:dyDescent="0.25">
      <c r="A298" s="91">
        <v>295</v>
      </c>
      <c r="B298" s="91">
        <v>0</v>
      </c>
      <c r="C298" s="91"/>
      <c r="D298" s="91"/>
      <c r="E298" s="103">
        <v>0</v>
      </c>
      <c r="F298" s="103">
        <v>800</v>
      </c>
      <c r="G298" s="103">
        <v>50.767737689693902</v>
      </c>
      <c r="H298" s="103">
        <v>0</v>
      </c>
      <c r="I298" s="103">
        <v>-6.7199315199413396</v>
      </c>
      <c r="J298" s="103">
        <v>9.3296612693180098E-2</v>
      </c>
      <c r="K298" s="103">
        <v>0.26309613680605898</v>
      </c>
      <c r="L298" s="103">
        <v>4.1887902047863898E-2</v>
      </c>
    </row>
    <row r="299" spans="1:12" customFormat="1" x14ac:dyDescent="0.25">
      <c r="A299" s="91">
        <v>296</v>
      </c>
      <c r="B299" s="91">
        <v>0</v>
      </c>
      <c r="C299" s="91"/>
      <c r="D299" s="91"/>
      <c r="E299" s="103">
        <v>0</v>
      </c>
      <c r="F299" s="103">
        <v>800</v>
      </c>
      <c r="G299" s="103">
        <v>50.8015120530738</v>
      </c>
      <c r="H299" s="103">
        <v>0</v>
      </c>
      <c r="I299" s="103">
        <v>-6.7199315199413396</v>
      </c>
      <c r="J299" s="103">
        <v>9.3288301717064703E-2</v>
      </c>
      <c r="K299" s="103">
        <v>0.26307269988111698</v>
      </c>
      <c r="L299" s="103">
        <v>4.1887902047863898E-2</v>
      </c>
    </row>
    <row r="300" spans="1:12" customFormat="1" x14ac:dyDescent="0.25">
      <c r="A300" s="91">
        <v>297</v>
      </c>
      <c r="B300" s="91">
        <v>0</v>
      </c>
      <c r="C300" s="91"/>
      <c r="D300" s="91"/>
      <c r="E300" s="103">
        <v>0</v>
      </c>
      <c r="F300" s="103">
        <v>800</v>
      </c>
      <c r="G300" s="103">
        <v>50.835286416453698</v>
      </c>
      <c r="H300" s="103">
        <v>0</v>
      </c>
      <c r="I300" s="103">
        <v>-6.7199315199413396</v>
      </c>
      <c r="J300" s="103">
        <v>9.3279992348022894E-2</v>
      </c>
      <c r="K300" s="103">
        <v>0.26304926748811702</v>
      </c>
      <c r="L300" s="103">
        <v>4.1887902047863898E-2</v>
      </c>
    </row>
    <row r="301" spans="1:12" customFormat="1" x14ac:dyDescent="0.25">
      <c r="A301" s="91">
        <v>298</v>
      </c>
      <c r="B301" s="91">
        <v>0</v>
      </c>
      <c r="C301" s="91"/>
      <c r="D301" s="91"/>
      <c r="E301" s="103">
        <v>0</v>
      </c>
      <c r="F301" s="103">
        <v>800</v>
      </c>
      <c r="G301" s="103">
        <v>50.869060779833603</v>
      </c>
      <c r="H301" s="103">
        <v>0</v>
      </c>
      <c r="I301" s="103">
        <v>-6.7199315199413396</v>
      </c>
      <c r="J301" s="103">
        <v>9.32716845855764E-2</v>
      </c>
      <c r="K301" s="103">
        <v>0.26302583962571002</v>
      </c>
      <c r="L301" s="103">
        <v>4.1887902047863898E-2</v>
      </c>
    </row>
    <row r="302" spans="1:12" customFormat="1" x14ac:dyDescent="0.25">
      <c r="A302" s="91">
        <v>299</v>
      </c>
      <c r="B302" s="91">
        <v>0</v>
      </c>
      <c r="C302" s="91"/>
      <c r="D302" s="91"/>
      <c r="E302" s="103">
        <v>0</v>
      </c>
      <c r="F302" s="103">
        <v>800</v>
      </c>
      <c r="G302" s="103">
        <v>50.902835143213501</v>
      </c>
      <c r="H302" s="103">
        <v>0</v>
      </c>
      <c r="I302" s="103">
        <v>-6.7199315199413396</v>
      </c>
      <c r="J302" s="103">
        <v>9.3263378429246896E-2</v>
      </c>
      <c r="K302" s="103">
        <v>0.263002416292548</v>
      </c>
      <c r="L302" s="103">
        <v>4.1887902047863898E-2</v>
      </c>
    </row>
    <row r="303" spans="1:12" customFormat="1" x14ac:dyDescent="0.25">
      <c r="A303" s="91">
        <v>300</v>
      </c>
      <c r="B303" s="91">
        <v>0</v>
      </c>
      <c r="C303" s="91"/>
      <c r="D303" s="91"/>
      <c r="E303" s="103">
        <v>0</v>
      </c>
      <c r="F303" s="103">
        <v>800</v>
      </c>
      <c r="G303" s="103">
        <v>50.936609506593399</v>
      </c>
      <c r="H303" s="103">
        <v>0</v>
      </c>
      <c r="I303" s="103">
        <v>-6.7199315199413396</v>
      </c>
      <c r="J303" s="103">
        <v>9.3255073878556694E-2</v>
      </c>
      <c r="K303" s="103">
        <v>0.26297899748728398</v>
      </c>
      <c r="L303" s="103">
        <v>4.1887902047863898E-2</v>
      </c>
    </row>
    <row r="304" spans="1:12" customFormat="1" x14ac:dyDescent="0.25">
      <c r="A304" s="91">
        <v>301</v>
      </c>
      <c r="B304" s="91">
        <v>0</v>
      </c>
      <c r="C304" s="91"/>
      <c r="D304" s="91"/>
      <c r="E304" s="103">
        <v>0</v>
      </c>
      <c r="F304" s="103">
        <v>800</v>
      </c>
      <c r="G304" s="103">
        <v>50.970383869973297</v>
      </c>
      <c r="H304" s="103">
        <v>0</v>
      </c>
      <c r="I304" s="103">
        <v>-6.7199315199413396</v>
      </c>
      <c r="J304" s="103">
        <v>9.3246770933027801E-2</v>
      </c>
      <c r="K304" s="103">
        <v>0.26295558320856899</v>
      </c>
      <c r="L304" s="103">
        <v>4.1887902047863898E-2</v>
      </c>
    </row>
    <row r="305" spans="1:12" customFormat="1" x14ac:dyDescent="0.25">
      <c r="A305" s="91">
        <v>302</v>
      </c>
      <c r="B305" s="91">
        <v>0</v>
      </c>
      <c r="C305" s="91"/>
      <c r="D305" s="91"/>
      <c r="E305" s="103">
        <v>0</v>
      </c>
      <c r="F305" s="103">
        <v>800</v>
      </c>
      <c r="G305" s="103">
        <v>51.004158233353202</v>
      </c>
      <c r="H305" s="103">
        <v>0</v>
      </c>
      <c r="I305" s="103">
        <v>-6.7199315199413396</v>
      </c>
      <c r="J305" s="103">
        <v>9.3238469592182904E-2</v>
      </c>
      <c r="K305" s="103">
        <v>0.26293217345505698</v>
      </c>
      <c r="L305" s="103">
        <v>4.1887902047863898E-2</v>
      </c>
    </row>
    <row r="306" spans="1:12" customFormat="1" x14ac:dyDescent="0.25">
      <c r="A306" s="91">
        <v>303</v>
      </c>
      <c r="B306" s="91">
        <v>0</v>
      </c>
      <c r="C306" s="91"/>
      <c r="D306" s="91"/>
      <c r="E306" s="103">
        <v>0</v>
      </c>
      <c r="F306" s="103">
        <v>800</v>
      </c>
      <c r="G306" s="103">
        <v>51.0379325967331</v>
      </c>
      <c r="H306" s="103">
        <v>0</v>
      </c>
      <c r="I306" s="103">
        <v>-6.7199315199413396</v>
      </c>
      <c r="J306" s="103">
        <v>9.3230169855544595E-2</v>
      </c>
      <c r="K306" s="103">
        <v>0.26290876822540299</v>
      </c>
      <c r="L306" s="103">
        <v>4.1887902047863898E-2</v>
      </c>
    </row>
    <row r="307" spans="1:12" customFormat="1" x14ac:dyDescent="0.25">
      <c r="A307" s="91">
        <v>304</v>
      </c>
      <c r="B307" s="91">
        <v>0</v>
      </c>
      <c r="C307" s="91"/>
      <c r="D307" s="91"/>
      <c r="E307" s="103">
        <v>0</v>
      </c>
      <c r="F307" s="103">
        <v>800</v>
      </c>
      <c r="G307" s="103">
        <v>51.071706960112998</v>
      </c>
      <c r="H307" s="103">
        <v>0</v>
      </c>
      <c r="I307" s="103">
        <v>-6.7199315199413396</v>
      </c>
      <c r="J307" s="103">
        <v>9.3221871722635505E-2</v>
      </c>
      <c r="K307" s="103">
        <v>0.26288536751826003</v>
      </c>
      <c r="L307" s="103">
        <v>4.1887902047863898E-2</v>
      </c>
    </row>
    <row r="308" spans="1:12" customFormat="1" x14ac:dyDescent="0.25">
      <c r="A308" s="91">
        <v>305</v>
      </c>
      <c r="B308" s="91">
        <v>0</v>
      </c>
      <c r="C308" s="91"/>
      <c r="D308" s="91"/>
      <c r="E308" s="103">
        <v>0</v>
      </c>
      <c r="F308" s="103">
        <v>800</v>
      </c>
      <c r="G308" s="103">
        <v>51.105481323492903</v>
      </c>
      <c r="H308" s="103">
        <v>0</v>
      </c>
      <c r="I308" s="103">
        <v>-6.7199315199413396</v>
      </c>
      <c r="J308" s="103">
        <v>9.3213575192979001E-2</v>
      </c>
      <c r="K308" s="103">
        <v>0.26286197133228301</v>
      </c>
      <c r="L308" s="103">
        <v>4.1887902047863898E-2</v>
      </c>
    </row>
    <row r="309" spans="1:12" customFormat="1" x14ac:dyDescent="0.25">
      <c r="A309" s="91">
        <v>306</v>
      </c>
      <c r="B309" s="91">
        <v>0</v>
      </c>
      <c r="C309" s="91"/>
      <c r="D309" s="91"/>
      <c r="E309" s="103">
        <v>0</v>
      </c>
      <c r="F309" s="103">
        <v>800</v>
      </c>
      <c r="G309" s="103">
        <v>51.139255686872801</v>
      </c>
      <c r="H309" s="103">
        <v>0</v>
      </c>
      <c r="I309" s="103">
        <v>-6.7199315199413396</v>
      </c>
      <c r="J309" s="103">
        <v>9.3205280266098006E-2</v>
      </c>
      <c r="K309" s="103">
        <v>0.262838579666129</v>
      </c>
      <c r="L309" s="103">
        <v>4.1887902047863898E-2</v>
      </c>
    </row>
    <row r="310" spans="1:12" customFormat="1" x14ac:dyDescent="0.25">
      <c r="A310" s="91">
        <v>307</v>
      </c>
      <c r="B310" s="91">
        <v>0</v>
      </c>
      <c r="C310" s="91"/>
      <c r="D310" s="91"/>
      <c r="E310" s="103">
        <v>0</v>
      </c>
      <c r="F310" s="103">
        <v>800</v>
      </c>
      <c r="G310" s="103">
        <v>51.173030050252699</v>
      </c>
      <c r="H310" s="103">
        <v>0</v>
      </c>
      <c r="I310" s="103">
        <v>-6.7199315199413396</v>
      </c>
      <c r="J310" s="103">
        <v>9.3196986941516097E-2</v>
      </c>
      <c r="K310" s="103">
        <v>0.26281519251845198</v>
      </c>
      <c r="L310" s="103">
        <v>4.1887902047863898E-2</v>
      </c>
    </row>
    <row r="311" spans="1:12" customFormat="1" x14ac:dyDescent="0.25">
      <c r="A311" s="91">
        <v>308</v>
      </c>
      <c r="B311" s="91">
        <v>0</v>
      </c>
      <c r="C311" s="91"/>
      <c r="D311" s="91"/>
      <c r="E311" s="103">
        <v>0</v>
      </c>
      <c r="F311" s="103">
        <v>800</v>
      </c>
      <c r="G311" s="103">
        <v>51.206804413632597</v>
      </c>
      <c r="H311" s="103">
        <v>0</v>
      </c>
      <c r="I311" s="103">
        <v>-6.7199315199413396</v>
      </c>
      <c r="J311" s="103">
        <v>9.3188695218756806E-2</v>
      </c>
      <c r="K311" s="103">
        <v>0.26279180988791001</v>
      </c>
      <c r="L311" s="103">
        <v>4.1887902047863898E-2</v>
      </c>
    </row>
    <row r="312" spans="1:12" customFormat="1" x14ac:dyDescent="0.25">
      <c r="A312" s="91">
        <v>309</v>
      </c>
      <c r="B312" s="91">
        <v>0</v>
      </c>
      <c r="C312" s="91"/>
      <c r="D312" s="91"/>
      <c r="E312" s="103">
        <v>0</v>
      </c>
      <c r="F312" s="103">
        <v>800</v>
      </c>
      <c r="G312" s="103">
        <v>51.240578777012502</v>
      </c>
      <c r="H312" s="103">
        <v>0</v>
      </c>
      <c r="I312" s="103">
        <v>-6.7199315199413396</v>
      </c>
      <c r="J312" s="103">
        <v>9.3180405097343794E-2</v>
      </c>
      <c r="K312" s="103">
        <v>0.26276843177315901</v>
      </c>
      <c r="L312" s="103">
        <v>4.1887902047863898E-2</v>
      </c>
    </row>
    <row r="313" spans="1:12" customFormat="1" x14ac:dyDescent="0.25">
      <c r="A313" s="91">
        <v>310</v>
      </c>
      <c r="B313" s="91">
        <v>0</v>
      </c>
      <c r="C313" s="91"/>
      <c r="D313" s="91"/>
      <c r="E313" s="103">
        <v>0</v>
      </c>
      <c r="F313" s="103">
        <v>800</v>
      </c>
      <c r="G313" s="103">
        <v>51.2743531403924</v>
      </c>
      <c r="H313" s="103">
        <v>0</v>
      </c>
      <c r="I313" s="103">
        <v>-6.7199315199413396</v>
      </c>
      <c r="J313" s="103">
        <v>9.31721165768013E-2</v>
      </c>
      <c r="K313" s="103">
        <v>0.26274505817285798</v>
      </c>
      <c r="L313" s="103">
        <v>4.1887902047863898E-2</v>
      </c>
    </row>
    <row r="314" spans="1:12" customFormat="1" x14ac:dyDescent="0.25">
      <c r="A314" s="91">
        <v>311</v>
      </c>
      <c r="B314" s="91">
        <v>0</v>
      </c>
      <c r="C314" s="91"/>
      <c r="D314" s="91"/>
      <c r="E314" s="103">
        <v>0</v>
      </c>
      <c r="F314" s="103">
        <v>800</v>
      </c>
      <c r="G314" s="103">
        <v>51.308127503772297</v>
      </c>
      <c r="H314" s="103">
        <v>0</v>
      </c>
      <c r="I314" s="103">
        <v>-6.7199315199413396</v>
      </c>
      <c r="J314" s="103">
        <v>9.3163829656653499E-2</v>
      </c>
      <c r="K314" s="103">
        <v>0.26272168908566401</v>
      </c>
      <c r="L314" s="103">
        <v>4.1887902047863898E-2</v>
      </c>
    </row>
    <row r="315" spans="1:12" customFormat="1" x14ac:dyDescent="0.25">
      <c r="A315" s="91">
        <v>312</v>
      </c>
      <c r="B315" s="91">
        <v>0</v>
      </c>
      <c r="C315" s="91"/>
      <c r="D315" s="91"/>
      <c r="E315" s="103">
        <v>1</v>
      </c>
      <c r="F315" s="103">
        <v>800</v>
      </c>
      <c r="G315" s="103">
        <v>51.341901867152202</v>
      </c>
      <c r="H315" s="103">
        <v>0</v>
      </c>
      <c r="I315" s="103">
        <v>-6.7199315199413396</v>
      </c>
      <c r="J315" s="103">
        <v>9.3155544336424506E-2</v>
      </c>
      <c r="K315" s="103">
        <v>0.262698324510236</v>
      </c>
      <c r="L315" s="103">
        <v>4.1887902047863898E-2</v>
      </c>
    </row>
    <row r="316" spans="1:12" customFormat="1" x14ac:dyDescent="0.25">
      <c r="A316" s="91">
        <v>313</v>
      </c>
      <c r="B316" s="91">
        <v>1</v>
      </c>
      <c r="C316" s="91"/>
      <c r="D316" s="91"/>
      <c r="E316" s="103">
        <v>1</v>
      </c>
      <c r="F316" s="103">
        <v>800</v>
      </c>
      <c r="G316" s="103">
        <v>51.3756762305321</v>
      </c>
      <c r="H316" s="103">
        <v>0</v>
      </c>
      <c r="I316" s="103">
        <v>-6.7199315199413396</v>
      </c>
      <c r="J316" s="103">
        <v>9.3147260615639105E-2</v>
      </c>
      <c r="K316" s="103">
        <v>0.26267496444523297</v>
      </c>
      <c r="L316" s="103">
        <v>1.3216580890912599</v>
      </c>
    </row>
    <row r="317" spans="1:12" customFormat="1" x14ac:dyDescent="0.25">
      <c r="A317" s="91">
        <v>314</v>
      </c>
      <c r="B317" s="91">
        <v>4</v>
      </c>
      <c r="C317" s="91"/>
      <c r="D317" s="91"/>
      <c r="E317" s="103">
        <v>1</v>
      </c>
      <c r="F317" s="103">
        <v>800</v>
      </c>
      <c r="G317" s="103">
        <v>51.408010620713497</v>
      </c>
      <c r="H317" s="103">
        <v>0</v>
      </c>
      <c r="I317" s="103">
        <v>-6.7199315199413396</v>
      </c>
      <c r="J317" s="103">
        <v>9.3139331570247605E-2</v>
      </c>
      <c r="K317" s="103">
        <v>0.26265260456366002</v>
      </c>
      <c r="L317" s="103">
        <v>2.4434258912808202</v>
      </c>
    </row>
    <row r="318" spans="1:12" customFormat="1" x14ac:dyDescent="0.25">
      <c r="A318" s="91">
        <v>315</v>
      </c>
      <c r="B318" s="91">
        <v>7</v>
      </c>
      <c r="C318" s="91"/>
      <c r="D318" s="91"/>
      <c r="E318" s="103">
        <v>1</v>
      </c>
      <c r="F318" s="103">
        <v>833.72158218565505</v>
      </c>
      <c r="G318" s="103">
        <v>51.4428712862913</v>
      </c>
      <c r="H318" s="103">
        <v>0</v>
      </c>
      <c r="I318" s="103">
        <v>-6.7199315199413396</v>
      </c>
      <c r="J318" s="103">
        <v>0.35971365351007401</v>
      </c>
      <c r="K318" s="103">
        <v>1.0143913038529</v>
      </c>
      <c r="L318" s="103">
        <v>3.22047808389644</v>
      </c>
    </row>
    <row r="319" spans="1:12" customFormat="1" x14ac:dyDescent="0.25">
      <c r="A319" s="91">
        <v>316</v>
      </c>
      <c r="B319" s="91">
        <v>10</v>
      </c>
      <c r="C319" s="91"/>
      <c r="D319" s="91"/>
      <c r="E319" s="103">
        <v>1</v>
      </c>
      <c r="F319" s="103">
        <v>1191.0308316937901</v>
      </c>
      <c r="G319" s="103">
        <v>51.535944305796598</v>
      </c>
      <c r="H319" s="103">
        <v>0</v>
      </c>
      <c r="I319" s="103">
        <v>-6.7199315199413396</v>
      </c>
      <c r="J319" s="103">
        <v>0.52670877083260603</v>
      </c>
      <c r="K319" s="103">
        <v>1.4853169780520501</v>
      </c>
      <c r="L319" s="103">
        <v>5.00702148330969</v>
      </c>
    </row>
    <row r="320" spans="1:12" customFormat="1" x14ac:dyDescent="0.25">
      <c r="A320" s="91">
        <v>317</v>
      </c>
      <c r="B320" s="91">
        <v>13</v>
      </c>
      <c r="C320" s="91"/>
      <c r="D320" s="91"/>
      <c r="E320" s="103">
        <v>1</v>
      </c>
      <c r="F320" s="103">
        <v>1548.3400812019299</v>
      </c>
      <c r="G320" s="103">
        <v>51.631210747517997</v>
      </c>
      <c r="H320" s="103">
        <v>0</v>
      </c>
      <c r="I320" s="103">
        <v>-6.7199315199413396</v>
      </c>
      <c r="J320" s="103">
        <v>0.659693941744395</v>
      </c>
      <c r="K320" s="103">
        <v>1.86033471673939</v>
      </c>
      <c r="L320" s="103">
        <v>6.1388156752814496</v>
      </c>
    </row>
    <row r="321" spans="1:12" customFormat="1" x14ac:dyDescent="0.25">
      <c r="A321" s="91">
        <v>318</v>
      </c>
      <c r="B321" s="91">
        <v>15</v>
      </c>
      <c r="C321" s="91"/>
      <c r="D321" s="91"/>
      <c r="E321" s="103">
        <v>2</v>
      </c>
      <c r="F321" s="103">
        <v>924.17713628958199</v>
      </c>
      <c r="G321" s="103">
        <v>51.703480061263299</v>
      </c>
      <c r="H321" s="103">
        <v>0</v>
      </c>
      <c r="I321" s="103">
        <v>-6.7199315199413396</v>
      </c>
      <c r="J321" s="103">
        <v>0.27746837352063403</v>
      </c>
      <c r="K321" s="103">
        <v>0.78245988843360903</v>
      </c>
      <c r="L321" s="103">
        <v>1.6270275668877301</v>
      </c>
    </row>
    <row r="322" spans="1:12" customFormat="1" x14ac:dyDescent="0.25">
      <c r="A322" s="91">
        <v>319</v>
      </c>
      <c r="B322" s="91">
        <v>14</v>
      </c>
      <c r="C322" s="91"/>
      <c r="D322" s="91"/>
      <c r="E322" s="103">
        <v>2</v>
      </c>
      <c r="F322" s="103">
        <v>862.56532720360997</v>
      </c>
      <c r="G322" s="103">
        <v>51.7380884944467</v>
      </c>
      <c r="H322" s="103">
        <v>0</v>
      </c>
      <c r="I322" s="103">
        <v>-6.7199315199413396</v>
      </c>
      <c r="J322" s="103">
        <v>0.251869282042471</v>
      </c>
      <c r="K322" s="103">
        <v>0.71027053579549604</v>
      </c>
      <c r="L322" s="103">
        <v>1.38667511933472</v>
      </c>
    </row>
    <row r="323" spans="1:12" customFormat="1" x14ac:dyDescent="0.25">
      <c r="A323" s="91">
        <v>320</v>
      </c>
      <c r="B323" s="91">
        <v>16</v>
      </c>
      <c r="C323" s="91"/>
      <c r="D323" s="91"/>
      <c r="E323" s="103">
        <v>2</v>
      </c>
      <c r="F323" s="103">
        <v>985.78894537555402</v>
      </c>
      <c r="G323" s="103">
        <v>51.807486506884601</v>
      </c>
      <c r="H323" s="103">
        <v>0</v>
      </c>
      <c r="I323" s="103">
        <v>-6.7199315199413396</v>
      </c>
      <c r="J323" s="103">
        <v>0.542097705231536</v>
      </c>
      <c r="K323" s="103">
        <v>1.52871372176058</v>
      </c>
      <c r="L323" s="103">
        <v>5.7976553678590301</v>
      </c>
    </row>
    <row r="324" spans="1:12" customFormat="1" x14ac:dyDescent="0.25">
      <c r="A324" s="91">
        <v>321</v>
      </c>
      <c r="B324" s="91">
        <v>18</v>
      </c>
      <c r="C324" s="91"/>
      <c r="D324" s="91"/>
      <c r="E324" s="103">
        <v>2</v>
      </c>
      <c r="F324" s="103">
        <v>1109.0125635474999</v>
      </c>
      <c r="G324" s="103">
        <v>51.888829869336902</v>
      </c>
      <c r="H324" s="103">
        <v>0</v>
      </c>
      <c r="I324" s="103">
        <v>-6.7199315199413396</v>
      </c>
      <c r="J324" s="103">
        <v>0.51524954527174804</v>
      </c>
      <c r="K324" s="103">
        <v>1.4530020001678401</v>
      </c>
      <c r="L324" s="103">
        <v>5.0479567854849696</v>
      </c>
    </row>
    <row r="325" spans="1:12" customFormat="1" x14ac:dyDescent="0.25">
      <c r="A325" s="91">
        <v>322</v>
      </c>
      <c r="B325" s="91">
        <v>20</v>
      </c>
      <c r="C325" s="91"/>
      <c r="D325" s="91"/>
      <c r="E325" s="103">
        <v>2</v>
      </c>
      <c r="F325" s="103">
        <v>1232.2361817194401</v>
      </c>
      <c r="G325" s="103">
        <v>51.988110004590403</v>
      </c>
      <c r="H325" s="103">
        <v>0</v>
      </c>
      <c r="I325" s="103">
        <v>-6.7199315199413396</v>
      </c>
      <c r="J325" s="103">
        <v>0.66846494307530702</v>
      </c>
      <c r="K325" s="103">
        <v>1.88506891125589</v>
      </c>
      <c r="L325" s="103">
        <v>7.2678605811346397</v>
      </c>
    </row>
    <row r="326" spans="1:12" customFormat="1" x14ac:dyDescent="0.25">
      <c r="A326" s="91">
        <v>323</v>
      </c>
      <c r="B326" s="91">
        <v>23</v>
      </c>
      <c r="C326" s="91"/>
      <c r="D326" s="91"/>
      <c r="E326" s="103">
        <v>2</v>
      </c>
      <c r="F326" s="103">
        <v>1417.07160897736</v>
      </c>
      <c r="G326" s="103">
        <v>52.086720854642103</v>
      </c>
      <c r="H326" s="103">
        <v>0</v>
      </c>
      <c r="I326" s="103">
        <v>-6.7199315199413396</v>
      </c>
      <c r="J326" s="103">
        <v>0.89312037184503101</v>
      </c>
      <c r="K326" s="103">
        <v>2.5185964715350799</v>
      </c>
      <c r="L326" s="103">
        <v>10.5335265498219</v>
      </c>
    </row>
    <row r="327" spans="1:12" customFormat="1" x14ac:dyDescent="0.25">
      <c r="A327" s="91">
        <v>324</v>
      </c>
      <c r="B327" s="91">
        <v>26</v>
      </c>
      <c r="C327" s="91"/>
      <c r="D327" s="91"/>
      <c r="E327" s="103">
        <v>2</v>
      </c>
      <c r="F327" s="103">
        <v>1601.90703623527</v>
      </c>
      <c r="G327" s="103">
        <v>52.183715499159298</v>
      </c>
      <c r="H327" s="103">
        <v>0</v>
      </c>
      <c r="I327" s="103">
        <v>-6.7199315199413396</v>
      </c>
      <c r="J327" s="103">
        <v>0.83528206116995396</v>
      </c>
      <c r="K327" s="103">
        <v>2.35549262822573</v>
      </c>
      <c r="L327" s="103">
        <v>8.9909475218890407</v>
      </c>
    </row>
    <row r="328" spans="1:12" customFormat="1" x14ac:dyDescent="0.25">
      <c r="A328" s="91">
        <v>325</v>
      </c>
      <c r="B328" s="91">
        <v>28</v>
      </c>
      <c r="C328" s="91"/>
      <c r="D328" s="91"/>
      <c r="E328" s="103">
        <v>2</v>
      </c>
      <c r="F328" s="103">
        <v>1725.1306544072199</v>
      </c>
      <c r="G328" s="103">
        <v>52.282436731069801</v>
      </c>
      <c r="H328" s="103">
        <v>0</v>
      </c>
      <c r="I328" s="103">
        <v>-6.7199315199413396</v>
      </c>
      <c r="J328" s="103">
        <v>0.98781928846460498</v>
      </c>
      <c r="K328" s="103">
        <v>2.7856471007392201</v>
      </c>
      <c r="L328" s="103">
        <v>11.187264893470999</v>
      </c>
    </row>
    <row r="329" spans="1:12" customFormat="1" x14ac:dyDescent="0.25">
      <c r="A329" s="91">
        <v>326</v>
      </c>
      <c r="B329" s="91">
        <v>31</v>
      </c>
      <c r="C329" s="91"/>
      <c r="D329" s="91"/>
      <c r="E329" s="103">
        <v>3</v>
      </c>
      <c r="F329" s="103">
        <v>1195.2494746726099</v>
      </c>
      <c r="G329" s="103">
        <v>52.384922780572502</v>
      </c>
      <c r="H329" s="103">
        <v>0</v>
      </c>
      <c r="I329" s="103">
        <v>-6.7199315199413396</v>
      </c>
      <c r="J329" s="103">
        <v>0.78182997454118597</v>
      </c>
      <c r="K329" s="103">
        <v>2.2047579221062299</v>
      </c>
      <c r="L329" s="103">
        <v>9.2333135895134397</v>
      </c>
    </row>
    <row r="330" spans="1:12" customFormat="1" x14ac:dyDescent="0.25">
      <c r="A330" s="91">
        <v>327</v>
      </c>
      <c r="B330" s="91">
        <v>32</v>
      </c>
      <c r="C330" s="91"/>
      <c r="D330" s="91"/>
      <c r="E330" s="103">
        <v>3</v>
      </c>
      <c r="F330" s="103">
        <v>1233.80590933947</v>
      </c>
      <c r="G330" s="103">
        <v>52.488466355932701</v>
      </c>
      <c r="H330" s="103">
        <v>0</v>
      </c>
      <c r="I330" s="103">
        <v>-6.7199315199413396</v>
      </c>
      <c r="J330" s="103">
        <v>0.70134332585975101</v>
      </c>
      <c r="K330" s="103">
        <v>1.9777858411134099</v>
      </c>
      <c r="L330" s="103">
        <v>7.8159100758416002</v>
      </c>
    </row>
    <row r="331" spans="1:12" customFormat="1" x14ac:dyDescent="0.25">
      <c r="A331" s="91">
        <v>328</v>
      </c>
      <c r="B331" s="91">
        <v>34</v>
      </c>
      <c r="C331" s="91"/>
      <c r="D331" s="91"/>
      <c r="E331" s="103">
        <v>3</v>
      </c>
      <c r="F331" s="103">
        <v>1310.91877867318</v>
      </c>
      <c r="G331" s="103">
        <v>52.592608587481799</v>
      </c>
      <c r="H331" s="103">
        <v>0</v>
      </c>
      <c r="I331" s="103">
        <v>-6.7199315199413396</v>
      </c>
      <c r="J331" s="103">
        <v>0.65573084948300697</v>
      </c>
      <c r="K331" s="103">
        <v>1.84915880977258</v>
      </c>
      <c r="L331" s="103">
        <v>6.8451246505160004</v>
      </c>
    </row>
    <row r="332" spans="1:12" customFormat="1" x14ac:dyDescent="0.25">
      <c r="A332" s="91">
        <v>329</v>
      </c>
      <c r="B332" s="91">
        <v>34</v>
      </c>
      <c r="C332" s="91"/>
      <c r="D332" s="91"/>
      <c r="E332" s="103">
        <v>3</v>
      </c>
      <c r="F332" s="103">
        <v>1310.91877867318</v>
      </c>
      <c r="G332" s="103">
        <v>52.696750819030903</v>
      </c>
      <c r="H332" s="103">
        <v>0</v>
      </c>
      <c r="I332" s="103">
        <v>-6.7199315199413396</v>
      </c>
      <c r="J332" s="103">
        <v>0.473110444838717</v>
      </c>
      <c r="K332" s="103">
        <v>1.3341698774103701</v>
      </c>
      <c r="L332" s="103">
        <v>3.7429007871501399</v>
      </c>
    </row>
    <row r="333" spans="1:12" customFormat="1" x14ac:dyDescent="0.25">
      <c r="A333" s="91">
        <v>330</v>
      </c>
      <c r="B333" s="91">
        <v>35</v>
      </c>
      <c r="C333" s="91"/>
      <c r="D333" s="91"/>
      <c r="E333" s="103">
        <v>3</v>
      </c>
      <c r="F333" s="103">
        <v>1349.47521334004</v>
      </c>
      <c r="G333" s="103">
        <v>52.8000633277451</v>
      </c>
      <c r="H333" s="103">
        <v>0</v>
      </c>
      <c r="I333" s="103">
        <v>-6.7199315199413396</v>
      </c>
      <c r="J333" s="103">
        <v>0.67127246980029398</v>
      </c>
      <c r="K333" s="103">
        <v>1.8929861272619299</v>
      </c>
      <c r="L333" s="103">
        <v>6.9980236197163803</v>
      </c>
    </row>
    <row r="334" spans="1:12" customFormat="1" x14ac:dyDescent="0.25">
      <c r="A334" s="91">
        <v>331</v>
      </c>
      <c r="B334" s="91">
        <v>36</v>
      </c>
      <c r="C334" s="91"/>
      <c r="D334" s="91"/>
      <c r="E334" s="103">
        <v>3</v>
      </c>
      <c r="F334" s="103">
        <v>1388.0316480069</v>
      </c>
      <c r="G334" s="103">
        <v>52.9030225666978</v>
      </c>
      <c r="H334" s="103">
        <v>0</v>
      </c>
      <c r="I334" s="103">
        <v>-6.7199315199413396</v>
      </c>
      <c r="J334" s="103">
        <v>0.81843865235790403</v>
      </c>
      <c r="K334" s="103">
        <v>2.30799427152045</v>
      </c>
      <c r="L334" s="103">
        <v>9.3701398772441795</v>
      </c>
    </row>
    <row r="335" spans="1:12" customFormat="1" x14ac:dyDescent="0.25">
      <c r="A335" s="91">
        <v>332</v>
      </c>
      <c r="B335" s="91">
        <v>38</v>
      </c>
      <c r="C335" s="91"/>
      <c r="D335" s="91"/>
      <c r="E335" s="103">
        <v>3</v>
      </c>
      <c r="F335" s="103">
        <v>1465.14451734062</v>
      </c>
      <c r="G335" s="103">
        <v>53.004359264294699</v>
      </c>
      <c r="H335" s="103">
        <v>0</v>
      </c>
      <c r="I335" s="103">
        <v>-6.7199315199413396</v>
      </c>
      <c r="J335" s="103">
        <v>0.86316334015257501</v>
      </c>
      <c r="K335" s="103">
        <v>2.4341177420191298</v>
      </c>
      <c r="L335" s="103">
        <v>9.9082702877378406</v>
      </c>
    </row>
    <row r="336" spans="1:12" customFormat="1" x14ac:dyDescent="0.25">
      <c r="A336" s="91">
        <v>333</v>
      </c>
      <c r="B336" s="91">
        <v>39</v>
      </c>
      <c r="C336" s="91"/>
      <c r="D336" s="91"/>
      <c r="E336" s="103">
        <v>3</v>
      </c>
      <c r="F336" s="103">
        <v>1503.7009520074801</v>
      </c>
      <c r="G336" s="103">
        <v>53.079793067090797</v>
      </c>
      <c r="H336" s="103">
        <v>0</v>
      </c>
      <c r="I336" s="103">
        <v>-6.7199315199413396</v>
      </c>
      <c r="J336" s="103">
        <v>0.77487421718223204</v>
      </c>
      <c r="K336" s="103">
        <v>2.1851427095398401</v>
      </c>
      <c r="L336" s="103">
        <v>8.2918890562663297</v>
      </c>
    </row>
    <row r="337" spans="1:12" customFormat="1" x14ac:dyDescent="0.25">
      <c r="A337" s="91">
        <v>334</v>
      </c>
      <c r="B337" s="91">
        <v>41</v>
      </c>
      <c r="C337" s="91"/>
      <c r="D337" s="91"/>
      <c r="E337" s="103">
        <v>3</v>
      </c>
      <c r="F337" s="103">
        <v>1580.8138213411901</v>
      </c>
      <c r="G337" s="103">
        <v>53.165353213546801</v>
      </c>
      <c r="H337" s="103">
        <v>0</v>
      </c>
      <c r="I337" s="103">
        <v>-6.7199315199413396</v>
      </c>
      <c r="J337" s="103">
        <v>1.3098957525713999</v>
      </c>
      <c r="K337" s="103">
        <v>3.6939016559321698</v>
      </c>
      <c r="L337" s="103">
        <v>17.076883236675702</v>
      </c>
    </row>
    <row r="338" spans="1:12" customFormat="1" x14ac:dyDescent="0.25">
      <c r="A338" s="91">
        <v>335</v>
      </c>
      <c r="B338" s="91">
        <v>44</v>
      </c>
      <c r="C338" s="91"/>
      <c r="D338" s="91"/>
      <c r="E338" s="103">
        <v>3</v>
      </c>
      <c r="F338" s="103">
        <v>1696.4831253417699</v>
      </c>
      <c r="G338" s="103">
        <v>53.236161666023797</v>
      </c>
      <c r="H338" s="103">
        <v>0</v>
      </c>
      <c r="I338" s="103">
        <v>-6.7199315199413396</v>
      </c>
      <c r="J338" s="103">
        <v>1.13058273609584</v>
      </c>
      <c r="K338" s="103">
        <v>3.1882395471811402</v>
      </c>
      <c r="L338" s="103">
        <v>13.7431140061792</v>
      </c>
    </row>
    <row r="339" spans="1:12" customFormat="1" x14ac:dyDescent="0.25">
      <c r="A339" s="91">
        <v>336</v>
      </c>
      <c r="B339" s="91">
        <v>45</v>
      </c>
      <c r="C339" s="91"/>
      <c r="D339" s="91"/>
      <c r="E339" s="103">
        <v>4</v>
      </c>
      <c r="F339" s="103">
        <v>1278.83747043893</v>
      </c>
      <c r="G339" s="103">
        <v>53.307572191588697</v>
      </c>
      <c r="H339" s="103">
        <v>0</v>
      </c>
      <c r="I339" s="103">
        <v>-6.7199315199413396</v>
      </c>
      <c r="J339" s="103">
        <v>0.83189261001916004</v>
      </c>
      <c r="K339" s="103">
        <v>2.3459343872786702</v>
      </c>
      <c r="L339" s="103">
        <v>9.8761063307079304</v>
      </c>
    </row>
    <row r="340" spans="1:12" customFormat="1" x14ac:dyDescent="0.25">
      <c r="A340" s="91">
        <v>337</v>
      </c>
      <c r="B340" s="91">
        <v>47</v>
      </c>
      <c r="C340" s="91"/>
      <c r="D340" s="91"/>
      <c r="E340" s="103">
        <v>4</v>
      </c>
      <c r="F340" s="103">
        <v>1335.67469134732</v>
      </c>
      <c r="G340" s="103">
        <v>53.385008484317098</v>
      </c>
      <c r="H340" s="103">
        <v>0</v>
      </c>
      <c r="I340" s="103">
        <v>-6.7199315199413396</v>
      </c>
      <c r="J340" s="103">
        <v>1.2165355163709499</v>
      </c>
      <c r="K340" s="103">
        <v>3.4306261010476899</v>
      </c>
      <c r="L340" s="103">
        <v>16.0319994992776</v>
      </c>
    </row>
    <row r="341" spans="1:12" customFormat="1" x14ac:dyDescent="0.25">
      <c r="A341" s="91">
        <v>338</v>
      </c>
      <c r="B341" s="91">
        <v>49</v>
      </c>
      <c r="C341" s="91"/>
      <c r="D341" s="91"/>
      <c r="E341" s="103">
        <v>4</v>
      </c>
      <c r="F341" s="103">
        <v>1392.5119122557201</v>
      </c>
      <c r="G341" s="103">
        <v>53.457871360884504</v>
      </c>
      <c r="H341" s="103">
        <v>0</v>
      </c>
      <c r="I341" s="103">
        <v>-6.7199315199413396</v>
      </c>
      <c r="J341" s="103">
        <v>1.0376763376343601</v>
      </c>
      <c r="K341" s="103">
        <v>2.9262438132077602</v>
      </c>
      <c r="L341" s="103">
        <v>13.0136366281448</v>
      </c>
    </row>
    <row r="342" spans="1:12" customFormat="1" x14ac:dyDescent="0.25">
      <c r="A342" s="91">
        <v>339</v>
      </c>
      <c r="B342" s="91">
        <v>50</v>
      </c>
      <c r="C342" s="91"/>
      <c r="D342" s="91"/>
      <c r="E342" s="103">
        <v>4</v>
      </c>
      <c r="F342" s="103">
        <v>1420.9305227099201</v>
      </c>
      <c r="G342" s="103">
        <v>53.523745437564401</v>
      </c>
      <c r="H342" s="103">
        <v>0</v>
      </c>
      <c r="I342" s="103">
        <v>-6.7199315199413396</v>
      </c>
      <c r="J342" s="103">
        <v>0.68043626007634495</v>
      </c>
      <c r="K342" s="103">
        <v>1.9188279852944199</v>
      </c>
      <c r="L342" s="103">
        <v>6.9463293179807701</v>
      </c>
    </row>
    <row r="343" spans="1:12" customFormat="1" x14ac:dyDescent="0.25">
      <c r="A343" s="91">
        <v>340</v>
      </c>
      <c r="B343" s="91">
        <v>50</v>
      </c>
      <c r="C343" s="91"/>
      <c r="D343" s="91"/>
      <c r="E343" s="103">
        <v>4</v>
      </c>
      <c r="F343" s="103">
        <v>1420.9305227099201</v>
      </c>
      <c r="G343" s="103">
        <v>53.585947134036303</v>
      </c>
      <c r="H343" s="103">
        <v>0</v>
      </c>
      <c r="I343" s="103">
        <v>-6.7199315199413396</v>
      </c>
      <c r="J343" s="103">
        <v>0.52942813482462803</v>
      </c>
      <c r="K343" s="103">
        <v>1.4929855754450001</v>
      </c>
      <c r="L343" s="103">
        <v>4.3556881074352596</v>
      </c>
    </row>
    <row r="344" spans="1:12" customFormat="1" x14ac:dyDescent="0.25">
      <c r="A344" s="91">
        <v>341</v>
      </c>
      <c r="B344" s="91">
        <v>50</v>
      </c>
      <c r="C344" s="91"/>
      <c r="D344" s="91"/>
      <c r="E344" s="103">
        <v>4</v>
      </c>
      <c r="F344" s="103">
        <v>1420.9305227099201</v>
      </c>
      <c r="G344" s="103">
        <v>53.648148830508198</v>
      </c>
      <c r="H344" s="103">
        <v>0</v>
      </c>
      <c r="I344" s="103">
        <v>-6.7199315199413396</v>
      </c>
      <c r="J344" s="103">
        <v>0.569597443761092</v>
      </c>
      <c r="K344" s="103">
        <v>1.6062628927481299</v>
      </c>
      <c r="L344" s="103">
        <v>5.0489637203862703</v>
      </c>
    </row>
    <row r="345" spans="1:12" customFormat="1" x14ac:dyDescent="0.25">
      <c r="A345" s="91">
        <v>342</v>
      </c>
      <c r="B345" s="91">
        <v>50</v>
      </c>
      <c r="C345" s="91"/>
      <c r="D345" s="91"/>
      <c r="E345" s="103">
        <v>4</v>
      </c>
      <c r="F345" s="103">
        <v>1420.9305227099201</v>
      </c>
      <c r="G345" s="103">
        <v>53.6980011390648</v>
      </c>
      <c r="H345" s="103">
        <v>0</v>
      </c>
      <c r="I345" s="103">
        <v>-6.7199315199413396</v>
      </c>
      <c r="J345" s="103">
        <v>0.55871555953170704</v>
      </c>
      <c r="K345" s="103">
        <v>1.57557601549422</v>
      </c>
      <c r="L345" s="103">
        <v>4.8622470259295101</v>
      </c>
    </row>
    <row r="346" spans="1:12" customFormat="1" x14ac:dyDescent="0.25">
      <c r="A346" s="91">
        <v>343</v>
      </c>
      <c r="B346" s="91">
        <v>50</v>
      </c>
      <c r="C346" s="91"/>
      <c r="D346" s="91"/>
      <c r="E346" s="103">
        <v>4</v>
      </c>
      <c r="F346" s="103">
        <v>1420.9305227099201</v>
      </c>
      <c r="G346" s="103">
        <v>53.747853447621402</v>
      </c>
      <c r="H346" s="103">
        <v>0</v>
      </c>
      <c r="I346" s="103">
        <v>-6.7199315199413396</v>
      </c>
      <c r="J346" s="103">
        <v>0.56157836803446803</v>
      </c>
      <c r="K346" s="103">
        <v>1.58364912592931</v>
      </c>
      <c r="L346" s="103">
        <v>4.9122043749021396</v>
      </c>
    </row>
    <row r="347" spans="1:12" customFormat="1" x14ac:dyDescent="0.25">
      <c r="A347" s="91">
        <v>344</v>
      </c>
      <c r="B347" s="91">
        <v>50</v>
      </c>
      <c r="C347" s="91"/>
      <c r="D347" s="91"/>
      <c r="E347" s="103">
        <v>4</v>
      </c>
      <c r="F347" s="103">
        <v>1420.9305227099201</v>
      </c>
      <c r="G347" s="103">
        <v>53.797705756177997</v>
      </c>
      <c r="H347" s="103">
        <v>0</v>
      </c>
      <c r="I347" s="103">
        <v>-6.7199315199413396</v>
      </c>
      <c r="J347" s="103">
        <v>0.56056822781911897</v>
      </c>
      <c r="K347" s="103">
        <v>1.58080053388916</v>
      </c>
      <c r="L347" s="103">
        <v>4.8954560903045703</v>
      </c>
    </row>
    <row r="348" spans="1:12" customFormat="1" x14ac:dyDescent="0.25">
      <c r="A348" s="91">
        <v>345</v>
      </c>
      <c r="B348" s="91">
        <v>50</v>
      </c>
      <c r="C348" s="91"/>
      <c r="D348" s="91"/>
      <c r="E348" s="103">
        <v>4</v>
      </c>
      <c r="F348" s="103">
        <v>1420.9305227099201</v>
      </c>
      <c r="G348" s="103">
        <v>53.847558064734599</v>
      </c>
      <c r="H348" s="103">
        <v>0</v>
      </c>
      <c r="I348" s="103">
        <v>-6.7199315199413396</v>
      </c>
      <c r="J348" s="103">
        <v>0.56130868225146202</v>
      </c>
      <c r="K348" s="103">
        <v>1.58288861292018</v>
      </c>
      <c r="L348" s="103">
        <v>4.9088573217853302</v>
      </c>
    </row>
    <row r="349" spans="1:12" customFormat="1" x14ac:dyDescent="0.25">
      <c r="A349" s="91">
        <v>346</v>
      </c>
      <c r="B349" s="91">
        <v>50</v>
      </c>
      <c r="C349" s="91"/>
      <c r="D349" s="91"/>
      <c r="E349" s="103">
        <v>4</v>
      </c>
      <c r="F349" s="103">
        <v>1420.9305227099201</v>
      </c>
      <c r="G349" s="103">
        <v>53.897410373291201</v>
      </c>
      <c r="H349" s="103">
        <v>0</v>
      </c>
      <c r="I349" s="103">
        <v>-6.7199315199413396</v>
      </c>
      <c r="J349" s="103">
        <v>0.55892021782089996</v>
      </c>
      <c r="K349" s="103">
        <v>1.57615315118755</v>
      </c>
      <c r="L349" s="103">
        <v>4.8683673169441297</v>
      </c>
    </row>
    <row r="350" spans="1:12" customFormat="1" x14ac:dyDescent="0.25">
      <c r="A350" s="91">
        <v>347</v>
      </c>
      <c r="B350" s="91">
        <v>50</v>
      </c>
      <c r="C350" s="91"/>
      <c r="D350" s="91"/>
      <c r="E350" s="103">
        <v>4</v>
      </c>
      <c r="F350" s="103">
        <v>1420.9305227099201</v>
      </c>
      <c r="G350" s="103">
        <v>53.947262681847803</v>
      </c>
      <c r="H350" s="103">
        <v>0</v>
      </c>
      <c r="I350" s="103">
        <v>-6.7199315199413396</v>
      </c>
      <c r="J350" s="103">
        <v>0.56729894022917005</v>
      </c>
      <c r="K350" s="103">
        <v>1.59978112044979</v>
      </c>
      <c r="L350" s="103">
        <v>5.0132939567814496</v>
      </c>
    </row>
    <row r="351" spans="1:12" customFormat="1" x14ac:dyDescent="0.25">
      <c r="A351" s="91">
        <v>348</v>
      </c>
      <c r="B351" s="91">
        <v>50</v>
      </c>
      <c r="C351" s="91"/>
      <c r="D351" s="91"/>
      <c r="E351" s="103">
        <v>4</v>
      </c>
      <c r="F351" s="103">
        <v>1420.9305227099201</v>
      </c>
      <c r="G351" s="103">
        <v>53.9982077019325</v>
      </c>
      <c r="H351" s="103">
        <v>0</v>
      </c>
      <c r="I351" s="103">
        <v>-6.7199315199413396</v>
      </c>
      <c r="J351" s="103">
        <v>0.53576524393014002</v>
      </c>
      <c r="K351" s="103">
        <v>1.5108562019988501</v>
      </c>
      <c r="L351" s="103">
        <v>4.4704465814549996</v>
      </c>
    </row>
    <row r="352" spans="1:12" customFormat="1" x14ac:dyDescent="0.25">
      <c r="A352" s="91">
        <v>349</v>
      </c>
      <c r="B352" s="91">
        <v>50</v>
      </c>
      <c r="C352" s="91"/>
      <c r="D352" s="91"/>
      <c r="E352" s="103">
        <v>4</v>
      </c>
      <c r="F352" s="103">
        <v>1420.9305227099201</v>
      </c>
      <c r="G352" s="103">
        <v>54.049152722017197</v>
      </c>
      <c r="H352" s="103">
        <v>0</v>
      </c>
      <c r="I352" s="103">
        <v>-6.7199315199413396</v>
      </c>
      <c r="J352" s="103">
        <v>0.65350154955107598</v>
      </c>
      <c r="K352" s="103">
        <v>1.8428721913955399</v>
      </c>
      <c r="L352" s="103">
        <v>6.4932815745918697</v>
      </c>
    </row>
    <row r="353" spans="1:12" customFormat="1" x14ac:dyDescent="0.25">
      <c r="A353" s="91">
        <v>350</v>
      </c>
      <c r="B353" s="91">
        <v>50</v>
      </c>
      <c r="C353" s="91"/>
      <c r="D353" s="91"/>
      <c r="E353" s="103">
        <v>4</v>
      </c>
      <c r="F353" s="103">
        <v>1420.9305227099201</v>
      </c>
      <c r="G353" s="103">
        <v>54.101912795216599</v>
      </c>
      <c r="H353" s="103">
        <v>0</v>
      </c>
      <c r="I353" s="103">
        <v>-6.7199315199413396</v>
      </c>
      <c r="J353" s="103">
        <v>0.23938253484744099</v>
      </c>
      <c r="K353" s="103">
        <v>0.67505795032799998</v>
      </c>
      <c r="L353" s="103">
        <v>-0.70470468336469805</v>
      </c>
    </row>
    <row r="354" spans="1:12" customFormat="1" x14ac:dyDescent="0.25">
      <c r="A354" s="91">
        <v>351</v>
      </c>
      <c r="B354" s="91">
        <v>48</v>
      </c>
      <c r="C354" s="91"/>
      <c r="D354" s="91"/>
      <c r="E354" s="103">
        <v>4</v>
      </c>
      <c r="F354" s="103">
        <v>1364.0933018015201</v>
      </c>
      <c r="G354" s="103">
        <v>54.154793126499897</v>
      </c>
      <c r="H354" s="103">
        <v>0</v>
      </c>
      <c r="I354" s="103">
        <v>-6.7199315199413396</v>
      </c>
      <c r="J354" s="103">
        <v>0</v>
      </c>
      <c r="K354" s="103">
        <v>0</v>
      </c>
      <c r="L354" s="103">
        <v>-4.3567023431217304</v>
      </c>
    </row>
    <row r="355" spans="1:12" customFormat="1" x14ac:dyDescent="0.25">
      <c r="A355" s="91">
        <v>352</v>
      </c>
      <c r="B355" s="91">
        <v>47</v>
      </c>
      <c r="C355" s="91"/>
      <c r="D355" s="91"/>
      <c r="E355" s="103">
        <v>4</v>
      </c>
      <c r="F355" s="103">
        <v>1335.67469134732</v>
      </c>
      <c r="G355" s="103">
        <v>54.207362635827501</v>
      </c>
      <c r="H355" s="103">
        <v>0</v>
      </c>
      <c r="I355" s="103">
        <v>-6.7199315199413396</v>
      </c>
      <c r="J355" s="103">
        <v>0.372058264784971</v>
      </c>
      <c r="K355" s="103">
        <v>1.0492030664994001</v>
      </c>
      <c r="L355" s="103">
        <v>1.93566063260846</v>
      </c>
    </row>
    <row r="356" spans="1:12" customFormat="1" x14ac:dyDescent="0.25">
      <c r="A356" s="91">
        <v>353</v>
      </c>
      <c r="B356" s="91">
        <v>46</v>
      </c>
      <c r="C356" s="91"/>
      <c r="D356" s="91"/>
      <c r="E356" s="103">
        <v>4</v>
      </c>
      <c r="F356" s="103">
        <v>1307.25608089313</v>
      </c>
      <c r="G356" s="103">
        <v>54.261072689945699</v>
      </c>
      <c r="H356" s="103">
        <v>0</v>
      </c>
      <c r="I356" s="103">
        <v>-6.7199315199413396</v>
      </c>
      <c r="J356" s="103">
        <v>0</v>
      </c>
      <c r="K356" s="103">
        <v>0</v>
      </c>
      <c r="L356" s="103">
        <v>-4.4121245617296498</v>
      </c>
    </row>
    <row r="357" spans="1:12" customFormat="1" x14ac:dyDescent="0.25">
      <c r="A357" s="91">
        <v>354</v>
      </c>
      <c r="B357" s="91">
        <v>43</v>
      </c>
      <c r="C357" s="91"/>
      <c r="D357" s="91"/>
      <c r="E357" s="103">
        <v>4</v>
      </c>
      <c r="F357" s="103">
        <v>1222.00024953053</v>
      </c>
      <c r="G357" s="103">
        <v>54.314184087874899</v>
      </c>
      <c r="H357" s="103">
        <v>0</v>
      </c>
      <c r="I357" s="103">
        <v>-6.7199315199413396</v>
      </c>
      <c r="J357" s="103">
        <v>0</v>
      </c>
      <c r="K357" s="103">
        <v>0</v>
      </c>
      <c r="L357" s="103">
        <v>-4.08944031461274</v>
      </c>
    </row>
    <row r="358" spans="1:12" customFormat="1" x14ac:dyDescent="0.25">
      <c r="A358" s="91">
        <v>355</v>
      </c>
      <c r="B358" s="91">
        <v>41</v>
      </c>
      <c r="C358" s="91"/>
      <c r="D358" s="91"/>
      <c r="E358" s="103">
        <v>4</v>
      </c>
      <c r="F358" s="103">
        <v>1165.16302862213</v>
      </c>
      <c r="G358" s="103">
        <v>54.364535435998597</v>
      </c>
      <c r="H358" s="103">
        <v>0</v>
      </c>
      <c r="I358" s="103">
        <v>-6.7199315199413396</v>
      </c>
      <c r="J358" s="103">
        <v>0</v>
      </c>
      <c r="K358" s="103">
        <v>0</v>
      </c>
      <c r="L358" s="103">
        <v>-3.8782734183132499</v>
      </c>
    </row>
    <row r="359" spans="1:12" customFormat="1" x14ac:dyDescent="0.25">
      <c r="A359" s="91">
        <v>356</v>
      </c>
      <c r="B359" s="91">
        <v>39</v>
      </c>
      <c r="C359" s="91"/>
      <c r="D359" s="91"/>
      <c r="E359" s="103">
        <v>3</v>
      </c>
      <c r="F359" s="103">
        <v>1503.7009520074801</v>
      </c>
      <c r="G359" s="103">
        <v>54.412790346536099</v>
      </c>
      <c r="H359" s="103">
        <v>0</v>
      </c>
      <c r="I359" s="103">
        <v>-6.7199315199413396</v>
      </c>
      <c r="J359" s="103">
        <v>0.21005514730378599</v>
      </c>
      <c r="K359" s="103">
        <v>0.59235481521285105</v>
      </c>
      <c r="L359" s="103">
        <v>-1.55341857583811</v>
      </c>
    </row>
    <row r="360" spans="1:12" customFormat="1" x14ac:dyDescent="0.25">
      <c r="A360" s="91">
        <v>357</v>
      </c>
      <c r="B360" s="91">
        <v>38</v>
      </c>
      <c r="C360" s="91"/>
      <c r="D360" s="91"/>
      <c r="E360" s="103">
        <v>3</v>
      </c>
      <c r="F360" s="103">
        <v>1465.14451734062</v>
      </c>
      <c r="G360" s="103">
        <v>54.464048136463603</v>
      </c>
      <c r="H360" s="103">
        <v>0</v>
      </c>
      <c r="I360" s="103">
        <v>-6.7199315199413396</v>
      </c>
      <c r="J360" s="103">
        <v>0</v>
      </c>
      <c r="K360" s="103">
        <v>0</v>
      </c>
      <c r="L360" s="103">
        <v>-4.6542259577086398</v>
      </c>
    </row>
    <row r="361" spans="1:12" customFormat="1" x14ac:dyDescent="0.25">
      <c r="A361" s="91">
        <v>358</v>
      </c>
      <c r="B361" s="91">
        <v>35</v>
      </c>
      <c r="C361" s="91"/>
      <c r="D361" s="91"/>
      <c r="E361" s="103">
        <v>3</v>
      </c>
      <c r="F361" s="103">
        <v>1349.47521334004</v>
      </c>
      <c r="G361" s="103">
        <v>54.516928467746901</v>
      </c>
      <c r="H361" s="103">
        <v>0</v>
      </c>
      <c r="I361" s="103">
        <v>-6.7199315199413396</v>
      </c>
      <c r="J361" s="103">
        <v>0</v>
      </c>
      <c r="K361" s="103">
        <v>0</v>
      </c>
      <c r="L361" s="103">
        <v>-4.5746871982804098</v>
      </c>
    </row>
    <row r="362" spans="1:12" customFormat="1" x14ac:dyDescent="0.25">
      <c r="A362" s="91">
        <v>359</v>
      </c>
      <c r="B362" s="91">
        <v>34</v>
      </c>
      <c r="C362" s="91"/>
      <c r="D362" s="91"/>
      <c r="E362" s="103">
        <v>3</v>
      </c>
      <c r="F362" s="103">
        <v>1310.91877867318</v>
      </c>
      <c r="G362" s="103">
        <v>54.568788159460702</v>
      </c>
      <c r="H362" s="103">
        <v>0</v>
      </c>
      <c r="I362" s="103">
        <v>-6.7199315199413396</v>
      </c>
      <c r="J362" s="103">
        <v>0.52677488114393001</v>
      </c>
      <c r="K362" s="103">
        <v>1.48550340890961</v>
      </c>
      <c r="L362" s="103">
        <v>4.6822655724555799</v>
      </c>
    </row>
    <row r="363" spans="1:12" customFormat="1" x14ac:dyDescent="0.25">
      <c r="A363" s="91">
        <v>360</v>
      </c>
      <c r="B363" s="91">
        <v>35</v>
      </c>
      <c r="C363" s="91"/>
      <c r="D363" s="91"/>
      <c r="E363" s="103">
        <v>3</v>
      </c>
      <c r="F363" s="103">
        <v>1349.47521334004</v>
      </c>
      <c r="G363" s="103">
        <v>54.619818128339702</v>
      </c>
      <c r="H363" s="103">
        <v>0</v>
      </c>
      <c r="I363" s="103">
        <v>-6.7199315199413396</v>
      </c>
      <c r="J363" s="103">
        <v>0.58639083832723504</v>
      </c>
      <c r="K363" s="103">
        <v>1.6536202094466701</v>
      </c>
      <c r="L363" s="103">
        <v>5.5789455199165703</v>
      </c>
    </row>
    <row r="364" spans="1:12" customFormat="1" x14ac:dyDescent="0.25">
      <c r="A364" s="91">
        <v>361</v>
      </c>
      <c r="B364" s="91">
        <v>35</v>
      </c>
      <c r="C364" s="91"/>
      <c r="D364" s="91"/>
      <c r="E364" s="103">
        <v>3</v>
      </c>
      <c r="F364" s="103">
        <v>1349.47521334004</v>
      </c>
      <c r="G364" s="103">
        <v>54.671557914832398</v>
      </c>
      <c r="H364" s="103">
        <v>0</v>
      </c>
      <c r="I364" s="103">
        <v>-6.7199315199413396</v>
      </c>
      <c r="J364" s="103">
        <v>0.39972958903531602</v>
      </c>
      <c r="K364" s="103">
        <v>1.1272361086476299</v>
      </c>
      <c r="L364" s="103">
        <v>2.3725644270056101</v>
      </c>
    </row>
    <row r="365" spans="1:12" customFormat="1" x14ac:dyDescent="0.25">
      <c r="A365" s="91">
        <v>362</v>
      </c>
      <c r="B365" s="91">
        <v>35</v>
      </c>
      <c r="C365" s="91"/>
      <c r="D365" s="91"/>
      <c r="E365" s="103">
        <v>3</v>
      </c>
      <c r="F365" s="103">
        <v>1349.47521334004</v>
      </c>
      <c r="G365" s="103">
        <v>54.725823976721401</v>
      </c>
      <c r="H365" s="103">
        <v>0</v>
      </c>
      <c r="I365" s="103">
        <v>-6.7199315199413396</v>
      </c>
      <c r="J365" s="103">
        <v>0.44935766694290502</v>
      </c>
      <c r="K365" s="103">
        <v>1.2671871229200999</v>
      </c>
      <c r="L365" s="103">
        <v>3.2308974158616701</v>
      </c>
    </row>
    <row r="366" spans="1:12" customFormat="1" x14ac:dyDescent="0.25">
      <c r="A366" s="91">
        <v>363</v>
      </c>
      <c r="B366" s="91">
        <v>35</v>
      </c>
      <c r="C366" s="91"/>
      <c r="D366" s="91"/>
      <c r="E366" s="103">
        <v>3</v>
      </c>
      <c r="F366" s="103">
        <v>1349.47521334004</v>
      </c>
      <c r="G366" s="103">
        <v>54.780090038610403</v>
      </c>
      <c r="H366" s="103">
        <v>0</v>
      </c>
      <c r="I366" s="103">
        <v>-6.7199315199413396</v>
      </c>
      <c r="J366" s="103">
        <v>0.43595980017271801</v>
      </c>
      <c r="K366" s="103">
        <v>1.22940518328773</v>
      </c>
      <c r="L366" s="103">
        <v>3.0003734150767101</v>
      </c>
    </row>
    <row r="367" spans="1:12" customFormat="1" x14ac:dyDescent="0.25">
      <c r="A367" s="91">
        <v>364</v>
      </c>
      <c r="B367" s="91">
        <v>35</v>
      </c>
      <c r="C367" s="91"/>
      <c r="D367" s="91"/>
      <c r="E367" s="103">
        <v>3</v>
      </c>
      <c r="F367" s="103">
        <v>1349.47521334004</v>
      </c>
      <c r="G367" s="103">
        <v>54.834356100499399</v>
      </c>
      <c r="H367" s="103">
        <v>0</v>
      </c>
      <c r="I367" s="103">
        <v>-6.7199315199413396</v>
      </c>
      <c r="J367" s="103">
        <v>0.439469982268548</v>
      </c>
      <c r="K367" s="103">
        <v>1.2393038850973599</v>
      </c>
      <c r="L367" s="103">
        <v>3.0616279283303802</v>
      </c>
    </row>
    <row r="368" spans="1:12" customFormat="1" x14ac:dyDescent="0.25">
      <c r="A368" s="91">
        <v>365</v>
      </c>
      <c r="B368" s="91">
        <v>35</v>
      </c>
      <c r="C368" s="91"/>
      <c r="D368" s="91"/>
      <c r="E368" s="103">
        <v>3</v>
      </c>
      <c r="F368" s="103">
        <v>1349.47521334004</v>
      </c>
      <c r="G368" s="103">
        <v>54.888622162388401</v>
      </c>
      <c r="H368" s="103">
        <v>0</v>
      </c>
      <c r="I368" s="103">
        <v>-6.7199315199413396</v>
      </c>
      <c r="J368" s="103">
        <v>0.43844575526393798</v>
      </c>
      <c r="K368" s="103">
        <v>1.2364155683584499</v>
      </c>
      <c r="L368" s="103">
        <v>3.04460854401189</v>
      </c>
    </row>
    <row r="369" spans="1:12" customFormat="1" x14ac:dyDescent="0.25">
      <c r="A369" s="91">
        <v>366</v>
      </c>
      <c r="B369" s="91">
        <v>35</v>
      </c>
      <c r="C369" s="91"/>
      <c r="D369" s="91"/>
      <c r="E369" s="103">
        <v>3</v>
      </c>
      <c r="F369" s="103">
        <v>1349.47521334004</v>
      </c>
      <c r="G369" s="103">
        <v>54.942888224277397</v>
      </c>
      <c r="H369" s="103">
        <v>0</v>
      </c>
      <c r="I369" s="103">
        <v>-6.7199315199413396</v>
      </c>
      <c r="J369" s="103">
        <v>0.43865651281117202</v>
      </c>
      <c r="K369" s="103">
        <v>1.23700990393913</v>
      </c>
      <c r="L369" s="103">
        <v>3.0489058313425002</v>
      </c>
    </row>
    <row r="370" spans="1:12" customFormat="1" x14ac:dyDescent="0.25">
      <c r="A370" s="91">
        <v>367</v>
      </c>
      <c r="B370" s="91">
        <v>35</v>
      </c>
      <c r="C370" s="91"/>
      <c r="D370" s="91"/>
      <c r="E370" s="103">
        <v>3</v>
      </c>
      <c r="F370" s="103">
        <v>1349.47521334004</v>
      </c>
      <c r="G370" s="103">
        <v>54.997154286166499</v>
      </c>
      <c r="H370" s="103">
        <v>0</v>
      </c>
      <c r="I370" s="103">
        <v>-6.7199315199413396</v>
      </c>
      <c r="J370" s="103">
        <v>0.43846219675301801</v>
      </c>
      <c r="K370" s="103">
        <v>1.2364619333028499</v>
      </c>
      <c r="L370" s="103">
        <v>3.04621080541762</v>
      </c>
    </row>
    <row r="371" spans="1:12" customFormat="1" x14ac:dyDescent="0.25">
      <c r="A371" s="91">
        <v>368</v>
      </c>
      <c r="B371" s="91">
        <v>35</v>
      </c>
      <c r="C371" s="91"/>
      <c r="D371" s="91"/>
      <c r="E371" s="103">
        <v>3</v>
      </c>
      <c r="F371" s="103">
        <v>1349.47521334004</v>
      </c>
      <c r="G371" s="103">
        <v>55.051420348055501</v>
      </c>
      <c r="H371" s="103">
        <v>0</v>
      </c>
      <c r="I371" s="103">
        <v>-6.7199315199413396</v>
      </c>
      <c r="J371" s="103">
        <v>0.43865332783900002</v>
      </c>
      <c r="K371" s="103">
        <v>1.2370009223282199</v>
      </c>
      <c r="L371" s="103">
        <v>3.05016890745192</v>
      </c>
    </row>
    <row r="372" spans="1:12" customFormat="1" x14ac:dyDescent="0.25">
      <c r="A372" s="91">
        <v>369</v>
      </c>
      <c r="B372" s="91">
        <v>35</v>
      </c>
      <c r="C372" s="91"/>
      <c r="D372" s="91"/>
      <c r="E372" s="103">
        <v>3</v>
      </c>
      <c r="F372" s="103">
        <v>1349.47521334004</v>
      </c>
      <c r="G372" s="103">
        <v>55.105686409944497</v>
      </c>
      <c r="H372" s="103">
        <v>0</v>
      </c>
      <c r="I372" s="103">
        <v>-6.7199315199413396</v>
      </c>
      <c r="J372" s="103">
        <v>0.437707876832654</v>
      </c>
      <c r="K372" s="103">
        <v>1.2343347536418301</v>
      </c>
      <c r="L372" s="103">
        <v>3.0345073620889198</v>
      </c>
    </row>
    <row r="373" spans="1:12" customFormat="1" x14ac:dyDescent="0.25">
      <c r="A373" s="91">
        <v>370</v>
      </c>
      <c r="B373" s="91">
        <v>35</v>
      </c>
      <c r="C373" s="91"/>
      <c r="D373" s="91"/>
      <c r="E373" s="103">
        <v>3</v>
      </c>
      <c r="F373" s="103">
        <v>1349.47521334004</v>
      </c>
      <c r="G373" s="103">
        <v>55.159952471833499</v>
      </c>
      <c r="H373" s="103">
        <v>0</v>
      </c>
      <c r="I373" s="103">
        <v>-6.7199315199413396</v>
      </c>
      <c r="J373" s="103">
        <v>0.44092370929000702</v>
      </c>
      <c r="K373" s="103">
        <v>1.24340339045212</v>
      </c>
      <c r="L373" s="103">
        <v>3.0906718335294401</v>
      </c>
    </row>
    <row r="374" spans="1:12" customFormat="1" x14ac:dyDescent="0.25">
      <c r="A374" s="91">
        <v>371</v>
      </c>
      <c r="B374" s="91">
        <v>35</v>
      </c>
      <c r="C374" s="91"/>
      <c r="D374" s="91"/>
      <c r="E374" s="103">
        <v>3</v>
      </c>
      <c r="F374" s="103">
        <v>1349.47521334004</v>
      </c>
      <c r="G374" s="103">
        <v>55.214218533722502</v>
      </c>
      <c r="H374" s="103">
        <v>0</v>
      </c>
      <c r="I374" s="103">
        <v>-6.7199315199413396</v>
      </c>
      <c r="J374" s="103">
        <v>0.428635597835414</v>
      </c>
      <c r="K374" s="103">
        <v>1.2087509571105399</v>
      </c>
      <c r="L374" s="103">
        <v>2.8791524984729802</v>
      </c>
    </row>
    <row r="375" spans="1:12" customFormat="1" x14ac:dyDescent="0.25">
      <c r="A375" s="91">
        <v>372</v>
      </c>
      <c r="B375" s="91">
        <v>35</v>
      </c>
      <c r="C375" s="91"/>
      <c r="D375" s="91"/>
      <c r="E375" s="103">
        <v>3</v>
      </c>
      <c r="F375" s="103">
        <v>1349.47521334004</v>
      </c>
      <c r="G375" s="103">
        <v>55.265248502601501</v>
      </c>
      <c r="H375" s="103">
        <v>0</v>
      </c>
      <c r="I375" s="103">
        <v>-6.7199315199413396</v>
      </c>
      <c r="J375" s="103">
        <v>0.47433540677480801</v>
      </c>
      <c r="K375" s="103">
        <v>1.33762426598694</v>
      </c>
      <c r="L375" s="103">
        <v>3.6677391748210102</v>
      </c>
    </row>
    <row r="376" spans="1:12" customFormat="1" x14ac:dyDescent="0.25">
      <c r="A376" s="91">
        <v>373</v>
      </c>
      <c r="B376" s="91">
        <v>34</v>
      </c>
      <c r="C376" s="91"/>
      <c r="D376" s="91"/>
      <c r="E376" s="103">
        <v>3</v>
      </c>
      <c r="F376" s="103">
        <v>1310.91877867318</v>
      </c>
      <c r="G376" s="103">
        <v>55.3189585567197</v>
      </c>
      <c r="H376" s="103">
        <v>0</v>
      </c>
      <c r="I376" s="103">
        <v>-6.7199315199413396</v>
      </c>
      <c r="J376" s="103">
        <v>0</v>
      </c>
      <c r="K376" s="103">
        <v>0</v>
      </c>
      <c r="L376" s="103">
        <v>-4.4261533047899002</v>
      </c>
    </row>
    <row r="377" spans="1:12" customFormat="1" x14ac:dyDescent="0.25">
      <c r="A377" s="91">
        <v>374</v>
      </c>
      <c r="B377" s="91">
        <v>29</v>
      </c>
      <c r="C377" s="91"/>
      <c r="D377" s="91"/>
      <c r="E377" s="103">
        <v>3</v>
      </c>
      <c r="F377" s="103">
        <v>1118.1366053388899</v>
      </c>
      <c r="G377" s="103">
        <v>55.365566239538303</v>
      </c>
      <c r="H377" s="103">
        <v>0</v>
      </c>
      <c r="I377" s="103">
        <v>-6.7199315199413396</v>
      </c>
      <c r="J377" s="103">
        <v>0</v>
      </c>
      <c r="K377" s="103">
        <v>0</v>
      </c>
      <c r="L377" s="103">
        <v>-3.7058265151747598</v>
      </c>
    </row>
    <row r="378" spans="1:12" customFormat="1" x14ac:dyDescent="0.25">
      <c r="A378" s="91">
        <v>375</v>
      </c>
      <c r="B378" s="91">
        <v>27</v>
      </c>
      <c r="C378" s="91"/>
      <c r="D378" s="91"/>
      <c r="E378" s="103">
        <v>2</v>
      </c>
      <c r="F378" s="103">
        <v>1663.51884532125</v>
      </c>
      <c r="G378" s="103">
        <v>55.416392146731198</v>
      </c>
      <c r="H378" s="103">
        <v>0</v>
      </c>
      <c r="I378" s="103">
        <v>-6.7199315199413396</v>
      </c>
      <c r="J378" s="103">
        <v>0</v>
      </c>
      <c r="K378" s="103">
        <v>0</v>
      </c>
      <c r="L378" s="103">
        <v>-5.1114261844810898</v>
      </c>
    </row>
    <row r="379" spans="1:12" customFormat="1" x14ac:dyDescent="0.25">
      <c r="A379" s="91">
        <v>376</v>
      </c>
      <c r="B379" s="91">
        <v>23</v>
      </c>
      <c r="C379" s="91"/>
      <c r="D379" s="91"/>
      <c r="E379" s="103">
        <v>2</v>
      </c>
      <c r="F379" s="103">
        <v>1417.07160897736</v>
      </c>
      <c r="G379" s="103">
        <v>55.4691875292202</v>
      </c>
      <c r="H379" s="103">
        <v>0</v>
      </c>
      <c r="I379" s="103">
        <v>-6.7199315199413396</v>
      </c>
      <c r="J379" s="103">
        <v>0</v>
      </c>
      <c r="K379" s="103">
        <v>0</v>
      </c>
      <c r="L379" s="103">
        <v>-4.8389731527781796</v>
      </c>
    </row>
    <row r="380" spans="1:12" customFormat="1" x14ac:dyDescent="0.25">
      <c r="A380" s="91">
        <v>377</v>
      </c>
      <c r="B380" s="91">
        <v>20</v>
      </c>
      <c r="C380" s="91"/>
      <c r="D380" s="91"/>
      <c r="E380" s="103">
        <v>2</v>
      </c>
      <c r="F380" s="103">
        <v>1232.2361817194401</v>
      </c>
      <c r="G380" s="103">
        <v>55.5222989271495</v>
      </c>
      <c r="H380" s="103">
        <v>0</v>
      </c>
      <c r="I380" s="103">
        <v>-6.7199315199413396</v>
      </c>
      <c r="J380" s="103">
        <v>0</v>
      </c>
      <c r="K380" s="103">
        <v>0</v>
      </c>
      <c r="L380" s="103">
        <v>-4.1277992614266097</v>
      </c>
    </row>
    <row r="381" spans="1:12" customFormat="1" x14ac:dyDescent="0.25">
      <c r="A381" s="91">
        <v>378</v>
      </c>
      <c r="B381" s="91">
        <v>17</v>
      </c>
      <c r="C381" s="91"/>
      <c r="D381" s="91"/>
      <c r="E381" s="103">
        <v>2</v>
      </c>
      <c r="F381" s="103">
        <v>1047.4007544615299</v>
      </c>
      <c r="G381" s="103">
        <v>55.5634636173342</v>
      </c>
      <c r="H381" s="103">
        <v>0</v>
      </c>
      <c r="I381" s="103">
        <v>-6.7199315199413396</v>
      </c>
      <c r="J381" s="103">
        <v>0</v>
      </c>
      <c r="K381" s="103">
        <v>0</v>
      </c>
      <c r="L381" s="103">
        <v>-2.7532218398367299</v>
      </c>
    </row>
    <row r="382" spans="1:12" customFormat="1" x14ac:dyDescent="0.25">
      <c r="A382" s="91">
        <v>379</v>
      </c>
      <c r="B382" s="91">
        <v>15</v>
      </c>
      <c r="C382" s="91"/>
      <c r="D382" s="91"/>
      <c r="E382" s="103">
        <v>2</v>
      </c>
      <c r="F382" s="103">
        <v>924.17713628958199</v>
      </c>
      <c r="G382" s="103">
        <v>55.596090817325098</v>
      </c>
      <c r="H382" s="103">
        <v>0</v>
      </c>
      <c r="I382" s="103">
        <v>-6.7199315199413396</v>
      </c>
      <c r="J382" s="103">
        <v>0</v>
      </c>
      <c r="K382" s="103">
        <v>0</v>
      </c>
      <c r="L382" s="103">
        <v>-3.0144505564133599</v>
      </c>
    </row>
    <row r="383" spans="1:12" customFormat="1" x14ac:dyDescent="0.25">
      <c r="A383" s="91">
        <v>380</v>
      </c>
      <c r="B383" s="91">
        <v>11</v>
      </c>
      <c r="C383" s="91"/>
      <c r="D383" s="91"/>
      <c r="E383" s="103">
        <v>1</v>
      </c>
      <c r="F383" s="103">
        <v>1310.13391486317</v>
      </c>
      <c r="G383" s="103">
        <v>55.649800871443297</v>
      </c>
      <c r="H383" s="103">
        <v>0</v>
      </c>
      <c r="I383" s="103">
        <v>-6.7199315199413396</v>
      </c>
      <c r="J383" s="103">
        <v>0</v>
      </c>
      <c r="K383" s="103">
        <v>0</v>
      </c>
      <c r="L383" s="103">
        <v>-3.6063555010509099</v>
      </c>
    </row>
    <row r="384" spans="1:12" customFormat="1" x14ac:dyDescent="0.25">
      <c r="A384" s="91">
        <v>381</v>
      </c>
      <c r="B384" s="91">
        <v>8</v>
      </c>
      <c r="C384" s="91"/>
      <c r="D384" s="91"/>
      <c r="E384" s="103">
        <v>1</v>
      </c>
      <c r="F384" s="103">
        <v>952.82466535503397</v>
      </c>
      <c r="G384" s="103">
        <v>55.683534470030601</v>
      </c>
      <c r="H384" s="103">
        <v>0</v>
      </c>
      <c r="I384" s="103">
        <v>-6.7199315199413396</v>
      </c>
      <c r="J384" s="103">
        <v>0.102131761905482</v>
      </c>
      <c r="K384" s="103">
        <v>0.28801122813425201</v>
      </c>
      <c r="L384" s="103">
        <v>-1.3761560103385699</v>
      </c>
    </row>
    <row r="385" spans="1:12" customFormat="1" x14ac:dyDescent="0.25">
      <c r="A385" s="91">
        <v>382</v>
      </c>
      <c r="B385" s="91">
        <v>5</v>
      </c>
      <c r="C385" s="91"/>
      <c r="D385" s="91"/>
      <c r="E385" s="103">
        <v>1</v>
      </c>
      <c r="F385" s="103">
        <v>800</v>
      </c>
      <c r="G385" s="103">
        <v>55.7113651865401</v>
      </c>
      <c r="H385" s="103">
        <v>0</v>
      </c>
      <c r="I385" s="103">
        <v>-6.7199315199413396</v>
      </c>
      <c r="J385" s="103">
        <v>9.2096973518821096E-2</v>
      </c>
      <c r="K385" s="103">
        <v>0.259713158333164</v>
      </c>
      <c r="L385" s="103">
        <v>-1.6545973989573799</v>
      </c>
    </row>
    <row r="386" spans="1:12" customFormat="1" x14ac:dyDescent="0.25">
      <c r="A386" s="91">
        <v>383</v>
      </c>
      <c r="B386" s="91">
        <v>1</v>
      </c>
      <c r="C386" s="91"/>
      <c r="D386" s="91"/>
      <c r="E386" s="103">
        <v>1</v>
      </c>
      <c r="F386" s="103">
        <v>800</v>
      </c>
      <c r="G386" s="103">
        <v>55.738111661242002</v>
      </c>
      <c r="H386" s="103">
        <v>0</v>
      </c>
      <c r="I386" s="103">
        <v>-6.7199315199413396</v>
      </c>
      <c r="J386" s="103">
        <v>9.2090574122867697E-2</v>
      </c>
      <c r="K386" s="103">
        <v>0.25969511205790702</v>
      </c>
      <c r="L386" s="103">
        <v>-0.18621532410608199</v>
      </c>
    </row>
    <row r="387" spans="1:12" customFormat="1" x14ac:dyDescent="0.25">
      <c r="A387" s="91">
        <v>384</v>
      </c>
      <c r="B387" s="91">
        <v>0</v>
      </c>
      <c r="C387" s="91"/>
      <c r="D387" s="91"/>
      <c r="E387" s="103">
        <v>0</v>
      </c>
      <c r="F387" s="103">
        <v>800</v>
      </c>
      <c r="G387" s="103">
        <v>55.759576646449403</v>
      </c>
      <c r="H387" s="103">
        <v>0</v>
      </c>
      <c r="I387" s="103">
        <v>-6.7199315199413396</v>
      </c>
      <c r="J387" s="103">
        <v>9.2085439081062301E-2</v>
      </c>
      <c r="K387" s="103">
        <v>0.25968063125713198</v>
      </c>
      <c r="L387" s="103">
        <v>4.1887902047863898E-2</v>
      </c>
    </row>
    <row r="388" spans="1:12" customFormat="1" x14ac:dyDescent="0.25">
      <c r="A388" s="91">
        <v>385</v>
      </c>
      <c r="B388" s="91">
        <v>0</v>
      </c>
      <c r="C388" s="91"/>
      <c r="D388" s="91"/>
      <c r="E388" s="103">
        <v>0</v>
      </c>
      <c r="F388" s="103">
        <v>800</v>
      </c>
      <c r="G388" s="103">
        <v>55.781041631656798</v>
      </c>
      <c r="H388" s="103">
        <v>0</v>
      </c>
      <c r="I388" s="103">
        <v>-6.7199315199413396</v>
      </c>
      <c r="J388" s="103">
        <v>9.2080304660822898E-2</v>
      </c>
      <c r="K388" s="103">
        <v>0.259666152209172</v>
      </c>
      <c r="L388" s="103">
        <v>4.1887902047863898E-2</v>
      </c>
    </row>
    <row r="389" spans="1:12" customFormat="1" x14ac:dyDescent="0.25">
      <c r="A389" s="91">
        <v>386</v>
      </c>
      <c r="B389" s="91">
        <v>0</v>
      </c>
      <c r="C389" s="91"/>
      <c r="D389" s="91"/>
      <c r="E389" s="103">
        <v>0</v>
      </c>
      <c r="F389" s="103">
        <v>800</v>
      </c>
      <c r="G389" s="103">
        <v>55.802506616864299</v>
      </c>
      <c r="H389" s="103">
        <v>0</v>
      </c>
      <c r="I389" s="103">
        <v>-6.7199315199413396</v>
      </c>
      <c r="J389" s="103">
        <v>9.2075170862033706E-2</v>
      </c>
      <c r="K389" s="103">
        <v>0.259651674913699</v>
      </c>
      <c r="L389" s="103">
        <v>4.1887902047863898E-2</v>
      </c>
    </row>
    <row r="390" spans="1:12" customFormat="1" x14ac:dyDescent="0.25">
      <c r="A390" s="91">
        <v>387</v>
      </c>
      <c r="B390" s="91">
        <v>0</v>
      </c>
      <c r="C390" s="91"/>
      <c r="D390" s="91"/>
      <c r="E390" s="103">
        <v>0</v>
      </c>
      <c r="F390" s="103">
        <v>800</v>
      </c>
      <c r="G390" s="103">
        <v>55.823971602071701</v>
      </c>
      <c r="H390" s="103">
        <v>0</v>
      </c>
      <c r="I390" s="103">
        <v>-6.7199315199413396</v>
      </c>
      <c r="J390" s="103">
        <v>9.2070037684578998E-2</v>
      </c>
      <c r="K390" s="103">
        <v>0.25963719937038698</v>
      </c>
      <c r="L390" s="103">
        <v>4.1887902047863898E-2</v>
      </c>
    </row>
    <row r="391" spans="1:12" customFormat="1" x14ac:dyDescent="0.25">
      <c r="A391" s="91">
        <v>388</v>
      </c>
      <c r="B391" s="91">
        <v>0</v>
      </c>
      <c r="C391" s="91"/>
      <c r="D391" s="91"/>
      <c r="E391" s="103">
        <v>0</v>
      </c>
      <c r="F391" s="103">
        <v>800</v>
      </c>
      <c r="G391" s="103">
        <v>55.845436587279202</v>
      </c>
      <c r="H391" s="103">
        <v>0</v>
      </c>
      <c r="I391" s="103">
        <v>-6.7199315199413396</v>
      </c>
      <c r="J391" s="103">
        <v>9.2064905128343005E-2</v>
      </c>
      <c r="K391" s="103">
        <v>0.25962272557890997</v>
      </c>
      <c r="L391" s="103">
        <v>4.1887902047863898E-2</v>
      </c>
    </row>
    <row r="392" spans="1:12" customFormat="1" x14ac:dyDescent="0.25">
      <c r="A392" s="91">
        <v>389</v>
      </c>
      <c r="B392" s="91">
        <v>0</v>
      </c>
      <c r="C392" s="91"/>
      <c r="D392" s="91"/>
      <c r="E392" s="103">
        <v>0</v>
      </c>
      <c r="F392" s="103">
        <v>800</v>
      </c>
      <c r="G392" s="103">
        <v>55.866901572486597</v>
      </c>
      <c r="H392" s="103">
        <v>0</v>
      </c>
      <c r="I392" s="103">
        <v>-6.7199315199413396</v>
      </c>
      <c r="J392" s="103">
        <v>9.2059773193210098E-2</v>
      </c>
      <c r="K392" s="103">
        <v>0.25960825353894201</v>
      </c>
      <c r="L392" s="103">
        <v>4.1887902047863898E-2</v>
      </c>
    </row>
    <row r="393" spans="1:12" customFormat="1" x14ac:dyDescent="0.25">
      <c r="A393" s="91">
        <v>390</v>
      </c>
      <c r="B393" s="91">
        <v>0</v>
      </c>
      <c r="C393" s="91"/>
      <c r="D393" s="91"/>
      <c r="E393" s="103">
        <v>0</v>
      </c>
      <c r="F393" s="103">
        <v>800</v>
      </c>
      <c r="G393" s="103">
        <v>55.888366557693999</v>
      </c>
      <c r="H393" s="103">
        <v>0</v>
      </c>
      <c r="I393" s="103">
        <v>-6.7199315199413396</v>
      </c>
      <c r="J393" s="103">
        <v>9.2054641879064397E-2</v>
      </c>
      <c r="K393" s="103">
        <v>0.25959378325015497</v>
      </c>
      <c r="L393" s="103">
        <v>4.1887902047863898E-2</v>
      </c>
    </row>
    <row r="394" spans="1:12" customFormat="1" x14ac:dyDescent="0.25">
      <c r="A394" s="91">
        <v>391</v>
      </c>
      <c r="B394" s="91">
        <v>0</v>
      </c>
      <c r="C394" s="91"/>
      <c r="D394" s="91"/>
      <c r="E394" s="103">
        <v>0</v>
      </c>
      <c r="F394" s="103">
        <v>800</v>
      </c>
      <c r="G394" s="103">
        <v>55.9098315429015</v>
      </c>
      <c r="H394" s="103">
        <v>0</v>
      </c>
      <c r="I394" s="103">
        <v>-6.7199315199413396</v>
      </c>
      <c r="J394" s="103">
        <v>9.2049511185790397E-2</v>
      </c>
      <c r="K394" s="103">
        <v>0.25957931471222501</v>
      </c>
      <c r="L394" s="103">
        <v>4.1887902047863898E-2</v>
      </c>
    </row>
    <row r="395" spans="1:12" customFormat="1" x14ac:dyDescent="0.25">
      <c r="A395" s="91">
        <v>392</v>
      </c>
      <c r="B395" s="91">
        <v>0</v>
      </c>
      <c r="C395" s="91"/>
      <c r="D395" s="91"/>
      <c r="E395" s="103">
        <v>0</v>
      </c>
      <c r="F395" s="103">
        <v>800</v>
      </c>
      <c r="G395" s="103">
        <v>55.931296528108902</v>
      </c>
      <c r="H395" s="103">
        <v>0</v>
      </c>
      <c r="I395" s="103">
        <v>-6.7199315199413396</v>
      </c>
      <c r="J395" s="103">
        <v>9.20443811132724E-2</v>
      </c>
      <c r="K395" s="103">
        <v>0.25956484792482398</v>
      </c>
      <c r="L395" s="103">
        <v>4.1887902047863898E-2</v>
      </c>
    </row>
    <row r="396" spans="1:12" customFormat="1" x14ac:dyDescent="0.25">
      <c r="A396" s="91">
        <v>393</v>
      </c>
      <c r="B396" s="91">
        <v>0</v>
      </c>
      <c r="C396" s="91"/>
      <c r="D396" s="91"/>
      <c r="E396" s="103">
        <v>0</v>
      </c>
      <c r="F396" s="103">
        <v>800</v>
      </c>
      <c r="G396" s="103">
        <v>55.952761513316297</v>
      </c>
      <c r="H396" s="103">
        <v>0</v>
      </c>
      <c r="I396" s="103">
        <v>-6.7199315199413396</v>
      </c>
      <c r="J396" s="103">
        <v>9.2039251661394705E-2</v>
      </c>
      <c r="K396" s="103">
        <v>0.259550382887628</v>
      </c>
      <c r="L396" s="103">
        <v>4.1887902047863898E-2</v>
      </c>
    </row>
    <row r="397" spans="1:12" customFormat="1" x14ac:dyDescent="0.25">
      <c r="A397" s="91">
        <v>394</v>
      </c>
      <c r="B397" s="91">
        <v>0</v>
      </c>
      <c r="C397" s="91"/>
      <c r="D397" s="91"/>
      <c r="E397" s="103">
        <v>0</v>
      </c>
      <c r="F397" s="103">
        <v>800</v>
      </c>
      <c r="G397" s="103">
        <v>55.974226498523798</v>
      </c>
      <c r="H397" s="103">
        <v>0</v>
      </c>
      <c r="I397" s="103">
        <v>-6.7199315199413396</v>
      </c>
      <c r="J397" s="103">
        <v>9.2034122830042003E-2</v>
      </c>
      <c r="K397" s="103">
        <v>0.25953591960030897</v>
      </c>
      <c r="L397" s="103">
        <v>4.1887902047863898E-2</v>
      </c>
    </row>
    <row r="398" spans="1:12" customFormat="1" x14ac:dyDescent="0.25">
      <c r="A398" s="91">
        <v>395</v>
      </c>
      <c r="B398" s="91">
        <v>0</v>
      </c>
      <c r="C398" s="91"/>
      <c r="D398" s="91"/>
      <c r="E398" s="103">
        <v>0</v>
      </c>
      <c r="F398" s="103">
        <v>800</v>
      </c>
      <c r="G398" s="103">
        <v>55.9956914837312</v>
      </c>
      <c r="H398" s="103">
        <v>0</v>
      </c>
      <c r="I398" s="103">
        <v>-6.7199315199413396</v>
      </c>
      <c r="J398" s="103">
        <v>9.20289946190984E-2</v>
      </c>
      <c r="K398" s="103">
        <v>0.25952145806254201</v>
      </c>
      <c r="L398" s="103">
        <v>4.1887902047863898E-2</v>
      </c>
    </row>
    <row r="399" spans="1:12" customFormat="1" x14ac:dyDescent="0.25">
      <c r="A399" s="91">
        <v>396</v>
      </c>
      <c r="B399" s="91">
        <v>0</v>
      </c>
      <c r="C399" s="91"/>
      <c r="D399" s="91"/>
      <c r="E399" s="103">
        <v>0</v>
      </c>
      <c r="F399" s="103">
        <v>800</v>
      </c>
      <c r="G399" s="103">
        <v>56.017156468938701</v>
      </c>
      <c r="H399" s="103">
        <v>0</v>
      </c>
      <c r="I399" s="103">
        <v>-6.7199315199413396</v>
      </c>
      <c r="J399" s="103">
        <v>9.2023867028448697E-2</v>
      </c>
      <c r="K399" s="103">
        <v>0.25950699827400198</v>
      </c>
      <c r="L399" s="103">
        <v>4.1887902047863898E-2</v>
      </c>
    </row>
    <row r="400" spans="1:12" customFormat="1" x14ac:dyDescent="0.25">
      <c r="A400" s="91">
        <v>397</v>
      </c>
      <c r="B400" s="91">
        <v>0</v>
      </c>
      <c r="C400" s="91"/>
      <c r="D400" s="91"/>
      <c r="E400" s="103">
        <v>0</v>
      </c>
      <c r="F400" s="103">
        <v>800</v>
      </c>
      <c r="G400" s="103">
        <v>56.038621454146103</v>
      </c>
      <c r="H400" s="103">
        <v>0</v>
      </c>
      <c r="I400" s="103">
        <v>-6.7199315199413396</v>
      </c>
      <c r="J400" s="103">
        <v>9.2018740057977194E-2</v>
      </c>
      <c r="K400" s="103">
        <v>0.25949254023436202</v>
      </c>
      <c r="L400" s="103">
        <v>4.1887902047863898E-2</v>
      </c>
    </row>
    <row r="401" spans="1:12" customFormat="1" x14ac:dyDescent="0.25">
      <c r="A401" s="91">
        <v>398</v>
      </c>
      <c r="B401" s="91">
        <v>0</v>
      </c>
      <c r="C401" s="91"/>
      <c r="D401" s="91"/>
      <c r="E401" s="103">
        <v>0</v>
      </c>
      <c r="F401" s="103">
        <v>800</v>
      </c>
      <c r="G401" s="103">
        <v>56.060086439353498</v>
      </c>
      <c r="H401" s="103">
        <v>0</v>
      </c>
      <c r="I401" s="103">
        <v>-6.7199315199413396</v>
      </c>
      <c r="J401" s="103">
        <v>9.2013613707568498E-2</v>
      </c>
      <c r="K401" s="103">
        <v>0.25947808394329802</v>
      </c>
      <c r="L401" s="103">
        <v>4.1887902047863898E-2</v>
      </c>
    </row>
    <row r="402" spans="1:12" customFormat="1" x14ac:dyDescent="0.25">
      <c r="A402" s="91">
        <v>399</v>
      </c>
      <c r="B402" s="91">
        <v>0</v>
      </c>
      <c r="C402" s="91"/>
      <c r="D402" s="91"/>
      <c r="E402" s="103">
        <v>0</v>
      </c>
      <c r="F402" s="103">
        <v>800</v>
      </c>
      <c r="G402" s="103">
        <v>56.081551424560999</v>
      </c>
      <c r="H402" s="103">
        <v>0</v>
      </c>
      <c r="I402" s="103">
        <v>-6.7199315199413396</v>
      </c>
      <c r="J402" s="103">
        <v>9.2008487977107201E-2</v>
      </c>
      <c r="K402" s="103">
        <v>0.25946362940048301</v>
      </c>
      <c r="L402" s="103">
        <v>4.1887902047863898E-2</v>
      </c>
    </row>
    <row r="403" spans="1:12" customFormat="1" x14ac:dyDescent="0.25">
      <c r="A403" s="91">
        <v>400</v>
      </c>
      <c r="B403" s="91">
        <v>0</v>
      </c>
      <c r="C403" s="91"/>
      <c r="D403" s="91"/>
      <c r="E403" s="103">
        <v>0</v>
      </c>
      <c r="F403" s="103">
        <v>800</v>
      </c>
      <c r="G403" s="103">
        <v>56.103016409768401</v>
      </c>
      <c r="H403" s="103">
        <v>0</v>
      </c>
      <c r="I403" s="103">
        <v>-6.7199315199413396</v>
      </c>
      <c r="J403" s="103">
        <v>9.2003362866477895E-2</v>
      </c>
      <c r="K403" s="103">
        <v>0.25944917660559202</v>
      </c>
      <c r="L403" s="103">
        <v>4.1887902047863898E-2</v>
      </c>
    </row>
    <row r="404" spans="1:12" customFormat="1" x14ac:dyDescent="0.25">
      <c r="A404" s="91">
        <v>401</v>
      </c>
      <c r="B404" s="91">
        <v>0</v>
      </c>
      <c r="C404" s="91"/>
      <c r="D404" s="91"/>
      <c r="E404" s="103">
        <v>0</v>
      </c>
      <c r="F404" s="103">
        <v>800</v>
      </c>
      <c r="G404" s="103">
        <v>56.124481394975803</v>
      </c>
      <c r="H404" s="103">
        <v>0</v>
      </c>
      <c r="I404" s="103">
        <v>-6.7199315199413396</v>
      </c>
      <c r="J404" s="103">
        <v>9.19982383755652E-2</v>
      </c>
      <c r="K404" s="103">
        <v>0.259434725558299</v>
      </c>
      <c r="L404" s="103">
        <v>4.1887902047863898E-2</v>
      </c>
    </row>
    <row r="405" spans="1:12" customFormat="1" x14ac:dyDescent="0.25">
      <c r="A405" s="91">
        <v>402</v>
      </c>
      <c r="B405" s="91">
        <v>1</v>
      </c>
      <c r="C405" s="91"/>
      <c r="D405" s="91"/>
      <c r="E405" s="103">
        <v>1</v>
      </c>
      <c r="F405" s="103">
        <v>800</v>
      </c>
      <c r="G405" s="103">
        <v>56.145946380183297</v>
      </c>
      <c r="H405" s="103">
        <v>0</v>
      </c>
      <c r="I405" s="103">
        <v>-6.7199315199413396</v>
      </c>
      <c r="J405" s="103">
        <v>9.1993114504253806E-2</v>
      </c>
      <c r="K405" s="103">
        <v>0.25942027625828101</v>
      </c>
      <c r="L405" s="103">
        <v>1.7896486882682401</v>
      </c>
    </row>
    <row r="406" spans="1:12" customFormat="1" x14ac:dyDescent="0.25">
      <c r="A406" s="91">
        <v>403</v>
      </c>
      <c r="B406" s="91">
        <v>6</v>
      </c>
      <c r="C406" s="91"/>
      <c r="D406" s="91"/>
      <c r="E406" s="103">
        <v>1</v>
      </c>
      <c r="F406" s="103">
        <v>800</v>
      </c>
      <c r="G406" s="103">
        <v>56.160538224570097</v>
      </c>
      <c r="H406" s="103">
        <v>0</v>
      </c>
      <c r="I406" s="103">
        <v>-6.7199315199413396</v>
      </c>
      <c r="J406" s="103">
        <v>9.1989631662791504E-2</v>
      </c>
      <c r="K406" s="103">
        <v>0.25941045465696699</v>
      </c>
      <c r="L406" s="103">
        <v>4.4018678065657104</v>
      </c>
    </row>
    <row r="407" spans="1:12" customFormat="1" x14ac:dyDescent="0.25">
      <c r="A407" s="91">
        <v>404</v>
      </c>
      <c r="B407" s="91">
        <v>9</v>
      </c>
      <c r="C407" s="91"/>
      <c r="D407" s="91"/>
      <c r="E407" s="103">
        <v>1</v>
      </c>
      <c r="F407" s="103">
        <v>1071.9277485244099</v>
      </c>
      <c r="G407" s="103">
        <v>56.199059676298901</v>
      </c>
      <c r="H407" s="103">
        <v>0</v>
      </c>
      <c r="I407" s="103">
        <v>-6.7199315199413396</v>
      </c>
      <c r="J407" s="103">
        <v>0.34593589702030803</v>
      </c>
      <c r="K407" s="103">
        <v>0.97553807647761104</v>
      </c>
      <c r="L407" s="103">
        <v>2.36747760350675</v>
      </c>
    </row>
    <row r="408" spans="1:12" customFormat="1" x14ac:dyDescent="0.25">
      <c r="A408" s="91">
        <v>405</v>
      </c>
      <c r="B408" s="91">
        <v>10</v>
      </c>
      <c r="C408" s="91"/>
      <c r="D408" s="91"/>
      <c r="E408" s="103">
        <v>1</v>
      </c>
      <c r="F408" s="103">
        <v>1191.0308316937901</v>
      </c>
      <c r="G408" s="103">
        <v>56.244113596075799</v>
      </c>
      <c r="H408" s="103">
        <v>0</v>
      </c>
      <c r="I408" s="103">
        <v>-6.7199315199413396</v>
      </c>
      <c r="J408" s="103">
        <v>0.49177265307715401</v>
      </c>
      <c r="K408" s="103">
        <v>1.3867972424354</v>
      </c>
      <c r="L408" s="103">
        <v>4.4694427063658599</v>
      </c>
    </row>
    <row r="409" spans="1:12" customFormat="1" x14ac:dyDescent="0.25">
      <c r="A409" s="91">
        <v>406</v>
      </c>
      <c r="B409" s="91">
        <v>14</v>
      </c>
      <c r="C409" s="91"/>
      <c r="D409" s="91"/>
      <c r="E409" s="103">
        <v>1</v>
      </c>
      <c r="F409" s="103">
        <v>1667.4431643713101</v>
      </c>
      <c r="G409" s="103">
        <v>56.293089140864403</v>
      </c>
      <c r="H409" s="103">
        <v>0</v>
      </c>
      <c r="I409" s="103">
        <v>-6.7199315199413396</v>
      </c>
      <c r="J409" s="103">
        <v>0.72813257906749596</v>
      </c>
      <c r="K409" s="103">
        <v>2.05333144586174</v>
      </c>
      <c r="L409" s="103">
        <v>6.9650815050307502</v>
      </c>
    </row>
    <row r="410" spans="1:12" customFormat="1" x14ac:dyDescent="0.25">
      <c r="A410" s="91">
        <v>407</v>
      </c>
      <c r="B410" s="91">
        <v>15</v>
      </c>
      <c r="C410" s="91"/>
      <c r="D410" s="91"/>
      <c r="E410" s="103">
        <v>2</v>
      </c>
      <c r="F410" s="103">
        <v>924.17713628958199</v>
      </c>
      <c r="G410" s="103">
        <v>56.3268227394517</v>
      </c>
      <c r="H410" s="103">
        <v>0</v>
      </c>
      <c r="I410" s="103">
        <v>-6.7199315199413396</v>
      </c>
      <c r="J410" s="103">
        <v>0.20257392485154499</v>
      </c>
      <c r="K410" s="103">
        <v>0.57125779283494005</v>
      </c>
      <c r="L410" s="103">
        <v>0.41689633520080499</v>
      </c>
    </row>
    <row r="411" spans="1:12" customFormat="1" x14ac:dyDescent="0.25">
      <c r="A411" s="91">
        <v>408</v>
      </c>
      <c r="B411" s="91">
        <v>14</v>
      </c>
      <c r="C411" s="91"/>
      <c r="D411" s="91"/>
      <c r="E411" s="103">
        <v>2</v>
      </c>
      <c r="F411" s="103">
        <v>862.56532720360997</v>
      </c>
      <c r="G411" s="103">
        <v>56.354653455961099</v>
      </c>
      <c r="H411" s="103">
        <v>0</v>
      </c>
      <c r="I411" s="103">
        <v>-6.7199315199413396</v>
      </c>
      <c r="J411" s="103">
        <v>0.160411222197655</v>
      </c>
      <c r="K411" s="103">
        <v>0.45235911189331401</v>
      </c>
      <c r="L411" s="103">
        <v>-9.3902883640169701E-2</v>
      </c>
    </row>
    <row r="412" spans="1:12" customFormat="1" x14ac:dyDescent="0.25">
      <c r="A412" s="91">
        <v>409</v>
      </c>
      <c r="B412" s="91">
        <v>14</v>
      </c>
      <c r="C412" s="91"/>
      <c r="D412" s="91"/>
      <c r="E412" s="103">
        <v>2</v>
      </c>
      <c r="F412" s="103">
        <v>862.56532720360997</v>
      </c>
      <c r="G412" s="103">
        <v>56.3761184411686</v>
      </c>
      <c r="H412" s="103">
        <v>0</v>
      </c>
      <c r="I412" s="103">
        <v>-6.7199315199413396</v>
      </c>
      <c r="J412" s="103">
        <v>0.25732845406789601</v>
      </c>
      <c r="K412" s="103">
        <v>0.72566538270995196</v>
      </c>
      <c r="L412" s="103">
        <v>1.5105434563057201</v>
      </c>
    </row>
    <row r="413" spans="1:12" customFormat="1" x14ac:dyDescent="0.25">
      <c r="A413" s="91">
        <v>410</v>
      </c>
      <c r="B413" s="91">
        <v>14</v>
      </c>
      <c r="C413" s="91"/>
      <c r="D413" s="91"/>
      <c r="E413" s="103">
        <v>2</v>
      </c>
      <c r="F413" s="103">
        <v>862.56532720360997</v>
      </c>
      <c r="G413" s="103">
        <v>56.397583426376002</v>
      </c>
      <c r="H413" s="103">
        <v>0</v>
      </c>
      <c r="I413" s="103">
        <v>-6.7199315199413396</v>
      </c>
      <c r="J413" s="103">
        <v>0.213553741101531</v>
      </c>
      <c r="K413" s="103">
        <v>0.60222083806051396</v>
      </c>
      <c r="L413" s="103">
        <v>0.78877235492285702</v>
      </c>
    </row>
    <row r="414" spans="1:12" customFormat="1" x14ac:dyDescent="0.25">
      <c r="A414" s="91">
        <v>411</v>
      </c>
      <c r="B414" s="91">
        <v>14</v>
      </c>
      <c r="C414" s="91"/>
      <c r="D414" s="91"/>
      <c r="E414" s="103">
        <v>2</v>
      </c>
      <c r="F414" s="103">
        <v>862.56532720360997</v>
      </c>
      <c r="G414" s="103">
        <v>56.421574686979802</v>
      </c>
      <c r="H414" s="103">
        <v>0</v>
      </c>
      <c r="I414" s="103">
        <v>-6.7199315199413396</v>
      </c>
      <c r="J414" s="103">
        <v>0.31013949434097599</v>
      </c>
      <c r="K414" s="103">
        <v>0.87459234024323695</v>
      </c>
      <c r="L414" s="103">
        <v>2.37593840627334</v>
      </c>
    </row>
    <row r="415" spans="1:12" customFormat="1" x14ac:dyDescent="0.25">
      <c r="A415" s="91">
        <v>412</v>
      </c>
      <c r="B415" s="91">
        <v>15</v>
      </c>
      <c r="C415" s="91"/>
      <c r="D415" s="91"/>
      <c r="E415" s="103">
        <v>2</v>
      </c>
      <c r="F415" s="103">
        <v>924.17713628958199</v>
      </c>
      <c r="G415" s="103">
        <v>56.448942554265003</v>
      </c>
      <c r="H415" s="103">
        <v>0</v>
      </c>
      <c r="I415" s="103">
        <v>-6.7199315199413396</v>
      </c>
      <c r="J415" s="103">
        <v>0.25946456646751598</v>
      </c>
      <c r="K415" s="103">
        <v>0.73168921255650798</v>
      </c>
      <c r="L415" s="103">
        <v>1.36601271652416</v>
      </c>
    </row>
    <row r="416" spans="1:12" customFormat="1" x14ac:dyDescent="0.25">
      <c r="A416" s="91">
        <v>413</v>
      </c>
      <c r="B416" s="91">
        <v>14</v>
      </c>
      <c r="C416" s="91"/>
      <c r="D416" s="91"/>
      <c r="E416" s="103">
        <v>2</v>
      </c>
      <c r="F416" s="103">
        <v>862.56532720360997</v>
      </c>
      <c r="G416" s="103">
        <v>56.476773270774501</v>
      </c>
      <c r="H416" s="103">
        <v>0</v>
      </c>
      <c r="I416" s="103">
        <v>-6.7199315199413396</v>
      </c>
      <c r="J416" s="103">
        <v>0.14700198928258901</v>
      </c>
      <c r="K416" s="103">
        <v>0.41454511977027098</v>
      </c>
      <c r="L416" s="103">
        <v>-0.31669079041088999</v>
      </c>
    </row>
    <row r="417" spans="1:12" customFormat="1" x14ac:dyDescent="0.25">
      <c r="A417" s="91">
        <v>414</v>
      </c>
      <c r="B417" s="91">
        <v>13</v>
      </c>
      <c r="C417" s="91"/>
      <c r="D417" s="91"/>
      <c r="E417" s="103">
        <v>1</v>
      </c>
      <c r="F417" s="103">
        <v>1548.3400812019299</v>
      </c>
      <c r="G417" s="103">
        <v>56.525835665881999</v>
      </c>
      <c r="H417" s="103">
        <v>0</v>
      </c>
      <c r="I417" s="103">
        <v>-6.7199315199413396</v>
      </c>
      <c r="J417" s="103">
        <v>0.21184820676233801</v>
      </c>
      <c r="K417" s="103">
        <v>0.59741123690910503</v>
      </c>
      <c r="L417" s="103">
        <v>-1.6767775396473099</v>
      </c>
    </row>
    <row r="418" spans="1:12" customFormat="1" x14ac:dyDescent="0.25">
      <c r="A418" s="91">
        <v>415</v>
      </c>
      <c r="B418" s="91">
        <v>10</v>
      </c>
      <c r="C418" s="91"/>
      <c r="D418" s="91"/>
      <c r="E418" s="103">
        <v>1</v>
      </c>
      <c r="F418" s="103">
        <v>1191.0308316937901</v>
      </c>
      <c r="G418" s="103">
        <v>56.576912391439002</v>
      </c>
      <c r="H418" s="103">
        <v>0</v>
      </c>
      <c r="I418" s="103">
        <v>-6.7199315199413396</v>
      </c>
      <c r="J418" s="103">
        <v>0.10553675478551899</v>
      </c>
      <c r="K418" s="103">
        <v>0.29761329670598102</v>
      </c>
      <c r="L418" s="103">
        <v>-2.15542844348378</v>
      </c>
    </row>
    <row r="419" spans="1:12" customFormat="1" x14ac:dyDescent="0.25">
      <c r="A419" s="91">
        <v>416</v>
      </c>
      <c r="B419" s="91">
        <v>7</v>
      </c>
      <c r="C419" s="91"/>
      <c r="D419" s="91"/>
      <c r="E419" s="103">
        <v>1</v>
      </c>
      <c r="F419" s="103">
        <v>833.72158218565505</v>
      </c>
      <c r="G419" s="103">
        <v>56.603601400062502</v>
      </c>
      <c r="H419" s="103">
        <v>0</v>
      </c>
      <c r="I419" s="103">
        <v>-6.7199315199413396</v>
      </c>
      <c r="J419" s="103">
        <v>4.7196915273724799E-2</v>
      </c>
      <c r="K419" s="103">
        <v>0.13309514374885301</v>
      </c>
      <c r="L419" s="103">
        <v>-1.89554118006435</v>
      </c>
    </row>
    <row r="420" spans="1:12" customFormat="1" x14ac:dyDescent="0.25">
      <c r="A420" s="91">
        <v>417</v>
      </c>
      <c r="B420" s="91">
        <v>3</v>
      </c>
      <c r="C420" s="91"/>
      <c r="D420" s="91"/>
      <c r="E420" s="103">
        <v>1</v>
      </c>
      <c r="F420" s="103">
        <v>800</v>
      </c>
      <c r="G420" s="103">
        <v>56.631432116572</v>
      </c>
      <c r="H420" s="103">
        <v>0</v>
      </c>
      <c r="I420" s="103">
        <v>-6.7199315199413396</v>
      </c>
      <c r="J420" s="103">
        <v>9.1877390237086798E-2</v>
      </c>
      <c r="K420" s="103">
        <v>0.25909393421061699</v>
      </c>
      <c r="L420" s="103">
        <v>-1.0293022690125</v>
      </c>
    </row>
    <row r="421" spans="1:12" customFormat="1" x14ac:dyDescent="0.25">
      <c r="A421" s="91">
        <v>418</v>
      </c>
      <c r="B421" s="91">
        <v>0</v>
      </c>
      <c r="C421" s="91"/>
      <c r="D421" s="91"/>
      <c r="E421" s="103">
        <v>0</v>
      </c>
      <c r="F421" s="103">
        <v>800</v>
      </c>
      <c r="G421" s="103">
        <v>56.652897101779402</v>
      </c>
      <c r="H421" s="103">
        <v>0</v>
      </c>
      <c r="I421" s="103">
        <v>-6.7199315199413396</v>
      </c>
      <c r="J421" s="103">
        <v>9.1872280965790296E-2</v>
      </c>
      <c r="K421" s="103">
        <v>0.25907952608259199</v>
      </c>
      <c r="L421" s="103">
        <v>4.1887902047863898E-2</v>
      </c>
    </row>
    <row r="422" spans="1:12" customFormat="1" x14ac:dyDescent="0.25">
      <c r="A422" s="91">
        <v>419</v>
      </c>
      <c r="B422" s="91">
        <v>0</v>
      </c>
      <c r="C422" s="91"/>
      <c r="D422" s="91"/>
      <c r="E422" s="103">
        <v>0</v>
      </c>
      <c r="F422" s="103">
        <v>800</v>
      </c>
      <c r="G422" s="103">
        <v>56.674362086986797</v>
      </c>
      <c r="H422" s="103">
        <v>0</v>
      </c>
      <c r="I422" s="103">
        <v>-6.7199315199413396</v>
      </c>
      <c r="J422" s="103">
        <v>9.1867172311264594E-2</v>
      </c>
      <c r="K422" s="103">
        <v>0.25906511969385898</v>
      </c>
      <c r="L422" s="103">
        <v>4.1887902047863898E-2</v>
      </c>
    </row>
    <row r="423" spans="1:12" customFormat="1" x14ac:dyDescent="0.25">
      <c r="A423" s="91">
        <v>420</v>
      </c>
      <c r="B423" s="91">
        <v>0</v>
      </c>
      <c r="C423" s="91"/>
      <c r="D423" s="91"/>
      <c r="E423" s="103">
        <v>0</v>
      </c>
      <c r="F423" s="103">
        <v>800</v>
      </c>
      <c r="G423" s="103">
        <v>56.695827072194298</v>
      </c>
      <c r="H423" s="103">
        <v>0</v>
      </c>
      <c r="I423" s="103">
        <v>-6.7199315199413396</v>
      </c>
      <c r="J423" s="103">
        <v>9.18620642733953E-2</v>
      </c>
      <c r="K423" s="103">
        <v>0.25905071504409399</v>
      </c>
      <c r="L423" s="103">
        <v>4.1887902047863898E-2</v>
      </c>
    </row>
    <row r="424" spans="1:12" customFormat="1" x14ac:dyDescent="0.25">
      <c r="A424" s="91">
        <v>421</v>
      </c>
      <c r="B424" s="91">
        <v>0</v>
      </c>
      <c r="C424" s="91"/>
      <c r="D424" s="91"/>
      <c r="E424" s="103">
        <v>0</v>
      </c>
      <c r="F424" s="103">
        <v>800</v>
      </c>
      <c r="G424" s="103">
        <v>56.7172920574017</v>
      </c>
      <c r="H424" s="103">
        <v>0</v>
      </c>
      <c r="I424" s="103">
        <v>-6.7199315199413396</v>
      </c>
      <c r="J424" s="103">
        <v>9.1856956852067601E-2</v>
      </c>
      <c r="K424" s="103">
        <v>0.25903631213297401</v>
      </c>
      <c r="L424" s="103">
        <v>4.1887902047863898E-2</v>
      </c>
    </row>
    <row r="425" spans="1:12" customFormat="1" x14ac:dyDescent="0.25">
      <c r="A425" s="91">
        <v>422</v>
      </c>
      <c r="B425" s="91">
        <v>0</v>
      </c>
      <c r="C425" s="91"/>
      <c r="D425" s="91"/>
      <c r="E425" s="103">
        <v>0</v>
      </c>
      <c r="F425" s="103">
        <v>800</v>
      </c>
      <c r="G425" s="103">
        <v>56.738757042609102</v>
      </c>
      <c r="H425" s="103">
        <v>0</v>
      </c>
      <c r="I425" s="103">
        <v>-6.7199315199413396</v>
      </c>
      <c r="J425" s="103">
        <v>9.1851850047167102E-2</v>
      </c>
      <c r="K425" s="103">
        <v>0.25902191096017801</v>
      </c>
      <c r="L425" s="103">
        <v>4.1887902047863898E-2</v>
      </c>
    </row>
    <row r="426" spans="1:12" customFormat="1" x14ac:dyDescent="0.25">
      <c r="A426" s="91">
        <v>423</v>
      </c>
      <c r="B426" s="91">
        <v>0</v>
      </c>
      <c r="C426" s="91"/>
      <c r="D426" s="91"/>
      <c r="E426" s="103">
        <v>0</v>
      </c>
      <c r="F426" s="103">
        <v>800</v>
      </c>
      <c r="G426" s="103">
        <v>56.760222027816603</v>
      </c>
      <c r="H426" s="103">
        <v>0</v>
      </c>
      <c r="I426" s="103">
        <v>-6.7199315199413396</v>
      </c>
      <c r="J426" s="103">
        <v>9.1846743858579202E-2</v>
      </c>
      <c r="K426" s="103">
        <v>0.25900751152537999</v>
      </c>
      <c r="L426" s="103">
        <v>4.1887902047863898E-2</v>
      </c>
    </row>
    <row r="427" spans="1:12" customFormat="1" x14ac:dyDescent="0.25">
      <c r="A427" s="91">
        <v>424</v>
      </c>
      <c r="B427" s="91">
        <v>0</v>
      </c>
      <c r="C427" s="91"/>
      <c r="D427" s="91"/>
      <c r="E427" s="103">
        <v>0</v>
      </c>
      <c r="F427" s="103">
        <v>800</v>
      </c>
      <c r="G427" s="103">
        <v>56.781687013023998</v>
      </c>
      <c r="H427" s="103">
        <v>0</v>
      </c>
      <c r="I427" s="103">
        <v>-6.7199315199413396</v>
      </c>
      <c r="J427" s="103">
        <v>9.1841638286189506E-2</v>
      </c>
      <c r="K427" s="103">
        <v>0.25899311382826001</v>
      </c>
      <c r="L427" s="103">
        <v>4.1887902047863898E-2</v>
      </c>
    </row>
    <row r="428" spans="1:12" customFormat="1" x14ac:dyDescent="0.25">
      <c r="A428" s="91">
        <v>425</v>
      </c>
      <c r="B428" s="91">
        <v>0</v>
      </c>
      <c r="C428" s="91"/>
      <c r="D428" s="91"/>
      <c r="E428" s="103">
        <v>0</v>
      </c>
      <c r="F428" s="103">
        <v>800</v>
      </c>
      <c r="G428" s="103">
        <v>56.803151998231499</v>
      </c>
      <c r="H428" s="103">
        <v>0</v>
      </c>
      <c r="I428" s="103">
        <v>-6.7199315199413396</v>
      </c>
      <c r="J428" s="103">
        <v>9.1836533329883396E-2</v>
      </c>
      <c r="K428" s="103">
        <v>0.25897871786849302</v>
      </c>
      <c r="L428" s="103">
        <v>4.1887902047863898E-2</v>
      </c>
    </row>
    <row r="429" spans="1:12" customFormat="1" x14ac:dyDescent="0.25">
      <c r="A429" s="91">
        <v>426</v>
      </c>
      <c r="B429" s="91">
        <v>0</v>
      </c>
      <c r="C429" s="91"/>
      <c r="D429" s="91"/>
      <c r="E429" s="103">
        <v>0</v>
      </c>
      <c r="F429" s="103">
        <v>800</v>
      </c>
      <c r="G429" s="103">
        <v>56.824616983438901</v>
      </c>
      <c r="H429" s="103">
        <v>0</v>
      </c>
      <c r="I429" s="103">
        <v>-6.7199315199413396</v>
      </c>
      <c r="J429" s="103">
        <v>9.1831428989546604E-2</v>
      </c>
      <c r="K429" s="103">
        <v>0.258964323645758</v>
      </c>
      <c r="L429" s="103">
        <v>4.1887902047863898E-2</v>
      </c>
    </row>
    <row r="430" spans="1:12" customFormat="1" x14ac:dyDescent="0.25">
      <c r="A430" s="91">
        <v>427</v>
      </c>
      <c r="B430" s="91">
        <v>0</v>
      </c>
      <c r="C430" s="91"/>
      <c r="D430" s="91"/>
      <c r="E430" s="103">
        <v>0</v>
      </c>
      <c r="F430" s="103">
        <v>800</v>
      </c>
      <c r="G430" s="103">
        <v>56.846081968646303</v>
      </c>
      <c r="H430" s="103">
        <v>0</v>
      </c>
      <c r="I430" s="103">
        <v>-6.7199315199413396</v>
      </c>
      <c r="J430" s="103">
        <v>9.1826325265064596E-2</v>
      </c>
      <c r="K430" s="103">
        <v>0.25894993115973097</v>
      </c>
      <c r="L430" s="103">
        <v>4.1887902047863898E-2</v>
      </c>
    </row>
    <row r="431" spans="1:12" customFormat="1" x14ac:dyDescent="0.25">
      <c r="A431" s="91">
        <v>428</v>
      </c>
      <c r="B431" s="91">
        <v>0</v>
      </c>
      <c r="C431" s="91"/>
      <c r="D431" s="91"/>
      <c r="E431" s="103">
        <v>0</v>
      </c>
      <c r="F431" s="103">
        <v>800</v>
      </c>
      <c r="G431" s="103">
        <v>56.867546953853797</v>
      </c>
      <c r="H431" s="103">
        <v>0</v>
      </c>
      <c r="I431" s="103">
        <v>-6.7199315199413396</v>
      </c>
      <c r="J431" s="103">
        <v>9.1821222156323101E-2</v>
      </c>
      <c r="K431" s="103">
        <v>0.25893554041009098</v>
      </c>
      <c r="L431" s="103">
        <v>4.1887902047863898E-2</v>
      </c>
    </row>
    <row r="432" spans="1:12" customFormat="1" x14ac:dyDescent="0.25">
      <c r="A432" s="91">
        <v>429</v>
      </c>
      <c r="B432" s="91">
        <v>0</v>
      </c>
      <c r="C432" s="91"/>
      <c r="D432" s="91"/>
      <c r="E432" s="103">
        <v>0</v>
      </c>
      <c r="F432" s="103">
        <v>800</v>
      </c>
      <c r="G432" s="103">
        <v>56.889011939061199</v>
      </c>
      <c r="H432" s="103">
        <v>0</v>
      </c>
      <c r="I432" s="103">
        <v>-6.7199315199413396</v>
      </c>
      <c r="J432" s="103">
        <v>9.1816119663207699E-2</v>
      </c>
      <c r="K432" s="103">
        <v>0.258921151396514</v>
      </c>
      <c r="L432" s="103">
        <v>4.1887902047863898E-2</v>
      </c>
    </row>
    <row r="433" spans="1:12" customFormat="1" x14ac:dyDescent="0.25">
      <c r="A433" s="91">
        <v>430</v>
      </c>
      <c r="B433" s="91">
        <v>0</v>
      </c>
      <c r="C433" s="91"/>
      <c r="D433" s="91"/>
      <c r="E433" s="103">
        <v>0</v>
      </c>
      <c r="F433" s="103">
        <v>800</v>
      </c>
      <c r="G433" s="103">
        <v>56.9104769242686</v>
      </c>
      <c r="H433" s="103">
        <v>0</v>
      </c>
      <c r="I433" s="103">
        <v>-6.7199315199413396</v>
      </c>
      <c r="J433" s="103">
        <v>9.1811017785604201E-2</v>
      </c>
      <c r="K433" s="103">
        <v>0.25890676411867802</v>
      </c>
      <c r="L433" s="103">
        <v>4.1887902047863898E-2</v>
      </c>
    </row>
    <row r="434" spans="1:12" customFormat="1" x14ac:dyDescent="0.25">
      <c r="A434" s="91">
        <v>431</v>
      </c>
      <c r="B434" s="91">
        <v>0</v>
      </c>
      <c r="C434" s="91"/>
      <c r="D434" s="91"/>
      <c r="E434" s="103">
        <v>0</v>
      </c>
      <c r="F434" s="103">
        <v>800</v>
      </c>
      <c r="G434" s="103">
        <v>56.931941909476102</v>
      </c>
      <c r="H434" s="103">
        <v>0</v>
      </c>
      <c r="I434" s="103">
        <v>-6.7199315199413396</v>
      </c>
      <c r="J434" s="103">
        <v>9.1805916523398201E-2</v>
      </c>
      <c r="K434" s="103">
        <v>0.25889237857626102</v>
      </c>
      <c r="L434" s="103">
        <v>4.1887902047863898E-2</v>
      </c>
    </row>
    <row r="435" spans="1:12" customFormat="1" x14ac:dyDescent="0.25">
      <c r="A435" s="91">
        <v>432</v>
      </c>
      <c r="B435" s="91">
        <v>0</v>
      </c>
      <c r="C435" s="91"/>
      <c r="D435" s="91"/>
      <c r="E435" s="103">
        <v>0</v>
      </c>
      <c r="F435" s="103">
        <v>800</v>
      </c>
      <c r="G435" s="103">
        <v>56.953406894683503</v>
      </c>
      <c r="H435" s="103">
        <v>0</v>
      </c>
      <c r="I435" s="103">
        <v>-6.7199315199413396</v>
      </c>
      <c r="J435" s="103">
        <v>9.18008158764754E-2</v>
      </c>
      <c r="K435" s="103">
        <v>0.25887799476894102</v>
      </c>
      <c r="L435" s="103">
        <v>4.1887902047863898E-2</v>
      </c>
    </row>
    <row r="436" spans="1:12" customFormat="1" x14ac:dyDescent="0.25">
      <c r="A436" s="91">
        <v>433</v>
      </c>
      <c r="B436" s="91">
        <v>0</v>
      </c>
      <c r="C436" s="91"/>
      <c r="D436" s="91"/>
      <c r="E436" s="103">
        <v>0</v>
      </c>
      <c r="F436" s="103">
        <v>800</v>
      </c>
      <c r="G436" s="103">
        <v>56.974871879890998</v>
      </c>
      <c r="H436" s="103">
        <v>0</v>
      </c>
      <c r="I436" s="103">
        <v>-6.7199315199413396</v>
      </c>
      <c r="J436" s="103">
        <v>9.1795715844721695E-2</v>
      </c>
      <c r="K436" s="103">
        <v>0.25886361269639602</v>
      </c>
      <c r="L436" s="103">
        <v>4.1887902047863898E-2</v>
      </c>
    </row>
    <row r="437" spans="1:12" customFormat="1" x14ac:dyDescent="0.25">
      <c r="A437" s="91">
        <v>434</v>
      </c>
      <c r="B437" s="91">
        <v>0</v>
      </c>
      <c r="C437" s="91"/>
      <c r="D437" s="91"/>
      <c r="E437" s="103">
        <v>0</v>
      </c>
      <c r="F437" s="103">
        <v>800</v>
      </c>
      <c r="G437" s="103">
        <v>56.996336865098399</v>
      </c>
      <c r="H437" s="103">
        <v>0</v>
      </c>
      <c r="I437" s="103">
        <v>-6.7199315199413396</v>
      </c>
      <c r="J437" s="103">
        <v>9.1790616428022706E-2</v>
      </c>
      <c r="K437" s="103">
        <v>0.25884923235830298</v>
      </c>
      <c r="L437" s="103">
        <v>4.1887902047863898E-2</v>
      </c>
    </row>
    <row r="438" spans="1:12" customFormat="1" x14ac:dyDescent="0.25">
      <c r="A438" s="91">
        <v>435</v>
      </c>
      <c r="B438" s="91">
        <v>0</v>
      </c>
      <c r="C438" s="91"/>
      <c r="D438" s="91"/>
      <c r="E438" s="103">
        <v>0</v>
      </c>
      <c r="F438" s="103">
        <v>800</v>
      </c>
      <c r="G438" s="103">
        <v>57.017801850305801</v>
      </c>
      <c r="H438" s="103">
        <v>0</v>
      </c>
      <c r="I438" s="103">
        <v>-6.7199315199413396</v>
      </c>
      <c r="J438" s="103">
        <v>9.1785517626264398E-2</v>
      </c>
      <c r="K438" s="103">
        <v>0.25883485375434001</v>
      </c>
      <c r="L438" s="103">
        <v>4.1887902047863898E-2</v>
      </c>
    </row>
    <row r="439" spans="1:12" customFormat="1" x14ac:dyDescent="0.25">
      <c r="A439" s="91">
        <v>436</v>
      </c>
      <c r="B439" s="91">
        <v>0</v>
      </c>
      <c r="C439" s="91"/>
      <c r="D439" s="91"/>
      <c r="E439" s="103">
        <v>0</v>
      </c>
      <c r="F439" s="103">
        <v>800</v>
      </c>
      <c r="G439" s="103">
        <v>57.039266835513303</v>
      </c>
      <c r="H439" s="103">
        <v>0</v>
      </c>
      <c r="I439" s="103">
        <v>-6.7199315199413396</v>
      </c>
      <c r="J439" s="103">
        <v>9.1780419439332697E-2</v>
      </c>
      <c r="K439" s="103">
        <v>0.25882047688418702</v>
      </c>
      <c r="L439" s="103">
        <v>4.1887902047863898E-2</v>
      </c>
    </row>
    <row r="440" spans="1:12" customFormat="1" x14ac:dyDescent="0.25">
      <c r="A440" s="91">
        <v>437</v>
      </c>
      <c r="B440" s="91">
        <v>0</v>
      </c>
      <c r="C440" s="91"/>
      <c r="D440" s="91"/>
      <c r="E440" s="103">
        <v>0</v>
      </c>
      <c r="F440" s="103">
        <v>800</v>
      </c>
      <c r="G440" s="103">
        <v>57.060731820720697</v>
      </c>
      <c r="H440" s="103">
        <v>0</v>
      </c>
      <c r="I440" s="103">
        <v>-6.7199315199413396</v>
      </c>
      <c r="J440" s="103">
        <v>9.1775321867113305E-2</v>
      </c>
      <c r="K440" s="103">
        <v>0.25880610174752</v>
      </c>
      <c r="L440" s="103">
        <v>4.1887902047863898E-2</v>
      </c>
    </row>
    <row r="441" spans="1:12" customFormat="1" x14ac:dyDescent="0.25">
      <c r="A441" s="91">
        <v>438</v>
      </c>
      <c r="B441" s="91">
        <v>0</v>
      </c>
      <c r="C441" s="91"/>
      <c r="D441" s="91"/>
      <c r="E441" s="103">
        <v>0</v>
      </c>
      <c r="F441" s="103">
        <v>800</v>
      </c>
      <c r="G441" s="103">
        <v>57.082196805928099</v>
      </c>
      <c r="H441" s="103">
        <v>0</v>
      </c>
      <c r="I441" s="103">
        <v>-6.7199315199413396</v>
      </c>
      <c r="J441" s="103">
        <v>9.1770224909492298E-2</v>
      </c>
      <c r="K441" s="103">
        <v>0.25879172834401798</v>
      </c>
      <c r="L441" s="103">
        <v>4.1887902047863898E-2</v>
      </c>
    </row>
    <row r="442" spans="1:12" customFormat="1" x14ac:dyDescent="0.25">
      <c r="A442" s="91">
        <v>439</v>
      </c>
      <c r="B442" s="91">
        <v>0</v>
      </c>
      <c r="C442" s="91"/>
      <c r="D442" s="91"/>
      <c r="E442" s="103">
        <v>0</v>
      </c>
      <c r="F442" s="103">
        <v>800</v>
      </c>
      <c r="G442" s="103">
        <v>57.1036617911356</v>
      </c>
      <c r="H442" s="103">
        <v>0</v>
      </c>
      <c r="I442" s="103">
        <v>-6.7199315199413396</v>
      </c>
      <c r="J442" s="103">
        <v>9.1765128566355506E-2</v>
      </c>
      <c r="K442" s="103">
        <v>0.25877735667335999</v>
      </c>
      <c r="L442" s="103">
        <v>4.1887902047863898E-2</v>
      </c>
    </row>
    <row r="443" spans="1:12" customFormat="1" x14ac:dyDescent="0.25">
      <c r="A443" s="91">
        <v>440</v>
      </c>
      <c r="B443" s="91">
        <v>0</v>
      </c>
      <c r="C443" s="91"/>
      <c r="D443" s="91"/>
      <c r="E443" s="103">
        <v>1</v>
      </c>
      <c r="F443" s="103">
        <v>800</v>
      </c>
      <c r="G443" s="103">
        <v>57.125126776343002</v>
      </c>
      <c r="H443" s="103">
        <v>0</v>
      </c>
      <c r="I443" s="103">
        <v>-6.7199315199413396</v>
      </c>
      <c r="J443" s="103">
        <v>9.1760032837588795E-2</v>
      </c>
      <c r="K443" s="103">
        <v>0.25876298673522402</v>
      </c>
      <c r="L443" s="103">
        <v>4.1887902047863898E-2</v>
      </c>
    </row>
    <row r="444" spans="1:12" customFormat="1" x14ac:dyDescent="0.25">
      <c r="A444" s="91">
        <v>441</v>
      </c>
      <c r="B444" s="91">
        <v>4</v>
      </c>
      <c r="C444" s="91"/>
      <c r="D444" s="91"/>
      <c r="E444" s="103">
        <v>1</v>
      </c>
      <c r="F444" s="103">
        <v>800</v>
      </c>
      <c r="G444" s="103">
        <v>57.149118036946803</v>
      </c>
      <c r="H444" s="103">
        <v>0</v>
      </c>
      <c r="I444" s="103">
        <v>-6.7199315199413396</v>
      </c>
      <c r="J444" s="103">
        <v>9.1754338104899705E-2</v>
      </c>
      <c r="K444" s="103">
        <v>0.25874692760802398</v>
      </c>
      <c r="L444" s="103">
        <v>2.9910473591037401</v>
      </c>
    </row>
    <row r="445" spans="1:12" customFormat="1" x14ac:dyDescent="0.25">
      <c r="A445" s="91">
        <v>442</v>
      </c>
      <c r="B445" s="91">
        <v>7</v>
      </c>
      <c r="C445" s="91"/>
      <c r="D445" s="91"/>
      <c r="E445" s="103">
        <v>1</v>
      </c>
      <c r="F445" s="103">
        <v>833.72158218565505</v>
      </c>
      <c r="G445" s="103">
        <v>57.173109297550603</v>
      </c>
      <c r="H445" s="103">
        <v>0</v>
      </c>
      <c r="I445" s="103">
        <v>-6.7199315199413396</v>
      </c>
      <c r="J445" s="103">
        <v>0.30666051041262798</v>
      </c>
      <c r="K445" s="103">
        <v>0.86478161716190904</v>
      </c>
      <c r="L445" s="103">
        <v>2.4027330036559502</v>
      </c>
    </row>
    <row r="446" spans="1:12" customFormat="1" x14ac:dyDescent="0.25">
      <c r="A446" s="91">
        <v>443</v>
      </c>
      <c r="B446" s="91">
        <v>9</v>
      </c>
      <c r="C446" s="91"/>
      <c r="D446" s="91"/>
      <c r="E446" s="103">
        <v>1</v>
      </c>
      <c r="F446" s="103">
        <v>1071.9277485244099</v>
      </c>
      <c r="G446" s="103">
        <v>57.204757608458799</v>
      </c>
      <c r="H446" s="103">
        <v>0</v>
      </c>
      <c r="I446" s="103">
        <v>-6.7199315199413396</v>
      </c>
      <c r="J446" s="103">
        <v>0.46594138627118797</v>
      </c>
      <c r="K446" s="103">
        <v>1.3139531561468001</v>
      </c>
      <c r="L446" s="103">
        <v>4.3804999256201196</v>
      </c>
    </row>
    <row r="447" spans="1:12" customFormat="1" x14ac:dyDescent="0.25">
      <c r="A447" s="91">
        <v>444</v>
      </c>
      <c r="B447" s="91">
        <v>13</v>
      </c>
      <c r="C447" s="91"/>
      <c r="D447" s="91"/>
      <c r="E447" s="103">
        <v>1</v>
      </c>
      <c r="F447" s="103">
        <v>1548.3400812019299</v>
      </c>
      <c r="G447" s="103">
        <v>57.2520049504516</v>
      </c>
      <c r="H447" s="103">
        <v>0</v>
      </c>
      <c r="I447" s="103">
        <v>-6.7199315199413396</v>
      </c>
      <c r="J447" s="103">
        <v>0.76375981220288702</v>
      </c>
      <c r="K447" s="103">
        <v>2.1538001245461</v>
      </c>
      <c r="L447" s="103">
        <v>8.0154568594772595</v>
      </c>
    </row>
    <row r="448" spans="1:12" customFormat="1" x14ac:dyDescent="0.25">
      <c r="A448" s="91">
        <v>445</v>
      </c>
      <c r="B448" s="91">
        <v>16</v>
      </c>
      <c r="C448" s="91"/>
      <c r="D448" s="91"/>
      <c r="E448" s="103">
        <v>2</v>
      </c>
      <c r="F448" s="103">
        <v>985.78894537555402</v>
      </c>
      <c r="G448" s="103">
        <v>57.284749422232998</v>
      </c>
      <c r="H448" s="103">
        <v>0</v>
      </c>
      <c r="I448" s="103">
        <v>-6.7199315199413396</v>
      </c>
      <c r="J448" s="103">
        <v>0.330743104864332</v>
      </c>
      <c r="K448" s="103">
        <v>0.93269445324040001</v>
      </c>
      <c r="L448" s="103">
        <v>2.37662343240601</v>
      </c>
    </row>
    <row r="449" spans="1:12" customFormat="1" x14ac:dyDescent="0.25">
      <c r="A449" s="91">
        <v>446</v>
      </c>
      <c r="B449" s="91">
        <v>15</v>
      </c>
      <c r="C449" s="91"/>
      <c r="D449" s="91"/>
      <c r="E449" s="103">
        <v>2</v>
      </c>
      <c r="F449" s="103">
        <v>924.17713628958199</v>
      </c>
      <c r="G449" s="103">
        <v>57.312117289518298</v>
      </c>
      <c r="H449" s="103">
        <v>0</v>
      </c>
      <c r="I449" s="103">
        <v>-6.7199315199413396</v>
      </c>
      <c r="J449" s="103">
        <v>0.25173670877658</v>
      </c>
      <c r="K449" s="103">
        <v>0.70989667962759295</v>
      </c>
      <c r="L449" s="103">
        <v>1.2443564379990399</v>
      </c>
    </row>
    <row r="450" spans="1:12" customFormat="1" x14ac:dyDescent="0.25">
      <c r="A450" s="91">
        <v>447</v>
      </c>
      <c r="B450" s="91">
        <v>17</v>
      </c>
      <c r="C450" s="91"/>
      <c r="D450" s="91"/>
      <c r="E450" s="103">
        <v>2</v>
      </c>
      <c r="F450" s="103">
        <v>1047.4007544615299</v>
      </c>
      <c r="G450" s="103">
        <v>57.342390835443403</v>
      </c>
      <c r="H450" s="103">
        <v>0</v>
      </c>
      <c r="I450" s="103">
        <v>-6.7199315199413396</v>
      </c>
      <c r="J450" s="103">
        <v>0.58795797691104501</v>
      </c>
      <c r="K450" s="103">
        <v>1.6580395350292201</v>
      </c>
      <c r="L450" s="103">
        <v>6.4487148400953798</v>
      </c>
    </row>
    <row r="451" spans="1:12" customFormat="1" x14ac:dyDescent="0.25">
      <c r="A451" s="91">
        <v>448</v>
      </c>
      <c r="B451" s="91">
        <v>20</v>
      </c>
      <c r="C451" s="91"/>
      <c r="D451" s="91"/>
      <c r="E451" s="103">
        <v>2</v>
      </c>
      <c r="F451" s="103">
        <v>1232.2361817194401</v>
      </c>
      <c r="G451" s="103">
        <v>57.394051041273599</v>
      </c>
      <c r="H451" s="103">
        <v>0</v>
      </c>
      <c r="I451" s="103">
        <v>-6.7199315199413396</v>
      </c>
      <c r="J451" s="103">
        <v>0.90520664556728503</v>
      </c>
      <c r="K451" s="103">
        <v>2.5526797231442599</v>
      </c>
      <c r="L451" s="103">
        <v>11.222992785419001</v>
      </c>
    </row>
    <row r="452" spans="1:12" customFormat="1" x14ac:dyDescent="0.25">
      <c r="A452" s="91">
        <v>449</v>
      </c>
      <c r="B452" s="91">
        <v>25</v>
      </c>
      <c r="C452" s="91"/>
      <c r="D452" s="91"/>
      <c r="E452" s="103">
        <v>2</v>
      </c>
      <c r="F452" s="103">
        <v>1540.2952271493</v>
      </c>
      <c r="G452" s="103">
        <v>57.442653046443603</v>
      </c>
      <c r="H452" s="103">
        <v>0</v>
      </c>
      <c r="I452" s="103">
        <v>-6.7199315199413396</v>
      </c>
      <c r="J452" s="103">
        <v>1.1021149818323701</v>
      </c>
      <c r="K452" s="103">
        <v>3.1079605750506798</v>
      </c>
      <c r="L452" s="103">
        <v>13.781156257274301</v>
      </c>
    </row>
    <row r="453" spans="1:12" customFormat="1" x14ac:dyDescent="0.25">
      <c r="A453" s="91">
        <v>450</v>
      </c>
      <c r="B453" s="91">
        <v>28</v>
      </c>
      <c r="C453" s="91"/>
      <c r="D453" s="91"/>
      <c r="E453" s="103">
        <v>2</v>
      </c>
      <c r="F453" s="103">
        <v>1725.1306544072199</v>
      </c>
      <c r="G453" s="103">
        <v>57.491828131385198</v>
      </c>
      <c r="H453" s="103">
        <v>0</v>
      </c>
      <c r="I453" s="103">
        <v>-6.7199315199413396</v>
      </c>
      <c r="J453" s="103">
        <v>1.0484867215204701</v>
      </c>
      <c r="K453" s="103">
        <v>2.956729059732</v>
      </c>
      <c r="L453" s="103">
        <v>12.315583048743401</v>
      </c>
    </row>
    <row r="454" spans="1:12" customFormat="1" x14ac:dyDescent="0.25">
      <c r="A454" s="91">
        <v>451</v>
      </c>
      <c r="B454" s="91">
        <v>31</v>
      </c>
      <c r="C454" s="91"/>
      <c r="D454" s="91"/>
      <c r="E454" s="103">
        <v>3</v>
      </c>
      <c r="F454" s="103">
        <v>1195.2494746726099</v>
      </c>
      <c r="G454" s="103">
        <v>57.5423849108141</v>
      </c>
      <c r="H454" s="103">
        <v>0</v>
      </c>
      <c r="I454" s="103">
        <v>-6.7199315199413396</v>
      </c>
      <c r="J454" s="103">
        <v>0.67070047094627405</v>
      </c>
      <c r="K454" s="103">
        <v>1.8913730924002601</v>
      </c>
      <c r="L454" s="103">
        <v>7.45866930042164</v>
      </c>
    </row>
    <row r="455" spans="1:12" customFormat="1" x14ac:dyDescent="0.25">
      <c r="A455" s="91">
        <v>452</v>
      </c>
      <c r="B455" s="91">
        <v>31</v>
      </c>
      <c r="C455" s="91"/>
      <c r="D455" s="91"/>
      <c r="E455" s="103">
        <v>3</v>
      </c>
      <c r="F455" s="103">
        <v>1195.2494746726099</v>
      </c>
      <c r="G455" s="103">
        <v>57.596177783253097</v>
      </c>
      <c r="H455" s="103">
        <v>0</v>
      </c>
      <c r="I455" s="103">
        <v>-6.7199315199413396</v>
      </c>
      <c r="J455" s="103">
        <v>0.419850247275941</v>
      </c>
      <c r="K455" s="103">
        <v>1.18397629781733</v>
      </c>
      <c r="L455" s="103">
        <v>3.2551448730666999</v>
      </c>
    </row>
    <row r="456" spans="1:12" customFormat="1" x14ac:dyDescent="0.25">
      <c r="A456" s="91">
        <v>453</v>
      </c>
      <c r="B456" s="91">
        <v>32</v>
      </c>
      <c r="C456" s="91"/>
      <c r="D456" s="91"/>
      <c r="E456" s="103">
        <v>3</v>
      </c>
      <c r="F456" s="103">
        <v>1233.80590933947</v>
      </c>
      <c r="G456" s="103">
        <v>57.647438818778099</v>
      </c>
      <c r="H456" s="103">
        <v>0</v>
      </c>
      <c r="I456" s="103">
        <v>-6.7199315199413396</v>
      </c>
      <c r="J456" s="103">
        <v>0.53284031763497597</v>
      </c>
      <c r="K456" s="103">
        <v>1.5026079195962401</v>
      </c>
      <c r="L456" s="103">
        <v>5.0523253508844697</v>
      </c>
    </row>
    <row r="457" spans="1:12" customFormat="1" x14ac:dyDescent="0.25">
      <c r="A457" s="91">
        <v>454</v>
      </c>
      <c r="B457" s="91">
        <v>32</v>
      </c>
      <c r="C457" s="91"/>
      <c r="D457" s="91"/>
      <c r="E457" s="103">
        <v>3</v>
      </c>
      <c r="F457" s="103">
        <v>1233.80590933947</v>
      </c>
      <c r="G457" s="103">
        <v>57.699409671916797</v>
      </c>
      <c r="H457" s="103">
        <v>0</v>
      </c>
      <c r="I457" s="103">
        <v>-6.7199315199413396</v>
      </c>
      <c r="J457" s="103">
        <v>0.38550695796842299</v>
      </c>
      <c r="K457" s="103">
        <v>1.08712833644776</v>
      </c>
      <c r="L457" s="103">
        <v>2.54969583027377</v>
      </c>
    </row>
    <row r="458" spans="1:12" customFormat="1" x14ac:dyDescent="0.25">
      <c r="A458" s="91">
        <v>455</v>
      </c>
      <c r="B458" s="91">
        <v>32</v>
      </c>
      <c r="C458" s="91"/>
      <c r="D458" s="91"/>
      <c r="E458" s="103">
        <v>3</v>
      </c>
      <c r="F458" s="103">
        <v>1233.80590933947</v>
      </c>
      <c r="G458" s="103">
        <v>57.752543226634799</v>
      </c>
      <c r="H458" s="103">
        <v>0</v>
      </c>
      <c r="I458" s="103">
        <v>-6.7199315199413396</v>
      </c>
      <c r="J458" s="103">
        <v>0.26275032180674401</v>
      </c>
      <c r="K458" s="103">
        <v>0.74095503166061105</v>
      </c>
      <c r="L458" s="103">
        <v>0.43788310696426103</v>
      </c>
    </row>
    <row r="459" spans="1:12" customFormat="1" x14ac:dyDescent="0.25">
      <c r="A459" s="91">
        <v>456</v>
      </c>
      <c r="B459" s="91">
        <v>31</v>
      </c>
      <c r="C459" s="91"/>
      <c r="D459" s="91"/>
      <c r="E459" s="103">
        <v>3</v>
      </c>
      <c r="F459" s="103">
        <v>1195.2494746726099</v>
      </c>
      <c r="G459" s="103">
        <v>57.806056767064497</v>
      </c>
      <c r="H459" s="103">
        <v>0</v>
      </c>
      <c r="I459" s="103">
        <v>-6.7199315199413396</v>
      </c>
      <c r="J459" s="103">
        <v>0.24941167206968101</v>
      </c>
      <c r="K459" s="103">
        <v>0.70334008386425995</v>
      </c>
      <c r="L459" s="103">
        <v>0.34107602609447102</v>
      </c>
    </row>
    <row r="460" spans="1:12" customFormat="1" x14ac:dyDescent="0.25">
      <c r="A460" s="91">
        <v>457</v>
      </c>
      <c r="B460" s="91">
        <v>31</v>
      </c>
      <c r="C460" s="91"/>
      <c r="D460" s="91"/>
      <c r="E460" s="103">
        <v>3</v>
      </c>
      <c r="F460" s="103">
        <v>1195.2494746726099</v>
      </c>
      <c r="G460" s="103">
        <v>57.857323364107202</v>
      </c>
      <c r="H460" s="103">
        <v>0</v>
      </c>
      <c r="I460" s="103">
        <v>-6.7199315199413396</v>
      </c>
      <c r="J460" s="103">
        <v>0.38035023857934103</v>
      </c>
      <c r="K460" s="103">
        <v>1.0725864049596101</v>
      </c>
      <c r="L460" s="103">
        <v>2.5863054262865601</v>
      </c>
    </row>
    <row r="461" spans="1:12" customFormat="1" x14ac:dyDescent="0.25">
      <c r="A461" s="91">
        <v>458</v>
      </c>
      <c r="B461" s="91">
        <v>31</v>
      </c>
      <c r="C461" s="91"/>
      <c r="D461" s="91"/>
      <c r="E461" s="103">
        <v>3</v>
      </c>
      <c r="F461" s="103">
        <v>1195.2494746726099</v>
      </c>
      <c r="G461" s="103">
        <v>57.909509131059998</v>
      </c>
      <c r="H461" s="103">
        <v>0</v>
      </c>
      <c r="I461" s="103">
        <v>-6.7199315199413396</v>
      </c>
      <c r="J461" s="103">
        <v>0.48036638457132302</v>
      </c>
      <c r="K461" s="103">
        <v>1.35463160326985</v>
      </c>
      <c r="L461" s="103">
        <v>4.2821966595240797</v>
      </c>
    </row>
    <row r="462" spans="1:12" customFormat="1" x14ac:dyDescent="0.25">
      <c r="A462" s="91">
        <v>459</v>
      </c>
      <c r="B462" s="91">
        <v>32</v>
      </c>
      <c r="C462" s="91"/>
      <c r="D462" s="91"/>
      <c r="E462" s="103">
        <v>3</v>
      </c>
      <c r="F462" s="103">
        <v>1233.80590933947</v>
      </c>
      <c r="G462" s="103">
        <v>57.962399154108901</v>
      </c>
      <c r="H462" s="103">
        <v>0</v>
      </c>
      <c r="I462" s="103">
        <v>-6.7199315199413396</v>
      </c>
      <c r="J462" s="103">
        <v>0.56509744846629795</v>
      </c>
      <c r="K462" s="103">
        <v>1.5935729210167999</v>
      </c>
      <c r="L462" s="103">
        <v>5.59908483626793</v>
      </c>
    </row>
    <row r="463" spans="1:12" customFormat="1" x14ac:dyDescent="0.25">
      <c r="A463" s="91">
        <v>460</v>
      </c>
      <c r="B463" s="91">
        <v>32</v>
      </c>
      <c r="C463" s="91"/>
      <c r="D463" s="91"/>
      <c r="E463" s="103">
        <v>3</v>
      </c>
      <c r="F463" s="103">
        <v>1233.80590933947</v>
      </c>
      <c r="G463" s="103">
        <v>58.018245938158501</v>
      </c>
      <c r="H463" s="103">
        <v>0</v>
      </c>
      <c r="I463" s="103">
        <v>-6.7199315199413396</v>
      </c>
      <c r="J463" s="103">
        <v>0.19161701158188199</v>
      </c>
      <c r="K463" s="103">
        <v>0.54035933393753499</v>
      </c>
      <c r="L463" s="103">
        <v>-0.79444534275567402</v>
      </c>
    </row>
    <row r="464" spans="1:12" customFormat="1" x14ac:dyDescent="0.25">
      <c r="A464" s="91">
        <v>461</v>
      </c>
      <c r="B464" s="91">
        <v>31</v>
      </c>
      <c r="C464" s="91"/>
      <c r="D464" s="91"/>
      <c r="E464" s="103">
        <v>3</v>
      </c>
      <c r="F464" s="103">
        <v>1195.2494746726099</v>
      </c>
      <c r="G464" s="103">
        <v>58.073667798121399</v>
      </c>
      <c r="H464" s="103">
        <v>0</v>
      </c>
      <c r="I464" s="103">
        <v>-6.7199315199413396</v>
      </c>
      <c r="J464" s="103">
        <v>0.385408557269448</v>
      </c>
      <c r="K464" s="103">
        <v>1.0868508468046501</v>
      </c>
      <c r="L464" s="103">
        <v>2.6746876436192601</v>
      </c>
    </row>
    <row r="465" spans="1:12" customFormat="1" x14ac:dyDescent="0.25">
      <c r="A465" s="91">
        <v>462</v>
      </c>
      <c r="B465" s="91">
        <v>32</v>
      </c>
      <c r="C465" s="91"/>
      <c r="D465" s="91"/>
      <c r="E465" s="103">
        <v>3</v>
      </c>
      <c r="F465" s="103">
        <v>1233.80590933947</v>
      </c>
      <c r="G465" s="103">
        <v>58.126557821170302</v>
      </c>
      <c r="H465" s="103">
        <v>0</v>
      </c>
      <c r="I465" s="103">
        <v>-6.7199315199413396</v>
      </c>
      <c r="J465" s="103">
        <v>0.55057441676721097</v>
      </c>
      <c r="K465" s="103">
        <v>1.55261802003548</v>
      </c>
      <c r="L465" s="103">
        <v>5.3564140596316197</v>
      </c>
    </row>
    <row r="466" spans="1:12" customFormat="1" x14ac:dyDescent="0.25">
      <c r="A466" s="91">
        <v>463</v>
      </c>
      <c r="B466" s="91">
        <v>32</v>
      </c>
      <c r="C466" s="91"/>
      <c r="D466" s="91"/>
      <c r="E466" s="103">
        <v>3</v>
      </c>
      <c r="F466" s="103">
        <v>1233.80590933947</v>
      </c>
      <c r="G466" s="103">
        <v>58.180157661832901</v>
      </c>
      <c r="H466" s="103">
        <v>0</v>
      </c>
      <c r="I466" s="103">
        <v>-6.7199315199413396</v>
      </c>
      <c r="J466" s="103">
        <v>0.34815686696006198</v>
      </c>
      <c r="K466" s="103">
        <v>0.98180120430448603</v>
      </c>
      <c r="L466" s="103">
        <v>1.9147181045078301</v>
      </c>
    </row>
    <row r="467" spans="1:12" customFormat="1" x14ac:dyDescent="0.25">
      <c r="A467" s="91">
        <v>464</v>
      </c>
      <c r="B467" s="91">
        <v>32</v>
      </c>
      <c r="C467" s="91"/>
      <c r="D467" s="91"/>
      <c r="E467" s="103">
        <v>3</v>
      </c>
      <c r="F467" s="103">
        <v>1233.80590933947</v>
      </c>
      <c r="G467" s="103">
        <v>58.236283777891799</v>
      </c>
      <c r="H467" s="103">
        <v>0</v>
      </c>
      <c r="I467" s="103">
        <v>-6.7199315199413396</v>
      </c>
      <c r="J467" s="103">
        <v>0.40193126721786299</v>
      </c>
      <c r="K467" s="103">
        <v>1.1334448337834799</v>
      </c>
      <c r="L467" s="103">
        <v>2.8362463243086</v>
      </c>
    </row>
    <row r="468" spans="1:12" customFormat="1" x14ac:dyDescent="0.25">
      <c r="A468" s="91">
        <v>465</v>
      </c>
      <c r="B468" s="91">
        <v>32</v>
      </c>
      <c r="C468" s="91"/>
      <c r="D468" s="91"/>
      <c r="E468" s="103">
        <v>3</v>
      </c>
      <c r="F468" s="103">
        <v>1233.80590933947</v>
      </c>
      <c r="G468" s="103">
        <v>58.289883618554398</v>
      </c>
      <c r="H468" s="103">
        <v>0</v>
      </c>
      <c r="I468" s="103">
        <v>-6.7199315199413396</v>
      </c>
      <c r="J468" s="103">
        <v>0.38742456463649499</v>
      </c>
      <c r="K468" s="103">
        <v>1.0925359808596999</v>
      </c>
      <c r="L468" s="103">
        <v>2.5888428519406501</v>
      </c>
    </row>
    <row r="469" spans="1:12" customFormat="1" x14ac:dyDescent="0.25">
      <c r="A469" s="91">
        <v>466</v>
      </c>
      <c r="B469" s="91">
        <v>32</v>
      </c>
      <c r="C469" s="91"/>
      <c r="D469" s="91"/>
      <c r="E469" s="103">
        <v>3</v>
      </c>
      <c r="F469" s="103">
        <v>1233.80590933947</v>
      </c>
      <c r="G469" s="103">
        <v>58.343483459216998</v>
      </c>
      <c r="H469" s="103">
        <v>0</v>
      </c>
      <c r="I469" s="103">
        <v>-6.7199315199413396</v>
      </c>
      <c r="J469" s="103">
        <v>0.39125827001783497</v>
      </c>
      <c r="K469" s="103">
        <v>1.10334701725606</v>
      </c>
      <c r="L469" s="103">
        <v>2.6549840659080699</v>
      </c>
    </row>
    <row r="470" spans="1:12" customFormat="1" x14ac:dyDescent="0.25">
      <c r="A470" s="91">
        <v>467</v>
      </c>
      <c r="B470" s="91">
        <v>32</v>
      </c>
      <c r="C470" s="91"/>
      <c r="D470" s="91"/>
      <c r="E470" s="103">
        <v>3</v>
      </c>
      <c r="F470" s="103">
        <v>1233.80590933947</v>
      </c>
      <c r="G470" s="103">
        <v>58.397083299879597</v>
      </c>
      <c r="H470" s="103">
        <v>0</v>
      </c>
      <c r="I470" s="103">
        <v>-6.7199315199413396</v>
      </c>
      <c r="J470" s="103">
        <v>0.39010611126272798</v>
      </c>
      <c r="K470" s="103">
        <v>1.1000979334071901</v>
      </c>
      <c r="L470" s="103">
        <v>2.6358560531762998</v>
      </c>
    </row>
    <row r="471" spans="1:12" customFormat="1" x14ac:dyDescent="0.25">
      <c r="A471" s="91">
        <v>468</v>
      </c>
      <c r="B471" s="91">
        <v>32</v>
      </c>
      <c r="C471" s="91"/>
      <c r="D471" s="91"/>
      <c r="E471" s="103">
        <v>3</v>
      </c>
      <c r="F471" s="103">
        <v>1233.80590933947</v>
      </c>
      <c r="G471" s="103">
        <v>58.455386539222403</v>
      </c>
      <c r="H471" s="103">
        <v>0</v>
      </c>
      <c r="I471" s="103">
        <v>-6.7199315199413396</v>
      </c>
      <c r="J471" s="103">
        <v>0.39056098026201103</v>
      </c>
      <c r="K471" s="103">
        <v>1.10138066246894</v>
      </c>
      <c r="L471" s="103">
        <v>2.6442594859078801</v>
      </c>
    </row>
    <row r="472" spans="1:12" customFormat="1" x14ac:dyDescent="0.25">
      <c r="A472" s="91">
        <v>469</v>
      </c>
      <c r="B472" s="91">
        <v>32</v>
      </c>
      <c r="C472" s="91"/>
      <c r="D472" s="91"/>
      <c r="E472" s="103">
        <v>3</v>
      </c>
      <c r="F472" s="103">
        <v>1233.80590933947</v>
      </c>
      <c r="G472" s="103">
        <v>58.513689778565102</v>
      </c>
      <c r="H472" s="103">
        <v>0</v>
      </c>
      <c r="I472" s="103">
        <v>-6.7199315199413396</v>
      </c>
      <c r="J472" s="103">
        <v>0.389562394167078</v>
      </c>
      <c r="K472" s="103">
        <v>1.0985646530098501</v>
      </c>
      <c r="L472" s="103">
        <v>2.6278066532733702</v>
      </c>
    </row>
    <row r="473" spans="1:12" customFormat="1" x14ac:dyDescent="0.25">
      <c r="A473" s="91">
        <v>470</v>
      </c>
      <c r="B473" s="91">
        <v>32</v>
      </c>
      <c r="C473" s="91"/>
      <c r="D473" s="91"/>
      <c r="E473" s="103">
        <v>3</v>
      </c>
      <c r="F473" s="103">
        <v>1233.80590933947</v>
      </c>
      <c r="G473" s="103">
        <v>58.5719930179079</v>
      </c>
      <c r="H473" s="103">
        <v>0</v>
      </c>
      <c r="I473" s="103">
        <v>-6.7199315199413396</v>
      </c>
      <c r="J473" s="103">
        <v>0.39276811243236198</v>
      </c>
      <c r="K473" s="103">
        <v>1.1076047678322201</v>
      </c>
      <c r="L473" s="103">
        <v>2.68324781578636</v>
      </c>
    </row>
    <row r="474" spans="1:12" customFormat="1" x14ac:dyDescent="0.25">
      <c r="A474" s="91">
        <v>471</v>
      </c>
      <c r="B474" s="91">
        <v>32</v>
      </c>
      <c r="C474" s="91"/>
      <c r="D474" s="91"/>
      <c r="E474" s="103">
        <v>3</v>
      </c>
      <c r="F474" s="103">
        <v>1233.80590933947</v>
      </c>
      <c r="G474" s="103">
        <v>58.630296257250698</v>
      </c>
      <c r="H474" s="103">
        <v>0</v>
      </c>
      <c r="I474" s="103">
        <v>-6.7199315199413396</v>
      </c>
      <c r="J474" s="103">
        <v>0.38061502055086499</v>
      </c>
      <c r="K474" s="103">
        <v>1.0733330892367099</v>
      </c>
      <c r="L474" s="103">
        <v>2.4759697059838301</v>
      </c>
    </row>
    <row r="475" spans="1:12" customFormat="1" x14ac:dyDescent="0.25">
      <c r="A475" s="91">
        <v>472</v>
      </c>
      <c r="B475" s="91">
        <v>32</v>
      </c>
      <c r="C475" s="91"/>
      <c r="D475" s="91"/>
      <c r="E475" s="103">
        <v>3</v>
      </c>
      <c r="F475" s="103">
        <v>1233.80590933947</v>
      </c>
      <c r="G475" s="103">
        <v>58.691125771989903</v>
      </c>
      <c r="H475" s="103">
        <v>0</v>
      </c>
      <c r="I475" s="103">
        <v>-6.7199315199413396</v>
      </c>
      <c r="J475" s="103">
        <v>0.42575793576413301</v>
      </c>
      <c r="K475" s="103">
        <v>1.20063595966174</v>
      </c>
      <c r="L475" s="103">
        <v>3.2476759725862601</v>
      </c>
    </row>
    <row r="476" spans="1:12" customFormat="1" x14ac:dyDescent="0.25">
      <c r="A476" s="91">
        <v>473</v>
      </c>
      <c r="B476" s="91">
        <v>32</v>
      </c>
      <c r="C476" s="91"/>
      <c r="D476" s="91"/>
      <c r="E476" s="103">
        <v>3</v>
      </c>
      <c r="F476" s="103">
        <v>1233.80590933947</v>
      </c>
      <c r="G476" s="103">
        <v>58.751675954719602</v>
      </c>
      <c r="H476" s="103">
        <v>0</v>
      </c>
      <c r="I476" s="103">
        <v>-6.7199315199413396</v>
      </c>
      <c r="J476" s="103">
        <v>0.248692938598818</v>
      </c>
      <c r="K476" s="103">
        <v>0.701313257872204</v>
      </c>
      <c r="L476" s="103">
        <v>0.20514881543699101</v>
      </c>
    </row>
    <row r="477" spans="1:12" customFormat="1" x14ac:dyDescent="0.25">
      <c r="A477" s="91">
        <v>474</v>
      </c>
      <c r="B477" s="91">
        <v>31</v>
      </c>
      <c r="C477" s="91"/>
      <c r="D477" s="91"/>
      <c r="E477" s="103">
        <v>3</v>
      </c>
      <c r="F477" s="103">
        <v>1195.2494746726099</v>
      </c>
      <c r="G477" s="103">
        <v>58.810437639545803</v>
      </c>
      <c r="H477" s="103">
        <v>0</v>
      </c>
      <c r="I477" s="103">
        <v>-6.7199315199413396</v>
      </c>
      <c r="J477" s="103">
        <v>0.26303499737732999</v>
      </c>
      <c r="K477" s="103">
        <v>0.74175781582074696</v>
      </c>
      <c r="L477" s="103">
        <v>0.58633190968913795</v>
      </c>
    </row>
    <row r="478" spans="1:12" customFormat="1" x14ac:dyDescent="0.25">
      <c r="A478" s="91">
        <v>475</v>
      </c>
      <c r="B478" s="91">
        <v>31</v>
      </c>
      <c r="C478" s="91"/>
      <c r="D478" s="91"/>
      <c r="E478" s="103">
        <v>3</v>
      </c>
      <c r="F478" s="103">
        <v>1195.2494746726099</v>
      </c>
      <c r="G478" s="103">
        <v>58.868036622792602</v>
      </c>
      <c r="H478" s="103">
        <v>0</v>
      </c>
      <c r="I478" s="103">
        <v>-6.7199315199413396</v>
      </c>
      <c r="J478" s="103">
        <v>0.33060282752713799</v>
      </c>
      <c r="K478" s="103">
        <v>0.93229887161710301</v>
      </c>
      <c r="L478" s="103">
        <v>1.7472831662491699</v>
      </c>
    </row>
    <row r="479" spans="1:12" customFormat="1" x14ac:dyDescent="0.25">
      <c r="A479" s="91">
        <v>476</v>
      </c>
      <c r="B479" s="91">
        <v>30</v>
      </c>
      <c r="C479" s="91"/>
      <c r="D479" s="91"/>
      <c r="E479" s="103">
        <v>3</v>
      </c>
      <c r="F479" s="103">
        <v>1156.6930400057499</v>
      </c>
      <c r="G479" s="103">
        <v>58.925445734553698</v>
      </c>
      <c r="H479" s="103">
        <v>0</v>
      </c>
      <c r="I479" s="103">
        <v>-6.7199315199413396</v>
      </c>
      <c r="J479" s="103">
        <v>7.6799994031510804E-2</v>
      </c>
      <c r="K479" s="103">
        <v>0.21657572716887999</v>
      </c>
      <c r="L479" s="103">
        <v>-2.50669364330057</v>
      </c>
    </row>
    <row r="480" spans="1:12" customFormat="1" x14ac:dyDescent="0.25">
      <c r="A480" s="91">
        <v>477</v>
      </c>
      <c r="B480" s="91">
        <v>28</v>
      </c>
      <c r="C480" s="91"/>
      <c r="D480" s="91"/>
      <c r="E480" s="103">
        <v>3</v>
      </c>
      <c r="F480" s="103">
        <v>1079.5801706720299</v>
      </c>
      <c r="G480" s="103">
        <v>58.978385803576401</v>
      </c>
      <c r="H480" s="103">
        <v>0</v>
      </c>
      <c r="I480" s="103">
        <v>-6.7199315199413396</v>
      </c>
      <c r="J480" s="103">
        <v>0</v>
      </c>
      <c r="K480" s="103">
        <v>0</v>
      </c>
      <c r="L480" s="103">
        <v>-3.56591051170725</v>
      </c>
    </row>
    <row r="481" spans="1:12" customFormat="1" x14ac:dyDescent="0.25">
      <c r="A481" s="91">
        <v>478</v>
      </c>
      <c r="B481" s="91">
        <v>25</v>
      </c>
      <c r="C481" s="91"/>
      <c r="D481" s="91"/>
      <c r="E481" s="103">
        <v>2</v>
      </c>
      <c r="F481" s="103">
        <v>1540.2952271493</v>
      </c>
      <c r="G481" s="103">
        <v>59.032247722884698</v>
      </c>
      <c r="H481" s="103">
        <v>0</v>
      </c>
      <c r="I481" s="103">
        <v>-6.7199315199413396</v>
      </c>
      <c r="J481" s="103">
        <v>0</v>
      </c>
      <c r="K481" s="103">
        <v>0</v>
      </c>
      <c r="L481" s="103">
        <v>-5.3341752689045503</v>
      </c>
    </row>
    <row r="482" spans="1:12" customFormat="1" x14ac:dyDescent="0.25">
      <c r="A482" s="91">
        <v>479</v>
      </c>
      <c r="B482" s="91">
        <v>22</v>
      </c>
      <c r="C482" s="91"/>
      <c r="D482" s="91"/>
      <c r="E482" s="103">
        <v>2</v>
      </c>
      <c r="F482" s="103">
        <v>1355.45979989139</v>
      </c>
      <c r="G482" s="103">
        <v>59.091460440372103</v>
      </c>
      <c r="H482" s="103">
        <v>0</v>
      </c>
      <c r="I482" s="103">
        <v>-6.7199315199413396</v>
      </c>
      <c r="J482" s="103">
        <v>0</v>
      </c>
      <c r="K482" s="103">
        <v>0</v>
      </c>
      <c r="L482" s="103">
        <v>-4.5978840058875203</v>
      </c>
    </row>
    <row r="483" spans="1:12" customFormat="1" x14ac:dyDescent="0.25">
      <c r="A483" s="91">
        <v>480</v>
      </c>
      <c r="B483" s="91">
        <v>19</v>
      </c>
      <c r="C483" s="91"/>
      <c r="D483" s="91"/>
      <c r="E483" s="103">
        <v>2</v>
      </c>
      <c r="F483" s="103">
        <v>1170.6243726334701</v>
      </c>
      <c r="G483" s="103">
        <v>59.148144174699901</v>
      </c>
      <c r="H483" s="103">
        <v>0</v>
      </c>
      <c r="I483" s="103">
        <v>-6.7199315199413396</v>
      </c>
      <c r="J483" s="103">
        <v>0</v>
      </c>
      <c r="K483" s="103">
        <v>0</v>
      </c>
      <c r="L483" s="103">
        <v>-3.8984315546464998</v>
      </c>
    </row>
    <row r="484" spans="1:12" customFormat="1" x14ac:dyDescent="0.25">
      <c r="A484" s="91">
        <v>481</v>
      </c>
      <c r="B484" s="91">
        <v>16</v>
      </c>
      <c r="C484" s="91"/>
      <c r="D484" s="91"/>
      <c r="E484" s="103">
        <v>2</v>
      </c>
      <c r="F484" s="103">
        <v>985.78894537555402</v>
      </c>
      <c r="G484" s="103">
        <v>59.192480365391098</v>
      </c>
      <c r="H484" s="103">
        <v>0</v>
      </c>
      <c r="I484" s="103">
        <v>-6.7199315199413396</v>
      </c>
      <c r="J484" s="103">
        <v>0</v>
      </c>
      <c r="K484" s="103">
        <v>0</v>
      </c>
      <c r="L484" s="103">
        <v>-3.2307944408484102</v>
      </c>
    </row>
    <row r="485" spans="1:12" customFormat="1" x14ac:dyDescent="0.25">
      <c r="A485" s="91">
        <v>482</v>
      </c>
      <c r="B485" s="91">
        <v>13</v>
      </c>
      <c r="C485" s="91"/>
      <c r="D485" s="91"/>
      <c r="E485" s="103">
        <v>1</v>
      </c>
      <c r="F485" s="103">
        <v>1548.3400812019299</v>
      </c>
      <c r="G485" s="103">
        <v>59.247910455992397</v>
      </c>
      <c r="H485" s="103">
        <v>0</v>
      </c>
      <c r="I485" s="103">
        <v>-6.7199315199413396</v>
      </c>
      <c r="J485" s="103">
        <v>0</v>
      </c>
      <c r="K485" s="103">
        <v>0</v>
      </c>
      <c r="L485" s="103">
        <v>-3.3413847130339702</v>
      </c>
    </row>
    <row r="486" spans="1:12" customFormat="1" x14ac:dyDescent="0.25">
      <c r="A486" s="91">
        <v>483</v>
      </c>
      <c r="B486" s="91">
        <v>10</v>
      </c>
      <c r="C486" s="91"/>
      <c r="D486" s="91"/>
      <c r="E486" s="103">
        <v>1</v>
      </c>
      <c r="F486" s="103">
        <v>1191.0308316937901</v>
      </c>
      <c r="G486" s="103">
        <v>59.304558881030601</v>
      </c>
      <c r="H486" s="103">
        <v>0</v>
      </c>
      <c r="I486" s="103">
        <v>-6.7199315199413396</v>
      </c>
      <c r="J486" s="103">
        <v>0.146761170953362</v>
      </c>
      <c r="K486" s="103">
        <v>0.41386601288457697</v>
      </c>
      <c r="L486" s="103">
        <v>-1.40794548586672</v>
      </c>
    </row>
    <row r="487" spans="1:12" customFormat="1" x14ac:dyDescent="0.25">
      <c r="A487" s="91">
        <v>484</v>
      </c>
      <c r="B487" s="91">
        <v>8</v>
      </c>
      <c r="C487" s="91"/>
      <c r="D487" s="91"/>
      <c r="E487" s="103">
        <v>1</v>
      </c>
      <c r="F487" s="103">
        <v>952.82466535503397</v>
      </c>
      <c r="G487" s="103">
        <v>59.344624865821999</v>
      </c>
      <c r="H487" s="103">
        <v>0</v>
      </c>
      <c r="I487" s="103">
        <v>-6.7199315199413396</v>
      </c>
      <c r="J487" s="103">
        <v>8.7124142776067906E-2</v>
      </c>
      <c r="K487" s="103">
        <v>0.245689792214702</v>
      </c>
      <c r="L487" s="103">
        <v>-1.60223627038408</v>
      </c>
    </row>
    <row r="488" spans="1:12" customFormat="1" x14ac:dyDescent="0.25">
      <c r="A488" s="91">
        <v>485</v>
      </c>
      <c r="B488" s="91">
        <v>4</v>
      </c>
      <c r="C488" s="91"/>
      <c r="D488" s="91"/>
      <c r="E488" s="103">
        <v>1</v>
      </c>
      <c r="F488" s="103">
        <v>800</v>
      </c>
      <c r="G488" s="103">
        <v>59.378787968535597</v>
      </c>
      <c r="H488" s="103">
        <v>0</v>
      </c>
      <c r="I488" s="103">
        <v>-6.7199315199413396</v>
      </c>
      <c r="J488" s="103">
        <v>9.1228415839617799E-2</v>
      </c>
      <c r="K488" s="103">
        <v>0.25726382857300301</v>
      </c>
      <c r="L488" s="103">
        <v>-1.68054740799145</v>
      </c>
    </row>
    <row r="489" spans="1:12" customFormat="1" x14ac:dyDescent="0.25">
      <c r="A489" s="91">
        <v>486</v>
      </c>
      <c r="B489" s="91">
        <v>0</v>
      </c>
      <c r="C489" s="91"/>
      <c r="D489" s="91"/>
      <c r="E489" s="103">
        <v>0</v>
      </c>
      <c r="F489" s="103">
        <v>800</v>
      </c>
      <c r="G489" s="103">
        <v>59.4065853399471</v>
      </c>
      <c r="H489" s="103">
        <v>0</v>
      </c>
      <c r="I489" s="103">
        <v>-6.7199315199413396</v>
      </c>
      <c r="J489" s="103">
        <v>9.1221900434155401E-2</v>
      </c>
      <c r="K489" s="103">
        <v>0.25724545515131703</v>
      </c>
      <c r="L489" s="103">
        <v>4.1887902047863898E-2</v>
      </c>
    </row>
    <row r="490" spans="1:12" customFormat="1" x14ac:dyDescent="0.25">
      <c r="A490" s="91">
        <v>487</v>
      </c>
      <c r="B490" s="91">
        <v>0</v>
      </c>
      <c r="C490" s="91"/>
      <c r="D490" s="91"/>
      <c r="E490" s="103">
        <v>0</v>
      </c>
      <c r="F490" s="103">
        <v>800</v>
      </c>
      <c r="G490" s="103">
        <v>59.434382711358701</v>
      </c>
      <c r="H490" s="103">
        <v>0</v>
      </c>
      <c r="I490" s="103">
        <v>-6.7199315199413396</v>
      </c>
      <c r="J490" s="103">
        <v>9.1215386038781196E-2</v>
      </c>
      <c r="K490" s="103">
        <v>0.25722708457807603</v>
      </c>
      <c r="L490" s="103">
        <v>4.1887902047863898E-2</v>
      </c>
    </row>
    <row r="491" spans="1:12" customFormat="1" x14ac:dyDescent="0.25">
      <c r="A491" s="91">
        <v>488</v>
      </c>
      <c r="B491" s="91">
        <v>0</v>
      </c>
      <c r="C491" s="91"/>
      <c r="D491" s="91"/>
      <c r="E491" s="103">
        <v>0</v>
      </c>
      <c r="F491" s="103">
        <v>800</v>
      </c>
      <c r="G491" s="103">
        <v>59.462180082770203</v>
      </c>
      <c r="H491" s="103">
        <v>0</v>
      </c>
      <c r="I491" s="103">
        <v>-6.7199315199413396</v>
      </c>
      <c r="J491" s="103">
        <v>9.1208872653254294E-2</v>
      </c>
      <c r="K491" s="103">
        <v>0.25720871685260099</v>
      </c>
      <c r="L491" s="103">
        <v>4.1887902047863898E-2</v>
      </c>
    </row>
    <row r="492" spans="1:12" customFormat="1" x14ac:dyDescent="0.25">
      <c r="A492" s="91">
        <v>489</v>
      </c>
      <c r="B492" s="91">
        <v>0</v>
      </c>
      <c r="C492" s="91"/>
      <c r="D492" s="91"/>
      <c r="E492" s="103">
        <v>0</v>
      </c>
      <c r="F492" s="103">
        <v>800</v>
      </c>
      <c r="G492" s="103">
        <v>59.489977454181798</v>
      </c>
      <c r="H492" s="103">
        <v>0</v>
      </c>
      <c r="I492" s="103">
        <v>-6.7199315199413396</v>
      </c>
      <c r="J492" s="103">
        <v>9.12023602773335E-2</v>
      </c>
      <c r="K492" s="103">
        <v>0.25719035197421303</v>
      </c>
      <c r="L492" s="103">
        <v>4.1887902047863898E-2</v>
      </c>
    </row>
    <row r="493" spans="1:12" customFormat="1" x14ac:dyDescent="0.25">
      <c r="A493" s="91">
        <v>490</v>
      </c>
      <c r="B493" s="91">
        <v>0</v>
      </c>
      <c r="C493" s="91"/>
      <c r="D493" s="91"/>
      <c r="E493" s="103">
        <v>0</v>
      </c>
      <c r="F493" s="103">
        <v>800</v>
      </c>
      <c r="G493" s="103">
        <v>59.5177748255933</v>
      </c>
      <c r="H493" s="103">
        <v>0</v>
      </c>
      <c r="I493" s="103">
        <v>-6.7199315199413396</v>
      </c>
      <c r="J493" s="103">
        <v>9.1195848910778005E-2</v>
      </c>
      <c r="K493" s="103">
        <v>0.25717198994223101</v>
      </c>
      <c r="L493" s="103">
        <v>4.1887902047863898E-2</v>
      </c>
    </row>
    <row r="494" spans="1:12" customFormat="1" x14ac:dyDescent="0.25">
      <c r="A494" s="91">
        <v>491</v>
      </c>
      <c r="B494" s="91">
        <v>0</v>
      </c>
      <c r="C494" s="91"/>
      <c r="D494" s="91"/>
      <c r="E494" s="103">
        <v>0</v>
      </c>
      <c r="F494" s="103">
        <v>800</v>
      </c>
      <c r="G494" s="103">
        <v>59.545572197004901</v>
      </c>
      <c r="H494" s="103">
        <v>0</v>
      </c>
      <c r="I494" s="103">
        <v>-6.7199315199413396</v>
      </c>
      <c r="J494" s="103">
        <v>9.1189338553347196E-2</v>
      </c>
      <c r="K494" s="103">
        <v>0.25715363075597703</v>
      </c>
      <c r="L494" s="103">
        <v>4.1887902047863898E-2</v>
      </c>
    </row>
    <row r="495" spans="1:12" customFormat="1" x14ac:dyDescent="0.25">
      <c r="A495" s="91">
        <v>492</v>
      </c>
      <c r="B495" s="91">
        <v>0</v>
      </c>
      <c r="C495" s="91"/>
      <c r="D495" s="91"/>
      <c r="E495" s="103">
        <v>0</v>
      </c>
      <c r="F495" s="103">
        <v>800</v>
      </c>
      <c r="G495" s="103">
        <v>59.573369568416403</v>
      </c>
      <c r="H495" s="103">
        <v>0</v>
      </c>
      <c r="I495" s="103">
        <v>-6.7199315199413396</v>
      </c>
      <c r="J495" s="103">
        <v>9.11828292048001E-2</v>
      </c>
      <c r="K495" s="103">
        <v>0.25713527441477202</v>
      </c>
      <c r="L495" s="103">
        <v>4.1887902047863898E-2</v>
      </c>
    </row>
    <row r="496" spans="1:12" customFormat="1" x14ac:dyDescent="0.25">
      <c r="A496" s="91">
        <v>493</v>
      </c>
      <c r="B496" s="91">
        <v>0</v>
      </c>
      <c r="C496" s="91"/>
      <c r="D496" s="91"/>
      <c r="E496" s="103">
        <v>0</v>
      </c>
      <c r="F496" s="103">
        <v>800</v>
      </c>
      <c r="G496" s="103">
        <v>59.601166939827998</v>
      </c>
      <c r="H496" s="103">
        <v>0</v>
      </c>
      <c r="I496" s="103">
        <v>-6.7199315199413396</v>
      </c>
      <c r="J496" s="103">
        <v>9.1176320864896201E-2</v>
      </c>
      <c r="K496" s="103">
        <v>0.25711692091793797</v>
      </c>
      <c r="L496" s="103">
        <v>4.1887902047863898E-2</v>
      </c>
    </row>
    <row r="497" spans="1:12" customFormat="1" x14ac:dyDescent="0.25">
      <c r="A497" s="91">
        <v>494</v>
      </c>
      <c r="B497" s="91">
        <v>0</v>
      </c>
      <c r="C497" s="91"/>
      <c r="D497" s="91"/>
      <c r="E497" s="103">
        <v>0</v>
      </c>
      <c r="F497" s="103">
        <v>800</v>
      </c>
      <c r="G497" s="103">
        <v>59.6289643112395</v>
      </c>
      <c r="H497" s="103">
        <v>0</v>
      </c>
      <c r="I497" s="103">
        <v>-6.7199315199413396</v>
      </c>
      <c r="J497" s="103">
        <v>9.11698135333949E-2</v>
      </c>
      <c r="K497" s="103">
        <v>0.25709857026479499</v>
      </c>
      <c r="L497" s="103">
        <v>4.1887902047863898E-2</v>
      </c>
    </row>
    <row r="498" spans="1:12" customFormat="1" x14ac:dyDescent="0.25">
      <c r="A498" s="91">
        <v>495</v>
      </c>
      <c r="B498" s="91">
        <v>0</v>
      </c>
      <c r="C498" s="91"/>
      <c r="D498" s="91"/>
      <c r="E498" s="103">
        <v>0</v>
      </c>
      <c r="F498" s="103">
        <v>800</v>
      </c>
      <c r="G498" s="103">
        <v>59.656761682651101</v>
      </c>
      <c r="H498" s="103">
        <v>0</v>
      </c>
      <c r="I498" s="103">
        <v>-6.7199315199413396</v>
      </c>
      <c r="J498" s="103">
        <v>9.1163307210055694E-2</v>
      </c>
      <c r="K498" s="103">
        <v>0.257080222454666</v>
      </c>
      <c r="L498" s="103">
        <v>4.1887902047863898E-2</v>
      </c>
    </row>
    <row r="499" spans="1:12" customFormat="1" x14ac:dyDescent="0.25">
      <c r="A499" s="91">
        <v>496</v>
      </c>
      <c r="B499" s="91">
        <v>0</v>
      </c>
      <c r="C499" s="91"/>
      <c r="D499" s="91"/>
      <c r="E499" s="103">
        <v>0</v>
      </c>
      <c r="F499" s="103">
        <v>800</v>
      </c>
      <c r="G499" s="103">
        <v>59.684559054062603</v>
      </c>
      <c r="H499" s="103">
        <v>0</v>
      </c>
      <c r="I499" s="103">
        <v>-6.7199315199413396</v>
      </c>
      <c r="J499" s="103">
        <v>9.1156801894638206E-2</v>
      </c>
      <c r="K499" s="103">
        <v>0.25706187748687298</v>
      </c>
      <c r="L499" s="103">
        <v>4.1887902047863898E-2</v>
      </c>
    </row>
    <row r="500" spans="1:12" customFormat="1" x14ac:dyDescent="0.25">
      <c r="A500" s="91">
        <v>497</v>
      </c>
      <c r="B500" s="91">
        <v>0</v>
      </c>
      <c r="C500" s="91"/>
      <c r="D500" s="91"/>
      <c r="E500" s="103">
        <v>0</v>
      </c>
      <c r="F500" s="103">
        <v>800</v>
      </c>
      <c r="G500" s="103">
        <v>59.712356425474198</v>
      </c>
      <c r="H500" s="103">
        <v>0</v>
      </c>
      <c r="I500" s="103">
        <v>-6.7199315199413396</v>
      </c>
      <c r="J500" s="103">
        <v>9.1150297586902004E-2</v>
      </c>
      <c r="K500" s="103">
        <v>0.25704353536073798</v>
      </c>
      <c r="L500" s="103">
        <v>4.1887902047863898E-2</v>
      </c>
    </row>
    <row r="501" spans="1:12" customFormat="1" x14ac:dyDescent="0.25">
      <c r="A501" s="91">
        <v>498</v>
      </c>
      <c r="B501" s="91">
        <v>0</v>
      </c>
      <c r="C501" s="91"/>
      <c r="D501" s="91"/>
      <c r="E501" s="103">
        <v>0</v>
      </c>
      <c r="F501" s="103">
        <v>800</v>
      </c>
      <c r="G501" s="103">
        <v>59.7401537968857</v>
      </c>
      <c r="H501" s="103">
        <v>0</v>
      </c>
      <c r="I501" s="103">
        <v>-6.7199315199413396</v>
      </c>
      <c r="J501" s="103">
        <v>9.1143794286607002E-2</v>
      </c>
      <c r="K501" s="103">
        <v>0.25702519607558399</v>
      </c>
      <c r="L501" s="103">
        <v>4.1887902047863898E-2</v>
      </c>
    </row>
    <row r="502" spans="1:12" customFormat="1" x14ac:dyDescent="0.25">
      <c r="A502" s="91">
        <v>499</v>
      </c>
      <c r="B502" s="91">
        <v>0</v>
      </c>
      <c r="C502" s="91"/>
      <c r="D502" s="91"/>
      <c r="E502" s="103">
        <v>0</v>
      </c>
      <c r="F502" s="103">
        <v>800</v>
      </c>
      <c r="G502" s="103">
        <v>59.767951168297301</v>
      </c>
      <c r="H502" s="103">
        <v>0</v>
      </c>
      <c r="I502" s="103">
        <v>-6.7199315199413396</v>
      </c>
      <c r="J502" s="103">
        <v>9.1137291993512795E-2</v>
      </c>
      <c r="K502" s="103">
        <v>0.257006859630733</v>
      </c>
      <c r="L502" s="103">
        <v>4.1887902047863898E-2</v>
      </c>
    </row>
    <row r="503" spans="1:12" customFormat="1" x14ac:dyDescent="0.25">
      <c r="A503" s="91">
        <v>500</v>
      </c>
      <c r="B503" s="91">
        <v>0</v>
      </c>
      <c r="C503" s="91"/>
      <c r="D503" s="91"/>
      <c r="E503" s="103">
        <v>0</v>
      </c>
      <c r="F503" s="103">
        <v>800</v>
      </c>
      <c r="G503" s="103">
        <v>59.795748539708804</v>
      </c>
      <c r="H503" s="103">
        <v>0</v>
      </c>
      <c r="I503" s="103">
        <v>-6.7199315199413396</v>
      </c>
      <c r="J503" s="103">
        <v>9.1130790707379505E-2</v>
      </c>
      <c r="K503" s="103">
        <v>0.25698852602550798</v>
      </c>
      <c r="L503" s="103">
        <v>4.1887902047863898E-2</v>
      </c>
    </row>
    <row r="504" spans="1:12" customFormat="1" x14ac:dyDescent="0.25">
      <c r="A504" s="91">
        <v>501</v>
      </c>
      <c r="B504" s="91">
        <v>0</v>
      </c>
      <c r="C504" s="91"/>
      <c r="D504" s="91"/>
      <c r="E504" s="103">
        <v>0</v>
      </c>
      <c r="F504" s="103">
        <v>800</v>
      </c>
      <c r="G504" s="103">
        <v>59.823545911120398</v>
      </c>
      <c r="H504" s="103">
        <v>0</v>
      </c>
      <c r="I504" s="103">
        <v>-6.7199315199413396</v>
      </c>
      <c r="J504" s="103">
        <v>9.1124290427966895E-2</v>
      </c>
      <c r="K504" s="103">
        <v>0.25697019525923198</v>
      </c>
      <c r="L504" s="103">
        <v>4.1887902047863898E-2</v>
      </c>
    </row>
    <row r="505" spans="1:12" customFormat="1" x14ac:dyDescent="0.25">
      <c r="A505" s="91">
        <v>502</v>
      </c>
      <c r="B505" s="91">
        <v>0</v>
      </c>
      <c r="C505" s="91"/>
      <c r="D505" s="91"/>
      <c r="E505" s="103">
        <v>0</v>
      </c>
      <c r="F505" s="103">
        <v>800</v>
      </c>
      <c r="G505" s="103">
        <v>59.8513432825319</v>
      </c>
      <c r="H505" s="103">
        <v>0</v>
      </c>
      <c r="I505" s="103">
        <v>-6.7199315199413396</v>
      </c>
      <c r="J505" s="103">
        <v>9.1117791155035099E-2</v>
      </c>
      <c r="K505" s="103">
        <v>0.25695186733122799</v>
      </c>
      <c r="L505" s="103">
        <v>4.1887902047863898E-2</v>
      </c>
    </row>
    <row r="506" spans="1:12" customFormat="1" x14ac:dyDescent="0.25">
      <c r="A506" s="91">
        <v>503</v>
      </c>
      <c r="B506" s="91">
        <v>0</v>
      </c>
      <c r="C506" s="91"/>
      <c r="D506" s="91"/>
      <c r="E506" s="103">
        <v>0</v>
      </c>
      <c r="F506" s="103">
        <v>800</v>
      </c>
      <c r="G506" s="103">
        <v>59.879140653943502</v>
      </c>
      <c r="H506" s="103">
        <v>0</v>
      </c>
      <c r="I506" s="103">
        <v>-6.7199315199413396</v>
      </c>
      <c r="J506" s="103">
        <v>9.11112928883442E-2</v>
      </c>
      <c r="K506" s="103">
        <v>0.25693354224082099</v>
      </c>
      <c r="L506" s="103">
        <v>4.1887902047863898E-2</v>
      </c>
    </row>
    <row r="507" spans="1:12" customFormat="1" x14ac:dyDescent="0.25">
      <c r="A507" s="91">
        <v>504</v>
      </c>
      <c r="B507" s="91">
        <v>0</v>
      </c>
      <c r="C507" s="91"/>
      <c r="D507" s="91"/>
      <c r="E507" s="103">
        <v>0</v>
      </c>
      <c r="F507" s="103">
        <v>800</v>
      </c>
      <c r="G507" s="103">
        <v>59.906938025355103</v>
      </c>
      <c r="H507" s="103">
        <v>0</v>
      </c>
      <c r="I507" s="103">
        <v>-6.7199315199413396</v>
      </c>
      <c r="J507" s="103">
        <v>9.1104795627654597E-2</v>
      </c>
      <c r="K507" s="103">
        <v>0.25691521998733402</v>
      </c>
      <c r="L507" s="103">
        <v>4.1887902047863898E-2</v>
      </c>
    </row>
    <row r="508" spans="1:12" customFormat="1" x14ac:dyDescent="0.25">
      <c r="A508" s="91">
        <v>505</v>
      </c>
      <c r="B508" s="91">
        <v>0</v>
      </c>
      <c r="C508" s="91"/>
      <c r="D508" s="91"/>
      <c r="E508" s="103">
        <v>0</v>
      </c>
      <c r="F508" s="103">
        <v>800</v>
      </c>
      <c r="G508" s="103">
        <v>59.934735396766598</v>
      </c>
      <c r="H508" s="103">
        <v>0</v>
      </c>
      <c r="I508" s="103">
        <v>-6.7199315199413396</v>
      </c>
      <c r="J508" s="103">
        <v>9.1098299372726302E-2</v>
      </c>
      <c r="K508" s="103">
        <v>0.25689690057009001</v>
      </c>
      <c r="L508" s="103">
        <v>4.1887902047863898E-2</v>
      </c>
    </row>
    <row r="509" spans="1:12" customFormat="1" x14ac:dyDescent="0.25">
      <c r="A509" s="91">
        <v>506</v>
      </c>
      <c r="B509" s="91">
        <v>0</v>
      </c>
      <c r="C509" s="91"/>
      <c r="D509" s="91"/>
      <c r="E509" s="103">
        <v>0</v>
      </c>
      <c r="F509" s="103">
        <v>800</v>
      </c>
      <c r="G509" s="103">
        <v>59.9625327681782</v>
      </c>
      <c r="H509" s="103">
        <v>0</v>
      </c>
      <c r="I509" s="103">
        <v>-6.7199315199413396</v>
      </c>
      <c r="J509" s="103">
        <v>9.1091804123319797E-2</v>
      </c>
      <c r="K509" s="103">
        <v>0.25687858398841501</v>
      </c>
      <c r="L509" s="103">
        <v>4.1887902047863898E-2</v>
      </c>
    </row>
    <row r="510" spans="1:12" customFormat="1" x14ac:dyDescent="0.25">
      <c r="A510" s="91">
        <v>507</v>
      </c>
      <c r="B510" s="91">
        <v>0</v>
      </c>
      <c r="C510" s="91"/>
      <c r="D510" s="91"/>
      <c r="E510" s="103">
        <v>1</v>
      </c>
      <c r="F510" s="103">
        <v>800</v>
      </c>
      <c r="G510" s="103">
        <v>59.990330139589702</v>
      </c>
      <c r="H510" s="103">
        <v>0</v>
      </c>
      <c r="I510" s="103">
        <v>-6.7199315199413396</v>
      </c>
      <c r="J510" s="103">
        <v>9.1085309879195595E-2</v>
      </c>
      <c r="K510" s="103">
        <v>0.25686027024163199</v>
      </c>
      <c r="L510" s="103">
        <v>4.1887902047863898E-2</v>
      </c>
    </row>
    <row r="511" spans="1:12" customFormat="1" x14ac:dyDescent="0.25">
      <c r="A511" s="91">
        <v>508</v>
      </c>
      <c r="B511" s="91">
        <v>1</v>
      </c>
      <c r="C511" s="91"/>
      <c r="D511" s="91"/>
      <c r="E511" s="103">
        <v>1</v>
      </c>
      <c r="F511" s="103">
        <v>800</v>
      </c>
      <c r="G511" s="103">
        <v>60.018127511001303</v>
      </c>
      <c r="H511" s="103">
        <v>0</v>
      </c>
      <c r="I511" s="103">
        <v>-6.7199315199413396</v>
      </c>
      <c r="J511" s="103">
        <v>9.1078816640113996E-2</v>
      </c>
      <c r="K511" s="103">
        <v>0.25684195932906601</v>
      </c>
      <c r="L511" s="103">
        <v>1.3225125169498799</v>
      </c>
    </row>
    <row r="512" spans="1:12" customFormat="1" x14ac:dyDescent="0.25">
      <c r="A512" s="91">
        <v>509</v>
      </c>
      <c r="B512" s="91">
        <v>4</v>
      </c>
      <c r="C512" s="91"/>
      <c r="D512" s="91"/>
      <c r="E512" s="103">
        <v>1</v>
      </c>
      <c r="F512" s="103">
        <v>800</v>
      </c>
      <c r="G512" s="103">
        <v>60.045924882412798</v>
      </c>
      <c r="H512" s="103">
        <v>0</v>
      </c>
      <c r="I512" s="103">
        <v>-6.7199315199413396</v>
      </c>
      <c r="J512" s="103">
        <v>9.1072324405835806E-2</v>
      </c>
      <c r="K512" s="103">
        <v>0.25682365125004197</v>
      </c>
      <c r="L512" s="103">
        <v>2.3339476592157302</v>
      </c>
    </row>
    <row r="513" spans="1:12" customFormat="1" x14ac:dyDescent="0.25">
      <c r="A513" s="91">
        <v>510</v>
      </c>
      <c r="B513" s="91">
        <v>7</v>
      </c>
      <c r="C513" s="91"/>
      <c r="D513" s="91"/>
      <c r="E513" s="103">
        <v>1</v>
      </c>
      <c r="F513" s="103">
        <v>833.72158218565505</v>
      </c>
      <c r="G513" s="103">
        <v>60.069518862714098</v>
      </c>
      <c r="H513" s="103">
        <v>0</v>
      </c>
      <c r="I513" s="103">
        <v>-6.7199315199413396</v>
      </c>
      <c r="J513" s="103">
        <v>0.38596158446005702</v>
      </c>
      <c r="K513" s="103">
        <v>1.08841038163875</v>
      </c>
      <c r="L513" s="103">
        <v>3.7031329517392102</v>
      </c>
    </row>
    <row r="514" spans="1:12" customFormat="1" x14ac:dyDescent="0.25">
      <c r="A514" s="91">
        <v>511</v>
      </c>
      <c r="B514" s="91">
        <v>11</v>
      </c>
      <c r="C514" s="91"/>
      <c r="D514" s="91"/>
      <c r="E514" s="103">
        <v>1</v>
      </c>
      <c r="F514" s="103">
        <v>1310.13391486317</v>
      </c>
      <c r="G514" s="103">
        <v>60.127710940632099</v>
      </c>
      <c r="H514" s="103">
        <v>0</v>
      </c>
      <c r="I514" s="103">
        <v>-6.7199315199413396</v>
      </c>
      <c r="J514" s="103">
        <v>0.63627820764715204</v>
      </c>
      <c r="K514" s="103">
        <v>1.79430242463761</v>
      </c>
      <c r="L514" s="103">
        <v>6.6069122777655798</v>
      </c>
    </row>
    <row r="515" spans="1:12" customFormat="1" x14ac:dyDescent="0.25">
      <c r="A515" s="91">
        <v>512</v>
      </c>
      <c r="B515" s="91">
        <v>14</v>
      </c>
      <c r="C515" s="91"/>
      <c r="D515" s="91"/>
      <c r="E515" s="103">
        <v>1</v>
      </c>
      <c r="F515" s="103">
        <v>1667.4431643713101</v>
      </c>
      <c r="G515" s="103">
        <v>60.183018871624903</v>
      </c>
      <c r="H515" s="103">
        <v>0</v>
      </c>
      <c r="I515" s="103">
        <v>-6.7199315199413396</v>
      </c>
      <c r="J515" s="103">
        <v>0.618606239341567</v>
      </c>
      <c r="K515" s="103">
        <v>1.74446753292242</v>
      </c>
      <c r="L515" s="103">
        <v>5.1091334446505696</v>
      </c>
    </row>
    <row r="516" spans="1:12" customFormat="1" x14ac:dyDescent="0.25">
      <c r="A516" s="91">
        <v>513</v>
      </c>
      <c r="B516" s="91">
        <v>15</v>
      </c>
      <c r="C516" s="91"/>
      <c r="D516" s="91"/>
      <c r="E516" s="103">
        <v>2</v>
      </c>
      <c r="F516" s="103">
        <v>924.17713628958199</v>
      </c>
      <c r="G516" s="103">
        <v>60.216719125114203</v>
      </c>
      <c r="H516" s="103">
        <v>0</v>
      </c>
      <c r="I516" s="103">
        <v>-6.7199315199413396</v>
      </c>
      <c r="J516" s="103">
        <v>0.29578442200368499</v>
      </c>
      <c r="K516" s="103">
        <v>0.83411108410231904</v>
      </c>
      <c r="L516" s="103">
        <v>1.9968255251318401</v>
      </c>
    </row>
    <row r="517" spans="1:12" customFormat="1" x14ac:dyDescent="0.25">
      <c r="A517" s="91">
        <v>514</v>
      </c>
      <c r="B517" s="91">
        <v>15</v>
      </c>
      <c r="C517" s="91"/>
      <c r="D517" s="91"/>
      <c r="E517" s="103">
        <v>2</v>
      </c>
      <c r="F517" s="103">
        <v>924.17713628958199</v>
      </c>
      <c r="G517" s="103">
        <v>60.250419378603503</v>
      </c>
      <c r="H517" s="103">
        <v>0</v>
      </c>
      <c r="I517" s="103">
        <v>-6.7199315199413396</v>
      </c>
      <c r="J517" s="103">
        <v>0.28014578195630901</v>
      </c>
      <c r="K517" s="103">
        <v>0.79001017129751805</v>
      </c>
      <c r="L517" s="103">
        <v>1.7383624188622899</v>
      </c>
    </row>
    <row r="518" spans="1:12" customFormat="1" x14ac:dyDescent="0.25">
      <c r="A518" s="91">
        <v>515</v>
      </c>
      <c r="B518" s="91">
        <v>16</v>
      </c>
      <c r="C518" s="91"/>
      <c r="D518" s="91"/>
      <c r="E518" s="103">
        <v>2</v>
      </c>
      <c r="F518" s="103">
        <v>985.78894537555402</v>
      </c>
      <c r="G518" s="103">
        <v>60.2826230957685</v>
      </c>
      <c r="H518" s="103">
        <v>0</v>
      </c>
      <c r="I518" s="103">
        <v>-6.7199315199413396</v>
      </c>
      <c r="J518" s="103">
        <v>0.44056183645410002</v>
      </c>
      <c r="K518" s="103">
        <v>1.2423829102611099</v>
      </c>
      <c r="L518" s="103">
        <v>4.2144143349887502</v>
      </c>
    </row>
    <row r="519" spans="1:12" customFormat="1" x14ac:dyDescent="0.25">
      <c r="A519" s="91">
        <v>516</v>
      </c>
      <c r="B519" s="91">
        <v>18</v>
      </c>
      <c r="C519" s="91"/>
      <c r="D519" s="91"/>
      <c r="E519" s="103">
        <v>2</v>
      </c>
      <c r="F519" s="103">
        <v>1109.0125635474999</v>
      </c>
      <c r="G519" s="103">
        <v>60.325397397964899</v>
      </c>
      <c r="H519" s="103">
        <v>0</v>
      </c>
      <c r="I519" s="103">
        <v>-6.7199315199413396</v>
      </c>
      <c r="J519" s="103">
        <v>0.55194977073634499</v>
      </c>
      <c r="K519" s="103">
        <v>1.5564965136439199</v>
      </c>
      <c r="L519" s="103">
        <v>5.7367318162276701</v>
      </c>
    </row>
    <row r="520" spans="1:12" customFormat="1" x14ac:dyDescent="0.25">
      <c r="A520" s="91">
        <v>517</v>
      </c>
      <c r="B520" s="91">
        <v>20</v>
      </c>
      <c r="C520" s="91"/>
      <c r="D520" s="91"/>
      <c r="E520" s="103">
        <v>2</v>
      </c>
      <c r="F520" s="103">
        <v>1232.2361817194401</v>
      </c>
      <c r="G520" s="103">
        <v>60.382990819693902</v>
      </c>
      <c r="H520" s="103">
        <v>0</v>
      </c>
      <c r="I520" s="103">
        <v>-6.7199315199413396</v>
      </c>
      <c r="J520" s="103">
        <v>0.57650857446432002</v>
      </c>
      <c r="K520" s="103">
        <v>1.6257522582941299</v>
      </c>
      <c r="L520" s="103">
        <v>5.8210747897678496</v>
      </c>
    </row>
    <row r="521" spans="1:12" customFormat="1" x14ac:dyDescent="0.25">
      <c r="A521" s="91">
        <v>518</v>
      </c>
      <c r="B521" s="91">
        <v>22</v>
      </c>
      <c r="C521" s="91"/>
      <c r="D521" s="91"/>
      <c r="E521" s="103">
        <v>2</v>
      </c>
      <c r="F521" s="103">
        <v>1355.45979989139</v>
      </c>
      <c r="G521" s="103">
        <v>60.440353174777002</v>
      </c>
      <c r="H521" s="103">
        <v>0</v>
      </c>
      <c r="I521" s="103">
        <v>-6.7199315199413396</v>
      </c>
      <c r="J521" s="103">
        <v>0.72608428817328996</v>
      </c>
      <c r="K521" s="103">
        <v>2.0475552723677199</v>
      </c>
      <c r="L521" s="103">
        <v>7.9986181171752397</v>
      </c>
    </row>
    <row r="522" spans="1:12" customFormat="1" x14ac:dyDescent="0.25">
      <c r="A522" s="91">
        <v>519</v>
      </c>
      <c r="B522" s="91">
        <v>25</v>
      </c>
      <c r="C522" s="91"/>
      <c r="D522" s="91"/>
      <c r="E522" s="103">
        <v>2</v>
      </c>
      <c r="F522" s="103">
        <v>1540.2952271493</v>
      </c>
      <c r="G522" s="103">
        <v>60.4932730915259</v>
      </c>
      <c r="H522" s="103">
        <v>0</v>
      </c>
      <c r="I522" s="103">
        <v>-6.7199315199413396</v>
      </c>
      <c r="J522" s="103">
        <v>0.94277045339179699</v>
      </c>
      <c r="K522" s="103">
        <v>2.6586095359966899</v>
      </c>
      <c r="L522" s="103">
        <v>11.140611350196</v>
      </c>
    </row>
    <row r="523" spans="1:12" customFormat="1" x14ac:dyDescent="0.25">
      <c r="A523" s="91">
        <v>520</v>
      </c>
      <c r="B523" s="91">
        <v>28</v>
      </c>
      <c r="C523" s="91"/>
      <c r="D523" s="91"/>
      <c r="E523" s="103">
        <v>2</v>
      </c>
      <c r="F523" s="103">
        <v>1725.1306544072199</v>
      </c>
      <c r="G523" s="103">
        <v>60.548227752757199</v>
      </c>
      <c r="H523" s="103">
        <v>0</v>
      </c>
      <c r="I523" s="103">
        <v>-6.7199315199413396</v>
      </c>
      <c r="J523" s="103">
        <v>0.97392786602634895</v>
      </c>
      <c r="K523" s="103">
        <v>2.7464733357680902</v>
      </c>
      <c r="L523" s="103">
        <v>11.0833160012044</v>
      </c>
    </row>
    <row r="524" spans="1:12" customFormat="1" x14ac:dyDescent="0.25">
      <c r="A524" s="91">
        <v>521</v>
      </c>
      <c r="B524" s="91">
        <v>30</v>
      </c>
      <c r="C524" s="91"/>
      <c r="D524" s="91"/>
      <c r="E524" s="103">
        <v>3</v>
      </c>
      <c r="F524" s="103">
        <v>1156.6930400057499</v>
      </c>
      <c r="G524" s="103">
        <v>60.595549552812599</v>
      </c>
      <c r="H524" s="103">
        <v>0</v>
      </c>
      <c r="I524" s="103">
        <v>-6.7199315199413396</v>
      </c>
      <c r="J524" s="103">
        <v>0.56592936180351605</v>
      </c>
      <c r="K524" s="103">
        <v>1.5959189138547101</v>
      </c>
      <c r="L524" s="103">
        <v>5.8490162216573998</v>
      </c>
    </row>
    <row r="525" spans="1:12" customFormat="1" x14ac:dyDescent="0.25">
      <c r="A525" s="91">
        <v>522</v>
      </c>
      <c r="B525" s="91">
        <v>31</v>
      </c>
      <c r="C525" s="91"/>
      <c r="D525" s="91"/>
      <c r="E525" s="103">
        <v>3</v>
      </c>
      <c r="F525" s="103">
        <v>1195.2494746726099</v>
      </c>
      <c r="G525" s="103">
        <v>60.652085448684197</v>
      </c>
      <c r="H525" s="103">
        <v>0</v>
      </c>
      <c r="I525" s="103">
        <v>-6.7199315199413396</v>
      </c>
      <c r="J525" s="103">
        <v>0.82933225721395598</v>
      </c>
      <c r="K525" s="103">
        <v>2.3387142009024999</v>
      </c>
      <c r="L525" s="103">
        <v>10.0951186130211</v>
      </c>
    </row>
    <row r="526" spans="1:12" customFormat="1" x14ac:dyDescent="0.25">
      <c r="A526" s="91">
        <v>523</v>
      </c>
      <c r="B526" s="91">
        <v>34</v>
      </c>
      <c r="C526" s="91"/>
      <c r="D526" s="91"/>
      <c r="E526" s="103">
        <v>3</v>
      </c>
      <c r="F526" s="103">
        <v>1310.91877867318</v>
      </c>
      <c r="G526" s="103">
        <v>60.709924256840701</v>
      </c>
      <c r="H526" s="103">
        <v>0</v>
      </c>
      <c r="I526" s="103">
        <v>-6.7199315199413396</v>
      </c>
      <c r="J526" s="103">
        <v>0.82294427660842495</v>
      </c>
      <c r="K526" s="103">
        <v>2.3207001168881698</v>
      </c>
      <c r="L526" s="103">
        <v>9.7366924367551206</v>
      </c>
    </row>
    <row r="527" spans="1:12" customFormat="1" x14ac:dyDescent="0.25">
      <c r="A527" s="91">
        <v>524</v>
      </c>
      <c r="B527" s="91">
        <v>34</v>
      </c>
      <c r="C527" s="91"/>
      <c r="D527" s="91"/>
      <c r="E527" s="103">
        <v>3</v>
      </c>
      <c r="F527" s="103">
        <v>1310.91877867318</v>
      </c>
      <c r="G527" s="103">
        <v>60.771073095759398</v>
      </c>
      <c r="H527" s="103">
        <v>0</v>
      </c>
      <c r="I527" s="103">
        <v>-6.7199315199413396</v>
      </c>
      <c r="J527" s="103">
        <v>0.24215626020210901</v>
      </c>
      <c r="K527" s="103">
        <v>0.68287984658241296</v>
      </c>
      <c r="L527" s="103">
        <v>-0.16067344573377201</v>
      </c>
    </row>
    <row r="528" spans="1:12" customFormat="1" x14ac:dyDescent="0.25">
      <c r="A528" s="91">
        <v>525</v>
      </c>
      <c r="B528" s="91">
        <v>34</v>
      </c>
      <c r="C528" s="91"/>
      <c r="D528" s="91"/>
      <c r="E528" s="103">
        <v>3</v>
      </c>
      <c r="F528" s="103">
        <v>1310.91877867318</v>
      </c>
      <c r="G528" s="103">
        <v>60.829265173677399</v>
      </c>
      <c r="H528" s="103">
        <v>0</v>
      </c>
      <c r="I528" s="103">
        <v>-6.7199315199413396</v>
      </c>
      <c r="J528" s="103">
        <v>0.69610071614908997</v>
      </c>
      <c r="K528" s="103">
        <v>1.9630016992047099</v>
      </c>
      <c r="L528" s="103">
        <v>7.6200492987569204</v>
      </c>
    </row>
    <row r="529" spans="1:12" customFormat="1" x14ac:dyDescent="0.25">
      <c r="A529" s="91">
        <v>526</v>
      </c>
      <c r="B529" s="91">
        <v>36</v>
      </c>
      <c r="C529" s="91"/>
      <c r="D529" s="91"/>
      <c r="E529" s="103">
        <v>3</v>
      </c>
      <c r="F529" s="103">
        <v>1388.0316480069</v>
      </c>
      <c r="G529" s="103">
        <v>60.886274258999002</v>
      </c>
      <c r="H529" s="103">
        <v>0</v>
      </c>
      <c r="I529" s="103">
        <v>-6.7199315199413396</v>
      </c>
      <c r="J529" s="103">
        <v>0.80898571063417901</v>
      </c>
      <c r="K529" s="103">
        <v>2.2813370073693502</v>
      </c>
      <c r="L529" s="103">
        <v>9.3106063013867395</v>
      </c>
    </row>
    <row r="530" spans="1:12" customFormat="1" x14ac:dyDescent="0.25">
      <c r="A530" s="91">
        <v>527</v>
      </c>
      <c r="B530" s="91">
        <v>37</v>
      </c>
      <c r="C530" s="91"/>
      <c r="D530" s="91"/>
      <c r="E530" s="103">
        <v>3</v>
      </c>
      <c r="F530" s="103">
        <v>1426.58808267376</v>
      </c>
      <c r="G530" s="103">
        <v>60.943551665287799</v>
      </c>
      <c r="H530" s="103">
        <v>0</v>
      </c>
      <c r="I530" s="103">
        <v>-6.7199315199413396</v>
      </c>
      <c r="J530" s="103">
        <v>0.76853316838777197</v>
      </c>
      <c r="K530" s="103">
        <v>2.16726097307629</v>
      </c>
      <c r="L530" s="103">
        <v>8.5219078307544507</v>
      </c>
    </row>
    <row r="531" spans="1:12" customFormat="1" x14ac:dyDescent="0.25">
      <c r="A531" s="91">
        <v>528</v>
      </c>
      <c r="B531" s="91">
        <v>39</v>
      </c>
      <c r="C531" s="91"/>
      <c r="D531" s="91"/>
      <c r="E531" s="103">
        <v>3</v>
      </c>
      <c r="F531" s="103">
        <v>1503.7009520074801</v>
      </c>
      <c r="G531" s="103">
        <v>60.995762762344803</v>
      </c>
      <c r="H531" s="103">
        <v>0</v>
      </c>
      <c r="I531" s="103">
        <v>-6.7199315199413396</v>
      </c>
      <c r="J531" s="103">
        <v>1.0166274400306401</v>
      </c>
      <c r="K531" s="103">
        <v>2.8668859921282799</v>
      </c>
      <c r="L531" s="103">
        <v>12.4931713330175</v>
      </c>
    </row>
    <row r="532" spans="1:12" customFormat="1" x14ac:dyDescent="0.25">
      <c r="A532" s="91">
        <v>529</v>
      </c>
      <c r="B532" s="91">
        <v>41</v>
      </c>
      <c r="C532" s="91"/>
      <c r="D532" s="91"/>
      <c r="E532" s="103">
        <v>3</v>
      </c>
      <c r="F532" s="103">
        <v>1580.8138213411901</v>
      </c>
      <c r="G532" s="103">
        <v>61.054156969582799</v>
      </c>
      <c r="H532" s="103">
        <v>0</v>
      </c>
      <c r="I532" s="103">
        <v>-6.7199315199413396</v>
      </c>
      <c r="J532" s="103">
        <v>1.08159624895359</v>
      </c>
      <c r="K532" s="103">
        <v>3.0500978167282899</v>
      </c>
      <c r="L532" s="103">
        <v>13.3790229915307</v>
      </c>
    </row>
    <row r="533" spans="1:12" customFormat="1" x14ac:dyDescent="0.25">
      <c r="A533" s="91">
        <v>530</v>
      </c>
      <c r="B533" s="91">
        <v>43</v>
      </c>
      <c r="C533" s="91"/>
      <c r="D533" s="91"/>
      <c r="E533" s="103">
        <v>3</v>
      </c>
      <c r="F533" s="103">
        <v>1657.9266906749101</v>
      </c>
      <c r="G533" s="103">
        <v>61.109111630813999</v>
      </c>
      <c r="H533" s="103">
        <v>0</v>
      </c>
      <c r="I533" s="103">
        <v>-6.7199315199413396</v>
      </c>
      <c r="J533" s="103">
        <v>0.89013930520001405</v>
      </c>
      <c r="K533" s="103">
        <v>2.5101898735330201</v>
      </c>
      <c r="L533" s="103">
        <v>9.8801754183412491</v>
      </c>
    </row>
    <row r="534" spans="1:12" customFormat="1" x14ac:dyDescent="0.25">
      <c r="A534" s="91">
        <v>531</v>
      </c>
      <c r="B534" s="91">
        <v>44</v>
      </c>
      <c r="C534" s="91"/>
      <c r="D534" s="91"/>
      <c r="E534" s="103">
        <v>3</v>
      </c>
      <c r="F534" s="103">
        <v>1696.4831253417699</v>
      </c>
      <c r="G534" s="103">
        <v>61.166348365882598</v>
      </c>
      <c r="H534" s="103">
        <v>0</v>
      </c>
      <c r="I534" s="103">
        <v>-6.7199315199413396</v>
      </c>
      <c r="J534" s="103">
        <v>1.10632067991392</v>
      </c>
      <c r="K534" s="103">
        <v>3.11982062962166</v>
      </c>
      <c r="L534" s="103">
        <v>13.4567342790182</v>
      </c>
    </row>
    <row r="535" spans="1:12" customFormat="1" x14ac:dyDescent="0.25">
      <c r="A535" s="91">
        <v>532</v>
      </c>
      <c r="B535" s="91">
        <v>47</v>
      </c>
      <c r="C535" s="91"/>
      <c r="D535" s="91"/>
      <c r="E535" s="103">
        <v>4</v>
      </c>
      <c r="F535" s="103">
        <v>1335.67469134732</v>
      </c>
      <c r="G535" s="103">
        <v>61.227869211861197</v>
      </c>
      <c r="H535" s="103">
        <v>0</v>
      </c>
      <c r="I535" s="103">
        <v>-6.7199315199413396</v>
      </c>
      <c r="J535" s="103">
        <v>1.4672250842917001</v>
      </c>
      <c r="K535" s="103">
        <v>4.1375698469523297</v>
      </c>
      <c r="L535" s="103">
        <v>20.1077952329677</v>
      </c>
    </row>
    <row r="536" spans="1:12" customFormat="1" x14ac:dyDescent="0.25">
      <c r="A536" s="91">
        <v>533</v>
      </c>
      <c r="B536" s="91">
        <v>49</v>
      </c>
      <c r="C536" s="91"/>
      <c r="D536" s="91"/>
      <c r="E536" s="103">
        <v>4</v>
      </c>
      <c r="F536" s="103">
        <v>1392.5119122557201</v>
      </c>
      <c r="G536" s="103">
        <v>61.285231566944297</v>
      </c>
      <c r="H536" s="103">
        <v>0</v>
      </c>
      <c r="I536" s="103">
        <v>-6.7199315199413396</v>
      </c>
      <c r="J536" s="103">
        <v>0.72555752905012005</v>
      </c>
      <c r="K536" s="103">
        <v>2.0460698133962398</v>
      </c>
      <c r="L536" s="103">
        <v>7.89584578668092</v>
      </c>
    </row>
    <row r="537" spans="1:12" customFormat="1" x14ac:dyDescent="0.25">
      <c r="A537" s="91">
        <v>534</v>
      </c>
      <c r="B537" s="91">
        <v>49</v>
      </c>
      <c r="C537" s="91"/>
      <c r="D537" s="91"/>
      <c r="E537" s="103">
        <v>4</v>
      </c>
      <c r="F537" s="103">
        <v>1392.5119122557201</v>
      </c>
      <c r="G537" s="103">
        <v>61.342593922027397</v>
      </c>
      <c r="H537" s="103">
        <v>0</v>
      </c>
      <c r="I537" s="103">
        <v>-6.7199315199413396</v>
      </c>
      <c r="J537" s="103">
        <v>0.66639638261434797</v>
      </c>
      <c r="K537" s="103">
        <v>1.87923557765119</v>
      </c>
      <c r="L537" s="103">
        <v>6.89231331467915</v>
      </c>
    </row>
    <row r="538" spans="1:12" customFormat="1" x14ac:dyDescent="0.25">
      <c r="A538" s="91">
        <v>535</v>
      </c>
      <c r="B538" s="91">
        <v>50</v>
      </c>
      <c r="C538" s="91"/>
      <c r="D538" s="91"/>
      <c r="E538" s="103">
        <v>4</v>
      </c>
      <c r="F538" s="103">
        <v>1420.9305227099201</v>
      </c>
      <c r="G538" s="103">
        <v>61.399871328316202</v>
      </c>
      <c r="H538" s="103">
        <v>0</v>
      </c>
      <c r="I538" s="103">
        <v>-6.7199315199413396</v>
      </c>
      <c r="J538" s="103">
        <v>0.76823653831651395</v>
      </c>
      <c r="K538" s="103">
        <v>2.1664244772641101</v>
      </c>
      <c r="L538" s="103">
        <v>8.5387880242489</v>
      </c>
    </row>
    <row r="539" spans="1:12" customFormat="1" x14ac:dyDescent="0.25">
      <c r="A539" s="91">
        <v>536</v>
      </c>
      <c r="B539" s="91">
        <v>50</v>
      </c>
      <c r="C539" s="91"/>
      <c r="D539" s="91"/>
      <c r="E539" s="103">
        <v>4</v>
      </c>
      <c r="F539" s="103">
        <v>1420.9305227099201</v>
      </c>
      <c r="G539" s="103">
        <v>61.457148734604999</v>
      </c>
      <c r="H539" s="103">
        <v>0</v>
      </c>
      <c r="I539" s="103">
        <v>-6.7199315199413396</v>
      </c>
      <c r="J539" s="103">
        <v>0.49432805945654801</v>
      </c>
      <c r="K539" s="103">
        <v>1.39400347990727</v>
      </c>
      <c r="L539" s="103">
        <v>3.84907015187426</v>
      </c>
    </row>
    <row r="540" spans="1:12" customFormat="1" x14ac:dyDescent="0.25">
      <c r="A540" s="91">
        <v>537</v>
      </c>
      <c r="B540" s="91">
        <v>50</v>
      </c>
      <c r="C540" s="91"/>
      <c r="D540" s="91"/>
      <c r="E540" s="103">
        <v>4</v>
      </c>
      <c r="F540" s="103">
        <v>1420.9305227099201</v>
      </c>
      <c r="G540" s="103">
        <v>61.514426140893903</v>
      </c>
      <c r="H540" s="103">
        <v>0</v>
      </c>
      <c r="I540" s="103">
        <v>-6.7199315199413396</v>
      </c>
      <c r="J540" s="103">
        <v>0.56703651868396499</v>
      </c>
      <c r="K540" s="103">
        <v>1.59904109256705</v>
      </c>
      <c r="L540" s="103">
        <v>5.1050995386914799</v>
      </c>
    </row>
    <row r="541" spans="1:12" customFormat="1" x14ac:dyDescent="0.25">
      <c r="A541" s="91">
        <v>538</v>
      </c>
      <c r="B541" s="91">
        <v>50</v>
      </c>
      <c r="C541" s="91"/>
      <c r="D541" s="91"/>
      <c r="E541" s="103">
        <v>4</v>
      </c>
      <c r="F541" s="103">
        <v>1420.9305227099201</v>
      </c>
      <c r="G541" s="103">
        <v>61.5717035471827</v>
      </c>
      <c r="H541" s="103">
        <v>0</v>
      </c>
      <c r="I541" s="103">
        <v>-6.7199315199413396</v>
      </c>
      <c r="J541" s="103">
        <v>0.547348406895385</v>
      </c>
      <c r="K541" s="103">
        <v>1.5435206829503001</v>
      </c>
      <c r="L541" s="103">
        <v>4.7666282802907096</v>
      </c>
    </row>
    <row r="542" spans="1:12" customFormat="1" x14ac:dyDescent="0.25">
      <c r="A542" s="91">
        <v>539</v>
      </c>
      <c r="B542" s="91">
        <v>50</v>
      </c>
      <c r="C542" s="91"/>
      <c r="D542" s="91"/>
      <c r="E542" s="103">
        <v>4</v>
      </c>
      <c r="F542" s="103">
        <v>1420.9305227099201</v>
      </c>
      <c r="G542" s="103">
        <v>61.628980953471597</v>
      </c>
      <c r="H542" s="103">
        <v>0</v>
      </c>
      <c r="I542" s="103">
        <v>-6.7199315199413396</v>
      </c>
      <c r="J542" s="103">
        <v>0.55278079762985299</v>
      </c>
      <c r="K542" s="103">
        <v>1.55884000671353</v>
      </c>
      <c r="L542" s="103">
        <v>4.86098470581915</v>
      </c>
    </row>
    <row r="543" spans="1:12" customFormat="1" x14ac:dyDescent="0.25">
      <c r="A543" s="91">
        <v>540</v>
      </c>
      <c r="B543" s="91">
        <v>50</v>
      </c>
      <c r="C543" s="91"/>
      <c r="D543" s="91"/>
      <c r="E543" s="103">
        <v>4</v>
      </c>
      <c r="F543" s="103">
        <v>1420.9305227099201</v>
      </c>
      <c r="G543" s="103">
        <v>61.686258359760402</v>
      </c>
      <c r="H543" s="103">
        <v>0</v>
      </c>
      <c r="I543" s="103">
        <v>-6.7199315199413396</v>
      </c>
      <c r="J543" s="103">
        <v>0.55027580468537596</v>
      </c>
      <c r="K543" s="103">
        <v>1.5517759349600799</v>
      </c>
      <c r="L543" s="103">
        <v>4.8185222647079504</v>
      </c>
    </row>
    <row r="544" spans="1:12" customFormat="1" x14ac:dyDescent="0.25">
      <c r="A544" s="91">
        <v>541</v>
      </c>
      <c r="B544" s="91">
        <v>50</v>
      </c>
      <c r="C544" s="91"/>
      <c r="D544" s="91"/>
      <c r="E544" s="103">
        <v>4</v>
      </c>
      <c r="F544" s="103">
        <v>1420.9305227099201</v>
      </c>
      <c r="G544" s="103">
        <v>61.743535766049199</v>
      </c>
      <c r="H544" s="103">
        <v>0</v>
      </c>
      <c r="I544" s="103">
        <v>-6.7199315199413396</v>
      </c>
      <c r="J544" s="103">
        <v>0.55441123976860696</v>
      </c>
      <c r="K544" s="103">
        <v>1.56343784811001</v>
      </c>
      <c r="L544" s="103">
        <v>4.8905082474347603</v>
      </c>
    </row>
    <row r="545" spans="1:12" customFormat="1" x14ac:dyDescent="0.25">
      <c r="A545" s="91">
        <v>542</v>
      </c>
      <c r="B545" s="91">
        <v>50</v>
      </c>
      <c r="C545" s="91"/>
      <c r="D545" s="91"/>
      <c r="E545" s="103">
        <v>4</v>
      </c>
      <c r="F545" s="103">
        <v>1420.9305227099201</v>
      </c>
      <c r="G545" s="103">
        <v>61.803344534671702</v>
      </c>
      <c r="H545" s="103">
        <v>0</v>
      </c>
      <c r="I545" s="103">
        <v>-6.7199315199413396</v>
      </c>
      <c r="J545" s="103">
        <v>0.53992726786246503</v>
      </c>
      <c r="K545" s="103">
        <v>1.5225930956145901</v>
      </c>
      <c r="L545" s="103">
        <v>4.6415205779731696</v>
      </c>
    </row>
    <row r="546" spans="1:12" customFormat="1" x14ac:dyDescent="0.25">
      <c r="A546" s="91">
        <v>543</v>
      </c>
      <c r="B546" s="91">
        <v>50</v>
      </c>
      <c r="C546" s="91"/>
      <c r="D546" s="91"/>
      <c r="E546" s="103">
        <v>4</v>
      </c>
      <c r="F546" s="103">
        <v>1420.9305227099201</v>
      </c>
      <c r="G546" s="103">
        <v>61.863153303294098</v>
      </c>
      <c r="H546" s="103">
        <v>0</v>
      </c>
      <c r="I546" s="103">
        <v>-6.7199315199413396</v>
      </c>
      <c r="J546" s="103">
        <v>0.59335357214655005</v>
      </c>
      <c r="K546" s="103">
        <v>1.6732550956080301</v>
      </c>
      <c r="L546" s="103">
        <v>5.5619806087542001</v>
      </c>
    </row>
    <row r="547" spans="1:12" customFormat="1" x14ac:dyDescent="0.25">
      <c r="A547" s="91">
        <v>544</v>
      </c>
      <c r="B547" s="91">
        <v>50</v>
      </c>
      <c r="C547" s="91"/>
      <c r="D547" s="91"/>
      <c r="E547" s="103">
        <v>4</v>
      </c>
      <c r="F547" s="103">
        <v>1420.9305227099201</v>
      </c>
      <c r="G547" s="103">
        <v>61.923671889530198</v>
      </c>
      <c r="H547" s="103">
        <v>0</v>
      </c>
      <c r="I547" s="103">
        <v>-6.7199315199413396</v>
      </c>
      <c r="J547" s="103">
        <v>0.39490127421300297</v>
      </c>
      <c r="K547" s="103">
        <v>1.1136202769430901</v>
      </c>
      <c r="L547" s="103">
        <v>2.1262780592568</v>
      </c>
    </row>
    <row r="548" spans="1:12" customFormat="1" x14ac:dyDescent="0.25">
      <c r="A548" s="91">
        <v>545</v>
      </c>
      <c r="B548" s="91">
        <v>49</v>
      </c>
      <c r="C548" s="91"/>
      <c r="D548" s="91"/>
      <c r="E548" s="103">
        <v>4</v>
      </c>
      <c r="F548" s="103">
        <v>1392.5119122557201</v>
      </c>
      <c r="G548" s="103">
        <v>61.985380660061502</v>
      </c>
      <c r="H548" s="103">
        <v>0</v>
      </c>
      <c r="I548" s="103">
        <v>-6.7199315199413396</v>
      </c>
      <c r="J548" s="103">
        <v>0.220147563559321</v>
      </c>
      <c r="K548" s="103">
        <v>0.62081539541207198</v>
      </c>
      <c r="L548" s="103">
        <v>-0.83597357475652101</v>
      </c>
    </row>
    <row r="549" spans="1:12" customFormat="1" x14ac:dyDescent="0.25">
      <c r="A549" s="91">
        <v>546</v>
      </c>
      <c r="B549" s="91">
        <v>48</v>
      </c>
      <c r="C549" s="91"/>
      <c r="D549" s="91"/>
      <c r="E549" s="103">
        <v>4</v>
      </c>
      <c r="F549" s="103">
        <v>1364.0933018015201</v>
      </c>
      <c r="G549" s="103">
        <v>62.048231138478798</v>
      </c>
      <c r="H549" s="103">
        <v>0</v>
      </c>
      <c r="I549" s="103">
        <v>-6.7199315199413396</v>
      </c>
      <c r="J549" s="103">
        <v>0.228942410532541</v>
      </c>
      <c r="K549" s="103">
        <v>0.64561683456039698</v>
      </c>
      <c r="L549" s="103">
        <v>-0.57318688435443299</v>
      </c>
    </row>
    <row r="550" spans="1:12" customFormat="1" x14ac:dyDescent="0.25">
      <c r="A550" s="91">
        <v>547</v>
      </c>
      <c r="B550" s="91">
        <v>47</v>
      </c>
      <c r="C550" s="91"/>
      <c r="D550" s="91"/>
      <c r="E550" s="103">
        <v>4</v>
      </c>
      <c r="F550" s="103">
        <v>1335.67469134732</v>
      </c>
      <c r="G550" s="103">
        <v>62.110827097923497</v>
      </c>
      <c r="H550" s="103">
        <v>0</v>
      </c>
      <c r="I550" s="103">
        <v>-6.7199315199413396</v>
      </c>
      <c r="J550" s="103">
        <v>0.31077912086245502</v>
      </c>
      <c r="K550" s="103">
        <v>0.87639608490172005</v>
      </c>
      <c r="L550" s="103">
        <v>0.96382392973446296</v>
      </c>
    </row>
    <row r="551" spans="1:12" customFormat="1" x14ac:dyDescent="0.25">
      <c r="A551" s="91">
        <v>548</v>
      </c>
      <c r="B551" s="91">
        <v>46</v>
      </c>
      <c r="C551" s="91"/>
      <c r="D551" s="91"/>
      <c r="E551" s="103">
        <v>4</v>
      </c>
      <c r="F551" s="103">
        <v>1307.25608089313</v>
      </c>
      <c r="G551" s="103">
        <v>62.173400900579402</v>
      </c>
      <c r="H551" s="103">
        <v>0</v>
      </c>
      <c r="I551" s="103">
        <v>-6.7199315199413396</v>
      </c>
      <c r="J551" s="103">
        <v>0</v>
      </c>
      <c r="K551" s="103">
        <v>0</v>
      </c>
      <c r="L551" s="103">
        <v>-4.4121245617296498</v>
      </c>
    </row>
    <row r="552" spans="1:12" customFormat="1" x14ac:dyDescent="0.25">
      <c r="A552" s="91">
        <v>549</v>
      </c>
      <c r="B552" s="91">
        <v>43</v>
      </c>
      <c r="C552" s="91"/>
      <c r="D552" s="91"/>
      <c r="E552" s="103">
        <v>4</v>
      </c>
      <c r="F552" s="103">
        <v>1222.00024953053</v>
      </c>
      <c r="G552" s="103">
        <v>62.235376047046302</v>
      </c>
      <c r="H552" s="103">
        <v>0</v>
      </c>
      <c r="I552" s="103">
        <v>-6.7199315199413396</v>
      </c>
      <c r="J552" s="103">
        <v>0</v>
      </c>
      <c r="K552" s="103">
        <v>0</v>
      </c>
      <c r="L552" s="103">
        <v>-4.08944031461274</v>
      </c>
    </row>
    <row r="553" spans="1:12" customFormat="1" x14ac:dyDescent="0.25">
      <c r="A553" s="91">
        <v>550</v>
      </c>
      <c r="B553" s="91">
        <v>41</v>
      </c>
      <c r="C553" s="91"/>
      <c r="D553" s="91"/>
      <c r="E553" s="103">
        <v>4</v>
      </c>
      <c r="F553" s="103">
        <v>1165.16302862213</v>
      </c>
      <c r="G553" s="103">
        <v>62.294591143707699</v>
      </c>
      <c r="H553" s="103">
        <v>0</v>
      </c>
      <c r="I553" s="103">
        <v>-6.7199315199413396</v>
      </c>
      <c r="J553" s="103">
        <v>0</v>
      </c>
      <c r="K553" s="103">
        <v>0</v>
      </c>
      <c r="L553" s="103">
        <v>-3.8782734183132499</v>
      </c>
    </row>
    <row r="554" spans="1:12" customFormat="1" x14ac:dyDescent="0.25">
      <c r="A554" s="91">
        <v>551</v>
      </c>
      <c r="B554" s="91">
        <v>39</v>
      </c>
      <c r="C554" s="91"/>
      <c r="D554" s="91"/>
      <c r="E554" s="103">
        <v>3</v>
      </c>
      <c r="F554" s="103">
        <v>1503.7009520074801</v>
      </c>
      <c r="G554" s="103">
        <v>62.350984425349601</v>
      </c>
      <c r="H554" s="103">
        <v>0</v>
      </c>
      <c r="I554" s="103">
        <v>-6.7199315199413396</v>
      </c>
      <c r="J554" s="103">
        <v>0</v>
      </c>
      <c r="K554" s="103">
        <v>0</v>
      </c>
      <c r="L554" s="103">
        <v>-4.5256667121778298</v>
      </c>
    </row>
    <row r="555" spans="1:12" customFormat="1" x14ac:dyDescent="0.25">
      <c r="A555" s="91">
        <v>552</v>
      </c>
      <c r="B555" s="91">
        <v>37</v>
      </c>
      <c r="C555" s="91"/>
      <c r="D555" s="91"/>
      <c r="E555" s="103">
        <v>3</v>
      </c>
      <c r="F555" s="103">
        <v>1426.58808267376</v>
      </c>
      <c r="G555" s="103">
        <v>62.412643556376302</v>
      </c>
      <c r="H555" s="103">
        <v>0</v>
      </c>
      <c r="I555" s="103">
        <v>-6.7199315199413396</v>
      </c>
      <c r="J555" s="103">
        <v>0</v>
      </c>
      <c r="K555" s="103">
        <v>0</v>
      </c>
      <c r="L555" s="103">
        <v>-4.87658829924258</v>
      </c>
    </row>
    <row r="556" spans="1:12" customFormat="1" x14ac:dyDescent="0.25">
      <c r="A556" s="91">
        <v>553</v>
      </c>
      <c r="B556" s="91">
        <v>35</v>
      </c>
      <c r="C556" s="91"/>
      <c r="D556" s="91"/>
      <c r="E556" s="103">
        <v>3</v>
      </c>
      <c r="F556" s="103">
        <v>1349.47521334004</v>
      </c>
      <c r="G556" s="103">
        <v>62.475494034793599</v>
      </c>
      <c r="H556" s="103">
        <v>0</v>
      </c>
      <c r="I556" s="103">
        <v>-6.7199315199413396</v>
      </c>
      <c r="J556" s="103">
        <v>0.212058741307557</v>
      </c>
      <c r="K556" s="103">
        <v>0.59800494362483902</v>
      </c>
      <c r="L556" s="103">
        <v>-0.81072080579150996</v>
      </c>
    </row>
    <row r="557" spans="1:12" customFormat="1" x14ac:dyDescent="0.25">
      <c r="A557" s="91">
        <v>554</v>
      </c>
      <c r="B557" s="91">
        <v>35</v>
      </c>
      <c r="C557" s="91"/>
      <c r="D557" s="91"/>
      <c r="E557" s="103">
        <v>3</v>
      </c>
      <c r="F557" s="103">
        <v>1349.47521334004</v>
      </c>
      <c r="G557" s="103">
        <v>62.535387752210298</v>
      </c>
      <c r="H557" s="103">
        <v>0</v>
      </c>
      <c r="I557" s="103">
        <v>-6.7199315199413396</v>
      </c>
      <c r="J557" s="103">
        <v>0.47616869942196499</v>
      </c>
      <c r="K557" s="103">
        <v>1.34279414514094</v>
      </c>
      <c r="L557" s="103">
        <v>3.7856698823680999</v>
      </c>
    </row>
    <row r="558" spans="1:12" customFormat="1" x14ac:dyDescent="0.25">
      <c r="A558" s="91">
        <v>555</v>
      </c>
      <c r="B558" s="91">
        <v>35</v>
      </c>
      <c r="C558" s="91"/>
      <c r="D558" s="91"/>
      <c r="E558" s="103">
        <v>3</v>
      </c>
      <c r="F558" s="103">
        <v>1349.47521334004</v>
      </c>
      <c r="G558" s="103">
        <v>62.598517562636999</v>
      </c>
      <c r="H558" s="103">
        <v>0</v>
      </c>
      <c r="I558" s="103">
        <v>-6.7199315199413396</v>
      </c>
      <c r="J558" s="103">
        <v>0.46131424228178403</v>
      </c>
      <c r="K558" s="103">
        <v>1.3009046255204899</v>
      </c>
      <c r="L558" s="103">
        <v>3.53065865450206</v>
      </c>
    </row>
    <row r="559" spans="1:12" customFormat="1" x14ac:dyDescent="0.25">
      <c r="A559" s="91">
        <v>556</v>
      </c>
      <c r="B559" s="91">
        <v>35</v>
      </c>
      <c r="C559" s="91"/>
      <c r="D559" s="91"/>
      <c r="E559" s="103">
        <v>3</v>
      </c>
      <c r="F559" s="103">
        <v>1349.47521334004</v>
      </c>
      <c r="G559" s="103">
        <v>62.661368041054303</v>
      </c>
      <c r="H559" s="103">
        <v>0</v>
      </c>
      <c r="I559" s="103">
        <v>-6.7199315199413396</v>
      </c>
      <c r="J559" s="103">
        <v>0.252148493451268</v>
      </c>
      <c r="K559" s="103">
        <v>0.71105791103759797</v>
      </c>
      <c r="L559" s="103">
        <v>-0.104342401414111</v>
      </c>
    </row>
    <row r="560" spans="1:12" customFormat="1" x14ac:dyDescent="0.25">
      <c r="A560" s="91">
        <v>557</v>
      </c>
      <c r="B560" s="91">
        <v>34</v>
      </c>
      <c r="C560" s="91"/>
      <c r="D560" s="91"/>
      <c r="E560" s="103">
        <v>3</v>
      </c>
      <c r="F560" s="103">
        <v>1310.91877867318</v>
      </c>
      <c r="G560" s="103">
        <v>62.725327574315898</v>
      </c>
      <c r="H560" s="103">
        <v>0</v>
      </c>
      <c r="I560" s="103">
        <v>-6.7199315199413396</v>
      </c>
      <c r="J560" s="103">
        <v>0.41417249016610902</v>
      </c>
      <c r="K560" s="103">
        <v>1.1679650416934599</v>
      </c>
      <c r="L560" s="103">
        <v>2.8463846734304101</v>
      </c>
    </row>
    <row r="561" spans="1:12" customFormat="1" x14ac:dyDescent="0.25">
      <c r="A561" s="91">
        <v>558</v>
      </c>
      <c r="B561" s="91">
        <v>35</v>
      </c>
      <c r="C561" s="91"/>
      <c r="D561" s="91"/>
      <c r="E561" s="103">
        <v>3</v>
      </c>
      <c r="F561" s="103">
        <v>1349.47521334004</v>
      </c>
      <c r="G561" s="103">
        <v>62.785221291732597</v>
      </c>
      <c r="H561" s="103">
        <v>0</v>
      </c>
      <c r="I561" s="103">
        <v>-6.7199315199413396</v>
      </c>
      <c r="J561" s="103">
        <v>0.60520697050985595</v>
      </c>
      <c r="K561" s="103">
        <v>1.7066816394812301</v>
      </c>
      <c r="L561" s="103">
        <v>5.9965040773818297</v>
      </c>
    </row>
    <row r="562" spans="1:12" customFormat="1" x14ac:dyDescent="0.25">
      <c r="A562" s="91">
        <v>559</v>
      </c>
      <c r="B562" s="91">
        <v>35</v>
      </c>
      <c r="C562" s="91"/>
      <c r="D562" s="91"/>
      <c r="E562" s="103">
        <v>3</v>
      </c>
      <c r="F562" s="103">
        <v>1349.47521334004</v>
      </c>
      <c r="G562" s="103">
        <v>62.8458248267629</v>
      </c>
      <c r="H562" s="103">
        <v>0</v>
      </c>
      <c r="I562" s="103">
        <v>-6.7199315199413396</v>
      </c>
      <c r="J562" s="103">
        <v>0.38648827740106101</v>
      </c>
      <c r="K562" s="103">
        <v>1.0898956539767299</v>
      </c>
      <c r="L562" s="103">
        <v>2.2403213138801701</v>
      </c>
    </row>
    <row r="563" spans="1:12" customFormat="1" x14ac:dyDescent="0.25">
      <c r="A563" s="91">
        <v>560</v>
      </c>
      <c r="B563" s="91">
        <v>35</v>
      </c>
      <c r="C563" s="91"/>
      <c r="D563" s="91"/>
      <c r="E563" s="103">
        <v>3</v>
      </c>
      <c r="F563" s="103">
        <v>1349.47521334004</v>
      </c>
      <c r="G563" s="103">
        <v>62.908954637189602</v>
      </c>
      <c r="H563" s="103">
        <v>0</v>
      </c>
      <c r="I563" s="103">
        <v>-6.7199315199413396</v>
      </c>
      <c r="J563" s="103">
        <v>0.42977765838615001</v>
      </c>
      <c r="K563" s="103">
        <v>1.2119715640567501</v>
      </c>
      <c r="L563" s="103">
        <v>2.9902306022320002</v>
      </c>
    </row>
    <row r="564" spans="1:12" customFormat="1" x14ac:dyDescent="0.25">
      <c r="A564" s="91">
        <v>561</v>
      </c>
      <c r="B564" s="91">
        <v>35</v>
      </c>
      <c r="C564" s="91"/>
      <c r="D564" s="91"/>
      <c r="E564" s="103">
        <v>3</v>
      </c>
      <c r="F564" s="103">
        <v>1349.47521334004</v>
      </c>
      <c r="G564" s="103">
        <v>62.968848354606301</v>
      </c>
      <c r="H564" s="103">
        <v>0</v>
      </c>
      <c r="I564" s="103">
        <v>-6.7199315199413396</v>
      </c>
      <c r="J564" s="103">
        <v>0.47341430839663701</v>
      </c>
      <c r="K564" s="103">
        <v>1.33502677163082</v>
      </c>
      <c r="L564" s="103">
        <v>3.7433135858675999</v>
      </c>
    </row>
    <row r="565" spans="1:12" customFormat="1" x14ac:dyDescent="0.25">
      <c r="A565" s="91">
        <v>562</v>
      </c>
      <c r="B565" s="91">
        <v>35</v>
      </c>
      <c r="C565" s="91"/>
      <c r="D565" s="91"/>
      <c r="E565" s="103">
        <v>3</v>
      </c>
      <c r="F565" s="103">
        <v>1349.47521334004</v>
      </c>
      <c r="G565" s="103">
        <v>63.031698833023597</v>
      </c>
      <c r="H565" s="103">
        <v>0</v>
      </c>
      <c r="I565" s="103">
        <v>-6.7199315199413396</v>
      </c>
      <c r="J565" s="103">
        <v>0.24814561058958001</v>
      </c>
      <c r="K565" s="103">
        <v>0.69976979471057998</v>
      </c>
      <c r="L565" s="103">
        <v>-0.17024578312071501</v>
      </c>
    </row>
    <row r="566" spans="1:12" customFormat="1" x14ac:dyDescent="0.25">
      <c r="A566" s="91">
        <v>563</v>
      </c>
      <c r="B566" s="91">
        <v>34</v>
      </c>
      <c r="C566" s="91"/>
      <c r="D566" s="91"/>
      <c r="E566" s="103">
        <v>3</v>
      </c>
      <c r="F566" s="103">
        <v>1310.91877867318</v>
      </c>
      <c r="G566" s="103">
        <v>63.0956583662852</v>
      </c>
      <c r="H566" s="103">
        <v>0</v>
      </c>
      <c r="I566" s="103">
        <v>-6.7199315199413396</v>
      </c>
      <c r="J566" s="103">
        <v>0.41709326222383802</v>
      </c>
      <c r="K566" s="103">
        <v>1.17620160916035</v>
      </c>
      <c r="L566" s="103">
        <v>2.9008372466028201</v>
      </c>
    </row>
    <row r="567" spans="1:12" customFormat="1" x14ac:dyDescent="0.25">
      <c r="A567" s="91">
        <v>564</v>
      </c>
      <c r="B567" s="91">
        <v>35</v>
      </c>
      <c r="C567" s="91"/>
      <c r="D567" s="91"/>
      <c r="E567" s="103">
        <v>3</v>
      </c>
      <c r="F567" s="103">
        <v>1349.47521334004</v>
      </c>
      <c r="G567" s="103">
        <v>63.155552083701899</v>
      </c>
      <c r="H567" s="103">
        <v>0</v>
      </c>
      <c r="I567" s="103">
        <v>-6.7199315199413396</v>
      </c>
      <c r="J567" s="103">
        <v>0.59502739588110998</v>
      </c>
      <c r="K567" s="103">
        <v>1.6779752729600801</v>
      </c>
      <c r="L567" s="103">
        <v>5.8275192169219903</v>
      </c>
    </row>
    <row r="568" spans="1:12" customFormat="1" x14ac:dyDescent="0.25">
      <c r="A568" s="91">
        <v>565</v>
      </c>
      <c r="B568" s="91">
        <v>35</v>
      </c>
      <c r="C568" s="91"/>
      <c r="D568" s="91"/>
      <c r="E568" s="103">
        <v>3</v>
      </c>
      <c r="F568" s="103">
        <v>1349.47521334004</v>
      </c>
      <c r="G568" s="103">
        <v>63.218681894128601</v>
      </c>
      <c r="H568" s="103">
        <v>0</v>
      </c>
      <c r="I568" s="103">
        <v>-6.7199315199413396</v>
      </c>
      <c r="J568" s="103">
        <v>0.42111960064909199</v>
      </c>
      <c r="K568" s="103">
        <v>1.1875558700984401</v>
      </c>
      <c r="L568" s="103">
        <v>2.84420929906232</v>
      </c>
    </row>
    <row r="569" spans="1:12" customFormat="1" x14ac:dyDescent="0.25">
      <c r="A569" s="91">
        <v>566</v>
      </c>
      <c r="B569" s="91">
        <v>35</v>
      </c>
      <c r="C569" s="91"/>
      <c r="D569" s="91"/>
      <c r="E569" s="103">
        <v>3</v>
      </c>
      <c r="F569" s="103">
        <v>1349.47521334004</v>
      </c>
      <c r="G569" s="103">
        <v>63.2804481307383</v>
      </c>
      <c r="H569" s="103">
        <v>0</v>
      </c>
      <c r="I569" s="103">
        <v>-6.7199315199413396</v>
      </c>
      <c r="J569" s="103">
        <v>0.28781968603015401</v>
      </c>
      <c r="K569" s="103">
        <v>0.81165055520607998</v>
      </c>
      <c r="L569" s="103">
        <v>0.52745312841190795</v>
      </c>
    </row>
    <row r="570" spans="1:12" customFormat="1" x14ac:dyDescent="0.25">
      <c r="A570" s="91">
        <v>567</v>
      </c>
      <c r="B570" s="91">
        <v>34</v>
      </c>
      <c r="C570" s="91"/>
      <c r="D570" s="91"/>
      <c r="E570" s="103">
        <v>3</v>
      </c>
      <c r="F570" s="103">
        <v>1310.91877867318</v>
      </c>
      <c r="G570" s="103">
        <v>63.3430440901829</v>
      </c>
      <c r="H570" s="103">
        <v>0</v>
      </c>
      <c r="I570" s="103">
        <v>-6.7199315199413396</v>
      </c>
      <c r="J570" s="103">
        <v>0.28722509204940699</v>
      </c>
      <c r="K570" s="103">
        <v>0.80997380216235404</v>
      </c>
      <c r="L570" s="103">
        <v>0.65475235387836905</v>
      </c>
    </row>
    <row r="571" spans="1:12" customFormat="1" x14ac:dyDescent="0.25">
      <c r="A571" s="91">
        <v>568</v>
      </c>
      <c r="B571" s="91">
        <v>33</v>
      </c>
      <c r="C571" s="91"/>
      <c r="D571" s="91"/>
      <c r="E571" s="103">
        <v>3</v>
      </c>
      <c r="F571" s="103">
        <v>1272.36234400633</v>
      </c>
      <c r="G571" s="103">
        <v>63.405617892838798</v>
      </c>
      <c r="H571" s="103">
        <v>0</v>
      </c>
      <c r="I571" s="103">
        <v>-6.7199315199413396</v>
      </c>
      <c r="J571" s="103">
        <v>0</v>
      </c>
      <c r="K571" s="103">
        <v>0</v>
      </c>
      <c r="L571" s="103">
        <v>-4.2791697195575003</v>
      </c>
    </row>
    <row r="572" spans="1:12" customFormat="1" x14ac:dyDescent="0.25">
      <c r="A572" s="91">
        <v>569</v>
      </c>
      <c r="B572" s="91">
        <v>29</v>
      </c>
      <c r="C572" s="91"/>
      <c r="D572" s="91"/>
      <c r="E572" s="103">
        <v>3</v>
      </c>
      <c r="F572" s="103">
        <v>1118.1366053388899</v>
      </c>
      <c r="G572" s="103">
        <v>63.461156241719003</v>
      </c>
      <c r="H572" s="103">
        <v>0</v>
      </c>
      <c r="I572" s="103">
        <v>-6.7199315199413396</v>
      </c>
      <c r="J572" s="103">
        <v>0</v>
      </c>
      <c r="K572" s="103">
        <v>0</v>
      </c>
      <c r="L572" s="103">
        <v>-2.8080478788346199</v>
      </c>
    </row>
    <row r="573" spans="1:12" customFormat="1" x14ac:dyDescent="0.25">
      <c r="A573" s="91">
        <v>570</v>
      </c>
      <c r="B573" s="91">
        <v>29</v>
      </c>
      <c r="C573" s="91"/>
      <c r="D573" s="91"/>
      <c r="E573" s="103">
        <v>3</v>
      </c>
      <c r="F573" s="103">
        <v>1118.1366053388899</v>
      </c>
      <c r="G573" s="103">
        <v>63.516627673075298</v>
      </c>
      <c r="H573" s="103">
        <v>0</v>
      </c>
      <c r="I573" s="103">
        <v>-6.7199315199413396</v>
      </c>
      <c r="J573" s="103">
        <v>0</v>
      </c>
      <c r="K573" s="103">
        <v>0</v>
      </c>
      <c r="L573" s="103">
        <v>-3.7058265151747598</v>
      </c>
    </row>
    <row r="574" spans="1:12" customFormat="1" x14ac:dyDescent="0.25">
      <c r="A574" s="91">
        <v>571</v>
      </c>
      <c r="B574" s="91">
        <v>24</v>
      </c>
      <c r="C574" s="91"/>
      <c r="D574" s="91"/>
      <c r="E574" s="103">
        <v>2</v>
      </c>
      <c r="F574" s="103">
        <v>1478.68341806333</v>
      </c>
      <c r="G574" s="103">
        <v>63.572079061249603</v>
      </c>
      <c r="H574" s="103">
        <v>0</v>
      </c>
      <c r="I574" s="103">
        <v>-6.7199315199413396</v>
      </c>
      <c r="J574" s="103">
        <v>0</v>
      </c>
      <c r="K574" s="103">
        <v>0</v>
      </c>
      <c r="L574" s="103">
        <v>-5.0843415555822098</v>
      </c>
    </row>
    <row r="575" spans="1:12" customFormat="1" x14ac:dyDescent="0.25">
      <c r="A575" s="91">
        <v>572</v>
      </c>
      <c r="B575" s="91">
        <v>21</v>
      </c>
      <c r="C575" s="91"/>
      <c r="D575" s="91"/>
      <c r="E575" s="103">
        <v>2</v>
      </c>
      <c r="F575" s="103">
        <v>1293.8479908054101</v>
      </c>
      <c r="G575" s="103">
        <v>63.634652863905401</v>
      </c>
      <c r="H575" s="103">
        <v>0</v>
      </c>
      <c r="I575" s="103">
        <v>-6.7199315199413396</v>
      </c>
      <c r="J575" s="103">
        <v>0</v>
      </c>
      <c r="K575" s="103">
        <v>0</v>
      </c>
      <c r="L575" s="103">
        <v>-4.3608880603053102</v>
      </c>
    </row>
    <row r="576" spans="1:12" customFormat="1" x14ac:dyDescent="0.25">
      <c r="A576" s="91">
        <v>573</v>
      </c>
      <c r="B576" s="91">
        <v>17</v>
      </c>
      <c r="C576" s="91"/>
      <c r="D576" s="91"/>
      <c r="E576" s="103">
        <v>2</v>
      </c>
      <c r="F576" s="103">
        <v>1047.4007544615299</v>
      </c>
      <c r="G576" s="103">
        <v>63.683955925194603</v>
      </c>
      <c r="H576" s="103">
        <v>0</v>
      </c>
      <c r="I576" s="103">
        <v>-6.7199315199413396</v>
      </c>
      <c r="J576" s="103">
        <v>0</v>
      </c>
      <c r="K576" s="103">
        <v>0</v>
      </c>
      <c r="L576" s="103">
        <v>-3.45011519896233</v>
      </c>
    </row>
    <row r="577" spans="1:12" customFormat="1" x14ac:dyDescent="0.25">
      <c r="A577" s="91">
        <v>574</v>
      </c>
      <c r="B577" s="91">
        <v>13</v>
      </c>
      <c r="C577" s="91"/>
      <c r="D577" s="91"/>
      <c r="E577" s="103">
        <v>1</v>
      </c>
      <c r="F577" s="103">
        <v>1548.3400812019299</v>
      </c>
      <c r="G577" s="103">
        <v>63.742642755562699</v>
      </c>
      <c r="H577" s="103">
        <v>0</v>
      </c>
      <c r="I577" s="103">
        <v>-6.7199315199413396</v>
      </c>
      <c r="J577" s="103">
        <v>0</v>
      </c>
      <c r="K577" s="103">
        <v>0</v>
      </c>
      <c r="L577" s="103">
        <v>-2.86184571671191</v>
      </c>
    </row>
    <row r="578" spans="1:12" customFormat="1" x14ac:dyDescent="0.25">
      <c r="A578" s="91">
        <v>575</v>
      </c>
      <c r="B578" s="91">
        <v>11</v>
      </c>
      <c r="C578" s="91"/>
      <c r="D578" s="91"/>
      <c r="E578" s="103">
        <v>1</v>
      </c>
      <c r="F578" s="103">
        <v>1310.13391486317</v>
      </c>
      <c r="G578" s="103">
        <v>63.805181248928903</v>
      </c>
      <c r="H578" s="103">
        <v>0</v>
      </c>
      <c r="I578" s="103">
        <v>-6.7199315199413396</v>
      </c>
      <c r="J578" s="103">
        <v>0.17001924661564999</v>
      </c>
      <c r="K578" s="103">
        <v>0.47945370872531101</v>
      </c>
      <c r="L578" s="103">
        <v>-1.3887441973094801</v>
      </c>
    </row>
    <row r="579" spans="1:12" customFormat="1" x14ac:dyDescent="0.25">
      <c r="A579" s="91">
        <v>576</v>
      </c>
      <c r="B579" s="91">
        <v>8</v>
      </c>
      <c r="C579" s="91"/>
      <c r="D579" s="91"/>
      <c r="E579" s="103">
        <v>1</v>
      </c>
      <c r="F579" s="103">
        <v>952.82466535503397</v>
      </c>
      <c r="G579" s="103">
        <v>63.847397574890799</v>
      </c>
      <c r="H579" s="103">
        <v>0</v>
      </c>
      <c r="I579" s="103">
        <v>-6.7199315199413396</v>
      </c>
      <c r="J579" s="103">
        <v>4.0740492765924799E-2</v>
      </c>
      <c r="K579" s="103">
        <v>0.114888053798265</v>
      </c>
      <c r="L579" s="103">
        <v>-2.35950199821762</v>
      </c>
    </row>
    <row r="580" spans="1:12" customFormat="1" x14ac:dyDescent="0.25">
      <c r="A580" s="91">
        <v>577</v>
      </c>
      <c r="B580" s="91">
        <v>4</v>
      </c>
      <c r="C580" s="91"/>
      <c r="D580" s="91"/>
      <c r="E580" s="103">
        <v>1</v>
      </c>
      <c r="F580" s="103">
        <v>800</v>
      </c>
      <c r="G580" s="103">
        <v>63.884092039937897</v>
      </c>
      <c r="H580" s="103">
        <v>0</v>
      </c>
      <c r="I580" s="103">
        <v>-6.7199315199413396</v>
      </c>
      <c r="J580" s="103">
        <v>9.0185440230223998E-2</v>
      </c>
      <c r="K580" s="103">
        <v>0.25432264083109801</v>
      </c>
      <c r="L580" s="103">
        <v>-1.2732694645075699</v>
      </c>
    </row>
    <row r="581" spans="1:12" customFormat="1" x14ac:dyDescent="0.25">
      <c r="A581" s="91">
        <v>578</v>
      </c>
      <c r="B581" s="91">
        <v>1</v>
      </c>
      <c r="C581" s="91"/>
      <c r="D581" s="91"/>
      <c r="E581" s="103">
        <v>1</v>
      </c>
      <c r="F581" s="103">
        <v>800</v>
      </c>
      <c r="G581" s="103">
        <v>63.919702263177498</v>
      </c>
      <c r="H581" s="103">
        <v>0</v>
      </c>
      <c r="I581" s="103">
        <v>-6.7199315199413396</v>
      </c>
      <c r="J581" s="103">
        <v>9.0177299513917106E-2</v>
      </c>
      <c r="K581" s="103">
        <v>0.25429968403824799</v>
      </c>
      <c r="L581" s="103">
        <v>-0.110058705487075</v>
      </c>
    </row>
    <row r="582" spans="1:12" customFormat="1" x14ac:dyDescent="0.25">
      <c r="A582" s="91">
        <v>579</v>
      </c>
      <c r="B582" s="91">
        <v>0</v>
      </c>
      <c r="C582" s="91"/>
      <c r="D582" s="91"/>
      <c r="E582" s="103">
        <v>0</v>
      </c>
      <c r="F582" s="103">
        <v>800</v>
      </c>
      <c r="G582" s="103">
        <v>63.9500309969226</v>
      </c>
      <c r="H582" s="103">
        <v>0</v>
      </c>
      <c r="I582" s="103">
        <v>-6.7199315199413396</v>
      </c>
      <c r="J582" s="103">
        <v>9.0170367436423093E-2</v>
      </c>
      <c r="K582" s="103">
        <v>0.25428013560282198</v>
      </c>
      <c r="L582" s="103">
        <v>4.1887902047863898E-2</v>
      </c>
    </row>
    <row r="583" spans="1:12" customFormat="1" x14ac:dyDescent="0.25">
      <c r="A583" s="91">
        <v>580</v>
      </c>
      <c r="B583" s="91">
        <v>0</v>
      </c>
      <c r="C583" s="91"/>
      <c r="D583" s="91"/>
      <c r="E583" s="103">
        <v>0</v>
      </c>
      <c r="F583" s="103">
        <v>800</v>
      </c>
      <c r="G583" s="103">
        <v>63.980359730667701</v>
      </c>
      <c r="H583" s="103">
        <v>0</v>
      </c>
      <c r="I583" s="103">
        <v>-6.7199315199413396</v>
      </c>
      <c r="J583" s="103">
        <v>9.0163436515662707E-2</v>
      </c>
      <c r="K583" s="103">
        <v>0.25426059042938098</v>
      </c>
      <c r="L583" s="103">
        <v>4.1887902047863898E-2</v>
      </c>
    </row>
    <row r="584" spans="1:12" customFormat="1" x14ac:dyDescent="0.25">
      <c r="A584" s="91">
        <v>581</v>
      </c>
      <c r="B584" s="91">
        <v>0</v>
      </c>
      <c r="C584" s="91"/>
      <c r="D584" s="91"/>
      <c r="E584" s="103">
        <v>0</v>
      </c>
      <c r="F584" s="103">
        <v>800</v>
      </c>
      <c r="G584" s="103">
        <v>64.010688464412894</v>
      </c>
      <c r="H584" s="103">
        <v>0</v>
      </c>
      <c r="I584" s="103">
        <v>-6.7199315199413396</v>
      </c>
      <c r="J584" s="103">
        <v>9.0156506751338905E-2</v>
      </c>
      <c r="K584" s="103">
        <v>0.25424104851708701</v>
      </c>
      <c r="L584" s="103">
        <v>4.1887902047863898E-2</v>
      </c>
    </row>
    <row r="585" spans="1:12" customFormat="1" x14ac:dyDescent="0.25">
      <c r="A585" s="91">
        <v>582</v>
      </c>
      <c r="B585" s="91">
        <v>0</v>
      </c>
      <c r="C585" s="91"/>
      <c r="D585" s="91"/>
      <c r="E585" s="103">
        <v>0</v>
      </c>
      <c r="F585" s="103">
        <v>800</v>
      </c>
      <c r="G585" s="103">
        <v>64.041017198158002</v>
      </c>
      <c r="H585" s="103">
        <v>0</v>
      </c>
      <c r="I585" s="103">
        <v>-6.7199315199413396</v>
      </c>
      <c r="J585" s="103">
        <v>9.0149578143154593E-2</v>
      </c>
      <c r="K585" s="103">
        <v>0.254221509865102</v>
      </c>
      <c r="L585" s="103">
        <v>4.1887902047863898E-2</v>
      </c>
    </row>
    <row r="586" spans="1:12" customFormat="1" x14ac:dyDescent="0.25">
      <c r="A586" s="91">
        <v>583</v>
      </c>
      <c r="B586" s="91">
        <v>0</v>
      </c>
      <c r="C586" s="91"/>
      <c r="D586" s="91"/>
      <c r="E586" s="103">
        <v>0</v>
      </c>
      <c r="F586" s="103">
        <v>800</v>
      </c>
      <c r="G586" s="103">
        <v>64.071345931903096</v>
      </c>
      <c r="H586" s="103">
        <v>0</v>
      </c>
      <c r="I586" s="103">
        <v>-6.7199315199413396</v>
      </c>
      <c r="J586" s="103">
        <v>9.0142650690813106E-2</v>
      </c>
      <c r="K586" s="103">
        <v>0.25420197447259102</v>
      </c>
      <c r="L586" s="103">
        <v>4.1887902047863898E-2</v>
      </c>
    </row>
    <row r="587" spans="1:12" customFormat="1" x14ac:dyDescent="0.25">
      <c r="A587" s="91">
        <v>584</v>
      </c>
      <c r="B587" s="91">
        <v>0</v>
      </c>
      <c r="C587" s="91"/>
      <c r="D587" s="91"/>
      <c r="E587" s="103">
        <v>0</v>
      </c>
      <c r="F587" s="103">
        <v>800</v>
      </c>
      <c r="G587" s="103">
        <v>64.101674665648204</v>
      </c>
      <c r="H587" s="103">
        <v>0</v>
      </c>
      <c r="I587" s="103">
        <v>-6.7199315199413396</v>
      </c>
      <c r="J587" s="103">
        <v>9.0135724394017305E-2</v>
      </c>
      <c r="K587" s="103">
        <v>0.25418244233871401</v>
      </c>
      <c r="L587" s="103">
        <v>4.1887902047863898E-2</v>
      </c>
    </row>
    <row r="588" spans="1:12" customFormat="1" x14ac:dyDescent="0.25">
      <c r="A588" s="91">
        <v>585</v>
      </c>
      <c r="B588" s="91">
        <v>0</v>
      </c>
      <c r="C588" s="91"/>
      <c r="D588" s="91"/>
      <c r="E588" s="103">
        <v>0</v>
      </c>
      <c r="F588" s="103">
        <v>800</v>
      </c>
      <c r="G588" s="103">
        <v>64.132003399393298</v>
      </c>
      <c r="H588" s="103">
        <v>0</v>
      </c>
      <c r="I588" s="103">
        <v>-6.7199315199413396</v>
      </c>
      <c r="J588" s="103">
        <v>9.0128799252470707E-2</v>
      </c>
      <c r="K588" s="103">
        <v>0.25416291346263598</v>
      </c>
      <c r="L588" s="103">
        <v>4.1887902047863898E-2</v>
      </c>
    </row>
    <row r="589" spans="1:12" customFormat="1" x14ac:dyDescent="0.25">
      <c r="A589" s="91">
        <v>586</v>
      </c>
      <c r="B589" s="91">
        <v>0</v>
      </c>
      <c r="C589" s="91"/>
      <c r="D589" s="91"/>
      <c r="E589" s="103">
        <v>0</v>
      </c>
      <c r="F589" s="103">
        <v>800</v>
      </c>
      <c r="G589" s="103">
        <v>64.162332133138506</v>
      </c>
      <c r="H589" s="103">
        <v>0</v>
      </c>
      <c r="I589" s="103">
        <v>-6.7199315199413396</v>
      </c>
      <c r="J589" s="103">
        <v>9.0121875265876603E-2</v>
      </c>
      <c r="K589" s="103">
        <v>0.25414338784352097</v>
      </c>
      <c r="L589" s="103">
        <v>4.1887902047863898E-2</v>
      </c>
    </row>
    <row r="590" spans="1:12" customFormat="1" x14ac:dyDescent="0.25">
      <c r="A590" s="91">
        <v>587</v>
      </c>
      <c r="B590" s="91">
        <v>0</v>
      </c>
      <c r="C590" s="91"/>
      <c r="D590" s="91"/>
      <c r="E590" s="103">
        <v>0</v>
      </c>
      <c r="F590" s="103">
        <v>800</v>
      </c>
      <c r="G590" s="103">
        <v>64.1926608668836</v>
      </c>
      <c r="H590" s="103">
        <v>0</v>
      </c>
      <c r="I590" s="103">
        <v>-6.7199315199413396</v>
      </c>
      <c r="J590" s="103">
        <v>9.0114952433938703E-2</v>
      </c>
      <c r="K590" s="103">
        <v>0.25412386548053201</v>
      </c>
      <c r="L590" s="103">
        <v>4.1887902047863898E-2</v>
      </c>
    </row>
    <row r="591" spans="1:12" customFormat="1" x14ac:dyDescent="0.25">
      <c r="A591" s="91">
        <v>588</v>
      </c>
      <c r="B591" s="91">
        <v>0</v>
      </c>
      <c r="C591" s="91"/>
      <c r="D591" s="91"/>
      <c r="E591" s="103">
        <v>0</v>
      </c>
      <c r="F591" s="103">
        <v>800</v>
      </c>
      <c r="G591" s="103">
        <v>64.222989600628694</v>
      </c>
      <c r="H591" s="103">
        <v>0</v>
      </c>
      <c r="I591" s="103">
        <v>-6.7199315199413396</v>
      </c>
      <c r="J591" s="103">
        <v>9.0108030756360397E-2</v>
      </c>
      <c r="K591" s="103">
        <v>0.25410434637283402</v>
      </c>
      <c r="L591" s="103">
        <v>4.1887902047863898E-2</v>
      </c>
    </row>
    <row r="592" spans="1:12" customFormat="1" x14ac:dyDescent="0.25">
      <c r="A592" s="91">
        <v>589</v>
      </c>
      <c r="B592" s="91">
        <v>0</v>
      </c>
      <c r="C592" s="91"/>
      <c r="D592" s="91"/>
      <c r="E592" s="103">
        <v>0</v>
      </c>
      <c r="F592" s="103">
        <v>800</v>
      </c>
      <c r="G592" s="103">
        <v>64.253318334373802</v>
      </c>
      <c r="H592" s="103">
        <v>0</v>
      </c>
      <c r="I592" s="103">
        <v>-6.7199315199413396</v>
      </c>
      <c r="J592" s="103">
        <v>9.0101110232845505E-2</v>
      </c>
      <c r="K592" s="103">
        <v>0.25408483051959002</v>
      </c>
      <c r="L592" s="103">
        <v>4.1887902047863898E-2</v>
      </c>
    </row>
    <row r="593" spans="1:12" customFormat="1" x14ac:dyDescent="0.25">
      <c r="A593" s="91">
        <v>590</v>
      </c>
      <c r="B593" s="91">
        <v>0</v>
      </c>
      <c r="C593" s="91"/>
      <c r="D593" s="91"/>
      <c r="E593" s="103">
        <v>0</v>
      </c>
      <c r="F593" s="103">
        <v>800</v>
      </c>
      <c r="G593" s="103">
        <v>64.283647068118995</v>
      </c>
      <c r="H593" s="103">
        <v>0</v>
      </c>
      <c r="I593" s="103">
        <v>-6.7199315199413396</v>
      </c>
      <c r="J593" s="103">
        <v>9.0094190863097903E-2</v>
      </c>
      <c r="K593" s="103">
        <v>0.254065317919967</v>
      </c>
      <c r="L593" s="103">
        <v>4.1887902047863898E-2</v>
      </c>
    </row>
    <row r="594" spans="1:12" customFormat="1" x14ac:dyDescent="0.25">
      <c r="A594" s="91">
        <v>591</v>
      </c>
      <c r="B594" s="91">
        <v>0</v>
      </c>
      <c r="C594" s="91"/>
      <c r="D594" s="91"/>
      <c r="E594" s="103">
        <v>0</v>
      </c>
      <c r="F594" s="103">
        <v>800</v>
      </c>
      <c r="G594" s="103">
        <v>64.313975801864103</v>
      </c>
      <c r="H594" s="103">
        <v>0</v>
      </c>
      <c r="I594" s="103">
        <v>-6.7199315199413396</v>
      </c>
      <c r="J594" s="103">
        <v>9.0087272646821495E-2</v>
      </c>
      <c r="K594" s="103">
        <v>0.25404580857312797</v>
      </c>
      <c r="L594" s="103">
        <v>4.1887902047863898E-2</v>
      </c>
    </row>
    <row r="595" spans="1:12" customFormat="1" x14ac:dyDescent="0.25">
      <c r="A595" s="91">
        <v>592</v>
      </c>
      <c r="B595" s="91">
        <v>0</v>
      </c>
      <c r="C595" s="91"/>
      <c r="D595" s="91"/>
      <c r="E595" s="103">
        <v>0</v>
      </c>
      <c r="F595" s="103">
        <v>800</v>
      </c>
      <c r="G595" s="103">
        <v>64.344304535609197</v>
      </c>
      <c r="H595" s="103">
        <v>0</v>
      </c>
      <c r="I595" s="103">
        <v>-6.7199315199413396</v>
      </c>
      <c r="J595" s="103">
        <v>9.0080355583720295E-2</v>
      </c>
      <c r="K595" s="103">
        <v>0.25402630247823899</v>
      </c>
      <c r="L595" s="103">
        <v>4.1887902047863898E-2</v>
      </c>
    </row>
    <row r="596" spans="1:12" customFormat="1" x14ac:dyDescent="0.25">
      <c r="A596" s="91">
        <v>593</v>
      </c>
      <c r="B596" s="91">
        <v>0</v>
      </c>
      <c r="C596" s="91"/>
      <c r="D596" s="91"/>
      <c r="E596" s="103">
        <v>0</v>
      </c>
      <c r="F596" s="103">
        <v>800</v>
      </c>
      <c r="G596" s="103">
        <v>64.374633269354305</v>
      </c>
      <c r="H596" s="103">
        <v>0</v>
      </c>
      <c r="I596" s="103">
        <v>-6.7199315199413396</v>
      </c>
      <c r="J596" s="103">
        <v>9.0073439673498401E-2</v>
      </c>
      <c r="K596" s="103">
        <v>0.25400679963446698</v>
      </c>
      <c r="L596" s="103">
        <v>4.1887902047863898E-2</v>
      </c>
    </row>
    <row r="597" spans="1:12" customFormat="1" x14ac:dyDescent="0.25">
      <c r="A597" s="91">
        <v>594</v>
      </c>
      <c r="B597" s="91">
        <v>0</v>
      </c>
      <c r="C597" s="91"/>
      <c r="D597" s="91"/>
      <c r="E597" s="103">
        <v>0</v>
      </c>
      <c r="F597" s="103">
        <v>800</v>
      </c>
      <c r="G597" s="103">
        <v>64.404962003099399</v>
      </c>
      <c r="H597" s="103">
        <v>0</v>
      </c>
      <c r="I597" s="103">
        <v>-6.7199315199413396</v>
      </c>
      <c r="J597" s="103">
        <v>9.0066524915860105E-2</v>
      </c>
      <c r="K597" s="103">
        <v>0.25398730004097603</v>
      </c>
      <c r="L597" s="103">
        <v>4.1887902047863898E-2</v>
      </c>
    </row>
    <row r="598" spans="1:12" customFormat="1" x14ac:dyDescent="0.25">
      <c r="A598" s="91">
        <v>595</v>
      </c>
      <c r="B598" s="91">
        <v>0</v>
      </c>
      <c r="C598" s="91"/>
      <c r="D598" s="91"/>
      <c r="E598" s="103">
        <v>0</v>
      </c>
      <c r="F598" s="103">
        <v>800</v>
      </c>
      <c r="G598" s="103">
        <v>64.435290736844607</v>
      </c>
      <c r="H598" s="103">
        <v>0</v>
      </c>
      <c r="I598" s="103">
        <v>-6.7199315199413396</v>
      </c>
      <c r="J598" s="103">
        <v>9.0059611310509699E-2</v>
      </c>
      <c r="K598" s="103">
        <v>0.253967803696933</v>
      </c>
      <c r="L598" s="103">
        <v>4.1887902047863898E-2</v>
      </c>
    </row>
    <row r="599" spans="1:12" customFormat="1" x14ac:dyDescent="0.25">
      <c r="A599" s="91">
        <v>596</v>
      </c>
      <c r="B599" s="91">
        <v>0</v>
      </c>
      <c r="C599" s="91"/>
      <c r="D599" s="91"/>
      <c r="E599" s="103">
        <v>1</v>
      </c>
      <c r="F599" s="103">
        <v>800</v>
      </c>
      <c r="G599" s="103">
        <v>64.465619470589701</v>
      </c>
      <c r="H599" s="103">
        <v>0</v>
      </c>
      <c r="I599" s="103">
        <v>-6.7199315199413396</v>
      </c>
      <c r="J599" s="103">
        <v>9.00526988571516E-2</v>
      </c>
      <c r="K599" s="103">
        <v>0.25394831060150502</v>
      </c>
      <c r="L599" s="103">
        <v>4.1887902047863898E-2</v>
      </c>
    </row>
    <row r="600" spans="1:12" customFormat="1" x14ac:dyDescent="0.25">
      <c r="A600" s="91">
        <v>597</v>
      </c>
      <c r="B600" s="91">
        <v>1</v>
      </c>
      <c r="C600" s="91"/>
      <c r="D600" s="91"/>
      <c r="E600" s="103">
        <v>1</v>
      </c>
      <c r="F600" s="103">
        <v>800</v>
      </c>
      <c r="G600" s="103">
        <v>64.495948204334795</v>
      </c>
      <c r="H600" s="103">
        <v>0</v>
      </c>
      <c r="I600" s="103">
        <v>-6.7199315199413396</v>
      </c>
      <c r="J600" s="103">
        <v>9.0045787555490406E-2</v>
      </c>
      <c r="K600" s="103">
        <v>0.25392882075385798</v>
      </c>
      <c r="L600" s="103">
        <v>1.5723702307319201</v>
      </c>
    </row>
    <row r="601" spans="1:12" customFormat="1" x14ac:dyDescent="0.25">
      <c r="A601" s="91">
        <v>598</v>
      </c>
      <c r="B601" s="91">
        <v>5</v>
      </c>
      <c r="C601" s="91"/>
      <c r="D601" s="91"/>
      <c r="E601" s="103">
        <v>1</v>
      </c>
      <c r="F601" s="103">
        <v>800</v>
      </c>
      <c r="G601" s="103">
        <v>64.528803213476294</v>
      </c>
      <c r="H601" s="103">
        <v>0</v>
      </c>
      <c r="I601" s="103">
        <v>-6.7199315199413396</v>
      </c>
      <c r="J601" s="103">
        <v>9.0038301866288403E-2</v>
      </c>
      <c r="K601" s="103">
        <v>0.25390771113526001</v>
      </c>
      <c r="L601" s="103">
        <v>3.0767385946947199</v>
      </c>
    </row>
    <row r="602" spans="1:12" customFormat="1" x14ac:dyDescent="0.25">
      <c r="A602" s="91">
        <v>599</v>
      </c>
      <c r="B602" s="91">
        <v>8</v>
      </c>
      <c r="C602" s="91"/>
      <c r="D602" s="91"/>
      <c r="E602" s="103">
        <v>1</v>
      </c>
      <c r="F602" s="103">
        <v>952.82466535503397</v>
      </c>
      <c r="G602" s="103">
        <v>64.558161688478606</v>
      </c>
      <c r="H602" s="103">
        <v>0</v>
      </c>
      <c r="I602" s="103">
        <v>-6.7199315199413396</v>
      </c>
      <c r="J602" s="103">
        <v>0.427681862884977</v>
      </c>
      <c r="K602" s="103">
        <v>1.2060614277294199</v>
      </c>
      <c r="L602" s="103">
        <v>4.1205937560649897</v>
      </c>
    </row>
    <row r="603" spans="1:12" customFormat="1" x14ac:dyDescent="0.25">
      <c r="A603" s="91">
        <v>600</v>
      </c>
      <c r="B603" s="91">
        <v>12</v>
      </c>
      <c r="C603" s="91"/>
      <c r="D603" s="91"/>
      <c r="E603" s="103">
        <v>1</v>
      </c>
      <c r="F603" s="103">
        <v>1429.23699803255</v>
      </c>
      <c r="G603" s="103">
        <v>64.617970457100995</v>
      </c>
      <c r="H603" s="103">
        <v>0</v>
      </c>
      <c r="I603" s="103">
        <v>-6.7199315199413396</v>
      </c>
      <c r="J603" s="103">
        <v>0.67112678078466603</v>
      </c>
      <c r="K603" s="103">
        <v>1.89257528472349</v>
      </c>
      <c r="L603" s="103">
        <v>6.9025124183403301</v>
      </c>
    </row>
    <row r="604" spans="1:12" customFormat="1" x14ac:dyDescent="0.25">
      <c r="A604" s="91">
        <v>601</v>
      </c>
      <c r="B604" s="91">
        <v>15</v>
      </c>
      <c r="C604" s="91"/>
      <c r="D604" s="91"/>
      <c r="E604" s="103">
        <v>2</v>
      </c>
      <c r="F604" s="103">
        <v>924.17713628958199</v>
      </c>
      <c r="G604" s="103">
        <v>64.649998681813699</v>
      </c>
      <c r="H604" s="103">
        <v>0</v>
      </c>
      <c r="I604" s="103">
        <v>-6.7199315199413396</v>
      </c>
      <c r="J604" s="103">
        <v>0.38267817873030102</v>
      </c>
      <c r="K604" s="103">
        <v>1.07915118842552</v>
      </c>
      <c r="L604" s="103">
        <v>3.4582851312710199</v>
      </c>
    </row>
    <row r="605" spans="1:12" customFormat="1" x14ac:dyDescent="0.25">
      <c r="A605" s="91">
        <v>602</v>
      </c>
      <c r="B605" s="91">
        <v>15</v>
      </c>
      <c r="C605" s="91"/>
      <c r="D605" s="91"/>
      <c r="E605" s="103">
        <v>2</v>
      </c>
      <c r="F605" s="103">
        <v>924.17713628958199</v>
      </c>
      <c r="G605" s="103">
        <v>64.686230297636598</v>
      </c>
      <c r="H605" s="103">
        <v>0</v>
      </c>
      <c r="I605" s="103">
        <v>-6.7199315199413396</v>
      </c>
      <c r="J605" s="103">
        <v>0.236113831795187</v>
      </c>
      <c r="K605" s="103">
        <v>0.66584021861632203</v>
      </c>
      <c r="L605" s="103">
        <v>1.0406062671590699</v>
      </c>
    </row>
    <row r="606" spans="1:12" customFormat="1" x14ac:dyDescent="0.25">
      <c r="A606" s="91">
        <v>603</v>
      </c>
      <c r="B606" s="91">
        <v>15</v>
      </c>
      <c r="C606" s="91"/>
      <c r="D606" s="91"/>
      <c r="E606" s="103">
        <v>2</v>
      </c>
      <c r="F606" s="103">
        <v>924.17713628958199</v>
      </c>
      <c r="G606" s="103">
        <v>64.728827644761594</v>
      </c>
      <c r="H606" s="103">
        <v>0</v>
      </c>
      <c r="I606" s="103">
        <v>-6.7199315199413396</v>
      </c>
      <c r="J606" s="103">
        <v>0.15755629686279099</v>
      </c>
      <c r="K606" s="103">
        <v>0.44430823196541502</v>
      </c>
      <c r="L606" s="103">
        <v>-0.27413195776764099</v>
      </c>
    </row>
    <row r="607" spans="1:12" customFormat="1" x14ac:dyDescent="0.25">
      <c r="A607" s="91">
        <v>604</v>
      </c>
      <c r="B607" s="91">
        <v>14</v>
      </c>
      <c r="C607" s="91"/>
      <c r="D607" s="91"/>
      <c r="E607" s="103">
        <v>2</v>
      </c>
      <c r="F607" s="103">
        <v>862.56532720360997</v>
      </c>
      <c r="G607" s="103">
        <v>64.759156378506702</v>
      </c>
      <c r="H607" s="103">
        <v>0</v>
      </c>
      <c r="I607" s="103">
        <v>-6.7199315199413396</v>
      </c>
      <c r="J607" s="103">
        <v>0.24447503150277899</v>
      </c>
      <c r="K607" s="103">
        <v>0.68941877392106399</v>
      </c>
      <c r="L607" s="103">
        <v>1.3584147660068799</v>
      </c>
    </row>
    <row r="608" spans="1:12" customFormat="1" x14ac:dyDescent="0.25">
      <c r="A608" s="91">
        <v>605</v>
      </c>
      <c r="B608" s="91">
        <v>15</v>
      </c>
      <c r="C608" s="91"/>
      <c r="D608" s="91"/>
      <c r="E608" s="103">
        <v>2</v>
      </c>
      <c r="F608" s="103">
        <v>924.17713628958199</v>
      </c>
      <c r="G608" s="103">
        <v>64.795387994329602</v>
      </c>
      <c r="H608" s="103">
        <v>0</v>
      </c>
      <c r="I608" s="103">
        <v>-6.7199315199413396</v>
      </c>
      <c r="J608" s="103">
        <v>0.26477329051521697</v>
      </c>
      <c r="K608" s="103">
        <v>0.74665979667527704</v>
      </c>
      <c r="L608" s="103">
        <v>1.51787130640172</v>
      </c>
    </row>
    <row r="609" spans="1:12" customFormat="1" x14ac:dyDescent="0.25">
      <c r="A609" s="91">
        <v>606</v>
      </c>
      <c r="B609" s="91">
        <v>14</v>
      </c>
      <c r="C609" s="91"/>
      <c r="D609" s="91"/>
      <c r="E609" s="103">
        <v>2</v>
      </c>
      <c r="F609" s="103">
        <v>862.56532720360997</v>
      </c>
      <c r="G609" s="103">
        <v>64.832082459376807</v>
      </c>
      <c r="H609" s="103">
        <v>0</v>
      </c>
      <c r="I609" s="103">
        <v>-6.7199315199413396</v>
      </c>
      <c r="J609" s="103">
        <v>0.13963527909908799</v>
      </c>
      <c r="K609" s="103">
        <v>0.39377102160849697</v>
      </c>
      <c r="L609" s="103">
        <v>-0.38058368194918502</v>
      </c>
    </row>
    <row r="610" spans="1:12" customFormat="1" x14ac:dyDescent="0.25">
      <c r="A610" s="91">
        <v>607</v>
      </c>
      <c r="B610" s="91">
        <v>14</v>
      </c>
      <c r="C610" s="91"/>
      <c r="D610" s="91"/>
      <c r="E610" s="103">
        <v>2</v>
      </c>
      <c r="F610" s="103">
        <v>862.56532720360997</v>
      </c>
      <c r="G610" s="103">
        <v>64.862411193121901</v>
      </c>
      <c r="H610" s="103">
        <v>0</v>
      </c>
      <c r="I610" s="103">
        <v>-6.7199315199413396</v>
      </c>
      <c r="J610" s="103">
        <v>0.24720227302984801</v>
      </c>
      <c r="K610" s="103">
        <v>0.697109585936595</v>
      </c>
      <c r="L610" s="103">
        <v>1.4040410766507101</v>
      </c>
    </row>
    <row r="611" spans="1:12" customFormat="1" x14ac:dyDescent="0.25">
      <c r="A611" s="91">
        <v>608</v>
      </c>
      <c r="B611" s="91">
        <v>14</v>
      </c>
      <c r="C611" s="91"/>
      <c r="D611" s="91"/>
      <c r="E611" s="103">
        <v>2</v>
      </c>
      <c r="F611" s="103">
        <v>862.56532720360997</v>
      </c>
      <c r="G611" s="103">
        <v>64.892739926866994</v>
      </c>
      <c r="H611" s="103">
        <v>0</v>
      </c>
      <c r="I611" s="103">
        <v>-6.7199315199413396</v>
      </c>
      <c r="J611" s="103">
        <v>0.243177637014203</v>
      </c>
      <c r="K611" s="103">
        <v>0.68576012578793</v>
      </c>
      <c r="L611" s="103">
        <v>1.3379676658222399</v>
      </c>
    </row>
    <row r="612" spans="1:12" customFormat="1" x14ac:dyDescent="0.25">
      <c r="A612" s="91">
        <v>609</v>
      </c>
      <c r="B612" s="91">
        <v>14</v>
      </c>
      <c r="C612" s="91"/>
      <c r="D612" s="91"/>
      <c r="E612" s="103">
        <v>2</v>
      </c>
      <c r="F612" s="103">
        <v>862.56532720360997</v>
      </c>
      <c r="G612" s="103">
        <v>64.940468620986906</v>
      </c>
      <c r="H612" s="103">
        <v>0</v>
      </c>
      <c r="I612" s="103">
        <v>-6.7199315199413396</v>
      </c>
      <c r="J612" s="103">
        <v>0.16592037526807901</v>
      </c>
      <c r="K612" s="103">
        <v>0.46789490518806598</v>
      </c>
      <c r="L612" s="103">
        <v>5.8671968046506602E-2</v>
      </c>
    </row>
    <row r="613" spans="1:12" customFormat="1" x14ac:dyDescent="0.25">
      <c r="A613" s="91">
        <v>610</v>
      </c>
      <c r="B613" s="91">
        <v>12</v>
      </c>
      <c r="C613" s="91"/>
      <c r="D613" s="91"/>
      <c r="E613" s="103">
        <v>1</v>
      </c>
      <c r="F613" s="103">
        <v>1429.23699803255</v>
      </c>
      <c r="G613" s="103">
        <v>65.013725905310295</v>
      </c>
      <c r="H613" s="103">
        <v>0</v>
      </c>
      <c r="I613" s="103">
        <v>-6.7199315199413396</v>
      </c>
      <c r="J613" s="103">
        <v>0</v>
      </c>
      <c r="K613" s="103">
        <v>0</v>
      </c>
      <c r="L613" s="103">
        <v>-3.2642959890108001</v>
      </c>
    </row>
    <row r="614" spans="1:12" customFormat="1" x14ac:dyDescent="0.25">
      <c r="A614" s="91">
        <v>611</v>
      </c>
      <c r="B614" s="91">
        <v>8</v>
      </c>
      <c r="C614" s="91"/>
      <c r="D614" s="91"/>
      <c r="E614" s="103">
        <v>1</v>
      </c>
      <c r="F614" s="103">
        <v>952.82466535503397</v>
      </c>
      <c r="G614" s="103">
        <v>65.067473467044906</v>
      </c>
      <c r="H614" s="103">
        <v>0</v>
      </c>
      <c r="I614" s="103">
        <v>-6.7199315199413396</v>
      </c>
      <c r="J614" s="103">
        <v>3.3538436364514403E-2</v>
      </c>
      <c r="K614" s="103">
        <v>9.4578278753142897E-2</v>
      </c>
      <c r="L614" s="103">
        <v>-2.47354605031693</v>
      </c>
    </row>
    <row r="615" spans="1:12" customFormat="1" x14ac:dyDescent="0.25">
      <c r="A615" s="91">
        <v>612</v>
      </c>
      <c r="B615" s="91">
        <v>4</v>
      </c>
      <c r="C615" s="91"/>
      <c r="D615" s="91"/>
      <c r="E615" s="103">
        <v>1</v>
      </c>
      <c r="F615" s="103">
        <v>800</v>
      </c>
      <c r="G615" s="103">
        <v>65.115699167864904</v>
      </c>
      <c r="H615" s="103">
        <v>0</v>
      </c>
      <c r="I615" s="103">
        <v>-6.7199315199413396</v>
      </c>
      <c r="J615" s="103">
        <v>8.9904810653423303E-2</v>
      </c>
      <c r="K615" s="103">
        <v>0.25353126635995099</v>
      </c>
      <c r="L615" s="103">
        <v>-1.54145133175229</v>
      </c>
    </row>
    <row r="616" spans="1:12" customFormat="1" x14ac:dyDescent="0.25">
      <c r="A616" s="91">
        <v>613</v>
      </c>
      <c r="B616" s="91">
        <v>0</v>
      </c>
      <c r="C616" s="91"/>
      <c r="D616" s="91"/>
      <c r="E616" s="103">
        <v>0</v>
      </c>
      <c r="F616" s="103">
        <v>800</v>
      </c>
      <c r="G616" s="103">
        <v>65.157559137382805</v>
      </c>
      <c r="H616" s="103">
        <v>0</v>
      </c>
      <c r="I616" s="103">
        <v>-6.7199315199413396</v>
      </c>
      <c r="J616" s="103">
        <v>8.9895305892117999E-2</v>
      </c>
      <c r="K616" s="103">
        <v>0.25350446296475299</v>
      </c>
      <c r="L616" s="103">
        <v>4.1887902047863898E-2</v>
      </c>
    </row>
    <row r="617" spans="1:12" customFormat="1" x14ac:dyDescent="0.25">
      <c r="A617" s="91">
        <v>614</v>
      </c>
      <c r="B617" s="91">
        <v>0</v>
      </c>
      <c r="C617" s="91"/>
      <c r="D617" s="91"/>
      <c r="E617" s="103">
        <v>0</v>
      </c>
      <c r="F617" s="103">
        <v>800</v>
      </c>
      <c r="G617" s="103">
        <v>65.199419106900706</v>
      </c>
      <c r="H617" s="103">
        <v>0</v>
      </c>
      <c r="I617" s="103">
        <v>-6.7199315199413396</v>
      </c>
      <c r="J617" s="103">
        <v>8.9885803311978096E-2</v>
      </c>
      <c r="K617" s="103">
        <v>0.25347766572043401</v>
      </c>
      <c r="L617" s="103">
        <v>4.1887902047863898E-2</v>
      </c>
    </row>
    <row r="618" spans="1:12" customFormat="1" x14ac:dyDescent="0.25">
      <c r="A618" s="91">
        <v>615</v>
      </c>
      <c r="B618" s="91">
        <v>0</v>
      </c>
      <c r="C618" s="91"/>
      <c r="D618" s="91"/>
      <c r="E618" s="103">
        <v>0</v>
      </c>
      <c r="F618" s="103">
        <v>800</v>
      </c>
      <c r="G618" s="103">
        <v>65.241279076418706</v>
      </c>
      <c r="H618" s="103">
        <v>0</v>
      </c>
      <c r="I618" s="103">
        <v>-6.7199315199413396</v>
      </c>
      <c r="J618" s="103">
        <v>8.9876302912233294E-2</v>
      </c>
      <c r="K618" s="103">
        <v>0.25345087462482202</v>
      </c>
      <c r="L618" s="103">
        <v>4.1887902047863898E-2</v>
      </c>
    </row>
    <row r="619" spans="1:12" customFormat="1" x14ac:dyDescent="0.25">
      <c r="A619" s="91">
        <v>616</v>
      </c>
      <c r="B619" s="91">
        <v>0</v>
      </c>
      <c r="C619" s="91"/>
      <c r="D619" s="91"/>
      <c r="E619" s="103">
        <v>0</v>
      </c>
      <c r="F619" s="103">
        <v>800</v>
      </c>
      <c r="G619" s="103">
        <v>65.283139045936593</v>
      </c>
      <c r="H619" s="103">
        <v>0</v>
      </c>
      <c r="I619" s="103">
        <v>-6.7199315199413396</v>
      </c>
      <c r="J619" s="103">
        <v>8.9866804692113403E-2</v>
      </c>
      <c r="K619" s="103">
        <v>0.25342408967574398</v>
      </c>
      <c r="L619" s="103">
        <v>4.1887902047863898E-2</v>
      </c>
    </row>
    <row r="620" spans="1:12" customFormat="1" x14ac:dyDescent="0.25">
      <c r="A620" s="91">
        <v>617</v>
      </c>
      <c r="B620" s="91">
        <v>0</v>
      </c>
      <c r="C620" s="91"/>
      <c r="D620" s="91"/>
      <c r="E620" s="103">
        <v>0</v>
      </c>
      <c r="F620" s="103">
        <v>800</v>
      </c>
      <c r="G620" s="103">
        <v>65.324999015454495</v>
      </c>
      <c r="H620" s="103">
        <v>0</v>
      </c>
      <c r="I620" s="103">
        <v>-6.7199315199413396</v>
      </c>
      <c r="J620" s="103">
        <v>8.9857308650848802E-2</v>
      </c>
      <c r="K620" s="103">
        <v>0.25339731087103101</v>
      </c>
      <c r="L620" s="103">
        <v>4.1887902047863898E-2</v>
      </c>
    </row>
    <row r="621" spans="1:12" customFormat="1" x14ac:dyDescent="0.25">
      <c r="A621" s="91">
        <v>618</v>
      </c>
      <c r="B621" s="91">
        <v>0</v>
      </c>
      <c r="C621" s="91"/>
      <c r="D621" s="91"/>
      <c r="E621" s="103">
        <v>0</v>
      </c>
      <c r="F621" s="103">
        <v>800</v>
      </c>
      <c r="G621" s="103">
        <v>65.366858984972495</v>
      </c>
      <c r="H621" s="103">
        <v>0</v>
      </c>
      <c r="I621" s="103">
        <v>-6.7199315199413396</v>
      </c>
      <c r="J621" s="103">
        <v>8.9847814787670094E-2</v>
      </c>
      <c r="K621" s="103">
        <v>0.25337053820851402</v>
      </c>
      <c r="L621" s="103">
        <v>4.1887902047863898E-2</v>
      </c>
    </row>
    <row r="622" spans="1:12" customFormat="1" x14ac:dyDescent="0.25">
      <c r="A622" s="91">
        <v>619</v>
      </c>
      <c r="B622" s="91">
        <v>0</v>
      </c>
      <c r="C622" s="91"/>
      <c r="D622" s="91"/>
      <c r="E622" s="103">
        <v>0</v>
      </c>
      <c r="F622" s="103">
        <v>800</v>
      </c>
      <c r="G622" s="103">
        <v>65.408718954490396</v>
      </c>
      <c r="H622" s="103">
        <v>0</v>
      </c>
      <c r="I622" s="103">
        <v>-6.7199315199413396</v>
      </c>
      <c r="J622" s="103">
        <v>8.9838323101808407E-2</v>
      </c>
      <c r="K622" s="103">
        <v>0.25334377168602301</v>
      </c>
      <c r="L622" s="103">
        <v>4.1887902047863898E-2</v>
      </c>
    </row>
    <row r="623" spans="1:12" customFormat="1" x14ac:dyDescent="0.25">
      <c r="A623" s="91">
        <v>620</v>
      </c>
      <c r="B623" s="91">
        <v>0</v>
      </c>
      <c r="C623" s="91"/>
      <c r="D623" s="91"/>
      <c r="E623" s="103">
        <v>0</v>
      </c>
      <c r="F623" s="103">
        <v>800</v>
      </c>
      <c r="G623" s="103">
        <v>65.450578924008298</v>
      </c>
      <c r="H623" s="103">
        <v>0</v>
      </c>
      <c r="I623" s="103">
        <v>-6.7199315199413396</v>
      </c>
      <c r="J623" s="103">
        <v>8.9828833592495202E-2</v>
      </c>
      <c r="K623" s="103">
        <v>0.253317011301391</v>
      </c>
      <c r="L623" s="103">
        <v>4.1887902047863898E-2</v>
      </c>
    </row>
    <row r="624" spans="1:12" customFormat="1" x14ac:dyDescent="0.25">
      <c r="A624" s="91">
        <v>621</v>
      </c>
      <c r="B624" s="91">
        <v>0</v>
      </c>
      <c r="C624" s="91"/>
      <c r="D624" s="91"/>
      <c r="E624" s="103">
        <v>0</v>
      </c>
      <c r="F624" s="103">
        <v>800</v>
      </c>
      <c r="G624" s="103">
        <v>65.492438893526199</v>
      </c>
      <c r="H624" s="103">
        <v>0</v>
      </c>
      <c r="I624" s="103">
        <v>-6.7199315199413396</v>
      </c>
      <c r="J624" s="103">
        <v>8.9819346258962304E-2</v>
      </c>
      <c r="K624" s="103">
        <v>0.25329025705245301</v>
      </c>
      <c r="L624" s="103">
        <v>4.1887902047863898E-2</v>
      </c>
    </row>
    <row r="625" spans="1:12" customFormat="1" x14ac:dyDescent="0.25">
      <c r="A625" s="91">
        <v>622</v>
      </c>
      <c r="B625" s="91">
        <v>0</v>
      </c>
      <c r="C625" s="91"/>
      <c r="D625" s="91"/>
      <c r="E625" s="103">
        <v>0</v>
      </c>
      <c r="F625" s="103">
        <v>800</v>
      </c>
      <c r="G625" s="103">
        <v>65.534298863044199</v>
      </c>
      <c r="H625" s="103">
        <v>0</v>
      </c>
      <c r="I625" s="103">
        <v>-6.7199315199413396</v>
      </c>
      <c r="J625" s="103">
        <v>8.9809861100441701E-2</v>
      </c>
      <c r="K625" s="103">
        <v>0.25326350893704203</v>
      </c>
      <c r="L625" s="103">
        <v>4.1887902047863898E-2</v>
      </c>
    </row>
    <row r="626" spans="1:12" customFormat="1" x14ac:dyDescent="0.25">
      <c r="A626" s="91">
        <v>623</v>
      </c>
      <c r="B626" s="91">
        <v>0</v>
      </c>
      <c r="C626" s="91"/>
      <c r="D626" s="91"/>
      <c r="E626" s="103">
        <v>0</v>
      </c>
      <c r="F626" s="103">
        <v>800</v>
      </c>
      <c r="G626" s="103">
        <v>65.576158832562101</v>
      </c>
      <c r="H626" s="103">
        <v>0</v>
      </c>
      <c r="I626" s="103">
        <v>-6.7199315199413396</v>
      </c>
      <c r="J626" s="103">
        <v>8.9800378116165994E-2</v>
      </c>
      <c r="K626" s="103">
        <v>0.25323676695299402</v>
      </c>
      <c r="L626" s="103">
        <v>4.1887902047863898E-2</v>
      </c>
    </row>
    <row r="627" spans="1:12" customFormat="1" x14ac:dyDescent="0.25">
      <c r="A627" s="91">
        <v>624</v>
      </c>
      <c r="B627" s="91">
        <v>0</v>
      </c>
      <c r="C627" s="91"/>
      <c r="D627" s="91"/>
      <c r="E627" s="103">
        <v>0</v>
      </c>
      <c r="F627" s="103">
        <v>800</v>
      </c>
      <c r="G627" s="103">
        <v>65.618018802080002</v>
      </c>
      <c r="H627" s="103">
        <v>0</v>
      </c>
      <c r="I627" s="103">
        <v>-6.7199315199413396</v>
      </c>
      <c r="J627" s="103">
        <v>8.97908973053681E-2</v>
      </c>
      <c r="K627" s="103">
        <v>0.25321003109814699</v>
      </c>
      <c r="L627" s="103">
        <v>4.1887902047863898E-2</v>
      </c>
    </row>
    <row r="628" spans="1:12" customFormat="1" x14ac:dyDescent="0.25">
      <c r="A628" s="91">
        <v>625</v>
      </c>
      <c r="B628" s="91">
        <v>0</v>
      </c>
      <c r="C628" s="91"/>
      <c r="D628" s="91"/>
      <c r="E628" s="103">
        <v>0</v>
      </c>
      <c r="F628" s="103">
        <v>800</v>
      </c>
      <c r="G628" s="103">
        <v>65.659878771598002</v>
      </c>
      <c r="H628" s="103">
        <v>0</v>
      </c>
      <c r="I628" s="103">
        <v>-6.7199315199413396</v>
      </c>
      <c r="J628" s="103">
        <v>8.9781418667281301E-2</v>
      </c>
      <c r="K628" s="103">
        <v>0.25318330137033801</v>
      </c>
      <c r="L628" s="103">
        <v>4.1887902047863898E-2</v>
      </c>
    </row>
    <row r="629" spans="1:12" customFormat="1" x14ac:dyDescent="0.25">
      <c r="A629" s="91">
        <v>626</v>
      </c>
      <c r="B629" s="91">
        <v>0</v>
      </c>
      <c r="C629" s="91"/>
      <c r="D629" s="91"/>
      <c r="E629" s="103">
        <v>0</v>
      </c>
      <c r="F629" s="103">
        <v>800</v>
      </c>
      <c r="G629" s="103">
        <v>65.701738741115904</v>
      </c>
      <c r="H629" s="103">
        <v>0</v>
      </c>
      <c r="I629" s="103">
        <v>-6.7199315199413396</v>
      </c>
      <c r="J629" s="103">
        <v>8.9771942201139002E-2</v>
      </c>
      <c r="K629" s="103">
        <v>0.25315657776740502</v>
      </c>
      <c r="L629" s="103">
        <v>4.1887902047863898E-2</v>
      </c>
    </row>
    <row r="630" spans="1:12" customFormat="1" x14ac:dyDescent="0.25">
      <c r="A630" s="91">
        <v>627</v>
      </c>
      <c r="B630" s="91">
        <v>0</v>
      </c>
      <c r="C630" s="91"/>
      <c r="D630" s="91"/>
      <c r="E630" s="103">
        <v>0</v>
      </c>
      <c r="F630" s="103">
        <v>800</v>
      </c>
      <c r="G630" s="103">
        <v>65.743598710633805</v>
      </c>
      <c r="H630" s="103">
        <v>0</v>
      </c>
      <c r="I630" s="103">
        <v>-6.7199315199413396</v>
      </c>
      <c r="J630" s="103">
        <v>8.9762467906175494E-2</v>
      </c>
      <c r="K630" s="103">
        <v>0.25312986028718898</v>
      </c>
      <c r="L630" s="103">
        <v>4.1887902047863898E-2</v>
      </c>
    </row>
    <row r="631" spans="1:12" customFormat="1" x14ac:dyDescent="0.25">
      <c r="A631" s="91">
        <v>628</v>
      </c>
      <c r="B631" s="91">
        <v>0</v>
      </c>
      <c r="C631" s="91"/>
      <c r="D631" s="91"/>
      <c r="E631" s="103">
        <v>0</v>
      </c>
      <c r="F631" s="103">
        <v>800</v>
      </c>
      <c r="G631" s="103">
        <v>65.785458680151706</v>
      </c>
      <c r="H631" s="103">
        <v>0</v>
      </c>
      <c r="I631" s="103">
        <v>-6.7199315199413396</v>
      </c>
      <c r="J631" s="103">
        <v>8.9752995781624906E-2</v>
      </c>
      <c r="K631" s="103">
        <v>0.25310314892753</v>
      </c>
      <c r="L631" s="103">
        <v>4.1887902047863898E-2</v>
      </c>
    </row>
    <row r="632" spans="1:12" customFormat="1" x14ac:dyDescent="0.25">
      <c r="A632" s="91">
        <v>629</v>
      </c>
      <c r="B632" s="91">
        <v>0</v>
      </c>
      <c r="C632" s="91"/>
      <c r="D632" s="91"/>
      <c r="E632" s="103">
        <v>0</v>
      </c>
      <c r="F632" s="103">
        <v>800</v>
      </c>
      <c r="G632" s="103">
        <v>65.827318649669706</v>
      </c>
      <c r="H632" s="103">
        <v>0</v>
      </c>
      <c r="I632" s="103">
        <v>-6.7199315199413396</v>
      </c>
      <c r="J632" s="103">
        <v>8.9743525826722001E-2</v>
      </c>
      <c r="K632" s="103">
        <v>0.25307644368627003</v>
      </c>
      <c r="L632" s="103">
        <v>4.1887902047863898E-2</v>
      </c>
    </row>
    <row r="633" spans="1:12" customFormat="1" x14ac:dyDescent="0.25">
      <c r="A633" s="91">
        <v>630</v>
      </c>
      <c r="B633" s="91">
        <v>0</v>
      </c>
      <c r="C633" s="91"/>
      <c r="D633" s="91"/>
      <c r="E633" s="103">
        <v>0</v>
      </c>
      <c r="F633" s="103">
        <v>800</v>
      </c>
      <c r="G633" s="103">
        <v>65.869178619187593</v>
      </c>
      <c r="H633" s="103">
        <v>0</v>
      </c>
      <c r="I633" s="103">
        <v>-6.7199315199413396</v>
      </c>
      <c r="J633" s="103">
        <v>8.9734058040701906E-2</v>
      </c>
      <c r="K633" s="103">
        <v>0.25304974456125301</v>
      </c>
      <c r="L633" s="103">
        <v>4.1887902047863898E-2</v>
      </c>
    </row>
    <row r="634" spans="1:12" customFormat="1" x14ac:dyDescent="0.25">
      <c r="A634" s="91">
        <v>631</v>
      </c>
      <c r="B634" s="91">
        <v>0</v>
      </c>
      <c r="C634" s="91"/>
      <c r="D634" s="91"/>
      <c r="E634" s="103">
        <v>0</v>
      </c>
      <c r="F634" s="103">
        <v>800</v>
      </c>
      <c r="G634" s="103">
        <v>65.911038588705495</v>
      </c>
      <c r="H634" s="103">
        <v>0</v>
      </c>
      <c r="I634" s="103">
        <v>-6.7199315199413396</v>
      </c>
      <c r="J634" s="103">
        <v>8.9724592422799995E-2</v>
      </c>
      <c r="K634" s="103">
        <v>0.25302305155032101</v>
      </c>
      <c r="L634" s="103">
        <v>4.1887902047863898E-2</v>
      </c>
    </row>
    <row r="635" spans="1:12" customFormat="1" x14ac:dyDescent="0.25">
      <c r="A635" s="91">
        <v>632</v>
      </c>
      <c r="B635" s="91">
        <v>0</v>
      </c>
      <c r="C635" s="91"/>
      <c r="D635" s="91"/>
      <c r="E635" s="103">
        <v>0</v>
      </c>
      <c r="F635" s="103">
        <v>800</v>
      </c>
      <c r="G635" s="103">
        <v>65.952898558223495</v>
      </c>
      <c r="H635" s="103">
        <v>0</v>
      </c>
      <c r="I635" s="103">
        <v>-6.7199315199413396</v>
      </c>
      <c r="J635" s="103">
        <v>8.9715128972252103E-2</v>
      </c>
      <c r="K635" s="103">
        <v>0.25299636465132103</v>
      </c>
      <c r="L635" s="103">
        <v>4.1887902047863898E-2</v>
      </c>
    </row>
    <row r="636" spans="1:12" customFormat="1" x14ac:dyDescent="0.25">
      <c r="A636" s="91">
        <v>633</v>
      </c>
      <c r="B636" s="91">
        <v>0</v>
      </c>
      <c r="C636" s="91"/>
      <c r="D636" s="91"/>
      <c r="E636" s="103">
        <v>0</v>
      </c>
      <c r="F636" s="103">
        <v>800</v>
      </c>
      <c r="G636" s="103">
        <v>65.994758527741396</v>
      </c>
      <c r="H636" s="103">
        <v>0</v>
      </c>
      <c r="I636" s="103">
        <v>-6.7199315199413396</v>
      </c>
      <c r="J636" s="103">
        <v>8.9705667688294397E-2</v>
      </c>
      <c r="K636" s="103">
        <v>0.252969683862098</v>
      </c>
      <c r="L636" s="103">
        <v>4.1887902047863898E-2</v>
      </c>
    </row>
    <row r="637" spans="1:12" customFormat="1" x14ac:dyDescent="0.25">
      <c r="A637" s="91">
        <v>634</v>
      </c>
      <c r="B637" s="91">
        <v>0</v>
      </c>
      <c r="C637" s="91"/>
      <c r="D637" s="91"/>
      <c r="E637" s="103">
        <v>1</v>
      </c>
      <c r="F637" s="103">
        <v>800</v>
      </c>
      <c r="G637" s="103">
        <v>66.036618497259298</v>
      </c>
      <c r="H637" s="103">
        <v>0</v>
      </c>
      <c r="I637" s="103">
        <v>-6.7199315199413396</v>
      </c>
      <c r="J637" s="103">
        <v>8.9696208570163305E-2</v>
      </c>
      <c r="K637" s="103">
        <v>0.252943009180499</v>
      </c>
      <c r="L637" s="103">
        <v>4.1887902047863898E-2</v>
      </c>
    </row>
    <row r="638" spans="1:12" customFormat="1" x14ac:dyDescent="0.25">
      <c r="A638" s="91">
        <v>635</v>
      </c>
      <c r="B638" s="91">
        <v>1</v>
      </c>
      <c r="C638" s="91"/>
      <c r="D638" s="91"/>
      <c r="E638" s="103">
        <v>1</v>
      </c>
      <c r="F638" s="103">
        <v>800</v>
      </c>
      <c r="G638" s="103">
        <v>66.078478466777298</v>
      </c>
      <c r="H638" s="103">
        <v>0</v>
      </c>
      <c r="I638" s="103">
        <v>-6.7199315199413396</v>
      </c>
      <c r="J638" s="103">
        <v>8.9686751617095897E-2</v>
      </c>
      <c r="K638" s="103">
        <v>0.25291634060437201</v>
      </c>
      <c r="L638" s="103">
        <v>0.96475501839172595</v>
      </c>
    </row>
    <row r="639" spans="1:12" customFormat="1" x14ac:dyDescent="0.25">
      <c r="A639" s="91">
        <v>636</v>
      </c>
      <c r="B639" s="91">
        <v>3</v>
      </c>
      <c r="C639" s="91"/>
      <c r="D639" s="91"/>
      <c r="E639" s="103">
        <v>1</v>
      </c>
      <c r="F639" s="103">
        <v>800</v>
      </c>
      <c r="G639" s="103">
        <v>66.120338436295199</v>
      </c>
      <c r="H639" s="103">
        <v>0</v>
      </c>
      <c r="I639" s="103">
        <v>-6.7199315199413396</v>
      </c>
      <c r="J639" s="103">
        <v>8.9677296828329395E-2</v>
      </c>
      <c r="K639" s="103">
        <v>0.25288967813156599</v>
      </c>
      <c r="L639" s="103">
        <v>2.1324814237128198</v>
      </c>
    </row>
    <row r="640" spans="1:12" customFormat="1" x14ac:dyDescent="0.25">
      <c r="A640" s="91">
        <v>637</v>
      </c>
      <c r="B640" s="91">
        <v>7</v>
      </c>
      <c r="C640" s="91"/>
      <c r="D640" s="91"/>
      <c r="E640" s="103">
        <v>1</v>
      </c>
      <c r="F640" s="103">
        <v>833.72158218565505</v>
      </c>
      <c r="G640" s="103">
        <v>66.155325264992499</v>
      </c>
      <c r="H640" s="103">
        <v>0</v>
      </c>
      <c r="I640" s="103">
        <v>-6.7199315199413396</v>
      </c>
      <c r="J640" s="103">
        <v>0.38952749470784498</v>
      </c>
      <c r="K640" s="103">
        <v>1.09846623665114</v>
      </c>
      <c r="L640" s="103">
        <v>3.8013271176961698</v>
      </c>
    </row>
    <row r="641" spans="1:12" customFormat="1" x14ac:dyDescent="0.25">
      <c r="A641" s="91">
        <v>638</v>
      </c>
      <c r="B641" s="91">
        <v>10</v>
      </c>
      <c r="C641" s="91"/>
      <c r="D641" s="91"/>
      <c r="E641" s="103">
        <v>1</v>
      </c>
      <c r="F641" s="103">
        <v>1191.0308316937901</v>
      </c>
      <c r="G641" s="103">
        <v>66.220774169079903</v>
      </c>
      <c r="H641" s="103">
        <v>0</v>
      </c>
      <c r="I641" s="103">
        <v>-6.7199315199413396</v>
      </c>
      <c r="J641" s="103">
        <v>0.488236355176629</v>
      </c>
      <c r="K641" s="103">
        <v>1.3768248941435799</v>
      </c>
      <c r="L641" s="103">
        <v>4.5109125652679198</v>
      </c>
    </row>
    <row r="642" spans="1:12" customFormat="1" x14ac:dyDescent="0.25">
      <c r="A642" s="91">
        <v>639</v>
      </c>
      <c r="B642" s="91">
        <v>13</v>
      </c>
      <c r="C642" s="91"/>
      <c r="D642" s="91"/>
      <c r="E642" s="103">
        <v>1</v>
      </c>
      <c r="F642" s="103">
        <v>1548.3400812019299</v>
      </c>
      <c r="G642" s="103">
        <v>66.287919488683102</v>
      </c>
      <c r="H642" s="103">
        <v>0</v>
      </c>
      <c r="I642" s="103">
        <v>-6.7199315199413396</v>
      </c>
      <c r="J642" s="103">
        <v>0.69502460671500099</v>
      </c>
      <c r="K642" s="103">
        <v>1.9599670741876101</v>
      </c>
      <c r="L642" s="103">
        <v>6.95606486856573</v>
      </c>
    </row>
    <row r="643" spans="1:12" customFormat="1" x14ac:dyDescent="0.25">
      <c r="A643" s="91">
        <v>640</v>
      </c>
      <c r="B643" s="91">
        <v>16</v>
      </c>
      <c r="C643" s="91"/>
      <c r="D643" s="91"/>
      <c r="E643" s="103">
        <v>2</v>
      </c>
      <c r="F643" s="103">
        <v>985.78894537555402</v>
      </c>
      <c r="G643" s="103">
        <v>66.341058944775099</v>
      </c>
      <c r="H643" s="103">
        <v>0</v>
      </c>
      <c r="I643" s="103">
        <v>-6.7199315199413396</v>
      </c>
      <c r="J643" s="103">
        <v>0.34503105562618303</v>
      </c>
      <c r="K643" s="103">
        <v>0.97298642676231795</v>
      </c>
      <c r="L643" s="103">
        <v>2.6876554299505702</v>
      </c>
    </row>
    <row r="644" spans="1:12" customFormat="1" x14ac:dyDescent="0.25">
      <c r="A644" s="91">
        <v>641</v>
      </c>
      <c r="B644" s="91">
        <v>15</v>
      </c>
      <c r="C644" s="91"/>
      <c r="D644" s="91"/>
      <c r="E644" s="103">
        <v>2</v>
      </c>
      <c r="F644" s="103">
        <v>924.17713628958199</v>
      </c>
      <c r="G644" s="103">
        <v>66.388821796370806</v>
      </c>
      <c r="H644" s="103">
        <v>0</v>
      </c>
      <c r="I644" s="103">
        <v>-6.7199315199413396</v>
      </c>
      <c r="J644" s="103">
        <v>0.237389440012306</v>
      </c>
      <c r="K644" s="103">
        <v>0.66943742953657104</v>
      </c>
      <c r="L644" s="103">
        <v>1.07450251134076</v>
      </c>
    </row>
    <row r="645" spans="1:12" customFormat="1" x14ac:dyDescent="0.25">
      <c r="A645" s="91">
        <v>642</v>
      </c>
      <c r="B645" s="91">
        <v>17</v>
      </c>
      <c r="C645" s="91"/>
      <c r="D645" s="91"/>
      <c r="E645" s="103">
        <v>2</v>
      </c>
      <c r="F645" s="103">
        <v>1047.4007544615299</v>
      </c>
      <c r="G645" s="103">
        <v>66.439490326606403</v>
      </c>
      <c r="H645" s="103">
        <v>0</v>
      </c>
      <c r="I645" s="103">
        <v>-6.7199315199413396</v>
      </c>
      <c r="J645" s="103">
        <v>0.59499572387271304</v>
      </c>
      <c r="K645" s="103">
        <v>1.67788595800197</v>
      </c>
      <c r="L645" s="103">
        <v>6.6425699136754996</v>
      </c>
    </row>
    <row r="646" spans="1:12" customFormat="1" x14ac:dyDescent="0.25">
      <c r="A646" s="91">
        <v>643</v>
      </c>
      <c r="B646" s="91">
        <v>20</v>
      </c>
      <c r="C646" s="91"/>
      <c r="D646" s="91"/>
      <c r="E646" s="103">
        <v>2</v>
      </c>
      <c r="F646" s="103">
        <v>1232.2361817194401</v>
      </c>
      <c r="G646" s="103">
        <v>66.5107930766804</v>
      </c>
      <c r="H646" s="103">
        <v>0</v>
      </c>
      <c r="I646" s="103">
        <v>-6.7199315199413396</v>
      </c>
      <c r="J646" s="103">
        <v>0.836514619723562</v>
      </c>
      <c r="K646" s="103">
        <v>2.3589684392383798</v>
      </c>
      <c r="L646" s="103">
        <v>10.197509505804</v>
      </c>
    </row>
    <row r="647" spans="1:12" customFormat="1" x14ac:dyDescent="0.25">
      <c r="A647" s="91">
        <v>644</v>
      </c>
      <c r="B647" s="91">
        <v>24</v>
      </c>
      <c r="C647" s="91"/>
      <c r="D647" s="91"/>
      <c r="E647" s="103">
        <v>2</v>
      </c>
      <c r="F647" s="103">
        <v>1478.68341806333</v>
      </c>
      <c r="G647" s="103">
        <v>66.575075061761595</v>
      </c>
      <c r="H647" s="103">
        <v>0</v>
      </c>
      <c r="I647" s="103">
        <v>-6.7199315199413396</v>
      </c>
      <c r="J647" s="103">
        <v>0.82894216820258904</v>
      </c>
      <c r="K647" s="103">
        <v>2.3376141511907398</v>
      </c>
      <c r="L647" s="103">
        <v>9.4683587454743492</v>
      </c>
    </row>
    <row r="648" spans="1:12" customFormat="1" x14ac:dyDescent="0.25">
      <c r="A648" s="91">
        <v>645</v>
      </c>
      <c r="B648" s="91">
        <v>26</v>
      </c>
      <c r="C648" s="91"/>
      <c r="D648" s="91"/>
      <c r="E648" s="103">
        <v>2</v>
      </c>
      <c r="F648" s="103">
        <v>1601.90703623527</v>
      </c>
      <c r="G648" s="103">
        <v>66.640839786520004</v>
      </c>
      <c r="H648" s="103">
        <v>0</v>
      </c>
      <c r="I648" s="103">
        <v>-6.7199315199413396</v>
      </c>
      <c r="J648" s="103">
        <v>0.95844018988218205</v>
      </c>
      <c r="K648" s="103">
        <v>2.7027981406671202</v>
      </c>
      <c r="L648" s="103">
        <v>11.3105534014288</v>
      </c>
    </row>
    <row r="649" spans="1:12" customFormat="1" x14ac:dyDescent="0.25">
      <c r="A649" s="91">
        <v>646</v>
      </c>
      <c r="B649" s="91">
        <v>30</v>
      </c>
      <c r="C649" s="91"/>
      <c r="D649" s="91"/>
      <c r="E649" s="103">
        <v>3</v>
      </c>
      <c r="F649" s="103">
        <v>1156.6930400057499</v>
      </c>
      <c r="G649" s="103">
        <v>66.702623354987097</v>
      </c>
      <c r="H649" s="103">
        <v>0</v>
      </c>
      <c r="I649" s="103">
        <v>-6.7199315199413396</v>
      </c>
      <c r="J649" s="103">
        <v>0.90131610091287295</v>
      </c>
      <c r="K649" s="103">
        <v>2.5417084001873</v>
      </c>
      <c r="L649" s="103">
        <v>11.3880453403098</v>
      </c>
    </row>
    <row r="650" spans="1:12" customFormat="1" x14ac:dyDescent="0.25">
      <c r="A650" s="91">
        <v>647</v>
      </c>
      <c r="B650" s="91">
        <v>31</v>
      </c>
      <c r="C650" s="91"/>
      <c r="D650" s="91"/>
      <c r="E650" s="103">
        <v>3</v>
      </c>
      <c r="F650" s="103">
        <v>1195.2494746726099</v>
      </c>
      <c r="G650" s="103">
        <v>66.773575118726498</v>
      </c>
      <c r="H650" s="103">
        <v>0</v>
      </c>
      <c r="I650" s="103">
        <v>-6.7199315199413396</v>
      </c>
      <c r="J650" s="103">
        <v>0.52743593754435603</v>
      </c>
      <c r="K650" s="103">
        <v>1.4873675857552899</v>
      </c>
      <c r="L650" s="103">
        <v>5.1638677190003399</v>
      </c>
    </row>
    <row r="651" spans="1:12" customFormat="1" x14ac:dyDescent="0.25">
      <c r="A651" s="91">
        <v>648</v>
      </c>
      <c r="B651" s="91">
        <v>32</v>
      </c>
      <c r="C651" s="91"/>
      <c r="D651" s="91"/>
      <c r="E651" s="103">
        <v>3</v>
      </c>
      <c r="F651" s="103">
        <v>1233.80590933947</v>
      </c>
      <c r="G651" s="103">
        <v>66.845940956175696</v>
      </c>
      <c r="H651" s="103">
        <v>0</v>
      </c>
      <c r="I651" s="103">
        <v>-6.7199315199413396</v>
      </c>
      <c r="J651" s="103">
        <v>0.38228849196683701</v>
      </c>
      <c r="K651" s="103">
        <v>1.0780522730515101</v>
      </c>
      <c r="L651" s="103">
        <v>2.5905652259241498</v>
      </c>
    </row>
    <row r="652" spans="1:12" customFormat="1" x14ac:dyDescent="0.25">
      <c r="A652" s="91">
        <v>649</v>
      </c>
      <c r="B652" s="91">
        <v>31</v>
      </c>
      <c r="C652" s="91"/>
      <c r="D652" s="91"/>
      <c r="E652" s="103">
        <v>3</v>
      </c>
      <c r="F652" s="103">
        <v>1195.2494746726099</v>
      </c>
      <c r="G652" s="103">
        <v>66.919849480915801</v>
      </c>
      <c r="H652" s="103">
        <v>0</v>
      </c>
      <c r="I652" s="103">
        <v>-6.7199315199413396</v>
      </c>
      <c r="J652" s="103">
        <v>0.206721661263644</v>
      </c>
      <c r="K652" s="103">
        <v>0.58295439569127205</v>
      </c>
      <c r="L652" s="103">
        <v>-0.30485279022712702</v>
      </c>
    </row>
    <row r="653" spans="1:12" customFormat="1" x14ac:dyDescent="0.25">
      <c r="A653" s="91">
        <v>650</v>
      </c>
      <c r="B653" s="91">
        <v>31</v>
      </c>
      <c r="C653" s="91"/>
      <c r="D653" s="91"/>
      <c r="E653" s="103">
        <v>3</v>
      </c>
      <c r="F653" s="103">
        <v>1195.2494746726099</v>
      </c>
      <c r="G653" s="103">
        <v>66.994037337665404</v>
      </c>
      <c r="H653" s="103">
        <v>0</v>
      </c>
      <c r="I653" s="103">
        <v>-6.7199315199413396</v>
      </c>
      <c r="J653" s="103">
        <v>0.41034633810337701</v>
      </c>
      <c r="K653" s="103">
        <v>1.1571753056303999</v>
      </c>
      <c r="L653" s="103">
        <v>3.1887974458972801</v>
      </c>
    </row>
    <row r="654" spans="1:12" customFormat="1" x14ac:dyDescent="0.25">
      <c r="A654" s="91">
        <v>651</v>
      </c>
      <c r="B654" s="91">
        <v>31</v>
      </c>
      <c r="C654" s="91"/>
      <c r="D654" s="91"/>
      <c r="E654" s="103">
        <v>3</v>
      </c>
      <c r="F654" s="103">
        <v>1195.2494746726099</v>
      </c>
      <c r="G654" s="103">
        <v>67.065698919018601</v>
      </c>
      <c r="H654" s="103">
        <v>0</v>
      </c>
      <c r="I654" s="103">
        <v>-6.7199315199413396</v>
      </c>
      <c r="J654" s="103">
        <v>0.35704757492257699</v>
      </c>
      <c r="K654" s="103">
        <v>1.0068729711230899</v>
      </c>
      <c r="L654" s="103">
        <v>2.28190498241187</v>
      </c>
    </row>
    <row r="655" spans="1:12" customFormat="1" x14ac:dyDescent="0.25">
      <c r="A655" s="91">
        <v>652</v>
      </c>
      <c r="B655" s="91">
        <v>31</v>
      </c>
      <c r="C655" s="91"/>
      <c r="D655" s="91"/>
      <c r="E655" s="103">
        <v>3</v>
      </c>
      <c r="F655" s="103">
        <v>1195.2494746726099</v>
      </c>
      <c r="G655" s="103">
        <v>67.137360500371699</v>
      </c>
      <c r="H655" s="103">
        <v>0</v>
      </c>
      <c r="I655" s="103">
        <v>-6.7199315199413396</v>
      </c>
      <c r="J655" s="103">
        <v>0.37121326127186399</v>
      </c>
      <c r="K655" s="103">
        <v>1.04682015940912</v>
      </c>
      <c r="L655" s="103">
        <v>2.5242924994996798</v>
      </c>
    </row>
    <row r="656" spans="1:12" customFormat="1" x14ac:dyDescent="0.25">
      <c r="A656" s="91">
        <v>653</v>
      </c>
      <c r="B656" s="91">
        <v>31</v>
      </c>
      <c r="C656" s="91"/>
      <c r="D656" s="91"/>
      <c r="E656" s="103">
        <v>3</v>
      </c>
      <c r="F656" s="103">
        <v>1195.2494746726099</v>
      </c>
      <c r="G656" s="103">
        <v>67.209022081724896</v>
      </c>
      <c r="H656" s="103">
        <v>0</v>
      </c>
      <c r="I656" s="103">
        <v>-6.7199315199413396</v>
      </c>
      <c r="J656" s="103">
        <v>0.36739523419178599</v>
      </c>
      <c r="K656" s="103">
        <v>1.0360533357700601</v>
      </c>
      <c r="L656" s="103">
        <v>2.4598907616527099</v>
      </c>
    </row>
    <row r="657" spans="1:12" customFormat="1" x14ac:dyDescent="0.25">
      <c r="A657" s="91">
        <v>654</v>
      </c>
      <c r="B657" s="91">
        <v>31</v>
      </c>
      <c r="C657" s="91"/>
      <c r="D657" s="91"/>
      <c r="E657" s="103">
        <v>3</v>
      </c>
      <c r="F657" s="103">
        <v>1195.2494746726099</v>
      </c>
      <c r="G657" s="103">
        <v>67.280683663078094</v>
      </c>
      <c r="H657" s="103">
        <v>0</v>
      </c>
      <c r="I657" s="103">
        <v>-6.7199315199413396</v>
      </c>
      <c r="J657" s="103">
        <v>0.36814325091460498</v>
      </c>
      <c r="K657" s="103">
        <v>1.03816274043502</v>
      </c>
      <c r="L657" s="103">
        <v>2.47335302500754</v>
      </c>
    </row>
    <row r="658" spans="1:12" customFormat="1" x14ac:dyDescent="0.25">
      <c r="A658" s="91">
        <v>655</v>
      </c>
      <c r="B658" s="91">
        <v>31</v>
      </c>
      <c r="C658" s="91"/>
      <c r="D658" s="91"/>
      <c r="E658" s="103">
        <v>3</v>
      </c>
      <c r="F658" s="103">
        <v>1195.2494746726099</v>
      </c>
      <c r="G658" s="103">
        <v>67.352345244431305</v>
      </c>
      <c r="H658" s="103">
        <v>0</v>
      </c>
      <c r="I658" s="103">
        <v>-6.7199315199413396</v>
      </c>
      <c r="J658" s="103">
        <v>0.36861762967679901</v>
      </c>
      <c r="K658" s="103">
        <v>1.0395004869631399</v>
      </c>
      <c r="L658" s="103">
        <v>2.4821476250579302</v>
      </c>
    </row>
    <row r="659" spans="1:12" customFormat="1" x14ac:dyDescent="0.25">
      <c r="A659" s="91">
        <v>656</v>
      </c>
      <c r="B659" s="91">
        <v>31</v>
      </c>
      <c r="C659" s="91"/>
      <c r="D659" s="91"/>
      <c r="E659" s="103">
        <v>3</v>
      </c>
      <c r="F659" s="103">
        <v>1195.2494746726099</v>
      </c>
      <c r="G659" s="103">
        <v>67.424006825784502</v>
      </c>
      <c r="H659" s="103">
        <v>0</v>
      </c>
      <c r="I659" s="103">
        <v>-6.7199315199413396</v>
      </c>
      <c r="J659" s="103">
        <v>0.36562147610680901</v>
      </c>
      <c r="K659" s="103">
        <v>1.0310513438829501</v>
      </c>
      <c r="L659" s="103">
        <v>2.4317491378896801</v>
      </c>
    </row>
    <row r="660" spans="1:12" customFormat="1" x14ac:dyDescent="0.25">
      <c r="A660" s="91">
        <v>657</v>
      </c>
      <c r="B660" s="91">
        <v>31</v>
      </c>
      <c r="C660" s="91"/>
      <c r="D660" s="91"/>
      <c r="E660" s="103">
        <v>3</v>
      </c>
      <c r="F660" s="103">
        <v>1195.2494746726099</v>
      </c>
      <c r="G660" s="103">
        <v>67.498194682534006</v>
      </c>
      <c r="H660" s="103">
        <v>0</v>
      </c>
      <c r="I660" s="103">
        <v>-6.7199315199413396</v>
      </c>
      <c r="J660" s="103">
        <v>0.376783983137426</v>
      </c>
      <c r="K660" s="103">
        <v>1.0625295765009299</v>
      </c>
      <c r="L660" s="103">
        <v>2.6227910452404402</v>
      </c>
    </row>
    <row r="661" spans="1:12" customFormat="1" x14ac:dyDescent="0.25">
      <c r="A661" s="91">
        <v>658</v>
      </c>
      <c r="B661" s="91">
        <v>31</v>
      </c>
      <c r="C661" s="91"/>
      <c r="D661" s="91"/>
      <c r="E661" s="103">
        <v>3</v>
      </c>
      <c r="F661" s="103">
        <v>1195.2494746726099</v>
      </c>
      <c r="G661" s="103">
        <v>67.569856263887203</v>
      </c>
      <c r="H661" s="103">
        <v>0</v>
      </c>
      <c r="I661" s="103">
        <v>-6.7199315199413396</v>
      </c>
      <c r="J661" s="103">
        <v>0.33483780036945299</v>
      </c>
      <c r="K661" s="103">
        <v>0.94424148091585602</v>
      </c>
      <c r="L661" s="103">
        <v>1.90726549443388</v>
      </c>
    </row>
    <row r="662" spans="1:12" customFormat="1" x14ac:dyDescent="0.25">
      <c r="A662" s="91">
        <v>659</v>
      </c>
      <c r="B662" s="91">
        <v>31</v>
      </c>
      <c r="C662" s="91"/>
      <c r="D662" s="91"/>
      <c r="E662" s="103">
        <v>3</v>
      </c>
      <c r="F662" s="103">
        <v>1195.2494746726099</v>
      </c>
      <c r="G662" s="103">
        <v>67.640808027626605</v>
      </c>
      <c r="H662" s="103">
        <v>0</v>
      </c>
      <c r="I662" s="103">
        <v>-6.7199315199413396</v>
      </c>
      <c r="J662" s="103">
        <v>0.49208074357465198</v>
      </c>
      <c r="K662" s="103">
        <v>1.3876660566113701</v>
      </c>
      <c r="L662" s="103">
        <v>4.5777776189269099</v>
      </c>
    </row>
    <row r="663" spans="1:12" customFormat="1" x14ac:dyDescent="0.25">
      <c r="A663" s="91">
        <v>660</v>
      </c>
      <c r="B663" s="91">
        <v>32</v>
      </c>
      <c r="C663" s="91"/>
      <c r="D663" s="91"/>
      <c r="E663" s="103">
        <v>3</v>
      </c>
      <c r="F663" s="103">
        <v>1233.80590933947</v>
      </c>
      <c r="G663" s="103">
        <v>67.712464047462106</v>
      </c>
      <c r="H663" s="103">
        <v>0</v>
      </c>
      <c r="I663" s="103">
        <v>-6.7199315199413396</v>
      </c>
      <c r="J663" s="103">
        <v>0.50961044988886295</v>
      </c>
      <c r="K663" s="103">
        <v>1.43709976998509</v>
      </c>
      <c r="L663" s="103">
        <v>4.7653196523051102</v>
      </c>
    </row>
    <row r="664" spans="1:12" customFormat="1" x14ac:dyDescent="0.25">
      <c r="A664" s="91">
        <v>661</v>
      </c>
      <c r="B664" s="91">
        <v>32</v>
      </c>
      <c r="C664" s="91"/>
      <c r="D664" s="91"/>
      <c r="E664" s="103">
        <v>3</v>
      </c>
      <c r="F664" s="103">
        <v>1233.80590933947</v>
      </c>
      <c r="G664" s="103">
        <v>67.784829884911304</v>
      </c>
      <c r="H664" s="103">
        <v>0</v>
      </c>
      <c r="I664" s="103">
        <v>-6.7199315199413396</v>
      </c>
      <c r="J664" s="103">
        <v>0.34774135004934598</v>
      </c>
      <c r="K664" s="103">
        <v>0.98062944800132201</v>
      </c>
      <c r="L664" s="103">
        <v>2.0079388980797499</v>
      </c>
    </row>
    <row r="665" spans="1:12" customFormat="1" x14ac:dyDescent="0.25">
      <c r="A665" s="91">
        <v>662</v>
      </c>
      <c r="B665" s="91">
        <v>32</v>
      </c>
      <c r="C665" s="91"/>
      <c r="D665" s="91"/>
      <c r="E665" s="103">
        <v>3</v>
      </c>
      <c r="F665" s="103">
        <v>1233.80590933947</v>
      </c>
      <c r="G665" s="103">
        <v>67.859721997756793</v>
      </c>
      <c r="H665" s="103">
        <v>0</v>
      </c>
      <c r="I665" s="103">
        <v>-6.7199315199413396</v>
      </c>
      <c r="J665" s="103">
        <v>0.39078579898489302</v>
      </c>
      <c r="K665" s="103">
        <v>1.1020146505180699</v>
      </c>
      <c r="L665" s="103">
        <v>2.74627016458196</v>
      </c>
    </row>
    <row r="666" spans="1:12" customFormat="1" x14ac:dyDescent="0.25">
      <c r="A666" s="91">
        <v>663</v>
      </c>
      <c r="B666" s="91">
        <v>32</v>
      </c>
      <c r="C666" s="91"/>
      <c r="D666" s="91"/>
      <c r="E666" s="103">
        <v>3</v>
      </c>
      <c r="F666" s="103">
        <v>1233.80590933947</v>
      </c>
      <c r="G666" s="103">
        <v>67.932087835205905</v>
      </c>
      <c r="H666" s="103">
        <v>0</v>
      </c>
      <c r="I666" s="103">
        <v>-6.7199315199413396</v>
      </c>
      <c r="J666" s="103">
        <v>0.37911572213980199</v>
      </c>
      <c r="K666" s="103">
        <v>1.0691050727151701</v>
      </c>
      <c r="L666" s="103">
        <v>2.54733400345726</v>
      </c>
    </row>
    <row r="667" spans="1:12" customFormat="1" x14ac:dyDescent="0.25">
      <c r="A667" s="91">
        <v>664</v>
      </c>
      <c r="B667" s="91">
        <v>32</v>
      </c>
      <c r="C667" s="91"/>
      <c r="D667" s="91"/>
      <c r="E667" s="103">
        <v>3</v>
      </c>
      <c r="F667" s="103">
        <v>1233.80590933947</v>
      </c>
      <c r="G667" s="103">
        <v>68.004453672655103</v>
      </c>
      <c r="H667" s="103">
        <v>0</v>
      </c>
      <c r="I667" s="103">
        <v>-6.7199315199413396</v>
      </c>
      <c r="J667" s="103">
        <v>0.38231636804518199</v>
      </c>
      <c r="K667" s="103">
        <v>1.07813088349952</v>
      </c>
      <c r="L667" s="103">
        <v>2.6028537351799201</v>
      </c>
    </row>
    <row r="668" spans="1:12" customFormat="1" x14ac:dyDescent="0.25">
      <c r="A668" s="91">
        <v>665</v>
      </c>
      <c r="B668" s="91">
        <v>32</v>
      </c>
      <c r="C668" s="91"/>
      <c r="D668" s="91"/>
      <c r="E668" s="103">
        <v>3</v>
      </c>
      <c r="F668" s="103">
        <v>1233.80590933947</v>
      </c>
      <c r="G668" s="103">
        <v>68.076819510104301</v>
      </c>
      <c r="H668" s="103">
        <v>0</v>
      </c>
      <c r="I668" s="103">
        <v>-6.7199315199413396</v>
      </c>
      <c r="J668" s="103">
        <v>0.38080985163839798</v>
      </c>
      <c r="K668" s="103">
        <v>1.07388251225411</v>
      </c>
      <c r="L668" s="103">
        <v>2.5778047101779</v>
      </c>
    </row>
    <row r="669" spans="1:12" customFormat="1" x14ac:dyDescent="0.25">
      <c r="A669" s="91">
        <v>666</v>
      </c>
      <c r="B669" s="91">
        <v>32</v>
      </c>
      <c r="C669" s="91"/>
      <c r="D669" s="91"/>
      <c r="E669" s="103">
        <v>3</v>
      </c>
      <c r="F669" s="103">
        <v>1233.80590933947</v>
      </c>
      <c r="G669" s="103">
        <v>68.149185347553498</v>
      </c>
      <c r="H669" s="103">
        <v>0</v>
      </c>
      <c r="I669" s="103">
        <v>-6.7199315199413396</v>
      </c>
      <c r="J669" s="103">
        <v>0.38326594869993802</v>
      </c>
      <c r="K669" s="103">
        <v>1.0808086977806599</v>
      </c>
      <c r="L669" s="103">
        <v>2.6205744930509498</v>
      </c>
    </row>
    <row r="670" spans="1:12" customFormat="1" x14ac:dyDescent="0.25">
      <c r="A670" s="91">
        <v>667</v>
      </c>
      <c r="B670" s="91">
        <v>32</v>
      </c>
      <c r="C670" s="91"/>
      <c r="D670" s="91"/>
      <c r="E670" s="103">
        <v>3</v>
      </c>
      <c r="F670" s="103">
        <v>1233.80590933947</v>
      </c>
      <c r="G670" s="103">
        <v>68.221551185002596</v>
      </c>
      <c r="H670" s="103">
        <v>0</v>
      </c>
      <c r="I670" s="103">
        <v>-6.7199315199413396</v>
      </c>
      <c r="J670" s="103">
        <v>0.37458162325812999</v>
      </c>
      <c r="K670" s="103">
        <v>1.0563189289825199</v>
      </c>
      <c r="L670" s="103">
        <v>2.47263815970478</v>
      </c>
    </row>
    <row r="671" spans="1:12" customFormat="1" x14ac:dyDescent="0.25">
      <c r="A671" s="91">
        <v>668</v>
      </c>
      <c r="B671" s="91">
        <v>32</v>
      </c>
      <c r="C671" s="91"/>
      <c r="D671" s="91"/>
      <c r="E671" s="103">
        <v>3</v>
      </c>
      <c r="F671" s="103">
        <v>1233.80590933947</v>
      </c>
      <c r="G671" s="103">
        <v>68.2964432978481</v>
      </c>
      <c r="H671" s="103">
        <v>0</v>
      </c>
      <c r="I671" s="103">
        <v>-6.7199315199413396</v>
      </c>
      <c r="J671" s="103">
        <v>0.406528264660039</v>
      </c>
      <c r="K671" s="103">
        <v>1.1464083512470999</v>
      </c>
      <c r="L671" s="103">
        <v>3.0197082878942001</v>
      </c>
    </row>
    <row r="672" spans="1:12" customFormat="1" x14ac:dyDescent="0.25">
      <c r="A672" s="91">
        <v>669</v>
      </c>
      <c r="B672" s="91">
        <v>32</v>
      </c>
      <c r="C672" s="91"/>
      <c r="D672" s="91"/>
      <c r="E672" s="103">
        <v>3</v>
      </c>
      <c r="F672" s="103">
        <v>1233.80590933947</v>
      </c>
      <c r="G672" s="103">
        <v>68.368809135297298</v>
      </c>
      <c r="H672" s="103">
        <v>0</v>
      </c>
      <c r="I672" s="103">
        <v>-6.7199315199413396</v>
      </c>
      <c r="J672" s="103">
        <v>0.28761859950839702</v>
      </c>
      <c r="K672" s="103">
        <v>0.81108349188501305</v>
      </c>
      <c r="L672" s="103">
        <v>0.97865954595042404</v>
      </c>
    </row>
    <row r="673" spans="1:12" customFormat="1" x14ac:dyDescent="0.25">
      <c r="A673" s="91">
        <v>670</v>
      </c>
      <c r="B673" s="91">
        <v>31</v>
      </c>
      <c r="C673" s="91"/>
      <c r="D673" s="91"/>
      <c r="E673" s="103">
        <v>3</v>
      </c>
      <c r="F673" s="103">
        <v>1195.2494746726099</v>
      </c>
      <c r="G673" s="103">
        <v>68.442336638874295</v>
      </c>
      <c r="H673" s="103">
        <v>0</v>
      </c>
      <c r="I673" s="103">
        <v>-6.7199315199413396</v>
      </c>
      <c r="J673" s="103">
        <v>0.12693453444164399</v>
      </c>
      <c r="K673" s="103">
        <v>0.35795496401032101</v>
      </c>
      <c r="L673" s="103">
        <v>-1.67739454641527</v>
      </c>
    </row>
    <row r="674" spans="1:12" customFormat="1" x14ac:dyDescent="0.25">
      <c r="A674" s="91">
        <v>671</v>
      </c>
      <c r="B674" s="91">
        <v>30</v>
      </c>
      <c r="C674" s="91"/>
      <c r="D674" s="91"/>
      <c r="E674" s="103">
        <v>3</v>
      </c>
      <c r="F674" s="103">
        <v>1156.6930400057499</v>
      </c>
      <c r="G674" s="103">
        <v>68.513105128097294</v>
      </c>
      <c r="H674" s="103">
        <v>0</v>
      </c>
      <c r="I674" s="103">
        <v>-6.7199315199413396</v>
      </c>
      <c r="J674" s="103">
        <v>0.242180185969191</v>
      </c>
      <c r="K674" s="103">
        <v>0.68294731716583101</v>
      </c>
      <c r="L674" s="103">
        <v>0.45156022172165999</v>
      </c>
    </row>
    <row r="675" spans="1:12" customFormat="1" x14ac:dyDescent="0.25">
      <c r="A675" s="91">
        <v>672</v>
      </c>
      <c r="B675" s="91">
        <v>29</v>
      </c>
      <c r="C675" s="91"/>
      <c r="D675" s="91"/>
      <c r="E675" s="103">
        <v>3</v>
      </c>
      <c r="F675" s="103">
        <v>1118.1366053388899</v>
      </c>
      <c r="G675" s="103">
        <v>68.580107795226397</v>
      </c>
      <c r="H675" s="103">
        <v>0</v>
      </c>
      <c r="I675" s="103">
        <v>-6.7199315199413396</v>
      </c>
      <c r="J675" s="103">
        <v>0</v>
      </c>
      <c r="K675" s="103">
        <v>0</v>
      </c>
      <c r="L675" s="103">
        <v>-3.7058265151747598</v>
      </c>
    </row>
    <row r="676" spans="1:12" customFormat="1" x14ac:dyDescent="0.25">
      <c r="A676" s="91">
        <v>673</v>
      </c>
      <c r="B676" s="91">
        <v>25</v>
      </c>
      <c r="C676" s="91"/>
      <c r="D676" s="91"/>
      <c r="E676" s="103">
        <v>2</v>
      </c>
      <c r="F676" s="103">
        <v>1540.2952271493</v>
      </c>
      <c r="G676" s="103">
        <v>68.647535305941005</v>
      </c>
      <c r="H676" s="103">
        <v>0</v>
      </c>
      <c r="I676" s="103">
        <v>-6.7199315199413396</v>
      </c>
      <c r="J676" s="103">
        <v>0</v>
      </c>
      <c r="K676" s="103">
        <v>0</v>
      </c>
      <c r="L676" s="103">
        <v>-5.3341752689045503</v>
      </c>
    </row>
    <row r="677" spans="1:12" customFormat="1" x14ac:dyDescent="0.25">
      <c r="A677" s="91">
        <v>674</v>
      </c>
      <c r="B677" s="91">
        <v>22</v>
      </c>
      <c r="C677" s="91"/>
      <c r="D677" s="91"/>
      <c r="E677" s="103">
        <v>2</v>
      </c>
      <c r="F677" s="103">
        <v>1355.45979989139</v>
      </c>
      <c r="G677" s="103">
        <v>68.721535998967994</v>
      </c>
      <c r="H677" s="103">
        <v>0</v>
      </c>
      <c r="I677" s="103">
        <v>-6.7199315199413396</v>
      </c>
      <c r="J677" s="103">
        <v>0</v>
      </c>
      <c r="K677" s="103">
        <v>0</v>
      </c>
      <c r="L677" s="103">
        <v>-2.7414482845418302</v>
      </c>
    </row>
    <row r="678" spans="1:12" customFormat="1" x14ac:dyDescent="0.25">
      <c r="A678" s="91">
        <v>675</v>
      </c>
      <c r="B678" s="91">
        <v>20</v>
      </c>
      <c r="C678" s="91"/>
      <c r="D678" s="91"/>
      <c r="E678" s="103">
        <v>2</v>
      </c>
      <c r="F678" s="103">
        <v>1232.2361817194401</v>
      </c>
      <c r="G678" s="103">
        <v>68.795042381207793</v>
      </c>
      <c r="H678" s="103">
        <v>0</v>
      </c>
      <c r="I678" s="103">
        <v>-6.7199315199413396</v>
      </c>
      <c r="J678" s="103">
        <v>0</v>
      </c>
      <c r="K678" s="103">
        <v>0</v>
      </c>
      <c r="L678" s="103">
        <v>-4.1277992614266097</v>
      </c>
    </row>
    <row r="679" spans="1:12" customFormat="1" x14ac:dyDescent="0.25">
      <c r="A679" s="91">
        <v>676</v>
      </c>
      <c r="B679" s="91">
        <v>16</v>
      </c>
      <c r="C679" s="91"/>
      <c r="D679" s="91"/>
      <c r="E679" s="103">
        <v>2</v>
      </c>
      <c r="F679" s="103">
        <v>985.78894537555402</v>
      </c>
      <c r="G679" s="103">
        <v>68.853441170005397</v>
      </c>
      <c r="H679" s="103">
        <v>0</v>
      </c>
      <c r="I679" s="103">
        <v>-6.7199315199413396</v>
      </c>
      <c r="J679" s="103">
        <v>0</v>
      </c>
      <c r="K679" s="103">
        <v>0</v>
      </c>
      <c r="L679" s="103">
        <v>-3.2307944408484102</v>
      </c>
    </row>
    <row r="680" spans="1:12" customFormat="1" x14ac:dyDescent="0.25">
      <c r="A680" s="91">
        <v>677</v>
      </c>
      <c r="B680" s="91">
        <v>14</v>
      </c>
      <c r="C680" s="91"/>
      <c r="D680" s="91"/>
      <c r="E680" s="103">
        <v>2</v>
      </c>
      <c r="F680" s="103">
        <v>862.56532720360997</v>
      </c>
      <c r="G680" s="103">
        <v>68.901285849662202</v>
      </c>
      <c r="H680" s="103">
        <v>0</v>
      </c>
      <c r="I680" s="103">
        <v>-6.7199315199413396</v>
      </c>
      <c r="J680" s="103">
        <v>2.7277848361074299E-2</v>
      </c>
      <c r="K680" s="103">
        <v>7.6923441452068197E-2</v>
      </c>
      <c r="L680" s="103">
        <v>-2.24514432407251</v>
      </c>
    </row>
    <row r="681" spans="1:12" customFormat="1" x14ac:dyDescent="0.25">
      <c r="A681" s="91">
        <v>678</v>
      </c>
      <c r="B681" s="91">
        <v>11</v>
      </c>
      <c r="C681" s="91"/>
      <c r="D681" s="91"/>
      <c r="E681" s="103">
        <v>1</v>
      </c>
      <c r="F681" s="103">
        <v>1310.13391486317</v>
      </c>
      <c r="G681" s="103">
        <v>68.976116265524198</v>
      </c>
      <c r="H681" s="103">
        <v>0</v>
      </c>
      <c r="I681" s="103">
        <v>-6.7199315199413396</v>
      </c>
      <c r="J681" s="103">
        <v>0</v>
      </c>
      <c r="K681" s="103">
        <v>0</v>
      </c>
      <c r="L681" s="103">
        <v>-2.61516497164807</v>
      </c>
    </row>
    <row r="682" spans="1:12" customFormat="1" x14ac:dyDescent="0.25">
      <c r="A682" s="91">
        <v>679</v>
      </c>
      <c r="B682" s="91">
        <v>8</v>
      </c>
      <c r="C682" s="91"/>
      <c r="D682" s="91"/>
      <c r="E682" s="103">
        <v>1</v>
      </c>
      <c r="F682" s="103">
        <v>952.82466535503397</v>
      </c>
      <c r="G682" s="103">
        <v>69.029863827258794</v>
      </c>
      <c r="H682" s="103">
        <v>0</v>
      </c>
      <c r="I682" s="103">
        <v>-6.7199315199413396</v>
      </c>
      <c r="J682" s="103">
        <v>3.0360176272000699E-2</v>
      </c>
      <c r="K682" s="103">
        <v>8.5615595886454496E-2</v>
      </c>
      <c r="L682" s="103">
        <v>-2.4978686325066901</v>
      </c>
    </row>
    <row r="683" spans="1:12" customFormat="1" x14ac:dyDescent="0.25">
      <c r="A683" s="91">
        <v>680</v>
      </c>
      <c r="B683" s="91">
        <v>4</v>
      </c>
      <c r="C683" s="91"/>
      <c r="D683" s="91"/>
      <c r="E683" s="103">
        <v>1</v>
      </c>
      <c r="F683" s="103">
        <v>800</v>
      </c>
      <c r="G683" s="103">
        <v>69.078089528078806</v>
      </c>
      <c r="H683" s="103">
        <v>0</v>
      </c>
      <c r="I683" s="103">
        <v>-6.7199315199413396</v>
      </c>
      <c r="J683" s="103">
        <v>8.9014671077765201E-2</v>
      </c>
      <c r="K683" s="103">
        <v>0.251021075723728</v>
      </c>
      <c r="L683" s="103">
        <v>-0.66117825200304903</v>
      </c>
    </row>
    <row r="684" spans="1:12" customFormat="1" x14ac:dyDescent="0.25">
      <c r="A684" s="91">
        <v>681</v>
      </c>
      <c r="B684" s="91">
        <v>3</v>
      </c>
      <c r="C684" s="91"/>
      <c r="D684" s="91"/>
      <c r="E684" s="103">
        <v>1</v>
      </c>
      <c r="F684" s="103">
        <v>800</v>
      </c>
      <c r="G684" s="103">
        <v>69.126315228898804</v>
      </c>
      <c r="H684" s="103">
        <v>0</v>
      </c>
      <c r="I684" s="103">
        <v>-6.7199315199413396</v>
      </c>
      <c r="J684" s="103">
        <v>8.9003955078388305E-2</v>
      </c>
      <c r="K684" s="103">
        <v>0.25099085664120502</v>
      </c>
      <c r="L684" s="103">
        <v>-0.40673392519470197</v>
      </c>
    </row>
    <row r="685" spans="1:12" customFormat="1" x14ac:dyDescent="0.25">
      <c r="A685" s="91">
        <v>682</v>
      </c>
      <c r="B685" s="91">
        <v>0</v>
      </c>
      <c r="C685" s="91"/>
      <c r="D685" s="91"/>
      <c r="E685" s="103">
        <v>0</v>
      </c>
      <c r="F685" s="103">
        <v>800</v>
      </c>
      <c r="G685" s="103">
        <v>69.168175198416705</v>
      </c>
      <c r="H685" s="103">
        <v>0</v>
      </c>
      <c r="I685" s="103">
        <v>-6.7199315199413396</v>
      </c>
      <c r="J685" s="103">
        <v>8.8994655847510706E-2</v>
      </c>
      <c r="K685" s="103">
        <v>0.25096463284112702</v>
      </c>
      <c r="L685" s="103">
        <v>4.1887902047863898E-2</v>
      </c>
    </row>
    <row r="686" spans="1:12" customFormat="1" x14ac:dyDescent="0.25">
      <c r="A686" s="91">
        <v>683</v>
      </c>
      <c r="B686" s="91">
        <v>0</v>
      </c>
      <c r="C686" s="91"/>
      <c r="D686" s="91"/>
      <c r="E686" s="103">
        <v>0</v>
      </c>
      <c r="F686" s="103">
        <v>800</v>
      </c>
      <c r="G686" s="103">
        <v>69.210035167934606</v>
      </c>
      <c r="H686" s="103">
        <v>0</v>
      </c>
      <c r="I686" s="103">
        <v>-6.7199315199413396</v>
      </c>
      <c r="J686" s="103">
        <v>8.8985358725622798E-2</v>
      </c>
      <c r="K686" s="103">
        <v>0.25093841498839398</v>
      </c>
      <c r="L686" s="103">
        <v>4.1887902047863898E-2</v>
      </c>
    </row>
    <row r="687" spans="1:12" customFormat="1" x14ac:dyDescent="0.25">
      <c r="A687" s="91">
        <v>684</v>
      </c>
      <c r="B687" s="91">
        <v>0</v>
      </c>
      <c r="C687" s="91"/>
      <c r="D687" s="91"/>
      <c r="E687" s="103">
        <v>0</v>
      </c>
      <c r="F687" s="103">
        <v>800</v>
      </c>
      <c r="G687" s="103">
        <v>69.251895137452493</v>
      </c>
      <c r="H687" s="103">
        <v>0</v>
      </c>
      <c r="I687" s="103">
        <v>-6.7199315199413396</v>
      </c>
      <c r="J687" s="103">
        <v>8.8976063711988601E-2</v>
      </c>
      <c r="K687" s="103">
        <v>0.25091220308092899</v>
      </c>
      <c r="L687" s="103">
        <v>4.1887902047863898E-2</v>
      </c>
    </row>
    <row r="688" spans="1:12" customFormat="1" x14ac:dyDescent="0.25">
      <c r="A688" s="91">
        <v>685</v>
      </c>
      <c r="B688" s="91">
        <v>0</v>
      </c>
      <c r="C688" s="91"/>
      <c r="D688" s="91"/>
      <c r="E688" s="103">
        <v>0</v>
      </c>
      <c r="F688" s="103">
        <v>800</v>
      </c>
      <c r="G688" s="103">
        <v>69.293755106970494</v>
      </c>
      <c r="H688" s="103">
        <v>0</v>
      </c>
      <c r="I688" s="103">
        <v>-6.7199315199413396</v>
      </c>
      <c r="J688" s="103">
        <v>8.8966770805872203E-2</v>
      </c>
      <c r="K688" s="103">
        <v>0.25088599711665699</v>
      </c>
      <c r="L688" s="103">
        <v>4.1887902047863898E-2</v>
      </c>
    </row>
    <row r="689" spans="1:12" customFormat="1" x14ac:dyDescent="0.25">
      <c r="A689" s="91">
        <v>686</v>
      </c>
      <c r="B689" s="91">
        <v>0</v>
      </c>
      <c r="C689" s="91"/>
      <c r="D689" s="91"/>
      <c r="E689" s="103">
        <v>0</v>
      </c>
      <c r="F689" s="103">
        <v>800</v>
      </c>
      <c r="G689" s="103">
        <v>69.335615076488395</v>
      </c>
      <c r="H689" s="103">
        <v>0</v>
      </c>
      <c r="I689" s="103">
        <v>-6.7199315199413396</v>
      </c>
      <c r="J689" s="103">
        <v>8.8957480006538206E-2</v>
      </c>
      <c r="K689" s="103">
        <v>0.25085979709350398</v>
      </c>
      <c r="L689" s="103">
        <v>4.1887902047863898E-2</v>
      </c>
    </row>
    <row r="690" spans="1:12" customFormat="1" x14ac:dyDescent="0.25">
      <c r="A690" s="91">
        <v>687</v>
      </c>
      <c r="B690" s="91">
        <v>0</v>
      </c>
      <c r="C690" s="91"/>
      <c r="D690" s="91"/>
      <c r="E690" s="103">
        <v>0</v>
      </c>
      <c r="F690" s="103">
        <v>800</v>
      </c>
      <c r="G690" s="103">
        <v>69.377475046006296</v>
      </c>
      <c r="H690" s="103">
        <v>0</v>
      </c>
      <c r="I690" s="103">
        <v>-6.7199315199413396</v>
      </c>
      <c r="J690" s="103">
        <v>8.8948191313251296E-2</v>
      </c>
      <c r="K690" s="103">
        <v>0.250833603009398</v>
      </c>
      <c r="L690" s="103">
        <v>4.1887902047863898E-2</v>
      </c>
    </row>
    <row r="691" spans="1:12" customFormat="1" x14ac:dyDescent="0.25">
      <c r="A691" s="91">
        <v>688</v>
      </c>
      <c r="B691" s="91">
        <v>0</v>
      </c>
      <c r="C691" s="91"/>
      <c r="D691" s="91"/>
      <c r="E691" s="103">
        <v>0</v>
      </c>
      <c r="F691" s="103">
        <v>800</v>
      </c>
      <c r="G691" s="103">
        <v>69.419335015524297</v>
      </c>
      <c r="H691" s="103">
        <v>0</v>
      </c>
      <c r="I691" s="103">
        <v>-6.7199315199413396</v>
      </c>
      <c r="J691" s="103">
        <v>8.8938904725276699E-2</v>
      </c>
      <c r="K691" s="103">
        <v>0.25080741486226499</v>
      </c>
      <c r="L691" s="103">
        <v>4.1887902047863898E-2</v>
      </c>
    </row>
    <row r="692" spans="1:12" customFormat="1" x14ac:dyDescent="0.25">
      <c r="A692" s="91">
        <v>689</v>
      </c>
      <c r="B692" s="91">
        <v>0</v>
      </c>
      <c r="C692" s="91"/>
      <c r="D692" s="91"/>
      <c r="E692" s="103">
        <v>0</v>
      </c>
      <c r="F692" s="103">
        <v>800</v>
      </c>
      <c r="G692" s="103">
        <v>69.461194985042198</v>
      </c>
      <c r="H692" s="103">
        <v>0</v>
      </c>
      <c r="I692" s="103">
        <v>-6.7199315199413396</v>
      </c>
      <c r="J692" s="103">
        <v>8.89296202418801E-2</v>
      </c>
      <c r="K692" s="103">
        <v>0.25078123265003399</v>
      </c>
      <c r="L692" s="103">
        <v>4.1887902047863898E-2</v>
      </c>
    </row>
    <row r="693" spans="1:12" customFormat="1" x14ac:dyDescent="0.25">
      <c r="A693" s="91">
        <v>690</v>
      </c>
      <c r="B693" s="91">
        <v>0</v>
      </c>
      <c r="C693" s="91"/>
      <c r="D693" s="91"/>
      <c r="E693" s="103">
        <v>0</v>
      </c>
      <c r="F693" s="103">
        <v>800</v>
      </c>
      <c r="G693" s="103">
        <v>69.503054954560099</v>
      </c>
      <c r="H693" s="103">
        <v>0</v>
      </c>
      <c r="I693" s="103">
        <v>-6.7199315199413396</v>
      </c>
      <c r="J693" s="103">
        <v>8.8920337862327198E-2</v>
      </c>
      <c r="K693" s="103">
        <v>0.250755056370637</v>
      </c>
      <c r="L693" s="103">
        <v>4.1887902047863898E-2</v>
      </c>
    </row>
    <row r="694" spans="1:12" customFormat="1" x14ac:dyDescent="0.25">
      <c r="A694" s="91">
        <v>691</v>
      </c>
      <c r="B694" s="91">
        <v>0</v>
      </c>
      <c r="C694" s="91"/>
      <c r="D694" s="91"/>
      <c r="E694" s="103">
        <v>0</v>
      </c>
      <c r="F694" s="103">
        <v>800</v>
      </c>
      <c r="G694" s="103">
        <v>69.5449149240781</v>
      </c>
      <c r="H694" s="103">
        <v>0</v>
      </c>
      <c r="I694" s="103">
        <v>-6.7199315199413396</v>
      </c>
      <c r="J694" s="103">
        <v>8.8911057585884398E-2</v>
      </c>
      <c r="K694" s="103">
        <v>0.250728886022002</v>
      </c>
      <c r="L694" s="103">
        <v>4.1887902047863898E-2</v>
      </c>
    </row>
    <row r="695" spans="1:12" customFormat="1" x14ac:dyDescent="0.25">
      <c r="A695" s="91">
        <v>692</v>
      </c>
      <c r="B695" s="91">
        <v>0</v>
      </c>
      <c r="C695" s="91"/>
      <c r="D695" s="91"/>
      <c r="E695" s="103">
        <v>0</v>
      </c>
      <c r="F695" s="103">
        <v>800</v>
      </c>
      <c r="G695" s="103">
        <v>69.586774893596001</v>
      </c>
      <c r="H695" s="103">
        <v>0</v>
      </c>
      <c r="I695" s="103">
        <v>-6.7199315199413396</v>
      </c>
      <c r="J695" s="103">
        <v>8.8901779411818205E-2</v>
      </c>
      <c r="K695" s="103">
        <v>0.25070272160206297</v>
      </c>
      <c r="L695" s="103">
        <v>4.1887902047863898E-2</v>
      </c>
    </row>
    <row r="696" spans="1:12" customFormat="1" x14ac:dyDescent="0.25">
      <c r="A696" s="91">
        <v>693</v>
      </c>
      <c r="B696" s="91">
        <v>0</v>
      </c>
      <c r="C696" s="91"/>
      <c r="D696" s="91"/>
      <c r="E696" s="103">
        <v>0</v>
      </c>
      <c r="F696" s="103">
        <v>800</v>
      </c>
      <c r="G696" s="103">
        <v>69.628634863113902</v>
      </c>
      <c r="H696" s="103">
        <v>0</v>
      </c>
      <c r="I696" s="103">
        <v>-6.7199315199413396</v>
      </c>
      <c r="J696" s="103">
        <v>8.8892503339395496E-2</v>
      </c>
      <c r="K696" s="103">
        <v>0.25067656310875103</v>
      </c>
      <c r="L696" s="103">
        <v>4.1887902047863898E-2</v>
      </c>
    </row>
    <row r="697" spans="1:12" customFormat="1" x14ac:dyDescent="0.25">
      <c r="A697" s="91">
        <v>694</v>
      </c>
      <c r="B697" s="91">
        <v>0</v>
      </c>
      <c r="C697" s="91"/>
      <c r="D697" s="91"/>
      <c r="E697" s="103">
        <v>0</v>
      </c>
      <c r="F697" s="103">
        <v>800</v>
      </c>
      <c r="G697" s="103">
        <v>69.670494832631803</v>
      </c>
      <c r="H697" s="103">
        <v>0</v>
      </c>
      <c r="I697" s="103">
        <v>-6.7199315199413396</v>
      </c>
      <c r="J697" s="103">
        <v>8.8883229367883607E-2</v>
      </c>
      <c r="K697" s="103">
        <v>0.25065041053999998</v>
      </c>
      <c r="L697" s="103">
        <v>4.1887902047863898E-2</v>
      </c>
    </row>
    <row r="698" spans="1:12" customFormat="1" x14ac:dyDescent="0.25">
      <c r="A698" s="91">
        <v>695</v>
      </c>
      <c r="B698" s="91">
        <v>0</v>
      </c>
      <c r="C698" s="91"/>
      <c r="D698" s="91"/>
      <c r="E698" s="103">
        <v>0</v>
      </c>
      <c r="F698" s="103">
        <v>800</v>
      </c>
      <c r="G698" s="103">
        <v>69.712354802149804</v>
      </c>
      <c r="H698" s="103">
        <v>0</v>
      </c>
      <c r="I698" s="103">
        <v>-6.7199315199413396</v>
      </c>
      <c r="J698" s="103">
        <v>8.8873957496550096E-2</v>
      </c>
      <c r="K698" s="103">
        <v>0.25062426389374598</v>
      </c>
      <c r="L698" s="103">
        <v>4.1887902047863898E-2</v>
      </c>
    </row>
    <row r="699" spans="1:12" customFormat="1" x14ac:dyDescent="0.25">
      <c r="A699" s="91">
        <v>696</v>
      </c>
      <c r="B699" s="91">
        <v>0</v>
      </c>
      <c r="C699" s="91"/>
      <c r="D699" s="91"/>
      <c r="E699" s="103">
        <v>0</v>
      </c>
      <c r="F699" s="103">
        <v>800</v>
      </c>
      <c r="G699" s="103">
        <v>69.754214771667705</v>
      </c>
      <c r="H699" s="103">
        <v>0</v>
      </c>
      <c r="I699" s="103">
        <v>-6.7199315199413396</v>
      </c>
      <c r="J699" s="103">
        <v>8.8864687724662994E-2</v>
      </c>
      <c r="K699" s="103">
        <v>0.25059812316792401</v>
      </c>
      <c r="L699" s="103">
        <v>4.1887902047863898E-2</v>
      </c>
    </row>
    <row r="700" spans="1:12" customFormat="1" x14ac:dyDescent="0.25">
      <c r="A700" s="91">
        <v>697</v>
      </c>
      <c r="B700" s="91">
        <v>0</v>
      </c>
      <c r="C700" s="91"/>
      <c r="D700" s="91"/>
      <c r="E700" s="103">
        <v>0</v>
      </c>
      <c r="F700" s="103">
        <v>800</v>
      </c>
      <c r="G700" s="103">
        <v>69.796074741185606</v>
      </c>
      <c r="H700" s="103">
        <v>0</v>
      </c>
      <c r="I700" s="103">
        <v>-6.7199315199413396</v>
      </c>
      <c r="J700" s="103">
        <v>8.8855420051490497E-2</v>
      </c>
      <c r="K700" s="103">
        <v>0.25057198836047001</v>
      </c>
      <c r="L700" s="103">
        <v>4.1887902047863898E-2</v>
      </c>
    </row>
    <row r="701" spans="1:12" customFormat="1" x14ac:dyDescent="0.25">
      <c r="A701" s="91">
        <v>698</v>
      </c>
      <c r="B701" s="91">
        <v>0</v>
      </c>
      <c r="C701" s="91"/>
      <c r="D701" s="91"/>
      <c r="E701" s="103">
        <v>0</v>
      </c>
      <c r="F701" s="103">
        <v>800</v>
      </c>
      <c r="G701" s="103">
        <v>69.837934710703607</v>
      </c>
      <c r="H701" s="103">
        <v>0</v>
      </c>
      <c r="I701" s="103">
        <v>-6.7199315199413396</v>
      </c>
      <c r="J701" s="103">
        <v>8.8846154476301398E-2</v>
      </c>
      <c r="K701" s="103">
        <v>0.25054585946932201</v>
      </c>
      <c r="L701" s="103">
        <v>4.1887902047863898E-2</v>
      </c>
    </row>
    <row r="702" spans="1:12" customFormat="1" x14ac:dyDescent="0.25">
      <c r="A702" s="91">
        <v>699</v>
      </c>
      <c r="B702" s="91">
        <v>0</v>
      </c>
      <c r="C702" s="91"/>
      <c r="D702" s="91"/>
      <c r="E702" s="103">
        <v>0</v>
      </c>
      <c r="F702" s="103">
        <v>800</v>
      </c>
      <c r="G702" s="103">
        <v>69.879794680221494</v>
      </c>
      <c r="H702" s="103">
        <v>0</v>
      </c>
      <c r="I702" s="103">
        <v>-6.7199315199413396</v>
      </c>
      <c r="J702" s="103">
        <v>8.8836890998364601E-2</v>
      </c>
      <c r="K702" s="103">
        <v>0.25051973649241799</v>
      </c>
      <c r="L702" s="103">
        <v>4.1887902047863898E-2</v>
      </c>
    </row>
    <row r="703" spans="1:12" customFormat="1" x14ac:dyDescent="0.25">
      <c r="A703" s="91">
        <v>700</v>
      </c>
      <c r="B703" s="91">
        <v>0</v>
      </c>
      <c r="C703" s="91"/>
      <c r="D703" s="91"/>
      <c r="E703" s="103">
        <v>0</v>
      </c>
      <c r="F703" s="103">
        <v>800</v>
      </c>
      <c r="G703" s="103">
        <v>69.921654649739395</v>
      </c>
      <c r="H703" s="103">
        <v>0</v>
      </c>
      <c r="I703" s="103">
        <v>-6.7199315199413396</v>
      </c>
      <c r="J703" s="103">
        <v>8.88276296169494E-2</v>
      </c>
      <c r="K703" s="103">
        <v>0.25049361942769899</v>
      </c>
      <c r="L703" s="103">
        <v>4.1887902047863898E-2</v>
      </c>
    </row>
    <row r="704" spans="1:12" customFormat="1" x14ac:dyDescent="0.25">
      <c r="A704" s="91">
        <v>701</v>
      </c>
      <c r="B704" s="91">
        <v>0</v>
      </c>
      <c r="C704" s="91"/>
      <c r="D704" s="91"/>
      <c r="E704" s="103">
        <v>0</v>
      </c>
      <c r="F704" s="103">
        <v>800</v>
      </c>
      <c r="G704" s="103">
        <v>69.963514619257396</v>
      </c>
      <c r="H704" s="103">
        <v>0</v>
      </c>
      <c r="I704" s="103">
        <v>-6.7199315199413396</v>
      </c>
      <c r="J704" s="103">
        <v>8.88183703313256E-2</v>
      </c>
      <c r="K704" s="103">
        <v>0.25046750827310399</v>
      </c>
      <c r="L704" s="103">
        <v>4.1887902047863898E-2</v>
      </c>
    </row>
    <row r="705" spans="1:12" customFormat="1" x14ac:dyDescent="0.25">
      <c r="A705" s="91">
        <v>702</v>
      </c>
      <c r="B705" s="91">
        <v>0</v>
      </c>
      <c r="C705" s="91"/>
      <c r="D705" s="91"/>
      <c r="E705" s="103">
        <v>1</v>
      </c>
      <c r="F705" s="103">
        <v>800</v>
      </c>
      <c r="G705" s="103">
        <v>70.005374588775297</v>
      </c>
      <c r="H705" s="103">
        <v>0</v>
      </c>
      <c r="I705" s="103">
        <v>-6.7199315199413396</v>
      </c>
      <c r="J705" s="103">
        <v>8.8809113140763105E-2</v>
      </c>
      <c r="K705" s="103">
        <v>0.25044140302657503</v>
      </c>
      <c r="L705" s="103">
        <v>4.1887902047863898E-2</v>
      </c>
    </row>
    <row r="706" spans="1:12" customFormat="1" x14ac:dyDescent="0.25">
      <c r="A706" s="91">
        <v>703</v>
      </c>
      <c r="B706" s="91">
        <v>1</v>
      </c>
      <c r="C706" s="91"/>
      <c r="D706" s="91"/>
      <c r="E706" s="103">
        <v>1</v>
      </c>
      <c r="F706" s="103">
        <v>800</v>
      </c>
      <c r="G706" s="103">
        <v>70.047234558293198</v>
      </c>
      <c r="H706" s="103">
        <v>0</v>
      </c>
      <c r="I706" s="103">
        <v>-6.7199315199413396</v>
      </c>
      <c r="J706" s="103">
        <v>8.8799858044532401E-2</v>
      </c>
      <c r="K706" s="103">
        <v>0.25041530368605502</v>
      </c>
      <c r="L706" s="103">
        <v>0.999747537846148</v>
      </c>
    </row>
    <row r="707" spans="1:12" customFormat="1" x14ac:dyDescent="0.25">
      <c r="A707" s="91">
        <v>704</v>
      </c>
      <c r="B707" s="91">
        <v>3</v>
      </c>
      <c r="C707" s="91"/>
      <c r="D707" s="91"/>
      <c r="E707" s="103">
        <v>1</v>
      </c>
      <c r="F707" s="103">
        <v>800</v>
      </c>
      <c r="G707" s="103">
        <v>70.089094527811099</v>
      </c>
      <c r="H707" s="103">
        <v>0</v>
      </c>
      <c r="I707" s="103">
        <v>-6.7199315199413396</v>
      </c>
      <c r="J707" s="103">
        <v>8.87906050419041E-2</v>
      </c>
      <c r="K707" s="103">
        <v>0.25038921024948602</v>
      </c>
      <c r="L707" s="103">
        <v>1.9476660000916901</v>
      </c>
    </row>
    <row r="708" spans="1:12" customFormat="1" x14ac:dyDescent="0.25">
      <c r="A708" s="91">
        <v>705</v>
      </c>
      <c r="B708" s="91">
        <v>7</v>
      </c>
      <c r="C708" s="91"/>
      <c r="D708" s="91"/>
      <c r="E708" s="103">
        <v>1</v>
      </c>
      <c r="F708" s="103">
        <v>833.72158218565505</v>
      </c>
      <c r="G708" s="103">
        <v>70.1227065915255</v>
      </c>
      <c r="H708" s="103">
        <v>0</v>
      </c>
      <c r="I708" s="103">
        <v>-6.7199315199413396</v>
      </c>
      <c r="J708" s="103">
        <v>0.46232388111370898</v>
      </c>
      <c r="K708" s="103">
        <v>1.30375180366106</v>
      </c>
      <c r="L708" s="103">
        <v>4.9888523305805803</v>
      </c>
    </row>
    <row r="709" spans="1:12" customFormat="1" x14ac:dyDescent="0.25">
      <c r="A709" s="91">
        <v>706</v>
      </c>
      <c r="B709" s="91">
        <v>12</v>
      </c>
      <c r="C709" s="91"/>
      <c r="D709" s="91"/>
      <c r="E709" s="103">
        <v>1</v>
      </c>
      <c r="F709" s="103">
        <v>1429.23699803255</v>
      </c>
      <c r="G709" s="103">
        <v>70.194046595920696</v>
      </c>
      <c r="H709" s="103">
        <v>0</v>
      </c>
      <c r="I709" s="103">
        <v>-6.7199315199413396</v>
      </c>
      <c r="J709" s="103">
        <v>0.66335300815336995</v>
      </c>
      <c r="K709" s="103">
        <v>1.87065327181581</v>
      </c>
      <c r="L709" s="103">
        <v>6.83741516051108</v>
      </c>
    </row>
    <row r="710" spans="1:12" customFormat="1" x14ac:dyDescent="0.25">
      <c r="A710" s="91">
        <v>707</v>
      </c>
      <c r="B710" s="91">
        <v>14</v>
      </c>
      <c r="C710" s="91"/>
      <c r="D710" s="91"/>
      <c r="E710" s="103">
        <v>1</v>
      </c>
      <c r="F710" s="103">
        <v>1667.4431643713101</v>
      </c>
      <c r="G710" s="103">
        <v>70.262920118319698</v>
      </c>
      <c r="H710" s="103">
        <v>0</v>
      </c>
      <c r="I710" s="103">
        <v>-6.7199315199413396</v>
      </c>
      <c r="J710" s="103">
        <v>0.55166972823410099</v>
      </c>
      <c r="K710" s="103">
        <v>1.5557067947210701</v>
      </c>
      <c r="L710" s="103">
        <v>4.0813372846433396</v>
      </c>
    </row>
    <row r="711" spans="1:12" customFormat="1" x14ac:dyDescent="0.25">
      <c r="A711" s="91">
        <v>708</v>
      </c>
      <c r="B711" s="91">
        <v>15</v>
      </c>
      <c r="C711" s="91"/>
      <c r="D711" s="91"/>
      <c r="E711" s="103">
        <v>2</v>
      </c>
      <c r="F711" s="103">
        <v>924.17713628958199</v>
      </c>
      <c r="G711" s="103">
        <v>70.310682969915405</v>
      </c>
      <c r="H711" s="103">
        <v>0</v>
      </c>
      <c r="I711" s="103">
        <v>-6.7199315199413396</v>
      </c>
      <c r="J711" s="103">
        <v>0.28944940010377002</v>
      </c>
      <c r="K711" s="103">
        <v>0.81624634346129799</v>
      </c>
      <c r="L711" s="103">
        <v>1.96722103160169</v>
      </c>
    </row>
    <row r="712" spans="1:12" customFormat="1" x14ac:dyDescent="0.25">
      <c r="A712" s="91">
        <v>709</v>
      </c>
      <c r="B712" s="91">
        <v>15</v>
      </c>
      <c r="C712" s="91"/>
      <c r="D712" s="91"/>
      <c r="E712" s="103">
        <v>2</v>
      </c>
      <c r="F712" s="103">
        <v>924.17713628958199</v>
      </c>
      <c r="G712" s="103">
        <v>70.3571712831734</v>
      </c>
      <c r="H712" s="103">
        <v>0</v>
      </c>
      <c r="I712" s="103">
        <v>-6.7199315199413396</v>
      </c>
      <c r="J712" s="103">
        <v>0.340029261131847</v>
      </c>
      <c r="K712" s="103">
        <v>0.95888138296093794</v>
      </c>
      <c r="L712" s="103">
        <v>2.8014179794018101</v>
      </c>
    </row>
    <row r="713" spans="1:12" customFormat="1" x14ac:dyDescent="0.25">
      <c r="A713" s="91">
        <v>710</v>
      </c>
      <c r="B713" s="91">
        <v>17</v>
      </c>
      <c r="C713" s="91"/>
      <c r="D713" s="91"/>
      <c r="E713" s="103">
        <v>2</v>
      </c>
      <c r="F713" s="103">
        <v>1047.4007544615299</v>
      </c>
      <c r="G713" s="103">
        <v>70.402077656376406</v>
      </c>
      <c r="H713" s="103">
        <v>0</v>
      </c>
      <c r="I713" s="103">
        <v>-6.7199315199413396</v>
      </c>
      <c r="J713" s="103">
        <v>0.49101416928302999</v>
      </c>
      <c r="K713" s="103">
        <v>1.38465832066425</v>
      </c>
      <c r="L713" s="103">
        <v>4.9733402930092296</v>
      </c>
    </row>
    <row r="714" spans="1:12" customFormat="1" x14ac:dyDescent="0.25">
      <c r="A714" s="91">
        <v>711</v>
      </c>
      <c r="B714" s="91">
        <v>18</v>
      </c>
      <c r="C714" s="91"/>
      <c r="D714" s="91"/>
      <c r="E714" s="103">
        <v>2</v>
      </c>
      <c r="F714" s="103">
        <v>1109.0125635474999</v>
      </c>
      <c r="G714" s="103">
        <v>70.461400305449999</v>
      </c>
      <c r="H714" s="103">
        <v>0</v>
      </c>
      <c r="I714" s="103">
        <v>-6.7199315199413396</v>
      </c>
      <c r="J714" s="103">
        <v>0.33259163195694003</v>
      </c>
      <c r="K714" s="103">
        <v>0.93790729347979795</v>
      </c>
      <c r="L714" s="103">
        <v>2.1604895593343199</v>
      </c>
    </row>
    <row r="715" spans="1:12" customFormat="1" x14ac:dyDescent="0.25">
      <c r="A715" s="91">
        <v>712</v>
      </c>
      <c r="B715" s="91">
        <v>19</v>
      </c>
      <c r="C715" s="91"/>
      <c r="D715" s="91"/>
      <c r="E715" s="103">
        <v>2</v>
      </c>
      <c r="F715" s="103">
        <v>1170.6243726334701</v>
      </c>
      <c r="G715" s="103">
        <v>70.517022546579099</v>
      </c>
      <c r="H715" s="103">
        <v>0</v>
      </c>
      <c r="I715" s="103">
        <v>-6.7199315199413396</v>
      </c>
      <c r="J715" s="103">
        <v>0.65911509608042995</v>
      </c>
      <c r="K715" s="103">
        <v>1.8587023738964901</v>
      </c>
      <c r="L715" s="103">
        <v>7.4541449061199199</v>
      </c>
    </row>
    <row r="716" spans="1:12" customFormat="1" x14ac:dyDescent="0.25">
      <c r="A716" s="91">
        <v>713</v>
      </c>
      <c r="B716" s="91">
        <v>23</v>
      </c>
      <c r="C716" s="91"/>
      <c r="D716" s="91"/>
      <c r="E716" s="103">
        <v>2</v>
      </c>
      <c r="F716" s="103">
        <v>1417.07160897736</v>
      </c>
      <c r="G716" s="103">
        <v>70.582247124180199</v>
      </c>
      <c r="H716" s="103">
        <v>0</v>
      </c>
      <c r="I716" s="103">
        <v>-6.7199315199413396</v>
      </c>
      <c r="J716" s="103">
        <v>0.88914472871446404</v>
      </c>
      <c r="K716" s="103">
        <v>2.5073851711590298</v>
      </c>
      <c r="L716" s="103">
        <v>10.697043389527099</v>
      </c>
    </row>
    <row r="717" spans="1:12" customFormat="1" x14ac:dyDescent="0.25">
      <c r="A717" s="91">
        <v>714</v>
      </c>
      <c r="B717" s="91">
        <v>25</v>
      </c>
      <c r="C717" s="91"/>
      <c r="D717" s="91"/>
      <c r="E717" s="103">
        <v>2</v>
      </c>
      <c r="F717" s="103">
        <v>1540.2952271493</v>
      </c>
      <c r="G717" s="103">
        <v>70.642062115457804</v>
      </c>
      <c r="H717" s="103">
        <v>0</v>
      </c>
      <c r="I717" s="103">
        <v>-6.7199315199413396</v>
      </c>
      <c r="J717" s="103">
        <v>0.65368203194542396</v>
      </c>
      <c r="K717" s="103">
        <v>1.8433811511459901</v>
      </c>
      <c r="L717" s="103">
        <v>6.3256232945385698</v>
      </c>
    </row>
    <row r="718" spans="1:12" customFormat="1" x14ac:dyDescent="0.25">
      <c r="A718" s="91">
        <v>715</v>
      </c>
      <c r="B718" s="91">
        <v>27</v>
      </c>
      <c r="C718" s="91"/>
      <c r="D718" s="91"/>
      <c r="E718" s="103">
        <v>2</v>
      </c>
      <c r="F718" s="103">
        <v>1663.51884532125</v>
      </c>
      <c r="G718" s="103">
        <v>70.707186840190204</v>
      </c>
      <c r="H718" s="103">
        <v>0</v>
      </c>
      <c r="I718" s="103">
        <v>-6.7199315199413396</v>
      </c>
      <c r="J718" s="103">
        <v>0.932859816853436</v>
      </c>
      <c r="K718" s="103">
        <v>2.63066157399397</v>
      </c>
      <c r="L718" s="103">
        <v>10.738360893563099</v>
      </c>
    </row>
    <row r="719" spans="1:12" customFormat="1" x14ac:dyDescent="0.25">
      <c r="A719" s="91">
        <v>716</v>
      </c>
      <c r="B719" s="91">
        <v>30</v>
      </c>
      <c r="C719" s="91"/>
      <c r="D719" s="91"/>
      <c r="E719" s="103">
        <v>3</v>
      </c>
      <c r="F719" s="103">
        <v>1156.6930400057499</v>
      </c>
      <c r="G719" s="103">
        <v>70.773388838890895</v>
      </c>
      <c r="H719" s="103">
        <v>0</v>
      </c>
      <c r="I719" s="103">
        <v>-6.7199315199413396</v>
      </c>
      <c r="J719" s="103">
        <v>0.85208664231236197</v>
      </c>
      <c r="K719" s="103">
        <v>2.40288149103205</v>
      </c>
      <c r="L719" s="103">
        <v>10.634027304881799</v>
      </c>
    </row>
    <row r="720" spans="1:12" customFormat="1" x14ac:dyDescent="0.25">
      <c r="A720" s="91">
        <v>717</v>
      </c>
      <c r="B720" s="91">
        <v>32</v>
      </c>
      <c r="C720" s="91"/>
      <c r="D720" s="91"/>
      <c r="E720" s="103">
        <v>3</v>
      </c>
      <c r="F720" s="103">
        <v>1233.80590933947</v>
      </c>
      <c r="G720" s="103">
        <v>70.851279728136305</v>
      </c>
      <c r="H720" s="103">
        <v>0</v>
      </c>
      <c r="I720" s="103">
        <v>-6.7199315199413396</v>
      </c>
      <c r="J720" s="103">
        <v>0.81250052583458598</v>
      </c>
      <c r="K720" s="103">
        <v>2.2912487745184502</v>
      </c>
      <c r="L720" s="103">
        <v>9.8444110008636603</v>
      </c>
    </row>
    <row r="721" spans="1:12" customFormat="1" x14ac:dyDescent="0.25">
      <c r="A721" s="91">
        <v>718</v>
      </c>
      <c r="B721" s="91">
        <v>34</v>
      </c>
      <c r="C721" s="91"/>
      <c r="D721" s="91"/>
      <c r="E721" s="103">
        <v>3</v>
      </c>
      <c r="F721" s="103">
        <v>1310.91877867318</v>
      </c>
      <c r="G721" s="103">
        <v>70.930122543332104</v>
      </c>
      <c r="H721" s="103">
        <v>0</v>
      </c>
      <c r="I721" s="103">
        <v>-6.7199315199413396</v>
      </c>
      <c r="J721" s="103">
        <v>0.624157788109032</v>
      </c>
      <c r="K721" s="103">
        <v>1.76012288194151</v>
      </c>
      <c r="L721" s="103">
        <v>6.5194679871131598</v>
      </c>
    </row>
    <row r="722" spans="1:12" customFormat="1" x14ac:dyDescent="0.25">
      <c r="A722" s="91">
        <v>719</v>
      </c>
      <c r="B722" s="91">
        <v>34</v>
      </c>
      <c r="C722" s="91"/>
      <c r="D722" s="91"/>
      <c r="E722" s="103">
        <v>3</v>
      </c>
      <c r="F722" s="103">
        <v>1310.91877867318</v>
      </c>
      <c r="G722" s="103">
        <v>71.009675176141698</v>
      </c>
      <c r="H722" s="103">
        <v>0</v>
      </c>
      <c r="I722" s="103">
        <v>-6.7199315199413396</v>
      </c>
      <c r="J722" s="103">
        <v>0.373532141713178</v>
      </c>
      <c r="K722" s="103">
        <v>1.0533593945240201</v>
      </c>
      <c r="L722" s="103">
        <v>2.23621261654147</v>
      </c>
    </row>
    <row r="723" spans="1:12" customFormat="1" x14ac:dyDescent="0.25">
      <c r="A723" s="91">
        <v>720</v>
      </c>
      <c r="B723" s="91">
        <v>34</v>
      </c>
      <c r="C723" s="91"/>
      <c r="D723" s="91"/>
      <c r="E723" s="103">
        <v>3</v>
      </c>
      <c r="F723" s="103">
        <v>1310.91877867318</v>
      </c>
      <c r="G723" s="103">
        <v>71.089227808951193</v>
      </c>
      <c r="H723" s="103">
        <v>0</v>
      </c>
      <c r="I723" s="103">
        <v>-6.7199315199413396</v>
      </c>
      <c r="J723" s="103">
        <v>0.33127165648425899</v>
      </c>
      <c r="K723" s="103">
        <v>0.93418496704675602</v>
      </c>
      <c r="L723" s="103">
        <v>1.50528037459595</v>
      </c>
    </row>
    <row r="724" spans="1:12" customFormat="1" x14ac:dyDescent="0.25">
      <c r="A724" s="91">
        <v>721</v>
      </c>
      <c r="B724" s="91">
        <v>34</v>
      </c>
      <c r="C724" s="91"/>
      <c r="D724" s="91"/>
      <c r="E724" s="103">
        <v>3</v>
      </c>
      <c r="F724" s="103">
        <v>1310.91877867318</v>
      </c>
      <c r="G724" s="103">
        <v>71.168070624147006</v>
      </c>
      <c r="H724" s="103">
        <v>0</v>
      </c>
      <c r="I724" s="103">
        <v>-6.7199315199413396</v>
      </c>
      <c r="J724" s="103">
        <v>0.75473619666971803</v>
      </c>
      <c r="K724" s="103">
        <v>2.1283535588212801</v>
      </c>
      <c r="L724" s="103">
        <v>8.7162832425342103</v>
      </c>
    </row>
    <row r="725" spans="1:12" customFormat="1" x14ac:dyDescent="0.25">
      <c r="A725" s="91">
        <v>722</v>
      </c>
      <c r="B725" s="91">
        <v>37</v>
      </c>
      <c r="C725" s="91"/>
      <c r="D725" s="91"/>
      <c r="E725" s="103">
        <v>3</v>
      </c>
      <c r="F725" s="103">
        <v>1426.58808267376</v>
      </c>
      <c r="G725" s="103">
        <v>71.248921602183799</v>
      </c>
      <c r="H725" s="103">
        <v>0</v>
      </c>
      <c r="I725" s="103">
        <v>-6.7199315199413396</v>
      </c>
      <c r="J725" s="103">
        <v>1.13596287346919</v>
      </c>
      <c r="K725" s="103">
        <v>3.2034115166402199</v>
      </c>
      <c r="L725" s="103">
        <v>14.7791577757264</v>
      </c>
    </row>
    <row r="726" spans="1:12" customFormat="1" x14ac:dyDescent="0.25">
      <c r="A726" s="91">
        <v>723</v>
      </c>
      <c r="B726" s="91">
        <v>39</v>
      </c>
      <c r="C726" s="91"/>
      <c r="D726" s="91"/>
      <c r="E726" s="103">
        <v>3</v>
      </c>
      <c r="F726" s="103">
        <v>1503.7009520074801</v>
      </c>
      <c r="G726" s="103">
        <v>71.321995249510493</v>
      </c>
      <c r="H726" s="103">
        <v>0</v>
      </c>
      <c r="I726" s="103">
        <v>-6.7199315199413396</v>
      </c>
      <c r="J726" s="103">
        <v>0.91231313067348196</v>
      </c>
      <c r="K726" s="103">
        <v>2.5727199874554501</v>
      </c>
      <c r="L726" s="103">
        <v>10.8711395000966</v>
      </c>
    </row>
    <row r="727" spans="1:12" customFormat="1" x14ac:dyDescent="0.25">
      <c r="A727" s="91">
        <v>724</v>
      </c>
      <c r="B727" s="91">
        <v>41</v>
      </c>
      <c r="C727" s="91"/>
      <c r="D727" s="91"/>
      <c r="E727" s="103">
        <v>3</v>
      </c>
      <c r="F727" s="103">
        <v>1580.8138213411901</v>
      </c>
      <c r="G727" s="103">
        <v>71.398813923403196</v>
      </c>
      <c r="H727" s="103">
        <v>0</v>
      </c>
      <c r="I727" s="103">
        <v>-6.7199315199413396</v>
      </c>
      <c r="J727" s="103">
        <v>1.0441033992075299</v>
      </c>
      <c r="K727" s="103">
        <v>2.9443681054205699</v>
      </c>
      <c r="L727" s="103">
        <v>12.889958069110399</v>
      </c>
    </row>
    <row r="728" spans="1:12" customFormat="1" x14ac:dyDescent="0.25">
      <c r="A728" s="91">
        <v>725</v>
      </c>
      <c r="B728" s="91">
        <v>43</v>
      </c>
      <c r="C728" s="91"/>
      <c r="D728" s="91"/>
      <c r="E728" s="103">
        <v>3</v>
      </c>
      <c r="F728" s="103">
        <v>1657.9266906749101</v>
      </c>
      <c r="G728" s="103">
        <v>71.476204389049499</v>
      </c>
      <c r="H728" s="103">
        <v>0</v>
      </c>
      <c r="I728" s="103">
        <v>-6.7199315199413396</v>
      </c>
      <c r="J728" s="103">
        <v>1.0847404636884299</v>
      </c>
      <c r="K728" s="103">
        <v>3.05896449179982</v>
      </c>
      <c r="L728" s="103">
        <v>13.3613263252529</v>
      </c>
    </row>
    <row r="729" spans="1:12" customFormat="1" x14ac:dyDescent="0.25">
      <c r="A729" s="91">
        <v>726</v>
      </c>
      <c r="B729" s="91">
        <v>45</v>
      </c>
      <c r="C729" s="91"/>
      <c r="D729" s="91"/>
      <c r="E729" s="103">
        <v>4</v>
      </c>
      <c r="F729" s="103">
        <v>1278.83747043893</v>
      </c>
      <c r="G729" s="103">
        <v>71.557101886403203</v>
      </c>
      <c r="H729" s="103">
        <v>0</v>
      </c>
      <c r="I729" s="103">
        <v>-6.7199315199413396</v>
      </c>
      <c r="J729" s="103">
        <v>1.0465860905636499</v>
      </c>
      <c r="K729" s="103">
        <v>2.9513692867691801</v>
      </c>
      <c r="L729" s="103">
        <v>13.583752031009601</v>
      </c>
    </row>
    <row r="730" spans="1:12" customFormat="1" x14ac:dyDescent="0.25">
      <c r="A730" s="91">
        <v>727</v>
      </c>
      <c r="B730" s="91">
        <v>47</v>
      </c>
      <c r="C730" s="91"/>
      <c r="D730" s="91"/>
      <c r="E730" s="103">
        <v>4</v>
      </c>
      <c r="F730" s="103">
        <v>1335.67469134732</v>
      </c>
      <c r="G730" s="103">
        <v>71.6388675360691</v>
      </c>
      <c r="H730" s="103">
        <v>0</v>
      </c>
      <c r="I730" s="103">
        <v>-6.7199315199413396</v>
      </c>
      <c r="J730" s="103">
        <v>1.1300625070814101</v>
      </c>
      <c r="K730" s="103">
        <v>3.18677250309455</v>
      </c>
      <c r="L730" s="103">
        <v>14.846501559625599</v>
      </c>
    </row>
    <row r="731" spans="1:12" customFormat="1" x14ac:dyDescent="0.25">
      <c r="A731" s="91">
        <v>728</v>
      </c>
      <c r="B731" s="91">
        <v>49</v>
      </c>
      <c r="C731" s="91"/>
      <c r="D731" s="91"/>
      <c r="E731" s="103">
        <v>4</v>
      </c>
      <c r="F731" s="103">
        <v>1392.5119122557201</v>
      </c>
      <c r="G731" s="103">
        <v>71.718809432505907</v>
      </c>
      <c r="H731" s="103">
        <v>0</v>
      </c>
      <c r="I731" s="103">
        <v>-6.7199315199413396</v>
      </c>
      <c r="J731" s="103">
        <v>1.0353124636414399</v>
      </c>
      <c r="K731" s="103">
        <v>2.9195776964273201</v>
      </c>
      <c r="L731" s="103">
        <v>13.195547974099799</v>
      </c>
    </row>
    <row r="732" spans="1:12" customFormat="1" x14ac:dyDescent="0.25">
      <c r="A732" s="91">
        <v>729</v>
      </c>
      <c r="B732" s="91">
        <v>50</v>
      </c>
      <c r="C732" s="91"/>
      <c r="D732" s="91"/>
      <c r="E732" s="103">
        <v>4</v>
      </c>
      <c r="F732" s="103">
        <v>1420.9305227099201</v>
      </c>
      <c r="G732" s="103">
        <v>71.796737576072601</v>
      </c>
      <c r="H732" s="103">
        <v>0</v>
      </c>
      <c r="I732" s="103">
        <v>-6.7199315199413396</v>
      </c>
      <c r="J732" s="103">
        <v>0.65529580186273395</v>
      </c>
      <c r="K732" s="103">
        <v>1.84793197693357</v>
      </c>
      <c r="L732" s="103">
        <v>6.7435372884672402</v>
      </c>
    </row>
    <row r="733" spans="1:12" customFormat="1" x14ac:dyDescent="0.25">
      <c r="A733" s="91">
        <v>730</v>
      </c>
      <c r="B733" s="91">
        <v>50</v>
      </c>
      <c r="C733" s="91"/>
      <c r="D733" s="91"/>
      <c r="E733" s="103">
        <v>4</v>
      </c>
      <c r="F733" s="103">
        <v>1420.9305227099201</v>
      </c>
      <c r="G733" s="103">
        <v>71.874665719639196</v>
      </c>
      <c r="H733" s="103">
        <v>0</v>
      </c>
      <c r="I733" s="103">
        <v>-6.7199315199413396</v>
      </c>
      <c r="J733" s="103">
        <v>0.51060125634717901</v>
      </c>
      <c r="K733" s="103">
        <v>1.4398938408948601</v>
      </c>
      <c r="L733" s="103">
        <v>4.2568934876417899</v>
      </c>
    </row>
    <row r="734" spans="1:12" customFormat="1" x14ac:dyDescent="0.25">
      <c r="A734" s="91">
        <v>731</v>
      </c>
      <c r="B734" s="91">
        <v>50</v>
      </c>
      <c r="C734" s="91"/>
      <c r="D734" s="91"/>
      <c r="E734" s="103">
        <v>4</v>
      </c>
      <c r="F734" s="103">
        <v>1420.9305227099201</v>
      </c>
      <c r="G734" s="103">
        <v>71.952593863205905</v>
      </c>
      <c r="H734" s="103">
        <v>0</v>
      </c>
      <c r="I734" s="103">
        <v>-6.7199315199413396</v>
      </c>
      <c r="J734" s="103">
        <v>0.54908940925503202</v>
      </c>
      <c r="K734" s="103">
        <v>1.54843030380116</v>
      </c>
      <c r="L734" s="103">
        <v>4.9223562229266404</v>
      </c>
    </row>
    <row r="735" spans="1:12" customFormat="1" x14ac:dyDescent="0.25">
      <c r="A735" s="91">
        <v>732</v>
      </c>
      <c r="B735" s="91">
        <v>50</v>
      </c>
      <c r="C735" s="91"/>
      <c r="D735" s="91"/>
      <c r="E735" s="103">
        <v>4</v>
      </c>
      <c r="F735" s="103">
        <v>1420.9305227099201</v>
      </c>
      <c r="G735" s="103">
        <v>72.0305220067725</v>
      </c>
      <c r="H735" s="103">
        <v>0</v>
      </c>
      <c r="I735" s="103">
        <v>-6.7199315199413396</v>
      </c>
      <c r="J735" s="103">
        <v>0.53864449275680404</v>
      </c>
      <c r="K735" s="103">
        <v>1.51897567409255</v>
      </c>
      <c r="L735" s="103">
        <v>4.7431343177561196</v>
      </c>
    </row>
    <row r="736" spans="1:12" customFormat="1" x14ac:dyDescent="0.25">
      <c r="A736" s="91">
        <v>733</v>
      </c>
      <c r="B736" s="91">
        <v>50</v>
      </c>
      <c r="C736" s="91"/>
      <c r="D736" s="91"/>
      <c r="E736" s="103">
        <v>4</v>
      </c>
      <c r="F736" s="103">
        <v>1420.9305227099201</v>
      </c>
      <c r="G736" s="103">
        <v>72.108450150339195</v>
      </c>
      <c r="H736" s="103">
        <v>0</v>
      </c>
      <c r="I736" s="103">
        <v>-6.7199315199413396</v>
      </c>
      <c r="J736" s="103">
        <v>0.54137580617309899</v>
      </c>
      <c r="K736" s="103">
        <v>1.5266779688221199</v>
      </c>
      <c r="L736" s="103">
        <v>4.7911716753234597</v>
      </c>
    </row>
    <row r="737" spans="1:12" customFormat="1" x14ac:dyDescent="0.25">
      <c r="A737" s="91">
        <v>734</v>
      </c>
      <c r="B737" s="91">
        <v>50</v>
      </c>
      <c r="C737" s="91"/>
      <c r="D737" s="91"/>
      <c r="E737" s="103">
        <v>4</v>
      </c>
      <c r="F737" s="103">
        <v>1420.9305227099201</v>
      </c>
      <c r="G737" s="103">
        <v>72.186378293905804</v>
      </c>
      <c r="H737" s="103">
        <v>0</v>
      </c>
      <c r="I737" s="103">
        <v>-6.7199315199413396</v>
      </c>
      <c r="J737" s="103">
        <v>0.54037685608835595</v>
      </c>
      <c r="K737" s="103">
        <v>1.52386093291298</v>
      </c>
      <c r="L737" s="103">
        <v>4.7748554186918399</v>
      </c>
    </row>
    <row r="738" spans="1:12" customFormat="1" x14ac:dyDescent="0.25">
      <c r="A738" s="91">
        <v>735</v>
      </c>
      <c r="B738" s="91">
        <v>50</v>
      </c>
      <c r="C738" s="91"/>
      <c r="D738" s="91"/>
      <c r="E738" s="103">
        <v>4</v>
      </c>
      <c r="F738" s="103">
        <v>1420.9305227099201</v>
      </c>
      <c r="G738" s="103">
        <v>72.264306437472499</v>
      </c>
      <c r="H738" s="103">
        <v>0</v>
      </c>
      <c r="I738" s="103">
        <v>-6.7199315199413396</v>
      </c>
      <c r="J738" s="103">
        <v>0.54112603003142101</v>
      </c>
      <c r="K738" s="103">
        <v>1.5259736009351701</v>
      </c>
      <c r="L738" s="103">
        <v>4.7886953940835397</v>
      </c>
    </row>
    <row r="739" spans="1:12" customFormat="1" x14ac:dyDescent="0.25">
      <c r="A739" s="91">
        <v>736</v>
      </c>
      <c r="B739" s="91">
        <v>50</v>
      </c>
      <c r="C739" s="91"/>
      <c r="D739" s="91"/>
      <c r="E739" s="103">
        <v>4</v>
      </c>
      <c r="F739" s="103">
        <v>1420.9305227099201</v>
      </c>
      <c r="G739" s="103">
        <v>72.342234581039094</v>
      </c>
      <c r="H739" s="103">
        <v>0</v>
      </c>
      <c r="I739" s="103">
        <v>-6.7199315199413396</v>
      </c>
      <c r="J739" s="103">
        <v>0.53861354758304603</v>
      </c>
      <c r="K739" s="103">
        <v>1.5188884088057</v>
      </c>
      <c r="L739" s="103">
        <v>4.7462652292682401</v>
      </c>
    </row>
    <row r="740" spans="1:12" customFormat="1" x14ac:dyDescent="0.25">
      <c r="A740" s="91">
        <v>737</v>
      </c>
      <c r="B740" s="91">
        <v>50</v>
      </c>
      <c r="C740" s="91"/>
      <c r="D740" s="91"/>
      <c r="E740" s="103">
        <v>4</v>
      </c>
      <c r="F740" s="103">
        <v>1420.9305227099201</v>
      </c>
      <c r="G740" s="103">
        <v>72.420162724605802</v>
      </c>
      <c r="H740" s="103">
        <v>0</v>
      </c>
      <c r="I740" s="103">
        <v>-6.7199315199413396</v>
      </c>
      <c r="J740" s="103">
        <v>0.54740192970330104</v>
      </c>
      <c r="K740" s="103">
        <v>1.5436716170902101</v>
      </c>
      <c r="L740" s="103">
        <v>4.8987605849966398</v>
      </c>
    </row>
    <row r="741" spans="1:12" customFormat="1" x14ac:dyDescent="0.25">
      <c r="A741" s="91">
        <v>738</v>
      </c>
      <c r="B741" s="91">
        <v>50</v>
      </c>
      <c r="C741" s="91"/>
      <c r="D741" s="91"/>
      <c r="E741" s="103">
        <v>4</v>
      </c>
      <c r="F741" s="103">
        <v>1420.9305227099201</v>
      </c>
      <c r="G741" s="103">
        <v>72.498090868172397</v>
      </c>
      <c r="H741" s="103">
        <v>0</v>
      </c>
      <c r="I741" s="103">
        <v>-6.7199315199413396</v>
      </c>
      <c r="J741" s="103">
        <v>0.51427967542918895</v>
      </c>
      <c r="K741" s="103">
        <v>1.45026697044473</v>
      </c>
      <c r="L741" s="103">
        <v>4.3278252979503398</v>
      </c>
    </row>
    <row r="742" spans="1:12" customFormat="1" x14ac:dyDescent="0.25">
      <c r="A742" s="91">
        <v>739</v>
      </c>
      <c r="B742" s="91">
        <v>50</v>
      </c>
      <c r="C742" s="91"/>
      <c r="D742" s="91"/>
      <c r="E742" s="103">
        <v>4</v>
      </c>
      <c r="F742" s="103">
        <v>1420.9305227099201</v>
      </c>
      <c r="G742" s="103">
        <v>72.576019011739106</v>
      </c>
      <c r="H742" s="103">
        <v>0</v>
      </c>
      <c r="I742" s="103">
        <v>-6.7199315199413396</v>
      </c>
      <c r="J742" s="103">
        <v>0.63792947125553101</v>
      </c>
      <c r="K742" s="103">
        <v>1.79895898250903</v>
      </c>
      <c r="L742" s="103">
        <v>6.4556899395307603</v>
      </c>
    </row>
    <row r="743" spans="1:12" customFormat="1" x14ac:dyDescent="0.25">
      <c r="A743" s="91">
        <v>740</v>
      </c>
      <c r="B743" s="91">
        <v>50</v>
      </c>
      <c r="C743" s="91"/>
      <c r="D743" s="91"/>
      <c r="E743" s="103">
        <v>4</v>
      </c>
      <c r="F743" s="103">
        <v>1420.9305227099201</v>
      </c>
      <c r="G743" s="103">
        <v>72.656522895143297</v>
      </c>
      <c r="H743" s="103">
        <v>0</v>
      </c>
      <c r="I743" s="103">
        <v>-6.7199315199413396</v>
      </c>
      <c r="J743" s="103">
        <v>0.202381553134827</v>
      </c>
      <c r="K743" s="103">
        <v>0.570715305235036</v>
      </c>
      <c r="L743" s="103">
        <v>-1.1305816258065799</v>
      </c>
    </row>
    <row r="744" spans="1:12" customFormat="1" x14ac:dyDescent="0.25">
      <c r="A744" s="91">
        <v>741</v>
      </c>
      <c r="B744" s="91">
        <v>48</v>
      </c>
      <c r="C744" s="91"/>
      <c r="D744" s="91"/>
      <c r="E744" s="103">
        <v>4</v>
      </c>
      <c r="F744" s="103">
        <v>1364.0933018015201</v>
      </c>
      <c r="G744" s="103">
        <v>72.7363863499085</v>
      </c>
      <c r="H744" s="103">
        <v>0</v>
      </c>
      <c r="I744" s="103">
        <v>-6.7199315199413396</v>
      </c>
      <c r="J744" s="103">
        <v>0</v>
      </c>
      <c r="K744" s="103">
        <v>0</v>
      </c>
      <c r="L744" s="103">
        <v>-3.4568630014955501</v>
      </c>
    </row>
    <row r="745" spans="1:12" customFormat="1" x14ac:dyDescent="0.25">
      <c r="A745" s="91">
        <v>742</v>
      </c>
      <c r="B745" s="91">
        <v>47</v>
      </c>
      <c r="C745" s="91"/>
      <c r="D745" s="91"/>
      <c r="E745" s="103">
        <v>4</v>
      </c>
      <c r="F745" s="103">
        <v>1335.67469134732</v>
      </c>
      <c r="G745" s="103">
        <v>72.817804904941895</v>
      </c>
      <c r="H745" s="103">
        <v>0</v>
      </c>
      <c r="I745" s="103">
        <v>-6.7199315199413396</v>
      </c>
      <c r="J745" s="103">
        <v>0.144470580309291</v>
      </c>
      <c r="K745" s="103">
        <v>0.40740655490359901</v>
      </c>
      <c r="L745" s="103">
        <v>-1.8348249611838301</v>
      </c>
    </row>
    <row r="746" spans="1:12" customFormat="1" x14ac:dyDescent="0.25">
      <c r="A746" s="91">
        <v>743</v>
      </c>
      <c r="B746" s="91">
        <v>45</v>
      </c>
      <c r="C746" s="91"/>
      <c r="D746" s="91"/>
      <c r="E746" s="103">
        <v>4</v>
      </c>
      <c r="F746" s="103">
        <v>1278.83747043893</v>
      </c>
      <c r="G746" s="103">
        <v>72.898498082542005</v>
      </c>
      <c r="H746" s="103">
        <v>0</v>
      </c>
      <c r="I746" s="103">
        <v>-6.7199315199413396</v>
      </c>
      <c r="J746" s="103">
        <v>0</v>
      </c>
      <c r="K746" s="103">
        <v>0</v>
      </c>
      <c r="L746" s="103">
        <v>-4.3037476147855802</v>
      </c>
    </row>
    <row r="747" spans="1:12" customFormat="1" x14ac:dyDescent="0.25">
      <c r="A747" s="91">
        <v>744</v>
      </c>
      <c r="B747" s="91">
        <v>43</v>
      </c>
      <c r="C747" s="91"/>
      <c r="D747" s="91"/>
      <c r="E747" s="103">
        <v>4</v>
      </c>
      <c r="F747" s="103">
        <v>1222.00024953053</v>
      </c>
      <c r="G747" s="103">
        <v>72.978592603953203</v>
      </c>
      <c r="H747" s="103">
        <v>0</v>
      </c>
      <c r="I747" s="103">
        <v>-6.7199315199413396</v>
      </c>
      <c r="J747" s="103">
        <v>0</v>
      </c>
      <c r="K747" s="103">
        <v>0</v>
      </c>
      <c r="L747" s="103">
        <v>-4.08944031461274</v>
      </c>
    </row>
    <row r="748" spans="1:12" customFormat="1" x14ac:dyDescent="0.25">
      <c r="A748" s="91">
        <v>745</v>
      </c>
      <c r="B748" s="91">
        <v>41</v>
      </c>
      <c r="C748" s="91"/>
      <c r="D748" s="91"/>
      <c r="E748" s="103">
        <v>4</v>
      </c>
      <c r="F748" s="103">
        <v>1165.16302862213</v>
      </c>
      <c r="G748" s="103">
        <v>73.053085629242901</v>
      </c>
      <c r="H748" s="103">
        <v>0</v>
      </c>
      <c r="I748" s="103">
        <v>-6.7199315199413396</v>
      </c>
      <c r="J748" s="103">
        <v>0</v>
      </c>
      <c r="K748" s="103">
        <v>0</v>
      </c>
      <c r="L748" s="103">
        <v>-3.8782734183132499</v>
      </c>
    </row>
    <row r="749" spans="1:12" customFormat="1" x14ac:dyDescent="0.25">
      <c r="A749" s="91">
        <v>746</v>
      </c>
      <c r="B749" s="91">
        <v>39</v>
      </c>
      <c r="C749" s="91"/>
      <c r="D749" s="91"/>
      <c r="E749" s="103">
        <v>3</v>
      </c>
      <c r="F749" s="103">
        <v>1503.7009520074801</v>
      </c>
      <c r="G749" s="103">
        <v>73.124224523523495</v>
      </c>
      <c r="H749" s="103">
        <v>0</v>
      </c>
      <c r="I749" s="103">
        <v>-6.7199315199413396</v>
      </c>
      <c r="J749" s="103">
        <v>0.21566987361217199</v>
      </c>
      <c r="K749" s="103">
        <v>0.60818832468674699</v>
      </c>
      <c r="L749" s="103">
        <v>-1.2062340692462199</v>
      </c>
    </row>
    <row r="750" spans="1:12" customFormat="1" x14ac:dyDescent="0.25">
      <c r="A750" s="91">
        <v>747</v>
      </c>
      <c r="B750" s="91">
        <v>38</v>
      </c>
      <c r="C750" s="91"/>
      <c r="D750" s="91"/>
      <c r="E750" s="103">
        <v>3</v>
      </c>
      <c r="F750" s="103">
        <v>1465.14451734062</v>
      </c>
      <c r="G750" s="103">
        <v>73.199126983916997</v>
      </c>
      <c r="H750" s="103">
        <v>0</v>
      </c>
      <c r="I750" s="103">
        <v>-6.7199315199413396</v>
      </c>
      <c r="J750" s="103">
        <v>0</v>
      </c>
      <c r="K750" s="103">
        <v>0</v>
      </c>
      <c r="L750" s="103">
        <v>-5.0300467013176604</v>
      </c>
    </row>
    <row r="751" spans="1:12" customFormat="1" x14ac:dyDescent="0.25">
      <c r="A751" s="91">
        <v>748</v>
      </c>
      <c r="B751" s="91">
        <v>35</v>
      </c>
      <c r="C751" s="91"/>
      <c r="D751" s="91"/>
      <c r="E751" s="103">
        <v>3</v>
      </c>
      <c r="F751" s="103">
        <v>1349.47521334004</v>
      </c>
      <c r="G751" s="103">
        <v>73.276148992366302</v>
      </c>
      <c r="H751" s="103">
        <v>0</v>
      </c>
      <c r="I751" s="103">
        <v>-6.7199315199413396</v>
      </c>
      <c r="J751" s="103">
        <v>0</v>
      </c>
      <c r="K751" s="103">
        <v>0</v>
      </c>
      <c r="L751" s="103">
        <v>-3.6947261176932402</v>
      </c>
    </row>
    <row r="752" spans="1:12" customFormat="1" x14ac:dyDescent="0.25">
      <c r="A752" s="91">
        <v>749</v>
      </c>
      <c r="B752" s="91">
        <v>35</v>
      </c>
      <c r="C752" s="91"/>
      <c r="D752" s="91"/>
      <c r="E752" s="103">
        <v>3</v>
      </c>
      <c r="F752" s="103">
        <v>1349.47521334004</v>
      </c>
      <c r="G752" s="103">
        <v>73.351320638411295</v>
      </c>
      <c r="H752" s="103">
        <v>0</v>
      </c>
      <c r="I752" s="103">
        <v>-6.7199315199413396</v>
      </c>
      <c r="J752" s="103">
        <v>0.52523490826776897</v>
      </c>
      <c r="K752" s="103">
        <v>1.48116069053208</v>
      </c>
      <c r="L752" s="103">
        <v>4.7504014720422196</v>
      </c>
    </row>
    <row r="753" spans="1:12" customFormat="1" x14ac:dyDescent="0.25">
      <c r="A753" s="91">
        <v>750</v>
      </c>
      <c r="B753" s="91">
        <v>35</v>
      </c>
      <c r="C753" s="91"/>
      <c r="D753" s="91"/>
      <c r="E753" s="103">
        <v>3</v>
      </c>
      <c r="F753" s="103">
        <v>1349.47521334004</v>
      </c>
      <c r="G753" s="103">
        <v>73.427202102069998</v>
      </c>
      <c r="H753" s="103">
        <v>0</v>
      </c>
      <c r="I753" s="103">
        <v>-6.7199315199413396</v>
      </c>
      <c r="J753" s="103">
        <v>0.39173770521636497</v>
      </c>
      <c r="K753" s="103">
        <v>1.1046990229178</v>
      </c>
      <c r="L753" s="103">
        <v>2.4508203836182201</v>
      </c>
    </row>
    <row r="754" spans="1:12" customFormat="1" x14ac:dyDescent="0.25">
      <c r="A754" s="91">
        <v>751</v>
      </c>
      <c r="B754" s="91">
        <v>35</v>
      </c>
      <c r="C754" s="91"/>
      <c r="D754" s="91"/>
      <c r="E754" s="103">
        <v>3</v>
      </c>
      <c r="F754" s="103">
        <v>1349.47521334004</v>
      </c>
      <c r="G754" s="103">
        <v>73.509568984712502</v>
      </c>
      <c r="H754" s="103">
        <v>0</v>
      </c>
      <c r="I754" s="103">
        <v>-6.7199315199413396</v>
      </c>
      <c r="J754" s="103">
        <v>0.42756943603812397</v>
      </c>
      <c r="K754" s="103">
        <v>1.20574438439606</v>
      </c>
      <c r="L754" s="103">
        <v>3.0717555510702801</v>
      </c>
    </row>
    <row r="755" spans="1:12" customFormat="1" x14ac:dyDescent="0.25">
      <c r="A755" s="91">
        <v>752</v>
      </c>
      <c r="B755" s="91">
        <v>35</v>
      </c>
      <c r="C755" s="91"/>
      <c r="D755" s="91"/>
      <c r="E755" s="103">
        <v>3</v>
      </c>
      <c r="F755" s="103">
        <v>1349.47521334004</v>
      </c>
      <c r="G755" s="103">
        <v>73.594261735375198</v>
      </c>
      <c r="H755" s="103">
        <v>0</v>
      </c>
      <c r="I755" s="103">
        <v>-6.7199315199413396</v>
      </c>
      <c r="J755" s="103">
        <v>0.41672859114147098</v>
      </c>
      <c r="K755" s="103">
        <v>1.1751732379236399</v>
      </c>
      <c r="L755" s="103">
        <v>2.8852944569593202</v>
      </c>
    </row>
    <row r="756" spans="1:12" customFormat="1" x14ac:dyDescent="0.25">
      <c r="A756" s="91">
        <v>753</v>
      </c>
      <c r="B756" s="91">
        <v>35</v>
      </c>
      <c r="C756" s="91"/>
      <c r="D756" s="91"/>
      <c r="E756" s="103">
        <v>3</v>
      </c>
      <c r="F756" s="103">
        <v>1349.47521334004</v>
      </c>
      <c r="G756" s="103">
        <v>73.678954486037895</v>
      </c>
      <c r="H756" s="103">
        <v>0</v>
      </c>
      <c r="I756" s="103">
        <v>-6.7199315199413396</v>
      </c>
      <c r="J756" s="103">
        <v>0.42376308620203001</v>
      </c>
      <c r="K756" s="103">
        <v>1.1950104905461001</v>
      </c>
      <c r="L756" s="103">
        <v>3.0078376249327698</v>
      </c>
    </row>
    <row r="757" spans="1:12" customFormat="1" x14ac:dyDescent="0.25">
      <c r="A757" s="91">
        <v>754</v>
      </c>
      <c r="B757" s="91">
        <v>35</v>
      </c>
      <c r="C757" s="91"/>
      <c r="D757" s="91"/>
      <c r="E757" s="103">
        <v>3</v>
      </c>
      <c r="F757" s="103">
        <v>1349.47521334004</v>
      </c>
      <c r="G757" s="103">
        <v>73.7611209613043</v>
      </c>
      <c r="H757" s="103">
        <v>0</v>
      </c>
      <c r="I757" s="103">
        <v>-6.7199315199413396</v>
      </c>
      <c r="J757" s="103">
        <v>0.40601445413050502</v>
      </c>
      <c r="K757" s="103">
        <v>1.1449594072665099</v>
      </c>
      <c r="L757" s="103">
        <v>2.7017530452613698</v>
      </c>
    </row>
    <row r="758" spans="1:12" customFormat="1" x14ac:dyDescent="0.25">
      <c r="A758" s="91">
        <v>755</v>
      </c>
      <c r="B758" s="91">
        <v>35</v>
      </c>
      <c r="C758" s="91"/>
      <c r="D758" s="91"/>
      <c r="E758" s="103">
        <v>3</v>
      </c>
      <c r="F758" s="103">
        <v>1349.47521334004</v>
      </c>
      <c r="G758" s="103">
        <v>73.842577618956895</v>
      </c>
      <c r="H758" s="103">
        <v>0</v>
      </c>
      <c r="I758" s="103">
        <v>-6.7199315199413396</v>
      </c>
      <c r="J758" s="103">
        <v>0.46965170948646001</v>
      </c>
      <c r="K758" s="103">
        <v>1.3244162552461201</v>
      </c>
      <c r="L758" s="103">
        <v>3.8011768879224799</v>
      </c>
    </row>
    <row r="759" spans="1:12" customFormat="1" x14ac:dyDescent="0.25">
      <c r="A759" s="91">
        <v>756</v>
      </c>
      <c r="B759" s="91">
        <v>35</v>
      </c>
      <c r="C759" s="91"/>
      <c r="D759" s="91"/>
      <c r="E759" s="103">
        <v>3</v>
      </c>
      <c r="F759" s="103">
        <v>1349.47521334004</v>
      </c>
      <c r="G759" s="103">
        <v>73.926991037610307</v>
      </c>
      <c r="H759" s="103">
        <v>0</v>
      </c>
      <c r="I759" s="103">
        <v>-6.7199315199413396</v>
      </c>
      <c r="J759" s="103">
        <v>0.22718740837323101</v>
      </c>
      <c r="K759" s="103">
        <v>0.64066773432114998</v>
      </c>
      <c r="L759" s="103">
        <v>-0.41540264804187699</v>
      </c>
    </row>
    <row r="760" spans="1:12" customFormat="1" x14ac:dyDescent="0.25">
      <c r="A760" s="91">
        <v>757</v>
      </c>
      <c r="B760" s="91">
        <v>34</v>
      </c>
      <c r="C760" s="91"/>
      <c r="D760" s="91"/>
      <c r="E760" s="103">
        <v>3</v>
      </c>
      <c r="F760" s="103">
        <v>1310.91877867318</v>
      </c>
      <c r="G760" s="103">
        <v>74.009277418097895</v>
      </c>
      <c r="H760" s="103">
        <v>0</v>
      </c>
      <c r="I760" s="103">
        <v>-6.7199315199413396</v>
      </c>
      <c r="J760" s="103">
        <v>0.44972633254947603</v>
      </c>
      <c r="K760" s="103">
        <v>1.2682267587017499</v>
      </c>
      <c r="L760" s="103">
        <v>3.58069931392069</v>
      </c>
    </row>
    <row r="761" spans="1:12" customFormat="1" x14ac:dyDescent="0.25">
      <c r="A761" s="91">
        <v>758</v>
      </c>
      <c r="B761" s="91">
        <v>35</v>
      </c>
      <c r="C761" s="91"/>
      <c r="D761" s="91"/>
      <c r="E761" s="103">
        <v>3</v>
      </c>
      <c r="F761" s="103">
        <v>1349.47521334004</v>
      </c>
      <c r="G761" s="103">
        <v>74.093970168760606</v>
      </c>
      <c r="H761" s="103">
        <v>0</v>
      </c>
      <c r="I761" s="103">
        <v>-6.7199315199413396</v>
      </c>
      <c r="J761" s="103">
        <v>0.42138881069816497</v>
      </c>
      <c r="K761" s="103">
        <v>1.1883150415394601</v>
      </c>
      <c r="L761" s="103">
        <v>2.9713416010429801</v>
      </c>
    </row>
    <row r="762" spans="1:12" customFormat="1" x14ac:dyDescent="0.25">
      <c r="A762" s="91">
        <v>759</v>
      </c>
      <c r="B762" s="91">
        <v>34</v>
      </c>
      <c r="C762" s="91"/>
      <c r="D762" s="91"/>
      <c r="E762" s="103">
        <v>3</v>
      </c>
      <c r="F762" s="103">
        <v>1310.91877867318</v>
      </c>
      <c r="G762" s="103">
        <v>74.176966366861905</v>
      </c>
      <c r="H762" s="103">
        <v>0</v>
      </c>
      <c r="I762" s="103">
        <v>-6.7199315199413396</v>
      </c>
      <c r="J762" s="103">
        <v>0.35133518183539802</v>
      </c>
      <c r="K762" s="103">
        <v>0.99076404165855003</v>
      </c>
      <c r="L762" s="103">
        <v>1.8859131211634499</v>
      </c>
    </row>
    <row r="763" spans="1:12" customFormat="1" x14ac:dyDescent="0.25">
      <c r="A763" s="91">
        <v>760</v>
      </c>
      <c r="B763" s="91">
        <v>35</v>
      </c>
      <c r="C763" s="91"/>
      <c r="D763" s="91"/>
      <c r="E763" s="103">
        <v>3</v>
      </c>
      <c r="F763" s="103">
        <v>1349.47521334004</v>
      </c>
      <c r="G763" s="103">
        <v>74.258423024514499</v>
      </c>
      <c r="H763" s="103">
        <v>0</v>
      </c>
      <c r="I763" s="103">
        <v>-6.7199315199413396</v>
      </c>
      <c r="J763" s="103">
        <v>0.63794298022214502</v>
      </c>
      <c r="K763" s="103">
        <v>1.7989970777498501</v>
      </c>
      <c r="L763" s="103">
        <v>6.6820410763370104</v>
      </c>
    </row>
    <row r="764" spans="1:12" customFormat="1" x14ac:dyDescent="0.25">
      <c r="A764" s="91">
        <v>761</v>
      </c>
      <c r="B764" s="91">
        <v>35</v>
      </c>
      <c r="C764" s="91"/>
      <c r="D764" s="91"/>
      <c r="E764" s="103">
        <v>3</v>
      </c>
      <c r="F764" s="103">
        <v>1349.47521334004</v>
      </c>
      <c r="G764" s="103">
        <v>74.342836443167897</v>
      </c>
      <c r="H764" s="103">
        <v>0</v>
      </c>
      <c r="I764" s="103">
        <v>-6.7199315199413396</v>
      </c>
      <c r="J764" s="103">
        <v>0.24982731081620199</v>
      </c>
      <c r="K764" s="103">
        <v>0.70451218374398805</v>
      </c>
      <c r="L764" s="103">
        <v>-1.33789964378337E-2</v>
      </c>
    </row>
    <row r="765" spans="1:12" customFormat="1" x14ac:dyDescent="0.25">
      <c r="A765" s="91">
        <v>762</v>
      </c>
      <c r="B765" s="91">
        <v>34</v>
      </c>
      <c r="C765" s="91"/>
      <c r="D765" s="91"/>
      <c r="E765" s="103">
        <v>3</v>
      </c>
      <c r="F765" s="103">
        <v>1310.91877867318</v>
      </c>
      <c r="G765" s="103">
        <v>74.426808897298798</v>
      </c>
      <c r="H765" s="103">
        <v>0</v>
      </c>
      <c r="I765" s="103">
        <v>-6.7199315199413396</v>
      </c>
      <c r="J765" s="103">
        <v>0.18711214688283501</v>
      </c>
      <c r="K765" s="103">
        <v>0.52765563050243702</v>
      </c>
      <c r="L765" s="103">
        <v>-0.97589928177542395</v>
      </c>
    </row>
    <row r="766" spans="1:12" customFormat="1" x14ac:dyDescent="0.25">
      <c r="A766" s="91">
        <v>763</v>
      </c>
      <c r="B766" s="91">
        <v>33</v>
      </c>
      <c r="C766" s="91"/>
      <c r="D766" s="91"/>
      <c r="E766" s="103">
        <v>3</v>
      </c>
      <c r="F766" s="103">
        <v>1272.36234400633</v>
      </c>
      <c r="G766" s="103">
        <v>74.509639643543693</v>
      </c>
      <c r="H766" s="103">
        <v>0</v>
      </c>
      <c r="I766" s="103">
        <v>-6.7199315199413396</v>
      </c>
      <c r="J766" s="103">
        <v>0.14841016771447299</v>
      </c>
      <c r="K766" s="103">
        <v>0.41851617825425502</v>
      </c>
      <c r="L766" s="103">
        <v>-1.5165385837576699</v>
      </c>
    </row>
    <row r="767" spans="1:12" customFormat="1" x14ac:dyDescent="0.25">
      <c r="A767" s="91">
        <v>764</v>
      </c>
      <c r="B767" s="91">
        <v>31</v>
      </c>
      <c r="C767" s="91"/>
      <c r="D767" s="91"/>
      <c r="E767" s="103">
        <v>3</v>
      </c>
      <c r="F767" s="103">
        <v>1195.2494746726099</v>
      </c>
      <c r="G767" s="103">
        <v>74.591202786793303</v>
      </c>
      <c r="H767" s="103">
        <v>0</v>
      </c>
      <c r="I767" s="103">
        <v>-6.7199315199413396</v>
      </c>
      <c r="J767" s="103">
        <v>0</v>
      </c>
      <c r="K767" s="103">
        <v>0</v>
      </c>
      <c r="L767" s="103">
        <v>-3.98967108466017</v>
      </c>
    </row>
    <row r="768" spans="1:12" customFormat="1" x14ac:dyDescent="0.25">
      <c r="A768" s="91">
        <v>765</v>
      </c>
      <c r="B768" s="91">
        <v>27</v>
      </c>
      <c r="C768" s="91"/>
      <c r="D768" s="91"/>
      <c r="E768" s="103">
        <v>2</v>
      </c>
      <c r="F768" s="103">
        <v>1663.51884532125</v>
      </c>
      <c r="G768" s="103">
        <v>74.670687688702401</v>
      </c>
      <c r="H768" s="103">
        <v>0</v>
      </c>
      <c r="I768" s="103">
        <v>-6.7199315199413396</v>
      </c>
      <c r="J768" s="103">
        <v>0</v>
      </c>
      <c r="K768" s="103">
        <v>0</v>
      </c>
      <c r="L768" s="103">
        <v>-5.8479828455238598</v>
      </c>
    </row>
    <row r="769" spans="1:12" customFormat="1" x14ac:dyDescent="0.25">
      <c r="A769" s="91">
        <v>766</v>
      </c>
      <c r="B769" s="91">
        <v>24</v>
      </c>
      <c r="C769" s="91"/>
      <c r="D769" s="91"/>
      <c r="E769" s="103">
        <v>2</v>
      </c>
      <c r="F769" s="103">
        <v>1478.68341806333</v>
      </c>
      <c r="G769" s="103">
        <v>74.745934323055295</v>
      </c>
      <c r="H769" s="103">
        <v>0</v>
      </c>
      <c r="I769" s="103">
        <v>-6.7199315199413396</v>
      </c>
      <c r="J769" s="103">
        <v>0</v>
      </c>
      <c r="K769" s="103">
        <v>0</v>
      </c>
      <c r="L769" s="103">
        <v>-4.50851923000313</v>
      </c>
    </row>
    <row r="770" spans="1:12" customFormat="1" x14ac:dyDescent="0.25">
      <c r="A770" s="91">
        <v>767</v>
      </c>
      <c r="B770" s="91">
        <v>21</v>
      </c>
      <c r="C770" s="91"/>
      <c r="D770" s="91"/>
      <c r="E770" s="103">
        <v>2</v>
      </c>
      <c r="F770" s="103">
        <v>1293.8479908054101</v>
      </c>
      <c r="G770" s="103">
        <v>74.828800378589804</v>
      </c>
      <c r="H770" s="103">
        <v>0</v>
      </c>
      <c r="I770" s="103">
        <v>-6.7199315199413396</v>
      </c>
      <c r="J770" s="103">
        <v>0</v>
      </c>
      <c r="K770" s="103">
        <v>0</v>
      </c>
      <c r="L770" s="103">
        <v>-4.3608880603053102</v>
      </c>
    </row>
    <row r="771" spans="1:12" customFormat="1" x14ac:dyDescent="0.25">
      <c r="A771" s="91">
        <v>768</v>
      </c>
      <c r="B771" s="91">
        <v>17</v>
      </c>
      <c r="C771" s="91"/>
      <c r="D771" s="91"/>
      <c r="E771" s="103">
        <v>2</v>
      </c>
      <c r="F771" s="103">
        <v>1047.4007544615299</v>
      </c>
      <c r="G771" s="103">
        <v>74.898395692757603</v>
      </c>
      <c r="H771" s="103">
        <v>0</v>
      </c>
      <c r="I771" s="103">
        <v>-6.7199315199413396</v>
      </c>
      <c r="J771" s="103">
        <v>0</v>
      </c>
      <c r="K771" s="103">
        <v>0</v>
      </c>
      <c r="L771" s="103">
        <v>-3.3984430569511499</v>
      </c>
    </row>
    <row r="772" spans="1:12" customFormat="1" x14ac:dyDescent="0.25">
      <c r="A772" s="91">
        <v>769</v>
      </c>
      <c r="B772" s="91">
        <v>15</v>
      </c>
      <c r="C772" s="91"/>
      <c r="D772" s="91"/>
      <c r="E772" s="103">
        <v>2</v>
      </c>
      <c r="F772" s="103">
        <v>924.17713628958199</v>
      </c>
      <c r="G772" s="103">
        <v>74.960178894164798</v>
      </c>
      <c r="H772" s="103">
        <v>0</v>
      </c>
      <c r="I772" s="103">
        <v>-6.7199315199413396</v>
      </c>
      <c r="J772" s="103">
        <v>0</v>
      </c>
      <c r="K772" s="103">
        <v>0</v>
      </c>
      <c r="L772" s="103">
        <v>-3.0144505564133599</v>
      </c>
    </row>
    <row r="773" spans="1:12" customFormat="1" x14ac:dyDescent="0.25">
      <c r="A773" s="91">
        <v>770</v>
      </c>
      <c r="B773" s="91">
        <v>10</v>
      </c>
      <c r="C773" s="91"/>
      <c r="D773" s="91"/>
      <c r="E773" s="103">
        <v>1</v>
      </c>
      <c r="F773" s="103">
        <v>1191.0308316937901</v>
      </c>
      <c r="G773" s="103">
        <v>75.039686243704907</v>
      </c>
      <c r="H773" s="103">
        <v>0</v>
      </c>
      <c r="I773" s="103">
        <v>-6.7199315199413396</v>
      </c>
      <c r="J773" s="103">
        <v>0</v>
      </c>
      <c r="K773" s="103">
        <v>0</v>
      </c>
      <c r="L773" s="103">
        <v>-3.8702931901006101</v>
      </c>
    </row>
    <row r="774" spans="1:12" customFormat="1" x14ac:dyDescent="0.25">
      <c r="A774" s="91">
        <v>771</v>
      </c>
      <c r="B774" s="91">
        <v>7</v>
      </c>
      <c r="C774" s="91"/>
      <c r="D774" s="91"/>
      <c r="E774" s="103">
        <v>1</v>
      </c>
      <c r="F774" s="103">
        <v>833.72158218565505</v>
      </c>
      <c r="G774" s="103">
        <v>75.096672961630702</v>
      </c>
      <c r="H774" s="103">
        <v>0</v>
      </c>
      <c r="I774" s="103">
        <v>-6.7199315199413396</v>
      </c>
      <c r="J774" s="103">
        <v>6.7767926468251194E-2</v>
      </c>
      <c r="K774" s="103">
        <v>0.19110532674738001</v>
      </c>
      <c r="L774" s="103">
        <v>-1.4264949426912901</v>
      </c>
    </row>
    <row r="775" spans="1:12" customFormat="1" x14ac:dyDescent="0.25">
      <c r="A775" s="91">
        <v>772</v>
      </c>
      <c r="B775" s="91">
        <v>4</v>
      </c>
      <c r="C775" s="91"/>
      <c r="D775" s="91"/>
      <c r="E775" s="103">
        <v>1</v>
      </c>
      <c r="F775" s="103">
        <v>800</v>
      </c>
      <c r="G775" s="103">
        <v>75.153659679556498</v>
      </c>
      <c r="H775" s="103">
        <v>0</v>
      </c>
      <c r="I775" s="103">
        <v>-6.7199315199413396</v>
      </c>
      <c r="J775" s="103">
        <v>8.7686332723804203E-2</v>
      </c>
      <c r="K775" s="103">
        <v>0.247275165993352</v>
      </c>
      <c r="L775" s="103">
        <v>-0.785522514961566</v>
      </c>
    </row>
    <row r="776" spans="1:12" customFormat="1" x14ac:dyDescent="0.25">
      <c r="A776" s="91">
        <v>773</v>
      </c>
      <c r="B776" s="91">
        <v>2</v>
      </c>
      <c r="C776" s="91"/>
      <c r="D776" s="91"/>
      <c r="E776" s="103">
        <v>1</v>
      </c>
      <c r="F776" s="103">
        <v>800</v>
      </c>
      <c r="G776" s="103">
        <v>75.209562155674703</v>
      </c>
      <c r="H776" s="103">
        <v>0</v>
      </c>
      <c r="I776" s="103">
        <v>-6.7199315199413396</v>
      </c>
      <c r="J776" s="103">
        <v>8.7674310026852401E-2</v>
      </c>
      <c r="K776" s="103">
        <v>0.24724126202802399</v>
      </c>
      <c r="L776" s="103">
        <v>-0.288529954786089</v>
      </c>
    </row>
    <row r="777" spans="1:12" customFormat="1" x14ac:dyDescent="0.25">
      <c r="A777" s="91">
        <v>774</v>
      </c>
      <c r="B777" s="91">
        <v>0</v>
      </c>
      <c r="C777" s="91"/>
      <c r="D777" s="91"/>
      <c r="E777" s="103">
        <v>0</v>
      </c>
      <c r="F777" s="103">
        <v>800</v>
      </c>
      <c r="G777" s="103">
        <v>75.260183142298501</v>
      </c>
      <c r="H777" s="103">
        <v>0</v>
      </c>
      <c r="I777" s="103">
        <v>-6.7199315199413396</v>
      </c>
      <c r="J777" s="103">
        <v>8.7663426283349499E-2</v>
      </c>
      <c r="K777" s="103">
        <v>0.24721056990762499</v>
      </c>
      <c r="L777" s="103">
        <v>4.1887902047863898E-2</v>
      </c>
    </row>
    <row r="778" spans="1:12" customFormat="1" x14ac:dyDescent="0.25">
      <c r="A778" s="91">
        <v>775</v>
      </c>
      <c r="B778" s="91">
        <v>0</v>
      </c>
      <c r="C778" s="91"/>
      <c r="D778" s="91"/>
      <c r="E778" s="103">
        <v>0</v>
      </c>
      <c r="F778" s="103">
        <v>800</v>
      </c>
      <c r="G778" s="103">
        <v>75.3108041289223</v>
      </c>
      <c r="H778" s="103">
        <v>0</v>
      </c>
      <c r="I778" s="103">
        <v>-6.7199315199413396</v>
      </c>
      <c r="J778" s="103">
        <v>8.7652545472521895E-2</v>
      </c>
      <c r="K778" s="103">
        <v>0.24717988605735999</v>
      </c>
      <c r="L778" s="103">
        <v>4.1887902047863898E-2</v>
      </c>
    </row>
    <row r="779" spans="1:12" customFormat="1" x14ac:dyDescent="0.25">
      <c r="A779" s="91">
        <v>776</v>
      </c>
      <c r="B779" s="91">
        <v>0</v>
      </c>
      <c r="C779" s="91"/>
      <c r="D779" s="91"/>
      <c r="E779" s="103">
        <v>0</v>
      </c>
      <c r="F779" s="103">
        <v>800</v>
      </c>
      <c r="G779" s="103">
        <v>75.361425115545998</v>
      </c>
      <c r="H779" s="103">
        <v>0</v>
      </c>
      <c r="I779" s="103">
        <v>-6.7199315199413396</v>
      </c>
      <c r="J779" s="103">
        <v>8.7641667593153297E-2</v>
      </c>
      <c r="K779" s="103">
        <v>0.24714921047380001</v>
      </c>
      <c r="L779" s="103">
        <v>4.1887902047863898E-2</v>
      </c>
    </row>
    <row r="780" spans="1:12" customFormat="1" x14ac:dyDescent="0.25">
      <c r="A780" s="91">
        <v>777</v>
      </c>
      <c r="B780" s="91">
        <v>0</v>
      </c>
      <c r="C780" s="91"/>
      <c r="D780" s="91"/>
      <c r="E780" s="103">
        <v>0</v>
      </c>
      <c r="F780" s="103">
        <v>800</v>
      </c>
      <c r="G780" s="103">
        <v>75.412046102169796</v>
      </c>
      <c r="H780" s="103">
        <v>0</v>
      </c>
      <c r="I780" s="103">
        <v>-6.7199315199413396</v>
      </c>
      <c r="J780" s="103">
        <v>8.7630792644028205E-2</v>
      </c>
      <c r="K780" s="103">
        <v>0.247118543153517</v>
      </c>
      <c r="L780" s="103">
        <v>4.1887902047863898E-2</v>
      </c>
    </row>
    <row r="781" spans="1:12" customFormat="1" x14ac:dyDescent="0.25">
      <c r="A781" s="91">
        <v>778</v>
      </c>
      <c r="B781" s="91">
        <v>0</v>
      </c>
      <c r="C781" s="91"/>
      <c r="D781" s="91"/>
      <c r="E781" s="103">
        <v>0</v>
      </c>
      <c r="F781" s="103">
        <v>800</v>
      </c>
      <c r="G781" s="103">
        <v>75.462667088793594</v>
      </c>
      <c r="H781" s="103">
        <v>0</v>
      </c>
      <c r="I781" s="103">
        <v>-6.7199315199413396</v>
      </c>
      <c r="J781" s="103">
        <v>8.7619920623931605E-2</v>
      </c>
      <c r="K781" s="103">
        <v>0.24708788409308499</v>
      </c>
      <c r="L781" s="103">
        <v>4.1887902047863898E-2</v>
      </c>
    </row>
    <row r="782" spans="1:12" customFormat="1" x14ac:dyDescent="0.25">
      <c r="A782" s="91">
        <v>779</v>
      </c>
      <c r="B782" s="91">
        <v>0</v>
      </c>
      <c r="C782" s="91"/>
      <c r="D782" s="91"/>
      <c r="E782" s="103">
        <v>0</v>
      </c>
      <c r="F782" s="103">
        <v>800</v>
      </c>
      <c r="G782" s="103">
        <v>75.513288075417293</v>
      </c>
      <c r="H782" s="103">
        <v>0</v>
      </c>
      <c r="I782" s="103">
        <v>-6.7199315199413396</v>
      </c>
      <c r="J782" s="103">
        <v>8.7609051531649301E-2</v>
      </c>
      <c r="K782" s="103">
        <v>0.247057233289079</v>
      </c>
      <c r="L782" s="103">
        <v>4.1887902047863898E-2</v>
      </c>
    </row>
    <row r="783" spans="1:12" customFormat="1" x14ac:dyDescent="0.25">
      <c r="A783" s="91">
        <v>780</v>
      </c>
      <c r="B783" s="91">
        <v>0</v>
      </c>
      <c r="C783" s="91"/>
      <c r="D783" s="91"/>
      <c r="E783" s="103">
        <v>0</v>
      </c>
      <c r="F783" s="103">
        <v>800</v>
      </c>
      <c r="G783" s="103">
        <v>75.563909062041105</v>
      </c>
      <c r="H783" s="103">
        <v>0</v>
      </c>
      <c r="I783" s="103">
        <v>-6.7199315199413396</v>
      </c>
      <c r="J783" s="103">
        <v>8.7598185365967807E-2</v>
      </c>
      <c r="K783" s="103">
        <v>0.24702659073807801</v>
      </c>
      <c r="L783" s="103">
        <v>4.1887902047863898E-2</v>
      </c>
    </row>
    <row r="784" spans="1:12" customFormat="1" x14ac:dyDescent="0.25">
      <c r="A784" s="91">
        <v>781</v>
      </c>
      <c r="B784" s="91">
        <v>0</v>
      </c>
      <c r="C784" s="91"/>
      <c r="D784" s="91"/>
      <c r="E784" s="103">
        <v>0</v>
      </c>
      <c r="F784" s="103">
        <v>800</v>
      </c>
      <c r="G784" s="103">
        <v>75.614530048664903</v>
      </c>
      <c r="H784" s="103">
        <v>0</v>
      </c>
      <c r="I784" s="103">
        <v>-6.7199315199413396</v>
      </c>
      <c r="J784" s="103">
        <v>8.7587322125674105E-2</v>
      </c>
      <c r="K784" s="103">
        <v>0.246995956436661</v>
      </c>
      <c r="L784" s="103">
        <v>4.1887902047863898E-2</v>
      </c>
    </row>
    <row r="785" spans="1:12" customFormat="1" x14ac:dyDescent="0.25">
      <c r="A785" s="91">
        <v>782</v>
      </c>
      <c r="B785" s="91">
        <v>0</v>
      </c>
      <c r="C785" s="91"/>
      <c r="D785" s="91"/>
      <c r="E785" s="103">
        <v>0</v>
      </c>
      <c r="F785" s="103">
        <v>800</v>
      </c>
      <c r="G785" s="103">
        <v>75.665151035288602</v>
      </c>
      <c r="H785" s="103">
        <v>0</v>
      </c>
      <c r="I785" s="103">
        <v>-6.7199315199413396</v>
      </c>
      <c r="J785" s="103">
        <v>8.7576461809556194E-2</v>
      </c>
      <c r="K785" s="103">
        <v>0.246965330381409</v>
      </c>
      <c r="L785" s="103">
        <v>4.1887902047863898E-2</v>
      </c>
    </row>
    <row r="786" spans="1:12" customFormat="1" x14ac:dyDescent="0.25">
      <c r="A786" s="91">
        <v>783</v>
      </c>
      <c r="B786" s="91">
        <v>0</v>
      </c>
      <c r="C786" s="91"/>
      <c r="D786" s="91"/>
      <c r="E786" s="103">
        <v>0</v>
      </c>
      <c r="F786" s="103">
        <v>800</v>
      </c>
      <c r="G786" s="103">
        <v>75.7157720219124</v>
      </c>
      <c r="H786" s="103">
        <v>0</v>
      </c>
      <c r="I786" s="103">
        <v>-6.7199315199413396</v>
      </c>
      <c r="J786" s="103">
        <v>8.7565604416402501E-2</v>
      </c>
      <c r="K786" s="103">
        <v>0.24693471256890701</v>
      </c>
      <c r="L786" s="103">
        <v>4.1887902047863898E-2</v>
      </c>
    </row>
    <row r="787" spans="1:12" customFormat="1" x14ac:dyDescent="0.25">
      <c r="A787" s="91">
        <v>784</v>
      </c>
      <c r="B787" s="91">
        <v>0</v>
      </c>
      <c r="C787" s="91"/>
      <c r="D787" s="91"/>
      <c r="E787" s="103">
        <v>0</v>
      </c>
      <c r="F787" s="103">
        <v>800</v>
      </c>
      <c r="G787" s="103">
        <v>75.766393008536198</v>
      </c>
      <c r="H787" s="103">
        <v>0</v>
      </c>
      <c r="I787" s="103">
        <v>-6.7199315199413396</v>
      </c>
      <c r="J787" s="103">
        <v>8.7554749945002106E-2</v>
      </c>
      <c r="K787" s="103">
        <v>0.24690410299574</v>
      </c>
      <c r="L787" s="103">
        <v>4.1887902047863898E-2</v>
      </c>
    </row>
    <row r="788" spans="1:12" customFormat="1" x14ac:dyDescent="0.25">
      <c r="A788" s="91">
        <v>785</v>
      </c>
      <c r="B788" s="91">
        <v>0</v>
      </c>
      <c r="C788" s="91"/>
      <c r="D788" s="91"/>
      <c r="E788" s="103">
        <v>0</v>
      </c>
      <c r="F788" s="103">
        <v>800</v>
      </c>
      <c r="G788" s="103">
        <v>75.817013995159996</v>
      </c>
      <c r="H788" s="103">
        <v>0</v>
      </c>
      <c r="I788" s="103">
        <v>-6.7199315199413396</v>
      </c>
      <c r="J788" s="103">
        <v>8.7543898394145003E-2</v>
      </c>
      <c r="K788" s="103">
        <v>0.246873501658494</v>
      </c>
      <c r="L788" s="103">
        <v>4.1887902047863898E-2</v>
      </c>
    </row>
    <row r="789" spans="1:12" customFormat="1" x14ac:dyDescent="0.25">
      <c r="A789" s="91">
        <v>786</v>
      </c>
      <c r="B789" s="91">
        <v>0</v>
      </c>
      <c r="C789" s="91"/>
      <c r="D789" s="91"/>
      <c r="E789" s="103">
        <v>0</v>
      </c>
      <c r="F789" s="103">
        <v>800</v>
      </c>
      <c r="G789" s="103">
        <v>75.867634981783695</v>
      </c>
      <c r="H789" s="103">
        <v>0</v>
      </c>
      <c r="I789" s="103">
        <v>-6.7199315199413396</v>
      </c>
      <c r="J789" s="103">
        <v>8.7533049762621704E-2</v>
      </c>
      <c r="K789" s="103">
        <v>0.24684290855376101</v>
      </c>
      <c r="L789" s="103">
        <v>4.1887902047863898E-2</v>
      </c>
    </row>
    <row r="790" spans="1:12" customFormat="1" x14ac:dyDescent="0.25">
      <c r="A790" s="91">
        <v>787</v>
      </c>
      <c r="B790" s="91">
        <v>0</v>
      </c>
      <c r="C790" s="91"/>
      <c r="D790" s="91"/>
      <c r="E790" s="103">
        <v>0</v>
      </c>
      <c r="F790" s="103">
        <v>800</v>
      </c>
      <c r="G790" s="103">
        <v>75.918255968407493</v>
      </c>
      <c r="H790" s="103">
        <v>0</v>
      </c>
      <c r="I790" s="103">
        <v>-6.7199315199413396</v>
      </c>
      <c r="J790" s="103">
        <v>8.7522204049223201E-2</v>
      </c>
      <c r="K790" s="103">
        <v>0.246812323678129</v>
      </c>
      <c r="L790" s="103">
        <v>4.1887902047863898E-2</v>
      </c>
    </row>
    <row r="791" spans="1:12" customFormat="1" x14ac:dyDescent="0.25">
      <c r="A791" s="91">
        <v>788</v>
      </c>
      <c r="B791" s="91">
        <v>0</v>
      </c>
      <c r="C791" s="91"/>
      <c r="D791" s="91"/>
      <c r="E791" s="103">
        <v>0</v>
      </c>
      <c r="F791" s="103">
        <v>800</v>
      </c>
      <c r="G791" s="103">
        <v>75.968876955031305</v>
      </c>
      <c r="H791" s="103">
        <v>0</v>
      </c>
      <c r="I791" s="103">
        <v>-6.7199315199413396</v>
      </c>
      <c r="J791" s="103">
        <v>8.7511361252741698E-2</v>
      </c>
      <c r="K791" s="103">
        <v>0.246781747028194</v>
      </c>
      <c r="L791" s="103">
        <v>4.1887902047863898E-2</v>
      </c>
    </row>
    <row r="792" spans="1:12" customFormat="1" x14ac:dyDescent="0.25">
      <c r="A792" s="91">
        <v>789</v>
      </c>
      <c r="B792" s="91">
        <v>0</v>
      </c>
      <c r="C792" s="91"/>
      <c r="D792" s="91"/>
      <c r="E792" s="103">
        <v>0</v>
      </c>
      <c r="F792" s="103">
        <v>800</v>
      </c>
      <c r="G792" s="103">
        <v>76.019497941655004</v>
      </c>
      <c r="H792" s="103">
        <v>0</v>
      </c>
      <c r="I792" s="103">
        <v>-6.7199315199413396</v>
      </c>
      <c r="J792" s="103">
        <v>8.7500521371969495E-2</v>
      </c>
      <c r="K792" s="103">
        <v>0.24675117860054899</v>
      </c>
      <c r="L792" s="103">
        <v>4.1887902047863898E-2</v>
      </c>
    </row>
    <row r="793" spans="1:12" customFormat="1" x14ac:dyDescent="0.25">
      <c r="A793" s="91">
        <v>790</v>
      </c>
      <c r="B793" s="91">
        <v>0</v>
      </c>
      <c r="C793" s="91"/>
      <c r="D793" s="91"/>
      <c r="E793" s="103">
        <v>0</v>
      </c>
      <c r="F793" s="103">
        <v>800</v>
      </c>
      <c r="G793" s="103">
        <v>76.070118928278802</v>
      </c>
      <c r="H793" s="103">
        <v>0</v>
      </c>
      <c r="I793" s="103">
        <v>-6.7199315199413396</v>
      </c>
      <c r="J793" s="103">
        <v>8.7489684405699805E-2</v>
      </c>
      <c r="K793" s="103">
        <v>0.24672061839179199</v>
      </c>
      <c r="L793" s="103">
        <v>4.1887902047863898E-2</v>
      </c>
    </row>
    <row r="794" spans="1:12" customFormat="1" x14ac:dyDescent="0.25">
      <c r="A794" s="91">
        <v>791</v>
      </c>
      <c r="B794" s="91">
        <v>0</v>
      </c>
      <c r="C794" s="91"/>
      <c r="D794" s="91"/>
      <c r="E794" s="103">
        <v>0</v>
      </c>
      <c r="F794" s="103">
        <v>800</v>
      </c>
      <c r="G794" s="103">
        <v>76.1207399149026</v>
      </c>
      <c r="H794" s="103">
        <v>0</v>
      </c>
      <c r="I794" s="103">
        <v>-6.7199315199413396</v>
      </c>
      <c r="J794" s="103">
        <v>8.7478850352726706E-2</v>
      </c>
      <c r="K794" s="103">
        <v>0.24669006639852201</v>
      </c>
      <c r="L794" s="103">
        <v>4.1887902047863898E-2</v>
      </c>
    </row>
    <row r="795" spans="1:12" customFormat="1" x14ac:dyDescent="0.25">
      <c r="A795" s="91">
        <v>792</v>
      </c>
      <c r="B795" s="91">
        <v>0</v>
      </c>
      <c r="C795" s="91"/>
      <c r="D795" s="91"/>
      <c r="E795" s="103">
        <v>0</v>
      </c>
      <c r="F795" s="103">
        <v>800</v>
      </c>
      <c r="G795" s="103">
        <v>76.171360901526299</v>
      </c>
      <c r="H795" s="103">
        <v>0</v>
      </c>
      <c r="I795" s="103">
        <v>-6.7199315199413396</v>
      </c>
      <c r="J795" s="103">
        <v>8.7468019211844703E-2</v>
      </c>
      <c r="K795" s="103">
        <v>0.24665952261733801</v>
      </c>
      <c r="L795" s="103">
        <v>4.1887902047863898E-2</v>
      </c>
    </row>
    <row r="796" spans="1:12" customFormat="1" x14ac:dyDescent="0.25">
      <c r="A796" s="91">
        <v>793</v>
      </c>
      <c r="B796" s="91">
        <v>0</v>
      </c>
      <c r="C796" s="91"/>
      <c r="D796" s="91"/>
      <c r="E796" s="103">
        <v>0</v>
      </c>
      <c r="F796" s="103">
        <v>800</v>
      </c>
      <c r="G796" s="103">
        <v>76.221981888150097</v>
      </c>
      <c r="H796" s="103">
        <v>0</v>
      </c>
      <c r="I796" s="103">
        <v>-6.7199315199413396</v>
      </c>
      <c r="J796" s="103">
        <v>8.7457190981848995E-2</v>
      </c>
      <c r="K796" s="103">
        <v>0.24662898704484401</v>
      </c>
      <c r="L796" s="103">
        <v>4.1887902047863898E-2</v>
      </c>
    </row>
    <row r="797" spans="1:12" customFormat="1" x14ac:dyDescent="0.25">
      <c r="A797" s="91">
        <v>794</v>
      </c>
      <c r="B797" s="91">
        <v>0</v>
      </c>
      <c r="C797" s="91"/>
      <c r="D797" s="91"/>
      <c r="E797" s="103">
        <v>0</v>
      </c>
      <c r="F797" s="103">
        <v>800</v>
      </c>
      <c r="G797" s="103">
        <v>76.272602874773895</v>
      </c>
      <c r="H797" s="103">
        <v>0</v>
      </c>
      <c r="I797" s="103">
        <v>-6.7199315199413396</v>
      </c>
      <c r="J797" s="103">
        <v>8.7446365661535602E-2</v>
      </c>
      <c r="K797" s="103">
        <v>0.24659845967764499</v>
      </c>
      <c r="L797" s="103">
        <v>4.1887902047863898E-2</v>
      </c>
    </row>
    <row r="798" spans="1:12" customFormat="1" x14ac:dyDescent="0.25">
      <c r="A798" s="91">
        <v>795</v>
      </c>
      <c r="B798" s="91">
        <v>0</v>
      </c>
      <c r="C798" s="91"/>
      <c r="D798" s="91"/>
      <c r="E798" s="103">
        <v>0</v>
      </c>
      <c r="F798" s="103">
        <v>800</v>
      </c>
      <c r="G798" s="103">
        <v>76.323223861397693</v>
      </c>
      <c r="H798" s="103">
        <v>0</v>
      </c>
      <c r="I798" s="103">
        <v>-6.7199315199413396</v>
      </c>
      <c r="J798" s="103">
        <v>8.7435543249701E-2</v>
      </c>
      <c r="K798" s="103">
        <v>0.24656794051234601</v>
      </c>
      <c r="L798" s="103">
        <v>4.1887902047863898E-2</v>
      </c>
    </row>
    <row r="799" spans="1:12" customFormat="1" x14ac:dyDescent="0.25">
      <c r="A799" s="91">
        <v>796</v>
      </c>
      <c r="B799" s="91">
        <v>0</v>
      </c>
      <c r="C799" s="91"/>
      <c r="D799" s="91"/>
      <c r="E799" s="103">
        <v>0</v>
      </c>
      <c r="F799" s="103">
        <v>800</v>
      </c>
      <c r="G799" s="103">
        <v>76.373844848021406</v>
      </c>
      <c r="H799" s="103">
        <v>0</v>
      </c>
      <c r="I799" s="103">
        <v>-6.7199315199413396</v>
      </c>
      <c r="J799" s="103">
        <v>8.7424723745142499E-2</v>
      </c>
      <c r="K799" s="103">
        <v>0.24653742954555599</v>
      </c>
      <c r="L799" s="103">
        <v>4.1887902047863898E-2</v>
      </c>
    </row>
    <row r="800" spans="1:12" customFormat="1" x14ac:dyDescent="0.25">
      <c r="A800" s="91">
        <v>797</v>
      </c>
      <c r="B800" s="91">
        <v>0</v>
      </c>
      <c r="C800" s="91"/>
      <c r="D800" s="91"/>
      <c r="E800" s="103">
        <v>0</v>
      </c>
      <c r="F800" s="103">
        <v>800</v>
      </c>
      <c r="G800" s="103">
        <v>76.4227931619521</v>
      </c>
      <c r="H800" s="103">
        <v>0</v>
      </c>
      <c r="I800" s="103">
        <v>-6.7199315199413396</v>
      </c>
      <c r="J800" s="103">
        <v>8.7414264513841405E-2</v>
      </c>
      <c r="K800" s="103">
        <v>0.24650793454815101</v>
      </c>
      <c r="L800" s="103">
        <v>4.1887902047863898E-2</v>
      </c>
    </row>
    <row r="801" spans="1:12" customFormat="1" x14ac:dyDescent="0.25">
      <c r="A801" s="91">
        <v>798</v>
      </c>
      <c r="B801" s="91">
        <v>0</v>
      </c>
      <c r="C801" s="91"/>
      <c r="D801" s="91"/>
      <c r="E801" s="103">
        <v>0</v>
      </c>
      <c r="F801" s="103">
        <v>800</v>
      </c>
      <c r="G801" s="103">
        <v>76.471741475882794</v>
      </c>
      <c r="H801" s="103">
        <v>0</v>
      </c>
      <c r="I801" s="103">
        <v>-6.7199315199413396</v>
      </c>
      <c r="J801" s="103">
        <v>8.7403807998649899E-2</v>
      </c>
      <c r="K801" s="103">
        <v>0.24647844721016601</v>
      </c>
      <c r="L801" s="103">
        <v>4.1887902047863898E-2</v>
      </c>
    </row>
    <row r="802" spans="1:12" customFormat="1" x14ac:dyDescent="0.25">
      <c r="A802" s="91">
        <v>799</v>
      </c>
      <c r="B802" s="91">
        <v>0</v>
      </c>
      <c r="C802" s="91"/>
      <c r="D802" s="91"/>
      <c r="E802" s="103">
        <v>0</v>
      </c>
      <c r="F802" s="103">
        <v>800</v>
      </c>
      <c r="G802" s="103">
        <v>76.518436263969207</v>
      </c>
      <c r="H802" s="103">
        <v>0</v>
      </c>
      <c r="I802" s="103">
        <v>-6.7199315199413396</v>
      </c>
      <c r="J802" s="103">
        <v>8.7393835420191093E-2</v>
      </c>
      <c r="K802" s="103">
        <v>0.24645032457215399</v>
      </c>
      <c r="L802" s="103">
        <v>4.1887902047863898E-2</v>
      </c>
    </row>
    <row r="803" spans="1:12" customFormat="1" x14ac:dyDescent="0.25">
      <c r="A803" s="91">
        <v>800</v>
      </c>
      <c r="B803" s="91">
        <v>0</v>
      </c>
      <c r="C803" s="91"/>
      <c r="D803" s="91"/>
      <c r="E803" s="103">
        <v>0</v>
      </c>
      <c r="F803" s="103">
        <v>800</v>
      </c>
      <c r="G803" s="103">
        <v>76.565131052055506</v>
      </c>
      <c r="H803" s="103">
        <v>0</v>
      </c>
      <c r="I803" s="103">
        <v>-6.7199315199413396</v>
      </c>
      <c r="J803" s="103">
        <v>8.7383865311575604E-2</v>
      </c>
      <c r="K803" s="103">
        <v>0.246422208899092</v>
      </c>
      <c r="L803" s="103">
        <v>4.1887902047863898E-2</v>
      </c>
    </row>
    <row r="804" spans="1:12" customFormat="1" x14ac:dyDescent="0.25">
      <c r="A804" s="91">
        <v>801</v>
      </c>
      <c r="B804" s="91">
        <v>0</v>
      </c>
      <c r="C804" s="91"/>
      <c r="D804" s="91"/>
      <c r="E804" s="103">
        <v>1</v>
      </c>
      <c r="F804" s="103">
        <v>800</v>
      </c>
      <c r="G804" s="103">
        <v>76.608912591361303</v>
      </c>
      <c r="H804" s="103">
        <v>0</v>
      </c>
      <c r="I804" s="103">
        <v>-6.7199315199413396</v>
      </c>
      <c r="J804" s="103">
        <v>8.7374519472374707E-2</v>
      </c>
      <c r="K804" s="103">
        <v>0.24639585366369901</v>
      </c>
      <c r="L804" s="103">
        <v>4.1887902047863898E-2</v>
      </c>
    </row>
    <row r="805" spans="1:12" customFormat="1" x14ac:dyDescent="0.25">
      <c r="A805" s="91">
        <v>802</v>
      </c>
      <c r="B805" s="91">
        <v>3</v>
      </c>
      <c r="C805" s="91"/>
      <c r="D805" s="91"/>
      <c r="E805" s="103">
        <v>1</v>
      </c>
      <c r="F805" s="103">
        <v>800</v>
      </c>
      <c r="G805" s="103">
        <v>76.6526941306672</v>
      </c>
      <c r="H805" s="103">
        <v>0</v>
      </c>
      <c r="I805" s="103">
        <v>-6.7199315199413396</v>
      </c>
      <c r="J805" s="103">
        <v>8.7365175802844697E-2</v>
      </c>
      <c r="K805" s="103">
        <v>0.24636950454676901</v>
      </c>
      <c r="L805" s="103">
        <v>2.6401618441483201</v>
      </c>
    </row>
    <row r="806" spans="1:12" customFormat="1" x14ac:dyDescent="0.25">
      <c r="A806" s="91">
        <v>803</v>
      </c>
      <c r="B806" s="91">
        <v>7</v>
      </c>
      <c r="C806" s="91"/>
      <c r="D806" s="91"/>
      <c r="E806" s="103">
        <v>1</v>
      </c>
      <c r="F806" s="103">
        <v>833.72158218565505</v>
      </c>
      <c r="G806" s="103">
        <v>76.692680636084106</v>
      </c>
      <c r="H806" s="103">
        <v>0</v>
      </c>
      <c r="I806" s="103">
        <v>-6.7199315199413396</v>
      </c>
      <c r="J806" s="103">
        <v>0.32662440207212001</v>
      </c>
      <c r="K806" s="103">
        <v>0.92107972509537095</v>
      </c>
      <c r="L806" s="103">
        <v>2.85525806698816</v>
      </c>
    </row>
    <row r="807" spans="1:12" customFormat="1" x14ac:dyDescent="0.25">
      <c r="A807" s="91">
        <v>804</v>
      </c>
      <c r="B807" s="91">
        <v>9</v>
      </c>
      <c r="C807" s="91"/>
      <c r="D807" s="91"/>
      <c r="E807" s="103">
        <v>1</v>
      </c>
      <c r="F807" s="103">
        <v>1071.9277485244099</v>
      </c>
      <c r="G807" s="103">
        <v>76.740324191805499</v>
      </c>
      <c r="H807" s="103">
        <v>0</v>
      </c>
      <c r="I807" s="103">
        <v>-6.7199315199413396</v>
      </c>
      <c r="J807" s="103">
        <v>0.46385349747836602</v>
      </c>
      <c r="K807" s="103">
        <v>1.3080653167106699</v>
      </c>
      <c r="L807" s="103">
        <v>4.5158807967958001</v>
      </c>
    </row>
    <row r="808" spans="1:12" customFormat="1" x14ac:dyDescent="0.25">
      <c r="A808" s="91">
        <v>805</v>
      </c>
      <c r="B808" s="91">
        <v>13</v>
      </c>
      <c r="C808" s="91"/>
      <c r="D808" s="91"/>
      <c r="E808" s="103">
        <v>1</v>
      </c>
      <c r="F808" s="103">
        <v>1548.3400812019299</v>
      </c>
      <c r="G808" s="103">
        <v>76.803069771911396</v>
      </c>
      <c r="H808" s="103">
        <v>0</v>
      </c>
      <c r="I808" s="103">
        <v>-6.7199315199413396</v>
      </c>
      <c r="J808" s="103">
        <v>0.629131901978638</v>
      </c>
      <c r="K808" s="103">
        <v>1.7741498664734201</v>
      </c>
      <c r="L808" s="103">
        <v>5.9528650980062201</v>
      </c>
    </row>
    <row r="809" spans="1:12" customFormat="1" x14ac:dyDescent="0.25">
      <c r="A809" s="91">
        <v>806</v>
      </c>
      <c r="B809" s="91">
        <v>14</v>
      </c>
      <c r="C809" s="91"/>
      <c r="D809" s="91"/>
      <c r="E809" s="103">
        <v>1</v>
      </c>
      <c r="F809" s="103">
        <v>1667.4431643713101</v>
      </c>
      <c r="G809" s="103">
        <v>76.868253372426807</v>
      </c>
      <c r="H809" s="103">
        <v>0</v>
      </c>
      <c r="I809" s="103">
        <v>-6.7199315199413396</v>
      </c>
      <c r="J809" s="103">
        <v>0.485144858248021</v>
      </c>
      <c r="K809" s="103">
        <v>1.3681068831098899</v>
      </c>
      <c r="L809" s="103">
        <v>2.9992904354642098</v>
      </c>
    </row>
    <row r="810" spans="1:12" customFormat="1" x14ac:dyDescent="0.25">
      <c r="A810" s="91">
        <v>807</v>
      </c>
      <c r="B810" s="91">
        <v>15</v>
      </c>
      <c r="C810" s="91"/>
      <c r="D810" s="91"/>
      <c r="E810" s="103">
        <v>2</v>
      </c>
      <c r="F810" s="103">
        <v>924.17713628958199</v>
      </c>
      <c r="G810" s="103">
        <v>76.914142759921504</v>
      </c>
      <c r="H810" s="103">
        <v>0</v>
      </c>
      <c r="I810" s="103">
        <v>-6.7199315199413396</v>
      </c>
      <c r="J810" s="103">
        <v>0.36488420166492602</v>
      </c>
      <c r="K810" s="103">
        <v>1.0289722324144199</v>
      </c>
      <c r="L810" s="103">
        <v>3.2557969923091998</v>
      </c>
    </row>
    <row r="811" spans="1:12" customFormat="1" x14ac:dyDescent="0.25">
      <c r="A811" s="91">
        <v>808</v>
      </c>
      <c r="B811" s="91">
        <v>16</v>
      </c>
      <c r="C811" s="91"/>
      <c r="D811" s="91"/>
      <c r="E811" s="103">
        <v>2</v>
      </c>
      <c r="F811" s="103">
        <v>985.78894537555402</v>
      </c>
      <c r="G811" s="103">
        <v>76.969564006061503</v>
      </c>
      <c r="H811" s="103">
        <v>0</v>
      </c>
      <c r="I811" s="103">
        <v>-6.7199315199413396</v>
      </c>
      <c r="J811" s="103">
        <v>0.392174049381668</v>
      </c>
      <c r="K811" s="103">
        <v>1.1059295120094701</v>
      </c>
      <c r="L811" s="103">
        <v>3.5496078698405902</v>
      </c>
    </row>
    <row r="812" spans="1:12" customFormat="1" x14ac:dyDescent="0.25">
      <c r="A812" s="91">
        <v>809</v>
      </c>
      <c r="B812" s="91">
        <v>18</v>
      </c>
      <c r="C812" s="91"/>
      <c r="D812" s="91"/>
      <c r="E812" s="103">
        <v>2</v>
      </c>
      <c r="F812" s="103">
        <v>1109.0125635474999</v>
      </c>
      <c r="G812" s="103">
        <v>77.038040225319904</v>
      </c>
      <c r="H812" s="103">
        <v>0</v>
      </c>
      <c r="I812" s="103">
        <v>-6.7199315199413396</v>
      </c>
      <c r="J812" s="103">
        <v>0.61664056002273104</v>
      </c>
      <c r="K812" s="103">
        <v>1.73892432379557</v>
      </c>
      <c r="L812" s="103">
        <v>6.9518972964098298</v>
      </c>
    </row>
    <row r="813" spans="1:12" customFormat="1" x14ac:dyDescent="0.25">
      <c r="A813" s="91">
        <v>810</v>
      </c>
      <c r="B813" s="91">
        <v>21</v>
      </c>
      <c r="C813" s="91"/>
      <c r="D813" s="91"/>
      <c r="E813" s="103">
        <v>2</v>
      </c>
      <c r="F813" s="103">
        <v>1293.8479908054101</v>
      </c>
      <c r="G813" s="103">
        <v>77.129337881441998</v>
      </c>
      <c r="H813" s="103">
        <v>0</v>
      </c>
      <c r="I813" s="103">
        <v>-6.7199315199413396</v>
      </c>
      <c r="J813" s="103">
        <v>0.68993554804856305</v>
      </c>
      <c r="K813" s="103">
        <v>1.9456159457117901</v>
      </c>
      <c r="L813" s="103">
        <v>7.73660471226873</v>
      </c>
    </row>
    <row r="814" spans="1:12" customFormat="1" x14ac:dyDescent="0.25">
      <c r="A814" s="91">
        <v>811</v>
      </c>
      <c r="B814" s="91">
        <v>23</v>
      </c>
      <c r="C814" s="91"/>
      <c r="D814" s="91"/>
      <c r="E814" s="103">
        <v>2</v>
      </c>
      <c r="F814" s="103">
        <v>1417.07160897736</v>
      </c>
      <c r="G814" s="103">
        <v>77.221664327774405</v>
      </c>
      <c r="H814" s="103">
        <v>0</v>
      </c>
      <c r="I814" s="103">
        <v>-6.7199315199413396</v>
      </c>
      <c r="J814" s="103">
        <v>0.65356688187067002</v>
      </c>
      <c r="K814" s="103">
        <v>1.8430564283190201</v>
      </c>
      <c r="L814" s="103">
        <v>6.7882514061090502</v>
      </c>
    </row>
    <row r="815" spans="1:12" customFormat="1" x14ac:dyDescent="0.25">
      <c r="A815" s="91">
        <v>812</v>
      </c>
      <c r="B815" s="91">
        <v>25</v>
      </c>
      <c r="C815" s="91"/>
      <c r="D815" s="91"/>
      <c r="E815" s="103">
        <v>2</v>
      </c>
      <c r="F815" s="103">
        <v>1540.2952271493</v>
      </c>
      <c r="G815" s="103">
        <v>77.308227918021899</v>
      </c>
      <c r="H815" s="103">
        <v>0</v>
      </c>
      <c r="I815" s="103">
        <v>-6.7199315199413396</v>
      </c>
      <c r="J815" s="103">
        <v>0.710539247491071</v>
      </c>
      <c r="K815" s="103">
        <v>2.0037183094606599</v>
      </c>
      <c r="L815" s="103">
        <v>7.3937875978405199</v>
      </c>
    </row>
    <row r="816" spans="1:12" customFormat="1" x14ac:dyDescent="0.25">
      <c r="A816" s="91">
        <v>813</v>
      </c>
      <c r="B816" s="91">
        <v>27</v>
      </c>
      <c r="C816" s="91"/>
      <c r="D816" s="91"/>
      <c r="E816" s="103">
        <v>2</v>
      </c>
      <c r="F816" s="103">
        <v>1663.51884532125</v>
      </c>
      <c r="G816" s="103">
        <v>77.397734612596693</v>
      </c>
      <c r="H816" s="103">
        <v>0</v>
      </c>
      <c r="I816" s="103">
        <v>-6.7199315199413396</v>
      </c>
      <c r="J816" s="103">
        <v>0.90580438863694701</v>
      </c>
      <c r="K816" s="103">
        <v>2.5543653566082298</v>
      </c>
      <c r="L816" s="103">
        <v>10.367978077676501</v>
      </c>
    </row>
    <row r="817" spans="1:12" customFormat="1" x14ac:dyDescent="0.25">
      <c r="A817" s="91">
        <v>814</v>
      </c>
      <c r="B817" s="91">
        <v>30</v>
      </c>
      <c r="C817" s="91"/>
      <c r="D817" s="91"/>
      <c r="E817" s="103">
        <v>3</v>
      </c>
      <c r="F817" s="103">
        <v>1156.6930400057499</v>
      </c>
      <c r="G817" s="103">
        <v>77.481013812540596</v>
      </c>
      <c r="H817" s="103">
        <v>0</v>
      </c>
      <c r="I817" s="103">
        <v>-6.7199315199413396</v>
      </c>
      <c r="J817" s="103">
        <v>0.85314024307902003</v>
      </c>
      <c r="K817" s="103">
        <v>2.4058526416820301</v>
      </c>
      <c r="L817" s="103">
        <v>10.712238362613</v>
      </c>
    </row>
    <row r="818" spans="1:12" customFormat="1" x14ac:dyDescent="0.25">
      <c r="A818" s="91">
        <v>815</v>
      </c>
      <c r="B818" s="91">
        <v>32</v>
      </c>
      <c r="C818" s="91"/>
      <c r="D818" s="91"/>
      <c r="E818" s="103">
        <v>3</v>
      </c>
      <c r="F818" s="103">
        <v>1233.80590933947</v>
      </c>
      <c r="G818" s="103">
        <v>77.573303004551704</v>
      </c>
      <c r="H818" s="103">
        <v>0</v>
      </c>
      <c r="I818" s="103">
        <v>-6.7199315199413396</v>
      </c>
      <c r="J818" s="103">
        <v>0.80186564318624398</v>
      </c>
      <c r="K818" s="103">
        <v>2.2612584408997298</v>
      </c>
      <c r="L818" s="103">
        <v>9.7357731321400394</v>
      </c>
    </row>
    <row r="819" spans="1:12" customFormat="1" x14ac:dyDescent="0.25">
      <c r="A819" s="91">
        <v>816</v>
      </c>
      <c r="B819" s="91">
        <v>34</v>
      </c>
      <c r="C819" s="91"/>
      <c r="D819" s="91"/>
      <c r="E819" s="103">
        <v>3</v>
      </c>
      <c r="F819" s="103">
        <v>1310.91877867318</v>
      </c>
      <c r="G819" s="103">
        <v>77.666544122513301</v>
      </c>
      <c r="H819" s="103">
        <v>0</v>
      </c>
      <c r="I819" s="103">
        <v>-6.7199315199413396</v>
      </c>
      <c r="J819" s="103">
        <v>0.62991502776994901</v>
      </c>
      <c r="K819" s="103">
        <v>1.7763582785945</v>
      </c>
      <c r="L819" s="103">
        <v>6.6878450486713001</v>
      </c>
    </row>
    <row r="820" spans="1:12" customFormat="1" x14ac:dyDescent="0.25">
      <c r="A820" s="91">
        <v>817</v>
      </c>
      <c r="B820" s="91">
        <v>34</v>
      </c>
      <c r="C820" s="91"/>
      <c r="D820" s="91"/>
      <c r="E820" s="103">
        <v>3</v>
      </c>
      <c r="F820" s="103">
        <v>1310.91877867318</v>
      </c>
      <c r="G820" s="103">
        <v>77.760495058088594</v>
      </c>
      <c r="H820" s="103">
        <v>0</v>
      </c>
      <c r="I820" s="103">
        <v>-6.7199315199413396</v>
      </c>
      <c r="J820" s="103">
        <v>0.32526557534607897</v>
      </c>
      <c r="K820" s="103">
        <v>0.91724783825736</v>
      </c>
      <c r="L820" s="103">
        <v>1.47140892584647</v>
      </c>
    </row>
    <row r="821" spans="1:12" customFormat="1" x14ac:dyDescent="0.25">
      <c r="A821" s="91">
        <v>818</v>
      </c>
      <c r="B821" s="91">
        <v>34</v>
      </c>
      <c r="C821" s="91"/>
      <c r="D821" s="91"/>
      <c r="E821" s="103">
        <v>3</v>
      </c>
      <c r="F821" s="103">
        <v>1310.91877867318</v>
      </c>
      <c r="G821" s="103">
        <v>77.853736176050205</v>
      </c>
      <c r="H821" s="103">
        <v>0</v>
      </c>
      <c r="I821" s="103">
        <v>-6.7199315199413396</v>
      </c>
      <c r="J821" s="103">
        <v>0.48294293904917002</v>
      </c>
      <c r="K821" s="103">
        <v>1.36189747830886</v>
      </c>
      <c r="L821" s="103">
        <v>4.1903477954052297</v>
      </c>
    </row>
    <row r="822" spans="1:12" customFormat="1" x14ac:dyDescent="0.25">
      <c r="A822" s="91">
        <v>819</v>
      </c>
      <c r="B822" s="91">
        <v>35</v>
      </c>
      <c r="C822" s="91"/>
      <c r="D822" s="91"/>
      <c r="E822" s="103">
        <v>3</v>
      </c>
      <c r="F822" s="103">
        <v>1349.47521334004</v>
      </c>
      <c r="G822" s="103">
        <v>77.945794301415305</v>
      </c>
      <c r="H822" s="103">
        <v>0</v>
      </c>
      <c r="I822" s="103">
        <v>-6.7199315199413396</v>
      </c>
      <c r="J822" s="103">
        <v>0.82024018642631602</v>
      </c>
      <c r="K822" s="103">
        <v>2.31307459158826</v>
      </c>
      <c r="L822" s="103">
        <v>9.7904789856483099</v>
      </c>
    </row>
    <row r="823" spans="1:12" customFormat="1" x14ac:dyDescent="0.25">
      <c r="A823" s="91">
        <v>820</v>
      </c>
      <c r="B823" s="91">
        <v>37</v>
      </c>
      <c r="C823" s="91"/>
      <c r="D823" s="91"/>
      <c r="E823" s="103">
        <v>3</v>
      </c>
      <c r="F823" s="103">
        <v>1426.58808267376</v>
      </c>
      <c r="G823" s="103">
        <v>78.038120747747698</v>
      </c>
      <c r="H823" s="103">
        <v>0</v>
      </c>
      <c r="I823" s="103">
        <v>-6.7199315199413396</v>
      </c>
      <c r="J823" s="103">
        <v>0.7462382566586</v>
      </c>
      <c r="K823" s="103">
        <v>2.1043893963164</v>
      </c>
      <c r="L823" s="103">
        <v>8.3488305457061305</v>
      </c>
    </row>
    <row r="824" spans="1:12" customFormat="1" x14ac:dyDescent="0.25">
      <c r="A824" s="91">
        <v>821</v>
      </c>
      <c r="B824" s="91">
        <v>38</v>
      </c>
      <c r="C824" s="91"/>
      <c r="D824" s="91"/>
      <c r="E824" s="103">
        <v>3</v>
      </c>
      <c r="F824" s="103">
        <v>1465.14451734062</v>
      </c>
      <c r="G824" s="103">
        <v>78.129679917436107</v>
      </c>
      <c r="H824" s="103">
        <v>0</v>
      </c>
      <c r="I824" s="103">
        <v>-6.7199315199413396</v>
      </c>
      <c r="J824" s="103">
        <v>0.931451933781414</v>
      </c>
      <c r="K824" s="103">
        <v>2.6266913484238099</v>
      </c>
      <c r="L824" s="103">
        <v>11.3770563383162</v>
      </c>
    </row>
    <row r="825" spans="1:12" customFormat="1" x14ac:dyDescent="0.25">
      <c r="A825" s="91">
        <v>822</v>
      </c>
      <c r="B825" s="91">
        <v>41</v>
      </c>
      <c r="C825" s="91"/>
      <c r="D825" s="91"/>
      <c r="E825" s="103">
        <v>3</v>
      </c>
      <c r="F825" s="103">
        <v>1580.8138213411901</v>
      </c>
      <c r="G825" s="103">
        <v>78.223620188411701</v>
      </c>
      <c r="H825" s="103">
        <v>0</v>
      </c>
      <c r="I825" s="103">
        <v>-6.7199315199413396</v>
      </c>
      <c r="J825" s="103">
        <v>1.2319105188680699</v>
      </c>
      <c r="K825" s="103">
        <v>3.4739835568395701</v>
      </c>
      <c r="L825" s="103">
        <v>16.130510422027299</v>
      </c>
    </row>
    <row r="826" spans="1:12" customFormat="1" x14ac:dyDescent="0.25">
      <c r="A826" s="91">
        <v>823</v>
      </c>
      <c r="B826" s="91">
        <v>43</v>
      </c>
      <c r="C826" s="91"/>
      <c r="D826" s="91"/>
      <c r="E826" s="103">
        <v>3</v>
      </c>
      <c r="F826" s="103">
        <v>1657.9266906749101</v>
      </c>
      <c r="G826" s="103">
        <v>78.313679692900905</v>
      </c>
      <c r="H826" s="103">
        <v>0</v>
      </c>
      <c r="I826" s="103">
        <v>-6.7199315199413396</v>
      </c>
      <c r="J826" s="103">
        <v>1.0232302136772</v>
      </c>
      <c r="K826" s="103">
        <v>2.8855057918023101</v>
      </c>
      <c r="L826" s="103">
        <v>12.410230971693601</v>
      </c>
    </row>
    <row r="827" spans="1:12" customFormat="1" x14ac:dyDescent="0.25">
      <c r="A827" s="91">
        <v>824</v>
      </c>
      <c r="B827" s="91">
        <v>45</v>
      </c>
      <c r="C827" s="91"/>
      <c r="D827" s="91"/>
      <c r="E827" s="103">
        <v>4</v>
      </c>
      <c r="F827" s="103">
        <v>1278.83747043893</v>
      </c>
      <c r="G827" s="103">
        <v>78.408975493020293</v>
      </c>
      <c r="H827" s="103">
        <v>0</v>
      </c>
      <c r="I827" s="103">
        <v>-6.7199315199413396</v>
      </c>
      <c r="J827" s="103">
        <v>1.05230299537567</v>
      </c>
      <c r="K827" s="103">
        <v>2.96749093928275</v>
      </c>
      <c r="L827" s="103">
        <v>13.7461433244625</v>
      </c>
    </row>
    <row r="828" spans="1:12" customFormat="1" x14ac:dyDescent="0.25">
      <c r="A828" s="91">
        <v>825</v>
      </c>
      <c r="B828" s="91">
        <v>47</v>
      </c>
      <c r="C828" s="91"/>
      <c r="D828" s="91"/>
      <c r="E828" s="103">
        <v>4</v>
      </c>
      <c r="F828" s="103">
        <v>1335.67469134732</v>
      </c>
      <c r="G828" s="103">
        <v>78.505139445452002</v>
      </c>
      <c r="H828" s="103">
        <v>0</v>
      </c>
      <c r="I828" s="103">
        <v>-6.7199315199413396</v>
      </c>
      <c r="J828" s="103">
        <v>1.13387568013614</v>
      </c>
      <c r="K828" s="103">
        <v>3.1975256383983099</v>
      </c>
      <c r="L828" s="103">
        <v>14.982061651853</v>
      </c>
    </row>
    <row r="829" spans="1:12" customFormat="1" x14ac:dyDescent="0.25">
      <c r="A829" s="91">
        <v>826</v>
      </c>
      <c r="B829" s="91">
        <v>49</v>
      </c>
      <c r="C829" s="91"/>
      <c r="D829" s="91"/>
      <c r="E829" s="103">
        <v>4</v>
      </c>
      <c r="F829" s="103">
        <v>1392.5119122557201</v>
      </c>
      <c r="G829" s="103">
        <v>78.597750380731597</v>
      </c>
      <c r="H829" s="103">
        <v>0</v>
      </c>
      <c r="I829" s="103">
        <v>-6.7199315199413396</v>
      </c>
      <c r="J829" s="103">
        <v>0.972381190700641</v>
      </c>
      <c r="K829" s="103">
        <v>2.7421117165051698</v>
      </c>
      <c r="L829" s="103">
        <v>12.232705108439401</v>
      </c>
    </row>
    <row r="830" spans="1:12" customFormat="1" x14ac:dyDescent="0.25">
      <c r="A830" s="91">
        <v>827</v>
      </c>
      <c r="B830" s="91">
        <v>50</v>
      </c>
      <c r="C830" s="91"/>
      <c r="D830" s="91"/>
      <c r="E830" s="103">
        <v>4</v>
      </c>
      <c r="F830" s="103">
        <v>1420.9305227099201</v>
      </c>
      <c r="G830" s="103">
        <v>78.6897235573025</v>
      </c>
      <c r="H830" s="103">
        <v>0</v>
      </c>
      <c r="I830" s="103">
        <v>-6.7199315199413396</v>
      </c>
      <c r="J830" s="103">
        <v>0.86070813214483899</v>
      </c>
      <c r="K830" s="103">
        <v>2.4271940636213398</v>
      </c>
      <c r="L830" s="103">
        <v>10.304294722915399</v>
      </c>
    </row>
    <row r="831" spans="1:12" customFormat="1" x14ac:dyDescent="0.25">
      <c r="A831" s="91">
        <v>828</v>
      </c>
      <c r="B831" s="91">
        <v>51</v>
      </c>
      <c r="C831" s="91"/>
      <c r="D831" s="91"/>
      <c r="E831" s="103">
        <v>4</v>
      </c>
      <c r="F831" s="103">
        <v>1449.3491331641201</v>
      </c>
      <c r="G831" s="103">
        <v>78.780015404373302</v>
      </c>
      <c r="H831" s="103">
        <v>0</v>
      </c>
      <c r="I831" s="103">
        <v>-6.7199315199413396</v>
      </c>
      <c r="J831" s="103">
        <v>0.67420985196567695</v>
      </c>
      <c r="K831" s="103">
        <v>1.9012695351770399</v>
      </c>
      <c r="L831" s="103">
        <v>7.0646597436710001</v>
      </c>
    </row>
    <row r="832" spans="1:12" customFormat="1" x14ac:dyDescent="0.25">
      <c r="A832" s="91">
        <v>829</v>
      </c>
      <c r="B832" s="91">
        <v>51</v>
      </c>
      <c r="C832" s="91"/>
      <c r="D832" s="91"/>
      <c r="E832" s="103">
        <v>4</v>
      </c>
      <c r="F832" s="103">
        <v>1449.3491331641201</v>
      </c>
      <c r="G832" s="103">
        <v>78.870307251444103</v>
      </c>
      <c r="H832" s="103">
        <v>0</v>
      </c>
      <c r="I832" s="103">
        <v>-6.7199315199413396</v>
      </c>
      <c r="J832" s="103">
        <v>0.67437166950230099</v>
      </c>
      <c r="K832" s="103">
        <v>1.9017258600909199</v>
      </c>
      <c r="L832" s="103">
        <v>7.0684799090325496</v>
      </c>
    </row>
    <row r="833" spans="1:12" customFormat="1" x14ac:dyDescent="0.25">
      <c r="A833" s="91">
        <v>830</v>
      </c>
      <c r="B833" s="91">
        <v>52</v>
      </c>
      <c r="C833" s="91"/>
      <c r="D833" s="91"/>
      <c r="E833" s="103">
        <v>4</v>
      </c>
      <c r="F833" s="103">
        <v>1477.7677436183201</v>
      </c>
      <c r="G833" s="103">
        <v>78.956837308068998</v>
      </c>
      <c r="H833" s="103">
        <v>0</v>
      </c>
      <c r="I833" s="103">
        <v>-6.7199315199413396</v>
      </c>
      <c r="J833" s="103">
        <v>0.902509566366824</v>
      </c>
      <c r="K833" s="103">
        <v>2.5450739687892199</v>
      </c>
      <c r="L833" s="103">
        <v>10.867806504514199</v>
      </c>
    </row>
    <row r="834" spans="1:12" customFormat="1" x14ac:dyDescent="0.25">
      <c r="A834" s="91">
        <v>831</v>
      </c>
      <c r="B834" s="91">
        <v>53</v>
      </c>
      <c r="C834" s="91"/>
      <c r="D834" s="91"/>
      <c r="E834" s="103">
        <v>4</v>
      </c>
      <c r="F834" s="103">
        <v>1506.1863540725201</v>
      </c>
      <c r="G834" s="103">
        <v>79.046323732786604</v>
      </c>
      <c r="H834" s="103">
        <v>0</v>
      </c>
      <c r="I834" s="103">
        <v>-6.7199315199413396</v>
      </c>
      <c r="J834" s="103">
        <v>1.0705098216334801</v>
      </c>
      <c r="K834" s="103">
        <v>3.0188341286403499</v>
      </c>
      <c r="L834" s="103">
        <v>13.619430961026101</v>
      </c>
    </row>
    <row r="835" spans="1:12" customFormat="1" x14ac:dyDescent="0.25">
      <c r="A835" s="91">
        <v>832</v>
      </c>
      <c r="B835" s="91">
        <v>55</v>
      </c>
      <c r="C835" s="91"/>
      <c r="D835" s="91"/>
      <c r="E835" s="103">
        <v>4</v>
      </c>
      <c r="F835" s="103">
        <v>1563.0235749809101</v>
      </c>
      <c r="G835" s="103">
        <v>79.137784262387598</v>
      </c>
      <c r="H835" s="103">
        <v>0</v>
      </c>
      <c r="I835" s="103">
        <v>-6.7199315199413396</v>
      </c>
      <c r="J835" s="103">
        <v>1.34500580300148</v>
      </c>
      <c r="K835" s="103">
        <v>3.7929118811115101</v>
      </c>
      <c r="L835" s="103">
        <v>18.053115968197901</v>
      </c>
    </row>
    <row r="836" spans="1:12" customFormat="1" x14ac:dyDescent="0.25">
      <c r="A836" s="91">
        <v>833</v>
      </c>
      <c r="B836" s="91">
        <v>57</v>
      </c>
      <c r="C836" s="91"/>
      <c r="D836" s="91"/>
      <c r="E836" s="103">
        <v>5</v>
      </c>
      <c r="F836" s="103">
        <v>1314.15634188949</v>
      </c>
      <c r="G836" s="103">
        <v>79.234354148409807</v>
      </c>
      <c r="H836" s="103">
        <v>0</v>
      </c>
      <c r="I836" s="103">
        <v>-6.7199315199413396</v>
      </c>
      <c r="J836" s="103">
        <v>1.37619837084479</v>
      </c>
      <c r="K836" s="103">
        <v>3.8808748184544002</v>
      </c>
      <c r="L836" s="103">
        <v>18.887014185166301</v>
      </c>
    </row>
    <row r="837" spans="1:12" customFormat="1" x14ac:dyDescent="0.25">
      <c r="A837" s="91">
        <v>834</v>
      </c>
      <c r="B837" s="91">
        <v>59</v>
      </c>
      <c r="C837" s="91"/>
      <c r="D837" s="91"/>
      <c r="E837" s="103">
        <v>5</v>
      </c>
      <c r="F837" s="103">
        <v>1360.26709072771</v>
      </c>
      <c r="G837" s="103">
        <v>79.329688378006495</v>
      </c>
      <c r="H837" s="103">
        <v>0</v>
      </c>
      <c r="I837" s="103">
        <v>-6.7199315199413396</v>
      </c>
      <c r="J837" s="103">
        <v>1.1080133092753499</v>
      </c>
      <c r="K837" s="103">
        <v>3.1245938387787802</v>
      </c>
      <c r="L837" s="103">
        <v>14.531794991607001</v>
      </c>
    </row>
    <row r="838" spans="1:12" customFormat="1" x14ac:dyDescent="0.25">
      <c r="A838" s="91">
        <v>835</v>
      </c>
      <c r="B838" s="91">
        <v>60</v>
      </c>
      <c r="C838" s="91"/>
      <c r="D838" s="91"/>
      <c r="E838" s="103">
        <v>5</v>
      </c>
      <c r="F838" s="103">
        <v>1383.3224651468299</v>
      </c>
      <c r="G838" s="103">
        <v>79.425022607603296</v>
      </c>
      <c r="H838" s="103">
        <v>0</v>
      </c>
      <c r="I838" s="103">
        <v>-6.7199315199413396</v>
      </c>
      <c r="J838" s="103">
        <v>1.22570405734469</v>
      </c>
      <c r="K838" s="103">
        <v>3.4564813560318299</v>
      </c>
      <c r="L838" s="103">
        <v>16.409283539323699</v>
      </c>
    </row>
    <row r="839" spans="1:12" customFormat="1" x14ac:dyDescent="0.25">
      <c r="A839" s="91">
        <v>836</v>
      </c>
      <c r="B839" s="91">
        <v>62</v>
      </c>
      <c r="C839" s="91"/>
      <c r="D839" s="91"/>
      <c r="E839" s="103">
        <v>5</v>
      </c>
      <c r="F839" s="103">
        <v>1429.4332139850501</v>
      </c>
      <c r="G839" s="103">
        <v>79.520271888405802</v>
      </c>
      <c r="H839" s="103">
        <v>0</v>
      </c>
      <c r="I839" s="103">
        <v>-6.7199315199413396</v>
      </c>
      <c r="J839" s="103">
        <v>1.22493512486309</v>
      </c>
      <c r="K839" s="103">
        <v>3.4543129689968399</v>
      </c>
      <c r="L839" s="103">
        <v>16.326957193633501</v>
      </c>
    </row>
    <row r="840" spans="1:12" customFormat="1" x14ac:dyDescent="0.25">
      <c r="A840" s="91">
        <v>837</v>
      </c>
      <c r="B840" s="91">
        <v>63</v>
      </c>
      <c r="C840" s="91"/>
      <c r="D840" s="91"/>
      <c r="E840" s="103">
        <v>5</v>
      </c>
      <c r="F840" s="103">
        <v>1452.4885884041701</v>
      </c>
      <c r="G840" s="103">
        <v>79.613892503537201</v>
      </c>
      <c r="H840" s="103">
        <v>0</v>
      </c>
      <c r="I840" s="103">
        <v>-6.7199315199413396</v>
      </c>
      <c r="J840" s="103">
        <v>1.3648439964599199</v>
      </c>
      <c r="K840" s="103">
        <v>3.8488555205369801</v>
      </c>
      <c r="L840" s="103">
        <v>18.566295445902298</v>
      </c>
    </row>
    <row r="841" spans="1:12" customFormat="1" x14ac:dyDescent="0.25">
      <c r="A841" s="91">
        <v>838</v>
      </c>
      <c r="B841" s="91">
        <v>65</v>
      </c>
      <c r="C841" s="91"/>
      <c r="D841" s="91"/>
      <c r="E841" s="103">
        <v>5</v>
      </c>
      <c r="F841" s="103">
        <v>1498.5993372424</v>
      </c>
      <c r="G841" s="103">
        <v>79.7006556339377</v>
      </c>
      <c r="H841" s="103">
        <v>0</v>
      </c>
      <c r="I841" s="103">
        <v>-6.7199315199413396</v>
      </c>
      <c r="J841" s="103">
        <v>1.00861043953494</v>
      </c>
      <c r="K841" s="103">
        <v>2.8442780774537502</v>
      </c>
      <c r="L841" s="103">
        <v>12.6092807105556</v>
      </c>
    </row>
    <row r="842" spans="1:12" customFormat="1" x14ac:dyDescent="0.25">
      <c r="A842" s="91">
        <v>839</v>
      </c>
      <c r="B842" s="91">
        <v>65</v>
      </c>
      <c r="C842" s="91"/>
      <c r="D842" s="91"/>
      <c r="E842" s="103">
        <v>5</v>
      </c>
      <c r="F842" s="103">
        <v>1498.5993372424</v>
      </c>
      <c r="G842" s="103">
        <v>79.790142058655306</v>
      </c>
      <c r="H842" s="103">
        <v>0</v>
      </c>
      <c r="I842" s="103">
        <v>-6.7199315199413396</v>
      </c>
      <c r="J842" s="103">
        <v>1.270019513217</v>
      </c>
      <c r="K842" s="103">
        <v>3.58145079387356</v>
      </c>
      <c r="L842" s="103">
        <v>16.948662838546099</v>
      </c>
    </row>
    <row r="843" spans="1:12" customFormat="1" x14ac:dyDescent="0.25">
      <c r="A843" s="91">
        <v>840</v>
      </c>
      <c r="B843" s="91">
        <v>68</v>
      </c>
      <c r="C843" s="91"/>
      <c r="D843" s="91"/>
      <c r="E843" s="103">
        <v>5</v>
      </c>
      <c r="F843" s="103">
        <v>1567.7654604997399</v>
      </c>
      <c r="G843" s="103">
        <v>79.879706888603195</v>
      </c>
      <c r="H843" s="103">
        <v>0</v>
      </c>
      <c r="I843" s="103">
        <v>-6.7199315199413396</v>
      </c>
      <c r="J843" s="103">
        <v>2.0233742722104302</v>
      </c>
      <c r="K843" s="103">
        <v>5.7059087030525104</v>
      </c>
      <c r="L843" s="103">
        <v>28.943472117080901</v>
      </c>
    </row>
    <row r="844" spans="1:12" customFormat="1" x14ac:dyDescent="0.25">
      <c r="A844" s="91">
        <v>841</v>
      </c>
      <c r="B844" s="91">
        <v>69</v>
      </c>
      <c r="C844" s="91"/>
      <c r="D844" s="91"/>
      <c r="E844" s="103">
        <v>6</v>
      </c>
      <c r="F844" s="103">
        <v>1335.83820464108</v>
      </c>
      <c r="G844" s="103">
        <v>79.976184099574795</v>
      </c>
      <c r="H844" s="103">
        <v>0</v>
      </c>
      <c r="I844" s="103">
        <v>-6.7199315199413396</v>
      </c>
      <c r="J844" s="103">
        <v>0.41717094637213198</v>
      </c>
      <c r="K844" s="103">
        <v>1.1764206781995901</v>
      </c>
      <c r="L844" s="103">
        <v>3.0050082219892502</v>
      </c>
    </row>
    <row r="845" spans="1:12" customFormat="1" x14ac:dyDescent="0.25">
      <c r="A845" s="91">
        <v>842</v>
      </c>
      <c r="B845" s="91">
        <v>68</v>
      </c>
      <c r="C845" s="91"/>
      <c r="D845" s="91"/>
      <c r="E845" s="103">
        <v>6</v>
      </c>
      <c r="F845" s="103">
        <v>1316.4782306607699</v>
      </c>
      <c r="G845" s="103">
        <v>80.069425217536406</v>
      </c>
      <c r="H845" s="103">
        <v>0</v>
      </c>
      <c r="I845" s="103">
        <v>-6.7199315199413396</v>
      </c>
      <c r="J845" s="103">
        <v>0.71408470737377105</v>
      </c>
      <c r="K845" s="103">
        <v>2.0137164945116801</v>
      </c>
      <c r="L845" s="103">
        <v>8.1154921114409504</v>
      </c>
    </row>
    <row r="846" spans="1:12" customFormat="1" x14ac:dyDescent="0.25">
      <c r="A846" s="91">
        <v>843</v>
      </c>
      <c r="B846" s="91">
        <v>69</v>
      </c>
      <c r="C846" s="91"/>
      <c r="D846" s="91"/>
      <c r="E846" s="103">
        <v>6</v>
      </c>
      <c r="F846" s="103">
        <v>1335.83820464108</v>
      </c>
      <c r="G846" s="103">
        <v>80.164595139573805</v>
      </c>
      <c r="H846" s="103">
        <v>0</v>
      </c>
      <c r="I846" s="103">
        <v>-6.7199315199413396</v>
      </c>
      <c r="J846" s="103">
        <v>1.0096059021874799</v>
      </c>
      <c r="K846" s="103">
        <v>2.84708527881567</v>
      </c>
      <c r="L846" s="103">
        <v>12.974774928034799</v>
      </c>
    </row>
    <row r="847" spans="1:12" customFormat="1" x14ac:dyDescent="0.25">
      <c r="A847" s="91">
        <v>844</v>
      </c>
      <c r="B847" s="91">
        <v>69</v>
      </c>
      <c r="C847" s="91"/>
      <c r="D847" s="91"/>
      <c r="E847" s="103">
        <v>6</v>
      </c>
      <c r="F847" s="103">
        <v>1335.83820464108</v>
      </c>
      <c r="G847" s="103">
        <v>80.259103580152896</v>
      </c>
      <c r="H847" s="103">
        <v>0</v>
      </c>
      <c r="I847" s="103">
        <v>-6.7199315199413396</v>
      </c>
      <c r="J847" s="103">
        <v>0.90861314711035701</v>
      </c>
      <c r="K847" s="103">
        <v>2.56228604614072</v>
      </c>
      <c r="L847" s="103">
        <v>11.3135366579142</v>
      </c>
    </row>
    <row r="848" spans="1:12" customFormat="1" x14ac:dyDescent="0.25">
      <c r="A848" s="91">
        <v>845</v>
      </c>
      <c r="B848" s="91">
        <v>70</v>
      </c>
      <c r="C848" s="91"/>
      <c r="D848" s="91"/>
      <c r="E848" s="103">
        <v>6</v>
      </c>
      <c r="F848" s="103">
        <v>1355.1981786213801</v>
      </c>
      <c r="G848" s="103">
        <v>80.354437809749697</v>
      </c>
      <c r="H848" s="103">
        <v>0</v>
      </c>
      <c r="I848" s="103">
        <v>-6.7199315199413396</v>
      </c>
      <c r="J848" s="103">
        <v>1.0548034144846301</v>
      </c>
      <c r="K848" s="103">
        <v>2.9745421128352798</v>
      </c>
      <c r="L848" s="103">
        <v>13.6822613663784</v>
      </c>
    </row>
    <row r="849" spans="1:12" customFormat="1" x14ac:dyDescent="0.25">
      <c r="A849" s="91">
        <v>846</v>
      </c>
      <c r="B849" s="91">
        <v>70</v>
      </c>
      <c r="C849" s="91"/>
      <c r="D849" s="91"/>
      <c r="E849" s="103">
        <v>6</v>
      </c>
      <c r="F849" s="103">
        <v>1355.1981786213801</v>
      </c>
      <c r="G849" s="103">
        <v>80.446849204876301</v>
      </c>
      <c r="H849" s="103">
        <v>0</v>
      </c>
      <c r="I849" s="103">
        <v>-6.7199315199413396</v>
      </c>
      <c r="J849" s="103">
        <v>0.65954961300606996</v>
      </c>
      <c r="K849" s="103">
        <v>1.85992771017841</v>
      </c>
      <c r="L849" s="103">
        <v>7.0993825713623799</v>
      </c>
    </row>
    <row r="850" spans="1:12" customFormat="1" x14ac:dyDescent="0.25">
      <c r="A850" s="91">
        <v>847</v>
      </c>
      <c r="B850" s="91">
        <v>70</v>
      </c>
      <c r="C850" s="91"/>
      <c r="D850" s="91"/>
      <c r="E850" s="103">
        <v>6</v>
      </c>
      <c r="F850" s="103">
        <v>1355.1981786213801</v>
      </c>
      <c r="G850" s="103">
        <v>80.5389073302415</v>
      </c>
      <c r="H850" s="103">
        <v>0</v>
      </c>
      <c r="I850" s="103">
        <v>-6.7199315199413396</v>
      </c>
      <c r="J850" s="103">
        <v>0.76399081097848098</v>
      </c>
      <c r="K850" s="103">
        <v>2.1544515403232798</v>
      </c>
      <c r="L850" s="103">
        <v>8.8623816644594005</v>
      </c>
    </row>
    <row r="851" spans="1:12" customFormat="1" x14ac:dyDescent="0.25">
      <c r="A851" s="91">
        <v>848</v>
      </c>
      <c r="B851" s="91">
        <v>70</v>
      </c>
      <c r="C851" s="91"/>
      <c r="D851" s="91"/>
      <c r="E851" s="103">
        <v>6</v>
      </c>
      <c r="F851" s="103">
        <v>1355.1981786213801</v>
      </c>
      <c r="G851" s="103">
        <v>80.631318725368104</v>
      </c>
      <c r="H851" s="103">
        <v>0</v>
      </c>
      <c r="I851" s="103">
        <v>-6.7199315199413396</v>
      </c>
      <c r="J851" s="103">
        <v>0.73579482171515898</v>
      </c>
      <c r="K851" s="103">
        <v>2.0749389445873399</v>
      </c>
      <c r="L851" s="103">
        <v>8.3892495036220804</v>
      </c>
    </row>
    <row r="852" spans="1:12" customFormat="1" x14ac:dyDescent="0.25">
      <c r="A852" s="91">
        <v>849</v>
      </c>
      <c r="B852" s="91">
        <v>70</v>
      </c>
      <c r="C852" s="91"/>
      <c r="D852" s="91"/>
      <c r="E852" s="103">
        <v>6</v>
      </c>
      <c r="F852" s="103">
        <v>1355.1981786213801</v>
      </c>
      <c r="G852" s="103">
        <v>80.723730120494693</v>
      </c>
      <c r="H852" s="103">
        <v>0</v>
      </c>
      <c r="I852" s="103">
        <v>-6.7199315199413396</v>
      </c>
      <c r="J852" s="103">
        <v>0.74321108767583699</v>
      </c>
      <c r="K852" s="103">
        <v>2.0958527898755701</v>
      </c>
      <c r="L852" s="103">
        <v>8.5150475442487501</v>
      </c>
    </row>
    <row r="853" spans="1:12" customFormat="1" x14ac:dyDescent="0.25">
      <c r="A853" s="91">
        <v>850</v>
      </c>
      <c r="B853" s="91">
        <v>70</v>
      </c>
      <c r="C853" s="91"/>
      <c r="D853" s="91"/>
      <c r="E853" s="103">
        <v>6</v>
      </c>
      <c r="F853" s="103">
        <v>1355.1981786213801</v>
      </c>
      <c r="G853" s="103">
        <v>80.816141515621396</v>
      </c>
      <c r="H853" s="103">
        <v>0</v>
      </c>
      <c r="I853" s="103">
        <v>-6.7199315199413396</v>
      </c>
      <c r="J853" s="103">
        <v>0.74114452089738803</v>
      </c>
      <c r="K853" s="103">
        <v>2.0900250784489001</v>
      </c>
      <c r="L853" s="103">
        <v>8.4812553344537704</v>
      </c>
    </row>
    <row r="854" spans="1:12" customFormat="1" x14ac:dyDescent="0.25">
      <c r="A854" s="91">
        <v>851</v>
      </c>
      <c r="B854" s="91">
        <v>70</v>
      </c>
      <c r="C854" s="91"/>
      <c r="D854" s="91"/>
      <c r="E854" s="103">
        <v>6</v>
      </c>
      <c r="F854" s="103">
        <v>1355.1981786213801</v>
      </c>
      <c r="G854" s="103">
        <v>80.908552910748</v>
      </c>
      <c r="H854" s="103">
        <v>0</v>
      </c>
      <c r="I854" s="103">
        <v>-6.7199315199413396</v>
      </c>
      <c r="J854" s="103">
        <v>0.74142145740133703</v>
      </c>
      <c r="K854" s="103">
        <v>2.0908060384669098</v>
      </c>
      <c r="L854" s="103">
        <v>8.4868954146171092</v>
      </c>
    </row>
    <row r="855" spans="1:12" customFormat="1" x14ac:dyDescent="0.25">
      <c r="A855" s="91">
        <v>852</v>
      </c>
      <c r="B855" s="91">
        <v>70</v>
      </c>
      <c r="C855" s="91"/>
      <c r="D855" s="91"/>
      <c r="E855" s="103">
        <v>6</v>
      </c>
      <c r="F855" s="103">
        <v>1355.1981786213801</v>
      </c>
      <c r="G855" s="103">
        <v>81.000964305874604</v>
      </c>
      <c r="H855" s="103">
        <v>0</v>
      </c>
      <c r="I855" s="103">
        <v>-6.7199315199413396</v>
      </c>
      <c r="J855" s="103">
        <v>0.74180912683145905</v>
      </c>
      <c r="K855" s="103">
        <v>2.0918992649676298</v>
      </c>
      <c r="L855" s="103">
        <v>8.4943981980501899</v>
      </c>
    </row>
    <row r="856" spans="1:12" customFormat="1" x14ac:dyDescent="0.25">
      <c r="A856" s="91">
        <v>853</v>
      </c>
      <c r="B856" s="91">
        <v>70</v>
      </c>
      <c r="C856" s="91"/>
      <c r="D856" s="91"/>
      <c r="E856" s="103">
        <v>6</v>
      </c>
      <c r="F856" s="103">
        <v>1355.1981786213801</v>
      </c>
      <c r="G856" s="103">
        <v>81.093375701001307</v>
      </c>
      <c r="H856" s="103">
        <v>0</v>
      </c>
      <c r="I856" s="103">
        <v>-6.7199315199413396</v>
      </c>
      <c r="J856" s="103">
        <v>0.73941096295360798</v>
      </c>
      <c r="K856" s="103">
        <v>2.0851364508259702</v>
      </c>
      <c r="L856" s="103">
        <v>8.4550195016918099</v>
      </c>
    </row>
    <row r="857" spans="1:12" customFormat="1" x14ac:dyDescent="0.25">
      <c r="A857" s="91">
        <v>854</v>
      </c>
      <c r="B857" s="91">
        <v>70</v>
      </c>
      <c r="C857" s="91"/>
      <c r="D857" s="91"/>
      <c r="E857" s="103">
        <v>6</v>
      </c>
      <c r="F857" s="103">
        <v>1355.1981786213801</v>
      </c>
      <c r="G857" s="103">
        <v>81.185787096127896</v>
      </c>
      <c r="H857" s="103">
        <v>0</v>
      </c>
      <c r="I857" s="103">
        <v>-6.7199315199413396</v>
      </c>
      <c r="J857" s="103">
        <v>0.748047898716521</v>
      </c>
      <c r="K857" s="103">
        <v>2.10949258088759</v>
      </c>
      <c r="L857" s="103">
        <v>8.6013056448987992</v>
      </c>
    </row>
    <row r="858" spans="1:12" customFormat="1" x14ac:dyDescent="0.25">
      <c r="A858" s="91">
        <v>855</v>
      </c>
      <c r="B858" s="91">
        <v>70</v>
      </c>
      <c r="C858" s="91"/>
      <c r="D858" s="91"/>
      <c r="E858" s="103">
        <v>6</v>
      </c>
      <c r="F858" s="103">
        <v>1355.1981786213801</v>
      </c>
      <c r="G858" s="103">
        <v>81.272398731904602</v>
      </c>
      <c r="H858" s="103">
        <v>0</v>
      </c>
      <c r="I858" s="103">
        <v>-6.7199315199413396</v>
      </c>
      <c r="J858" s="103">
        <v>0.715366607006097</v>
      </c>
      <c r="K858" s="103">
        <v>2.01733144720184</v>
      </c>
      <c r="L858" s="103">
        <v>8.0518155470302109</v>
      </c>
    </row>
    <row r="859" spans="1:12" customFormat="1" x14ac:dyDescent="0.25">
      <c r="A859" s="91">
        <v>856</v>
      </c>
      <c r="B859" s="91">
        <v>70</v>
      </c>
      <c r="C859" s="91"/>
      <c r="D859" s="91"/>
      <c r="E859" s="103">
        <v>6</v>
      </c>
      <c r="F859" s="103">
        <v>1355.1981786213801</v>
      </c>
      <c r="G859" s="103">
        <v>81.357568953835695</v>
      </c>
      <c r="H859" s="103">
        <v>0</v>
      </c>
      <c r="I859" s="103">
        <v>-6.7199315199413396</v>
      </c>
      <c r="J859" s="103">
        <v>0.83738909153257202</v>
      </c>
      <c r="K859" s="103">
        <v>2.3614344468248798</v>
      </c>
      <c r="L859" s="103">
        <v>10.0997673915625</v>
      </c>
    </row>
    <row r="860" spans="1:12" customFormat="1" x14ac:dyDescent="0.25">
      <c r="A860" s="91">
        <v>857</v>
      </c>
      <c r="B860" s="91">
        <v>70</v>
      </c>
      <c r="C860" s="91"/>
      <c r="D860" s="91"/>
      <c r="E860" s="103">
        <v>6</v>
      </c>
      <c r="F860" s="103">
        <v>1355.1981786213801</v>
      </c>
      <c r="G860" s="103">
        <v>81.441097128499294</v>
      </c>
      <c r="H860" s="103">
        <v>0</v>
      </c>
      <c r="I860" s="103">
        <v>-6.7199315199413396</v>
      </c>
      <c r="J860" s="103">
        <v>0.38802389864984299</v>
      </c>
      <c r="K860" s="103">
        <v>1.09422610077956</v>
      </c>
      <c r="L860" s="103">
        <v>2.45403306127711</v>
      </c>
    </row>
    <row r="861" spans="1:12" customFormat="1" x14ac:dyDescent="0.25">
      <c r="A861" s="91">
        <v>858</v>
      </c>
      <c r="B861" s="91">
        <v>69</v>
      </c>
      <c r="C861" s="91"/>
      <c r="D861" s="91"/>
      <c r="E861" s="103">
        <v>6</v>
      </c>
      <c r="F861" s="103">
        <v>1335.83820464108</v>
      </c>
      <c r="G861" s="103">
        <v>81.524745208384104</v>
      </c>
      <c r="H861" s="103">
        <v>0</v>
      </c>
      <c r="I861" s="103">
        <v>-6.7199315199413396</v>
      </c>
      <c r="J861" s="103">
        <v>0.72293986696903001</v>
      </c>
      <c r="K861" s="103">
        <v>2.0386880150531099</v>
      </c>
      <c r="L861" s="103">
        <v>8.2310855243812</v>
      </c>
    </row>
    <row r="862" spans="1:12" customFormat="1" x14ac:dyDescent="0.25">
      <c r="A862" s="91">
        <v>859</v>
      </c>
      <c r="B862" s="91">
        <v>70</v>
      </c>
      <c r="C862" s="91"/>
      <c r="D862" s="91"/>
      <c r="E862" s="103">
        <v>6</v>
      </c>
      <c r="F862" s="103">
        <v>1355.1981786213801</v>
      </c>
      <c r="G862" s="103">
        <v>81.607035637928306</v>
      </c>
      <c r="H862" s="103">
        <v>0</v>
      </c>
      <c r="I862" s="103">
        <v>-6.7199315199413396</v>
      </c>
      <c r="J862" s="103">
        <v>1.10333618759672</v>
      </c>
      <c r="K862" s="103">
        <v>3.1114043712354502</v>
      </c>
      <c r="L862" s="103">
        <v>14.4881378540617</v>
      </c>
    </row>
    <row r="863" spans="1:12" customFormat="1" x14ac:dyDescent="0.25">
      <c r="A863" s="91">
        <v>860</v>
      </c>
      <c r="B863" s="91">
        <v>70</v>
      </c>
      <c r="C863" s="91"/>
      <c r="D863" s="91"/>
      <c r="E863" s="103">
        <v>6</v>
      </c>
      <c r="F863" s="103">
        <v>1355.1981786213801</v>
      </c>
      <c r="G863" s="103">
        <v>81.686403233002494</v>
      </c>
      <c r="H863" s="103">
        <v>0</v>
      </c>
      <c r="I863" s="103">
        <v>-6.7199315199413396</v>
      </c>
      <c r="J863" s="103">
        <v>0.650047452165324</v>
      </c>
      <c r="K863" s="103">
        <v>1.83313164828137</v>
      </c>
      <c r="L863" s="103">
        <v>6.9514067467915899</v>
      </c>
    </row>
    <row r="864" spans="1:12" customFormat="1" x14ac:dyDescent="0.25">
      <c r="A864" s="91">
        <v>861</v>
      </c>
      <c r="B864" s="91">
        <v>70</v>
      </c>
      <c r="C864" s="91"/>
      <c r="D864" s="91"/>
      <c r="E864" s="103">
        <v>6</v>
      </c>
      <c r="F864" s="103">
        <v>1355.1981786213801</v>
      </c>
      <c r="G864" s="103">
        <v>81.765770828076697</v>
      </c>
      <c r="H864" s="103">
        <v>0</v>
      </c>
      <c r="I864" s="103">
        <v>-6.7199315199413396</v>
      </c>
      <c r="J864" s="103">
        <v>0.74743487722161595</v>
      </c>
      <c r="K864" s="103">
        <v>2.1077638623153701</v>
      </c>
      <c r="L864" s="103">
        <v>8.5971260999883103</v>
      </c>
    </row>
    <row r="865" spans="1:12" customFormat="1" x14ac:dyDescent="0.25">
      <c r="A865" s="91">
        <v>862</v>
      </c>
      <c r="B865" s="91">
        <v>70</v>
      </c>
      <c r="C865" s="91"/>
      <c r="D865" s="91"/>
      <c r="E865" s="103">
        <v>6</v>
      </c>
      <c r="F865" s="103">
        <v>1355.1981786213801</v>
      </c>
      <c r="G865" s="103">
        <v>81.844785153389296</v>
      </c>
      <c r="H865" s="103">
        <v>0</v>
      </c>
      <c r="I865" s="103">
        <v>-6.7199315199413396</v>
      </c>
      <c r="J865" s="103">
        <v>0.80400243098009205</v>
      </c>
      <c r="K865" s="103">
        <v>2.2672841753557602</v>
      </c>
      <c r="L865" s="103">
        <v>9.5469926632792106</v>
      </c>
    </row>
    <row r="866" spans="1:12" customFormat="1" x14ac:dyDescent="0.25">
      <c r="A866" s="91">
        <v>863</v>
      </c>
      <c r="B866" s="91">
        <v>70</v>
      </c>
      <c r="C866" s="91"/>
      <c r="D866" s="91"/>
      <c r="E866" s="103">
        <v>6</v>
      </c>
      <c r="F866" s="103">
        <v>1355.1981786213801</v>
      </c>
      <c r="G866" s="103">
        <v>81.924152748463499</v>
      </c>
      <c r="H866" s="103">
        <v>0</v>
      </c>
      <c r="I866" s="103">
        <v>-6.7199315199413396</v>
      </c>
      <c r="J866" s="103">
        <v>0.48290589030616499</v>
      </c>
      <c r="K866" s="103">
        <v>1.36179300097708</v>
      </c>
      <c r="L866" s="103">
        <v>4.0984001327550796</v>
      </c>
    </row>
    <row r="867" spans="1:12" customFormat="1" x14ac:dyDescent="0.25">
      <c r="A867" s="91">
        <v>864</v>
      </c>
      <c r="B867" s="91">
        <v>69</v>
      </c>
      <c r="C867" s="91"/>
      <c r="D867" s="91"/>
      <c r="E867" s="103">
        <v>6</v>
      </c>
      <c r="F867" s="103">
        <v>1335.83820464108</v>
      </c>
      <c r="G867" s="103">
        <v>82.005059883986306</v>
      </c>
      <c r="H867" s="103">
        <v>0</v>
      </c>
      <c r="I867" s="103">
        <v>-6.7199315199413396</v>
      </c>
      <c r="J867" s="103">
        <v>0.37355302632208798</v>
      </c>
      <c r="K867" s="103">
        <v>1.05341828905153</v>
      </c>
      <c r="L867" s="103">
        <v>2.2715870894392198</v>
      </c>
    </row>
    <row r="868" spans="1:12" customFormat="1" x14ac:dyDescent="0.25">
      <c r="A868" s="91">
        <v>865</v>
      </c>
      <c r="B868" s="91">
        <v>69</v>
      </c>
      <c r="C868" s="91"/>
      <c r="D868" s="91"/>
      <c r="E868" s="103">
        <v>6</v>
      </c>
      <c r="F868" s="103">
        <v>1335.83820464108</v>
      </c>
      <c r="G868" s="103">
        <v>82.0881800363655</v>
      </c>
      <c r="H868" s="103">
        <v>0</v>
      </c>
      <c r="I868" s="103">
        <v>-6.7199315199413396</v>
      </c>
      <c r="J868" s="103">
        <v>1.0813025954337101</v>
      </c>
      <c r="K868" s="103">
        <v>3.0492697147810599</v>
      </c>
      <c r="L868" s="103">
        <v>14.165615510334399</v>
      </c>
    </row>
    <row r="869" spans="1:12" customFormat="1" x14ac:dyDescent="0.25">
      <c r="A869" s="91">
        <v>866</v>
      </c>
      <c r="B869" s="91">
        <v>70</v>
      </c>
      <c r="C869" s="91"/>
      <c r="D869" s="91"/>
      <c r="E869" s="103">
        <v>6</v>
      </c>
      <c r="F869" s="103">
        <v>1355.1981786213801</v>
      </c>
      <c r="G869" s="103">
        <v>82.169476435515605</v>
      </c>
      <c r="H869" s="103">
        <v>0</v>
      </c>
      <c r="I869" s="103">
        <v>-6.7199315199413396</v>
      </c>
      <c r="J869" s="103">
        <v>1.00538962456669</v>
      </c>
      <c r="K869" s="103">
        <v>2.8351953899793298</v>
      </c>
      <c r="L869" s="103">
        <v>12.8909214309788</v>
      </c>
    </row>
    <row r="870" spans="1:12" customFormat="1" x14ac:dyDescent="0.25">
      <c r="A870" s="91">
        <v>867</v>
      </c>
      <c r="B870" s="91">
        <v>70</v>
      </c>
      <c r="C870" s="91"/>
      <c r="D870" s="91"/>
      <c r="E870" s="103">
        <v>6</v>
      </c>
      <c r="F870" s="103">
        <v>1355.1981786213801</v>
      </c>
      <c r="G870" s="103">
        <v>82.248844030589694</v>
      </c>
      <c r="H870" s="103">
        <v>0</v>
      </c>
      <c r="I870" s="103">
        <v>-6.7199315199413396</v>
      </c>
      <c r="J870" s="103">
        <v>0.66999374919675503</v>
      </c>
      <c r="K870" s="103">
        <v>1.8893801394223499</v>
      </c>
      <c r="L870" s="103">
        <v>7.2953656980415298</v>
      </c>
    </row>
    <row r="871" spans="1:12" customFormat="1" x14ac:dyDescent="0.25">
      <c r="A871" s="91">
        <v>868</v>
      </c>
      <c r="B871" s="91">
        <v>70</v>
      </c>
      <c r="C871" s="91"/>
      <c r="D871" s="91"/>
      <c r="E871" s="103">
        <v>6</v>
      </c>
      <c r="F871" s="103">
        <v>1355.1981786213801</v>
      </c>
      <c r="G871" s="103">
        <v>82.328211625663897</v>
      </c>
      <c r="H871" s="103">
        <v>0</v>
      </c>
      <c r="I871" s="103">
        <v>-6.7199315199413396</v>
      </c>
      <c r="J871" s="103">
        <v>0.75878324904194405</v>
      </c>
      <c r="K871" s="103">
        <v>2.1397662330207901</v>
      </c>
      <c r="L871" s="103">
        <v>8.7938216736824995</v>
      </c>
    </row>
    <row r="872" spans="1:12" customFormat="1" x14ac:dyDescent="0.25">
      <c r="A872" s="91">
        <v>869</v>
      </c>
      <c r="B872" s="91">
        <v>70</v>
      </c>
      <c r="C872" s="91"/>
      <c r="D872" s="91"/>
      <c r="E872" s="103">
        <v>6</v>
      </c>
      <c r="F872" s="103">
        <v>1355.1981786213801</v>
      </c>
      <c r="G872" s="103">
        <v>82.4075792207381</v>
      </c>
      <c r="H872" s="103">
        <v>0</v>
      </c>
      <c r="I872" s="103">
        <v>-6.7199315199413396</v>
      </c>
      <c r="J872" s="103">
        <v>0.73481752587942295</v>
      </c>
      <c r="K872" s="103">
        <v>2.07218297358822</v>
      </c>
      <c r="L872" s="103">
        <v>8.3915659008253201</v>
      </c>
    </row>
    <row r="873" spans="1:12" customFormat="1" x14ac:dyDescent="0.25">
      <c r="A873" s="91">
        <v>870</v>
      </c>
      <c r="B873" s="91">
        <v>70</v>
      </c>
      <c r="C873" s="91"/>
      <c r="D873" s="91"/>
      <c r="E873" s="103">
        <v>6</v>
      </c>
      <c r="F873" s="103">
        <v>1355.1981786213801</v>
      </c>
      <c r="G873" s="103">
        <v>82.486946815812203</v>
      </c>
      <c r="H873" s="103">
        <v>0</v>
      </c>
      <c r="I873" s="103">
        <v>-6.7199315199413396</v>
      </c>
      <c r="J873" s="103">
        <v>0.741116864224176</v>
      </c>
      <c r="K873" s="103">
        <v>2.08994708672263</v>
      </c>
      <c r="L873" s="103">
        <v>8.4984338416093301</v>
      </c>
    </row>
    <row r="874" spans="1:12" customFormat="1" x14ac:dyDescent="0.25">
      <c r="A874" s="91">
        <v>871</v>
      </c>
      <c r="B874" s="91">
        <v>70</v>
      </c>
      <c r="C874" s="91"/>
      <c r="D874" s="91"/>
      <c r="E874" s="103">
        <v>6</v>
      </c>
      <c r="F874" s="103">
        <v>1355.1981786213801</v>
      </c>
      <c r="G874" s="103">
        <v>82.566314410886406</v>
      </c>
      <c r="H874" s="103">
        <v>0</v>
      </c>
      <c r="I874" s="103">
        <v>-6.7199315199413396</v>
      </c>
      <c r="J874" s="103">
        <v>0.73934912695885702</v>
      </c>
      <c r="K874" s="103">
        <v>2.0849620735268899</v>
      </c>
      <c r="L874" s="103">
        <v>8.4695186865205194</v>
      </c>
    </row>
    <row r="875" spans="1:12" customFormat="1" x14ac:dyDescent="0.25">
      <c r="A875" s="91">
        <v>872</v>
      </c>
      <c r="B875" s="91">
        <v>70</v>
      </c>
      <c r="C875" s="91"/>
      <c r="D875" s="91"/>
      <c r="E875" s="103">
        <v>6</v>
      </c>
      <c r="F875" s="103">
        <v>1355.1981786213801</v>
      </c>
      <c r="G875" s="103">
        <v>82.645682005960495</v>
      </c>
      <c r="H875" s="103">
        <v>0</v>
      </c>
      <c r="I875" s="103">
        <v>-6.7199315199413396</v>
      </c>
      <c r="J875" s="103">
        <v>0.73960230665114501</v>
      </c>
      <c r="K875" s="103">
        <v>2.0856760394152101</v>
      </c>
      <c r="L875" s="103">
        <v>8.4746137209703196</v>
      </c>
    </row>
    <row r="876" spans="1:12" customFormat="1" x14ac:dyDescent="0.25">
      <c r="A876" s="91">
        <v>873</v>
      </c>
      <c r="B876" s="91">
        <v>70</v>
      </c>
      <c r="C876" s="91"/>
      <c r="D876" s="91"/>
      <c r="E876" s="103">
        <v>6</v>
      </c>
      <c r="F876" s="103">
        <v>1355.1981786213801</v>
      </c>
      <c r="G876" s="103">
        <v>82.725049601034698</v>
      </c>
      <c r="H876" s="103">
        <v>0</v>
      </c>
      <c r="I876" s="103">
        <v>-6.7199315199413396</v>
      </c>
      <c r="J876" s="103">
        <v>0.73984029789696604</v>
      </c>
      <c r="K876" s="103">
        <v>2.08634717393512</v>
      </c>
      <c r="L876" s="103">
        <v>8.4794526994818202</v>
      </c>
    </row>
    <row r="877" spans="1:12" customFormat="1" x14ac:dyDescent="0.25">
      <c r="A877" s="91">
        <v>874</v>
      </c>
      <c r="B877" s="91">
        <v>70</v>
      </c>
      <c r="C877" s="91"/>
      <c r="D877" s="91"/>
      <c r="E877" s="103">
        <v>6</v>
      </c>
      <c r="F877" s="103">
        <v>1355.1981786213801</v>
      </c>
      <c r="G877" s="103">
        <v>82.804417196108901</v>
      </c>
      <c r="H877" s="103">
        <v>0</v>
      </c>
      <c r="I877" s="103">
        <v>-6.7199315199413396</v>
      </c>
      <c r="J877" s="103">
        <v>0.73811855161215301</v>
      </c>
      <c r="K877" s="103">
        <v>2.0814918551510999</v>
      </c>
      <c r="L877" s="103">
        <v>8.4513073260126905</v>
      </c>
    </row>
    <row r="878" spans="1:12" customFormat="1" x14ac:dyDescent="0.25">
      <c r="A878" s="91">
        <v>875</v>
      </c>
      <c r="B878" s="91">
        <v>70</v>
      </c>
      <c r="C878" s="91"/>
      <c r="D878" s="91"/>
      <c r="E878" s="103">
        <v>6</v>
      </c>
      <c r="F878" s="103">
        <v>1355.1981786213801</v>
      </c>
      <c r="G878" s="103">
        <v>82.883784791183004</v>
      </c>
      <c r="H878" s="103">
        <v>0</v>
      </c>
      <c r="I878" s="103">
        <v>-6.7199315199413396</v>
      </c>
      <c r="J878" s="103">
        <v>0.74425228665517695</v>
      </c>
      <c r="K878" s="103">
        <v>2.09878896752664</v>
      </c>
      <c r="L878" s="103">
        <v>8.5553570301372002</v>
      </c>
    </row>
    <row r="879" spans="1:12" customFormat="1" x14ac:dyDescent="0.25">
      <c r="A879" s="91">
        <v>876</v>
      </c>
      <c r="B879" s="91">
        <v>70</v>
      </c>
      <c r="C879" s="91"/>
      <c r="D879" s="91"/>
      <c r="E879" s="103">
        <v>6</v>
      </c>
      <c r="F879" s="103">
        <v>1355.1981786213801</v>
      </c>
      <c r="G879" s="103">
        <v>82.963152386257207</v>
      </c>
      <c r="H879" s="103">
        <v>0</v>
      </c>
      <c r="I879" s="103">
        <v>-6.7199315199413396</v>
      </c>
      <c r="J879" s="103">
        <v>0.72094057049997196</v>
      </c>
      <c r="K879" s="103">
        <v>2.0330500056746899</v>
      </c>
      <c r="L879" s="103">
        <v>8.1636123965336207</v>
      </c>
    </row>
    <row r="880" spans="1:12" customFormat="1" x14ac:dyDescent="0.25">
      <c r="A880" s="91">
        <v>877</v>
      </c>
      <c r="B880" s="91">
        <v>70</v>
      </c>
      <c r="C880" s="91"/>
      <c r="D880" s="91"/>
      <c r="E880" s="103">
        <v>6</v>
      </c>
      <c r="F880" s="103">
        <v>1355.1981786213801</v>
      </c>
      <c r="G880" s="103">
        <v>83.042166711569806</v>
      </c>
      <c r="H880" s="103">
        <v>0</v>
      </c>
      <c r="I880" s="103">
        <v>-6.7199315199413396</v>
      </c>
      <c r="J880" s="103">
        <v>0.80778347005448203</v>
      </c>
      <c r="K880" s="103">
        <v>2.27794669294207</v>
      </c>
      <c r="L880" s="103">
        <v>9.6228517439051995</v>
      </c>
    </row>
    <row r="881" spans="1:12" customFormat="1" x14ac:dyDescent="0.25">
      <c r="A881" s="91">
        <v>878</v>
      </c>
      <c r="B881" s="91">
        <v>70</v>
      </c>
      <c r="C881" s="91"/>
      <c r="D881" s="91"/>
      <c r="E881" s="103">
        <v>6</v>
      </c>
      <c r="F881" s="103">
        <v>1355.1981786213801</v>
      </c>
      <c r="G881" s="103">
        <v>83.1230774277075</v>
      </c>
      <c r="H881" s="103">
        <v>0</v>
      </c>
      <c r="I881" s="103">
        <v>-6.7199315199413396</v>
      </c>
      <c r="J881" s="103">
        <v>0.48658227408026899</v>
      </c>
      <c r="K881" s="103">
        <v>1.3721603909654401</v>
      </c>
      <c r="L881" s="103">
        <v>4.1742537111973199</v>
      </c>
    </row>
    <row r="882" spans="1:12" customFormat="1" x14ac:dyDescent="0.25">
      <c r="A882" s="91">
        <v>879</v>
      </c>
      <c r="B882" s="91">
        <v>69</v>
      </c>
      <c r="C882" s="91"/>
      <c r="D882" s="91"/>
      <c r="E882" s="103">
        <v>6</v>
      </c>
      <c r="F882" s="103">
        <v>1335.83820464108</v>
      </c>
      <c r="G882" s="103">
        <v>83.205527684293799</v>
      </c>
      <c r="H882" s="103">
        <v>0</v>
      </c>
      <c r="I882" s="103">
        <v>-6.7199315199413396</v>
      </c>
      <c r="J882" s="103">
        <v>0.34821351974637199</v>
      </c>
      <c r="K882" s="103">
        <v>0.98196096497303798</v>
      </c>
      <c r="L882" s="103">
        <v>1.8443313046835501</v>
      </c>
    </row>
    <row r="883" spans="1:12" customFormat="1" x14ac:dyDescent="0.25">
      <c r="A883" s="91">
        <v>880</v>
      </c>
      <c r="B883" s="91">
        <v>69</v>
      </c>
      <c r="C883" s="91"/>
      <c r="D883" s="91"/>
      <c r="E883" s="103">
        <v>6</v>
      </c>
      <c r="F883" s="103">
        <v>1335.83820464108</v>
      </c>
      <c r="G883" s="103">
        <v>83.290190957736499</v>
      </c>
      <c r="H883" s="103">
        <v>0</v>
      </c>
      <c r="I883" s="103">
        <v>-6.7199315199413396</v>
      </c>
      <c r="J883" s="103">
        <v>1.17810283837309</v>
      </c>
      <c r="K883" s="103">
        <v>3.3222460772026601</v>
      </c>
      <c r="L883" s="103">
        <v>15.746633297891</v>
      </c>
    </row>
    <row r="884" spans="1:12" customFormat="1" x14ac:dyDescent="0.25">
      <c r="A884" s="91">
        <v>881</v>
      </c>
      <c r="B884" s="91">
        <v>70</v>
      </c>
      <c r="C884" s="91"/>
      <c r="D884" s="91"/>
      <c r="E884" s="103">
        <v>6</v>
      </c>
      <c r="F884" s="103">
        <v>1355.1981786213801</v>
      </c>
      <c r="G884" s="103">
        <v>83.371101673874094</v>
      </c>
      <c r="H884" s="103">
        <v>0</v>
      </c>
      <c r="I884" s="103">
        <v>-6.7199315199413396</v>
      </c>
      <c r="J884" s="103">
        <v>0.64329487533652296</v>
      </c>
      <c r="K884" s="103">
        <v>1.81408940413274</v>
      </c>
      <c r="L884" s="103">
        <v>6.8545478985977004</v>
      </c>
    </row>
    <row r="885" spans="1:12" customFormat="1" x14ac:dyDescent="0.25">
      <c r="A885" s="91">
        <v>882</v>
      </c>
      <c r="B885" s="91">
        <v>69</v>
      </c>
      <c r="C885" s="91"/>
      <c r="D885" s="91"/>
      <c r="E885" s="103">
        <v>6</v>
      </c>
      <c r="F885" s="103">
        <v>1335.83820464108</v>
      </c>
      <c r="G885" s="103">
        <v>83.452842112846696</v>
      </c>
      <c r="H885" s="103">
        <v>0</v>
      </c>
      <c r="I885" s="103">
        <v>-6.7199315199413396</v>
      </c>
      <c r="J885" s="103">
        <v>0.65136336386140703</v>
      </c>
      <c r="K885" s="103">
        <v>1.8368425148779599</v>
      </c>
      <c r="L885" s="103">
        <v>7.04392846681798</v>
      </c>
    </row>
    <row r="886" spans="1:12" customFormat="1" x14ac:dyDescent="0.25">
      <c r="A886" s="91">
        <v>883</v>
      </c>
      <c r="B886" s="91">
        <v>70</v>
      </c>
      <c r="C886" s="91"/>
      <c r="D886" s="91"/>
      <c r="E886" s="103">
        <v>6</v>
      </c>
      <c r="F886" s="103">
        <v>1355.1981786213801</v>
      </c>
      <c r="G886" s="103">
        <v>83.536675663454403</v>
      </c>
      <c r="H886" s="103">
        <v>0</v>
      </c>
      <c r="I886" s="103">
        <v>-6.7199315199413396</v>
      </c>
      <c r="J886" s="103">
        <v>1.12242880441184</v>
      </c>
      <c r="K886" s="103">
        <v>3.1652454870120299</v>
      </c>
      <c r="L886" s="103">
        <v>14.8192758489282</v>
      </c>
    </row>
    <row r="887" spans="1:12" customFormat="1" x14ac:dyDescent="0.25">
      <c r="A887" s="91">
        <v>884</v>
      </c>
      <c r="B887" s="91">
        <v>70</v>
      </c>
      <c r="C887" s="91"/>
      <c r="D887" s="91"/>
      <c r="E887" s="103">
        <v>6</v>
      </c>
      <c r="F887" s="103">
        <v>1355.1981786213801</v>
      </c>
      <c r="G887" s="103">
        <v>83.617586379591998</v>
      </c>
      <c r="H887" s="103">
        <v>0</v>
      </c>
      <c r="I887" s="103">
        <v>-6.7199315199413396</v>
      </c>
      <c r="J887" s="103">
        <v>0.63672113012686304</v>
      </c>
      <c r="K887" s="103">
        <v>1.7955514645539901</v>
      </c>
      <c r="L887" s="103">
        <v>6.7455275368939001</v>
      </c>
    </row>
    <row r="888" spans="1:12" customFormat="1" x14ac:dyDescent="0.25">
      <c r="A888" s="91">
        <v>885</v>
      </c>
      <c r="B888" s="91">
        <v>70</v>
      </c>
      <c r="C888" s="91"/>
      <c r="D888" s="91"/>
      <c r="E888" s="103">
        <v>6</v>
      </c>
      <c r="F888" s="103">
        <v>1355.1981786213801</v>
      </c>
      <c r="G888" s="103">
        <v>83.698143825968202</v>
      </c>
      <c r="H888" s="103">
        <v>0</v>
      </c>
      <c r="I888" s="103">
        <v>-6.7199315199413396</v>
      </c>
      <c r="J888" s="103">
        <v>0.77043276622256096</v>
      </c>
      <c r="K888" s="103">
        <v>2.1726178326383998</v>
      </c>
      <c r="L888" s="103">
        <v>9.0038197973658392</v>
      </c>
    </row>
    <row r="889" spans="1:12" customFormat="1" x14ac:dyDescent="0.25">
      <c r="A889" s="91">
        <v>886</v>
      </c>
      <c r="B889" s="91">
        <v>70</v>
      </c>
      <c r="C889" s="91"/>
      <c r="D889" s="91"/>
      <c r="E889" s="103">
        <v>6</v>
      </c>
      <c r="F889" s="103">
        <v>1355.1981786213801</v>
      </c>
      <c r="G889" s="103">
        <v>83.779054542105797</v>
      </c>
      <c r="H889" s="103">
        <v>0</v>
      </c>
      <c r="I889" s="103">
        <v>-6.7199315199413396</v>
      </c>
      <c r="J889" s="103">
        <v>0.71313077710299699</v>
      </c>
      <c r="K889" s="103">
        <v>2.0110264143278598</v>
      </c>
      <c r="L889" s="103">
        <v>8.0404533445369104</v>
      </c>
    </row>
    <row r="890" spans="1:12" customFormat="1" x14ac:dyDescent="0.25">
      <c r="A890" s="91">
        <v>887</v>
      </c>
      <c r="B890" s="91">
        <v>70</v>
      </c>
      <c r="C890" s="91"/>
      <c r="D890" s="91"/>
      <c r="E890" s="103">
        <v>6</v>
      </c>
      <c r="F890" s="103">
        <v>1355.1981786213801</v>
      </c>
      <c r="G890" s="103">
        <v>83.859611988482001</v>
      </c>
      <c r="H890" s="103">
        <v>0</v>
      </c>
      <c r="I890" s="103">
        <v>-6.7199315199413396</v>
      </c>
      <c r="J890" s="103">
        <v>0.80781654728230101</v>
      </c>
      <c r="K890" s="103">
        <v>2.2780399706142598</v>
      </c>
      <c r="L890" s="103">
        <v>9.6319567947075502</v>
      </c>
    </row>
    <row r="891" spans="1:12" customFormat="1" x14ac:dyDescent="0.25">
      <c r="A891" s="91">
        <v>888</v>
      </c>
      <c r="B891" s="91">
        <v>70</v>
      </c>
      <c r="C891" s="91"/>
      <c r="D891" s="91"/>
      <c r="E891" s="103">
        <v>6</v>
      </c>
      <c r="F891" s="103">
        <v>1355.1981786213801</v>
      </c>
      <c r="G891" s="103">
        <v>83.940522704619596</v>
      </c>
      <c r="H891" s="103">
        <v>0</v>
      </c>
      <c r="I891" s="103">
        <v>-6.7199315199413396</v>
      </c>
      <c r="J891" s="103">
        <v>0.48909031830075</v>
      </c>
      <c r="K891" s="103">
        <v>1.3792330673070501</v>
      </c>
      <c r="L891" s="103">
        <v>4.2259400333351698</v>
      </c>
    </row>
    <row r="892" spans="1:12" customFormat="1" x14ac:dyDescent="0.25">
      <c r="A892" s="91">
        <v>889</v>
      </c>
      <c r="B892" s="91">
        <v>69</v>
      </c>
      <c r="C892" s="91"/>
      <c r="D892" s="91"/>
      <c r="E892" s="103">
        <v>6</v>
      </c>
      <c r="F892" s="103">
        <v>1335.83820464108</v>
      </c>
      <c r="G892" s="103">
        <v>84.022972961205895</v>
      </c>
      <c r="H892" s="103">
        <v>0</v>
      </c>
      <c r="I892" s="103">
        <v>-6.7199315199413396</v>
      </c>
      <c r="J892" s="103">
        <v>0.33350236470977801</v>
      </c>
      <c r="K892" s="103">
        <v>0.94047555680702599</v>
      </c>
      <c r="L892" s="103">
        <v>1.5970440160774999</v>
      </c>
    </row>
    <row r="893" spans="1:12" customFormat="1" x14ac:dyDescent="0.25">
      <c r="A893" s="91">
        <v>890</v>
      </c>
      <c r="B893" s="91">
        <v>69</v>
      </c>
      <c r="C893" s="91"/>
      <c r="D893" s="91"/>
      <c r="E893" s="103">
        <v>6</v>
      </c>
      <c r="F893" s="103">
        <v>1335.83820464108</v>
      </c>
      <c r="G893" s="103">
        <v>84.107636234648595</v>
      </c>
      <c r="H893" s="103">
        <v>0</v>
      </c>
      <c r="I893" s="103">
        <v>-6.7199315199413396</v>
      </c>
      <c r="J893" s="103">
        <v>1.2337490131617099</v>
      </c>
      <c r="K893" s="103">
        <v>3.4791681046193199</v>
      </c>
      <c r="L893" s="103">
        <v>16.650429552774199</v>
      </c>
    </row>
    <row r="894" spans="1:12" customFormat="1" x14ac:dyDescent="0.25">
      <c r="A894" s="91">
        <v>891</v>
      </c>
      <c r="B894" s="91">
        <v>70</v>
      </c>
      <c r="C894" s="91"/>
      <c r="D894" s="91"/>
      <c r="E894" s="103">
        <v>6</v>
      </c>
      <c r="F894" s="103">
        <v>1355.1981786213801</v>
      </c>
      <c r="G894" s="103">
        <v>84.191783043796306</v>
      </c>
      <c r="H894" s="103">
        <v>0</v>
      </c>
      <c r="I894" s="103">
        <v>-6.7199315199413396</v>
      </c>
      <c r="J894" s="103">
        <v>0.441209096172064</v>
      </c>
      <c r="K894" s="103">
        <v>1.2442081805082299</v>
      </c>
      <c r="L894" s="103">
        <v>3.4034093621747799</v>
      </c>
    </row>
    <row r="895" spans="1:12" customFormat="1" x14ac:dyDescent="0.25">
      <c r="A895" s="91">
        <v>892</v>
      </c>
      <c r="B895" s="91">
        <v>68</v>
      </c>
      <c r="C895" s="91"/>
      <c r="D895" s="91"/>
      <c r="E895" s="103">
        <v>6</v>
      </c>
      <c r="F895" s="103">
        <v>1316.4782306607699</v>
      </c>
      <c r="G895" s="103">
        <v>84.276099222606405</v>
      </c>
      <c r="H895" s="103">
        <v>0</v>
      </c>
      <c r="I895" s="103">
        <v>-6.7199315199413396</v>
      </c>
      <c r="J895" s="103">
        <v>0.155981805212738</v>
      </c>
      <c r="K895" s="103">
        <v>0.43986817076057</v>
      </c>
      <c r="L895" s="103">
        <v>-1.4420479357017799</v>
      </c>
    </row>
    <row r="896" spans="1:12" customFormat="1" x14ac:dyDescent="0.25">
      <c r="A896" s="91">
        <v>893</v>
      </c>
      <c r="B896" s="91">
        <v>67</v>
      </c>
      <c r="C896" s="91"/>
      <c r="D896" s="91"/>
      <c r="E896" s="103">
        <v>6</v>
      </c>
      <c r="F896" s="103">
        <v>1297.11825668047</v>
      </c>
      <c r="G896" s="103">
        <v>84.357480811520801</v>
      </c>
      <c r="H896" s="103">
        <v>0</v>
      </c>
      <c r="I896" s="103">
        <v>-6.7199315199413396</v>
      </c>
      <c r="J896" s="103">
        <v>0</v>
      </c>
      <c r="K896" s="103">
        <v>0</v>
      </c>
      <c r="L896" s="103">
        <v>-4.3733676326697299</v>
      </c>
    </row>
    <row r="897" spans="1:12" customFormat="1" x14ac:dyDescent="0.25">
      <c r="A897" s="91">
        <v>894</v>
      </c>
      <c r="B897" s="91">
        <v>63</v>
      </c>
      <c r="C897" s="91"/>
      <c r="D897" s="91"/>
      <c r="E897" s="103">
        <v>5</v>
      </c>
      <c r="F897" s="103">
        <v>1452.4885884041701</v>
      </c>
      <c r="G897" s="103">
        <v>84.429379373593505</v>
      </c>
      <c r="H897" s="103">
        <v>0</v>
      </c>
      <c r="I897" s="103">
        <v>-6.7199315199413396</v>
      </c>
      <c r="J897" s="103">
        <v>0</v>
      </c>
      <c r="K897" s="103">
        <v>0</v>
      </c>
      <c r="L897" s="103">
        <v>-4.9794860552846298</v>
      </c>
    </row>
    <row r="898" spans="1:12" customFormat="1" x14ac:dyDescent="0.25">
      <c r="A898" s="91">
        <v>895</v>
      </c>
      <c r="B898" s="91">
        <v>61</v>
      </c>
      <c r="C898" s="91"/>
      <c r="D898" s="91"/>
      <c r="E898" s="103">
        <v>5</v>
      </c>
      <c r="F898" s="103">
        <v>1406.3778395659399</v>
      </c>
      <c r="G898" s="103">
        <v>84.508767317914902</v>
      </c>
      <c r="H898" s="103">
        <v>0</v>
      </c>
      <c r="I898" s="103">
        <v>-6.7199315199413396</v>
      </c>
      <c r="J898" s="103">
        <v>0</v>
      </c>
      <c r="K898" s="103">
        <v>0</v>
      </c>
      <c r="L898" s="103">
        <v>-4.7968263707421803</v>
      </c>
    </row>
    <row r="899" spans="1:12" customFormat="1" x14ac:dyDescent="0.25">
      <c r="A899" s="91">
        <v>896</v>
      </c>
      <c r="B899" s="91">
        <v>58</v>
      </c>
      <c r="C899" s="91"/>
      <c r="D899" s="91"/>
      <c r="E899" s="103">
        <v>5</v>
      </c>
      <c r="F899" s="103">
        <v>1337.2117163086</v>
      </c>
      <c r="G899" s="103">
        <v>84.583615150878401</v>
      </c>
      <c r="H899" s="103">
        <v>0</v>
      </c>
      <c r="I899" s="103">
        <v>-6.7199315199413396</v>
      </c>
      <c r="J899" s="103">
        <v>0</v>
      </c>
      <c r="K899" s="103">
        <v>0</v>
      </c>
      <c r="L899" s="103">
        <v>-4.5272726900863702</v>
      </c>
    </row>
    <row r="900" spans="1:12" customFormat="1" x14ac:dyDescent="0.25">
      <c r="A900" s="91">
        <v>897</v>
      </c>
      <c r="B900" s="91">
        <v>55</v>
      </c>
      <c r="C900" s="91"/>
      <c r="D900" s="91"/>
      <c r="E900" s="103">
        <v>5</v>
      </c>
      <c r="F900" s="103">
        <v>1268.0455930512601</v>
      </c>
      <c r="G900" s="103">
        <v>84.663917766828902</v>
      </c>
      <c r="H900" s="103">
        <v>0</v>
      </c>
      <c r="I900" s="103">
        <v>-6.7199315199413396</v>
      </c>
      <c r="J900" s="103">
        <v>0</v>
      </c>
      <c r="K900" s="103">
        <v>0</v>
      </c>
      <c r="L900" s="103">
        <v>-4.2628080461215596</v>
      </c>
    </row>
    <row r="901" spans="1:12" customFormat="1" x14ac:dyDescent="0.25">
      <c r="A901" s="91">
        <v>898</v>
      </c>
      <c r="B901" s="91">
        <v>53</v>
      </c>
      <c r="C901" s="91"/>
      <c r="D901" s="91"/>
      <c r="E901" s="103">
        <v>5</v>
      </c>
      <c r="F901" s="103">
        <v>1221.9348442130299</v>
      </c>
      <c r="G901" s="103">
        <v>84.743621726590405</v>
      </c>
      <c r="H901" s="103">
        <v>0</v>
      </c>
      <c r="I901" s="103">
        <v>-6.7199315199413396</v>
      </c>
      <c r="J901" s="103">
        <v>0</v>
      </c>
      <c r="K901" s="103">
        <v>0</v>
      </c>
      <c r="L901" s="103">
        <v>-4.0891955379186697</v>
      </c>
    </row>
    <row r="902" spans="1:12" customFormat="1" x14ac:dyDescent="0.25">
      <c r="A902" s="91">
        <v>899</v>
      </c>
      <c r="B902" s="91">
        <v>51</v>
      </c>
      <c r="C902" s="91"/>
      <c r="D902" s="91"/>
      <c r="E902" s="103">
        <v>5</v>
      </c>
      <c r="F902" s="103">
        <v>1175.8240953748</v>
      </c>
      <c r="G902" s="103">
        <v>84.820565636546405</v>
      </c>
      <c r="H902" s="103">
        <v>0</v>
      </c>
      <c r="I902" s="103">
        <v>-6.7199315199413396</v>
      </c>
      <c r="J902" s="103">
        <v>0</v>
      </c>
      <c r="K902" s="103">
        <v>0</v>
      </c>
      <c r="L902" s="103">
        <v>-3.7091272151635599</v>
      </c>
    </row>
    <row r="903" spans="1:12" customFormat="1" x14ac:dyDescent="0.25">
      <c r="A903" s="91">
        <v>900</v>
      </c>
      <c r="B903" s="91">
        <v>50</v>
      </c>
      <c r="C903" s="91"/>
      <c r="D903" s="91"/>
      <c r="E903" s="103">
        <v>5</v>
      </c>
      <c r="F903" s="103">
        <v>1152.76872095569</v>
      </c>
      <c r="G903" s="103">
        <v>84.901406146302406</v>
      </c>
      <c r="H903" s="103">
        <v>0</v>
      </c>
      <c r="I903" s="103">
        <v>-6.7199315199413396</v>
      </c>
      <c r="J903" s="103">
        <v>0.35439002563202399</v>
      </c>
      <c r="K903" s="103">
        <v>0.99937869098222398</v>
      </c>
      <c r="L903" s="103">
        <v>2.5279853708029401</v>
      </c>
    </row>
    <row r="904" spans="1:12" customFormat="1" x14ac:dyDescent="0.25">
      <c r="A904" s="91">
        <v>901</v>
      </c>
      <c r="B904" s="91">
        <v>50</v>
      </c>
      <c r="C904" s="91"/>
      <c r="D904" s="91"/>
      <c r="E904" s="103">
        <v>5</v>
      </c>
      <c r="F904" s="103">
        <v>1152.76872095569</v>
      </c>
      <c r="G904" s="103">
        <v>84.9722763074124</v>
      </c>
      <c r="H904" s="103">
        <v>0</v>
      </c>
      <c r="I904" s="103">
        <v>-6.7199315199413396</v>
      </c>
      <c r="J904" s="103">
        <v>0.49841508046289801</v>
      </c>
      <c r="K904" s="103">
        <v>1.4055288655217699</v>
      </c>
      <c r="L904" s="103">
        <v>4.9567187822429197</v>
      </c>
    </row>
    <row r="905" spans="1:12" customFormat="1" x14ac:dyDescent="0.25">
      <c r="A905" s="91">
        <v>902</v>
      </c>
      <c r="B905" s="91">
        <v>50</v>
      </c>
      <c r="C905" s="91"/>
      <c r="D905" s="91"/>
      <c r="E905" s="103">
        <v>5</v>
      </c>
      <c r="F905" s="103">
        <v>1152.76872095569</v>
      </c>
      <c r="G905" s="103">
        <v>85.044521233505506</v>
      </c>
      <c r="H905" s="103">
        <v>0</v>
      </c>
      <c r="I905" s="103">
        <v>-6.7199315199413396</v>
      </c>
      <c r="J905" s="103">
        <v>0.459445740522608</v>
      </c>
      <c r="K905" s="103">
        <v>1.29563545678795</v>
      </c>
      <c r="L905" s="103">
        <v>4.3038887305912299</v>
      </c>
    </row>
    <row r="906" spans="1:12" customFormat="1" x14ac:dyDescent="0.25">
      <c r="A906" s="91">
        <v>903</v>
      </c>
      <c r="B906" s="91">
        <v>50</v>
      </c>
      <c r="C906" s="91"/>
      <c r="D906" s="91"/>
      <c r="E906" s="103">
        <v>5</v>
      </c>
      <c r="F906" s="103">
        <v>1152.76872095569</v>
      </c>
      <c r="G906" s="103">
        <v>85.116766159598598</v>
      </c>
      <c r="H906" s="103">
        <v>0</v>
      </c>
      <c r="I906" s="103">
        <v>-6.7199315199413396</v>
      </c>
      <c r="J906" s="103">
        <v>0.47013460591260597</v>
      </c>
      <c r="K906" s="103">
        <v>1.3257780215582</v>
      </c>
      <c r="L906" s="103">
        <v>4.48400396785539</v>
      </c>
    </row>
    <row r="907" spans="1:12" customFormat="1" x14ac:dyDescent="0.25">
      <c r="A907" s="91">
        <v>904</v>
      </c>
      <c r="B907" s="91">
        <v>50</v>
      </c>
      <c r="C907" s="91"/>
      <c r="D907" s="91"/>
      <c r="E907" s="103">
        <v>5</v>
      </c>
      <c r="F907" s="103">
        <v>1152.76872095569</v>
      </c>
      <c r="G907" s="103">
        <v>85.189011085691604</v>
      </c>
      <c r="H907" s="103">
        <v>0</v>
      </c>
      <c r="I907" s="103">
        <v>-6.7199315199413396</v>
      </c>
      <c r="J907" s="103">
        <v>0.465945916381245</v>
      </c>
      <c r="K907" s="103">
        <v>1.3139659310420599</v>
      </c>
      <c r="L907" s="103">
        <v>4.4143075845217101</v>
      </c>
    </row>
    <row r="908" spans="1:12" customFormat="1" x14ac:dyDescent="0.25">
      <c r="A908" s="91">
        <v>905</v>
      </c>
      <c r="B908" s="91">
        <v>50</v>
      </c>
      <c r="C908" s="91"/>
      <c r="D908" s="91"/>
      <c r="E908" s="103">
        <v>5</v>
      </c>
      <c r="F908" s="103">
        <v>1152.76872095569</v>
      </c>
      <c r="G908" s="103">
        <v>85.261256011784695</v>
      </c>
      <c r="H908" s="103">
        <v>0</v>
      </c>
      <c r="I908" s="103">
        <v>-6.7199315199413396</v>
      </c>
      <c r="J908" s="103">
        <v>0.47166414883352198</v>
      </c>
      <c r="K908" s="103">
        <v>1.3300913274966999</v>
      </c>
      <c r="L908" s="103">
        <v>4.51091216037198</v>
      </c>
    </row>
    <row r="909" spans="1:12" customFormat="1" x14ac:dyDescent="0.25">
      <c r="A909" s="91">
        <v>906</v>
      </c>
      <c r="B909" s="91">
        <v>50</v>
      </c>
      <c r="C909" s="91"/>
      <c r="D909" s="91"/>
      <c r="E909" s="103">
        <v>5</v>
      </c>
      <c r="F909" s="103">
        <v>1152.76872095569</v>
      </c>
      <c r="G909" s="103">
        <v>85.333500937877801</v>
      </c>
      <c r="H909" s="103">
        <v>0</v>
      </c>
      <c r="I909" s="103">
        <v>-6.7199315199413396</v>
      </c>
      <c r="J909" s="103">
        <v>0.45264880243174299</v>
      </c>
      <c r="K909" s="103">
        <v>1.27646811402817</v>
      </c>
      <c r="L909" s="103">
        <v>4.1921251119890997</v>
      </c>
    </row>
    <row r="910" spans="1:12" customFormat="1" x14ac:dyDescent="0.25">
      <c r="A910" s="91">
        <v>907</v>
      </c>
      <c r="B910" s="91">
        <v>50</v>
      </c>
      <c r="C910" s="91"/>
      <c r="D910" s="91"/>
      <c r="E910" s="103">
        <v>5</v>
      </c>
      <c r="F910" s="103">
        <v>1152.76872095569</v>
      </c>
      <c r="G910" s="103">
        <v>85.404371098987795</v>
      </c>
      <c r="H910" s="103">
        <v>0</v>
      </c>
      <c r="I910" s="103">
        <v>-6.7199315199413396</v>
      </c>
      <c r="J910" s="103">
        <v>0.52283716077929798</v>
      </c>
      <c r="K910" s="103">
        <v>1.4743990506070901</v>
      </c>
      <c r="L910" s="103">
        <v>5.3686044786141496</v>
      </c>
    </row>
    <row r="911" spans="1:12" customFormat="1" x14ac:dyDescent="0.25">
      <c r="A911" s="91">
        <v>908</v>
      </c>
      <c r="B911" s="91">
        <v>50</v>
      </c>
      <c r="C911" s="91"/>
      <c r="D911" s="91"/>
      <c r="E911" s="103">
        <v>5</v>
      </c>
      <c r="F911" s="103">
        <v>1152.76872095569</v>
      </c>
      <c r="G911" s="103">
        <v>85.482685333347405</v>
      </c>
      <c r="H911" s="103">
        <v>0</v>
      </c>
      <c r="I911" s="103">
        <v>-6.7199315199413396</v>
      </c>
      <c r="J911" s="103">
        <v>0.26336168002497501</v>
      </c>
      <c r="K911" s="103">
        <v>0.74267905979816395</v>
      </c>
      <c r="L911" s="103">
        <v>0.97984061094536501</v>
      </c>
    </row>
    <row r="912" spans="1:12" customFormat="1" x14ac:dyDescent="0.25">
      <c r="A912" s="91">
        <v>909</v>
      </c>
      <c r="B912" s="91">
        <v>49</v>
      </c>
      <c r="C912" s="91"/>
      <c r="D912" s="91"/>
      <c r="E912" s="103">
        <v>5</v>
      </c>
      <c r="F912" s="103">
        <v>1129.71334653657</v>
      </c>
      <c r="G912" s="103">
        <v>85.560999567707</v>
      </c>
      <c r="H912" s="103">
        <v>0</v>
      </c>
      <c r="I912" s="103">
        <v>-6.7199315199413396</v>
      </c>
      <c r="J912" s="103">
        <v>0.27140704749086703</v>
      </c>
      <c r="K912" s="103">
        <v>0.76536696923408598</v>
      </c>
      <c r="L912" s="103">
        <v>1.1883668737936901</v>
      </c>
    </row>
    <row r="913" spans="1:12" customFormat="1" x14ac:dyDescent="0.25">
      <c r="A913" s="91">
        <v>910</v>
      </c>
      <c r="B913" s="91">
        <v>49</v>
      </c>
      <c r="C913" s="91"/>
      <c r="D913" s="91"/>
      <c r="E913" s="103">
        <v>5</v>
      </c>
      <c r="F913" s="103">
        <v>1129.71334653657</v>
      </c>
      <c r="G913" s="103">
        <v>85.632440661246093</v>
      </c>
      <c r="H913" s="103">
        <v>0</v>
      </c>
      <c r="I913" s="103">
        <v>-6.7199315199413396</v>
      </c>
      <c r="J913" s="103">
        <v>0.453968606903281</v>
      </c>
      <c r="K913" s="103">
        <v>1.2801899582385601</v>
      </c>
      <c r="L913" s="103">
        <v>4.2771948727249001</v>
      </c>
    </row>
    <row r="914" spans="1:12" customFormat="1" x14ac:dyDescent="0.25">
      <c r="A914" s="91">
        <v>911</v>
      </c>
      <c r="B914" s="91">
        <v>49</v>
      </c>
      <c r="C914" s="91"/>
      <c r="D914" s="91"/>
      <c r="E914" s="103">
        <v>5</v>
      </c>
      <c r="F914" s="103">
        <v>1129.71334653657</v>
      </c>
      <c r="G914" s="103">
        <v>85.702506989802103</v>
      </c>
      <c r="H914" s="103">
        <v>0</v>
      </c>
      <c r="I914" s="103">
        <v>-6.7199315199413396</v>
      </c>
      <c r="J914" s="103">
        <v>0.64003514943620898</v>
      </c>
      <c r="K914" s="103">
        <v>1.80489698795961</v>
      </c>
      <c r="L914" s="103">
        <v>7.3648571446575701</v>
      </c>
    </row>
    <row r="915" spans="1:12" customFormat="1" x14ac:dyDescent="0.25">
      <c r="A915" s="91">
        <v>912</v>
      </c>
      <c r="B915" s="91">
        <v>50</v>
      </c>
      <c r="C915" s="91"/>
      <c r="D915" s="91"/>
      <c r="E915" s="103">
        <v>5</v>
      </c>
      <c r="F915" s="103">
        <v>1152.76872095569</v>
      </c>
      <c r="G915" s="103">
        <v>85.773377150912097</v>
      </c>
      <c r="H915" s="103">
        <v>0</v>
      </c>
      <c r="I915" s="103">
        <v>-6.7199315199413396</v>
      </c>
      <c r="J915" s="103">
        <v>0.67584745493899201</v>
      </c>
      <c r="K915" s="103">
        <v>1.9058875701031099</v>
      </c>
      <c r="L915" s="103">
        <v>7.9056638951876499</v>
      </c>
    </row>
    <row r="916" spans="1:12" customFormat="1" x14ac:dyDescent="0.25">
      <c r="A916" s="91">
        <v>913</v>
      </c>
      <c r="B916" s="91">
        <v>50</v>
      </c>
      <c r="C916" s="91"/>
      <c r="D916" s="91"/>
      <c r="E916" s="103">
        <v>5</v>
      </c>
      <c r="F916" s="103">
        <v>1152.76872095569</v>
      </c>
      <c r="G916" s="103">
        <v>85.848291826715496</v>
      </c>
      <c r="H916" s="103">
        <v>0</v>
      </c>
      <c r="I916" s="103">
        <v>-6.7199315199413396</v>
      </c>
      <c r="J916" s="103">
        <v>0.41104958643752199</v>
      </c>
      <c r="K916" s="103">
        <v>1.1591584635885199</v>
      </c>
      <c r="L916" s="103">
        <v>3.4955990014992802</v>
      </c>
    </row>
    <row r="917" spans="1:12" customFormat="1" x14ac:dyDescent="0.25">
      <c r="A917" s="91">
        <v>914</v>
      </c>
      <c r="B917" s="91">
        <v>50</v>
      </c>
      <c r="C917" s="91"/>
      <c r="D917" s="91"/>
      <c r="E917" s="103">
        <v>5</v>
      </c>
      <c r="F917" s="103">
        <v>1152.76872095569</v>
      </c>
      <c r="G917" s="103">
        <v>85.919161987825603</v>
      </c>
      <c r="H917" s="103">
        <v>0</v>
      </c>
      <c r="I917" s="103">
        <v>-6.7199315199413396</v>
      </c>
      <c r="J917" s="103">
        <v>0.48547276342240903</v>
      </c>
      <c r="K917" s="103">
        <v>1.3690315746086501</v>
      </c>
      <c r="L917" s="103">
        <v>4.7480983798954597</v>
      </c>
    </row>
    <row r="918" spans="1:12" customFormat="1" x14ac:dyDescent="0.25">
      <c r="A918" s="91">
        <v>915</v>
      </c>
      <c r="B918" s="91">
        <v>50</v>
      </c>
      <c r="C918" s="91"/>
      <c r="D918" s="91"/>
      <c r="E918" s="103">
        <v>5</v>
      </c>
      <c r="F918" s="103">
        <v>1152.76872095569</v>
      </c>
      <c r="G918" s="103">
        <v>85.991406913918595</v>
      </c>
      <c r="H918" s="103">
        <v>0</v>
      </c>
      <c r="I918" s="103">
        <v>-6.7199315199413396</v>
      </c>
      <c r="J918" s="103">
        <v>0.449554164838048</v>
      </c>
      <c r="K918" s="103">
        <v>1.26774124632941</v>
      </c>
      <c r="L918" s="103">
        <v>4.1457127769458904</v>
      </c>
    </row>
    <row r="919" spans="1:12" customFormat="1" x14ac:dyDescent="0.25">
      <c r="A919" s="91">
        <v>916</v>
      </c>
      <c r="B919" s="91">
        <v>50</v>
      </c>
      <c r="C919" s="91"/>
      <c r="D919" s="91"/>
      <c r="E919" s="103">
        <v>5</v>
      </c>
      <c r="F919" s="103">
        <v>1152.76872095569</v>
      </c>
      <c r="G919" s="103">
        <v>86.062277075028604</v>
      </c>
      <c r="H919" s="103">
        <v>0</v>
      </c>
      <c r="I919" s="103">
        <v>-6.7199315199413396</v>
      </c>
      <c r="J919" s="103">
        <v>0.51843321998110803</v>
      </c>
      <c r="K919" s="103">
        <v>1.46197995223599</v>
      </c>
      <c r="L919" s="103">
        <v>5.3007012628927699</v>
      </c>
    </row>
    <row r="920" spans="1:12" customFormat="1" x14ac:dyDescent="0.25">
      <c r="A920" s="91">
        <v>917</v>
      </c>
      <c r="B920" s="91">
        <v>50</v>
      </c>
      <c r="C920" s="91"/>
      <c r="D920" s="91"/>
      <c r="E920" s="103">
        <v>5</v>
      </c>
      <c r="F920" s="103">
        <v>1152.76872095569</v>
      </c>
      <c r="G920" s="103">
        <v>86.140591309388299</v>
      </c>
      <c r="H920" s="103">
        <v>0</v>
      </c>
      <c r="I920" s="103">
        <v>-6.7199315199413396</v>
      </c>
      <c r="J920" s="103">
        <v>0.28064797104123301</v>
      </c>
      <c r="K920" s="103">
        <v>0.79142634284304103</v>
      </c>
      <c r="L920" s="103">
        <v>1.2815048963073501</v>
      </c>
    </row>
    <row r="921" spans="1:12" customFormat="1" x14ac:dyDescent="0.25">
      <c r="A921" s="91">
        <v>918</v>
      </c>
      <c r="B921" s="91">
        <v>49</v>
      </c>
      <c r="C921" s="91"/>
      <c r="D921" s="91"/>
      <c r="E921" s="103">
        <v>5</v>
      </c>
      <c r="F921" s="103">
        <v>1129.71334653657</v>
      </c>
      <c r="G921" s="103">
        <v>86.221929803367004</v>
      </c>
      <c r="H921" s="103">
        <v>0</v>
      </c>
      <c r="I921" s="103">
        <v>-6.7199315199413396</v>
      </c>
      <c r="J921" s="103">
        <v>0.23013728901744601</v>
      </c>
      <c r="K921" s="103">
        <v>0.64898638790490004</v>
      </c>
      <c r="L921" s="103">
        <v>0.48762097555672201</v>
      </c>
    </row>
    <row r="922" spans="1:12" customFormat="1" x14ac:dyDescent="0.25">
      <c r="A922" s="91">
        <v>919</v>
      </c>
      <c r="B922" s="91">
        <v>49</v>
      </c>
      <c r="C922" s="91"/>
      <c r="D922" s="91"/>
      <c r="E922" s="103">
        <v>5</v>
      </c>
      <c r="F922" s="103">
        <v>1129.71334653657</v>
      </c>
      <c r="G922" s="103">
        <v>86.291996131923099</v>
      </c>
      <c r="H922" s="103">
        <v>0</v>
      </c>
      <c r="I922" s="103">
        <v>-6.7199315199413396</v>
      </c>
      <c r="J922" s="103">
        <v>0.70872664025598298</v>
      </c>
      <c r="K922" s="103">
        <v>1.9986067630997399</v>
      </c>
      <c r="L922" s="103">
        <v>8.4940322542068003</v>
      </c>
    </row>
    <row r="923" spans="1:12" customFormat="1" x14ac:dyDescent="0.25">
      <c r="A923" s="91">
        <v>920</v>
      </c>
      <c r="B923" s="91">
        <v>50</v>
      </c>
      <c r="C923" s="91"/>
      <c r="D923" s="91"/>
      <c r="E923" s="103">
        <v>5</v>
      </c>
      <c r="F923" s="103">
        <v>1152.76872095569</v>
      </c>
      <c r="G923" s="103">
        <v>86.362866293033093</v>
      </c>
      <c r="H923" s="103">
        <v>0</v>
      </c>
      <c r="I923" s="103">
        <v>-6.7199315199413396</v>
      </c>
      <c r="J923" s="103">
        <v>0.65634019084314998</v>
      </c>
      <c r="K923" s="103">
        <v>1.85087715037705</v>
      </c>
      <c r="L923" s="103">
        <v>7.5898986601569201</v>
      </c>
    </row>
    <row r="924" spans="1:12" customFormat="1" x14ac:dyDescent="0.25">
      <c r="A924" s="91">
        <v>921</v>
      </c>
      <c r="B924" s="91">
        <v>50</v>
      </c>
      <c r="C924" s="91"/>
      <c r="D924" s="91"/>
      <c r="E924" s="103">
        <v>5</v>
      </c>
      <c r="F924" s="103">
        <v>1152.76872095569</v>
      </c>
      <c r="G924" s="103">
        <v>86.437780968836506</v>
      </c>
      <c r="H924" s="103">
        <v>0</v>
      </c>
      <c r="I924" s="103">
        <v>-6.7199315199413396</v>
      </c>
      <c r="J924" s="103">
        <v>0.416480081745703</v>
      </c>
      <c r="K924" s="103">
        <v>1.1744724422559401</v>
      </c>
      <c r="L924" s="103">
        <v>3.5923009825563401</v>
      </c>
    </row>
    <row r="925" spans="1:12" customFormat="1" x14ac:dyDescent="0.25">
      <c r="A925" s="91">
        <v>922</v>
      </c>
      <c r="B925" s="91">
        <v>50</v>
      </c>
      <c r="C925" s="91"/>
      <c r="D925" s="91"/>
      <c r="E925" s="103">
        <v>5</v>
      </c>
      <c r="F925" s="103">
        <v>1152.76872095569</v>
      </c>
      <c r="G925" s="103">
        <v>86.5086511299465</v>
      </c>
      <c r="H925" s="103">
        <v>0</v>
      </c>
      <c r="I925" s="103">
        <v>-6.7199315199413396</v>
      </c>
      <c r="J925" s="103">
        <v>0.48009052599054602</v>
      </c>
      <c r="K925" s="103">
        <v>1.3538536829915899</v>
      </c>
      <c r="L925" s="103">
        <v>4.6629117646125904</v>
      </c>
    </row>
    <row r="926" spans="1:12" customFormat="1" x14ac:dyDescent="0.25">
      <c r="A926" s="91">
        <v>923</v>
      </c>
      <c r="B926" s="91">
        <v>50</v>
      </c>
      <c r="C926" s="91"/>
      <c r="D926" s="91"/>
      <c r="E926" s="103">
        <v>5</v>
      </c>
      <c r="F926" s="103">
        <v>1152.76872095569</v>
      </c>
      <c r="G926" s="103">
        <v>86.579919383380798</v>
      </c>
      <c r="H926" s="103">
        <v>0</v>
      </c>
      <c r="I926" s="103">
        <v>-6.7199315199413396</v>
      </c>
      <c r="J926" s="103">
        <v>0.462933930289809</v>
      </c>
      <c r="K926" s="103">
        <v>1.30547214030416</v>
      </c>
      <c r="L926" s="103">
        <v>4.3756116424378799</v>
      </c>
    </row>
    <row r="927" spans="1:12" customFormat="1" x14ac:dyDescent="0.25">
      <c r="A927" s="91">
        <v>924</v>
      </c>
      <c r="B927" s="91">
        <v>50</v>
      </c>
      <c r="C927" s="91"/>
      <c r="D927" s="91"/>
      <c r="E927" s="103">
        <v>5</v>
      </c>
      <c r="F927" s="103">
        <v>1152.76872095569</v>
      </c>
      <c r="G927" s="103">
        <v>86.651187636815195</v>
      </c>
      <c r="H927" s="103">
        <v>0</v>
      </c>
      <c r="I927" s="103">
        <v>-6.7199315199413396</v>
      </c>
      <c r="J927" s="103">
        <v>0.46745579715939101</v>
      </c>
      <c r="K927" s="103">
        <v>1.3182237898034901</v>
      </c>
      <c r="L927" s="103">
        <v>4.4521497088681601</v>
      </c>
    </row>
    <row r="928" spans="1:12" customFormat="1" x14ac:dyDescent="0.25">
      <c r="A928" s="91">
        <v>925</v>
      </c>
      <c r="B928" s="91">
        <v>50</v>
      </c>
      <c r="C928" s="91"/>
      <c r="D928" s="91"/>
      <c r="E928" s="103">
        <v>5</v>
      </c>
      <c r="F928" s="103">
        <v>1152.76872095569</v>
      </c>
      <c r="G928" s="103">
        <v>86.722455890249506</v>
      </c>
      <c r="H928" s="103">
        <v>-12.1054771590687</v>
      </c>
      <c r="I928" s="103">
        <v>5.3855456391273204</v>
      </c>
      <c r="J928" s="103">
        <v>0.48124994726547998</v>
      </c>
      <c r="K928" s="103">
        <v>1.3571232471221599</v>
      </c>
      <c r="L928" s="103">
        <v>4.6841699079551899</v>
      </c>
    </row>
    <row r="929" spans="1:12" customFormat="1" x14ac:dyDescent="0.25">
      <c r="A929" s="91">
        <v>926</v>
      </c>
      <c r="B929" s="91">
        <v>50</v>
      </c>
      <c r="C929" s="91"/>
      <c r="D929" s="91"/>
      <c r="E929" s="103">
        <v>5</v>
      </c>
      <c r="F929" s="103">
        <v>1152.76872095569</v>
      </c>
      <c r="G929" s="103">
        <v>86.793724143683804</v>
      </c>
      <c r="H929" s="103">
        <v>-12.1054771590687</v>
      </c>
      <c r="I929" s="103">
        <v>5.3855456391273204</v>
      </c>
      <c r="J929" s="103">
        <v>0.48151402313076802</v>
      </c>
      <c r="K929" s="103">
        <v>1.35786794018202</v>
      </c>
      <c r="L929" s="103">
        <v>4.6892031467878201</v>
      </c>
    </row>
    <row r="930" spans="1:12" customFormat="1" x14ac:dyDescent="0.25">
      <c r="A930" s="91">
        <v>927</v>
      </c>
      <c r="B930" s="91">
        <v>50</v>
      </c>
      <c r="C930" s="91"/>
      <c r="D930" s="91"/>
      <c r="E930" s="103">
        <v>5</v>
      </c>
      <c r="F930" s="103">
        <v>1152.76872095569</v>
      </c>
      <c r="G930" s="103">
        <v>86.864992397118101</v>
      </c>
      <c r="H930" s="103">
        <v>-12.816942175448499</v>
      </c>
      <c r="I930" s="103">
        <v>6.0970106555071304</v>
      </c>
      <c r="J930" s="103">
        <v>0.48228829698110498</v>
      </c>
      <c r="K930" s="103">
        <v>1.36005138985906</v>
      </c>
      <c r="L930" s="103">
        <v>4.70278846906848</v>
      </c>
    </row>
    <row r="931" spans="1:12" customFormat="1" x14ac:dyDescent="0.25">
      <c r="A931" s="91">
        <v>928</v>
      </c>
      <c r="B931" s="91">
        <v>50</v>
      </c>
      <c r="C931" s="91"/>
      <c r="D931" s="91"/>
      <c r="E931" s="103">
        <v>5</v>
      </c>
      <c r="F931" s="103">
        <v>1152.76872095569</v>
      </c>
      <c r="G931" s="103">
        <v>86.936260650552498</v>
      </c>
      <c r="H931" s="103">
        <v>-8.6280937944186302</v>
      </c>
      <c r="I931" s="103">
        <v>1.9081622744772899</v>
      </c>
      <c r="J931" s="103">
        <v>0.47691514546125602</v>
      </c>
      <c r="K931" s="103">
        <v>1.3448991204835901</v>
      </c>
      <c r="L931" s="103">
        <v>4.6133018036336901</v>
      </c>
    </row>
    <row r="932" spans="1:12" customFormat="1" x14ac:dyDescent="0.25">
      <c r="A932" s="91">
        <v>929</v>
      </c>
      <c r="B932" s="91">
        <v>50</v>
      </c>
      <c r="C932" s="91"/>
      <c r="D932" s="91"/>
      <c r="E932" s="103">
        <v>5</v>
      </c>
      <c r="F932" s="103">
        <v>1152.76872095569</v>
      </c>
      <c r="G932" s="103">
        <v>87.007528903986795</v>
      </c>
      <c r="H932" s="103">
        <v>-8.9628919007356398</v>
      </c>
      <c r="I932" s="103">
        <v>2.2429603807943002</v>
      </c>
      <c r="J932" s="103">
        <v>0.47771917808700798</v>
      </c>
      <c r="K932" s="103">
        <v>1.3471664898080999</v>
      </c>
      <c r="L932" s="103">
        <v>4.6273918990530003</v>
      </c>
    </row>
    <row r="933" spans="1:12" customFormat="1" x14ac:dyDescent="0.25">
      <c r="A933" s="91">
        <v>930</v>
      </c>
      <c r="B933" s="91">
        <v>50</v>
      </c>
      <c r="C933" s="91"/>
      <c r="D933" s="91"/>
      <c r="E933" s="103">
        <v>5</v>
      </c>
      <c r="F933" s="103">
        <v>1152.76872095569</v>
      </c>
      <c r="G933" s="103">
        <v>87.078797157421107</v>
      </c>
      <c r="H933" s="103">
        <v>-8.9628919007356398</v>
      </c>
      <c r="I933" s="103">
        <v>2.2429603807943002</v>
      </c>
      <c r="J933" s="103">
        <v>0.47598594843054598</v>
      </c>
      <c r="K933" s="103">
        <v>1.3422787879543101</v>
      </c>
      <c r="L933" s="103">
        <v>4.5989276966519901</v>
      </c>
    </row>
    <row r="934" spans="1:12" customFormat="1" x14ac:dyDescent="0.25">
      <c r="A934" s="91">
        <v>931</v>
      </c>
      <c r="B934" s="91">
        <v>50</v>
      </c>
      <c r="C934" s="91"/>
      <c r="D934" s="91"/>
      <c r="E934" s="103">
        <v>5</v>
      </c>
      <c r="F934" s="103">
        <v>1152.76872095569</v>
      </c>
      <c r="G934" s="103">
        <v>87.150065410855404</v>
      </c>
      <c r="H934" s="103">
        <v>-1.1269665495147501</v>
      </c>
      <c r="I934" s="103">
        <v>-5.59296497042659</v>
      </c>
      <c r="J934" s="103">
        <v>0.47243251770082201</v>
      </c>
      <c r="K934" s="103">
        <v>1.33225812514126</v>
      </c>
      <c r="L934" s="103">
        <v>4.5399188095335203</v>
      </c>
    </row>
    <row r="935" spans="1:12" customFormat="1" x14ac:dyDescent="0.25">
      <c r="A935" s="91">
        <v>932</v>
      </c>
      <c r="B935" s="91">
        <v>50</v>
      </c>
      <c r="C935" s="91"/>
      <c r="D935" s="91"/>
      <c r="E935" s="103">
        <v>5</v>
      </c>
      <c r="F935" s="103">
        <v>1152.76872095569</v>
      </c>
      <c r="G935" s="103">
        <v>87.221333664289801</v>
      </c>
      <c r="H935" s="103">
        <v>-1.1269665495147501</v>
      </c>
      <c r="I935" s="103">
        <v>-5.59296497042659</v>
      </c>
      <c r="J935" s="103">
        <v>0.449037150290507</v>
      </c>
      <c r="K935" s="103">
        <v>1.2662832670287301</v>
      </c>
      <c r="L935" s="103">
        <v>4.1474875411736596</v>
      </c>
    </row>
    <row r="936" spans="1:12" customFormat="1" x14ac:dyDescent="0.25">
      <c r="A936" s="91">
        <v>933</v>
      </c>
      <c r="B936" s="91">
        <v>50</v>
      </c>
      <c r="C936" s="91"/>
      <c r="D936" s="91"/>
      <c r="E936" s="103">
        <v>5</v>
      </c>
      <c r="F936" s="103">
        <v>1152.76872095569</v>
      </c>
      <c r="G936" s="103">
        <v>87.291227152741101</v>
      </c>
      <c r="H936" s="103">
        <v>-8.9096141514411595</v>
      </c>
      <c r="I936" s="103">
        <v>2.1896826314998199</v>
      </c>
      <c r="J936" s="103">
        <v>0.54613142445080298</v>
      </c>
      <c r="K936" s="103">
        <v>1.54008879651318</v>
      </c>
      <c r="L936" s="103">
        <v>5.7730596171400501</v>
      </c>
    </row>
    <row r="937" spans="1:12" customFormat="1" x14ac:dyDescent="0.25">
      <c r="A937" s="91">
        <v>934</v>
      </c>
      <c r="B937" s="91">
        <v>50</v>
      </c>
      <c r="C937" s="91"/>
      <c r="D937" s="91"/>
      <c r="E937" s="103">
        <v>5</v>
      </c>
      <c r="F937" s="103">
        <v>1152.76872095569</v>
      </c>
      <c r="G937" s="103">
        <v>87.371588974061098</v>
      </c>
      <c r="H937" s="103">
        <v>-11.3720086460701</v>
      </c>
      <c r="I937" s="103">
        <v>4.6520771261288001</v>
      </c>
      <c r="J937" s="103">
        <v>0.251945167995002</v>
      </c>
      <c r="K937" s="103">
        <v>0.71048453392867905</v>
      </c>
      <c r="L937" s="103">
        <v>0.80013717658683803</v>
      </c>
    </row>
    <row r="938" spans="1:12" customFormat="1" x14ac:dyDescent="0.25">
      <c r="A938" s="91">
        <v>935</v>
      </c>
      <c r="B938" s="91">
        <v>49</v>
      </c>
      <c r="C938" s="91"/>
      <c r="D938" s="91"/>
      <c r="E938" s="103">
        <v>5</v>
      </c>
      <c r="F938" s="103">
        <v>1129.71334653657</v>
      </c>
      <c r="G938" s="103">
        <v>87.442053394941397</v>
      </c>
      <c r="H938" s="103">
        <v>-8.9096141514411595</v>
      </c>
      <c r="I938" s="103">
        <v>2.1896826314998199</v>
      </c>
      <c r="J938" s="103">
        <v>0.46397750658458298</v>
      </c>
      <c r="K938" s="103">
        <v>1.30841502197684</v>
      </c>
      <c r="L938" s="103">
        <v>4.45986657842721</v>
      </c>
    </row>
    <row r="939" spans="1:12" customFormat="1" x14ac:dyDescent="0.25">
      <c r="A939" s="91">
        <v>936</v>
      </c>
      <c r="B939" s="91">
        <v>50</v>
      </c>
      <c r="C939" s="91"/>
      <c r="D939" s="91"/>
      <c r="E939" s="103">
        <v>5</v>
      </c>
      <c r="F939" s="103">
        <v>1152.76872095569</v>
      </c>
      <c r="G939" s="103">
        <v>87.511593613631206</v>
      </c>
      <c r="H939" s="103">
        <v>-8.3988285052679998</v>
      </c>
      <c r="I939" s="103">
        <v>1.67889698532666</v>
      </c>
      <c r="J939" s="103">
        <v>0.73543398862951104</v>
      </c>
      <c r="K939" s="103">
        <v>2.0739213964885899</v>
      </c>
      <c r="L939" s="103">
        <v>8.8962915394465796</v>
      </c>
    </row>
    <row r="940" spans="1:12" customFormat="1" x14ac:dyDescent="0.25">
      <c r="A940" s="91">
        <v>937</v>
      </c>
      <c r="B940" s="91">
        <v>50</v>
      </c>
      <c r="C940" s="91"/>
      <c r="D940" s="91"/>
      <c r="E940" s="103">
        <v>5</v>
      </c>
      <c r="F940" s="103">
        <v>1152.76872095569</v>
      </c>
      <c r="G940" s="103">
        <v>87.585531616775896</v>
      </c>
      <c r="H940" s="103">
        <v>-1.1954793608946099</v>
      </c>
      <c r="I940" s="103">
        <v>-5.5244521590467404</v>
      </c>
      <c r="J940" s="103">
        <v>0.40264269646197998</v>
      </c>
      <c r="K940" s="103">
        <v>1.1354510618804601</v>
      </c>
      <c r="L940" s="103">
        <v>3.3683640851643202</v>
      </c>
    </row>
    <row r="941" spans="1:12" customFormat="1" x14ac:dyDescent="0.25">
      <c r="A941" s="91">
        <v>938</v>
      </c>
      <c r="B941" s="91">
        <v>50</v>
      </c>
      <c r="C941" s="91"/>
      <c r="D941" s="91"/>
      <c r="E941" s="103">
        <v>5</v>
      </c>
      <c r="F941" s="103">
        <v>1152.76872095569</v>
      </c>
      <c r="G941" s="103">
        <v>87.656799870210193</v>
      </c>
      <c r="H941" s="103">
        <v>-8.9628919007356398</v>
      </c>
      <c r="I941" s="103">
        <v>2.2429603807943002</v>
      </c>
      <c r="J941" s="103">
        <v>0.48074595381705998</v>
      </c>
      <c r="K941" s="103">
        <v>1.3557019872775999</v>
      </c>
      <c r="L941" s="103">
        <v>4.6836510309972503</v>
      </c>
    </row>
    <row r="942" spans="1:12" customFormat="1" x14ac:dyDescent="0.25">
      <c r="A942" s="91">
        <v>939</v>
      </c>
      <c r="B942" s="91">
        <v>50</v>
      </c>
      <c r="C942" s="91"/>
      <c r="D942" s="91"/>
      <c r="E942" s="103">
        <v>5</v>
      </c>
      <c r="F942" s="103">
        <v>1152.76872095569</v>
      </c>
      <c r="G942" s="103">
        <v>87.726693358661507</v>
      </c>
      <c r="H942" s="103">
        <v>-8.9628919007356398</v>
      </c>
      <c r="I942" s="103">
        <v>2.2429603807943002</v>
      </c>
      <c r="J942" s="103">
        <v>0.52632899038382197</v>
      </c>
      <c r="K942" s="103">
        <v>1.4842459984524099</v>
      </c>
      <c r="L942" s="103">
        <v>5.4466560724783104</v>
      </c>
    </row>
    <row r="943" spans="1:12" customFormat="1" x14ac:dyDescent="0.25">
      <c r="A943" s="91">
        <v>940</v>
      </c>
      <c r="B943" s="91">
        <v>50</v>
      </c>
      <c r="C943" s="91"/>
      <c r="D943" s="91"/>
      <c r="E943" s="103">
        <v>5</v>
      </c>
      <c r="F943" s="103">
        <v>1152.76872095569</v>
      </c>
      <c r="G943" s="103">
        <v>87.804030920362393</v>
      </c>
      <c r="H943" s="103">
        <v>-2.6698014557668501</v>
      </c>
      <c r="I943" s="103">
        <v>-4.05013006417449</v>
      </c>
      <c r="J943" s="103">
        <v>0.26971950718121401</v>
      </c>
      <c r="K943" s="103">
        <v>0.76060811118599903</v>
      </c>
      <c r="L943" s="103">
        <v>1.1085416372291399</v>
      </c>
    </row>
    <row r="944" spans="1:12" customFormat="1" x14ac:dyDescent="0.25">
      <c r="A944" s="91">
        <v>941</v>
      </c>
      <c r="B944" s="91">
        <v>49</v>
      </c>
      <c r="C944" s="91"/>
      <c r="D944" s="91"/>
      <c r="E944" s="103">
        <v>5</v>
      </c>
      <c r="F944" s="103">
        <v>1129.71334653657</v>
      </c>
      <c r="G944" s="103">
        <v>87.881368482063294</v>
      </c>
      <c r="H944" s="103">
        <v>-10.281729164784201</v>
      </c>
      <c r="I944" s="103">
        <v>3.5617976448428301</v>
      </c>
      <c r="J944" s="103">
        <v>0.26896311572758003</v>
      </c>
      <c r="K944" s="103">
        <v>0.758475089808056</v>
      </c>
      <c r="L944" s="103">
        <v>1.1659172761459</v>
      </c>
    </row>
    <row r="945" spans="1:12" customFormat="1" x14ac:dyDescent="0.25">
      <c r="A945" s="91">
        <v>942</v>
      </c>
      <c r="B945" s="91">
        <v>49</v>
      </c>
      <c r="C945" s="91"/>
      <c r="D945" s="91"/>
      <c r="E945" s="103">
        <v>5</v>
      </c>
      <c r="F945" s="103">
        <v>1129.71334653657</v>
      </c>
      <c r="G945" s="103">
        <v>87.903092038860294</v>
      </c>
      <c r="H945" s="103">
        <v>-8.9628919007356398</v>
      </c>
      <c r="I945" s="103">
        <v>2.2429603807943002</v>
      </c>
      <c r="J945" s="103">
        <v>0.51309980130869304</v>
      </c>
      <c r="K945" s="103">
        <v>1.4469397293578401</v>
      </c>
      <c r="L945" s="103">
        <v>5.2837426690328</v>
      </c>
    </row>
    <row r="946" spans="1:12" customFormat="1" x14ac:dyDescent="0.25">
      <c r="A946" s="91">
        <v>943</v>
      </c>
      <c r="B946" s="91">
        <v>49</v>
      </c>
      <c r="C946" s="91"/>
      <c r="D946" s="91"/>
      <c r="E946" s="103">
        <v>5</v>
      </c>
      <c r="F946" s="103">
        <v>1129.71334653657</v>
      </c>
      <c r="G946" s="103">
        <v>87.926190360640405</v>
      </c>
      <c r="H946" s="103">
        <v>-1.1269665495147501</v>
      </c>
      <c r="I946" s="103">
        <v>-5.59296497042659</v>
      </c>
      <c r="J946" s="103">
        <v>0.45359512780073502</v>
      </c>
      <c r="K946" s="103">
        <v>1.2791367484143099</v>
      </c>
      <c r="L946" s="103">
        <v>4.2900006674180897</v>
      </c>
    </row>
    <row r="947" spans="1:12" customFormat="1" x14ac:dyDescent="0.25">
      <c r="A947" s="91">
        <v>944</v>
      </c>
      <c r="B947" s="91">
        <v>49</v>
      </c>
      <c r="C947" s="91"/>
      <c r="D947" s="91"/>
      <c r="E947" s="103">
        <v>5</v>
      </c>
      <c r="F947" s="103">
        <v>1129.71334653657</v>
      </c>
      <c r="G947" s="103">
        <v>87.961417293055305</v>
      </c>
      <c r="H947" s="103">
        <v>-1.1954793608946099</v>
      </c>
      <c r="I947" s="103">
        <v>-5.5244521590467404</v>
      </c>
      <c r="J947" s="103">
        <v>0.404405493346294</v>
      </c>
      <c r="K947" s="103">
        <v>1.14042214321824</v>
      </c>
      <c r="L947" s="103">
        <v>3.46394374697678</v>
      </c>
    </row>
    <row r="948" spans="1:12" customFormat="1" x14ac:dyDescent="0.25">
      <c r="A948" s="91">
        <v>945</v>
      </c>
      <c r="B948" s="91">
        <v>49</v>
      </c>
      <c r="C948" s="91"/>
      <c r="D948" s="91"/>
      <c r="E948" s="103">
        <v>5</v>
      </c>
      <c r="F948" s="103">
        <v>1129.71334653657</v>
      </c>
      <c r="G948" s="103">
        <v>87.9842156608171</v>
      </c>
      <c r="H948" s="103">
        <v>-8.3455507559735196</v>
      </c>
      <c r="I948" s="103">
        <v>1.6256192360321799</v>
      </c>
      <c r="J948" s="103">
        <v>0.66246340574844698</v>
      </c>
      <c r="K948" s="103">
        <v>1.86814459599927</v>
      </c>
      <c r="L948" s="103">
        <v>7.7518063700897697</v>
      </c>
    </row>
    <row r="949" spans="1:12" customFormat="1" x14ac:dyDescent="0.25">
      <c r="A949" s="91">
        <v>946</v>
      </c>
      <c r="B949" s="91">
        <v>50</v>
      </c>
      <c r="C949" s="91"/>
      <c r="D949" s="91"/>
      <c r="E949" s="103">
        <v>5</v>
      </c>
      <c r="F949" s="103">
        <v>1152.76872095569</v>
      </c>
      <c r="G949" s="103">
        <v>88.007817861133006</v>
      </c>
      <c r="H949" s="103">
        <v>-8.0640303989509903</v>
      </c>
      <c r="I949" s="103">
        <v>1.34409887900965</v>
      </c>
      <c r="J949" s="103">
        <v>0.68034962687340705</v>
      </c>
      <c r="K949" s="103">
        <v>1.9185836799509199</v>
      </c>
      <c r="L949" s="103">
        <v>7.9986035737460801</v>
      </c>
    </row>
    <row r="950" spans="1:12" customFormat="1" x14ac:dyDescent="0.25">
      <c r="A950" s="91">
        <v>947</v>
      </c>
      <c r="B950" s="91">
        <v>50</v>
      </c>
      <c r="C950" s="91"/>
      <c r="D950" s="91"/>
      <c r="E950" s="103">
        <v>5</v>
      </c>
      <c r="F950" s="103">
        <v>1152.76872095569</v>
      </c>
      <c r="G950" s="103">
        <v>88.035464576142203</v>
      </c>
      <c r="H950" s="103">
        <v>-8.9781269628210101</v>
      </c>
      <c r="I950" s="103">
        <v>2.25819544287967</v>
      </c>
      <c r="J950" s="103">
        <v>0.42236363858182602</v>
      </c>
      <c r="K950" s="103">
        <v>1.1910640529219501</v>
      </c>
      <c r="L950" s="103">
        <v>3.7051205117980102</v>
      </c>
    </row>
    <row r="951" spans="1:12" customFormat="1" x14ac:dyDescent="0.25">
      <c r="A951" s="91">
        <v>948</v>
      </c>
      <c r="B951" s="91">
        <v>50</v>
      </c>
      <c r="C951" s="91"/>
      <c r="D951" s="91"/>
      <c r="E951" s="103">
        <v>5</v>
      </c>
      <c r="F951" s="103">
        <v>1152.76872095569</v>
      </c>
      <c r="G951" s="103">
        <v>88.059066776457996</v>
      </c>
      <c r="H951" s="103">
        <v>-8.9096141514411595</v>
      </c>
      <c r="I951" s="103">
        <v>2.1896826314998199</v>
      </c>
      <c r="J951" s="103">
        <v>0.49098989201829701</v>
      </c>
      <c r="K951" s="103">
        <v>1.3845898588586201</v>
      </c>
      <c r="L951" s="103">
        <v>4.8587044755123099</v>
      </c>
    </row>
    <row r="952" spans="1:12" customFormat="1" x14ac:dyDescent="0.25">
      <c r="A952" s="91">
        <v>949</v>
      </c>
      <c r="B952" s="91">
        <v>50</v>
      </c>
      <c r="C952" s="91"/>
      <c r="D952" s="91"/>
      <c r="E952" s="103">
        <v>5</v>
      </c>
      <c r="F952" s="103">
        <v>1152.76872095569</v>
      </c>
      <c r="G952" s="103">
        <v>88.084043741756901</v>
      </c>
      <c r="H952" s="103">
        <v>-8.9628919007356398</v>
      </c>
      <c r="I952" s="103">
        <v>2.2429603807943002</v>
      </c>
      <c r="J952" s="103">
        <v>0.472556088048529</v>
      </c>
      <c r="K952" s="103">
        <v>1.33260659310989</v>
      </c>
      <c r="L952" s="103">
        <v>4.5499021789768603</v>
      </c>
    </row>
    <row r="953" spans="1:12" customFormat="1" x14ac:dyDescent="0.25">
      <c r="A953" s="91">
        <v>950</v>
      </c>
      <c r="B953" s="91">
        <v>50</v>
      </c>
      <c r="C953" s="91"/>
      <c r="D953" s="91"/>
      <c r="E953" s="103">
        <v>5</v>
      </c>
      <c r="F953" s="103">
        <v>1152.76872095569</v>
      </c>
      <c r="G953" s="103">
        <v>88.109020707055805</v>
      </c>
      <c r="H953" s="103">
        <v>-1.1269665495147501</v>
      </c>
      <c r="I953" s="103">
        <v>-5.59296497042659</v>
      </c>
      <c r="J953" s="103">
        <v>0.46771082313191797</v>
      </c>
      <c r="K953" s="103">
        <v>1.3189429621959301</v>
      </c>
      <c r="L953" s="103">
        <v>4.4687926368077697</v>
      </c>
    </row>
    <row r="954" spans="1:12" customFormat="1" x14ac:dyDescent="0.25">
      <c r="A954" s="91">
        <v>951</v>
      </c>
      <c r="B954" s="91">
        <v>50</v>
      </c>
      <c r="C954" s="91"/>
      <c r="D954" s="91"/>
      <c r="E954" s="103">
        <v>5</v>
      </c>
      <c r="F954" s="103">
        <v>1152.76872095569</v>
      </c>
      <c r="G954" s="103">
        <v>88.133997672354695</v>
      </c>
      <c r="H954" s="103">
        <v>-8.9628919007356398</v>
      </c>
      <c r="I954" s="103">
        <v>2.2429603807943002</v>
      </c>
      <c r="J954" s="103">
        <v>0.47611007261474297</v>
      </c>
      <c r="K954" s="103">
        <v>1.3426288177400001</v>
      </c>
      <c r="L954" s="103">
        <v>4.6099467299131502</v>
      </c>
    </row>
    <row r="955" spans="1:12" customFormat="1" x14ac:dyDescent="0.25">
      <c r="A955" s="91">
        <v>952</v>
      </c>
      <c r="B955" s="91">
        <v>50</v>
      </c>
      <c r="C955" s="91"/>
      <c r="D955" s="91"/>
      <c r="E955" s="103">
        <v>5</v>
      </c>
      <c r="F955" s="103">
        <v>1152.76872095569</v>
      </c>
      <c r="G955" s="103">
        <v>88.1589746376536</v>
      </c>
      <c r="H955" s="103">
        <v>-8.9628919007356398</v>
      </c>
      <c r="I955" s="103">
        <v>2.2429603807943002</v>
      </c>
      <c r="J955" s="103">
        <v>0.47643232176632899</v>
      </c>
      <c r="K955" s="103">
        <v>1.3435375592733101</v>
      </c>
      <c r="L955" s="103">
        <v>4.615562742332</v>
      </c>
    </row>
    <row r="956" spans="1:12" customFormat="1" x14ac:dyDescent="0.25">
      <c r="A956" s="91">
        <v>953</v>
      </c>
      <c r="B956" s="91">
        <v>50</v>
      </c>
      <c r="C956" s="91"/>
      <c r="D956" s="91"/>
      <c r="E956" s="103">
        <v>5</v>
      </c>
      <c r="F956" s="103">
        <v>1152.76872095569</v>
      </c>
      <c r="G956" s="103">
        <v>88.183951602952504</v>
      </c>
      <c r="H956" s="103">
        <v>-8.9628919007356398</v>
      </c>
      <c r="I956" s="103">
        <v>2.2429603807943002</v>
      </c>
      <c r="J956" s="103">
        <v>0.47630436134063098</v>
      </c>
      <c r="K956" s="103">
        <v>1.34317671129937</v>
      </c>
      <c r="L956" s="103">
        <v>4.6136274250298897</v>
      </c>
    </row>
    <row r="957" spans="1:12" customFormat="1" x14ac:dyDescent="0.25">
      <c r="A957" s="91">
        <v>954</v>
      </c>
      <c r="B957" s="91">
        <v>50</v>
      </c>
      <c r="C957" s="91"/>
      <c r="D957" s="91"/>
      <c r="E957" s="103">
        <v>5</v>
      </c>
      <c r="F957" s="103">
        <v>1152.76872095569</v>
      </c>
      <c r="G957" s="103">
        <v>88.208928568251395</v>
      </c>
      <c r="H957" s="103">
        <v>-1.1269665495147501</v>
      </c>
      <c r="I957" s="103">
        <v>-5.59296497042659</v>
      </c>
      <c r="J957" s="103">
        <v>0.466540935127295</v>
      </c>
      <c r="K957" s="103">
        <v>1.31564388192252</v>
      </c>
      <c r="L957" s="103">
        <v>4.4499955053277596</v>
      </c>
    </row>
    <row r="958" spans="1:12" customFormat="1" x14ac:dyDescent="0.25">
      <c r="A958" s="91">
        <v>955</v>
      </c>
      <c r="B958" s="91">
        <v>50</v>
      </c>
      <c r="C958" s="91"/>
      <c r="D958" s="91"/>
      <c r="E958" s="103">
        <v>5</v>
      </c>
      <c r="F958" s="103">
        <v>1152.76872095569</v>
      </c>
      <c r="G958" s="103">
        <v>88.233905533550299</v>
      </c>
      <c r="H958" s="103">
        <v>-1.1269665495147501</v>
      </c>
      <c r="I958" s="103">
        <v>-5.59296497042659</v>
      </c>
      <c r="J958" s="103">
        <v>0.466501305014837</v>
      </c>
      <c r="K958" s="103">
        <v>1.3155321251374901</v>
      </c>
      <c r="L958" s="103">
        <v>4.4495410013501697</v>
      </c>
    </row>
    <row r="959" spans="1:12" customFormat="1" x14ac:dyDescent="0.25">
      <c r="A959" s="91">
        <v>956</v>
      </c>
      <c r="B959" s="91">
        <v>50</v>
      </c>
      <c r="C959" s="91"/>
      <c r="D959" s="91"/>
      <c r="E959" s="103">
        <v>5</v>
      </c>
      <c r="F959" s="103">
        <v>1152.76872095569</v>
      </c>
      <c r="G959" s="103">
        <v>88.258882498849204</v>
      </c>
      <c r="H959" s="103">
        <v>-8.9096141514411595</v>
      </c>
      <c r="I959" s="103">
        <v>2.1896826314998199</v>
      </c>
      <c r="J959" s="103">
        <v>0.47616021015697302</v>
      </c>
      <c r="K959" s="103">
        <v>1.3427702054419599</v>
      </c>
      <c r="L959" s="103">
        <v>4.6118422077663697</v>
      </c>
    </row>
    <row r="960" spans="1:12" customFormat="1" x14ac:dyDescent="0.25">
      <c r="A960" s="91">
        <v>957</v>
      </c>
      <c r="B960" s="91">
        <v>50</v>
      </c>
      <c r="C960" s="91"/>
      <c r="D960" s="91"/>
      <c r="E960" s="103">
        <v>5</v>
      </c>
      <c r="F960" s="103">
        <v>1152.76872095569</v>
      </c>
      <c r="G960" s="103">
        <v>88.283859464148094</v>
      </c>
      <c r="H960" s="103">
        <v>-8.6280937944186302</v>
      </c>
      <c r="I960" s="103">
        <v>1.9081622744772899</v>
      </c>
      <c r="J960" s="103">
        <v>0.475775710130939</v>
      </c>
      <c r="K960" s="103">
        <v>1.34168591665021</v>
      </c>
      <c r="L960" s="103">
        <v>4.60560364416878</v>
      </c>
    </row>
    <row r="961" spans="1:12" customFormat="1" x14ac:dyDescent="0.25">
      <c r="A961" s="91">
        <v>958</v>
      </c>
      <c r="B961" s="91">
        <v>50</v>
      </c>
      <c r="C961" s="91"/>
      <c r="D961" s="91"/>
      <c r="E961" s="103">
        <v>5</v>
      </c>
      <c r="F961" s="103">
        <v>1152.76872095569</v>
      </c>
      <c r="G961" s="103">
        <v>88.308836429446899</v>
      </c>
      <c r="H961" s="103">
        <v>-8.9096141514411595</v>
      </c>
      <c r="I961" s="103">
        <v>2.1896826314998199</v>
      </c>
      <c r="J961" s="103">
        <v>0.47609581356147801</v>
      </c>
      <c r="K961" s="103">
        <v>1.3425886072573201</v>
      </c>
      <c r="L961" s="103">
        <v>4.6111836898631404</v>
      </c>
    </row>
    <row r="962" spans="1:12" customFormat="1" x14ac:dyDescent="0.25">
      <c r="A962" s="91">
        <v>959</v>
      </c>
      <c r="B962" s="91">
        <v>50</v>
      </c>
      <c r="C962" s="91"/>
      <c r="D962" s="91"/>
      <c r="E962" s="103">
        <v>5</v>
      </c>
      <c r="F962" s="103">
        <v>1152.76872095569</v>
      </c>
      <c r="G962" s="103">
        <v>88.333813394745803</v>
      </c>
      <c r="H962" s="103">
        <v>-8.9628919007356398</v>
      </c>
      <c r="I962" s="103">
        <v>2.2429603807943002</v>
      </c>
      <c r="J962" s="103">
        <v>0.47612162962529497</v>
      </c>
      <c r="K962" s="103">
        <v>1.3426614084712301</v>
      </c>
      <c r="L962" s="103">
        <v>4.6118274751850201</v>
      </c>
    </row>
    <row r="963" spans="1:12" customFormat="1" x14ac:dyDescent="0.25">
      <c r="A963" s="91">
        <v>960</v>
      </c>
      <c r="B963" s="91">
        <v>50</v>
      </c>
      <c r="C963" s="91"/>
      <c r="D963" s="91"/>
      <c r="E963" s="103">
        <v>5</v>
      </c>
      <c r="F963" s="103">
        <v>1152.76872095569</v>
      </c>
      <c r="G963" s="103">
        <v>88.358790360044694</v>
      </c>
      <c r="H963" s="103">
        <v>-8.9628919007356398</v>
      </c>
      <c r="I963" s="103">
        <v>2.2429603807943002</v>
      </c>
      <c r="J963" s="103">
        <v>0.47611779511971902</v>
      </c>
      <c r="K963" s="103">
        <v>1.3426505951782901</v>
      </c>
      <c r="L963" s="103">
        <v>4.6119738989547203</v>
      </c>
    </row>
    <row r="964" spans="1:12" customFormat="1" x14ac:dyDescent="0.25">
      <c r="A964" s="91">
        <v>961</v>
      </c>
      <c r="B964" s="91">
        <v>50</v>
      </c>
      <c r="C964" s="91"/>
      <c r="D964" s="91"/>
      <c r="E964" s="103">
        <v>5</v>
      </c>
      <c r="F964" s="103">
        <v>1152.76872095569</v>
      </c>
      <c r="G964" s="103">
        <v>88.383767325343598</v>
      </c>
      <c r="H964" s="103">
        <v>-1.1269665495147501</v>
      </c>
      <c r="I964" s="103">
        <v>-5.59296497042659</v>
      </c>
      <c r="J964" s="103">
        <v>0.46622133026671903</v>
      </c>
      <c r="K964" s="103">
        <v>1.31474259728105</v>
      </c>
      <c r="L964" s="103">
        <v>4.4461049048073598</v>
      </c>
    </row>
    <row r="965" spans="1:12" customFormat="1" x14ac:dyDescent="0.25">
      <c r="A965" s="91">
        <v>962</v>
      </c>
      <c r="B965" s="91">
        <v>50</v>
      </c>
      <c r="C965" s="91"/>
      <c r="D965" s="91"/>
      <c r="E965" s="103">
        <v>5</v>
      </c>
      <c r="F965" s="103">
        <v>1152.76872095569</v>
      </c>
      <c r="G965" s="103">
        <v>88.400194720110406</v>
      </c>
      <c r="H965" s="103">
        <v>-8.9628919007356398</v>
      </c>
      <c r="I965" s="103">
        <v>2.2429603807943002</v>
      </c>
      <c r="J965" s="103">
        <v>0.47635142073965703</v>
      </c>
      <c r="K965" s="103">
        <v>1.3433094186477601</v>
      </c>
      <c r="L965" s="103">
        <v>4.6162417804779601</v>
      </c>
    </row>
    <row r="966" spans="1:12" customFormat="1" x14ac:dyDescent="0.25">
      <c r="A966" s="91">
        <v>963</v>
      </c>
      <c r="B966" s="91">
        <v>50</v>
      </c>
      <c r="C966" s="91"/>
      <c r="D966" s="91"/>
      <c r="E966" s="103">
        <v>5</v>
      </c>
      <c r="F966" s="103">
        <v>1152.76872095569</v>
      </c>
      <c r="G966" s="103">
        <v>88.4166221148772</v>
      </c>
      <c r="H966" s="103">
        <v>-8.9628919007356398</v>
      </c>
      <c r="I966" s="103">
        <v>2.2429603807943002</v>
      </c>
      <c r="J966" s="103">
        <v>0.47482006103393798</v>
      </c>
      <c r="K966" s="103">
        <v>1.3389909893821701</v>
      </c>
      <c r="L966" s="103">
        <v>4.5906931711499404</v>
      </c>
    </row>
    <row r="967" spans="1:12" customFormat="1" x14ac:dyDescent="0.25">
      <c r="A967" s="91">
        <v>964</v>
      </c>
      <c r="B967" s="91">
        <v>50</v>
      </c>
      <c r="C967" s="91"/>
      <c r="D967" s="91"/>
      <c r="E967" s="103">
        <v>5</v>
      </c>
      <c r="F967" s="103">
        <v>1152.76872095569</v>
      </c>
      <c r="G967" s="103">
        <v>88.433049509643993</v>
      </c>
      <c r="H967" s="103">
        <v>-1.1269665495147501</v>
      </c>
      <c r="I967" s="103">
        <v>-5.59296497042659</v>
      </c>
      <c r="J967" s="103">
        <v>0.47064154555929899</v>
      </c>
      <c r="K967" s="103">
        <v>1.3272075896720701</v>
      </c>
      <c r="L967" s="103">
        <v>4.5207203087750703</v>
      </c>
    </row>
    <row r="968" spans="1:12" customFormat="1" x14ac:dyDescent="0.25">
      <c r="A968" s="91">
        <v>965</v>
      </c>
      <c r="B968" s="91">
        <v>50</v>
      </c>
      <c r="C968" s="91"/>
      <c r="D968" s="91"/>
      <c r="E968" s="103">
        <v>5</v>
      </c>
      <c r="F968" s="103">
        <v>1152.76872095569</v>
      </c>
      <c r="G968" s="103">
        <v>88.449476904410801</v>
      </c>
      <c r="H968" s="103">
        <v>-8.9628919007356398</v>
      </c>
      <c r="I968" s="103">
        <v>2.2429603807943002</v>
      </c>
      <c r="J968" s="103">
        <v>0.45945253308394002</v>
      </c>
      <c r="K968" s="103">
        <v>1.2956546117882699</v>
      </c>
      <c r="L968" s="103">
        <v>4.33296963913212</v>
      </c>
    </row>
    <row r="969" spans="1:12" customFormat="1" x14ac:dyDescent="0.25">
      <c r="A969" s="91">
        <v>966</v>
      </c>
      <c r="B969" s="91">
        <v>50</v>
      </c>
      <c r="C969" s="91"/>
      <c r="D969" s="91"/>
      <c r="E969" s="103">
        <v>5</v>
      </c>
      <c r="F969" s="103">
        <v>1152.76872095569</v>
      </c>
      <c r="G969" s="103">
        <v>88.464529534194497</v>
      </c>
      <c r="H969" s="103">
        <v>-8.9628919007356398</v>
      </c>
      <c r="I969" s="103">
        <v>2.2429603807943002</v>
      </c>
      <c r="J969" s="103">
        <v>0.53773346347157902</v>
      </c>
      <c r="K969" s="103">
        <v>1.51640657454497</v>
      </c>
      <c r="L969" s="103">
        <v>5.6430773092206499</v>
      </c>
    </row>
    <row r="970" spans="1:12" customFormat="1" x14ac:dyDescent="0.25">
      <c r="A970" s="91">
        <v>967</v>
      </c>
      <c r="B970" s="91">
        <v>50</v>
      </c>
      <c r="C970" s="91"/>
      <c r="D970" s="91"/>
      <c r="E970" s="103">
        <v>5</v>
      </c>
      <c r="F970" s="103">
        <v>1152.76872095569</v>
      </c>
      <c r="G970" s="103">
        <v>88.488966255039401</v>
      </c>
      <c r="H970" s="103">
        <v>-14.0016157295772</v>
      </c>
      <c r="I970" s="103">
        <v>7.2816842096358601</v>
      </c>
      <c r="J970" s="103">
        <v>0.27814044674284899</v>
      </c>
      <c r="K970" s="103">
        <v>0.784355132680013</v>
      </c>
      <c r="L970" s="103">
        <v>1.25851337525299</v>
      </c>
    </row>
    <row r="971" spans="1:12" customFormat="1" x14ac:dyDescent="0.25">
      <c r="A971" s="91">
        <v>968</v>
      </c>
      <c r="B971" s="91">
        <v>49</v>
      </c>
      <c r="C971" s="91"/>
      <c r="D971" s="91"/>
      <c r="E971" s="103">
        <v>5</v>
      </c>
      <c r="F971" s="103">
        <v>1129.71334653657</v>
      </c>
      <c r="G971" s="103">
        <v>88.513989233469204</v>
      </c>
      <c r="H971" s="103">
        <v>-1.5379531105288899</v>
      </c>
      <c r="I971" s="103">
        <v>-5.1819784094124497</v>
      </c>
      <c r="J971" s="103">
        <v>0.35593158495847299</v>
      </c>
      <c r="K971" s="103">
        <v>1.0037258831442799</v>
      </c>
      <c r="L971" s="103">
        <v>2.6500056126090898</v>
      </c>
    </row>
    <row r="972" spans="1:12" customFormat="1" x14ac:dyDescent="0.25">
      <c r="A972" s="91">
        <v>969</v>
      </c>
      <c r="B972" s="91">
        <v>50</v>
      </c>
      <c r="C972" s="91"/>
      <c r="D972" s="91"/>
      <c r="E972" s="103">
        <v>5</v>
      </c>
      <c r="F972" s="103">
        <v>1152.76872095569</v>
      </c>
      <c r="G972" s="103">
        <v>88.5280023835506</v>
      </c>
      <c r="H972" s="103">
        <v>-2.6719761591148199</v>
      </c>
      <c r="I972" s="103">
        <v>-4.0479553608265197</v>
      </c>
      <c r="J972" s="103">
        <v>1.1187822484636201</v>
      </c>
      <c r="K972" s="103">
        <v>3.1549622113932401</v>
      </c>
      <c r="L972" s="103">
        <v>15.0362292332881</v>
      </c>
    </row>
    <row r="973" spans="1:12" customFormat="1" x14ac:dyDescent="0.25">
      <c r="A973" s="91">
        <v>970</v>
      </c>
      <c r="B973" s="91">
        <v>52</v>
      </c>
      <c r="C973" s="91"/>
      <c r="D973" s="91"/>
      <c r="E973" s="103">
        <v>5</v>
      </c>
      <c r="F973" s="103">
        <v>1198.87946979392</v>
      </c>
      <c r="G973" s="103">
        <v>88.550588868815495</v>
      </c>
      <c r="H973" s="103">
        <v>-1.92997335180221</v>
      </c>
      <c r="I973" s="103">
        <v>-4.7899581681391297</v>
      </c>
      <c r="J973" s="103">
        <v>0.97903726080204601</v>
      </c>
      <c r="K973" s="103">
        <v>2.76088181200423</v>
      </c>
      <c r="L973" s="103">
        <v>12.773900915419601</v>
      </c>
    </row>
    <row r="974" spans="1:12" customFormat="1" x14ac:dyDescent="0.25">
      <c r="A974" s="91">
        <v>971</v>
      </c>
      <c r="B974" s="91">
        <v>53</v>
      </c>
      <c r="C974" s="91"/>
      <c r="D974" s="91"/>
      <c r="E974" s="103">
        <v>5</v>
      </c>
      <c r="F974" s="103">
        <v>1221.9348442130299</v>
      </c>
      <c r="G974" s="103">
        <v>88.572646700692502</v>
      </c>
      <c r="H974" s="103">
        <v>-9.7126209537286101</v>
      </c>
      <c r="I974" s="103">
        <v>2.99268943378727</v>
      </c>
      <c r="J974" s="103">
        <v>0.96793849536924703</v>
      </c>
      <c r="K974" s="103">
        <v>2.7295833304796302</v>
      </c>
      <c r="L974" s="103">
        <v>12.5637468084416</v>
      </c>
    </row>
    <row r="975" spans="1:12" customFormat="1" x14ac:dyDescent="0.25">
      <c r="A975" s="91">
        <v>972</v>
      </c>
      <c r="B975" s="91">
        <v>55</v>
      </c>
      <c r="C975" s="91"/>
      <c r="D975" s="91"/>
      <c r="E975" s="103">
        <v>5</v>
      </c>
      <c r="F975" s="103">
        <v>1268.0455930512601</v>
      </c>
      <c r="G975" s="103">
        <v>88.597936062227006</v>
      </c>
      <c r="H975" s="103">
        <v>-10.8211949704489</v>
      </c>
      <c r="I975" s="103">
        <v>4.1012634505075303</v>
      </c>
      <c r="J975" s="103">
        <v>1.3970061240149201</v>
      </c>
      <c r="K975" s="103">
        <v>3.9395526130349801</v>
      </c>
      <c r="L975" s="103">
        <v>19.328409548068802</v>
      </c>
    </row>
    <row r="976" spans="1:12" customFormat="1" x14ac:dyDescent="0.25">
      <c r="A976" s="91">
        <v>973</v>
      </c>
      <c r="B976" s="91">
        <v>57</v>
      </c>
      <c r="C976" s="91"/>
      <c r="D976" s="91"/>
      <c r="E976" s="103">
        <v>5</v>
      </c>
      <c r="F976" s="103">
        <v>1314.15634188949</v>
      </c>
      <c r="G976" s="103">
        <v>88.623687642483304</v>
      </c>
      <c r="H976" s="103">
        <v>-9.7658987030230993</v>
      </c>
      <c r="I976" s="103">
        <v>3.0459671830817601</v>
      </c>
      <c r="J976" s="103">
        <v>1.0651540777287201</v>
      </c>
      <c r="K976" s="103">
        <v>3.0037309486813899</v>
      </c>
      <c r="L976" s="103">
        <v>14.002677901983301</v>
      </c>
    </row>
    <row r="977" spans="1:12" customFormat="1" x14ac:dyDescent="0.25">
      <c r="A977" s="91">
        <v>974</v>
      </c>
      <c r="B977" s="91">
        <v>58</v>
      </c>
      <c r="C977" s="91"/>
      <c r="D977" s="91"/>
      <c r="E977" s="103">
        <v>5</v>
      </c>
      <c r="F977" s="103">
        <v>1337.2117163086</v>
      </c>
      <c r="G977" s="103">
        <v>88.649439222739602</v>
      </c>
      <c r="H977" s="103">
        <v>-1.92997335180221</v>
      </c>
      <c r="I977" s="103">
        <v>-4.7899581681391297</v>
      </c>
      <c r="J977" s="103">
        <v>1.0850345570931299</v>
      </c>
      <c r="K977" s="103">
        <v>3.0597938342207698</v>
      </c>
      <c r="L977" s="103">
        <v>14.291041629394201</v>
      </c>
    </row>
    <row r="978" spans="1:12" customFormat="1" x14ac:dyDescent="0.25">
      <c r="A978" s="91">
        <v>975</v>
      </c>
      <c r="B978" s="91">
        <v>60</v>
      </c>
      <c r="C978" s="91"/>
      <c r="D978" s="91"/>
      <c r="E978" s="103">
        <v>5</v>
      </c>
      <c r="F978" s="103">
        <v>1383.3224651468299</v>
      </c>
      <c r="G978" s="103">
        <v>88.666670058845199</v>
      </c>
      <c r="H978" s="103">
        <v>-4.5697007054120196</v>
      </c>
      <c r="I978" s="103">
        <v>-2.1502308145293201</v>
      </c>
      <c r="J978" s="103">
        <v>1.51301909120156</v>
      </c>
      <c r="K978" s="103">
        <v>4.2667087937914303</v>
      </c>
      <c r="L978" s="103">
        <v>21.1010439518558</v>
      </c>
    </row>
    <row r="979" spans="1:12" customFormat="1" x14ac:dyDescent="0.25">
      <c r="A979" s="91">
        <v>976</v>
      </c>
      <c r="B979" s="91">
        <v>62</v>
      </c>
      <c r="C979" s="91"/>
      <c r="D979" s="91"/>
      <c r="E979" s="103">
        <v>5</v>
      </c>
      <c r="F979" s="103">
        <v>1429.4332139850501</v>
      </c>
      <c r="G979" s="103">
        <v>88.691506967472293</v>
      </c>
      <c r="H979" s="103">
        <v>-9.7840258222376804</v>
      </c>
      <c r="I979" s="103">
        <v>3.0640943022963398</v>
      </c>
      <c r="J979" s="103">
        <v>1.2553901743939699</v>
      </c>
      <c r="K979" s="103">
        <v>3.54019610715708</v>
      </c>
      <c r="L979" s="103">
        <v>16.925154121630499</v>
      </c>
    </row>
    <row r="980" spans="1:12" customFormat="1" x14ac:dyDescent="0.25">
      <c r="A980" s="91">
        <v>977</v>
      </c>
      <c r="B980" s="91">
        <v>63</v>
      </c>
      <c r="C980" s="91"/>
      <c r="D980" s="91"/>
      <c r="E980" s="103">
        <v>5</v>
      </c>
      <c r="F980" s="103">
        <v>1452.4885884041701</v>
      </c>
      <c r="G980" s="103">
        <v>88.712082336959796</v>
      </c>
      <c r="H980" s="103">
        <v>-8.3988285052679998</v>
      </c>
      <c r="I980" s="103">
        <v>1.67889698532666</v>
      </c>
      <c r="J980" s="103">
        <v>0.94940095083092102</v>
      </c>
      <c r="K980" s="103">
        <v>2.67730751667336</v>
      </c>
      <c r="L980" s="103">
        <v>11.8294008347914</v>
      </c>
    </row>
    <row r="981" spans="1:12" customFormat="1" x14ac:dyDescent="0.25">
      <c r="A981" s="91">
        <v>978</v>
      </c>
      <c r="B981" s="91">
        <v>64</v>
      </c>
      <c r="C981" s="91"/>
      <c r="D981" s="91"/>
      <c r="E981" s="103">
        <v>5</v>
      </c>
      <c r="F981" s="103">
        <v>1475.54396282328</v>
      </c>
      <c r="G981" s="103">
        <v>88.735290579915798</v>
      </c>
      <c r="H981" s="103">
        <v>-2.50459251609744</v>
      </c>
      <c r="I981" s="103">
        <v>-4.2153390038438996</v>
      </c>
      <c r="J981" s="103">
        <v>1.3844628626203199</v>
      </c>
      <c r="K981" s="103">
        <v>3.9041806577130802</v>
      </c>
      <c r="L981" s="103">
        <v>18.957034108556599</v>
      </c>
    </row>
    <row r="982" spans="1:12" customFormat="1" x14ac:dyDescent="0.25">
      <c r="A982" s="91">
        <v>979</v>
      </c>
      <c r="B982" s="91">
        <v>66</v>
      </c>
      <c r="C982" s="91"/>
      <c r="D982" s="91"/>
      <c r="E982" s="103">
        <v>5</v>
      </c>
      <c r="F982" s="103">
        <v>1521.65471166151</v>
      </c>
      <c r="G982" s="103">
        <v>88.753918135771301</v>
      </c>
      <c r="H982" s="103">
        <v>-9.8978282833344196</v>
      </c>
      <c r="I982" s="103">
        <v>3.1778967633930799</v>
      </c>
      <c r="J982" s="103">
        <v>1.3435805766640401</v>
      </c>
      <c r="K982" s="103">
        <v>3.78889274759067</v>
      </c>
      <c r="L982" s="103">
        <v>18.221619558499999</v>
      </c>
    </row>
    <row r="983" spans="1:12" customFormat="1" x14ac:dyDescent="0.25">
      <c r="A983" s="91">
        <v>980</v>
      </c>
      <c r="B983" s="91">
        <v>67</v>
      </c>
      <c r="C983" s="91"/>
      <c r="D983" s="91"/>
      <c r="E983" s="103">
        <v>5</v>
      </c>
      <c r="F983" s="103">
        <v>1544.7100860806199</v>
      </c>
      <c r="G983" s="103">
        <v>88.773169746935693</v>
      </c>
      <c r="H983" s="103">
        <v>-10.1812813194821</v>
      </c>
      <c r="I983" s="103">
        <v>3.4613497995407698</v>
      </c>
      <c r="J983" s="103">
        <v>1.35717931387216</v>
      </c>
      <c r="K983" s="103">
        <v>3.8272411411884302</v>
      </c>
      <c r="L983" s="103">
        <v>18.405783872788799</v>
      </c>
    </row>
    <row r="984" spans="1:12" customFormat="1" x14ac:dyDescent="0.25">
      <c r="A984" s="91">
        <v>981</v>
      </c>
      <c r="B984" s="91">
        <v>69</v>
      </c>
      <c r="C984" s="91"/>
      <c r="D984" s="91"/>
      <c r="E984" s="103">
        <v>6</v>
      </c>
      <c r="F984" s="103">
        <v>1335.83820464108</v>
      </c>
      <c r="G984" s="103">
        <v>88.789152502362001</v>
      </c>
      <c r="H984" s="103">
        <v>-4.6081257060345298</v>
      </c>
      <c r="I984" s="103">
        <v>-2.1118058139068099</v>
      </c>
      <c r="J984" s="103">
        <v>1.5492674989913899</v>
      </c>
      <c r="K984" s="103">
        <v>4.36892918293072</v>
      </c>
      <c r="L984" s="103">
        <v>21.687551757917799</v>
      </c>
    </row>
    <row r="985" spans="1:12" customFormat="1" x14ac:dyDescent="0.25">
      <c r="A985" s="91">
        <v>982</v>
      </c>
      <c r="B985" s="91">
        <v>70</v>
      </c>
      <c r="C985" s="91"/>
      <c r="D985" s="91"/>
      <c r="E985" s="103">
        <v>6</v>
      </c>
      <c r="F985" s="103">
        <v>1355.1981786213801</v>
      </c>
      <c r="G985" s="103">
        <v>88.808539082111693</v>
      </c>
      <c r="H985" s="103">
        <v>-1.1269665495147501</v>
      </c>
      <c r="I985" s="103">
        <v>-5.59296497042659</v>
      </c>
      <c r="J985" s="103">
        <v>0.87642913391055999</v>
      </c>
      <c r="K985" s="103">
        <v>2.4715272361973302</v>
      </c>
      <c r="L985" s="103">
        <v>10.8273823208905</v>
      </c>
    </row>
    <row r="986" spans="1:12" customFormat="1" x14ac:dyDescent="0.25">
      <c r="A986" s="91">
        <v>983</v>
      </c>
      <c r="B986" s="91">
        <v>70</v>
      </c>
      <c r="C986" s="91"/>
      <c r="D986" s="91"/>
      <c r="E986" s="103">
        <v>6</v>
      </c>
      <c r="F986" s="103">
        <v>1355.1981786213801</v>
      </c>
      <c r="G986" s="103">
        <v>88.831034459502106</v>
      </c>
      <c r="H986" s="103">
        <v>-8.9628919007356398</v>
      </c>
      <c r="I986" s="103">
        <v>2.2429603807943002</v>
      </c>
      <c r="J986" s="103">
        <v>0.70560487419752105</v>
      </c>
      <c r="K986" s="103">
        <v>1.9898033932207599</v>
      </c>
      <c r="L986" s="103">
        <v>7.96553531907972</v>
      </c>
    </row>
    <row r="987" spans="1:12" customFormat="1" x14ac:dyDescent="0.25">
      <c r="A987" s="91">
        <v>984</v>
      </c>
      <c r="B987" s="91">
        <v>70</v>
      </c>
      <c r="C987" s="91"/>
      <c r="D987" s="91"/>
      <c r="E987" s="103">
        <v>6</v>
      </c>
      <c r="F987" s="103">
        <v>1355.1981786213801</v>
      </c>
      <c r="G987" s="103">
        <v>88.853529836892506</v>
      </c>
      <c r="H987" s="103">
        <v>-8.9628919007356398</v>
      </c>
      <c r="I987" s="103">
        <v>2.2429603807943002</v>
      </c>
      <c r="J987" s="103">
        <v>0.75366993389648496</v>
      </c>
      <c r="K987" s="103">
        <v>2.1253467013549798</v>
      </c>
      <c r="L987" s="103">
        <v>8.7754050869840103</v>
      </c>
    </row>
    <row r="988" spans="1:12" customFormat="1" x14ac:dyDescent="0.25">
      <c r="A988" s="91">
        <v>985</v>
      </c>
      <c r="B988" s="91">
        <v>70</v>
      </c>
      <c r="C988" s="91"/>
      <c r="D988" s="91"/>
      <c r="E988" s="103">
        <v>6</v>
      </c>
      <c r="F988" s="103">
        <v>1355.1981786213801</v>
      </c>
      <c r="G988" s="103">
        <v>88.862603540106207</v>
      </c>
      <c r="H988" s="103">
        <v>-8.9628919007356398</v>
      </c>
      <c r="I988" s="103">
        <v>2.2429603807943002</v>
      </c>
      <c r="J988" s="103">
        <v>0.74071756444505499</v>
      </c>
      <c r="K988" s="103">
        <v>2.08882106267651</v>
      </c>
      <c r="L988" s="103">
        <v>8.5576528896748503</v>
      </c>
    </row>
    <row r="989" spans="1:12" customFormat="1" x14ac:dyDescent="0.25">
      <c r="A989" s="91">
        <v>986</v>
      </c>
      <c r="B989" s="91">
        <v>70</v>
      </c>
      <c r="C989" s="91"/>
      <c r="D989" s="91"/>
      <c r="E989" s="103">
        <v>6</v>
      </c>
      <c r="F989" s="103">
        <v>1355.1981786213801</v>
      </c>
      <c r="G989" s="103">
        <v>88.871677243319894</v>
      </c>
      <c r="H989" s="103">
        <v>-1.1269665495147501</v>
      </c>
      <c r="I989" s="103">
        <v>-5.59296497042659</v>
      </c>
      <c r="J989" s="103">
        <v>0.73440763218730398</v>
      </c>
      <c r="K989" s="103">
        <v>2.0710270747427599</v>
      </c>
      <c r="L989" s="103">
        <v>8.4515298352830293</v>
      </c>
    </row>
    <row r="990" spans="1:12" customFormat="1" x14ac:dyDescent="0.25">
      <c r="A990" s="91">
        <v>987</v>
      </c>
      <c r="B990" s="91">
        <v>70</v>
      </c>
      <c r="C990" s="91"/>
      <c r="D990" s="91"/>
      <c r="E990" s="103">
        <v>6</v>
      </c>
      <c r="F990" s="103">
        <v>1355.1981786213801</v>
      </c>
      <c r="G990" s="103">
        <v>88.880750946533595</v>
      </c>
      <c r="H990" s="103">
        <v>-1.1269665495147501</v>
      </c>
      <c r="I990" s="103">
        <v>-5.59296497042659</v>
      </c>
      <c r="J990" s="103">
        <v>0.73344140188114404</v>
      </c>
      <c r="K990" s="103">
        <v>2.06830230850015</v>
      </c>
      <c r="L990" s="103">
        <v>8.4353523767040794</v>
      </c>
    </row>
    <row r="991" spans="1:12" customFormat="1" x14ac:dyDescent="0.25">
      <c r="A991" s="91">
        <v>988</v>
      </c>
      <c r="B991" s="91">
        <v>70</v>
      </c>
      <c r="C991" s="91"/>
      <c r="D991" s="91"/>
      <c r="E991" s="103">
        <v>6</v>
      </c>
      <c r="F991" s="103">
        <v>1355.1981786213801</v>
      </c>
      <c r="G991" s="103">
        <v>88.889824649747396</v>
      </c>
      <c r="H991" s="103">
        <v>-8.9096141514411595</v>
      </c>
      <c r="I991" s="103">
        <v>2.1896826314998199</v>
      </c>
      <c r="J991" s="103">
        <v>0.74330890879809397</v>
      </c>
      <c r="K991" s="103">
        <v>2.09612864511426</v>
      </c>
      <c r="L991" s="103">
        <v>8.6015330630351094</v>
      </c>
    </row>
    <row r="992" spans="1:12" customFormat="1" x14ac:dyDescent="0.25">
      <c r="A992" s="91">
        <v>989</v>
      </c>
      <c r="B992" s="91">
        <v>70</v>
      </c>
      <c r="C992" s="91"/>
      <c r="D992" s="91"/>
      <c r="E992" s="103">
        <v>6</v>
      </c>
      <c r="F992" s="103">
        <v>1355.1981786213801</v>
      </c>
      <c r="G992" s="103">
        <v>88.898898352961098</v>
      </c>
      <c r="H992" s="103">
        <v>-8.6280937944186302</v>
      </c>
      <c r="I992" s="103">
        <v>1.9081622744772899</v>
      </c>
      <c r="J992" s="103">
        <v>0.74285551183652798</v>
      </c>
      <c r="K992" s="103">
        <v>2.09485006719397</v>
      </c>
      <c r="L992" s="103">
        <v>8.5939969833036098</v>
      </c>
    </row>
    <row r="993" spans="1:12" customFormat="1" x14ac:dyDescent="0.25">
      <c r="A993" s="91">
        <v>990</v>
      </c>
      <c r="B993" s="91">
        <v>70</v>
      </c>
      <c r="C993" s="91"/>
      <c r="D993" s="91"/>
      <c r="E993" s="103">
        <v>6</v>
      </c>
      <c r="F993" s="103">
        <v>1355.1981786213801</v>
      </c>
      <c r="G993" s="103">
        <v>88.907972056174799</v>
      </c>
      <c r="H993" s="103">
        <v>-8.9096141514411595</v>
      </c>
      <c r="I993" s="103">
        <v>2.1896826314998199</v>
      </c>
      <c r="J993" s="103">
        <v>0.74317032328223298</v>
      </c>
      <c r="K993" s="103">
        <v>2.0957378344214801</v>
      </c>
      <c r="L993" s="103">
        <v>8.5993859865557596</v>
      </c>
    </row>
    <row r="994" spans="1:12" customFormat="1" x14ac:dyDescent="0.25">
      <c r="A994" s="91">
        <v>991</v>
      </c>
      <c r="B994" s="91">
        <v>70</v>
      </c>
      <c r="C994" s="91"/>
      <c r="D994" s="91"/>
      <c r="E994" s="103">
        <v>6</v>
      </c>
      <c r="F994" s="103">
        <v>1355.1981786213801</v>
      </c>
      <c r="G994" s="103">
        <v>88.9170457593885</v>
      </c>
      <c r="H994" s="103">
        <v>-8.9628919007356398</v>
      </c>
      <c r="I994" s="103">
        <v>2.2429603807943002</v>
      </c>
      <c r="J994" s="103">
        <v>0.74323644504415098</v>
      </c>
      <c r="K994" s="103">
        <v>2.0959242975696899</v>
      </c>
      <c r="L994" s="103">
        <v>8.6005907543499802</v>
      </c>
    </row>
    <row r="995" spans="1:12" customFormat="1" x14ac:dyDescent="0.25">
      <c r="A995" s="91">
        <v>992</v>
      </c>
      <c r="B995" s="91">
        <v>70</v>
      </c>
      <c r="C995" s="91"/>
      <c r="D995" s="91"/>
      <c r="E995" s="103">
        <v>6</v>
      </c>
      <c r="F995" s="103">
        <v>1355.1981786213801</v>
      </c>
      <c r="G995" s="103">
        <v>88.926119462602202</v>
      </c>
      <c r="H995" s="103">
        <v>-8.9628919007356398</v>
      </c>
      <c r="I995" s="103">
        <v>2.2429603807943002</v>
      </c>
      <c r="J995" s="103">
        <v>0.743028507210161</v>
      </c>
      <c r="K995" s="103">
        <v>2.09533791357096</v>
      </c>
      <c r="L995" s="103">
        <v>8.5971845105583906</v>
      </c>
    </row>
    <row r="996" spans="1:12" customFormat="1" x14ac:dyDescent="0.25">
      <c r="A996" s="91">
        <v>993</v>
      </c>
      <c r="B996" s="91">
        <v>70</v>
      </c>
      <c r="C996" s="91"/>
      <c r="D996" s="91"/>
      <c r="E996" s="103">
        <v>6</v>
      </c>
      <c r="F996" s="103">
        <v>1355.1981786213801</v>
      </c>
      <c r="G996" s="103">
        <v>88.935193165815903</v>
      </c>
      <c r="H996" s="103">
        <v>-1.1269665495147501</v>
      </c>
      <c r="I996" s="103">
        <v>-5.59296497042659</v>
      </c>
      <c r="J996" s="103">
        <v>0.73389038041051802</v>
      </c>
      <c r="K996" s="103">
        <v>2.0695684264563901</v>
      </c>
      <c r="L996" s="103">
        <v>8.4434663469814701</v>
      </c>
    </row>
    <row r="997" spans="1:12" customFormat="1" x14ac:dyDescent="0.25">
      <c r="A997" s="91">
        <v>994</v>
      </c>
      <c r="B997" s="91">
        <v>70</v>
      </c>
      <c r="C997" s="91"/>
      <c r="D997" s="91"/>
      <c r="E997" s="103">
        <v>6</v>
      </c>
      <c r="F997" s="103">
        <v>1355.1981786213801</v>
      </c>
      <c r="G997" s="103">
        <v>88.944266869029605</v>
      </c>
      <c r="H997" s="103">
        <v>-8.9628919007356398</v>
      </c>
      <c r="I997" s="103">
        <v>2.2429603807943002</v>
      </c>
      <c r="J997" s="103">
        <v>0.74122690127346402</v>
      </c>
      <c r="K997" s="103">
        <v>2.0902573908348301</v>
      </c>
      <c r="L997" s="103">
        <v>8.5670546334387794</v>
      </c>
    </row>
    <row r="998" spans="1:12" customFormat="1" x14ac:dyDescent="0.25">
      <c r="A998" s="91">
        <v>995</v>
      </c>
      <c r="B998" s="91">
        <v>70</v>
      </c>
      <c r="C998" s="91"/>
      <c r="D998" s="91"/>
      <c r="E998" s="103">
        <v>6</v>
      </c>
      <c r="F998" s="103">
        <v>1355.1981786213801</v>
      </c>
      <c r="G998" s="103">
        <v>88.953340572243405</v>
      </c>
      <c r="H998" s="103">
        <v>-8.9628919007356398</v>
      </c>
      <c r="I998" s="103">
        <v>2.2429603807943002</v>
      </c>
      <c r="J998" s="103">
        <v>0.74996024117369897</v>
      </c>
      <c r="K998" s="103">
        <v>2.1148853802423599</v>
      </c>
      <c r="L998" s="103">
        <v>8.7140525385321705</v>
      </c>
    </row>
    <row r="999" spans="1:12" customFormat="1" x14ac:dyDescent="0.25">
      <c r="A999" s="91">
        <v>996</v>
      </c>
      <c r="B999" s="91">
        <v>70</v>
      </c>
      <c r="C999" s="91"/>
      <c r="D999" s="91"/>
      <c r="E999" s="103">
        <v>6</v>
      </c>
      <c r="F999" s="103">
        <v>1355.1981786213801</v>
      </c>
      <c r="G999" s="103">
        <v>88.962414275457107</v>
      </c>
      <c r="H999" s="103">
        <v>-1.1269665495147501</v>
      </c>
      <c r="I999" s="103">
        <v>-5.59296497042659</v>
      </c>
      <c r="J999" s="103">
        <v>0.70750517896703902</v>
      </c>
      <c r="K999" s="103">
        <v>1.99516224633645</v>
      </c>
      <c r="L999" s="103">
        <v>7.9989461294562796</v>
      </c>
    </row>
    <row r="1000" spans="1:12" customFormat="1" x14ac:dyDescent="0.25">
      <c r="A1000" s="91">
        <v>997</v>
      </c>
      <c r="B1000" s="91">
        <v>70</v>
      </c>
      <c r="C1000" s="91"/>
      <c r="D1000" s="91"/>
      <c r="E1000" s="103">
        <v>6</v>
      </c>
      <c r="F1000" s="103">
        <v>1355.1981786213801</v>
      </c>
      <c r="G1000" s="103">
        <v>88.968900173975996</v>
      </c>
      <c r="H1000" s="103">
        <v>-8.9628919007356398</v>
      </c>
      <c r="I1000" s="103">
        <v>2.2429603807943002</v>
      </c>
      <c r="J1000" s="103">
        <v>0.83972606886983303</v>
      </c>
      <c r="K1000" s="103">
        <v>2.3680247151260301</v>
      </c>
      <c r="L1000" s="103">
        <v>10.217688127150501</v>
      </c>
    </row>
    <row r="1001" spans="1:12" customFormat="1" x14ac:dyDescent="0.25">
      <c r="A1001" s="91">
        <v>998</v>
      </c>
      <c r="B1001" s="91">
        <v>70</v>
      </c>
      <c r="C1001" s="91"/>
      <c r="D1001" s="91"/>
      <c r="E1001" s="103">
        <v>6</v>
      </c>
      <c r="F1001" s="103">
        <v>1355.1981786213801</v>
      </c>
      <c r="G1001" s="103">
        <v>88.975982813358002</v>
      </c>
      <c r="H1001" s="103">
        <v>-8.1612630496744103</v>
      </c>
      <c r="I1001" s="103">
        <v>1.44133152973307</v>
      </c>
      <c r="J1001" s="103">
        <v>0.38784334355622302</v>
      </c>
      <c r="K1001" s="103">
        <v>1.0937169360173999</v>
      </c>
      <c r="L1001" s="103">
        <v>2.5290188780135598</v>
      </c>
    </row>
    <row r="1002" spans="1:12" customFormat="1" x14ac:dyDescent="0.25">
      <c r="A1002" s="91">
        <v>999</v>
      </c>
      <c r="B1002" s="91">
        <v>69</v>
      </c>
      <c r="C1002" s="91"/>
      <c r="D1002" s="91"/>
      <c r="E1002" s="103">
        <v>6</v>
      </c>
      <c r="F1002" s="103">
        <v>1335.83820464108</v>
      </c>
      <c r="G1002" s="103">
        <v>88.983185357961204</v>
      </c>
      <c r="H1002" s="103">
        <v>-8.9628919007356398</v>
      </c>
      <c r="I1002" s="103">
        <v>2.2429603807943002</v>
      </c>
      <c r="J1002" s="103">
        <v>0.72971131567311298</v>
      </c>
      <c r="K1002" s="103">
        <v>2.05778347782713</v>
      </c>
      <c r="L1002" s="103">
        <v>8.4208724826133299</v>
      </c>
    </row>
    <row r="1003" spans="1:12" customFormat="1" x14ac:dyDescent="0.25">
      <c r="A1003" s="91">
        <v>1000</v>
      </c>
      <c r="B1003" s="91">
        <v>70</v>
      </c>
      <c r="C1003" s="91"/>
      <c r="D1003" s="91"/>
      <c r="E1003" s="103">
        <v>6</v>
      </c>
      <c r="F1003" s="103">
        <v>1355.1981786213801</v>
      </c>
      <c r="G1003" s="103">
        <v>88.991132229483298</v>
      </c>
      <c r="H1003" s="103">
        <v>-0.562903154047112</v>
      </c>
      <c r="I1003" s="103">
        <v>-6.15702836589423</v>
      </c>
      <c r="J1003" s="103">
        <v>1.0771299633636</v>
      </c>
      <c r="K1003" s="103">
        <v>3.0375029062521302</v>
      </c>
      <c r="L1003" s="103">
        <v>14.1371048254658</v>
      </c>
    </row>
    <row r="1004" spans="1:12" customFormat="1" x14ac:dyDescent="0.25">
      <c r="A1004" s="91">
        <v>1001</v>
      </c>
      <c r="B1004" s="91">
        <v>70</v>
      </c>
      <c r="C1004" s="91"/>
      <c r="D1004" s="91"/>
      <c r="E1004" s="103">
        <v>6</v>
      </c>
      <c r="F1004" s="103">
        <v>1355.1981786213801</v>
      </c>
      <c r="G1004" s="103">
        <v>88.997505051251593</v>
      </c>
      <c r="H1004" s="103">
        <v>-8.9628919007356398</v>
      </c>
      <c r="I1004" s="103">
        <v>2.2429603807943002</v>
      </c>
      <c r="J1004" s="103">
        <v>0.71576713204752995</v>
      </c>
      <c r="K1004" s="103">
        <v>2.01846092648359</v>
      </c>
      <c r="L1004" s="103">
        <v>8.1386914319831405</v>
      </c>
    </row>
    <row r="1005" spans="1:12" customFormat="1" x14ac:dyDescent="0.25">
      <c r="A1005" s="91">
        <v>1002</v>
      </c>
      <c r="B1005" s="91">
        <v>70</v>
      </c>
      <c r="C1005" s="91"/>
      <c r="D1005" s="91"/>
      <c r="E1005" s="103">
        <v>6</v>
      </c>
      <c r="F1005" s="103">
        <v>1355.1981786213801</v>
      </c>
      <c r="G1005" s="103">
        <v>89.003877873019803</v>
      </c>
      <c r="H1005" s="103">
        <v>-9.5840375548141399</v>
      </c>
      <c r="I1005" s="103">
        <v>2.8641060348727998</v>
      </c>
      <c r="J1005" s="103">
        <v>0.51433408334682695</v>
      </c>
      <c r="K1005" s="103">
        <v>1.4504204005911101</v>
      </c>
      <c r="L1005" s="103">
        <v>4.7117668518947697</v>
      </c>
    </row>
    <row r="1006" spans="1:12" customFormat="1" x14ac:dyDescent="0.25">
      <c r="A1006" s="91">
        <v>1003</v>
      </c>
      <c r="B1006" s="91">
        <v>69</v>
      </c>
      <c r="C1006" s="91"/>
      <c r="D1006" s="91"/>
      <c r="E1006" s="103">
        <v>6</v>
      </c>
      <c r="F1006" s="103">
        <v>1335.83820464108</v>
      </c>
      <c r="G1006" s="103">
        <v>89.012602961147905</v>
      </c>
      <c r="H1006" s="103">
        <v>-7.9931839826723996</v>
      </c>
      <c r="I1006" s="103">
        <v>1.27325246273106</v>
      </c>
      <c r="J1006" s="103">
        <v>0.35078934080734597</v>
      </c>
      <c r="K1006" s="103">
        <v>0.98922477177891399</v>
      </c>
      <c r="L1006" s="103">
        <v>1.9479666018402</v>
      </c>
    </row>
    <row r="1007" spans="1:12" customFormat="1" x14ac:dyDescent="0.25">
      <c r="A1007" s="91">
        <v>1004</v>
      </c>
      <c r="B1007" s="91">
        <v>69</v>
      </c>
      <c r="C1007" s="91"/>
      <c r="D1007" s="91"/>
      <c r="E1007" s="103">
        <v>6</v>
      </c>
      <c r="F1007" s="103">
        <v>1335.83820464108</v>
      </c>
      <c r="G1007" s="103">
        <v>89.023850652805805</v>
      </c>
      <c r="H1007" s="103">
        <v>-0.58103027326169698</v>
      </c>
      <c r="I1007" s="103">
        <v>-6.13890124667964</v>
      </c>
      <c r="J1007" s="103">
        <v>1.1468310587683599</v>
      </c>
      <c r="K1007" s="103">
        <v>3.2340597629565799</v>
      </c>
      <c r="L1007" s="103">
        <v>15.2995545952627</v>
      </c>
    </row>
    <row r="1008" spans="1:12" customFormat="1" x14ac:dyDescent="0.25">
      <c r="A1008" s="91">
        <v>1005</v>
      </c>
      <c r="B1008" s="91">
        <v>70</v>
      </c>
      <c r="C1008" s="91"/>
      <c r="D1008" s="91"/>
      <c r="E1008" s="103">
        <v>6</v>
      </c>
      <c r="F1008" s="103">
        <v>1355.1981786213801</v>
      </c>
      <c r="G1008" s="103">
        <v>89.031881845963795</v>
      </c>
      <c r="H1008" s="103">
        <v>-8.9628919007356398</v>
      </c>
      <c r="I1008" s="103">
        <v>2.2429603807943002</v>
      </c>
      <c r="J1008" s="103">
        <v>0.74217590900153596</v>
      </c>
      <c r="K1008" s="103">
        <v>2.0929335894646299</v>
      </c>
      <c r="L1008" s="103">
        <v>8.5839143056655001</v>
      </c>
    </row>
    <row r="1009" spans="1:12" customFormat="1" x14ac:dyDescent="0.25">
      <c r="A1009" s="91">
        <v>1006</v>
      </c>
      <c r="B1009" s="91">
        <v>69</v>
      </c>
      <c r="C1009" s="91"/>
      <c r="D1009" s="91"/>
      <c r="E1009" s="103">
        <v>6</v>
      </c>
      <c r="F1009" s="103">
        <v>1335.83820464108</v>
      </c>
      <c r="G1009" s="103">
        <v>89.042265305481607</v>
      </c>
      <c r="H1009" s="103">
        <v>-8.7409025356749392</v>
      </c>
      <c r="I1009" s="103">
        <v>2.0209710157336001</v>
      </c>
      <c r="J1009" s="103">
        <v>0.30922525634713999</v>
      </c>
      <c r="K1009" s="103">
        <v>0.87201419214808196</v>
      </c>
      <c r="L1009" s="103">
        <v>1.2251901626100099</v>
      </c>
    </row>
    <row r="1010" spans="1:12" customFormat="1" x14ac:dyDescent="0.25">
      <c r="A1010" s="91">
        <v>1007</v>
      </c>
      <c r="B1010" s="91">
        <v>69</v>
      </c>
      <c r="C1010" s="91"/>
      <c r="D1010" s="91"/>
      <c r="E1010" s="103">
        <v>6</v>
      </c>
      <c r="F1010" s="103">
        <v>1335.83820464108</v>
      </c>
      <c r="G1010" s="103">
        <v>89.053512997139507</v>
      </c>
      <c r="H1010" s="103">
        <v>-8.3988285052679998</v>
      </c>
      <c r="I1010" s="103">
        <v>1.67889698532666</v>
      </c>
      <c r="J1010" s="103">
        <v>1.1022797909706701</v>
      </c>
      <c r="K1010" s="103">
        <v>3.1084253362713099</v>
      </c>
      <c r="L1010" s="103">
        <v>14.577573955347299</v>
      </c>
    </row>
    <row r="1011" spans="1:12" customFormat="1" x14ac:dyDescent="0.25">
      <c r="A1011" s="91">
        <v>1008</v>
      </c>
      <c r="B1011" s="91">
        <v>70</v>
      </c>
      <c r="C1011" s="91"/>
      <c r="D1011" s="91"/>
      <c r="E1011" s="103">
        <v>6</v>
      </c>
      <c r="F1011" s="103">
        <v>1355.1981786213801</v>
      </c>
      <c r="G1011" s="103">
        <v>89.0621242096571</v>
      </c>
      <c r="H1011" s="103">
        <v>-0.562903154047112</v>
      </c>
      <c r="I1011" s="103">
        <v>-6.15702836589423</v>
      </c>
      <c r="J1011" s="103">
        <v>0.99199995535054097</v>
      </c>
      <c r="K1011" s="103">
        <v>2.7974365674220101</v>
      </c>
      <c r="L1011" s="103">
        <v>12.7419776875388</v>
      </c>
    </row>
    <row r="1012" spans="1:12" customFormat="1" x14ac:dyDescent="0.25">
      <c r="A1012" s="91">
        <v>1009</v>
      </c>
      <c r="B1012" s="91">
        <v>70</v>
      </c>
      <c r="C1012" s="91"/>
      <c r="D1012" s="91"/>
      <c r="E1012" s="103">
        <v>6</v>
      </c>
      <c r="F1012" s="103">
        <v>1355.1981786213801</v>
      </c>
      <c r="G1012" s="103">
        <v>89.070155402815104</v>
      </c>
      <c r="H1012" s="103">
        <v>-8.9628919007356398</v>
      </c>
      <c r="I1012" s="103">
        <v>2.2429603807943002</v>
      </c>
      <c r="J1012" s="103">
        <v>0.67420006502485896</v>
      </c>
      <c r="K1012" s="103">
        <v>1.90124193603655</v>
      </c>
      <c r="L1012" s="103">
        <v>7.4371292367227504</v>
      </c>
    </row>
    <row r="1013" spans="1:12" customFormat="1" x14ac:dyDescent="0.25">
      <c r="A1013" s="91">
        <v>1010</v>
      </c>
      <c r="B1013" s="91">
        <v>70</v>
      </c>
      <c r="C1013" s="91"/>
      <c r="D1013" s="91"/>
      <c r="E1013" s="103">
        <v>6</v>
      </c>
      <c r="F1013" s="103">
        <v>1355.1981786213801</v>
      </c>
      <c r="G1013" s="103">
        <v>89.078186595973193</v>
      </c>
      <c r="H1013" s="103">
        <v>-8.9628919007356398</v>
      </c>
      <c r="I1013" s="103">
        <v>2.2429603807943002</v>
      </c>
      <c r="J1013" s="103">
        <v>0.75948250298301201</v>
      </c>
      <c r="K1013" s="103">
        <v>2.1417381268037499</v>
      </c>
      <c r="L1013" s="103">
        <v>8.8753702114898605</v>
      </c>
    </row>
    <row r="1014" spans="1:12" customFormat="1" x14ac:dyDescent="0.25">
      <c r="A1014" s="91">
        <v>1011</v>
      </c>
      <c r="B1014" s="91">
        <v>70</v>
      </c>
      <c r="C1014" s="91"/>
      <c r="D1014" s="91"/>
      <c r="E1014" s="103">
        <v>6</v>
      </c>
      <c r="F1014" s="103">
        <v>1355.1981786213801</v>
      </c>
      <c r="G1014" s="103">
        <v>89.084025124553904</v>
      </c>
      <c r="H1014" s="103">
        <v>-8.9628919007356398</v>
      </c>
      <c r="I1014" s="103">
        <v>2.2429603807943002</v>
      </c>
      <c r="J1014" s="103">
        <v>0.74303907485124798</v>
      </c>
      <c r="K1014" s="103">
        <v>2.0953677142835998</v>
      </c>
      <c r="L1014" s="103">
        <v>8.5989675509501993</v>
      </c>
    </row>
    <row r="1015" spans="1:12" customFormat="1" x14ac:dyDescent="0.25">
      <c r="A1015" s="91">
        <v>1012</v>
      </c>
      <c r="B1015" s="91">
        <v>70</v>
      </c>
      <c r="C1015" s="91"/>
      <c r="D1015" s="91"/>
      <c r="E1015" s="103">
        <v>6</v>
      </c>
      <c r="F1015" s="103">
        <v>1355.1981786213801</v>
      </c>
      <c r="G1015" s="103">
        <v>89.088923198038401</v>
      </c>
      <c r="H1015" s="103">
        <v>-1.1269665495147501</v>
      </c>
      <c r="I1015" s="103">
        <v>-5.59296497042659</v>
      </c>
      <c r="J1015" s="103">
        <v>0.71336562504234602</v>
      </c>
      <c r="K1015" s="103">
        <v>2.0116886847340001</v>
      </c>
      <c r="L1015" s="103">
        <v>8.0991147792936893</v>
      </c>
    </row>
    <row r="1016" spans="1:12" customFormat="1" x14ac:dyDescent="0.25">
      <c r="A1016" s="91">
        <v>1013</v>
      </c>
      <c r="B1016" s="91">
        <v>70</v>
      </c>
      <c r="C1016" s="91"/>
      <c r="D1016" s="91"/>
      <c r="E1016" s="103">
        <v>6</v>
      </c>
      <c r="F1016" s="103">
        <v>1355.1981786213801</v>
      </c>
      <c r="G1016" s="103">
        <v>89.093468001761494</v>
      </c>
      <c r="H1016" s="103">
        <v>-8.9628919007356398</v>
      </c>
      <c r="I1016" s="103">
        <v>2.2429603807943002</v>
      </c>
      <c r="J1016" s="103">
        <v>0.81944269473432196</v>
      </c>
      <c r="K1016" s="103">
        <v>2.31082566767514</v>
      </c>
      <c r="L1016" s="103">
        <v>9.8802657619826206</v>
      </c>
    </row>
    <row r="1017" spans="1:12" customFormat="1" x14ac:dyDescent="0.25">
      <c r="A1017" s="91">
        <v>1014</v>
      </c>
      <c r="B1017" s="91">
        <v>70</v>
      </c>
      <c r="C1017" s="91"/>
      <c r="D1017" s="91"/>
      <c r="E1017" s="103">
        <v>6</v>
      </c>
      <c r="F1017" s="103">
        <v>1355.1981786213801</v>
      </c>
      <c r="G1017" s="103">
        <v>89.100812724365795</v>
      </c>
      <c r="H1017" s="103">
        <v>-9.0314047121154992</v>
      </c>
      <c r="I1017" s="103">
        <v>2.31147319217416</v>
      </c>
      <c r="J1017" s="103">
        <v>0.45807186547861301</v>
      </c>
      <c r="K1017" s="103">
        <v>1.29176113374347</v>
      </c>
      <c r="L1017" s="103">
        <v>3.74490944101953</v>
      </c>
    </row>
    <row r="1018" spans="1:12" customFormat="1" x14ac:dyDescent="0.25">
      <c r="A1018" s="91">
        <v>1015</v>
      </c>
      <c r="B1018" s="91">
        <v>69</v>
      </c>
      <c r="C1018" s="91"/>
      <c r="D1018" s="91"/>
      <c r="E1018" s="103">
        <v>6</v>
      </c>
      <c r="F1018" s="103">
        <v>1335.83820464108</v>
      </c>
      <c r="G1018" s="103">
        <v>89.112779113515302</v>
      </c>
      <c r="H1018" s="103">
        <v>-1.1269665495147501</v>
      </c>
      <c r="I1018" s="103">
        <v>-5.59296497042659</v>
      </c>
      <c r="J1018" s="103">
        <v>0.45883670505944701</v>
      </c>
      <c r="K1018" s="103">
        <v>1.2939179788119599</v>
      </c>
      <c r="L1018" s="103">
        <v>3.8165741504195898</v>
      </c>
    </row>
    <row r="1019" spans="1:12" customFormat="1" x14ac:dyDescent="0.25">
      <c r="A1019" s="91">
        <v>1016</v>
      </c>
      <c r="B1019" s="91">
        <v>69</v>
      </c>
      <c r="C1019" s="91"/>
      <c r="D1019" s="91"/>
      <c r="E1019" s="103">
        <v>6</v>
      </c>
      <c r="F1019" s="103">
        <v>1335.83820464108</v>
      </c>
      <c r="G1019" s="103">
        <v>89.124745502664695</v>
      </c>
      <c r="H1019" s="103">
        <v>-8.9628919007356398</v>
      </c>
      <c r="I1019" s="103">
        <v>2.2429603807943002</v>
      </c>
      <c r="J1019" s="103">
        <v>0.72421596430802404</v>
      </c>
      <c r="K1019" s="103">
        <v>2.0422866052954101</v>
      </c>
      <c r="L1019" s="103">
        <v>8.3299378299430895</v>
      </c>
    </row>
    <row r="1020" spans="1:12" customFormat="1" x14ac:dyDescent="0.25">
      <c r="A1020" s="91">
        <v>1017</v>
      </c>
      <c r="B1020" s="91">
        <v>69</v>
      </c>
      <c r="C1020" s="91"/>
      <c r="D1020" s="91"/>
      <c r="E1020" s="103">
        <v>6</v>
      </c>
      <c r="F1020" s="103">
        <v>1335.83820464108</v>
      </c>
      <c r="G1020" s="103">
        <v>89.136911431967206</v>
      </c>
      <c r="H1020" s="103">
        <v>-8.3988285052679998</v>
      </c>
      <c r="I1020" s="103">
        <v>1.67889698532666</v>
      </c>
      <c r="J1020" s="103">
        <v>0.98528526749904199</v>
      </c>
      <c r="K1020" s="103">
        <v>2.7785011700630702</v>
      </c>
      <c r="L1020" s="103">
        <v>12.667574978963801</v>
      </c>
    </row>
    <row r="1021" spans="1:12" customFormat="1" x14ac:dyDescent="0.25">
      <c r="A1021" s="91">
        <v>1018</v>
      </c>
      <c r="B1021" s="91">
        <v>70</v>
      </c>
      <c r="C1021" s="91"/>
      <c r="D1021" s="91"/>
      <c r="E1021" s="103">
        <v>6</v>
      </c>
      <c r="F1021" s="103">
        <v>1355.1981786213801</v>
      </c>
      <c r="G1021" s="103">
        <v>89.144061031445702</v>
      </c>
      <c r="H1021" s="103">
        <v>-8.3988285052679998</v>
      </c>
      <c r="I1021" s="103">
        <v>1.67889698532666</v>
      </c>
      <c r="J1021" s="103">
        <v>1.03317919439188</v>
      </c>
      <c r="K1021" s="103">
        <v>2.9135618842544502</v>
      </c>
      <c r="L1021" s="103">
        <v>13.419342237661001</v>
      </c>
    </row>
    <row r="1022" spans="1:12" customFormat="1" x14ac:dyDescent="0.25">
      <c r="A1022" s="91">
        <v>1019</v>
      </c>
      <c r="B1022" s="91">
        <v>70</v>
      </c>
      <c r="C1022" s="91"/>
      <c r="D1022" s="91"/>
      <c r="E1022" s="103">
        <v>6</v>
      </c>
      <c r="F1022" s="103">
        <v>1355.1981786213801</v>
      </c>
      <c r="G1022" s="103">
        <v>89.149636581170398</v>
      </c>
      <c r="H1022" s="103">
        <v>-1.1269665495147501</v>
      </c>
      <c r="I1022" s="103">
        <v>-5.59296497042659</v>
      </c>
      <c r="J1022" s="103">
        <v>0.65556983865465202</v>
      </c>
      <c r="K1022" s="103">
        <v>1.8487047597733199</v>
      </c>
      <c r="L1022" s="103">
        <v>7.1223440209530198</v>
      </c>
    </row>
    <row r="1023" spans="1:12" customFormat="1" x14ac:dyDescent="0.25">
      <c r="A1023" s="91">
        <v>1020</v>
      </c>
      <c r="B1023" s="91">
        <v>70</v>
      </c>
      <c r="C1023" s="91"/>
      <c r="D1023" s="91"/>
      <c r="E1023" s="103">
        <v>6</v>
      </c>
      <c r="F1023" s="103">
        <v>1355.1981786213801</v>
      </c>
      <c r="G1023" s="103">
        <v>89.155212130895094</v>
      </c>
      <c r="H1023" s="103">
        <v>-8.9628919007356398</v>
      </c>
      <c r="I1023" s="103">
        <v>2.2429603807943002</v>
      </c>
      <c r="J1023" s="103">
        <v>0.76279609716285601</v>
      </c>
      <c r="K1023" s="103">
        <v>2.1510824513456002</v>
      </c>
      <c r="L1023" s="103">
        <v>8.9318158813263899</v>
      </c>
    </row>
    <row r="1024" spans="1:12" customFormat="1" x14ac:dyDescent="0.25">
      <c r="A1024" s="91">
        <v>1021</v>
      </c>
      <c r="B1024" s="91">
        <v>70</v>
      </c>
      <c r="C1024" s="91"/>
      <c r="D1024" s="91"/>
      <c r="E1024" s="103">
        <v>6</v>
      </c>
      <c r="F1024" s="103">
        <v>1355.1981786213801</v>
      </c>
      <c r="G1024" s="103">
        <v>89.160787680619805</v>
      </c>
      <c r="H1024" s="103">
        <v>-8.9628919007356398</v>
      </c>
      <c r="I1024" s="103">
        <v>2.2429603807943002</v>
      </c>
      <c r="J1024" s="103">
        <v>0.73652389085796999</v>
      </c>
      <c r="K1024" s="103">
        <v>2.0769949171398401</v>
      </c>
      <c r="L1024" s="103">
        <v>8.4900983038718891</v>
      </c>
    </row>
    <row r="1025" spans="1:12" customFormat="1" x14ac:dyDescent="0.25">
      <c r="A1025" s="91">
        <v>1022</v>
      </c>
      <c r="B1025" s="91">
        <v>70</v>
      </c>
      <c r="C1025" s="91"/>
      <c r="D1025" s="91"/>
      <c r="E1025" s="103">
        <v>6</v>
      </c>
      <c r="F1025" s="103">
        <v>1355.1981786213801</v>
      </c>
      <c r="G1025" s="103">
        <v>89.166363230344501</v>
      </c>
      <c r="H1025" s="103">
        <v>-8.9628919007356398</v>
      </c>
      <c r="I1025" s="103">
        <v>2.2429603807943002</v>
      </c>
      <c r="J1025" s="103">
        <v>0.74351019918818995</v>
      </c>
      <c r="K1025" s="103">
        <v>2.0966962833433702</v>
      </c>
      <c r="L1025" s="103">
        <v>8.6077305725384292</v>
      </c>
    </row>
    <row r="1026" spans="1:12" customFormat="1" x14ac:dyDescent="0.25">
      <c r="A1026" s="91">
        <v>1023</v>
      </c>
      <c r="B1026" s="91">
        <v>70</v>
      </c>
      <c r="C1026" s="91"/>
      <c r="D1026" s="91"/>
      <c r="E1026" s="103">
        <v>6</v>
      </c>
      <c r="F1026" s="103">
        <v>1355.1981786213801</v>
      </c>
      <c r="G1026" s="103">
        <v>89.171938780069198</v>
      </c>
      <c r="H1026" s="103">
        <v>-1.1269665495147501</v>
      </c>
      <c r="I1026" s="103">
        <v>-5.59296497042659</v>
      </c>
      <c r="J1026" s="103">
        <v>0.73186184729816794</v>
      </c>
      <c r="K1026" s="103">
        <v>2.0638479698413401</v>
      </c>
      <c r="L1026" s="103">
        <v>8.4117121087583495</v>
      </c>
    </row>
    <row r="1027" spans="1:12" customFormat="1" x14ac:dyDescent="0.25">
      <c r="A1027" s="91">
        <v>1024</v>
      </c>
      <c r="B1027" s="91">
        <v>70</v>
      </c>
      <c r="C1027" s="91"/>
      <c r="D1027" s="91"/>
      <c r="E1027" s="103">
        <v>6</v>
      </c>
      <c r="F1027" s="103">
        <v>1355.1981786213801</v>
      </c>
      <c r="G1027" s="103">
        <v>89.177514329793894</v>
      </c>
      <c r="H1027" s="103">
        <v>-8.9628919007356398</v>
      </c>
      <c r="I1027" s="103">
        <v>2.2429603807943002</v>
      </c>
      <c r="J1027" s="103">
        <v>0.74206379395877997</v>
      </c>
      <c r="K1027" s="103">
        <v>2.0926174254177798</v>
      </c>
      <c r="L1027" s="103">
        <v>8.5835075368357003</v>
      </c>
    </row>
    <row r="1028" spans="1:12" customFormat="1" x14ac:dyDescent="0.25">
      <c r="A1028" s="91">
        <v>1025</v>
      </c>
      <c r="B1028" s="91">
        <v>70</v>
      </c>
      <c r="C1028" s="91"/>
      <c r="D1028" s="91"/>
      <c r="E1028" s="103">
        <v>6</v>
      </c>
      <c r="F1028" s="103">
        <v>1355.1981786213801</v>
      </c>
      <c r="G1028" s="103">
        <v>89.183089879518505</v>
      </c>
      <c r="H1028" s="103">
        <v>-8.9628919007356398</v>
      </c>
      <c r="I1028" s="103">
        <v>2.2429603807943002</v>
      </c>
      <c r="J1028" s="103">
        <v>0.74185326046359901</v>
      </c>
      <c r="K1028" s="103">
        <v>2.0920237216631499</v>
      </c>
      <c r="L1028" s="103">
        <v>8.5800216064068398</v>
      </c>
    </row>
    <row r="1029" spans="1:12" customFormat="1" x14ac:dyDescent="0.25">
      <c r="A1029" s="91">
        <v>1026</v>
      </c>
      <c r="B1029" s="91">
        <v>70</v>
      </c>
      <c r="C1029" s="91"/>
      <c r="D1029" s="91"/>
      <c r="E1029" s="103">
        <v>6</v>
      </c>
      <c r="F1029" s="103">
        <v>1355.1981786213801</v>
      </c>
      <c r="G1029" s="103">
        <v>89.188665429243201</v>
      </c>
      <c r="H1029" s="103">
        <v>-1.1269665495147501</v>
      </c>
      <c r="I1029" s="103">
        <v>-5.59296497042659</v>
      </c>
      <c r="J1029" s="103">
        <v>0.73226596559020496</v>
      </c>
      <c r="K1029" s="103">
        <v>2.0649875820778201</v>
      </c>
      <c r="L1029" s="103">
        <v>8.4186878017368603</v>
      </c>
    </row>
    <row r="1030" spans="1:12" customFormat="1" x14ac:dyDescent="0.25">
      <c r="A1030" s="91">
        <v>1027</v>
      </c>
      <c r="B1030" s="91">
        <v>70</v>
      </c>
      <c r="C1030" s="91"/>
      <c r="D1030" s="91"/>
      <c r="E1030" s="103">
        <v>6</v>
      </c>
      <c r="F1030" s="103">
        <v>1355.1981786213801</v>
      </c>
      <c r="G1030" s="103">
        <v>89.194240978967898</v>
      </c>
      <c r="H1030" s="103">
        <v>-8.9628919007356398</v>
      </c>
      <c r="I1030" s="103">
        <v>2.2429603807943002</v>
      </c>
      <c r="J1030" s="103">
        <v>0.74142137125521002</v>
      </c>
      <c r="K1030" s="103">
        <v>2.09080579553512</v>
      </c>
      <c r="L1030" s="103">
        <v>8.5728674359103607</v>
      </c>
    </row>
    <row r="1031" spans="1:12" customFormat="1" x14ac:dyDescent="0.25">
      <c r="A1031" s="91">
        <v>1028</v>
      </c>
      <c r="B1031" s="91">
        <v>70</v>
      </c>
      <c r="C1031" s="91"/>
      <c r="D1031" s="91"/>
      <c r="E1031" s="103">
        <v>6</v>
      </c>
      <c r="F1031" s="103">
        <v>1355.1981786213801</v>
      </c>
      <c r="G1031" s="103">
        <v>89.199816528692594</v>
      </c>
      <c r="H1031" s="103">
        <v>-8.9628919007356398</v>
      </c>
      <c r="I1031" s="103">
        <v>2.2429603807943002</v>
      </c>
      <c r="J1031" s="103">
        <v>0.74333749377764702</v>
      </c>
      <c r="K1031" s="103">
        <v>2.09620925466132</v>
      </c>
      <c r="L1031" s="103">
        <v>8.6051646724056194</v>
      </c>
    </row>
    <row r="1032" spans="1:12" customFormat="1" x14ac:dyDescent="0.25">
      <c r="A1032" s="91">
        <v>1029</v>
      </c>
      <c r="B1032" s="91">
        <v>70</v>
      </c>
      <c r="C1032" s="91"/>
      <c r="D1032" s="91"/>
      <c r="E1032" s="103">
        <v>6</v>
      </c>
      <c r="F1032" s="103">
        <v>1355.1981786213801</v>
      </c>
      <c r="G1032" s="103">
        <v>89.205392078417304</v>
      </c>
      <c r="H1032" s="103">
        <v>-8.9628919007356398</v>
      </c>
      <c r="I1032" s="103">
        <v>2.2429603807943002</v>
      </c>
      <c r="J1032" s="103">
        <v>0.73601825411951705</v>
      </c>
      <c r="K1032" s="103">
        <v>2.0755690232228599</v>
      </c>
      <c r="L1032" s="103">
        <v>8.4820389663376492</v>
      </c>
    </row>
    <row r="1033" spans="1:12" customFormat="1" x14ac:dyDescent="0.25">
      <c r="A1033" s="91">
        <v>1030</v>
      </c>
      <c r="B1033" s="91">
        <v>70</v>
      </c>
      <c r="C1033" s="91"/>
      <c r="D1033" s="91"/>
      <c r="E1033" s="103">
        <v>6</v>
      </c>
      <c r="F1033" s="103">
        <v>1355.1981786213801</v>
      </c>
      <c r="G1033" s="103">
        <v>89.210967628142001</v>
      </c>
      <c r="H1033" s="103">
        <v>-1.1269665495147501</v>
      </c>
      <c r="I1033" s="103">
        <v>-5.59296497042659</v>
      </c>
      <c r="J1033" s="103">
        <v>0.75343257547398002</v>
      </c>
      <c r="K1033" s="103">
        <v>2.1246773513947099</v>
      </c>
      <c r="L1033" s="103">
        <v>8.7750483397987598</v>
      </c>
    </row>
    <row r="1034" spans="1:12" customFormat="1" x14ac:dyDescent="0.25">
      <c r="A1034" s="91">
        <v>1031</v>
      </c>
      <c r="B1034" s="91">
        <v>70</v>
      </c>
      <c r="C1034" s="91"/>
      <c r="D1034" s="91"/>
      <c r="E1034" s="103">
        <v>6</v>
      </c>
      <c r="F1034" s="103">
        <v>1355.1981786213801</v>
      </c>
      <c r="G1034" s="103">
        <v>89.216543177866697</v>
      </c>
      <c r="H1034" s="103">
        <v>-8.9628919007356398</v>
      </c>
      <c r="I1034" s="103">
        <v>2.2429603807943002</v>
      </c>
      <c r="J1034" s="103">
        <v>0.66197015794498304</v>
      </c>
      <c r="K1034" s="103">
        <v>1.86675363883766</v>
      </c>
      <c r="L1034" s="103">
        <v>7.2315013527642904</v>
      </c>
    </row>
    <row r="1035" spans="1:12" customFormat="1" x14ac:dyDescent="0.25">
      <c r="A1035" s="91">
        <v>1032</v>
      </c>
      <c r="B1035" s="91">
        <v>70</v>
      </c>
      <c r="C1035" s="91"/>
      <c r="D1035" s="91"/>
      <c r="E1035" s="103">
        <v>6</v>
      </c>
      <c r="F1035" s="103">
        <v>1355.1981786213801</v>
      </c>
      <c r="G1035" s="103">
        <v>89.223692777345207</v>
      </c>
      <c r="H1035" s="103">
        <v>-8.3988285052679998</v>
      </c>
      <c r="I1035" s="103">
        <v>1.67889698532666</v>
      </c>
      <c r="J1035" s="103">
        <v>1.04347347651283</v>
      </c>
      <c r="K1035" s="103">
        <v>2.9425917255212499</v>
      </c>
      <c r="L1035" s="103">
        <v>13.588886087010501</v>
      </c>
    </row>
    <row r="1036" spans="1:12" customFormat="1" x14ac:dyDescent="0.25">
      <c r="A1036" s="91">
        <v>1033</v>
      </c>
      <c r="B1036" s="91">
        <v>71</v>
      </c>
      <c r="C1036" s="91"/>
      <c r="D1036" s="91"/>
      <c r="E1036" s="103">
        <v>6</v>
      </c>
      <c r="F1036" s="103">
        <v>1374.5581526016899</v>
      </c>
      <c r="G1036" s="103">
        <v>89.225441291062594</v>
      </c>
      <c r="H1036" s="103">
        <v>-8.7505912577898002</v>
      </c>
      <c r="I1036" s="103">
        <v>2.0306597378484601</v>
      </c>
      <c r="J1036" s="103">
        <v>0.98776455219141801</v>
      </c>
      <c r="K1036" s="103">
        <v>2.78549274463129</v>
      </c>
      <c r="L1036" s="103">
        <v>12.6373253659456</v>
      </c>
    </row>
    <row r="1037" spans="1:12" customFormat="1" x14ac:dyDescent="0.25">
      <c r="A1037" s="91">
        <v>1034</v>
      </c>
      <c r="B1037" s="91">
        <v>71</v>
      </c>
      <c r="C1037" s="91"/>
      <c r="D1037" s="91"/>
      <c r="E1037" s="103">
        <v>6</v>
      </c>
      <c r="F1037" s="103">
        <v>1374.5581526016899</v>
      </c>
      <c r="G1037" s="103">
        <v>89.228257587244599</v>
      </c>
      <c r="H1037" s="103">
        <v>-1.1269665495147501</v>
      </c>
      <c r="I1037" s="103">
        <v>-5.59296497042659</v>
      </c>
      <c r="J1037" s="103">
        <v>0.90015820919017298</v>
      </c>
      <c r="K1037" s="103">
        <v>2.5384431493889199</v>
      </c>
      <c r="L1037" s="103">
        <v>11.1851003594695</v>
      </c>
    </row>
    <row r="1038" spans="1:12" customFormat="1" x14ac:dyDescent="0.25">
      <c r="A1038" s="91">
        <v>1035</v>
      </c>
      <c r="B1038" s="91">
        <v>72</v>
      </c>
      <c r="C1038" s="91"/>
      <c r="D1038" s="91"/>
      <c r="E1038" s="103">
        <v>6</v>
      </c>
      <c r="F1038" s="103">
        <v>1393.91812658199</v>
      </c>
      <c r="G1038" s="103">
        <v>89.231786544153294</v>
      </c>
      <c r="H1038" s="103">
        <v>-8.9222185089978296</v>
      </c>
      <c r="I1038" s="103">
        <v>2.20228698905649</v>
      </c>
      <c r="J1038" s="103">
        <v>1.33123871371955</v>
      </c>
      <c r="K1038" s="103">
        <v>3.7540887352267398</v>
      </c>
      <c r="L1038" s="103">
        <v>18.2033730878941</v>
      </c>
    </row>
    <row r="1039" spans="1:12" customFormat="1" x14ac:dyDescent="0.25">
      <c r="A1039" s="91">
        <v>1036</v>
      </c>
      <c r="B1039" s="91">
        <v>73</v>
      </c>
      <c r="C1039" s="91"/>
      <c r="D1039" s="91"/>
      <c r="E1039" s="103">
        <v>6</v>
      </c>
      <c r="F1039" s="103">
        <v>1413.2781005623001</v>
      </c>
      <c r="G1039" s="103">
        <v>89.234229784640505</v>
      </c>
      <c r="H1039" s="103">
        <v>-8.4169556244825898</v>
      </c>
      <c r="I1039" s="103">
        <v>1.69702410454125</v>
      </c>
      <c r="J1039" s="103">
        <v>1.2464956703897301</v>
      </c>
      <c r="K1039" s="103">
        <v>3.5151136355134698</v>
      </c>
      <c r="L1039" s="103">
        <v>16.809760732907101</v>
      </c>
    </row>
    <row r="1040" spans="1:12" customFormat="1" x14ac:dyDescent="0.25">
      <c r="A1040" s="91">
        <v>1037</v>
      </c>
      <c r="B1040" s="91">
        <v>74</v>
      </c>
      <c r="C1040" s="91"/>
      <c r="D1040" s="91"/>
      <c r="E1040" s="103">
        <v>6</v>
      </c>
      <c r="F1040" s="103">
        <v>1432.6380745426</v>
      </c>
      <c r="G1040" s="103">
        <v>89.227065507071302</v>
      </c>
      <c r="H1040" s="103">
        <v>-0.69483273435843895</v>
      </c>
      <c r="I1040" s="103">
        <v>-6.0250987855828999</v>
      </c>
      <c r="J1040" s="103">
        <v>1.2919945400538899</v>
      </c>
      <c r="K1040" s="103">
        <v>3.6434202963035101</v>
      </c>
      <c r="L1040" s="103">
        <v>17.5212153260882</v>
      </c>
    </row>
    <row r="1041" spans="1:12" customFormat="1" x14ac:dyDescent="0.25">
      <c r="A1041" s="91">
        <v>1038</v>
      </c>
      <c r="B1041" s="91">
        <v>75</v>
      </c>
      <c r="C1041" s="91"/>
      <c r="D1041" s="91"/>
      <c r="E1041" s="103">
        <v>6</v>
      </c>
      <c r="F1041" s="103">
        <v>1451.99804852291</v>
      </c>
      <c r="G1041" s="103">
        <v>89.219901229502099</v>
      </c>
      <c r="H1041" s="103">
        <v>-8.5307580855793308</v>
      </c>
      <c r="I1041" s="103">
        <v>1.81082656563799</v>
      </c>
      <c r="J1041" s="103">
        <v>1.3178232889472801</v>
      </c>
      <c r="K1041" s="103">
        <v>3.7162572820870401</v>
      </c>
      <c r="L1041" s="103">
        <v>17.913463015745499</v>
      </c>
    </row>
    <row r="1042" spans="1:12" customFormat="1" x14ac:dyDescent="0.25">
      <c r="A1042" s="91">
        <v>1039</v>
      </c>
      <c r="B1042" s="91">
        <v>76</v>
      </c>
      <c r="C1042" s="91"/>
      <c r="D1042" s="91"/>
      <c r="E1042" s="103">
        <v>6</v>
      </c>
      <c r="F1042" s="103">
        <v>1471.3580225032199</v>
      </c>
      <c r="G1042" s="103">
        <v>89.212736951932797</v>
      </c>
      <c r="H1042" s="103">
        <v>-8.7609333724325307</v>
      </c>
      <c r="I1042" s="103">
        <v>2.0410018524911901</v>
      </c>
      <c r="J1042" s="103">
        <v>1.35417864091595</v>
      </c>
      <c r="K1042" s="103">
        <v>3.81877925345418</v>
      </c>
      <c r="L1042" s="103">
        <v>18.4767263554801</v>
      </c>
    </row>
    <row r="1043" spans="1:12" customFormat="1" x14ac:dyDescent="0.25">
      <c r="A1043" s="91">
        <v>1040</v>
      </c>
      <c r="B1043" s="91">
        <v>77</v>
      </c>
      <c r="C1043" s="91"/>
      <c r="D1043" s="91"/>
      <c r="E1043" s="103">
        <v>6</v>
      </c>
      <c r="F1043" s="103">
        <v>1490.71799648352</v>
      </c>
      <c r="G1043" s="103">
        <v>89.199567399808501</v>
      </c>
      <c r="H1043" s="103">
        <v>-8.8142111217270198</v>
      </c>
      <c r="I1043" s="103">
        <v>2.0942796017856802</v>
      </c>
      <c r="J1043" s="103">
        <v>1.3510203692171601</v>
      </c>
      <c r="K1043" s="103">
        <v>3.80987293779117</v>
      </c>
      <c r="L1043" s="103">
        <v>18.3971400960341</v>
      </c>
    </row>
    <row r="1044" spans="1:12" customFormat="1" x14ac:dyDescent="0.25">
      <c r="A1044" s="91">
        <v>1041</v>
      </c>
      <c r="B1044" s="91">
        <v>78</v>
      </c>
      <c r="C1044" s="91"/>
      <c r="D1044" s="91"/>
      <c r="E1044" s="103">
        <v>6</v>
      </c>
      <c r="F1044" s="103">
        <v>1510.0779704638301</v>
      </c>
      <c r="G1044" s="103">
        <v>89.182403091537296</v>
      </c>
      <c r="H1044" s="103">
        <v>-9.1856654817605996</v>
      </c>
      <c r="I1044" s="103">
        <v>2.46573396181926</v>
      </c>
      <c r="J1044" s="103">
        <v>1.4891736169838401</v>
      </c>
      <c r="K1044" s="103">
        <v>4.1994646359823697</v>
      </c>
      <c r="L1044" s="103">
        <v>20.612283752345899</v>
      </c>
    </row>
    <row r="1045" spans="1:12" customFormat="1" x14ac:dyDescent="0.25">
      <c r="A1045" s="91">
        <v>1042</v>
      </c>
      <c r="B1045" s="91">
        <v>79</v>
      </c>
      <c r="C1045" s="91"/>
      <c r="D1045" s="91"/>
      <c r="E1045" s="103">
        <v>6</v>
      </c>
      <c r="F1045" s="103">
        <v>1529.4379444441299</v>
      </c>
      <c r="G1045" s="103">
        <v>89.1688276058225</v>
      </c>
      <c r="H1045" s="103">
        <v>-1.1269665495147501</v>
      </c>
      <c r="I1045" s="103">
        <v>-5.59296497042659</v>
      </c>
      <c r="J1045" s="103">
        <v>1.0935740377693199</v>
      </c>
      <c r="K1045" s="103">
        <v>3.0838751412626801</v>
      </c>
      <c r="L1045" s="103">
        <v>14.0731325680762</v>
      </c>
    </row>
    <row r="1046" spans="1:12" customFormat="1" x14ac:dyDescent="0.25">
      <c r="A1046" s="91">
        <v>1043</v>
      </c>
      <c r="B1046" s="91">
        <v>79</v>
      </c>
      <c r="C1046" s="91"/>
      <c r="D1046" s="91"/>
      <c r="E1046" s="103">
        <v>6</v>
      </c>
      <c r="F1046" s="103">
        <v>1529.4379444441299</v>
      </c>
      <c r="G1046" s="103">
        <v>89.155252120107605</v>
      </c>
      <c r="H1046" s="103">
        <v>-1.1269665495147501</v>
      </c>
      <c r="I1046" s="103">
        <v>-5.59296497042659</v>
      </c>
      <c r="J1046" s="103">
        <v>1.09358144497514</v>
      </c>
      <c r="K1046" s="103">
        <v>3.0838960295584199</v>
      </c>
      <c r="L1046" s="103">
        <v>14.073096572102999</v>
      </c>
    </row>
    <row r="1047" spans="1:12" customFormat="1" x14ac:dyDescent="0.25">
      <c r="A1047" s="91">
        <v>1044</v>
      </c>
      <c r="B1047" s="91">
        <v>80</v>
      </c>
      <c r="C1047" s="91"/>
      <c r="D1047" s="91"/>
      <c r="E1047" s="103">
        <v>6</v>
      </c>
      <c r="F1047" s="103">
        <v>1548.79791842444</v>
      </c>
      <c r="G1047" s="103">
        <v>89.141203328503906</v>
      </c>
      <c r="H1047" s="103">
        <v>-11.0091433239542</v>
      </c>
      <c r="I1047" s="103">
        <v>4.2892118040128198</v>
      </c>
      <c r="J1047" s="103">
        <v>1.5484670948247601</v>
      </c>
      <c r="K1047" s="103">
        <v>4.36667204584883</v>
      </c>
      <c r="L1047" s="103">
        <v>21.5215706465391</v>
      </c>
    </row>
    <row r="1048" spans="1:12" customFormat="1" x14ac:dyDescent="0.25">
      <c r="A1048" s="91">
        <v>1045</v>
      </c>
      <c r="B1048" s="91">
        <v>81</v>
      </c>
      <c r="C1048" s="91"/>
      <c r="D1048" s="91"/>
      <c r="E1048" s="103">
        <v>6</v>
      </c>
      <c r="F1048" s="103">
        <v>1568.1578924047401</v>
      </c>
      <c r="G1048" s="103">
        <v>89.135424945602594</v>
      </c>
      <c r="H1048" s="103">
        <v>-8.8152528042084892</v>
      </c>
      <c r="I1048" s="103">
        <v>2.09532128426715</v>
      </c>
      <c r="J1048" s="103">
        <v>1.4604848444612899</v>
      </c>
      <c r="K1048" s="103">
        <v>4.1185623930980304</v>
      </c>
      <c r="L1048" s="103">
        <v>20.063022122234901</v>
      </c>
    </row>
    <row r="1049" spans="1:12" customFormat="1" x14ac:dyDescent="0.25">
      <c r="A1049" s="91">
        <v>1046</v>
      </c>
      <c r="B1049" s="91">
        <v>82</v>
      </c>
      <c r="C1049" s="91"/>
      <c r="D1049" s="91"/>
      <c r="E1049" s="103">
        <v>6</v>
      </c>
      <c r="F1049" s="103">
        <v>1587.51786638505</v>
      </c>
      <c r="G1049" s="103">
        <v>89.129184821001601</v>
      </c>
      <c r="H1049" s="103">
        <v>-19.072803666470399</v>
      </c>
      <c r="I1049" s="103">
        <v>12.352872146529</v>
      </c>
      <c r="J1049" s="103">
        <v>1.5306840981740899</v>
      </c>
      <c r="K1049" s="103">
        <v>4.3165240545705998</v>
      </c>
      <c r="L1049" s="103">
        <v>21.178160320608001</v>
      </c>
    </row>
    <row r="1050" spans="1:12" customFormat="1" x14ac:dyDescent="0.25">
      <c r="A1050" s="91">
        <v>1047</v>
      </c>
      <c r="B1050" s="91">
        <v>83</v>
      </c>
      <c r="C1050" s="91"/>
      <c r="D1050" s="91"/>
      <c r="E1050" s="103">
        <v>6</v>
      </c>
      <c r="F1050" s="103">
        <v>1606.87784036535</v>
      </c>
      <c r="G1050" s="103">
        <v>89.130150626979002</v>
      </c>
      <c r="H1050" s="103">
        <v>-2.9093607937701398</v>
      </c>
      <c r="I1050" s="103">
        <v>-3.8105707261711999</v>
      </c>
      <c r="J1050" s="103">
        <v>1.5389458830946801</v>
      </c>
      <c r="K1050" s="103">
        <v>4.3398222605073897</v>
      </c>
      <c r="L1050" s="103">
        <v>21.2826676216865</v>
      </c>
    </row>
    <row r="1051" spans="1:12" customFormat="1" x14ac:dyDescent="0.25">
      <c r="A1051" s="91">
        <v>1048</v>
      </c>
      <c r="B1051" s="91">
        <v>84</v>
      </c>
      <c r="C1051" s="91"/>
      <c r="D1051" s="91"/>
      <c r="E1051" s="103">
        <v>6</v>
      </c>
      <c r="F1051" s="103">
        <v>1626.2378143456599</v>
      </c>
      <c r="G1051" s="103">
        <v>89.1295690875818</v>
      </c>
      <c r="H1051" s="103">
        <v>-2.2468986861701401</v>
      </c>
      <c r="I1051" s="103">
        <v>-4.4730328337712004</v>
      </c>
      <c r="J1051" s="103">
        <v>1.5380679467635801</v>
      </c>
      <c r="K1051" s="103">
        <v>4.3373464829801298</v>
      </c>
      <c r="L1051" s="103">
        <v>21.2363432956057</v>
      </c>
    </row>
    <row r="1052" spans="1:12" customFormat="1" x14ac:dyDescent="0.25">
      <c r="A1052" s="91">
        <v>1049</v>
      </c>
      <c r="B1052" s="91">
        <v>85</v>
      </c>
      <c r="C1052" s="91"/>
      <c r="D1052" s="91"/>
      <c r="E1052" s="103">
        <v>6</v>
      </c>
      <c r="F1052" s="103">
        <v>1645.59778832596</v>
      </c>
      <c r="G1052" s="103">
        <v>89.125042251702993</v>
      </c>
      <c r="H1052" s="103">
        <v>-3.2264957220277601</v>
      </c>
      <c r="I1052" s="103">
        <v>-3.4934357979135799</v>
      </c>
      <c r="J1052" s="103">
        <v>1.6883195677904801</v>
      </c>
      <c r="K1052" s="103">
        <v>4.7610555534372603</v>
      </c>
      <c r="L1052" s="103">
        <v>23.655408396358599</v>
      </c>
    </row>
    <row r="1053" spans="1:12" customFormat="1" x14ac:dyDescent="0.25">
      <c r="A1053" s="91">
        <v>1050</v>
      </c>
      <c r="B1053" s="91">
        <v>86</v>
      </c>
      <c r="C1053" s="91"/>
      <c r="D1053" s="91"/>
      <c r="E1053" s="103">
        <v>6</v>
      </c>
      <c r="F1053" s="103">
        <v>1664.9577623062701</v>
      </c>
      <c r="G1053" s="103">
        <v>89.129770023121296</v>
      </c>
      <c r="H1053" s="103">
        <v>-1.14509366872934</v>
      </c>
      <c r="I1053" s="103">
        <v>-5.574837851212</v>
      </c>
      <c r="J1053" s="103">
        <v>1.2690761615105399</v>
      </c>
      <c r="K1053" s="103">
        <v>3.5787905452058602</v>
      </c>
      <c r="L1053" s="103">
        <v>16.696512223969801</v>
      </c>
    </row>
    <row r="1054" spans="1:12" customFormat="1" x14ac:dyDescent="0.25">
      <c r="A1054" s="91">
        <v>1051</v>
      </c>
      <c r="B1054" s="91">
        <v>86</v>
      </c>
      <c r="C1054" s="91"/>
      <c r="D1054" s="91"/>
      <c r="E1054" s="103">
        <v>6</v>
      </c>
      <c r="F1054" s="103">
        <v>1664.9577623062701</v>
      </c>
      <c r="G1054" s="103">
        <v>89.134497794539499</v>
      </c>
      <c r="H1054" s="103">
        <v>-8.9277412706557406</v>
      </c>
      <c r="I1054" s="103">
        <v>2.2078097507144001</v>
      </c>
      <c r="J1054" s="103">
        <v>1.2765852299493501</v>
      </c>
      <c r="K1054" s="103">
        <v>3.5999660931730602</v>
      </c>
      <c r="L1054" s="103">
        <v>16.8225405509253</v>
      </c>
    </row>
    <row r="1055" spans="1:12" customFormat="1" x14ac:dyDescent="0.25">
      <c r="A1055" s="91">
        <v>1052</v>
      </c>
      <c r="B1055" s="91">
        <v>87</v>
      </c>
      <c r="C1055" s="91"/>
      <c r="D1055" s="91"/>
      <c r="E1055" s="103">
        <v>6</v>
      </c>
      <c r="F1055" s="103">
        <v>1684.3177362865799</v>
      </c>
      <c r="G1055" s="103">
        <v>89.118981956759797</v>
      </c>
      <c r="H1055" s="103">
        <v>-11.261769587839201</v>
      </c>
      <c r="I1055" s="103">
        <v>4.54183806789786</v>
      </c>
      <c r="J1055" s="103">
        <v>1.7682419780313701</v>
      </c>
      <c r="K1055" s="103">
        <v>4.98643648390855</v>
      </c>
      <c r="L1055" s="103">
        <v>24.895423084091501</v>
      </c>
    </row>
    <row r="1056" spans="1:12" customFormat="1" x14ac:dyDescent="0.25">
      <c r="A1056" s="91">
        <v>1053</v>
      </c>
      <c r="B1056" s="91">
        <v>88</v>
      </c>
      <c r="C1056" s="91"/>
      <c r="D1056" s="91"/>
      <c r="E1056" s="103">
        <v>6</v>
      </c>
      <c r="F1056" s="103">
        <v>1703.67771026688</v>
      </c>
      <c r="G1056" s="103">
        <v>89.1050852346998</v>
      </c>
      <c r="H1056" s="103">
        <v>-10.745286144991001</v>
      </c>
      <c r="I1056" s="103">
        <v>4.0253546250496797</v>
      </c>
      <c r="J1056" s="103">
        <v>1.6451342059407501</v>
      </c>
      <c r="K1056" s="103">
        <v>4.6392729769722303</v>
      </c>
      <c r="L1056" s="103">
        <v>22.853653646360399</v>
      </c>
    </row>
    <row r="1057" spans="1:12" customFormat="1" x14ac:dyDescent="0.25">
      <c r="A1057" s="91">
        <v>1054</v>
      </c>
      <c r="B1057" s="91">
        <v>89</v>
      </c>
      <c r="C1057" s="91"/>
      <c r="D1057" s="91"/>
      <c r="E1057" s="103">
        <v>6</v>
      </c>
      <c r="F1057" s="103">
        <v>1723.0376842471901</v>
      </c>
      <c r="G1057" s="103">
        <v>89.093725575810495</v>
      </c>
      <c r="H1057" s="103">
        <v>-3.4047964907519299</v>
      </c>
      <c r="I1057" s="103">
        <v>-3.3151350291894199</v>
      </c>
      <c r="J1057" s="103">
        <v>1.8146971645627601</v>
      </c>
      <c r="K1057" s="103">
        <v>5.1174399550764402</v>
      </c>
      <c r="L1057" s="103">
        <v>25.5897071744503</v>
      </c>
    </row>
    <row r="1058" spans="1:12" customFormat="1" x14ac:dyDescent="0.25">
      <c r="A1058" s="91">
        <v>1055</v>
      </c>
      <c r="B1058" s="91">
        <v>90</v>
      </c>
      <c r="C1058" s="91"/>
      <c r="D1058" s="91"/>
      <c r="E1058" s="103">
        <v>6</v>
      </c>
      <c r="F1058" s="103">
        <v>1742.39765822749</v>
      </c>
      <c r="G1058" s="103">
        <v>89.096066341217906</v>
      </c>
      <c r="H1058" s="103">
        <v>-1.4335364585329</v>
      </c>
      <c r="I1058" s="103">
        <v>-5.2863950614084398</v>
      </c>
      <c r="J1058" s="103">
        <v>1.40951713931988</v>
      </c>
      <c r="K1058" s="103">
        <v>3.9748336344915902</v>
      </c>
      <c r="L1058" s="103">
        <v>18.8602452876498</v>
      </c>
    </row>
    <row r="1059" spans="1:12" customFormat="1" x14ac:dyDescent="0.25">
      <c r="A1059" s="91">
        <v>1056</v>
      </c>
      <c r="B1059" s="91">
        <v>90</v>
      </c>
      <c r="C1059" s="91"/>
      <c r="D1059" s="91"/>
      <c r="E1059" s="103">
        <v>6</v>
      </c>
      <c r="F1059" s="103">
        <v>1742.39765822749</v>
      </c>
      <c r="G1059" s="103">
        <v>89.100794112636194</v>
      </c>
      <c r="H1059" s="103">
        <v>-8.9810190199502298</v>
      </c>
      <c r="I1059" s="103">
        <v>2.2610875000088901</v>
      </c>
      <c r="J1059" s="103">
        <v>1.26482703992741</v>
      </c>
      <c r="K1059" s="103">
        <v>3.56680803650517</v>
      </c>
      <c r="L1059" s="103">
        <v>16.423209097351901</v>
      </c>
    </row>
    <row r="1060" spans="1:12" customFormat="1" x14ac:dyDescent="0.25">
      <c r="A1060" s="91">
        <v>1057</v>
      </c>
      <c r="B1060" s="91">
        <v>91</v>
      </c>
      <c r="C1060" s="91"/>
      <c r="D1060" s="91"/>
      <c r="E1060" s="103">
        <v>6</v>
      </c>
      <c r="F1060" s="103">
        <v>1761.7576322078</v>
      </c>
      <c r="G1060" s="103">
        <v>89.098155125958797</v>
      </c>
      <c r="H1060" s="103">
        <v>-13.0606916171146</v>
      </c>
      <c r="I1060" s="103">
        <v>6.3407600971732103</v>
      </c>
      <c r="J1060" s="103">
        <v>2.38636590829997</v>
      </c>
      <c r="K1060" s="103">
        <v>6.7295439068528999</v>
      </c>
      <c r="L1060" s="103">
        <v>34.678685781577897</v>
      </c>
    </row>
    <row r="1061" spans="1:12" customFormat="1" x14ac:dyDescent="0.25">
      <c r="A1061" s="91">
        <v>1058</v>
      </c>
      <c r="B1061" s="91">
        <v>93</v>
      </c>
      <c r="C1061" s="91"/>
      <c r="D1061" s="91"/>
      <c r="E1061" s="103">
        <v>6</v>
      </c>
      <c r="F1061" s="103">
        <v>1800.47758016841</v>
      </c>
      <c r="G1061" s="103">
        <v>89.087174596016197</v>
      </c>
      <c r="H1061" s="103">
        <v>-3.0876615624942998</v>
      </c>
      <c r="I1061" s="103">
        <v>-3.6322699574470398</v>
      </c>
      <c r="J1061" s="103">
        <v>1.8200802489375401</v>
      </c>
      <c r="K1061" s="103">
        <v>5.1326202350697097</v>
      </c>
      <c r="L1061" s="103">
        <v>25.537025048235801</v>
      </c>
    </row>
    <row r="1062" spans="1:12" customFormat="1" x14ac:dyDescent="0.25">
      <c r="A1062" s="91">
        <v>1059</v>
      </c>
      <c r="B1062" s="91">
        <v>93</v>
      </c>
      <c r="C1062" s="91"/>
      <c r="D1062" s="91"/>
      <c r="E1062" s="103">
        <v>6</v>
      </c>
      <c r="F1062" s="103">
        <v>1800.47758016841</v>
      </c>
      <c r="G1062" s="103">
        <v>89.0898086194141</v>
      </c>
      <c r="H1062" s="103">
        <v>-1.2588961298260799</v>
      </c>
      <c r="I1062" s="103">
        <v>-5.46103539011526</v>
      </c>
      <c r="J1062" s="103">
        <v>1.3719388865642099</v>
      </c>
      <c r="K1062" s="103">
        <v>3.86886308698144</v>
      </c>
      <c r="L1062" s="103">
        <v>18.0724460726789</v>
      </c>
    </row>
    <row r="1063" spans="1:12" customFormat="1" x14ac:dyDescent="0.25">
      <c r="A1063" s="91">
        <v>1060</v>
      </c>
      <c r="B1063" s="91">
        <v>94</v>
      </c>
      <c r="C1063" s="91"/>
      <c r="D1063" s="91"/>
      <c r="E1063" s="103">
        <v>6</v>
      </c>
      <c r="F1063" s="103">
        <v>1819.8375541487101</v>
      </c>
      <c r="G1063" s="103">
        <v>89.075009516367203</v>
      </c>
      <c r="H1063" s="103">
        <v>-11.3150473371337</v>
      </c>
      <c r="I1063" s="103">
        <v>4.5951158171923501</v>
      </c>
      <c r="J1063" s="103">
        <v>2.0213352773515001</v>
      </c>
      <c r="K1063" s="103">
        <v>5.7001587443469601</v>
      </c>
      <c r="L1063" s="103">
        <v>28.7843293906285</v>
      </c>
    </row>
    <row r="1064" spans="1:12" customFormat="1" x14ac:dyDescent="0.25">
      <c r="A1064" s="91">
        <v>1061</v>
      </c>
      <c r="B1064" s="91">
        <v>95</v>
      </c>
      <c r="C1064" s="91"/>
      <c r="D1064" s="91"/>
      <c r="E1064" s="103">
        <v>6</v>
      </c>
      <c r="F1064" s="103">
        <v>1839.1975281290199</v>
      </c>
      <c r="G1064" s="103">
        <v>89.062091724432506</v>
      </c>
      <c r="H1064" s="103">
        <v>-10.9235869137152</v>
      </c>
      <c r="I1064" s="103">
        <v>4.2036553937738503</v>
      </c>
      <c r="J1064" s="103">
        <v>1.89815773809954</v>
      </c>
      <c r="K1064" s="103">
        <v>5.3527984942482396</v>
      </c>
      <c r="L1064" s="103">
        <v>26.737722995989699</v>
      </c>
    </row>
    <row r="1065" spans="1:12" customFormat="1" x14ac:dyDescent="0.25">
      <c r="A1065" s="91">
        <v>1062</v>
      </c>
      <c r="B1065" s="91">
        <v>96</v>
      </c>
      <c r="C1065" s="91"/>
      <c r="D1065" s="91"/>
      <c r="E1065" s="103">
        <v>6</v>
      </c>
      <c r="F1065" s="103">
        <v>1858.55750210932</v>
      </c>
      <c r="G1065" s="103">
        <v>89.051366597075003</v>
      </c>
      <c r="H1065" s="103">
        <v>-3.0876615624942998</v>
      </c>
      <c r="I1065" s="103">
        <v>-3.6322699574470398</v>
      </c>
      <c r="J1065" s="103">
        <v>1.93307775054516</v>
      </c>
      <c r="K1065" s="103">
        <v>5.4512728129448398</v>
      </c>
      <c r="L1065" s="103">
        <v>27.269190861463098</v>
      </c>
    </row>
    <row r="1066" spans="1:12" customFormat="1" x14ac:dyDescent="0.25">
      <c r="A1066" s="91">
        <v>1063</v>
      </c>
      <c r="B1066" s="91">
        <v>97</v>
      </c>
      <c r="C1066" s="91"/>
      <c r="D1066" s="91"/>
      <c r="E1066" s="103">
        <v>6</v>
      </c>
      <c r="F1066" s="103">
        <v>1877.9174760896301</v>
      </c>
      <c r="G1066" s="103">
        <v>89.040641469717599</v>
      </c>
      <c r="H1066" s="103">
        <v>-3.4047964907519299</v>
      </c>
      <c r="I1066" s="103">
        <v>-3.3151350291894199</v>
      </c>
      <c r="J1066" s="103">
        <v>2.0888303389753098</v>
      </c>
      <c r="K1066" s="103">
        <v>5.8904945931425798</v>
      </c>
      <c r="L1066" s="103">
        <v>29.772976925789699</v>
      </c>
    </row>
    <row r="1067" spans="1:12" customFormat="1" x14ac:dyDescent="0.25">
      <c r="A1067" s="91">
        <v>1064</v>
      </c>
      <c r="B1067" s="91">
        <v>98</v>
      </c>
      <c r="C1067" s="91"/>
      <c r="D1067" s="91"/>
      <c r="E1067" s="103">
        <v>6</v>
      </c>
      <c r="F1067" s="103">
        <v>1897.27745006994</v>
      </c>
      <c r="G1067" s="103">
        <v>89.032636265604694</v>
      </c>
      <c r="H1067" s="103">
        <v>-11.2005368330178</v>
      </c>
      <c r="I1067" s="103">
        <v>4.4806053130764703</v>
      </c>
      <c r="J1067" s="103">
        <v>1.6455346830161</v>
      </c>
      <c r="K1067" s="103">
        <v>4.6404023209897902</v>
      </c>
      <c r="L1067" s="103">
        <v>22.403595717797199</v>
      </c>
    </row>
    <row r="1068" spans="1:12" customFormat="1" x14ac:dyDescent="0.25">
      <c r="A1068" s="91">
        <v>1065</v>
      </c>
      <c r="B1068" s="91">
        <v>98</v>
      </c>
      <c r="C1068" s="91"/>
      <c r="D1068" s="91"/>
      <c r="E1068" s="103">
        <v>6</v>
      </c>
      <c r="F1068" s="103">
        <v>1897.27745006994</v>
      </c>
      <c r="G1068" s="103">
        <v>89.0376137175964</v>
      </c>
      <c r="H1068" s="103">
        <v>-10.878743566247399</v>
      </c>
      <c r="I1068" s="103">
        <v>4.1588120463060996</v>
      </c>
      <c r="J1068" s="103">
        <v>1.5798486216957499</v>
      </c>
      <c r="K1068" s="103">
        <v>4.4551678470199398</v>
      </c>
      <c r="L1068" s="103">
        <v>21.2999788294712</v>
      </c>
    </row>
    <row r="1069" spans="1:12" customFormat="1" x14ac:dyDescent="0.25">
      <c r="A1069" s="91">
        <v>1066</v>
      </c>
      <c r="B1069" s="91">
        <v>99</v>
      </c>
      <c r="C1069" s="91"/>
      <c r="D1069" s="91"/>
      <c r="E1069" s="103">
        <v>6</v>
      </c>
      <c r="F1069" s="103">
        <v>1916.63742405024</v>
      </c>
      <c r="G1069" s="103">
        <v>89.033032854718499</v>
      </c>
      <c r="H1069" s="103">
        <v>-4.5858942974083803</v>
      </c>
      <c r="I1069" s="103">
        <v>-2.1340372225329598</v>
      </c>
      <c r="J1069" s="103">
        <v>2.37038858369844</v>
      </c>
      <c r="K1069" s="103">
        <v>6.6844879047343104</v>
      </c>
      <c r="L1069" s="103">
        <v>34.251202539265599</v>
      </c>
    </row>
    <row r="1070" spans="1:12" customFormat="1" x14ac:dyDescent="0.25">
      <c r="A1070" s="91">
        <v>1067</v>
      </c>
      <c r="B1070" s="91">
        <v>100</v>
      </c>
      <c r="C1070" s="91"/>
      <c r="D1070" s="91"/>
      <c r="E1070" s="103">
        <v>6</v>
      </c>
      <c r="F1070" s="103">
        <v>1935.9973980305499</v>
      </c>
      <c r="G1070" s="103">
        <v>89.043319617525697</v>
      </c>
      <c r="H1070" s="103">
        <v>-1.2588961298260799</v>
      </c>
      <c r="I1070" s="103">
        <v>-5.46103539011526</v>
      </c>
      <c r="J1070" s="103">
        <v>1.3414946471103399</v>
      </c>
      <c r="K1070" s="103">
        <v>3.78301043320233</v>
      </c>
      <c r="L1070" s="103">
        <v>17.1258330261971</v>
      </c>
    </row>
    <row r="1071" spans="1:12" customFormat="1" x14ac:dyDescent="0.25">
      <c r="A1071" s="91">
        <v>1068</v>
      </c>
      <c r="B1071" s="91">
        <v>99</v>
      </c>
      <c r="C1071" s="91"/>
      <c r="D1071" s="91"/>
      <c r="E1071" s="103">
        <v>6</v>
      </c>
      <c r="F1071" s="103">
        <v>1916.63742405024</v>
      </c>
      <c r="G1071" s="103">
        <v>89.051679060817506</v>
      </c>
      <c r="H1071" s="103">
        <v>-1.2903740982862699</v>
      </c>
      <c r="I1071" s="103">
        <v>-5.4295574216550797</v>
      </c>
      <c r="J1071" s="103">
        <v>0.94994704571523703</v>
      </c>
      <c r="K1071" s="103">
        <v>2.6788475024268199</v>
      </c>
      <c r="L1071" s="103">
        <v>10.4116448194066</v>
      </c>
    </row>
    <row r="1072" spans="1:12" customFormat="1" x14ac:dyDescent="0.25">
      <c r="A1072" s="91">
        <v>1069</v>
      </c>
      <c r="B1072" s="91">
        <v>99</v>
      </c>
      <c r="C1072" s="91"/>
      <c r="D1072" s="91"/>
      <c r="E1072" s="103">
        <v>6</v>
      </c>
      <c r="F1072" s="103">
        <v>1916.63742405024</v>
      </c>
      <c r="G1072" s="103">
        <v>89.056656512809198</v>
      </c>
      <c r="H1072" s="103">
        <v>-10.825465816953001</v>
      </c>
      <c r="I1072" s="103">
        <v>4.1055342970116202</v>
      </c>
      <c r="J1072" s="103">
        <v>1.5882761377969301</v>
      </c>
      <c r="K1072" s="103">
        <v>4.4789334143335502</v>
      </c>
      <c r="L1072" s="103">
        <v>21.384386733485599</v>
      </c>
    </row>
    <row r="1073" spans="1:12" customFormat="1" x14ac:dyDescent="0.25">
      <c r="A1073" s="91">
        <v>1070</v>
      </c>
      <c r="B1073" s="91">
        <v>99</v>
      </c>
      <c r="C1073" s="91"/>
      <c r="D1073" s="91"/>
      <c r="E1073" s="103">
        <v>6</v>
      </c>
      <c r="F1073" s="103">
        <v>1916.63742405024</v>
      </c>
      <c r="G1073" s="103">
        <v>89.066943275616396</v>
      </c>
      <c r="H1073" s="103">
        <v>-8.9277412706557406</v>
      </c>
      <c r="I1073" s="103">
        <v>2.2078097507144001</v>
      </c>
      <c r="J1073" s="103">
        <v>1.2914884312471699</v>
      </c>
      <c r="K1073" s="103">
        <v>3.6419930711555701</v>
      </c>
      <c r="L1073" s="103">
        <v>16.335520579927799</v>
      </c>
    </row>
    <row r="1074" spans="1:12" customFormat="1" x14ac:dyDescent="0.25">
      <c r="A1074" s="91">
        <v>1071</v>
      </c>
      <c r="B1074" s="91">
        <v>99</v>
      </c>
      <c r="C1074" s="91"/>
      <c r="D1074" s="91"/>
      <c r="E1074" s="103">
        <v>6</v>
      </c>
      <c r="F1074" s="103">
        <v>1916.63742405024</v>
      </c>
      <c r="G1074" s="103">
        <v>89.056218148259006</v>
      </c>
      <c r="H1074" s="103">
        <v>-10.9235869137152</v>
      </c>
      <c r="I1074" s="103">
        <v>4.2036553937738503</v>
      </c>
      <c r="J1074" s="103">
        <v>1.84217440966988</v>
      </c>
      <c r="K1074" s="103">
        <v>5.1949256946877096</v>
      </c>
      <c r="L1074" s="103">
        <v>25.631136253180799</v>
      </c>
    </row>
    <row r="1075" spans="1:12" customFormat="1" x14ac:dyDescent="0.25">
      <c r="A1075" s="91">
        <v>1072</v>
      </c>
      <c r="B1075" s="91">
        <v>100</v>
      </c>
      <c r="C1075" s="91"/>
      <c r="D1075" s="91"/>
      <c r="E1075" s="103">
        <v>6</v>
      </c>
      <c r="F1075" s="103">
        <v>1935.9973980305499</v>
      </c>
      <c r="G1075" s="103">
        <v>89.045493020901503</v>
      </c>
      <c r="H1075" s="103">
        <v>-3.0876615624942998</v>
      </c>
      <c r="I1075" s="103">
        <v>-3.6322699574470398</v>
      </c>
      <c r="J1075" s="103">
        <v>1.8551391147290399</v>
      </c>
      <c r="K1075" s="103">
        <v>5.2314861197388298</v>
      </c>
      <c r="L1075" s="103">
        <v>25.794549830953098</v>
      </c>
    </row>
    <row r="1076" spans="1:12" customFormat="1" x14ac:dyDescent="0.25">
      <c r="A1076" s="91">
        <v>1073</v>
      </c>
      <c r="B1076" s="91">
        <v>100</v>
      </c>
      <c r="C1076" s="91"/>
      <c r="D1076" s="91"/>
      <c r="E1076" s="103">
        <v>6</v>
      </c>
      <c r="F1076" s="103">
        <v>1935.9973980305499</v>
      </c>
      <c r="G1076" s="103">
        <v>89.055779783708701</v>
      </c>
      <c r="H1076" s="103">
        <v>-1.2588961298260799</v>
      </c>
      <c r="I1076" s="103">
        <v>-5.46103539011526</v>
      </c>
      <c r="J1076" s="103">
        <v>1.3455505904931899</v>
      </c>
      <c r="K1076" s="103">
        <v>3.7944481800221501</v>
      </c>
      <c r="L1076" s="103">
        <v>17.195546977147099</v>
      </c>
    </row>
    <row r="1077" spans="1:12" customFormat="1" x14ac:dyDescent="0.25">
      <c r="A1077" s="91">
        <v>1074</v>
      </c>
      <c r="B1077" s="91">
        <v>100</v>
      </c>
      <c r="C1077" s="91"/>
      <c r="D1077" s="91"/>
      <c r="E1077" s="103">
        <v>6</v>
      </c>
      <c r="F1077" s="103">
        <v>1935.9973980305499</v>
      </c>
      <c r="G1077" s="103">
        <v>89.066066546515898</v>
      </c>
      <c r="H1077" s="103">
        <v>-9.4325939489706201</v>
      </c>
      <c r="I1077" s="103">
        <v>2.71266242902928</v>
      </c>
      <c r="J1077" s="103">
        <v>1.4898630128000201</v>
      </c>
      <c r="K1077" s="103">
        <v>4.2014087298860003</v>
      </c>
      <c r="L1077" s="103">
        <v>19.658052214028199</v>
      </c>
    </row>
    <row r="1078" spans="1:12" customFormat="1" x14ac:dyDescent="0.25">
      <c r="A1078" s="91">
        <v>1075</v>
      </c>
      <c r="B1078" s="91">
        <v>100</v>
      </c>
      <c r="C1078" s="91"/>
      <c r="D1078" s="91"/>
      <c r="E1078" s="103">
        <v>6</v>
      </c>
      <c r="F1078" s="103">
        <v>1935.9973980305499</v>
      </c>
      <c r="G1078" s="103">
        <v>89.076353309323096</v>
      </c>
      <c r="H1078" s="103">
        <v>-9.3249967679001706</v>
      </c>
      <c r="I1078" s="103">
        <v>2.6050652479588301</v>
      </c>
      <c r="J1078" s="103">
        <v>1.45349256473769</v>
      </c>
      <c r="K1078" s="103">
        <v>4.0988441875850601</v>
      </c>
      <c r="L1078" s="103">
        <v>19.0396626924665</v>
      </c>
    </row>
    <row r="1079" spans="1:12" customFormat="1" x14ac:dyDescent="0.25">
      <c r="A1079" s="91">
        <v>1076</v>
      </c>
      <c r="B1079" s="91">
        <v>100</v>
      </c>
      <c r="C1079" s="91"/>
      <c r="D1079" s="91"/>
      <c r="E1079" s="103">
        <v>6</v>
      </c>
      <c r="F1079" s="103">
        <v>1935.9973980305499</v>
      </c>
      <c r="G1079" s="103">
        <v>89.084447407553</v>
      </c>
      <c r="H1079" s="103">
        <v>-9.3782745171946598</v>
      </c>
      <c r="I1079" s="103">
        <v>2.6583429972533201</v>
      </c>
      <c r="J1079" s="103">
        <v>1.46313347046395</v>
      </c>
      <c r="K1079" s="103">
        <v>4.1260315095967801</v>
      </c>
      <c r="L1079" s="103">
        <v>19.2038883615119</v>
      </c>
    </row>
    <row r="1080" spans="1:12" customFormat="1" x14ac:dyDescent="0.25">
      <c r="A1080" s="91">
        <v>1077</v>
      </c>
      <c r="B1080" s="91">
        <v>100</v>
      </c>
      <c r="C1080" s="91"/>
      <c r="D1080" s="91"/>
      <c r="E1080" s="103">
        <v>6</v>
      </c>
      <c r="F1080" s="103">
        <v>1935.9973980305499</v>
      </c>
      <c r="G1080" s="103">
        <v>89.091601050686705</v>
      </c>
      <c r="H1080" s="103">
        <v>-1.54234916597376</v>
      </c>
      <c r="I1080" s="103">
        <v>-5.1775823539675798</v>
      </c>
      <c r="J1080" s="103">
        <v>1.4508046871581</v>
      </c>
      <c r="K1080" s="103">
        <v>4.0912643817702197</v>
      </c>
      <c r="L1080" s="103">
        <v>18.994140133338298</v>
      </c>
    </row>
    <row r="1081" spans="1:12" customFormat="1" x14ac:dyDescent="0.25">
      <c r="A1081" s="91">
        <v>1078</v>
      </c>
      <c r="B1081" s="91">
        <v>100</v>
      </c>
      <c r="C1081" s="91"/>
      <c r="D1081" s="91"/>
      <c r="E1081" s="103">
        <v>6</v>
      </c>
      <c r="F1081" s="103">
        <v>1935.9973980305499</v>
      </c>
      <c r="G1081" s="103">
        <v>89.099769775846696</v>
      </c>
      <c r="H1081" s="103">
        <v>-9.3782745171946598</v>
      </c>
      <c r="I1081" s="103">
        <v>2.6583429972533201</v>
      </c>
      <c r="J1081" s="103">
        <v>1.46107749118078</v>
      </c>
      <c r="K1081" s="103">
        <v>4.1202336548714902</v>
      </c>
      <c r="L1081" s="103">
        <v>19.169147465565501</v>
      </c>
    </row>
    <row r="1082" spans="1:12" customFormat="1" x14ac:dyDescent="0.25">
      <c r="A1082" s="91">
        <v>1079</v>
      </c>
      <c r="B1082" s="91">
        <v>100</v>
      </c>
      <c r="C1082" s="91"/>
      <c r="D1082" s="91"/>
      <c r="E1082" s="103">
        <v>6</v>
      </c>
      <c r="F1082" s="103">
        <v>1935.9973980305499</v>
      </c>
      <c r="G1082" s="103">
        <v>89.111757074110997</v>
      </c>
      <c r="H1082" s="103">
        <v>-9.3782745171946598</v>
      </c>
      <c r="I1082" s="103">
        <v>2.6583429972533201</v>
      </c>
      <c r="J1082" s="103">
        <v>1.46054764507372</v>
      </c>
      <c r="K1082" s="103">
        <v>4.1187394906157397</v>
      </c>
      <c r="L1082" s="103">
        <v>19.160322476518299</v>
      </c>
    </row>
    <row r="1083" spans="1:12" customFormat="1" x14ac:dyDescent="0.25">
      <c r="A1083" s="91">
        <v>1080</v>
      </c>
      <c r="B1083" s="91">
        <v>100</v>
      </c>
      <c r="C1083" s="91"/>
      <c r="D1083" s="91"/>
      <c r="E1083" s="103">
        <v>6</v>
      </c>
      <c r="F1083" s="103">
        <v>1935.9973980305499</v>
      </c>
      <c r="G1083" s="103">
        <v>89.123744372375299</v>
      </c>
      <c r="H1083" s="103">
        <v>-1.54234916597376</v>
      </c>
      <c r="I1083" s="103">
        <v>-5.1775823539675798</v>
      </c>
      <c r="J1083" s="103">
        <v>1.4517597228689301</v>
      </c>
      <c r="K1083" s="103">
        <v>4.0939575792913097</v>
      </c>
      <c r="L1083" s="103">
        <v>19.0109174982403</v>
      </c>
    </row>
    <row r="1084" spans="1:12" customFormat="1" x14ac:dyDescent="0.25">
      <c r="A1084" s="91">
        <v>1081</v>
      </c>
      <c r="B1084" s="91">
        <v>100</v>
      </c>
      <c r="C1084" s="91"/>
      <c r="D1084" s="91"/>
      <c r="E1084" s="103">
        <v>6</v>
      </c>
      <c r="F1084" s="103">
        <v>1935.9973980305499</v>
      </c>
      <c r="G1084" s="103">
        <v>89.135731670639601</v>
      </c>
      <c r="H1084" s="103">
        <v>-9.3782745171946598</v>
      </c>
      <c r="I1084" s="103">
        <v>2.6583429972533201</v>
      </c>
      <c r="J1084" s="103">
        <v>1.45795094212289</v>
      </c>
      <c r="K1084" s="103">
        <v>4.1114167969500803</v>
      </c>
      <c r="L1084" s="103">
        <v>19.116511080063301</v>
      </c>
    </row>
    <row r="1085" spans="1:12" customFormat="1" x14ac:dyDescent="0.25">
      <c r="A1085" s="91">
        <v>1082</v>
      </c>
      <c r="B1085" s="91">
        <v>100</v>
      </c>
      <c r="C1085" s="91"/>
      <c r="D1085" s="91"/>
      <c r="E1085" s="103">
        <v>6</v>
      </c>
      <c r="F1085" s="103">
        <v>1935.9973980305499</v>
      </c>
      <c r="G1085" s="103">
        <v>89.142060383700198</v>
      </c>
      <c r="H1085" s="103">
        <v>-9.4325939489706201</v>
      </c>
      <c r="I1085" s="103">
        <v>2.71266242902928</v>
      </c>
      <c r="J1085" s="103">
        <v>1.47026619207775</v>
      </c>
      <c r="K1085" s="103">
        <v>4.1461457607719403</v>
      </c>
      <c r="L1085" s="103">
        <v>19.326154514865699</v>
      </c>
    </row>
    <row r="1086" spans="1:12" customFormat="1" x14ac:dyDescent="0.25">
      <c r="A1086" s="91">
        <v>1083</v>
      </c>
      <c r="B1086" s="91">
        <v>100</v>
      </c>
      <c r="C1086" s="91"/>
      <c r="D1086" s="91"/>
      <c r="E1086" s="103">
        <v>6</v>
      </c>
      <c r="F1086" s="103">
        <v>1935.9973980305499</v>
      </c>
      <c r="G1086" s="103">
        <v>89.148389096760795</v>
      </c>
      <c r="H1086" s="103">
        <v>-1.54234916597376</v>
      </c>
      <c r="I1086" s="103">
        <v>-5.1775823539675798</v>
      </c>
      <c r="J1086" s="103">
        <v>1.41447417798119</v>
      </c>
      <c r="K1086" s="103">
        <v>3.9888124669930298</v>
      </c>
      <c r="L1086" s="103">
        <v>18.3757161122262</v>
      </c>
    </row>
    <row r="1087" spans="1:12" customFormat="1" x14ac:dyDescent="0.25">
      <c r="A1087" s="91">
        <v>1084</v>
      </c>
      <c r="B1087" s="91">
        <v>100</v>
      </c>
      <c r="C1087" s="91"/>
      <c r="D1087" s="91"/>
      <c r="E1087" s="103">
        <v>6</v>
      </c>
      <c r="F1087" s="103">
        <v>1935.9973980305499</v>
      </c>
      <c r="G1087" s="103">
        <v>89.140060201165198</v>
      </c>
      <c r="H1087" s="103">
        <v>-11.309349540458699</v>
      </c>
      <c r="I1087" s="103">
        <v>4.5894180205173196</v>
      </c>
      <c r="J1087" s="103">
        <v>1.5988085085527499</v>
      </c>
      <c r="K1087" s="103">
        <v>4.5086346647570599</v>
      </c>
      <c r="L1087" s="103">
        <v>21.503939037054</v>
      </c>
    </row>
    <row r="1088" spans="1:12" customFormat="1" x14ac:dyDescent="0.25">
      <c r="A1088" s="91">
        <v>1085</v>
      </c>
      <c r="B1088" s="91">
        <v>100</v>
      </c>
      <c r="C1088" s="91"/>
      <c r="D1088" s="91"/>
      <c r="E1088" s="103">
        <v>6</v>
      </c>
      <c r="F1088" s="103">
        <v>1935.9973980305499</v>
      </c>
      <c r="G1088" s="103">
        <v>89.144461594710506</v>
      </c>
      <c r="H1088" s="103">
        <v>-7.75027648866027</v>
      </c>
      <c r="I1088" s="103">
        <v>1.0303449687189301</v>
      </c>
      <c r="J1088" s="103">
        <v>0.95975748640203196</v>
      </c>
      <c r="K1088" s="103">
        <v>2.7065129124621099</v>
      </c>
      <c r="L1088" s="103">
        <v>10.5091795961849</v>
      </c>
    </row>
    <row r="1089" spans="1:12" customFormat="1" x14ac:dyDescent="0.25">
      <c r="A1089" s="91">
        <v>1086</v>
      </c>
      <c r="B1089" s="91">
        <v>99</v>
      </c>
      <c r="C1089" s="91"/>
      <c r="D1089" s="91"/>
      <c r="E1089" s="103">
        <v>6</v>
      </c>
      <c r="F1089" s="103">
        <v>1916.63742405024</v>
      </c>
      <c r="G1089" s="103">
        <v>89.143675029392796</v>
      </c>
      <c r="H1089" s="103">
        <v>-1.54234916597376</v>
      </c>
      <c r="I1089" s="103">
        <v>-5.1775823539675798</v>
      </c>
      <c r="J1089" s="103">
        <v>1.4199143215496599</v>
      </c>
      <c r="K1089" s="103">
        <v>4.0041536537222999</v>
      </c>
      <c r="L1089" s="103">
        <v>18.5327786402169</v>
      </c>
    </row>
    <row r="1090" spans="1:12" customFormat="1" x14ac:dyDescent="0.25">
      <c r="A1090" s="91">
        <v>1087</v>
      </c>
      <c r="B1090" s="91">
        <v>100</v>
      </c>
      <c r="C1090" s="91"/>
      <c r="D1090" s="91"/>
      <c r="E1090" s="103">
        <v>6</v>
      </c>
      <c r="F1090" s="103">
        <v>1935.9973980305499</v>
      </c>
      <c r="G1090" s="103">
        <v>89.128991852288706</v>
      </c>
      <c r="H1090" s="103">
        <v>-3.0876615624942998</v>
      </c>
      <c r="I1090" s="103">
        <v>-3.6322699574470398</v>
      </c>
      <c r="J1090" s="103">
        <v>1.9660460527458501</v>
      </c>
      <c r="K1090" s="103">
        <v>5.5442433152564599</v>
      </c>
      <c r="L1090" s="103">
        <v>27.632023648113002</v>
      </c>
    </row>
    <row r="1091" spans="1:12" customFormat="1" x14ac:dyDescent="0.25">
      <c r="A1091" s="91">
        <v>1088</v>
      </c>
      <c r="B1091" s="91">
        <v>100</v>
      </c>
      <c r="C1091" s="91"/>
      <c r="D1091" s="91"/>
      <c r="E1091" s="103">
        <v>6</v>
      </c>
      <c r="F1091" s="103">
        <v>1935.9973980305499</v>
      </c>
      <c r="G1091" s="103">
        <v>89.140979150552994</v>
      </c>
      <c r="H1091" s="103">
        <v>-8.9277412706557406</v>
      </c>
      <c r="I1091" s="103">
        <v>2.2078097507144001</v>
      </c>
      <c r="J1091" s="103">
        <v>1.32431582107795</v>
      </c>
      <c r="K1091" s="103">
        <v>3.7345662010537599</v>
      </c>
      <c r="L1091" s="103">
        <v>16.832784649503399</v>
      </c>
    </row>
    <row r="1092" spans="1:12" customFormat="1" x14ac:dyDescent="0.25">
      <c r="A1092" s="91">
        <v>1089</v>
      </c>
      <c r="B1092" s="91">
        <v>100</v>
      </c>
      <c r="C1092" s="91"/>
      <c r="D1092" s="91"/>
      <c r="E1092" s="103">
        <v>6</v>
      </c>
      <c r="F1092" s="103">
        <v>1935.9973980305499</v>
      </c>
      <c r="G1092" s="103">
        <v>89.145993308944995</v>
      </c>
      <c r="H1092" s="103">
        <v>-9.3793161996761292</v>
      </c>
      <c r="I1092" s="103">
        <v>2.65938467973479</v>
      </c>
      <c r="J1092" s="103">
        <v>1.49617949130106</v>
      </c>
      <c r="K1092" s="103">
        <v>4.2192211782040001</v>
      </c>
      <c r="L1092" s="103">
        <v>19.766618836750901</v>
      </c>
    </row>
    <row r="1093" spans="1:12" customFormat="1" x14ac:dyDescent="0.25">
      <c r="A1093" s="91">
        <v>1090</v>
      </c>
      <c r="B1093" s="91">
        <v>100</v>
      </c>
      <c r="C1093" s="91"/>
      <c r="D1093" s="91"/>
      <c r="E1093" s="103">
        <v>6</v>
      </c>
      <c r="F1093" s="103">
        <v>1935.9973980305499</v>
      </c>
      <c r="G1093" s="103">
        <v>89.142973724164904</v>
      </c>
      <c r="H1093" s="103">
        <v>-9.3782745171946598</v>
      </c>
      <c r="I1093" s="103">
        <v>2.6583429972533201</v>
      </c>
      <c r="J1093" s="103">
        <v>1.4499464945760301</v>
      </c>
      <c r="K1093" s="103">
        <v>4.0888442815494201</v>
      </c>
      <c r="L1093" s="103">
        <v>18.980349023943901</v>
      </c>
    </row>
    <row r="1094" spans="1:12" customFormat="1" x14ac:dyDescent="0.25">
      <c r="A1094" s="91">
        <v>1091</v>
      </c>
      <c r="B1094" s="91">
        <v>100</v>
      </c>
      <c r="C1094" s="91"/>
      <c r="D1094" s="91"/>
      <c r="E1094" s="103">
        <v>6</v>
      </c>
      <c r="F1094" s="103">
        <v>1935.9973980305499</v>
      </c>
      <c r="G1094" s="103">
        <v>89.149302437225501</v>
      </c>
      <c r="H1094" s="103">
        <v>-1.54234916597376</v>
      </c>
      <c r="I1094" s="103">
        <v>-5.1775823539675798</v>
      </c>
      <c r="J1094" s="103">
        <v>1.4527157350237501</v>
      </c>
      <c r="K1094" s="103">
        <v>4.0966535303811797</v>
      </c>
      <c r="L1094" s="103">
        <v>19.027604984663199</v>
      </c>
    </row>
    <row r="1095" spans="1:12" customFormat="1" x14ac:dyDescent="0.25">
      <c r="A1095" s="91">
        <v>1092</v>
      </c>
      <c r="B1095" s="91">
        <v>100</v>
      </c>
      <c r="C1095" s="91"/>
      <c r="D1095" s="91"/>
      <c r="E1095" s="103">
        <v>6</v>
      </c>
      <c r="F1095" s="103">
        <v>1935.9973980305499</v>
      </c>
      <c r="G1095" s="103">
        <v>89.146282852445395</v>
      </c>
      <c r="H1095" s="103">
        <v>-9.3782745171946598</v>
      </c>
      <c r="I1095" s="103">
        <v>2.6583429972533201</v>
      </c>
      <c r="J1095" s="103">
        <v>1.4583843494058999</v>
      </c>
      <c r="K1095" s="103">
        <v>4.1126390040434604</v>
      </c>
      <c r="L1095" s="103">
        <v>19.124057101965899</v>
      </c>
    </row>
    <row r="1096" spans="1:12" customFormat="1" x14ac:dyDescent="0.25">
      <c r="A1096" s="91">
        <v>1093</v>
      </c>
      <c r="B1096" s="91">
        <v>100</v>
      </c>
      <c r="C1096" s="91"/>
      <c r="D1096" s="91"/>
      <c r="E1096" s="103">
        <v>6</v>
      </c>
      <c r="F1096" s="103">
        <v>1935.9973980305499</v>
      </c>
      <c r="G1096" s="103">
        <v>89.143263267665404</v>
      </c>
      <c r="H1096" s="103">
        <v>-9.3782745171946598</v>
      </c>
      <c r="I1096" s="103">
        <v>2.6583429972533201</v>
      </c>
      <c r="J1096" s="103">
        <v>1.4612364639255599</v>
      </c>
      <c r="K1096" s="103">
        <v>4.1206819574818798</v>
      </c>
      <c r="L1096" s="103">
        <v>19.1725496243434</v>
      </c>
    </row>
    <row r="1097" spans="1:12" customFormat="1" x14ac:dyDescent="0.25">
      <c r="A1097" s="91">
        <v>1094</v>
      </c>
      <c r="B1097" s="91">
        <v>100</v>
      </c>
      <c r="C1097" s="91"/>
      <c r="D1097" s="91"/>
      <c r="E1097" s="103">
        <v>6</v>
      </c>
      <c r="F1097" s="103">
        <v>1935.9973980305499</v>
      </c>
      <c r="G1097" s="103">
        <v>89.149591980726001</v>
      </c>
      <c r="H1097" s="103">
        <v>-1.54234916597376</v>
      </c>
      <c r="I1097" s="103">
        <v>-5.1775823539675798</v>
      </c>
      <c r="J1097" s="103">
        <v>1.4436101736793101</v>
      </c>
      <c r="K1097" s="103">
        <v>4.07097587774176</v>
      </c>
      <c r="L1097" s="103">
        <v>18.872530588983</v>
      </c>
    </row>
    <row r="1098" spans="1:12" customFormat="1" x14ac:dyDescent="0.25">
      <c r="A1098" s="91">
        <v>1095</v>
      </c>
      <c r="B1098" s="91">
        <v>100</v>
      </c>
      <c r="C1098" s="91"/>
      <c r="D1098" s="91"/>
      <c r="E1098" s="103">
        <v>6</v>
      </c>
      <c r="F1098" s="103">
        <v>1935.9973980305499</v>
      </c>
      <c r="G1098" s="103">
        <v>89.146572395945896</v>
      </c>
      <c r="H1098" s="103">
        <v>-9.4325939489706201</v>
      </c>
      <c r="I1098" s="103">
        <v>2.71266242902928</v>
      </c>
      <c r="J1098" s="103">
        <v>1.4819275109632899</v>
      </c>
      <c r="K1098" s="103">
        <v>4.1790306411581</v>
      </c>
      <c r="L1098" s="103">
        <v>19.524498530683299</v>
      </c>
    </row>
    <row r="1099" spans="1:12" customFormat="1" x14ac:dyDescent="0.25">
      <c r="A1099" s="91">
        <v>1096</v>
      </c>
      <c r="B1099" s="91">
        <v>100</v>
      </c>
      <c r="C1099" s="91"/>
      <c r="D1099" s="91"/>
      <c r="E1099" s="103">
        <v>6</v>
      </c>
      <c r="F1099" s="103">
        <v>1935.9973980305499</v>
      </c>
      <c r="G1099" s="103">
        <v>89.143552811165804</v>
      </c>
      <c r="H1099" s="103">
        <v>-9.0948214810469707</v>
      </c>
      <c r="I1099" s="103">
        <v>2.3748899611056302</v>
      </c>
      <c r="J1099" s="103">
        <v>1.3746803287057701</v>
      </c>
      <c r="K1099" s="103">
        <v>3.8765939446825102</v>
      </c>
      <c r="L1099" s="103">
        <v>17.6957067948115</v>
      </c>
    </row>
    <row r="1100" spans="1:12" customFormat="1" x14ac:dyDescent="0.25">
      <c r="A1100" s="91">
        <v>1097</v>
      </c>
      <c r="B1100" s="91">
        <v>100</v>
      </c>
      <c r="C1100" s="91"/>
      <c r="D1100" s="91"/>
      <c r="E1100" s="103">
        <v>6</v>
      </c>
      <c r="F1100" s="103">
        <v>1935.9973980305499</v>
      </c>
      <c r="G1100" s="103">
        <v>89.1288696340618</v>
      </c>
      <c r="H1100" s="103">
        <v>-3.2611235462919299</v>
      </c>
      <c r="I1100" s="103">
        <v>-3.4588079736494102</v>
      </c>
      <c r="J1100" s="103">
        <v>1.7691977829713701</v>
      </c>
      <c r="K1100" s="103">
        <v>4.9891318506533198</v>
      </c>
      <c r="L1100" s="103">
        <v>24.364372013553901</v>
      </c>
    </row>
    <row r="1101" spans="1:12" customFormat="1" x14ac:dyDescent="0.25">
      <c r="A1101" s="91">
        <v>1098</v>
      </c>
      <c r="B1101" s="91">
        <v>101</v>
      </c>
      <c r="C1101" s="91"/>
      <c r="D1101" s="91"/>
      <c r="E1101" s="103">
        <v>6</v>
      </c>
      <c r="F1101" s="103">
        <v>1955.35737201085</v>
      </c>
      <c r="G1101" s="103">
        <v>89.119845042161501</v>
      </c>
      <c r="H1101" s="103">
        <v>-6.5148668806750702</v>
      </c>
      <c r="I1101" s="103">
        <v>-0.205064639266267</v>
      </c>
      <c r="J1101" s="103">
        <v>2.2238028834677599</v>
      </c>
      <c r="K1101" s="103">
        <v>6.2711167187028201</v>
      </c>
      <c r="L1101" s="103">
        <v>31.808900069012701</v>
      </c>
    </row>
    <row r="1102" spans="1:12" customFormat="1" x14ac:dyDescent="0.25">
      <c r="A1102" s="91">
        <v>1099</v>
      </c>
      <c r="B1102" s="91">
        <v>102</v>
      </c>
      <c r="C1102" s="91"/>
      <c r="D1102" s="91"/>
      <c r="E1102" s="103">
        <v>6</v>
      </c>
      <c r="F1102" s="103">
        <v>1974.7173459911601</v>
      </c>
      <c r="G1102" s="103">
        <v>89.116857154849001</v>
      </c>
      <c r="H1102" s="103">
        <v>-10.9235869137152</v>
      </c>
      <c r="I1102" s="103">
        <v>4.2036553937738503</v>
      </c>
      <c r="J1102" s="103">
        <v>2.1547148313371398</v>
      </c>
      <c r="K1102" s="103">
        <v>6.0762886419879703</v>
      </c>
      <c r="L1102" s="103">
        <v>30.636321292366699</v>
      </c>
    </row>
    <row r="1103" spans="1:12" customFormat="1" x14ac:dyDescent="0.25">
      <c r="A1103" s="91">
        <v>1100</v>
      </c>
      <c r="B1103" s="91">
        <v>103</v>
      </c>
      <c r="C1103" s="91"/>
      <c r="D1103" s="91"/>
      <c r="E1103" s="103">
        <v>6</v>
      </c>
      <c r="F1103" s="103">
        <v>1994.0773199714599</v>
      </c>
      <c r="G1103" s="103">
        <v>89.115520704215399</v>
      </c>
      <c r="H1103" s="103">
        <v>-3.0876615624942998</v>
      </c>
      <c r="I1103" s="103">
        <v>-3.6322699574470398</v>
      </c>
      <c r="J1103" s="103">
        <v>2.21385289936882</v>
      </c>
      <c r="K1103" s="103">
        <v>6.2430577967104099</v>
      </c>
      <c r="L1103" s="103">
        <v>31.556123896027799</v>
      </c>
    </row>
    <row r="1104" spans="1:12" customFormat="1" x14ac:dyDescent="0.25">
      <c r="A1104" s="91">
        <v>1101</v>
      </c>
      <c r="B1104" s="91">
        <v>104</v>
      </c>
      <c r="C1104" s="91"/>
      <c r="D1104" s="91"/>
      <c r="E1104" s="103">
        <v>6</v>
      </c>
      <c r="F1104" s="103">
        <v>2013.43729395177</v>
      </c>
      <c r="G1104" s="103">
        <v>89.114184253581897</v>
      </c>
      <c r="H1104" s="103">
        <v>-3.0876615624942998</v>
      </c>
      <c r="I1104" s="103">
        <v>-3.6322699574470398</v>
      </c>
      <c r="J1104" s="103">
        <v>2.2448558961246601</v>
      </c>
      <c r="K1104" s="103">
        <v>6.3304861442185603</v>
      </c>
      <c r="L1104" s="103">
        <v>32.014352121857002</v>
      </c>
    </row>
    <row r="1105" spans="1:72" customFormat="1" x14ac:dyDescent="0.25">
      <c r="A1105" s="91">
        <v>1102</v>
      </c>
      <c r="B1105" s="91">
        <v>105</v>
      </c>
      <c r="C1105" s="91"/>
      <c r="D1105" s="91"/>
      <c r="E1105" s="103">
        <v>6</v>
      </c>
      <c r="F1105" s="103">
        <v>2032.7972679320701</v>
      </c>
      <c r="G1105" s="103">
        <v>89.125031593933699</v>
      </c>
      <c r="H1105" s="103">
        <v>-11.054749450874199</v>
      </c>
      <c r="I1105" s="103">
        <v>4.3348179309328296</v>
      </c>
      <c r="J1105" s="103">
        <v>2.2970959919500502</v>
      </c>
      <c r="K1105" s="103">
        <v>6.4778030403125104</v>
      </c>
      <c r="L1105" s="103">
        <v>32.8183039969405</v>
      </c>
    </row>
    <row r="1106" spans="1:72" customFormat="1" x14ac:dyDescent="0.25">
      <c r="A1106" s="91">
        <v>1103</v>
      </c>
      <c r="B1106" s="91">
        <v>106</v>
      </c>
      <c r="C1106" s="91"/>
      <c r="D1106" s="91"/>
      <c r="E1106" s="103">
        <v>6</v>
      </c>
      <c r="F1106" s="103">
        <v>2052.15724191238</v>
      </c>
      <c r="G1106" s="103">
        <v>89.102845449832103</v>
      </c>
      <c r="H1106" s="103">
        <v>-11.054749450874199</v>
      </c>
      <c r="I1106" s="103">
        <v>4.3348179309328296</v>
      </c>
      <c r="J1106" s="103">
        <v>2.3369594587574398</v>
      </c>
      <c r="K1106" s="103">
        <v>6.5902178838311096</v>
      </c>
      <c r="L1106" s="103">
        <v>33.417922195224797</v>
      </c>
    </row>
    <row r="1107" spans="1:72" customFormat="1" x14ac:dyDescent="0.25">
      <c r="A1107" s="91">
        <v>1104</v>
      </c>
      <c r="B1107" s="91">
        <v>107</v>
      </c>
      <c r="C1107" s="91"/>
      <c r="D1107" s="91"/>
      <c r="E1107" s="103">
        <v>6</v>
      </c>
      <c r="F1107" s="103">
        <v>2071.5172158926798</v>
      </c>
      <c r="G1107" s="103">
        <v>89.086572420881197</v>
      </c>
      <c r="H1107" s="103">
        <v>-3.2188240996532902</v>
      </c>
      <c r="I1107" s="103">
        <v>-3.5011074202880499</v>
      </c>
      <c r="J1107" s="103">
        <v>2.3680586734927398</v>
      </c>
      <c r="K1107" s="103">
        <v>6.6779175657206196</v>
      </c>
      <c r="L1107" s="103">
        <v>33.873060858158603</v>
      </c>
    </row>
    <row r="1108" spans="1:72" customFormat="1" x14ac:dyDescent="0.25">
      <c r="A1108" s="91">
        <v>1105</v>
      </c>
      <c r="B1108" s="91">
        <v>108</v>
      </c>
      <c r="C1108" s="91"/>
      <c r="D1108" s="91"/>
      <c r="E1108" s="103">
        <v>6</v>
      </c>
      <c r="F1108" s="103">
        <v>2090.8771898729901</v>
      </c>
      <c r="G1108" s="103">
        <v>89.062889329067303</v>
      </c>
      <c r="H1108" s="103">
        <v>-3.2188240996532902</v>
      </c>
      <c r="I1108" s="103">
        <v>-3.5011074202880499</v>
      </c>
      <c r="J1108" s="103">
        <v>2.4099348576958799</v>
      </c>
      <c r="K1108" s="103">
        <v>6.7960082655861997</v>
      </c>
      <c r="L1108" s="103">
        <v>34.502273025235503</v>
      </c>
    </row>
    <row r="1109" spans="1:72" customFormat="1" x14ac:dyDescent="0.25">
      <c r="A1109" s="91">
        <v>1106</v>
      </c>
      <c r="B1109" s="91">
        <v>109</v>
      </c>
      <c r="C1109" s="91"/>
      <c r="D1109" s="91"/>
      <c r="E1109" s="103">
        <v>6</v>
      </c>
      <c r="F1109" s="103">
        <v>2110.2371638533</v>
      </c>
      <c r="G1109" s="103">
        <v>89.042339356926902</v>
      </c>
      <c r="H1109" s="103">
        <v>-11.054749450874199</v>
      </c>
      <c r="I1109" s="103">
        <v>4.3348179309328296</v>
      </c>
      <c r="J1109" s="103">
        <v>2.4612571518431898</v>
      </c>
      <c r="K1109" s="103">
        <v>6.9407369640072796</v>
      </c>
      <c r="L1109" s="103">
        <v>35.283668993375798</v>
      </c>
    </row>
    <row r="1110" spans="1:72" customFormat="1" x14ac:dyDescent="0.25">
      <c r="A1110" s="91">
        <v>1107</v>
      </c>
      <c r="B1110" s="91">
        <v>110</v>
      </c>
      <c r="C1110" s="91"/>
      <c r="D1110" s="91"/>
      <c r="E1110" s="103">
        <v>6</v>
      </c>
      <c r="F1110" s="103">
        <v>2129.5971378335998</v>
      </c>
      <c r="G1110" s="103">
        <v>89.021789384786501</v>
      </c>
      <c r="H1110" s="103">
        <v>-10.454331625352401</v>
      </c>
      <c r="I1110" s="103">
        <v>3.73440010541107</v>
      </c>
      <c r="J1110" s="103">
        <v>2.5071810181323402</v>
      </c>
      <c r="K1110" s="103">
        <v>7.07024211386313</v>
      </c>
      <c r="L1110" s="103">
        <v>35.975110303140902</v>
      </c>
    </row>
    <row r="1111" spans="1:72" customFormat="1" x14ac:dyDescent="0.25">
      <c r="A1111" s="91">
        <v>1108</v>
      </c>
      <c r="B1111" s="91">
        <v>111</v>
      </c>
      <c r="C1111" s="91"/>
      <c r="D1111" s="91"/>
      <c r="E1111" s="103">
        <v>6</v>
      </c>
      <c r="F1111" s="103">
        <v>2148.9571118139102</v>
      </c>
      <c r="G1111" s="103">
        <v>89.010632686192395</v>
      </c>
      <c r="H1111" s="103">
        <v>-2.6184062741315199</v>
      </c>
      <c r="I1111" s="103">
        <v>-4.1015252458098201</v>
      </c>
      <c r="J1111" s="103">
        <v>2.5263523840255302</v>
      </c>
      <c r="K1111" s="103">
        <v>7.1243053017773796</v>
      </c>
      <c r="L1111" s="103">
        <v>36.229437443007903</v>
      </c>
    </row>
    <row r="1112" spans="1:72" customFormat="1" x14ac:dyDescent="0.25">
      <c r="A1112" s="91">
        <v>1109</v>
      </c>
      <c r="B1112" s="91">
        <v>112</v>
      </c>
      <c r="C1112" s="91"/>
      <c r="D1112" s="91"/>
      <c r="E1112" s="103">
        <v>6</v>
      </c>
      <c r="F1112" s="103">
        <v>2168.31708579421</v>
      </c>
      <c r="G1112" s="103">
        <v>88.999475987598203</v>
      </c>
      <c r="H1112" s="103">
        <v>-2.6184062741315199</v>
      </c>
      <c r="I1112" s="103">
        <v>-4.1015252458098201</v>
      </c>
      <c r="J1112" s="103">
        <v>2.6244442892004098</v>
      </c>
      <c r="K1112" s="103">
        <v>7.4009241473975296</v>
      </c>
      <c r="L1112" s="103">
        <v>37.764822855253001</v>
      </c>
    </row>
    <row r="1113" spans="1:72" customFormat="1" x14ac:dyDescent="0.25">
      <c r="A1113" s="91">
        <v>1110</v>
      </c>
      <c r="B1113" s="91">
        <v>113</v>
      </c>
      <c r="C1113" s="91"/>
      <c r="D1113" s="91"/>
      <c r="E1113" s="103">
        <v>6</v>
      </c>
      <c r="F1113" s="103">
        <v>2187.6770597745199</v>
      </c>
      <c r="G1113" s="103">
        <v>88.943872192862102</v>
      </c>
      <c r="H1113" s="103">
        <v>-11.054749450874199</v>
      </c>
      <c r="I1113" s="103">
        <v>4.3348179309328296</v>
      </c>
      <c r="J1113" s="103">
        <v>2.4776943262992899</v>
      </c>
      <c r="K1113" s="103">
        <v>6.9870897411829098</v>
      </c>
      <c r="L1113" s="103">
        <v>35.309721143072203</v>
      </c>
    </row>
    <row r="1114" spans="1:72" customFormat="1" x14ac:dyDescent="0.25">
      <c r="A1114" s="91">
        <v>1111</v>
      </c>
      <c r="B1114" s="91">
        <v>114</v>
      </c>
      <c r="C1114" s="91"/>
      <c r="D1114" s="91"/>
      <c r="E1114" s="103">
        <v>6</v>
      </c>
      <c r="F1114" s="103">
        <v>2207.0370337548202</v>
      </c>
      <c r="G1114" s="103">
        <v>88.877984722344195</v>
      </c>
      <c r="H1114" s="103">
        <v>-9.9583795705818208</v>
      </c>
      <c r="I1114" s="103">
        <v>3.2384480506404798</v>
      </c>
      <c r="J1114" s="103">
        <v>3.2973717138630998</v>
      </c>
      <c r="K1114" s="103">
        <v>9.2985772418548898</v>
      </c>
      <c r="L1114" s="103">
        <v>48.386613785602897</v>
      </c>
    </row>
    <row r="1115" spans="1:72" s="8" customFormat="1" x14ac:dyDescent="0.25">
      <c r="A1115" s="91">
        <v>1112</v>
      </c>
      <c r="B1115" s="91">
        <v>116</v>
      </c>
      <c r="C1115" s="91"/>
      <c r="D1115" s="91"/>
      <c r="E1115" s="103">
        <v>6</v>
      </c>
      <c r="F1115" s="103">
        <v>2245.7569817154299</v>
      </c>
      <c r="G1115" s="103">
        <v>88.763655522537505</v>
      </c>
      <c r="H1115" s="103">
        <v>-1.7770851354178201</v>
      </c>
      <c r="I1115" s="103">
        <v>-4.94284638452352</v>
      </c>
      <c r="J1115" s="103">
        <v>2.7649896080671001</v>
      </c>
      <c r="K1115" s="103">
        <v>7.7972614781171998</v>
      </c>
      <c r="L1115" s="103">
        <v>39.789589658109897</v>
      </c>
      <c r="M1115"/>
      <c r="N1115"/>
      <c r="O1115"/>
      <c r="P1115"/>
      <c r="Q1115"/>
      <c r="R1115"/>
      <c r="S1115"/>
      <c r="T1115"/>
      <c r="U1115"/>
      <c r="V1115"/>
      <c r="W1115"/>
      <c r="X1115"/>
      <c r="Y1115"/>
      <c r="Z1115"/>
      <c r="AA1115"/>
      <c r="AB1115"/>
      <c r="AC1115"/>
      <c r="AD1115"/>
      <c r="AE1115"/>
      <c r="AF1115"/>
      <c r="AG1115"/>
      <c r="AH1115"/>
      <c r="AI1115"/>
      <c r="AJ1115"/>
      <c r="AK1115"/>
      <c r="AL1115"/>
      <c r="AM1115"/>
      <c r="AN1115"/>
      <c r="AO1115"/>
      <c r="AP1115"/>
      <c r="AQ1115"/>
      <c r="AR1115"/>
      <c r="AS1115"/>
      <c r="AT1115"/>
      <c r="AU1115"/>
      <c r="AV1115"/>
      <c r="AW1115"/>
      <c r="AX1115"/>
      <c r="AY1115"/>
      <c r="AZ1115"/>
      <c r="BA1115"/>
      <c r="BB1115"/>
      <c r="BC1115"/>
      <c r="BD1115"/>
      <c r="BE1115"/>
      <c r="BF1115"/>
      <c r="BG1115"/>
      <c r="BH1115"/>
      <c r="BI1115"/>
      <c r="BJ1115"/>
      <c r="BK1115"/>
      <c r="BL1115"/>
      <c r="BM1115"/>
      <c r="BN1115"/>
      <c r="BO1115"/>
      <c r="BP1115"/>
      <c r="BQ1115"/>
      <c r="BR1115"/>
      <c r="BS1115"/>
      <c r="BT1115"/>
    </row>
    <row r="1116" spans="1:72" s="8" customFormat="1" x14ac:dyDescent="0.25">
      <c r="A1116" s="91">
        <v>1113</v>
      </c>
      <c r="B1116" s="91">
        <v>116</v>
      </c>
      <c r="C1116" s="91"/>
      <c r="D1116" s="91"/>
      <c r="E1116" s="103">
        <v>6</v>
      </c>
      <c r="F1116" s="103">
        <v>2245.7569817154299</v>
      </c>
      <c r="G1116" s="103">
        <v>88.664711298963098</v>
      </c>
      <c r="H1116" s="103">
        <v>-3.6517249579619402</v>
      </c>
      <c r="I1116" s="103">
        <v>-3.0682065619793999</v>
      </c>
      <c r="J1116" s="103">
        <v>2.1581778721065201</v>
      </c>
      <c r="K1116" s="103">
        <v>6.0860544054141599</v>
      </c>
      <c r="L1116" s="103">
        <v>29.794825713883501</v>
      </c>
      <c r="M1116"/>
      <c r="N1116"/>
      <c r="O1116"/>
      <c r="P1116"/>
      <c r="Q1116"/>
      <c r="R1116"/>
      <c r="S1116"/>
      <c r="T1116"/>
      <c r="U1116"/>
      <c r="V1116"/>
      <c r="W1116"/>
      <c r="X1116"/>
      <c r="Y1116"/>
      <c r="Z1116"/>
      <c r="AA1116"/>
      <c r="AB1116"/>
      <c r="AC1116"/>
      <c r="AD1116"/>
      <c r="AE1116"/>
      <c r="AF1116"/>
      <c r="AG1116"/>
      <c r="AH1116"/>
      <c r="AI1116"/>
      <c r="AJ1116"/>
      <c r="AK1116"/>
      <c r="AL1116"/>
      <c r="AM1116"/>
      <c r="AN1116"/>
      <c r="AO1116"/>
      <c r="AP1116"/>
      <c r="AQ1116"/>
      <c r="AR1116"/>
      <c r="AS1116"/>
      <c r="AT1116"/>
      <c r="AU1116"/>
      <c r="AV1116"/>
      <c r="AW1116"/>
      <c r="AX1116"/>
      <c r="AY1116"/>
      <c r="AZ1116"/>
      <c r="BA1116"/>
      <c r="BB1116"/>
      <c r="BC1116"/>
      <c r="BD1116"/>
      <c r="BE1116"/>
      <c r="BF1116"/>
      <c r="BG1116"/>
      <c r="BH1116"/>
      <c r="BI1116"/>
      <c r="BJ1116"/>
      <c r="BK1116"/>
      <c r="BL1116"/>
      <c r="BM1116"/>
      <c r="BN1116"/>
      <c r="BO1116"/>
      <c r="BP1116"/>
      <c r="BQ1116"/>
      <c r="BR1116"/>
      <c r="BS1116"/>
      <c r="BT1116"/>
    </row>
    <row r="1117" spans="1:72" s="8" customFormat="1" x14ac:dyDescent="0.25">
      <c r="A1117" s="91">
        <v>1114</v>
      </c>
      <c r="B1117" s="91">
        <v>117</v>
      </c>
      <c r="C1117" s="91"/>
      <c r="D1117" s="91"/>
      <c r="E1117" s="103">
        <v>6</v>
      </c>
      <c r="F1117" s="103">
        <v>2265.1169556957402</v>
      </c>
      <c r="G1117" s="103">
        <v>88.599628191794295</v>
      </c>
      <c r="H1117" s="103">
        <v>-8.8111073561448396</v>
      </c>
      <c r="I1117" s="103">
        <v>2.0911758362035</v>
      </c>
      <c r="J1117" s="103">
        <v>2.99633208455514</v>
      </c>
      <c r="K1117" s="103">
        <v>8.4496464906718902</v>
      </c>
      <c r="L1117" s="103">
        <v>43.448488430231897</v>
      </c>
      <c r="M1117"/>
      <c r="N1117"/>
      <c r="O1117"/>
      <c r="P1117"/>
      <c r="Q1117"/>
      <c r="R1117"/>
      <c r="S1117"/>
      <c r="T1117"/>
      <c r="U1117"/>
      <c r="V1117"/>
      <c r="W1117"/>
      <c r="X1117"/>
      <c r="Y1117"/>
      <c r="Z1117"/>
      <c r="AA1117"/>
      <c r="AB1117"/>
      <c r="AC1117"/>
      <c r="AD1117"/>
      <c r="AE1117"/>
      <c r="AF1117"/>
      <c r="AG1117"/>
      <c r="AH1117"/>
      <c r="AI1117"/>
      <c r="AJ1117"/>
      <c r="AK1117"/>
      <c r="AL1117"/>
      <c r="AM1117"/>
      <c r="AN1117"/>
      <c r="AO1117"/>
      <c r="AP1117"/>
      <c r="AQ1117"/>
      <c r="AR1117"/>
      <c r="AS1117"/>
      <c r="AT1117"/>
      <c r="AU1117"/>
      <c r="AV1117"/>
      <c r="AW1117"/>
      <c r="AX1117"/>
      <c r="AY1117"/>
      <c r="AZ1117"/>
      <c r="BA1117"/>
      <c r="BB1117"/>
      <c r="BC1117"/>
      <c r="BD1117"/>
      <c r="BE1117"/>
      <c r="BF1117"/>
      <c r="BG1117"/>
      <c r="BH1117"/>
      <c r="BI1117"/>
      <c r="BJ1117"/>
      <c r="BK1117"/>
      <c r="BL1117"/>
      <c r="BM1117"/>
      <c r="BN1117"/>
      <c r="BO1117"/>
      <c r="BP1117"/>
      <c r="BQ1117"/>
      <c r="BR1117"/>
      <c r="BS1117"/>
      <c r="BT1117"/>
    </row>
    <row r="1118" spans="1:72" s="8" customFormat="1" x14ac:dyDescent="0.25">
      <c r="A1118" s="91">
        <v>1115</v>
      </c>
      <c r="B1118" s="91">
        <v>118</v>
      </c>
      <c r="C1118" s="91"/>
      <c r="D1118" s="91"/>
      <c r="E1118" s="103">
        <v>6</v>
      </c>
      <c r="F1118" s="103">
        <v>2284.4769296760501</v>
      </c>
      <c r="G1118" s="103">
        <v>88.557800330621802</v>
      </c>
      <c r="H1118" s="103">
        <v>-9.8818349013401807</v>
      </c>
      <c r="I1118" s="103">
        <v>3.1619033813988402</v>
      </c>
      <c r="J1118" s="103">
        <v>2.7977094580542001</v>
      </c>
      <c r="K1118" s="103">
        <v>7.8895313460146399</v>
      </c>
      <c r="L1118" s="103">
        <v>40.178865008978299</v>
      </c>
      <c r="M1118"/>
      <c r="N1118"/>
      <c r="O1118"/>
      <c r="P1118"/>
      <c r="Q1118"/>
      <c r="R1118"/>
      <c r="S1118"/>
      <c r="T1118"/>
      <c r="U1118"/>
      <c r="V1118"/>
      <c r="W1118"/>
      <c r="X1118"/>
      <c r="Y1118"/>
      <c r="Z1118"/>
      <c r="AA1118"/>
      <c r="AB1118"/>
      <c r="AC1118"/>
      <c r="AD1118"/>
      <c r="AE1118"/>
      <c r="AF1118"/>
      <c r="AG1118"/>
      <c r="AH1118"/>
      <c r="AI1118"/>
      <c r="AJ1118"/>
      <c r="AK1118"/>
      <c r="AL1118"/>
      <c r="AM1118"/>
      <c r="AN1118"/>
      <c r="AO1118"/>
      <c r="AP1118"/>
      <c r="AQ1118"/>
      <c r="AR1118"/>
      <c r="AS1118"/>
      <c r="AT1118"/>
      <c r="AU1118"/>
      <c r="AV1118"/>
      <c r="AW1118"/>
      <c r="AX1118"/>
      <c r="AY1118"/>
      <c r="AZ1118"/>
      <c r="BA1118"/>
      <c r="BB1118"/>
      <c r="BC1118"/>
      <c r="BD1118"/>
      <c r="BE1118"/>
      <c r="BF1118"/>
      <c r="BG1118"/>
      <c r="BH1118"/>
      <c r="BI1118"/>
      <c r="BJ1118"/>
      <c r="BK1118"/>
      <c r="BL1118"/>
      <c r="BM1118"/>
      <c r="BN1118"/>
      <c r="BO1118"/>
      <c r="BP1118"/>
      <c r="BQ1118"/>
      <c r="BR1118"/>
      <c r="BS1118"/>
      <c r="BT1118"/>
    </row>
    <row r="1119" spans="1:72" s="8" customFormat="1" x14ac:dyDescent="0.25">
      <c r="A1119" s="91">
        <v>1116</v>
      </c>
      <c r="B1119" s="91">
        <v>119</v>
      </c>
      <c r="C1119" s="91"/>
      <c r="D1119" s="91"/>
      <c r="E1119" s="103">
        <v>6</v>
      </c>
      <c r="F1119" s="103">
        <v>2303.8369036563499</v>
      </c>
      <c r="G1119" s="103">
        <v>88.508470310402501</v>
      </c>
      <c r="H1119" s="103">
        <v>-8.3446183779301606</v>
      </c>
      <c r="I1119" s="103">
        <v>1.6246868579888201</v>
      </c>
      <c r="J1119" s="103">
        <v>3.0363022776201798</v>
      </c>
      <c r="K1119" s="103">
        <v>8.5623623018813202</v>
      </c>
      <c r="L1119" s="103">
        <v>43.956021963151201</v>
      </c>
      <c r="M1119"/>
      <c r="N1119"/>
      <c r="O1119"/>
      <c r="P1119"/>
      <c r="Q1119"/>
      <c r="R1119"/>
      <c r="S1119"/>
      <c r="T1119"/>
      <c r="U1119"/>
      <c r="V1119"/>
      <c r="W1119"/>
      <c r="X1119"/>
      <c r="Y1119"/>
      <c r="Z1119"/>
      <c r="AA1119"/>
      <c r="AB1119"/>
      <c r="AC1119"/>
      <c r="AD1119"/>
      <c r="AE1119"/>
      <c r="AF1119"/>
      <c r="AG1119"/>
      <c r="AH1119"/>
      <c r="AI1119"/>
      <c r="AJ1119"/>
      <c r="AK1119"/>
      <c r="AL1119"/>
      <c r="AM1119"/>
      <c r="AN1119"/>
      <c r="AO1119"/>
      <c r="AP1119"/>
      <c r="AQ1119"/>
      <c r="AR1119"/>
      <c r="AS1119"/>
      <c r="AT1119"/>
      <c r="AU1119"/>
      <c r="AV1119"/>
      <c r="AW1119"/>
      <c r="AX1119"/>
      <c r="AY1119"/>
      <c r="AZ1119"/>
      <c r="BA1119"/>
      <c r="BB1119"/>
      <c r="BC1119"/>
      <c r="BD1119"/>
      <c r="BE1119"/>
      <c r="BF1119"/>
      <c r="BG1119"/>
      <c r="BH1119"/>
      <c r="BI1119"/>
      <c r="BJ1119"/>
      <c r="BK1119"/>
      <c r="BL1119"/>
      <c r="BM1119"/>
      <c r="BN1119"/>
      <c r="BO1119"/>
      <c r="BP1119"/>
      <c r="BQ1119"/>
      <c r="BR1119"/>
      <c r="BS1119"/>
      <c r="BT1119"/>
    </row>
    <row r="1120" spans="1:72" s="8" customFormat="1" x14ac:dyDescent="0.25">
      <c r="A1120" s="91">
        <v>1117</v>
      </c>
      <c r="B1120" s="91">
        <v>120</v>
      </c>
      <c r="C1120" s="91"/>
      <c r="D1120" s="91"/>
      <c r="E1120" s="103">
        <v>6</v>
      </c>
      <c r="F1120" s="103">
        <v>2323.1968776366598</v>
      </c>
      <c r="G1120" s="103">
        <v>88.487584766809206</v>
      </c>
      <c r="H1120" s="103">
        <v>-2.9701690266533198</v>
      </c>
      <c r="I1120" s="103">
        <v>-3.7497624932880198</v>
      </c>
      <c r="J1120" s="103">
        <v>2.5628556662320001</v>
      </c>
      <c r="K1120" s="103">
        <v>7.2272444359220298</v>
      </c>
      <c r="L1120" s="103">
        <v>36.186581415899099</v>
      </c>
      <c r="M1120"/>
      <c r="N1120"/>
      <c r="O1120"/>
      <c r="P1120"/>
      <c r="Q1120"/>
      <c r="R1120"/>
      <c r="S1120"/>
      <c r="T1120"/>
      <c r="U1120"/>
      <c r="V1120"/>
      <c r="W1120"/>
      <c r="X1120"/>
      <c r="Y1120"/>
      <c r="Z1120"/>
      <c r="AA1120"/>
      <c r="AB1120"/>
      <c r="AC1120"/>
      <c r="AD1120"/>
      <c r="AE1120"/>
      <c r="AF1120"/>
      <c r="AG1120"/>
      <c r="AH1120"/>
      <c r="AI1120"/>
      <c r="AJ1120"/>
      <c r="AK1120"/>
      <c r="AL1120"/>
      <c r="AM1120"/>
      <c r="AN1120"/>
      <c r="AO1120"/>
      <c r="AP1120"/>
      <c r="AQ1120"/>
      <c r="AR1120"/>
      <c r="AS1120"/>
      <c r="AT1120"/>
      <c r="AU1120"/>
      <c r="AV1120"/>
      <c r="AW1120"/>
      <c r="AX1120"/>
      <c r="AY1120"/>
      <c r="AZ1120"/>
      <c r="BA1120"/>
      <c r="BB1120"/>
      <c r="BC1120"/>
      <c r="BD1120"/>
      <c r="BE1120"/>
      <c r="BF1120"/>
      <c r="BG1120"/>
      <c r="BH1120"/>
      <c r="BI1120"/>
      <c r="BJ1120"/>
      <c r="BK1120"/>
      <c r="BL1120"/>
      <c r="BM1120"/>
      <c r="BN1120"/>
      <c r="BO1120"/>
      <c r="BP1120"/>
      <c r="BQ1120"/>
      <c r="BR1120"/>
      <c r="BS1120"/>
      <c r="BT1120"/>
    </row>
    <row r="1121" spans="1:72" s="8" customFormat="1" x14ac:dyDescent="0.25">
      <c r="A1121" s="91">
        <v>1118</v>
      </c>
      <c r="B1121" s="91">
        <v>120</v>
      </c>
      <c r="C1121" s="91"/>
      <c r="D1121" s="91"/>
      <c r="E1121" s="103">
        <v>6</v>
      </c>
      <c r="F1121" s="103">
        <v>2323.1968776366598</v>
      </c>
      <c r="G1121" s="103">
        <v>88.477697056957595</v>
      </c>
      <c r="H1121" s="103">
        <v>-3.6517249579619402</v>
      </c>
      <c r="I1121" s="103">
        <v>-3.0682065619793999</v>
      </c>
      <c r="J1121" s="103">
        <v>2.0787191486942902</v>
      </c>
      <c r="K1121" s="103">
        <v>5.8619810702540596</v>
      </c>
      <c r="L1121" s="103">
        <v>28.114561438892601</v>
      </c>
      <c r="M1121"/>
      <c r="N1121"/>
      <c r="O1121"/>
      <c r="P1121"/>
      <c r="Q1121"/>
      <c r="R1121"/>
      <c r="S1121"/>
      <c r="T1121"/>
      <c r="U1121"/>
      <c r="V1121"/>
      <c r="W1121"/>
      <c r="X1121"/>
      <c r="Y1121"/>
      <c r="Z1121"/>
      <c r="AA1121"/>
      <c r="AB1121"/>
      <c r="AC1121"/>
      <c r="AD1121"/>
      <c r="AE1121"/>
      <c r="AF1121"/>
      <c r="AG1121"/>
      <c r="AH1121"/>
      <c r="AI1121"/>
      <c r="AJ1121"/>
      <c r="AK1121"/>
      <c r="AL1121"/>
      <c r="AM1121"/>
      <c r="AN1121"/>
      <c r="AO1121"/>
      <c r="AP1121"/>
      <c r="AQ1121"/>
      <c r="AR1121"/>
      <c r="AS1121"/>
      <c r="AT1121"/>
      <c r="AU1121"/>
      <c r="AV1121"/>
      <c r="AW1121"/>
      <c r="AX1121"/>
      <c r="AY1121"/>
      <c r="AZ1121"/>
      <c r="BA1121"/>
      <c r="BB1121"/>
      <c r="BC1121"/>
      <c r="BD1121"/>
      <c r="BE1121"/>
      <c r="BF1121"/>
      <c r="BG1121"/>
      <c r="BH1121"/>
      <c r="BI1121"/>
      <c r="BJ1121"/>
      <c r="BK1121"/>
      <c r="BL1121"/>
      <c r="BM1121"/>
      <c r="BN1121"/>
      <c r="BO1121"/>
      <c r="BP1121"/>
      <c r="BQ1121"/>
      <c r="BR1121"/>
      <c r="BS1121"/>
      <c r="BT1121"/>
    </row>
    <row r="1122" spans="1:72" s="8" customFormat="1" x14ac:dyDescent="0.25">
      <c r="A1122" s="91">
        <v>1119</v>
      </c>
      <c r="B1122" s="91">
        <v>120</v>
      </c>
      <c r="C1122" s="91"/>
      <c r="D1122" s="91"/>
      <c r="E1122" s="103">
        <v>6</v>
      </c>
      <c r="F1122" s="103">
        <v>2323.1968776366598</v>
      </c>
      <c r="G1122" s="103">
        <v>88.467809347105998</v>
      </c>
      <c r="H1122" s="103">
        <v>-11.487650309182801</v>
      </c>
      <c r="I1122" s="103">
        <v>4.7677187892414796</v>
      </c>
      <c r="J1122" s="103">
        <v>2.2171386943835998</v>
      </c>
      <c r="K1122" s="103">
        <v>6.2523237276994399</v>
      </c>
      <c r="L1122" s="103">
        <v>30.442675745975301</v>
      </c>
      <c r="M1122"/>
      <c r="N1122"/>
      <c r="O1122"/>
      <c r="P1122"/>
      <c r="Q1122"/>
      <c r="R1122"/>
      <c r="S1122"/>
      <c r="T1122"/>
      <c r="U1122"/>
      <c r="V1122"/>
      <c r="W1122"/>
      <c r="X1122"/>
      <c r="Y1122"/>
      <c r="Z1122"/>
      <c r="AA1122"/>
      <c r="AB1122"/>
      <c r="AC1122"/>
      <c r="AD1122"/>
      <c r="AE1122"/>
      <c r="AF1122"/>
      <c r="AG1122"/>
      <c r="AH1122"/>
      <c r="AI1122"/>
      <c r="AJ1122"/>
      <c r="AK1122"/>
      <c r="AL1122"/>
      <c r="AM1122"/>
      <c r="AN1122"/>
      <c r="AO1122"/>
      <c r="AP1122"/>
      <c r="AQ1122"/>
      <c r="AR1122"/>
      <c r="AS1122"/>
      <c r="AT1122"/>
      <c r="AU1122"/>
      <c r="AV1122"/>
      <c r="AW1122"/>
      <c r="AX1122"/>
      <c r="AY1122"/>
      <c r="AZ1122"/>
      <c r="BA1122"/>
      <c r="BB1122"/>
      <c r="BC1122"/>
      <c r="BD1122"/>
      <c r="BE1122"/>
      <c r="BF1122"/>
      <c r="BG1122"/>
      <c r="BH1122"/>
      <c r="BI1122"/>
      <c r="BJ1122"/>
      <c r="BK1122"/>
      <c r="BL1122"/>
      <c r="BM1122"/>
      <c r="BN1122"/>
      <c r="BO1122"/>
      <c r="BP1122"/>
      <c r="BQ1122"/>
      <c r="BR1122"/>
      <c r="BS1122"/>
      <c r="BT1122"/>
    </row>
    <row r="1123" spans="1:72" s="8" customFormat="1" x14ac:dyDescent="0.25">
      <c r="A1123" s="91">
        <v>1120</v>
      </c>
      <c r="B1123" s="91">
        <v>120</v>
      </c>
      <c r="C1123" s="91"/>
      <c r="D1123" s="91"/>
      <c r="E1123" s="103">
        <v>6</v>
      </c>
      <c r="F1123" s="103">
        <v>2323.1968776366598</v>
      </c>
      <c r="G1123" s="103">
        <v>88.457921637254401</v>
      </c>
      <c r="H1123" s="103">
        <v>-11.487650309182801</v>
      </c>
      <c r="I1123" s="103">
        <v>4.7677187892414796</v>
      </c>
      <c r="J1123" s="103">
        <v>2.18208049201183</v>
      </c>
      <c r="K1123" s="103">
        <v>6.15345971387171</v>
      </c>
      <c r="L1123" s="103">
        <v>29.854317164099498</v>
      </c>
      <c r="M1123"/>
      <c r="N1123"/>
      <c r="O1123"/>
      <c r="P1123"/>
      <c r="Q1123"/>
      <c r="R1123"/>
      <c r="S1123"/>
      <c r="T1123"/>
      <c r="U1123"/>
      <c r="V1123"/>
      <c r="W1123"/>
      <c r="X1123"/>
      <c r="Y1123"/>
      <c r="Z1123"/>
      <c r="AA1123"/>
      <c r="AB1123"/>
      <c r="AC1123"/>
      <c r="AD1123"/>
      <c r="AE1123"/>
      <c r="AF1123"/>
      <c r="AG1123"/>
      <c r="AH1123"/>
      <c r="AI1123"/>
      <c r="AJ1123"/>
      <c r="AK1123"/>
      <c r="AL1123"/>
      <c r="AM1123"/>
      <c r="AN1123"/>
      <c r="AO1123"/>
      <c r="AP1123"/>
      <c r="AQ1123"/>
      <c r="AR1123"/>
      <c r="AS1123"/>
      <c r="AT1123"/>
      <c r="AU1123"/>
      <c r="AV1123"/>
      <c r="AW1123"/>
      <c r="AX1123"/>
      <c r="AY1123"/>
      <c r="AZ1123"/>
      <c r="BA1123"/>
      <c r="BB1123"/>
      <c r="BC1123"/>
      <c r="BD1123"/>
      <c r="BE1123"/>
      <c r="BF1123"/>
      <c r="BG1123"/>
      <c r="BH1123"/>
      <c r="BI1123"/>
      <c r="BJ1123"/>
      <c r="BK1123"/>
      <c r="BL1123"/>
      <c r="BM1123"/>
      <c r="BN1123"/>
      <c r="BO1123"/>
      <c r="BP1123"/>
      <c r="BQ1123"/>
      <c r="BR1123"/>
      <c r="BS1123"/>
      <c r="BT1123"/>
    </row>
    <row r="1124" spans="1:72" s="8" customFormat="1" x14ac:dyDescent="0.25">
      <c r="A1124" s="91">
        <v>1121</v>
      </c>
      <c r="B1124" s="91">
        <v>120</v>
      </c>
      <c r="C1124" s="91"/>
      <c r="D1124" s="91"/>
      <c r="E1124" s="103">
        <v>6</v>
      </c>
      <c r="F1124" s="103">
        <v>2323.1968776366598</v>
      </c>
      <c r="G1124" s="103">
        <v>88.448033927402804</v>
      </c>
      <c r="H1124" s="103">
        <v>-3.6517249579619402</v>
      </c>
      <c r="I1124" s="103">
        <v>-3.0682065619793999</v>
      </c>
      <c r="J1124" s="103">
        <v>2.1826043763678098</v>
      </c>
      <c r="K1124" s="103">
        <v>6.1549370660093103</v>
      </c>
      <c r="L1124" s="103">
        <v>29.8629076289882</v>
      </c>
      <c r="M1124"/>
      <c r="N1124"/>
      <c r="O1124"/>
      <c r="P1124"/>
      <c r="Q1124"/>
      <c r="R1124"/>
      <c r="S1124"/>
      <c r="T1124"/>
      <c r="U1124"/>
      <c r="V1124"/>
      <c r="W1124"/>
      <c r="X1124"/>
      <c r="Y1124"/>
      <c r="Z1124"/>
      <c r="AA1124"/>
      <c r="AB1124"/>
      <c r="AC1124"/>
      <c r="AD1124"/>
      <c r="AE1124"/>
      <c r="AF1124"/>
      <c r="AG1124"/>
      <c r="AH1124"/>
      <c r="AI1124"/>
      <c r="AJ1124"/>
      <c r="AK1124"/>
      <c r="AL1124"/>
      <c r="AM1124"/>
      <c r="AN1124"/>
      <c r="AO1124"/>
      <c r="AP1124"/>
      <c r="AQ1124"/>
      <c r="AR1124"/>
      <c r="AS1124"/>
      <c r="AT1124"/>
      <c r="AU1124"/>
      <c r="AV1124"/>
      <c r="AW1124"/>
      <c r="AX1124"/>
      <c r="AY1124"/>
      <c r="AZ1124"/>
      <c r="BA1124"/>
      <c r="BB1124"/>
      <c r="BC1124"/>
      <c r="BD1124"/>
      <c r="BE1124"/>
      <c r="BF1124"/>
      <c r="BG1124"/>
      <c r="BH1124"/>
      <c r="BI1124"/>
      <c r="BJ1124"/>
      <c r="BK1124"/>
      <c r="BL1124"/>
      <c r="BM1124"/>
      <c r="BN1124"/>
      <c r="BO1124"/>
      <c r="BP1124"/>
      <c r="BQ1124"/>
      <c r="BR1124"/>
      <c r="BS1124"/>
      <c r="BT1124"/>
    </row>
    <row r="1125" spans="1:72" s="8" customFormat="1" x14ac:dyDescent="0.25">
      <c r="A1125" s="91">
        <v>1122</v>
      </c>
      <c r="B1125" s="91">
        <v>120</v>
      </c>
      <c r="C1125" s="91"/>
      <c r="D1125" s="91"/>
      <c r="E1125" s="103">
        <v>6</v>
      </c>
      <c r="F1125" s="103">
        <v>2323.1968776366598</v>
      </c>
      <c r="G1125" s="103">
        <v>88.438146217551207</v>
      </c>
      <c r="H1125" s="103">
        <v>-3.6517249579619402</v>
      </c>
      <c r="I1125" s="103">
        <v>-3.0682065619793999</v>
      </c>
      <c r="J1125" s="103">
        <v>2.1756142748598202</v>
      </c>
      <c r="K1125" s="103">
        <v>6.1352250030570996</v>
      </c>
      <c r="L1125" s="103">
        <v>29.745309462434001</v>
      </c>
      <c r="M1125"/>
      <c r="N1125"/>
      <c r="O1125"/>
      <c r="P1125"/>
      <c r="Q1125"/>
      <c r="R1125"/>
      <c r="S1125"/>
      <c r="T1125"/>
      <c r="U1125"/>
      <c r="V1125"/>
      <c r="W1125"/>
      <c r="X1125"/>
      <c r="Y1125"/>
      <c r="Z1125"/>
      <c r="AA1125"/>
      <c r="AB1125"/>
      <c r="AC1125"/>
      <c r="AD1125"/>
      <c r="AE1125"/>
      <c r="AF1125"/>
      <c r="AG1125"/>
      <c r="AH1125"/>
      <c r="AI1125"/>
      <c r="AJ1125"/>
      <c r="AK1125"/>
      <c r="AL1125"/>
      <c r="AM1125"/>
      <c r="AN1125"/>
      <c r="AO1125"/>
      <c r="AP1125"/>
      <c r="AQ1125"/>
      <c r="AR1125"/>
      <c r="AS1125"/>
      <c r="AT1125"/>
      <c r="AU1125"/>
      <c r="AV1125"/>
      <c r="AW1125"/>
      <c r="AX1125"/>
      <c r="AY1125"/>
      <c r="AZ1125"/>
      <c r="BA1125"/>
      <c r="BB1125"/>
      <c r="BC1125"/>
      <c r="BD1125"/>
      <c r="BE1125"/>
      <c r="BF1125"/>
      <c r="BG1125"/>
      <c r="BH1125"/>
      <c r="BI1125"/>
      <c r="BJ1125"/>
      <c r="BK1125"/>
      <c r="BL1125"/>
      <c r="BM1125"/>
      <c r="BN1125"/>
      <c r="BO1125"/>
      <c r="BP1125"/>
      <c r="BQ1125"/>
      <c r="BR1125"/>
      <c r="BS1125"/>
      <c r="BT1125"/>
    </row>
    <row r="1126" spans="1:72" s="8" customFormat="1" x14ac:dyDescent="0.25">
      <c r="A1126" s="91">
        <v>1123</v>
      </c>
      <c r="B1126" s="91">
        <v>120</v>
      </c>
      <c r="C1126" s="91"/>
      <c r="D1126" s="91"/>
      <c r="E1126" s="103">
        <v>6</v>
      </c>
      <c r="F1126" s="103">
        <v>2323.1968776366598</v>
      </c>
      <c r="G1126" s="103">
        <v>88.428258507699496</v>
      </c>
      <c r="H1126" s="103">
        <v>-3.6517249579619402</v>
      </c>
      <c r="I1126" s="103">
        <v>-3.0682065619793999</v>
      </c>
      <c r="J1126" s="103">
        <v>2.1923857840885499</v>
      </c>
      <c r="K1126" s="103">
        <v>6.1825206031770996</v>
      </c>
      <c r="L1126" s="103">
        <v>30.0266940895186</v>
      </c>
      <c r="M1126"/>
      <c r="N1126"/>
      <c r="O1126"/>
      <c r="P1126"/>
      <c r="Q1126"/>
      <c r="R1126"/>
      <c r="S1126"/>
      <c r="T1126"/>
      <c r="U1126"/>
      <c r="V1126"/>
      <c r="W1126"/>
      <c r="X1126"/>
      <c r="Y1126"/>
      <c r="Z1126"/>
      <c r="AA1126"/>
      <c r="AB1126"/>
      <c r="AC1126"/>
      <c r="AD1126"/>
      <c r="AE1126"/>
      <c r="AF1126"/>
      <c r="AG1126"/>
      <c r="AH1126"/>
      <c r="AI1126"/>
      <c r="AJ1126"/>
      <c r="AK1126"/>
      <c r="AL1126"/>
      <c r="AM1126"/>
      <c r="AN1126"/>
      <c r="AO1126"/>
      <c r="AP1126"/>
      <c r="AQ1126"/>
      <c r="AR1126"/>
      <c r="AS1126"/>
      <c r="AT1126"/>
      <c r="AU1126"/>
      <c r="AV1126"/>
      <c r="AW1126"/>
      <c r="AX1126"/>
      <c r="AY1126"/>
      <c r="AZ1126"/>
      <c r="BA1126"/>
      <c r="BB1126"/>
      <c r="BC1126"/>
      <c r="BD1126"/>
      <c r="BE1126"/>
      <c r="BF1126"/>
      <c r="BG1126"/>
      <c r="BH1126"/>
      <c r="BI1126"/>
      <c r="BJ1126"/>
      <c r="BK1126"/>
      <c r="BL1126"/>
      <c r="BM1126"/>
      <c r="BN1126"/>
      <c r="BO1126"/>
      <c r="BP1126"/>
      <c r="BQ1126"/>
      <c r="BR1126"/>
      <c r="BS1126"/>
      <c r="BT1126"/>
    </row>
    <row r="1127" spans="1:72" s="8" customFormat="1" x14ac:dyDescent="0.25">
      <c r="A1127" s="91">
        <v>1124</v>
      </c>
      <c r="B1127" s="91">
        <v>120</v>
      </c>
      <c r="C1127" s="91"/>
      <c r="D1127" s="91"/>
      <c r="E1127" s="103">
        <v>6</v>
      </c>
      <c r="F1127" s="103">
        <v>2323.1968776366598</v>
      </c>
      <c r="G1127" s="103">
        <v>88.418370797847899</v>
      </c>
      <c r="H1127" s="103">
        <v>-11.487650309182801</v>
      </c>
      <c r="I1127" s="103">
        <v>4.7677187892414796</v>
      </c>
      <c r="J1127" s="103">
        <v>2.1411679689610001</v>
      </c>
      <c r="K1127" s="103">
        <v>6.0380865352434503</v>
      </c>
      <c r="L1127" s="103">
        <v>29.1657931799908</v>
      </c>
      <c r="M1127"/>
      <c r="N1127"/>
      <c r="O1127"/>
      <c r="P1127"/>
      <c r="Q1127"/>
      <c r="R1127"/>
      <c r="S1127"/>
      <c r="T1127"/>
      <c r="U1127"/>
      <c r="V1127"/>
      <c r="W1127"/>
      <c r="X1127"/>
      <c r="Y1127"/>
      <c r="Z1127"/>
      <c r="AA1127"/>
      <c r="AB1127"/>
      <c r="AC1127"/>
      <c r="AD1127"/>
      <c r="AE1127"/>
      <c r="AF1127"/>
      <c r="AG1127"/>
      <c r="AH1127"/>
      <c r="AI1127"/>
      <c r="AJ1127"/>
      <c r="AK1127"/>
      <c r="AL1127"/>
      <c r="AM1127"/>
      <c r="AN1127"/>
      <c r="AO1127"/>
      <c r="AP1127"/>
      <c r="AQ1127"/>
      <c r="AR1127"/>
      <c r="AS1127"/>
      <c r="AT1127"/>
      <c r="AU1127"/>
      <c r="AV1127"/>
      <c r="AW1127"/>
      <c r="AX1127"/>
      <c r="AY1127"/>
      <c r="AZ1127"/>
      <c r="BA1127"/>
      <c r="BB1127"/>
      <c r="BC1127"/>
      <c r="BD1127"/>
      <c r="BE1127"/>
      <c r="BF1127"/>
      <c r="BG1127"/>
      <c r="BH1127"/>
      <c r="BI1127"/>
      <c r="BJ1127"/>
      <c r="BK1127"/>
      <c r="BL1127"/>
      <c r="BM1127"/>
      <c r="BN1127"/>
      <c r="BO1127"/>
      <c r="BP1127"/>
      <c r="BQ1127"/>
      <c r="BR1127"/>
      <c r="BS1127"/>
      <c r="BT1127"/>
    </row>
    <row r="1128" spans="1:72" s="8" customFormat="1" x14ac:dyDescent="0.25">
      <c r="A1128" s="91">
        <v>1125</v>
      </c>
      <c r="B1128" s="91">
        <v>120</v>
      </c>
      <c r="C1128" s="91"/>
      <c r="D1128" s="91"/>
      <c r="E1128" s="103">
        <v>6</v>
      </c>
      <c r="F1128" s="103">
        <v>2323.1968776366598</v>
      </c>
      <c r="G1128" s="103">
        <v>88.408483087996302</v>
      </c>
      <c r="H1128" s="103">
        <v>-11.6188128463418</v>
      </c>
      <c r="I1128" s="103">
        <v>4.8988813264004696</v>
      </c>
      <c r="J1128" s="103">
        <v>2.3685190356079699</v>
      </c>
      <c r="K1128" s="103">
        <v>6.6792157853510199</v>
      </c>
      <c r="L1128" s="103">
        <v>32.9689694615966</v>
      </c>
      <c r="M1128"/>
      <c r="N1128"/>
      <c r="O1128"/>
      <c r="P1128"/>
      <c r="Q1128"/>
      <c r="R1128"/>
      <c r="S1128"/>
      <c r="T1128"/>
      <c r="U1128"/>
      <c r="V1128"/>
      <c r="W1128"/>
      <c r="X1128"/>
      <c r="Y1128"/>
      <c r="Z1128"/>
      <c r="AA1128"/>
      <c r="AB1128"/>
      <c r="AC1128"/>
      <c r="AD1128"/>
      <c r="AE1128"/>
      <c r="AF1128"/>
      <c r="AG1128"/>
      <c r="AH1128"/>
      <c r="AI1128"/>
      <c r="AJ1128"/>
      <c r="AK1128"/>
      <c r="AL1128"/>
      <c r="AM1128"/>
      <c r="AN1128"/>
      <c r="AO1128"/>
      <c r="AP1128"/>
      <c r="AQ1128"/>
      <c r="AR1128"/>
      <c r="AS1128"/>
      <c r="AT1128"/>
      <c r="AU1128"/>
      <c r="AV1128"/>
      <c r="AW1128"/>
      <c r="AX1128"/>
      <c r="AY1128"/>
      <c r="AZ1128"/>
      <c r="BA1128"/>
      <c r="BB1128"/>
      <c r="BC1128"/>
      <c r="BD1128"/>
      <c r="BE1128"/>
      <c r="BF1128"/>
      <c r="BG1128"/>
      <c r="BH1128"/>
      <c r="BI1128"/>
      <c r="BJ1128"/>
      <c r="BK1128"/>
      <c r="BL1128"/>
      <c r="BM1128"/>
      <c r="BN1128"/>
      <c r="BO1128"/>
      <c r="BP1128"/>
      <c r="BQ1128"/>
      <c r="BR1128"/>
      <c r="BS1128"/>
      <c r="BT1128"/>
    </row>
    <row r="1129" spans="1:72" s="8" customFormat="1" x14ac:dyDescent="0.25">
      <c r="A1129" s="91">
        <v>1126</v>
      </c>
      <c r="B1129" s="91">
        <v>120</v>
      </c>
      <c r="C1129" s="91"/>
      <c r="D1129" s="91"/>
      <c r="E1129" s="103">
        <v>6</v>
      </c>
      <c r="F1129" s="103">
        <v>2323.1968776366598</v>
      </c>
      <c r="G1129" s="103">
        <v>88.418646200868494</v>
      </c>
      <c r="H1129" s="103">
        <v>0</v>
      </c>
      <c r="I1129" s="103">
        <v>-6.7199315199413396</v>
      </c>
      <c r="J1129" s="103">
        <v>1.51915364672109</v>
      </c>
      <c r="K1129" s="103">
        <v>4.2840082199079896</v>
      </c>
      <c r="L1129" s="103">
        <v>18.5336476040771</v>
      </c>
      <c r="M1129"/>
      <c r="N1129"/>
      <c r="O1129"/>
      <c r="P1129"/>
      <c r="Q1129"/>
      <c r="R1129"/>
      <c r="S1129"/>
      <c r="T1129"/>
      <c r="U1129"/>
      <c r="V1129"/>
      <c r="W1129"/>
      <c r="X1129"/>
      <c r="Y1129"/>
      <c r="Z1129"/>
      <c r="AA1129"/>
      <c r="AB1129"/>
      <c r="AC1129"/>
      <c r="AD1129"/>
      <c r="AE1129"/>
      <c r="AF1129"/>
      <c r="AG1129"/>
      <c r="AH1129"/>
      <c r="AI1129"/>
      <c r="AJ1129"/>
      <c r="AK1129"/>
      <c r="AL1129"/>
      <c r="AM1129"/>
      <c r="AN1129"/>
      <c r="AO1129"/>
      <c r="AP1129"/>
      <c r="AQ1129"/>
      <c r="AR1129"/>
      <c r="AS1129"/>
      <c r="AT1129"/>
      <c r="AU1129"/>
      <c r="AV1129"/>
      <c r="AW1129"/>
      <c r="AX1129"/>
      <c r="AY1129"/>
      <c r="AZ1129"/>
      <c r="BA1129"/>
      <c r="BB1129"/>
      <c r="BC1129"/>
      <c r="BD1129"/>
      <c r="BE1129"/>
      <c r="BF1129"/>
      <c r="BG1129"/>
      <c r="BH1129"/>
      <c r="BI1129"/>
      <c r="BJ1129"/>
      <c r="BK1129"/>
      <c r="BL1129"/>
      <c r="BM1129"/>
      <c r="BN1129"/>
      <c r="BO1129"/>
      <c r="BP1129"/>
      <c r="BQ1129"/>
      <c r="BR1129"/>
      <c r="BS1129"/>
      <c r="BT1129"/>
    </row>
    <row r="1130" spans="1:72" s="8" customFormat="1" x14ac:dyDescent="0.25">
      <c r="A1130" s="91">
        <v>1127</v>
      </c>
      <c r="B1130" s="91">
        <v>118</v>
      </c>
      <c r="C1130" s="91"/>
      <c r="D1130" s="91"/>
      <c r="E1130" s="103">
        <v>6</v>
      </c>
      <c r="F1130" s="103">
        <v>2284.4769296760501</v>
      </c>
      <c r="G1130" s="103">
        <v>88.4040423753585</v>
      </c>
      <c r="H1130" s="103">
        <v>-11.970173169640301</v>
      </c>
      <c r="I1130" s="103">
        <v>5.2502416496989301</v>
      </c>
      <c r="J1130" s="103">
        <v>0</v>
      </c>
      <c r="K1130" s="103">
        <v>0</v>
      </c>
      <c r="L1130" s="103">
        <v>-3.7155864010811301</v>
      </c>
      <c r="M1130"/>
      <c r="N1130"/>
      <c r="O1130"/>
      <c r="P1130"/>
      <c r="Q1130"/>
      <c r="R1130"/>
      <c r="S1130"/>
      <c r="T1130"/>
      <c r="U1130"/>
      <c r="V1130"/>
      <c r="W1130"/>
      <c r="X1130"/>
      <c r="Y1130"/>
      <c r="Z1130"/>
      <c r="AA1130"/>
      <c r="AB1130"/>
      <c r="AC1130"/>
      <c r="AD1130"/>
      <c r="AE1130"/>
      <c r="AF1130"/>
      <c r="AG1130"/>
      <c r="AH1130"/>
      <c r="AI1130"/>
      <c r="AJ1130"/>
      <c r="AK1130"/>
      <c r="AL1130"/>
      <c r="AM1130"/>
      <c r="AN1130"/>
      <c r="AO1130"/>
      <c r="AP1130"/>
      <c r="AQ1130"/>
      <c r="AR1130"/>
      <c r="AS1130"/>
      <c r="AT1130"/>
      <c r="AU1130"/>
      <c r="AV1130"/>
      <c r="AW1130"/>
      <c r="AX1130"/>
      <c r="AY1130"/>
      <c r="AZ1130"/>
      <c r="BA1130"/>
      <c r="BB1130"/>
      <c r="BC1130"/>
      <c r="BD1130"/>
      <c r="BE1130"/>
      <c r="BF1130"/>
      <c r="BG1130"/>
      <c r="BH1130"/>
      <c r="BI1130"/>
      <c r="BJ1130"/>
      <c r="BK1130"/>
      <c r="BL1130"/>
      <c r="BM1130"/>
      <c r="BN1130"/>
      <c r="BO1130"/>
      <c r="BP1130"/>
      <c r="BQ1130"/>
      <c r="BR1130"/>
      <c r="BS1130"/>
      <c r="BT1130"/>
    </row>
    <row r="1131" spans="1:72" s="8" customFormat="1" x14ac:dyDescent="0.25">
      <c r="A1131" s="91">
        <v>1128</v>
      </c>
      <c r="B1131" s="91">
        <v>115</v>
      </c>
      <c r="C1131" s="91"/>
      <c r="D1131" s="91"/>
      <c r="E1131" s="103">
        <v>6</v>
      </c>
      <c r="F1131" s="103">
        <v>2226.39700773513</v>
      </c>
      <c r="G1131" s="103">
        <v>88.339116088535405</v>
      </c>
      <c r="H1131" s="103">
        <v>-12.6862596584215</v>
      </c>
      <c r="I1131" s="103">
        <v>5.9663281384801996</v>
      </c>
      <c r="J1131" s="103">
        <v>0</v>
      </c>
      <c r="K1131" s="103">
        <v>0</v>
      </c>
      <c r="L1131" s="103">
        <v>-8.4730715004205592</v>
      </c>
      <c r="M1131"/>
      <c r="N1131"/>
      <c r="O1131"/>
      <c r="P1131"/>
      <c r="Q1131"/>
      <c r="R1131"/>
      <c r="S1131"/>
      <c r="T1131"/>
      <c r="U1131"/>
      <c r="V1131"/>
      <c r="W1131"/>
      <c r="X1131"/>
      <c r="Y1131"/>
      <c r="Z1131"/>
      <c r="AA1131"/>
      <c r="AB1131"/>
      <c r="AC1131"/>
      <c r="AD1131"/>
      <c r="AE1131"/>
      <c r="AF1131"/>
      <c r="AG1131"/>
      <c r="AH1131"/>
      <c r="AI1131"/>
      <c r="AJ1131"/>
      <c r="AK1131"/>
      <c r="AL1131"/>
      <c r="AM1131"/>
      <c r="AN1131"/>
      <c r="AO1131"/>
      <c r="AP1131"/>
      <c r="AQ1131"/>
      <c r="AR1131"/>
      <c r="AS1131"/>
      <c r="AT1131"/>
      <c r="AU1131"/>
      <c r="AV1131"/>
      <c r="AW1131"/>
      <c r="AX1131"/>
      <c r="AY1131"/>
      <c r="AZ1131"/>
      <c r="BA1131"/>
      <c r="BB1131"/>
      <c r="BC1131"/>
      <c r="BD1131"/>
      <c r="BE1131"/>
      <c r="BF1131"/>
      <c r="BG1131"/>
      <c r="BH1131"/>
      <c r="BI1131"/>
      <c r="BJ1131"/>
      <c r="BK1131"/>
      <c r="BL1131"/>
      <c r="BM1131"/>
      <c r="BN1131"/>
      <c r="BO1131"/>
      <c r="BP1131"/>
      <c r="BQ1131"/>
      <c r="BR1131"/>
      <c r="BS1131"/>
      <c r="BT1131"/>
    </row>
    <row r="1132" spans="1:72" s="8" customFormat="1" x14ac:dyDescent="0.25">
      <c r="A1132" s="91">
        <v>1129</v>
      </c>
      <c r="B1132" s="91">
        <v>112</v>
      </c>
      <c r="C1132" s="91"/>
      <c r="D1132" s="91"/>
      <c r="E1132" s="103">
        <v>6</v>
      </c>
      <c r="F1132" s="103">
        <v>2168.31708579421</v>
      </c>
      <c r="G1132" s="103">
        <v>88.385778598235007</v>
      </c>
      <c r="H1132" s="103">
        <v>-14.2374322121593</v>
      </c>
      <c r="I1132" s="103">
        <v>7.5175006922179204</v>
      </c>
      <c r="J1132" s="103">
        <v>0</v>
      </c>
      <c r="K1132" s="103">
        <v>0</v>
      </c>
      <c r="L1132" s="103">
        <v>-5.4116288837615798</v>
      </c>
      <c r="M1132"/>
      <c r="N1132"/>
      <c r="O1132"/>
      <c r="P1132"/>
      <c r="Q1132"/>
      <c r="R1132"/>
      <c r="S1132"/>
      <c r="T1132"/>
      <c r="U1132"/>
      <c r="V1132"/>
      <c r="W1132"/>
      <c r="X1132"/>
      <c r="Y1132"/>
      <c r="Z1132"/>
      <c r="AA1132"/>
      <c r="AB1132"/>
      <c r="AC1132"/>
      <c r="AD1132"/>
      <c r="AE1132"/>
      <c r="AF1132"/>
      <c r="AG1132"/>
      <c r="AH1132"/>
      <c r="AI1132"/>
      <c r="AJ1132"/>
      <c r="AK1132"/>
      <c r="AL1132"/>
      <c r="AM1132"/>
      <c r="AN1132"/>
      <c r="AO1132"/>
      <c r="AP1132"/>
      <c r="AQ1132"/>
      <c r="AR1132"/>
      <c r="AS1132"/>
      <c r="AT1132"/>
      <c r="AU1132"/>
      <c r="AV1132"/>
      <c r="AW1132"/>
      <c r="AX1132"/>
      <c r="AY1132"/>
      <c r="AZ1132"/>
      <c r="BA1132"/>
      <c r="BB1132"/>
      <c r="BC1132"/>
      <c r="BD1132"/>
      <c r="BE1132"/>
      <c r="BF1132"/>
      <c r="BG1132"/>
      <c r="BH1132"/>
      <c r="BI1132"/>
      <c r="BJ1132"/>
      <c r="BK1132"/>
      <c r="BL1132"/>
      <c r="BM1132"/>
      <c r="BN1132"/>
      <c r="BO1132"/>
      <c r="BP1132"/>
      <c r="BQ1132"/>
      <c r="BR1132"/>
      <c r="BS1132"/>
      <c r="BT1132"/>
    </row>
    <row r="1133" spans="1:72" s="8" customFormat="1" x14ac:dyDescent="0.25">
      <c r="A1133" s="91">
        <v>1130</v>
      </c>
      <c r="B1133" s="91">
        <v>110</v>
      </c>
      <c r="C1133" s="91"/>
      <c r="D1133" s="91"/>
      <c r="E1133" s="103">
        <v>6</v>
      </c>
      <c r="F1133" s="103">
        <v>2129.5971378335998</v>
      </c>
      <c r="G1133" s="103">
        <v>88.417864890954206</v>
      </c>
      <c r="H1133" s="103">
        <v>0</v>
      </c>
      <c r="I1133" s="103">
        <v>-6.7199315199413396</v>
      </c>
      <c r="J1133" s="103">
        <v>1.1708748847541399</v>
      </c>
      <c r="K1133" s="103">
        <v>3.30186327209038</v>
      </c>
      <c r="L1133" s="103">
        <v>13.383315947034999</v>
      </c>
      <c r="M1133"/>
      <c r="N1133"/>
      <c r="O1133"/>
      <c r="P1133"/>
      <c r="Q1133"/>
      <c r="R1133"/>
      <c r="S1133"/>
      <c r="T1133"/>
      <c r="U1133"/>
      <c r="V1133"/>
      <c r="W1133"/>
      <c r="X1133"/>
      <c r="Y1133"/>
      <c r="Z1133"/>
      <c r="AA1133"/>
      <c r="AB1133"/>
      <c r="AC1133"/>
      <c r="AD1133"/>
      <c r="AE1133"/>
      <c r="AF1133"/>
      <c r="AG1133"/>
      <c r="AH1133"/>
      <c r="AI1133"/>
      <c r="AJ1133"/>
      <c r="AK1133"/>
      <c r="AL1133"/>
      <c r="AM1133"/>
      <c r="AN1133"/>
      <c r="AO1133"/>
      <c r="AP1133"/>
      <c r="AQ1133"/>
      <c r="AR1133"/>
      <c r="AS1133"/>
      <c r="AT1133"/>
      <c r="AU1133"/>
      <c r="AV1133"/>
      <c r="AW1133"/>
      <c r="AX1133"/>
      <c r="AY1133"/>
      <c r="AZ1133"/>
      <c r="BA1133"/>
      <c r="BB1133"/>
      <c r="BC1133"/>
      <c r="BD1133"/>
      <c r="BE1133"/>
      <c r="BF1133"/>
      <c r="BG1133"/>
      <c r="BH1133"/>
      <c r="BI1133"/>
      <c r="BJ1133"/>
      <c r="BK1133"/>
      <c r="BL1133"/>
      <c r="BM1133"/>
      <c r="BN1133"/>
      <c r="BO1133"/>
      <c r="BP1133"/>
      <c r="BQ1133"/>
      <c r="BR1133"/>
      <c r="BS1133"/>
      <c r="BT1133"/>
    </row>
    <row r="1134" spans="1:72" s="8" customFormat="1" x14ac:dyDescent="0.25">
      <c r="A1134" s="91">
        <v>1131</v>
      </c>
      <c r="B1134" s="91">
        <v>109</v>
      </c>
      <c r="C1134" s="91"/>
      <c r="D1134" s="91"/>
      <c r="E1134" s="103">
        <v>6</v>
      </c>
      <c r="F1134" s="103">
        <v>2110.2371638533</v>
      </c>
      <c r="G1134" s="103">
        <v>88.446584556575402</v>
      </c>
      <c r="H1134" s="103">
        <v>-14.298471601434599</v>
      </c>
      <c r="I1134" s="103">
        <v>7.57854008149328</v>
      </c>
      <c r="J1134" s="103">
        <v>0</v>
      </c>
      <c r="K1134" s="103">
        <v>0</v>
      </c>
      <c r="L1134" s="103">
        <v>-5.6623247000072396</v>
      </c>
      <c r="M1134"/>
      <c r="N1134"/>
      <c r="O1134"/>
      <c r="P1134"/>
      <c r="Q1134"/>
      <c r="R1134"/>
      <c r="S1134"/>
      <c r="T1134"/>
      <c r="U1134"/>
      <c r="V1134"/>
      <c r="W1134"/>
      <c r="X1134"/>
      <c r="Y1134"/>
      <c r="Z1134"/>
      <c r="AA1134"/>
      <c r="AB1134"/>
      <c r="AC1134"/>
      <c r="AD1134"/>
      <c r="AE1134"/>
      <c r="AF1134"/>
      <c r="AG1134"/>
      <c r="AH1134"/>
      <c r="AI1134"/>
      <c r="AJ1134"/>
      <c r="AK1134"/>
      <c r="AL1134"/>
      <c r="AM1134"/>
      <c r="AN1134"/>
      <c r="AO1134"/>
      <c r="AP1134"/>
      <c r="AQ1134"/>
      <c r="AR1134"/>
      <c r="AS1134"/>
      <c r="AT1134"/>
      <c r="AU1134"/>
      <c r="AV1134"/>
      <c r="AW1134"/>
      <c r="AX1134"/>
      <c r="AY1134"/>
      <c r="AZ1134"/>
      <c r="BA1134"/>
      <c r="BB1134"/>
      <c r="BC1134"/>
      <c r="BD1134"/>
      <c r="BE1134"/>
      <c r="BF1134"/>
      <c r="BG1134"/>
      <c r="BH1134"/>
      <c r="BI1134"/>
      <c r="BJ1134"/>
      <c r="BK1134"/>
      <c r="BL1134"/>
      <c r="BM1134"/>
      <c r="BN1134"/>
      <c r="BO1134"/>
      <c r="BP1134"/>
      <c r="BQ1134"/>
      <c r="BR1134"/>
      <c r="BS1134"/>
      <c r="BT1134"/>
    </row>
    <row r="1135" spans="1:72" s="8" customFormat="1" x14ac:dyDescent="0.25">
      <c r="A1135" s="91">
        <v>1132</v>
      </c>
      <c r="B1135" s="91">
        <v>105</v>
      </c>
      <c r="C1135" s="91"/>
      <c r="D1135" s="91"/>
      <c r="E1135" s="103">
        <v>6</v>
      </c>
      <c r="F1135" s="103">
        <v>2032.7972679320701</v>
      </c>
      <c r="G1135" s="103">
        <v>88.434637875325706</v>
      </c>
      <c r="H1135" s="103">
        <v>-20.748466551570701</v>
      </c>
      <c r="I1135" s="103">
        <v>14.0285350316293</v>
      </c>
      <c r="J1135" s="103">
        <v>0</v>
      </c>
      <c r="K1135" s="103">
        <v>0</v>
      </c>
      <c r="L1135" s="103">
        <v>-7.5140419837855204</v>
      </c>
      <c r="M1135"/>
      <c r="N1135"/>
      <c r="O1135"/>
      <c r="P1135"/>
      <c r="Q1135"/>
      <c r="R1135"/>
      <c r="S1135"/>
      <c r="T1135"/>
      <c r="U1135"/>
      <c r="V1135"/>
      <c r="W1135"/>
      <c r="X1135"/>
      <c r="Y1135"/>
      <c r="Z1135"/>
      <c r="AA1135"/>
      <c r="AB1135"/>
      <c r="AC1135"/>
      <c r="AD1135"/>
      <c r="AE1135"/>
      <c r="AF1135"/>
      <c r="AG1135"/>
      <c r="AH1135"/>
      <c r="AI1135"/>
      <c r="AJ1135"/>
      <c r="AK1135"/>
      <c r="AL1135"/>
      <c r="AM1135"/>
      <c r="AN1135"/>
      <c r="AO1135"/>
      <c r="AP1135"/>
      <c r="AQ1135"/>
      <c r="AR1135"/>
      <c r="AS1135"/>
      <c r="AT1135"/>
      <c r="AU1135"/>
      <c r="AV1135"/>
      <c r="AW1135"/>
      <c r="AX1135"/>
      <c r="AY1135"/>
      <c r="AZ1135"/>
      <c r="BA1135"/>
      <c r="BB1135"/>
      <c r="BC1135"/>
      <c r="BD1135"/>
      <c r="BE1135"/>
      <c r="BF1135"/>
      <c r="BG1135"/>
      <c r="BH1135"/>
      <c r="BI1135"/>
      <c r="BJ1135"/>
      <c r="BK1135"/>
      <c r="BL1135"/>
      <c r="BM1135"/>
      <c r="BN1135"/>
      <c r="BO1135"/>
      <c r="BP1135"/>
      <c r="BQ1135"/>
      <c r="BR1135"/>
      <c r="BS1135"/>
      <c r="BT1135"/>
    </row>
    <row r="1136" spans="1:72" s="8" customFormat="1" x14ac:dyDescent="0.25">
      <c r="A1136" s="91">
        <v>1133</v>
      </c>
      <c r="B1136" s="91">
        <v>103</v>
      </c>
      <c r="C1136" s="91"/>
      <c r="D1136" s="91"/>
      <c r="E1136" s="103">
        <v>6</v>
      </c>
      <c r="F1136" s="103">
        <v>1994.0773199714599</v>
      </c>
      <c r="G1136" s="103">
        <v>88.475322110448303</v>
      </c>
      <c r="H1136" s="103">
        <v>-1.53269137086567</v>
      </c>
      <c r="I1136" s="103">
        <v>-5.1872401490756701</v>
      </c>
      <c r="J1136" s="103">
        <v>0.371430405782192</v>
      </c>
      <c r="K1136" s="103">
        <v>1.0474325062044301</v>
      </c>
      <c r="L1136" s="103">
        <v>-0.26291424386569801</v>
      </c>
      <c r="M1136"/>
      <c r="N1136"/>
      <c r="O1136"/>
      <c r="P1136"/>
      <c r="Q1136"/>
      <c r="R1136"/>
      <c r="S1136"/>
      <c r="T1136"/>
      <c r="U1136"/>
      <c r="V1136"/>
      <c r="W1136"/>
      <c r="X1136"/>
      <c r="Y1136"/>
      <c r="Z1136"/>
      <c r="AA1136"/>
      <c r="AB1136"/>
      <c r="AC1136"/>
      <c r="AD1136"/>
      <c r="AE1136"/>
      <c r="AF1136"/>
      <c r="AG1136"/>
      <c r="AH1136"/>
      <c r="AI1136"/>
      <c r="AJ1136"/>
      <c r="AK1136"/>
      <c r="AL1136"/>
      <c r="AM1136"/>
      <c r="AN1136"/>
      <c r="AO1136"/>
      <c r="AP1136"/>
      <c r="AQ1136"/>
      <c r="AR1136"/>
      <c r="AS1136"/>
      <c r="AT1136"/>
      <c r="AU1136"/>
      <c r="AV1136"/>
      <c r="AW1136"/>
      <c r="AX1136"/>
      <c r="AY1136"/>
      <c r="AZ1136"/>
      <c r="BA1136"/>
      <c r="BB1136"/>
      <c r="BC1136"/>
      <c r="BD1136"/>
      <c r="BE1136"/>
      <c r="BF1136"/>
      <c r="BG1136"/>
      <c r="BH1136"/>
      <c r="BI1136"/>
      <c r="BJ1136"/>
      <c r="BK1136"/>
      <c r="BL1136"/>
      <c r="BM1136"/>
      <c r="BN1136"/>
      <c r="BO1136"/>
      <c r="BP1136"/>
      <c r="BQ1136"/>
      <c r="BR1136"/>
      <c r="BS1136"/>
      <c r="BT1136"/>
    </row>
    <row r="1137" spans="1:72" s="8" customFormat="1" x14ac:dyDescent="0.25">
      <c r="A1137" s="91">
        <v>1134</v>
      </c>
      <c r="B1137" s="91">
        <v>100</v>
      </c>
      <c r="C1137" s="91"/>
      <c r="D1137" s="91"/>
      <c r="E1137" s="103">
        <v>6</v>
      </c>
      <c r="F1137" s="103">
        <v>1935.9973980305499</v>
      </c>
      <c r="G1137" s="103">
        <v>88.447164505596504</v>
      </c>
      <c r="H1137" s="103">
        <v>-16.758574478017099</v>
      </c>
      <c r="I1137" s="103">
        <v>10.038642958075799</v>
      </c>
      <c r="J1137" s="103">
        <v>0</v>
      </c>
      <c r="K1137" s="103">
        <v>0</v>
      </c>
      <c r="L1137" s="103">
        <v>-7.0576171673393198</v>
      </c>
      <c r="M1137"/>
      <c r="N1137"/>
      <c r="O1137"/>
      <c r="P1137"/>
      <c r="Q1137"/>
      <c r="R1137"/>
      <c r="S1137"/>
      <c r="T1137"/>
      <c r="U1137"/>
      <c r="V1137"/>
      <c r="W1137"/>
      <c r="X1137"/>
      <c r="Y1137"/>
      <c r="Z1137"/>
      <c r="AA1137"/>
      <c r="AB1137"/>
      <c r="AC1137"/>
      <c r="AD1137"/>
      <c r="AE1137"/>
      <c r="AF1137"/>
      <c r="AG1137"/>
      <c r="AH1137"/>
      <c r="AI1137"/>
      <c r="AJ1137"/>
      <c r="AK1137"/>
      <c r="AL1137"/>
      <c r="AM1137"/>
      <c r="AN1137"/>
      <c r="AO1137"/>
      <c r="AP1137"/>
      <c r="AQ1137"/>
      <c r="AR1137"/>
      <c r="AS1137"/>
      <c r="AT1137"/>
      <c r="AU1137"/>
      <c r="AV1137"/>
      <c r="AW1137"/>
      <c r="AX1137"/>
      <c r="AY1137"/>
      <c r="AZ1137"/>
      <c r="BA1137"/>
      <c r="BB1137"/>
      <c r="BC1137"/>
      <c r="BD1137"/>
      <c r="BE1137"/>
      <c r="BF1137"/>
      <c r="BG1137"/>
      <c r="BH1137"/>
      <c r="BI1137"/>
      <c r="BJ1137"/>
      <c r="BK1137"/>
      <c r="BL1137"/>
      <c r="BM1137"/>
      <c r="BN1137"/>
      <c r="BO1137"/>
      <c r="BP1137"/>
      <c r="BQ1137"/>
      <c r="BR1137"/>
      <c r="BS1137"/>
      <c r="BT1137"/>
    </row>
    <row r="1138" spans="1:72" s="8" customFormat="1" x14ac:dyDescent="0.25">
      <c r="A1138" s="91">
        <v>1135</v>
      </c>
      <c r="B1138" s="91">
        <v>97</v>
      </c>
      <c r="C1138" s="91"/>
      <c r="D1138" s="91"/>
      <c r="E1138" s="103">
        <v>6</v>
      </c>
      <c r="F1138" s="103">
        <v>1877.9174760896301</v>
      </c>
      <c r="G1138" s="103">
        <v>88.477675604077206</v>
      </c>
      <c r="H1138" s="103">
        <v>-1.3953559968553799</v>
      </c>
      <c r="I1138" s="103">
        <v>-5.3245755230859597</v>
      </c>
      <c r="J1138" s="103">
        <v>0.48930322581976599</v>
      </c>
      <c r="K1138" s="103">
        <v>1.3798334658009901</v>
      </c>
      <c r="L1138" s="103">
        <v>2.3889393388204798</v>
      </c>
      <c r="M1138"/>
      <c r="N1138"/>
      <c r="O1138"/>
      <c r="P1138"/>
      <c r="Q1138"/>
      <c r="R1138"/>
      <c r="S1138"/>
      <c r="T1138"/>
      <c r="U1138"/>
      <c r="V1138"/>
      <c r="W1138"/>
      <c r="X1138"/>
      <c r="Y1138"/>
      <c r="Z1138"/>
      <c r="AA1138"/>
      <c r="AB1138"/>
      <c r="AC1138"/>
      <c r="AD1138"/>
      <c r="AE1138"/>
      <c r="AF1138"/>
      <c r="AG1138"/>
      <c r="AH1138"/>
      <c r="AI1138"/>
      <c r="AJ1138"/>
      <c r="AK1138"/>
      <c r="AL1138"/>
      <c r="AM1138"/>
      <c r="AN1138"/>
      <c r="AO1138"/>
      <c r="AP1138"/>
      <c r="AQ1138"/>
      <c r="AR1138"/>
      <c r="AS1138"/>
      <c r="AT1138"/>
      <c r="AU1138"/>
      <c r="AV1138"/>
      <c r="AW1138"/>
      <c r="AX1138"/>
      <c r="AY1138"/>
      <c r="AZ1138"/>
      <c r="BA1138"/>
      <c r="BB1138"/>
      <c r="BC1138"/>
      <c r="BD1138"/>
      <c r="BE1138"/>
      <c r="BF1138"/>
      <c r="BG1138"/>
      <c r="BH1138"/>
      <c r="BI1138"/>
      <c r="BJ1138"/>
      <c r="BK1138"/>
      <c r="BL1138"/>
      <c r="BM1138"/>
      <c r="BN1138"/>
      <c r="BO1138"/>
      <c r="BP1138"/>
      <c r="BQ1138"/>
      <c r="BR1138"/>
      <c r="BS1138"/>
      <c r="BT1138"/>
    </row>
    <row r="1139" spans="1:72" s="8" customFormat="1" x14ac:dyDescent="0.25">
      <c r="A1139" s="91">
        <v>1136</v>
      </c>
      <c r="B1139" s="91">
        <v>96</v>
      </c>
      <c r="C1139" s="91"/>
      <c r="D1139" s="91"/>
      <c r="E1139" s="103">
        <v>6</v>
      </c>
      <c r="F1139" s="103">
        <v>1858.55750210932</v>
      </c>
      <c r="G1139" s="103">
        <v>88.506039061922095</v>
      </c>
      <c r="H1139" s="103">
        <v>-16.452019887382399</v>
      </c>
      <c r="I1139" s="103">
        <v>9.7320883674410208</v>
      </c>
      <c r="J1139" s="103">
        <v>0</v>
      </c>
      <c r="K1139" s="103">
        <v>0</v>
      </c>
      <c r="L1139" s="103">
        <v>-6.70290242293727</v>
      </c>
      <c r="M1139"/>
      <c r="N1139"/>
      <c r="O1139"/>
      <c r="P1139"/>
      <c r="Q1139"/>
      <c r="R1139"/>
      <c r="S1139"/>
      <c r="T1139"/>
      <c r="U1139"/>
      <c r="V1139"/>
      <c r="W1139"/>
      <c r="X1139"/>
      <c r="Y1139"/>
      <c r="Z1139"/>
      <c r="AA1139"/>
      <c r="AB1139"/>
      <c r="AC1139"/>
      <c r="AD1139"/>
      <c r="AE1139"/>
      <c r="AF1139"/>
      <c r="AG1139"/>
      <c r="AH1139"/>
      <c r="AI1139"/>
      <c r="AJ1139"/>
      <c r="AK1139"/>
      <c r="AL1139"/>
      <c r="AM1139"/>
      <c r="AN1139"/>
      <c r="AO1139"/>
      <c r="AP1139"/>
      <c r="AQ1139"/>
      <c r="AR1139"/>
      <c r="AS1139"/>
      <c r="AT1139"/>
      <c r="AU1139"/>
      <c r="AV1139"/>
      <c r="AW1139"/>
      <c r="AX1139"/>
      <c r="AY1139"/>
      <c r="AZ1139"/>
      <c r="BA1139"/>
      <c r="BB1139"/>
      <c r="BC1139"/>
      <c r="BD1139"/>
      <c r="BE1139"/>
      <c r="BF1139"/>
      <c r="BG1139"/>
      <c r="BH1139"/>
      <c r="BI1139"/>
      <c r="BJ1139"/>
      <c r="BK1139"/>
      <c r="BL1139"/>
      <c r="BM1139"/>
      <c r="BN1139"/>
      <c r="BO1139"/>
      <c r="BP1139"/>
      <c r="BQ1139"/>
      <c r="BR1139"/>
      <c r="BS1139"/>
      <c r="BT1139"/>
    </row>
    <row r="1140" spans="1:72" s="8" customFormat="1" x14ac:dyDescent="0.25">
      <c r="A1140" s="91">
        <v>1137</v>
      </c>
      <c r="B1140" s="91">
        <v>92</v>
      </c>
      <c r="C1140" s="91"/>
      <c r="D1140" s="91"/>
      <c r="E1140" s="103">
        <v>6</v>
      </c>
      <c r="F1140" s="103">
        <v>1781.1176061880999</v>
      </c>
      <c r="G1140" s="103">
        <v>88.472464713213796</v>
      </c>
      <c r="H1140" s="103">
        <v>-15.840697276784599</v>
      </c>
      <c r="I1140" s="103">
        <v>9.1207657568432996</v>
      </c>
      <c r="J1140" s="103">
        <v>0</v>
      </c>
      <c r="K1140" s="103">
        <v>0</v>
      </c>
      <c r="L1140" s="103">
        <v>-6.3570542162138102</v>
      </c>
      <c r="M1140"/>
      <c r="N1140"/>
      <c r="O1140"/>
      <c r="P1140"/>
      <c r="Q1140"/>
      <c r="R1140"/>
      <c r="S1140"/>
      <c r="T1140"/>
      <c r="U1140"/>
      <c r="V1140"/>
      <c r="W1140"/>
      <c r="X1140"/>
      <c r="Y1140"/>
      <c r="Z1140"/>
      <c r="AA1140"/>
      <c r="AB1140"/>
      <c r="AC1140"/>
      <c r="AD1140"/>
      <c r="AE1140"/>
      <c r="AF1140"/>
      <c r="AG1140"/>
      <c r="AH1140"/>
      <c r="AI1140"/>
      <c r="AJ1140"/>
      <c r="AK1140"/>
      <c r="AL1140"/>
      <c r="AM1140"/>
      <c r="AN1140"/>
      <c r="AO1140"/>
      <c r="AP1140"/>
      <c r="AQ1140"/>
      <c r="AR1140"/>
      <c r="AS1140"/>
      <c r="AT1140"/>
      <c r="AU1140"/>
      <c r="AV1140"/>
      <c r="AW1140"/>
      <c r="AX1140"/>
      <c r="AY1140"/>
      <c r="AZ1140"/>
      <c r="BA1140"/>
      <c r="BB1140"/>
      <c r="BC1140"/>
      <c r="BD1140"/>
      <c r="BE1140"/>
      <c r="BF1140"/>
      <c r="BG1140"/>
      <c r="BH1140"/>
      <c r="BI1140"/>
      <c r="BJ1140"/>
      <c r="BK1140"/>
      <c r="BL1140"/>
      <c r="BM1140"/>
      <c r="BN1140"/>
      <c r="BO1140"/>
      <c r="BP1140"/>
      <c r="BQ1140"/>
      <c r="BR1140"/>
      <c r="BS1140"/>
      <c r="BT1140"/>
    </row>
    <row r="1141" spans="1:72" s="8" customFormat="1" x14ac:dyDescent="0.25">
      <c r="A1141" s="91">
        <v>1138</v>
      </c>
      <c r="B1141" s="91">
        <v>90</v>
      </c>
      <c r="C1141" s="91"/>
      <c r="D1141" s="91"/>
      <c r="E1141" s="103">
        <v>6</v>
      </c>
      <c r="F1141" s="103">
        <v>1742.39765822749</v>
      </c>
      <c r="G1141" s="103">
        <v>88.493568644212601</v>
      </c>
      <c r="H1141" s="103">
        <v>-16.5640473295046</v>
      </c>
      <c r="I1141" s="103">
        <v>9.8441158095632595</v>
      </c>
      <c r="J1141" s="103">
        <v>0.24102902605468801</v>
      </c>
      <c r="K1141" s="103">
        <v>0.67970105004413295</v>
      </c>
      <c r="L1141" s="103">
        <v>-1.5132316197489299</v>
      </c>
      <c r="M1141"/>
      <c r="N1141"/>
      <c r="O1141"/>
      <c r="P1141"/>
      <c r="Q1141"/>
      <c r="R1141"/>
      <c r="S1141"/>
      <c r="T1141"/>
      <c r="U1141"/>
      <c r="V1141"/>
      <c r="W1141"/>
      <c r="X1141"/>
      <c r="Y1141"/>
      <c r="Z1141"/>
      <c r="AA1141"/>
      <c r="AB1141"/>
      <c r="AC1141"/>
      <c r="AD1141"/>
      <c r="AE1141"/>
      <c r="AF1141"/>
      <c r="AG1141"/>
      <c r="AH1141"/>
      <c r="AI1141"/>
      <c r="AJ1141"/>
      <c r="AK1141"/>
      <c r="AL1141"/>
      <c r="AM1141"/>
      <c r="AN1141"/>
      <c r="AO1141"/>
      <c r="AP1141"/>
      <c r="AQ1141"/>
      <c r="AR1141"/>
      <c r="AS1141"/>
      <c r="AT1141"/>
      <c r="AU1141"/>
      <c r="AV1141"/>
      <c r="AW1141"/>
      <c r="AX1141"/>
      <c r="AY1141"/>
      <c r="AZ1141"/>
      <c r="BA1141"/>
      <c r="BB1141"/>
      <c r="BC1141"/>
      <c r="BD1141"/>
      <c r="BE1141"/>
      <c r="BF1141"/>
      <c r="BG1141"/>
      <c r="BH1141"/>
      <c r="BI1141"/>
      <c r="BJ1141"/>
      <c r="BK1141"/>
      <c r="BL1141"/>
      <c r="BM1141"/>
      <c r="BN1141"/>
      <c r="BO1141"/>
      <c r="BP1141"/>
      <c r="BQ1141"/>
      <c r="BR1141"/>
      <c r="BS1141"/>
      <c r="BT1141"/>
    </row>
    <row r="1142" spans="1:72" s="8" customFormat="1" x14ac:dyDescent="0.25">
      <c r="A1142" s="91">
        <v>1139</v>
      </c>
      <c r="B1142" s="91">
        <v>88</v>
      </c>
      <c r="C1142" s="91"/>
      <c r="D1142" s="91"/>
      <c r="E1142" s="103">
        <v>6</v>
      </c>
      <c r="F1142" s="103">
        <v>1703.67771026688</v>
      </c>
      <c r="G1142" s="103">
        <v>88.519346491243695</v>
      </c>
      <c r="H1142" s="103">
        <v>-1.3126464989195099</v>
      </c>
      <c r="I1142" s="103">
        <v>-5.4072850210218304</v>
      </c>
      <c r="J1142" s="103">
        <v>0.47679768434907399</v>
      </c>
      <c r="K1142" s="103">
        <v>1.34456788053877</v>
      </c>
      <c r="L1142" s="103">
        <v>2.8723103264453802</v>
      </c>
      <c r="M1142"/>
      <c r="N1142"/>
      <c r="O1142"/>
      <c r="P1142"/>
      <c r="Q1142"/>
      <c r="R1142"/>
      <c r="S1142"/>
      <c r="T1142"/>
      <c r="U1142"/>
      <c r="V1142"/>
      <c r="W1142"/>
      <c r="X1142"/>
      <c r="Y1142"/>
      <c r="Z1142"/>
      <c r="AA1142"/>
      <c r="AB1142"/>
      <c r="AC1142"/>
      <c r="AD1142"/>
      <c r="AE1142"/>
      <c r="AF1142"/>
      <c r="AG1142"/>
      <c r="AH1142"/>
      <c r="AI1142"/>
      <c r="AJ1142"/>
      <c r="AK1142"/>
      <c r="AL1142"/>
      <c r="AM1142"/>
      <c r="AN1142"/>
      <c r="AO1142"/>
      <c r="AP1142"/>
      <c r="AQ1142"/>
      <c r="AR1142"/>
      <c r="AS1142"/>
      <c r="AT1142"/>
      <c r="AU1142"/>
      <c r="AV1142"/>
      <c r="AW1142"/>
      <c r="AX1142"/>
      <c r="AY1142"/>
      <c r="AZ1142"/>
      <c r="BA1142"/>
      <c r="BB1142"/>
      <c r="BC1142"/>
      <c r="BD1142"/>
      <c r="BE1142"/>
      <c r="BF1142"/>
      <c r="BG1142"/>
      <c r="BH1142"/>
      <c r="BI1142"/>
      <c r="BJ1142"/>
      <c r="BK1142"/>
      <c r="BL1142"/>
      <c r="BM1142"/>
      <c r="BN1142"/>
      <c r="BO1142"/>
      <c r="BP1142"/>
      <c r="BQ1142"/>
      <c r="BR1142"/>
      <c r="BS1142"/>
      <c r="BT1142"/>
    </row>
    <row r="1143" spans="1:72" s="8" customFormat="1" x14ac:dyDescent="0.25">
      <c r="A1143" s="91">
        <v>1140</v>
      </c>
      <c r="B1143" s="91">
        <v>87</v>
      </c>
      <c r="C1143" s="91"/>
      <c r="D1143" s="91"/>
      <c r="E1143" s="103">
        <v>6</v>
      </c>
      <c r="F1143" s="103">
        <v>1684.3177362865799</v>
      </c>
      <c r="G1143" s="103">
        <v>88.537852614821503</v>
      </c>
      <c r="H1143" s="103">
        <v>-16.452019887382399</v>
      </c>
      <c r="I1143" s="103">
        <v>9.7320883674410208</v>
      </c>
      <c r="J1143" s="103">
        <v>0</v>
      </c>
      <c r="K1143" s="103">
        <v>0</v>
      </c>
      <c r="L1143" s="103">
        <v>-5.9366497090868799</v>
      </c>
      <c r="M1143"/>
      <c r="N1143"/>
      <c r="O1143"/>
      <c r="P1143"/>
      <c r="Q1143"/>
      <c r="R1143"/>
      <c r="S1143"/>
      <c r="T1143"/>
      <c r="U1143"/>
      <c r="V1143"/>
      <c r="W1143"/>
      <c r="X1143"/>
      <c r="Y1143"/>
      <c r="Z1143"/>
      <c r="AA1143"/>
      <c r="AB1143"/>
      <c r="AC1143"/>
      <c r="AD1143"/>
      <c r="AE1143"/>
      <c r="AF1143"/>
      <c r="AG1143"/>
      <c r="AH1143"/>
      <c r="AI1143"/>
      <c r="AJ1143"/>
      <c r="AK1143"/>
      <c r="AL1143"/>
      <c r="AM1143"/>
      <c r="AN1143"/>
      <c r="AO1143"/>
      <c r="AP1143"/>
      <c r="AQ1143"/>
      <c r="AR1143"/>
      <c r="AS1143"/>
      <c r="AT1143"/>
      <c r="AU1143"/>
      <c r="AV1143"/>
      <c r="AW1143"/>
      <c r="AX1143"/>
      <c r="AY1143"/>
      <c r="AZ1143"/>
      <c r="BA1143"/>
      <c r="BB1143"/>
      <c r="BC1143"/>
      <c r="BD1143"/>
      <c r="BE1143"/>
      <c r="BF1143"/>
      <c r="BG1143"/>
      <c r="BH1143"/>
      <c r="BI1143"/>
      <c r="BJ1143"/>
      <c r="BK1143"/>
      <c r="BL1143"/>
      <c r="BM1143"/>
      <c r="BN1143"/>
      <c r="BO1143"/>
      <c r="BP1143"/>
      <c r="BQ1143"/>
      <c r="BR1143"/>
      <c r="BS1143"/>
      <c r="BT1143"/>
    </row>
    <row r="1144" spans="1:72" s="8" customFormat="1" x14ac:dyDescent="0.25">
      <c r="A1144" s="91">
        <v>1141</v>
      </c>
      <c r="B1144" s="91">
        <v>83</v>
      </c>
      <c r="C1144" s="91"/>
      <c r="D1144" s="91"/>
      <c r="E1144" s="103">
        <v>6</v>
      </c>
      <c r="F1144" s="103">
        <v>1606.87784036535</v>
      </c>
      <c r="G1144" s="103">
        <v>88.5278340126941</v>
      </c>
      <c r="H1144" s="103">
        <v>-11.7307621065994</v>
      </c>
      <c r="I1144" s="103">
        <v>5.0108305866580896</v>
      </c>
      <c r="J1144" s="103">
        <v>0</v>
      </c>
      <c r="K1144" s="103">
        <v>0</v>
      </c>
      <c r="L1144" s="103">
        <v>-5.60940045054077</v>
      </c>
      <c r="M1144"/>
      <c r="N1144"/>
      <c r="O1144"/>
      <c r="P1144"/>
      <c r="Q1144"/>
      <c r="R1144"/>
      <c r="S1144"/>
      <c r="T1144"/>
      <c r="U1144"/>
      <c r="V1144"/>
      <c r="W1144"/>
      <c r="X1144"/>
      <c r="Y1144"/>
      <c r="Z1144"/>
      <c r="AA1144"/>
      <c r="AB1144"/>
      <c r="AC1144"/>
      <c r="AD1144"/>
      <c r="AE1144"/>
      <c r="AF1144"/>
      <c r="AG1144"/>
      <c r="AH1144"/>
      <c r="AI1144"/>
      <c r="AJ1144"/>
      <c r="AK1144"/>
      <c r="AL1144"/>
      <c r="AM1144"/>
      <c r="AN1144"/>
      <c r="AO1144"/>
      <c r="AP1144"/>
      <c r="AQ1144"/>
      <c r="AR1144"/>
      <c r="AS1144"/>
      <c r="AT1144"/>
      <c r="AU1144"/>
      <c r="AV1144"/>
      <c r="AW1144"/>
      <c r="AX1144"/>
      <c r="AY1144"/>
      <c r="AZ1144"/>
      <c r="BA1144"/>
      <c r="BB1144"/>
      <c r="BC1144"/>
      <c r="BD1144"/>
      <c r="BE1144"/>
      <c r="BF1144"/>
      <c r="BG1144"/>
      <c r="BH1144"/>
      <c r="BI1144"/>
      <c r="BJ1144"/>
      <c r="BK1144"/>
      <c r="BL1144"/>
      <c r="BM1144"/>
      <c r="BN1144"/>
      <c r="BO1144"/>
      <c r="BP1144"/>
      <c r="BQ1144"/>
      <c r="BR1144"/>
      <c r="BS1144"/>
      <c r="BT1144"/>
    </row>
    <row r="1145" spans="1:72" s="8" customFormat="1" x14ac:dyDescent="0.25">
      <c r="A1145" s="91">
        <v>1142</v>
      </c>
      <c r="B1145" s="91">
        <v>80</v>
      </c>
      <c r="C1145" s="91"/>
      <c r="D1145" s="91"/>
      <c r="E1145" s="103">
        <v>6</v>
      </c>
      <c r="F1145" s="103">
        <v>1548.79791842444</v>
      </c>
      <c r="G1145" s="103">
        <v>88.5456909064401</v>
      </c>
      <c r="H1145" s="103">
        <v>-14.959369569074701</v>
      </c>
      <c r="I1145" s="103">
        <v>8.2394380491333301</v>
      </c>
      <c r="J1145" s="103">
        <v>0</v>
      </c>
      <c r="K1145" s="103">
        <v>0</v>
      </c>
      <c r="L1145" s="103">
        <v>-5.3690144314155397</v>
      </c>
      <c r="M1145"/>
      <c r="N1145"/>
      <c r="O1145"/>
      <c r="P1145"/>
      <c r="Q1145"/>
      <c r="R1145"/>
      <c r="S1145"/>
      <c r="T1145"/>
      <c r="U1145"/>
      <c r="V1145"/>
      <c r="W1145"/>
      <c r="X1145"/>
      <c r="Y1145"/>
      <c r="Z1145"/>
      <c r="AA1145"/>
      <c r="AB1145"/>
      <c r="AC1145"/>
      <c r="AD1145"/>
      <c r="AE1145"/>
      <c r="AF1145"/>
      <c r="AG1145"/>
      <c r="AH1145"/>
      <c r="AI1145"/>
      <c r="AJ1145"/>
      <c r="AK1145"/>
      <c r="AL1145"/>
      <c r="AM1145"/>
      <c r="AN1145"/>
      <c r="AO1145"/>
      <c r="AP1145"/>
      <c r="AQ1145"/>
      <c r="AR1145"/>
      <c r="AS1145"/>
      <c r="AT1145"/>
      <c r="AU1145"/>
      <c r="AV1145"/>
      <c r="AW1145"/>
      <c r="AX1145"/>
      <c r="AY1145"/>
      <c r="AZ1145"/>
      <c r="BA1145"/>
      <c r="BB1145"/>
      <c r="BC1145"/>
      <c r="BD1145"/>
      <c r="BE1145"/>
      <c r="BF1145"/>
      <c r="BG1145"/>
      <c r="BH1145"/>
      <c r="BI1145"/>
      <c r="BJ1145"/>
      <c r="BK1145"/>
      <c r="BL1145"/>
      <c r="BM1145"/>
      <c r="BN1145"/>
      <c r="BO1145"/>
      <c r="BP1145"/>
      <c r="BQ1145"/>
      <c r="BR1145"/>
      <c r="BS1145"/>
      <c r="BT1145"/>
    </row>
    <row r="1146" spans="1:72" s="8" customFormat="1" x14ac:dyDescent="0.25">
      <c r="A1146" s="91">
        <v>1143</v>
      </c>
      <c r="B1146" s="91">
        <v>77</v>
      </c>
      <c r="C1146" s="91"/>
      <c r="D1146" s="91"/>
      <c r="E1146" s="103">
        <v>6</v>
      </c>
      <c r="F1146" s="103">
        <v>1490.71799648352</v>
      </c>
      <c r="G1146" s="103">
        <v>88.543604743287304</v>
      </c>
      <c r="H1146" s="103">
        <v>-15.882267716904201</v>
      </c>
      <c r="I1146" s="103">
        <v>9.1623361969628405</v>
      </c>
      <c r="J1146" s="103">
        <v>0</v>
      </c>
      <c r="K1146" s="103">
        <v>0</v>
      </c>
      <c r="L1146" s="103">
        <v>-5.1327846018271499</v>
      </c>
      <c r="M1146"/>
      <c r="N1146"/>
      <c r="O1146"/>
      <c r="P1146"/>
      <c r="Q1146"/>
      <c r="R1146"/>
      <c r="S1146"/>
      <c r="T1146"/>
      <c r="U1146"/>
      <c r="V1146"/>
      <c r="W1146"/>
      <c r="X1146"/>
      <c r="Y1146"/>
      <c r="Z1146"/>
      <c r="AA1146"/>
      <c r="AB1146"/>
      <c r="AC1146"/>
      <c r="AD1146"/>
      <c r="AE1146"/>
      <c r="AF1146"/>
      <c r="AG1146"/>
      <c r="AH1146"/>
      <c r="AI1146"/>
      <c r="AJ1146"/>
      <c r="AK1146"/>
      <c r="AL1146"/>
      <c r="AM1146"/>
      <c r="AN1146"/>
      <c r="AO1146"/>
      <c r="AP1146"/>
      <c r="AQ1146"/>
      <c r="AR1146"/>
      <c r="AS1146"/>
      <c r="AT1146"/>
      <c r="AU1146"/>
      <c r="AV1146"/>
      <c r="AW1146"/>
      <c r="AX1146"/>
      <c r="AY1146"/>
      <c r="AZ1146"/>
      <c r="BA1146"/>
      <c r="BB1146"/>
      <c r="BC1146"/>
      <c r="BD1146"/>
      <c r="BE1146"/>
      <c r="BF1146"/>
      <c r="BG1146"/>
      <c r="BH1146"/>
      <c r="BI1146"/>
      <c r="BJ1146"/>
      <c r="BK1146"/>
      <c r="BL1146"/>
      <c r="BM1146"/>
      <c r="BN1146"/>
      <c r="BO1146"/>
      <c r="BP1146"/>
      <c r="BQ1146"/>
      <c r="BR1146"/>
      <c r="BS1146"/>
      <c r="BT1146"/>
    </row>
    <row r="1147" spans="1:72" s="8" customFormat="1" x14ac:dyDescent="0.25">
      <c r="A1147" s="91">
        <v>1144</v>
      </c>
      <c r="B1147" s="91">
        <v>73</v>
      </c>
      <c r="C1147" s="91"/>
      <c r="D1147" s="91"/>
      <c r="E1147" s="103">
        <v>6</v>
      </c>
      <c r="F1147" s="103">
        <v>1413.2781005623001</v>
      </c>
      <c r="G1147" s="103">
        <v>88.548019136759706</v>
      </c>
      <c r="H1147" s="103">
        <v>-4.7707944565153699</v>
      </c>
      <c r="I1147" s="103">
        <v>-1.9491370634259699</v>
      </c>
      <c r="J1147" s="103">
        <v>0</v>
      </c>
      <c r="K1147" s="103">
        <v>0</v>
      </c>
      <c r="L1147" s="103">
        <v>-4.8240072967780998</v>
      </c>
      <c r="M1147"/>
      <c r="N1147"/>
      <c r="O1147"/>
      <c r="P1147"/>
      <c r="Q1147"/>
      <c r="R1147"/>
      <c r="S1147"/>
      <c r="T1147"/>
      <c r="U1147"/>
      <c r="V1147"/>
      <c r="W1147"/>
      <c r="X1147"/>
      <c r="Y1147"/>
      <c r="Z1147"/>
      <c r="AA1147"/>
      <c r="AB1147"/>
      <c r="AC1147"/>
      <c r="AD1147"/>
      <c r="AE1147"/>
      <c r="AF1147"/>
      <c r="AG1147"/>
      <c r="AH1147"/>
      <c r="AI1147"/>
      <c r="AJ1147"/>
      <c r="AK1147"/>
      <c r="AL1147"/>
      <c r="AM1147"/>
      <c r="AN1147"/>
      <c r="AO1147"/>
      <c r="AP1147"/>
      <c r="AQ1147"/>
      <c r="AR1147"/>
      <c r="AS1147"/>
      <c r="AT1147"/>
      <c r="AU1147"/>
      <c r="AV1147"/>
      <c r="AW1147"/>
      <c r="AX1147"/>
      <c r="AY1147"/>
      <c r="AZ1147"/>
      <c r="BA1147"/>
      <c r="BB1147"/>
      <c r="BC1147"/>
      <c r="BD1147"/>
      <c r="BE1147"/>
      <c r="BF1147"/>
      <c r="BG1147"/>
      <c r="BH1147"/>
      <c r="BI1147"/>
      <c r="BJ1147"/>
      <c r="BK1147"/>
      <c r="BL1147"/>
      <c r="BM1147"/>
      <c r="BN1147"/>
      <c r="BO1147"/>
      <c r="BP1147"/>
      <c r="BQ1147"/>
      <c r="BR1147"/>
      <c r="BS1147"/>
      <c r="BT1147"/>
    </row>
    <row r="1148" spans="1:72" s="8" customFormat="1" x14ac:dyDescent="0.25">
      <c r="A1148" s="91">
        <v>1145</v>
      </c>
      <c r="B1148" s="91">
        <v>69</v>
      </c>
      <c r="C1148" s="91"/>
      <c r="D1148" s="91"/>
      <c r="E1148" s="103">
        <v>6</v>
      </c>
      <c r="F1148" s="103">
        <v>1335.83820464108</v>
      </c>
      <c r="G1148" s="103">
        <v>88.551639260279998</v>
      </c>
      <c r="H1148" s="103">
        <v>-9.40915809263646</v>
      </c>
      <c r="I1148" s="103">
        <v>2.6892265726951199</v>
      </c>
      <c r="J1148" s="103">
        <v>0</v>
      </c>
      <c r="K1148" s="103">
        <v>0</v>
      </c>
      <c r="L1148" s="103">
        <v>-4.5219722547554797</v>
      </c>
      <c r="M1148"/>
      <c r="N1148"/>
      <c r="O1148"/>
      <c r="P1148"/>
      <c r="Q1148"/>
      <c r="R1148"/>
      <c r="S1148"/>
      <c r="T1148"/>
      <c r="U1148"/>
      <c r="V1148"/>
      <c r="W1148"/>
      <c r="X1148"/>
      <c r="Y1148"/>
      <c r="Z1148"/>
      <c r="AA1148"/>
      <c r="AB1148"/>
      <c r="AC1148"/>
      <c r="AD1148"/>
      <c r="AE1148"/>
      <c r="AF1148"/>
      <c r="AG1148"/>
      <c r="AH1148"/>
      <c r="AI1148"/>
      <c r="AJ1148"/>
      <c r="AK1148"/>
      <c r="AL1148"/>
      <c r="AM1148"/>
      <c r="AN1148"/>
      <c r="AO1148"/>
      <c r="AP1148"/>
      <c r="AQ1148"/>
      <c r="AR1148"/>
      <c r="AS1148"/>
      <c r="AT1148"/>
      <c r="AU1148"/>
      <c r="AV1148"/>
      <c r="AW1148"/>
      <c r="AX1148"/>
      <c r="AY1148"/>
      <c r="AZ1148"/>
      <c r="BA1148"/>
      <c r="BB1148"/>
      <c r="BC1148"/>
      <c r="BD1148"/>
      <c r="BE1148"/>
      <c r="BF1148"/>
      <c r="BG1148"/>
      <c r="BH1148"/>
      <c r="BI1148"/>
      <c r="BJ1148"/>
      <c r="BK1148"/>
      <c r="BL1148"/>
      <c r="BM1148"/>
      <c r="BN1148"/>
      <c r="BO1148"/>
      <c r="BP1148"/>
      <c r="BQ1148"/>
      <c r="BR1148"/>
      <c r="BS1148"/>
      <c r="BT1148"/>
    </row>
    <row r="1149" spans="1:72" s="8" customFormat="1" x14ac:dyDescent="0.25">
      <c r="A1149" s="91">
        <v>1146</v>
      </c>
      <c r="B1149" s="91">
        <v>65</v>
      </c>
      <c r="C1149" s="91"/>
      <c r="D1149" s="91"/>
      <c r="E1149" s="103">
        <v>6</v>
      </c>
      <c r="F1149" s="103">
        <v>1258.3983087198601</v>
      </c>
      <c r="G1149" s="103">
        <v>88.555626520172794</v>
      </c>
      <c r="H1149" s="103">
        <v>-9.0862759395556694</v>
      </c>
      <c r="I1149" s="103">
        <v>2.3663444196143302</v>
      </c>
      <c r="J1149" s="103">
        <v>0</v>
      </c>
      <c r="K1149" s="103">
        <v>0</v>
      </c>
      <c r="L1149" s="103">
        <v>-4.22631003668935</v>
      </c>
      <c r="M1149"/>
      <c r="N1149"/>
      <c r="O1149"/>
      <c r="P1149"/>
      <c r="Q1149"/>
      <c r="R1149"/>
      <c r="S1149"/>
      <c r="T1149"/>
      <c r="U1149"/>
      <c r="V1149"/>
      <c r="W1149"/>
      <c r="X1149"/>
      <c r="Y1149"/>
      <c r="Z1149"/>
      <c r="AA1149"/>
      <c r="AB1149"/>
      <c r="AC1149"/>
      <c r="AD1149"/>
      <c r="AE1149"/>
      <c r="AF1149"/>
      <c r="AG1149"/>
      <c r="AH1149"/>
      <c r="AI1149"/>
      <c r="AJ1149"/>
      <c r="AK1149"/>
      <c r="AL1149"/>
      <c r="AM1149"/>
      <c r="AN1149"/>
      <c r="AO1149"/>
      <c r="AP1149"/>
      <c r="AQ1149"/>
      <c r="AR1149"/>
      <c r="AS1149"/>
      <c r="AT1149"/>
      <c r="AU1149"/>
      <c r="AV1149"/>
      <c r="AW1149"/>
      <c r="AX1149"/>
      <c r="AY1149"/>
      <c r="AZ1149"/>
      <c r="BA1149"/>
      <c r="BB1149"/>
      <c r="BC1149"/>
      <c r="BD1149"/>
      <c r="BE1149"/>
      <c r="BF1149"/>
      <c r="BG1149"/>
      <c r="BH1149"/>
      <c r="BI1149"/>
      <c r="BJ1149"/>
      <c r="BK1149"/>
      <c r="BL1149"/>
      <c r="BM1149"/>
      <c r="BN1149"/>
      <c r="BO1149"/>
      <c r="BP1149"/>
      <c r="BQ1149"/>
      <c r="BR1149"/>
      <c r="BS1149"/>
      <c r="BT1149"/>
    </row>
    <row r="1150" spans="1:72" s="8" customFormat="1" x14ac:dyDescent="0.25">
      <c r="A1150" s="91">
        <v>1147</v>
      </c>
      <c r="B1150" s="91">
        <v>61</v>
      </c>
      <c r="C1150" s="91"/>
      <c r="D1150" s="91"/>
      <c r="E1150" s="103">
        <v>5</v>
      </c>
      <c r="F1150" s="103">
        <v>1406.3778395659399</v>
      </c>
      <c r="G1150" s="103">
        <v>88.558331972063797</v>
      </c>
      <c r="H1150" s="103">
        <v>-10.279135914863099</v>
      </c>
      <c r="I1150" s="103">
        <v>3.55920439492176</v>
      </c>
      <c r="J1150" s="103">
        <v>0</v>
      </c>
      <c r="K1150" s="103">
        <v>0</v>
      </c>
      <c r="L1150" s="103">
        <v>-4.7968263707421803</v>
      </c>
      <c r="M1150"/>
      <c r="N1150"/>
      <c r="O1150"/>
      <c r="P1150"/>
      <c r="Q1150"/>
      <c r="R1150"/>
      <c r="S1150"/>
      <c r="T1150"/>
      <c r="U1150"/>
      <c r="V1150"/>
      <c r="W1150"/>
      <c r="X1150"/>
      <c r="Y1150"/>
      <c r="Z1150"/>
      <c r="AA1150"/>
      <c r="AB1150"/>
      <c r="AC1150"/>
      <c r="AD1150"/>
      <c r="AE1150"/>
      <c r="AF1150"/>
      <c r="AG1150"/>
      <c r="AH1150"/>
      <c r="AI1150"/>
      <c r="AJ1150"/>
      <c r="AK1150"/>
      <c r="AL1150"/>
      <c r="AM1150"/>
      <c r="AN1150"/>
      <c r="AO1150"/>
      <c r="AP1150"/>
      <c r="AQ1150"/>
      <c r="AR1150"/>
      <c r="AS1150"/>
      <c r="AT1150"/>
      <c r="AU1150"/>
      <c r="AV1150"/>
      <c r="AW1150"/>
      <c r="AX1150"/>
      <c r="AY1150"/>
      <c r="AZ1150"/>
      <c r="BA1150"/>
      <c r="BB1150"/>
      <c r="BC1150"/>
      <c r="BD1150"/>
      <c r="BE1150"/>
      <c r="BF1150"/>
      <c r="BG1150"/>
      <c r="BH1150"/>
      <c r="BI1150"/>
      <c r="BJ1150"/>
      <c r="BK1150"/>
      <c r="BL1150"/>
      <c r="BM1150"/>
      <c r="BN1150"/>
      <c r="BO1150"/>
      <c r="BP1150"/>
      <c r="BQ1150"/>
      <c r="BR1150"/>
      <c r="BS1150"/>
      <c r="BT1150"/>
    </row>
    <row r="1151" spans="1:72" s="8" customFormat="1" x14ac:dyDescent="0.25">
      <c r="A1151" s="91">
        <v>1148</v>
      </c>
      <c r="B1151" s="91">
        <v>57</v>
      </c>
      <c r="C1151" s="91"/>
      <c r="D1151" s="91"/>
      <c r="E1151" s="103">
        <v>5</v>
      </c>
      <c r="F1151" s="103">
        <v>1314.15634188949</v>
      </c>
      <c r="G1151" s="103">
        <v>88.581298222230998</v>
      </c>
      <c r="H1151" s="103">
        <v>-7.6362589137452597</v>
      </c>
      <c r="I1151" s="103">
        <v>0.91632739380391803</v>
      </c>
      <c r="J1151" s="103">
        <v>0</v>
      </c>
      <c r="K1151" s="103">
        <v>0</v>
      </c>
      <c r="L1151" s="103">
        <v>-4.43856535906012</v>
      </c>
      <c r="M1151"/>
      <c r="N1151"/>
      <c r="O1151"/>
      <c r="P1151"/>
      <c r="Q1151"/>
      <c r="R1151"/>
      <c r="S1151"/>
      <c r="T1151"/>
      <c r="U1151"/>
      <c r="V1151"/>
      <c r="W1151"/>
      <c r="X1151"/>
      <c r="Y1151"/>
      <c r="Z1151"/>
      <c r="AA1151"/>
      <c r="AB1151"/>
      <c r="AC1151"/>
      <c r="AD1151"/>
      <c r="AE1151"/>
      <c r="AF1151"/>
      <c r="AG1151"/>
      <c r="AH1151"/>
      <c r="AI1151"/>
      <c r="AJ1151"/>
      <c r="AK1151"/>
      <c r="AL1151"/>
      <c r="AM1151"/>
      <c r="AN1151"/>
      <c r="AO1151"/>
      <c r="AP1151"/>
      <c r="AQ1151"/>
      <c r="AR1151"/>
      <c r="AS1151"/>
      <c r="AT1151"/>
      <c r="AU1151"/>
      <c r="AV1151"/>
      <c r="AW1151"/>
      <c r="AX1151"/>
      <c r="AY1151"/>
      <c r="AZ1151"/>
      <c r="BA1151"/>
      <c r="BB1151"/>
      <c r="BC1151"/>
      <c r="BD1151"/>
      <c r="BE1151"/>
      <c r="BF1151"/>
      <c r="BG1151"/>
      <c r="BH1151"/>
      <c r="BI1151"/>
      <c r="BJ1151"/>
      <c r="BK1151"/>
      <c r="BL1151"/>
      <c r="BM1151"/>
      <c r="BN1151"/>
      <c r="BO1151"/>
      <c r="BP1151"/>
      <c r="BQ1151"/>
      <c r="BR1151"/>
      <c r="BS1151"/>
      <c r="BT1151"/>
    </row>
    <row r="1152" spans="1:72" s="8" customFormat="1" x14ac:dyDescent="0.25">
      <c r="A1152" s="91">
        <v>1149</v>
      </c>
      <c r="B1152" s="91">
        <v>55</v>
      </c>
      <c r="C1152" s="91"/>
      <c r="D1152" s="91"/>
      <c r="E1152" s="103">
        <v>5</v>
      </c>
      <c r="F1152" s="103">
        <v>1268.0455930512601</v>
      </c>
      <c r="G1152" s="103">
        <v>88.603185499434204</v>
      </c>
      <c r="H1152" s="103">
        <v>-5.8520535797161104</v>
      </c>
      <c r="I1152" s="103">
        <v>-0.86787794022523401</v>
      </c>
      <c r="J1152" s="103">
        <v>0</v>
      </c>
      <c r="K1152" s="103">
        <v>0</v>
      </c>
      <c r="L1152" s="103">
        <v>-4.2628080461215596</v>
      </c>
      <c r="M1152"/>
      <c r="N1152"/>
      <c r="O1152"/>
      <c r="P1152"/>
      <c r="Q1152"/>
      <c r="R1152"/>
      <c r="S1152"/>
      <c r="T1152"/>
      <c r="U1152"/>
      <c r="V1152"/>
      <c r="W1152"/>
      <c r="X1152"/>
      <c r="Y1152"/>
      <c r="Z1152"/>
      <c r="AA1152"/>
      <c r="AB1152"/>
      <c r="AC1152"/>
      <c r="AD1152"/>
      <c r="AE1152"/>
      <c r="AF1152"/>
      <c r="AG1152"/>
      <c r="AH1152"/>
      <c r="AI1152"/>
      <c r="AJ1152"/>
      <c r="AK1152"/>
      <c r="AL1152"/>
      <c r="AM1152"/>
      <c r="AN1152"/>
      <c r="AO1152"/>
      <c r="AP1152"/>
      <c r="AQ1152"/>
      <c r="AR1152"/>
      <c r="AS1152"/>
      <c r="AT1152"/>
      <c r="AU1152"/>
      <c r="AV1152"/>
      <c r="AW1152"/>
      <c r="AX1152"/>
      <c r="AY1152"/>
      <c r="AZ1152"/>
      <c r="BA1152"/>
      <c r="BB1152"/>
      <c r="BC1152"/>
      <c r="BD1152"/>
      <c r="BE1152"/>
      <c r="BF1152"/>
      <c r="BG1152"/>
      <c r="BH1152"/>
      <c r="BI1152"/>
      <c r="BJ1152"/>
      <c r="BK1152"/>
      <c r="BL1152"/>
      <c r="BM1152"/>
      <c r="BN1152"/>
      <c r="BO1152"/>
      <c r="BP1152"/>
      <c r="BQ1152"/>
      <c r="BR1152"/>
      <c r="BS1152"/>
      <c r="BT1152"/>
    </row>
    <row r="1153" spans="1:72" s="8" customFormat="1" x14ac:dyDescent="0.25">
      <c r="A1153" s="91">
        <v>1150</v>
      </c>
      <c r="B1153" s="91">
        <v>51</v>
      </c>
      <c r="C1153" s="91"/>
      <c r="D1153" s="91"/>
      <c r="E1153" s="103">
        <v>5</v>
      </c>
      <c r="F1153" s="103">
        <v>1175.8240953748</v>
      </c>
      <c r="G1153" s="103">
        <v>88.603814053332499</v>
      </c>
      <c r="H1153" s="103">
        <v>-10.3391427217227</v>
      </c>
      <c r="I1153" s="103">
        <v>3.6192112017813201</v>
      </c>
      <c r="J1153" s="103">
        <v>0</v>
      </c>
      <c r="K1153" s="103">
        <v>0</v>
      </c>
      <c r="L1153" s="103">
        <v>-3.91764984155198</v>
      </c>
      <c r="M1153"/>
      <c r="N1153"/>
      <c r="O1153"/>
      <c r="P1153"/>
      <c r="Q1153"/>
      <c r="R1153"/>
      <c r="S1153"/>
      <c r="T1153"/>
      <c r="U1153"/>
      <c r="V1153"/>
      <c r="W1153"/>
      <c r="X1153"/>
      <c r="Y1153"/>
      <c r="Z1153"/>
      <c r="AA1153"/>
      <c r="AB1153"/>
      <c r="AC1153"/>
      <c r="AD1153"/>
      <c r="AE1153"/>
      <c r="AF1153"/>
      <c r="AG1153"/>
      <c r="AH1153"/>
      <c r="AI1153"/>
      <c r="AJ1153"/>
      <c r="AK1153"/>
      <c r="AL1153"/>
      <c r="AM1153"/>
      <c r="AN1153"/>
      <c r="AO1153"/>
      <c r="AP1153"/>
      <c r="AQ1153"/>
      <c r="AR1153"/>
      <c r="AS1153"/>
      <c r="AT1153"/>
      <c r="AU1153"/>
      <c r="AV1153"/>
      <c r="AW1153"/>
      <c r="AX1153"/>
      <c r="AY1153"/>
      <c r="AZ1153"/>
      <c r="BA1153"/>
      <c r="BB1153"/>
      <c r="BC1153"/>
      <c r="BD1153"/>
      <c r="BE1153"/>
      <c r="BF1153"/>
      <c r="BG1153"/>
      <c r="BH1153"/>
      <c r="BI1153"/>
      <c r="BJ1153"/>
      <c r="BK1153"/>
      <c r="BL1153"/>
      <c r="BM1153"/>
      <c r="BN1153"/>
      <c r="BO1153"/>
      <c r="BP1153"/>
      <c r="BQ1153"/>
      <c r="BR1153"/>
      <c r="BS1153"/>
      <c r="BT1153"/>
    </row>
    <row r="1154" spans="1:72" s="8" customFormat="1" x14ac:dyDescent="0.25">
      <c r="A1154" s="91">
        <v>1151</v>
      </c>
      <c r="B1154" s="91">
        <v>47</v>
      </c>
      <c r="C1154" s="91"/>
      <c r="D1154" s="91"/>
      <c r="E1154" s="103">
        <v>4</v>
      </c>
      <c r="F1154" s="103">
        <v>1335.67469134732</v>
      </c>
      <c r="G1154" s="103">
        <v>88.620866006311601</v>
      </c>
      <c r="H1154" s="103">
        <v>-10.8410150026924</v>
      </c>
      <c r="I1154" s="103">
        <v>4.1210834827510796</v>
      </c>
      <c r="J1154" s="103">
        <v>0</v>
      </c>
      <c r="K1154" s="103">
        <v>0</v>
      </c>
      <c r="L1154" s="103">
        <v>-4.5213413841282097</v>
      </c>
      <c r="M1154"/>
      <c r="N1154"/>
      <c r="O1154"/>
      <c r="P1154"/>
      <c r="Q1154"/>
      <c r="R1154"/>
      <c r="S1154"/>
      <c r="T1154"/>
      <c r="U1154"/>
      <c r="V1154"/>
      <c r="W1154"/>
      <c r="X1154"/>
      <c r="Y1154"/>
      <c r="Z1154"/>
      <c r="AA1154"/>
      <c r="AB1154"/>
      <c r="AC1154"/>
      <c r="AD1154"/>
      <c r="AE1154"/>
      <c r="AF1154"/>
      <c r="AG1154"/>
      <c r="AH1154"/>
      <c r="AI1154"/>
      <c r="AJ1154"/>
      <c r="AK1154"/>
      <c r="AL1154"/>
      <c r="AM1154"/>
      <c r="AN1154"/>
      <c r="AO1154"/>
      <c r="AP1154"/>
      <c r="AQ1154"/>
      <c r="AR1154"/>
      <c r="AS1154"/>
      <c r="AT1154"/>
      <c r="AU1154"/>
      <c r="AV1154"/>
      <c r="AW1154"/>
      <c r="AX1154"/>
      <c r="AY1154"/>
      <c r="AZ1154"/>
      <c r="BA1154"/>
      <c r="BB1154"/>
      <c r="BC1154"/>
      <c r="BD1154"/>
      <c r="BE1154"/>
      <c r="BF1154"/>
      <c r="BG1154"/>
      <c r="BH1154"/>
      <c r="BI1154"/>
      <c r="BJ1154"/>
      <c r="BK1154"/>
      <c r="BL1154"/>
      <c r="BM1154"/>
      <c r="BN1154"/>
      <c r="BO1154"/>
      <c r="BP1154"/>
      <c r="BQ1154"/>
      <c r="BR1154"/>
      <c r="BS1154"/>
      <c r="BT1154"/>
    </row>
    <row r="1155" spans="1:72" s="8" customFormat="1" x14ac:dyDescent="0.25">
      <c r="A1155" s="91">
        <v>1152</v>
      </c>
      <c r="B1155" s="91">
        <v>43</v>
      </c>
      <c r="C1155" s="91"/>
      <c r="D1155" s="91"/>
      <c r="E1155" s="103">
        <v>4</v>
      </c>
      <c r="F1155" s="103">
        <v>1222.00024953053</v>
      </c>
      <c r="G1155" s="103">
        <v>88.623887473642895</v>
      </c>
      <c r="H1155" s="103">
        <v>-17.069180499052901</v>
      </c>
      <c r="I1155" s="103">
        <v>10.3492489791116</v>
      </c>
      <c r="J1155" s="103">
        <v>0</v>
      </c>
      <c r="K1155" s="103">
        <v>0</v>
      </c>
      <c r="L1155" s="103">
        <v>-4.08944031461274</v>
      </c>
      <c r="M1155"/>
      <c r="N1155"/>
      <c r="O1155"/>
      <c r="P1155"/>
      <c r="Q1155"/>
      <c r="R1155"/>
      <c r="S1155"/>
      <c r="T1155"/>
      <c r="U1155"/>
      <c r="V1155"/>
      <c r="W1155"/>
      <c r="X1155"/>
      <c r="Y1155"/>
      <c r="Z1155"/>
      <c r="AA1155"/>
      <c r="AB1155"/>
      <c r="AC1155"/>
      <c r="AD1155"/>
      <c r="AE1155"/>
      <c r="AF1155"/>
      <c r="AG1155"/>
      <c r="AH1155"/>
      <c r="AI1155"/>
      <c r="AJ1155"/>
      <c r="AK1155"/>
      <c r="AL1155"/>
      <c r="AM1155"/>
      <c r="AN1155"/>
      <c r="AO1155"/>
      <c r="AP1155"/>
      <c r="AQ1155"/>
      <c r="AR1155"/>
      <c r="AS1155"/>
      <c r="AT1155"/>
      <c r="AU1155"/>
      <c r="AV1155"/>
      <c r="AW1155"/>
      <c r="AX1155"/>
      <c r="AY1155"/>
      <c r="AZ1155"/>
      <c r="BA1155"/>
      <c r="BB1155"/>
      <c r="BC1155"/>
      <c r="BD1155"/>
      <c r="BE1155"/>
      <c r="BF1155"/>
      <c r="BG1155"/>
      <c r="BH1155"/>
      <c r="BI1155"/>
      <c r="BJ1155"/>
      <c r="BK1155"/>
      <c r="BL1155"/>
      <c r="BM1155"/>
      <c r="BN1155"/>
      <c r="BO1155"/>
      <c r="BP1155"/>
      <c r="BQ1155"/>
      <c r="BR1155"/>
      <c r="BS1155"/>
      <c r="BT1155"/>
    </row>
    <row r="1156" spans="1:72" s="8" customFormat="1" x14ac:dyDescent="0.25">
      <c r="A1156" s="91">
        <v>1153</v>
      </c>
      <c r="B1156" s="91">
        <v>37</v>
      </c>
      <c r="C1156" s="91"/>
      <c r="D1156" s="91"/>
      <c r="E1156" s="103">
        <v>3</v>
      </c>
      <c r="F1156" s="103">
        <v>1426.58808267376</v>
      </c>
      <c r="G1156" s="103">
        <v>88.631637620613006</v>
      </c>
      <c r="H1156" s="103">
        <v>-12.895223879270199</v>
      </c>
      <c r="I1156" s="103">
        <v>6.1752923593288598</v>
      </c>
      <c r="J1156" s="103">
        <v>0</v>
      </c>
      <c r="K1156" s="103">
        <v>0</v>
      </c>
      <c r="L1156" s="103">
        <v>-4.87658829924258</v>
      </c>
      <c r="M1156"/>
      <c r="N1156"/>
      <c r="O1156"/>
      <c r="P1156"/>
      <c r="Q1156"/>
      <c r="R1156"/>
      <c r="S1156"/>
      <c r="T1156"/>
      <c r="U1156"/>
      <c r="V1156"/>
      <c r="W1156"/>
      <c r="X1156"/>
      <c r="Y1156"/>
      <c r="Z1156"/>
      <c r="AA1156"/>
      <c r="AB1156"/>
      <c r="AC1156"/>
      <c r="AD1156"/>
      <c r="AE1156"/>
      <c r="AF1156"/>
      <c r="AG1156"/>
      <c r="AH1156"/>
      <c r="AI1156"/>
      <c r="AJ1156"/>
      <c r="AK1156"/>
      <c r="AL1156"/>
      <c r="AM1156"/>
      <c r="AN1156"/>
      <c r="AO1156"/>
      <c r="AP1156"/>
      <c r="AQ1156"/>
      <c r="AR1156"/>
      <c r="AS1156"/>
      <c r="AT1156"/>
      <c r="AU1156"/>
      <c r="AV1156"/>
      <c r="AW1156"/>
      <c r="AX1156"/>
      <c r="AY1156"/>
      <c r="AZ1156"/>
      <c r="BA1156"/>
      <c r="BB1156"/>
      <c r="BC1156"/>
      <c r="BD1156"/>
      <c r="BE1156"/>
      <c r="BF1156"/>
      <c r="BG1156"/>
      <c r="BH1156"/>
      <c r="BI1156"/>
      <c r="BJ1156"/>
      <c r="BK1156"/>
      <c r="BL1156"/>
      <c r="BM1156"/>
      <c r="BN1156"/>
      <c r="BO1156"/>
      <c r="BP1156"/>
      <c r="BQ1156"/>
      <c r="BR1156"/>
      <c r="BS1156"/>
      <c r="BT1156"/>
    </row>
    <row r="1157" spans="1:72" s="8" customFormat="1" x14ac:dyDescent="0.25">
      <c r="A1157" s="91">
        <v>1154</v>
      </c>
      <c r="B1157" s="91">
        <v>33</v>
      </c>
      <c r="C1157" s="91"/>
      <c r="D1157" s="91"/>
      <c r="E1157" s="103">
        <v>3</v>
      </c>
      <c r="F1157" s="103">
        <v>1272.36234400633</v>
      </c>
      <c r="G1157" s="103">
        <v>88.640302439212206</v>
      </c>
      <c r="H1157" s="103">
        <v>-14.5125370069561</v>
      </c>
      <c r="I1157" s="103">
        <v>7.7926054870147796</v>
      </c>
      <c r="J1157" s="103">
        <v>0</v>
      </c>
      <c r="K1157" s="103">
        <v>0</v>
      </c>
      <c r="L1157" s="103">
        <v>-4.2791697195575003</v>
      </c>
      <c r="M1157"/>
      <c r="N1157"/>
      <c r="O1157"/>
      <c r="P1157"/>
      <c r="Q1157"/>
      <c r="R1157"/>
      <c r="S1157"/>
      <c r="T1157"/>
      <c r="U1157"/>
      <c r="V1157"/>
      <c r="W1157"/>
      <c r="X1157"/>
      <c r="Y1157"/>
      <c r="Z1157"/>
      <c r="AA1157"/>
      <c r="AB1157"/>
      <c r="AC1157"/>
      <c r="AD1157"/>
      <c r="AE1157"/>
      <c r="AF1157"/>
      <c r="AG1157"/>
      <c r="AH1157"/>
      <c r="AI1157"/>
      <c r="AJ1157"/>
      <c r="AK1157"/>
      <c r="AL1157"/>
      <c r="AM1157"/>
      <c r="AN1157"/>
      <c r="AO1157"/>
      <c r="AP1157"/>
      <c r="AQ1157"/>
      <c r="AR1157"/>
      <c r="AS1157"/>
      <c r="AT1157"/>
      <c r="AU1157"/>
      <c r="AV1157"/>
      <c r="AW1157"/>
      <c r="AX1157"/>
      <c r="AY1157"/>
      <c r="AZ1157"/>
      <c r="BA1157"/>
      <c r="BB1157"/>
      <c r="BC1157"/>
      <c r="BD1157"/>
      <c r="BE1157"/>
      <c r="BF1157"/>
      <c r="BG1157"/>
      <c r="BH1157"/>
      <c r="BI1157"/>
      <c r="BJ1157"/>
      <c r="BK1157"/>
      <c r="BL1157"/>
      <c r="BM1157"/>
      <c r="BN1157"/>
      <c r="BO1157"/>
      <c r="BP1157"/>
      <c r="BQ1157"/>
      <c r="BR1157"/>
      <c r="BS1157"/>
      <c r="BT1157"/>
    </row>
    <row r="1158" spans="1:72" s="8" customFormat="1" x14ac:dyDescent="0.25">
      <c r="A1158" s="91">
        <v>1155</v>
      </c>
      <c r="B1158" s="91">
        <v>27</v>
      </c>
      <c r="C1158" s="91"/>
      <c r="D1158" s="91"/>
      <c r="E1158" s="103">
        <v>2</v>
      </c>
      <c r="F1158" s="103">
        <v>1663.51884532125</v>
      </c>
      <c r="G1158" s="103">
        <v>88.6420946617948</v>
      </c>
      <c r="H1158" s="103">
        <v>-12.973657719881</v>
      </c>
      <c r="I1158" s="103">
        <v>6.2537261999396403</v>
      </c>
      <c r="J1158" s="103">
        <v>0</v>
      </c>
      <c r="K1158" s="103">
        <v>0</v>
      </c>
      <c r="L1158" s="103">
        <v>-5.8479828455238598</v>
      </c>
      <c r="M1158"/>
      <c r="N1158"/>
      <c r="O1158"/>
      <c r="P1158"/>
      <c r="Q1158"/>
      <c r="R1158"/>
      <c r="S1158"/>
      <c r="T1158"/>
      <c r="U1158"/>
      <c r="V1158"/>
      <c r="W1158"/>
      <c r="X1158"/>
      <c r="Y1158"/>
      <c r="Z1158"/>
      <c r="AA1158"/>
      <c r="AB1158"/>
      <c r="AC1158"/>
      <c r="AD1158"/>
      <c r="AE1158"/>
      <c r="AF1158"/>
      <c r="AG1158"/>
      <c r="AH1158"/>
      <c r="AI1158"/>
      <c r="AJ1158"/>
      <c r="AK1158"/>
      <c r="AL1158"/>
      <c r="AM1158"/>
      <c r="AN1158"/>
      <c r="AO1158"/>
      <c r="AP1158"/>
      <c r="AQ1158"/>
      <c r="AR1158"/>
      <c r="AS1158"/>
      <c r="AT1158"/>
      <c r="AU1158"/>
      <c r="AV1158"/>
      <c r="AW1158"/>
      <c r="AX1158"/>
      <c r="AY1158"/>
      <c r="AZ1158"/>
      <c r="BA1158"/>
      <c r="BB1158"/>
      <c r="BC1158"/>
      <c r="BD1158"/>
      <c r="BE1158"/>
      <c r="BF1158"/>
      <c r="BG1158"/>
      <c r="BH1158"/>
      <c r="BI1158"/>
      <c r="BJ1158"/>
      <c r="BK1158"/>
      <c r="BL1158"/>
      <c r="BM1158"/>
      <c r="BN1158"/>
      <c r="BO1158"/>
      <c r="BP1158"/>
      <c r="BQ1158"/>
      <c r="BR1158"/>
      <c r="BS1158"/>
      <c r="BT1158"/>
    </row>
    <row r="1159" spans="1:72" s="8" customFormat="1" x14ac:dyDescent="0.25">
      <c r="A1159" s="91">
        <v>1156</v>
      </c>
      <c r="B1159" s="91">
        <v>22</v>
      </c>
      <c r="C1159" s="91"/>
      <c r="D1159" s="91"/>
      <c r="E1159" s="103">
        <v>2</v>
      </c>
      <c r="F1159" s="103">
        <v>1355.45979989139</v>
      </c>
      <c r="G1159" s="103">
        <v>88.669093686974904</v>
      </c>
      <c r="H1159" s="103">
        <v>-7.1501161297338003</v>
      </c>
      <c r="I1159" s="103">
        <v>0.43018460979246298</v>
      </c>
      <c r="J1159" s="103">
        <v>0</v>
      </c>
      <c r="K1159" s="103">
        <v>0</v>
      </c>
      <c r="L1159" s="103">
        <v>-4.5978840058875203</v>
      </c>
      <c r="M1159"/>
      <c r="N1159"/>
      <c r="O1159"/>
      <c r="P1159"/>
      <c r="Q1159"/>
      <c r="R1159"/>
      <c r="S1159"/>
      <c r="T1159"/>
      <c r="U1159"/>
      <c r="V1159"/>
      <c r="W1159"/>
      <c r="X1159"/>
      <c r="Y1159"/>
      <c r="Z1159"/>
      <c r="AA1159"/>
      <c r="AB1159"/>
      <c r="AC1159"/>
      <c r="AD1159"/>
      <c r="AE1159"/>
      <c r="AF1159"/>
      <c r="AG1159"/>
      <c r="AH1159"/>
      <c r="AI1159"/>
      <c r="AJ1159"/>
      <c r="AK1159"/>
      <c r="AL1159"/>
      <c r="AM1159"/>
      <c r="AN1159"/>
      <c r="AO1159"/>
      <c r="AP1159"/>
      <c r="AQ1159"/>
      <c r="AR1159"/>
      <c r="AS1159"/>
      <c r="AT1159"/>
      <c r="AU1159"/>
      <c r="AV1159"/>
      <c r="AW1159"/>
      <c r="AX1159"/>
      <c r="AY1159"/>
      <c r="AZ1159"/>
      <c r="BA1159"/>
      <c r="BB1159"/>
      <c r="BC1159"/>
      <c r="BD1159"/>
      <c r="BE1159"/>
      <c r="BF1159"/>
      <c r="BG1159"/>
      <c r="BH1159"/>
      <c r="BI1159"/>
      <c r="BJ1159"/>
      <c r="BK1159"/>
      <c r="BL1159"/>
      <c r="BM1159"/>
      <c r="BN1159"/>
      <c r="BO1159"/>
      <c r="BP1159"/>
      <c r="BQ1159"/>
      <c r="BR1159"/>
      <c r="BS1159"/>
      <c r="BT1159"/>
    </row>
    <row r="1160" spans="1:72" s="8" customFormat="1" x14ac:dyDescent="0.25">
      <c r="A1160" s="91">
        <v>1157</v>
      </c>
      <c r="B1160" s="91">
        <v>16</v>
      </c>
      <c r="C1160" s="91"/>
      <c r="D1160" s="91"/>
      <c r="E1160" s="103">
        <v>2</v>
      </c>
      <c r="F1160" s="103">
        <v>985.78894537555402</v>
      </c>
      <c r="G1160" s="103">
        <v>88.689434842341399</v>
      </c>
      <c r="H1160" s="103">
        <v>-2.2573074952269501</v>
      </c>
      <c r="I1160" s="103">
        <v>-4.4626240247143896</v>
      </c>
      <c r="J1160" s="103">
        <v>0</v>
      </c>
      <c r="K1160" s="103">
        <v>0</v>
      </c>
      <c r="L1160" s="103">
        <v>-3.2307944408484102</v>
      </c>
      <c r="M1160"/>
      <c r="N1160"/>
      <c r="O1160"/>
      <c r="P1160"/>
      <c r="Q1160"/>
      <c r="R1160"/>
      <c r="S1160"/>
      <c r="T1160"/>
      <c r="U1160"/>
      <c r="V1160"/>
      <c r="W1160"/>
      <c r="X1160"/>
      <c r="Y1160"/>
      <c r="Z1160"/>
      <c r="AA1160"/>
      <c r="AB1160"/>
      <c r="AC1160"/>
      <c r="AD1160"/>
      <c r="AE1160"/>
      <c r="AF1160"/>
      <c r="AG1160"/>
      <c r="AH1160"/>
      <c r="AI1160"/>
      <c r="AJ1160"/>
      <c r="AK1160"/>
      <c r="AL1160"/>
      <c r="AM1160"/>
      <c r="AN1160"/>
      <c r="AO1160"/>
      <c r="AP1160"/>
      <c r="AQ1160"/>
      <c r="AR1160"/>
      <c r="AS1160"/>
      <c r="AT1160"/>
      <c r="AU1160"/>
      <c r="AV1160"/>
      <c r="AW1160"/>
      <c r="AX1160"/>
      <c r="AY1160"/>
      <c r="AZ1160"/>
      <c r="BA1160"/>
      <c r="BB1160"/>
      <c r="BC1160"/>
      <c r="BD1160"/>
      <c r="BE1160"/>
      <c r="BF1160"/>
      <c r="BG1160"/>
      <c r="BH1160"/>
      <c r="BI1160"/>
      <c r="BJ1160"/>
      <c r="BK1160"/>
      <c r="BL1160"/>
      <c r="BM1160"/>
      <c r="BN1160"/>
      <c r="BO1160"/>
      <c r="BP1160"/>
      <c r="BQ1160"/>
      <c r="BR1160"/>
      <c r="BS1160"/>
      <c r="BT1160"/>
    </row>
    <row r="1161" spans="1:72" s="8" customFormat="1" x14ac:dyDescent="0.25">
      <c r="A1161" s="91">
        <v>1158</v>
      </c>
      <c r="B1161" s="91">
        <v>13</v>
      </c>
      <c r="C1161" s="91"/>
      <c r="D1161" s="91"/>
      <c r="E1161" s="103">
        <v>1</v>
      </c>
      <c r="F1161" s="103">
        <v>1548.3400812019299</v>
      </c>
      <c r="G1161" s="103">
        <v>88.706212763123403</v>
      </c>
      <c r="H1161" s="103">
        <v>-2.9397890506764002</v>
      </c>
      <c r="I1161" s="103">
        <v>-3.7801424692649399</v>
      </c>
      <c r="J1161" s="103">
        <v>0</v>
      </c>
      <c r="K1161" s="103">
        <v>0</v>
      </c>
      <c r="L1161" s="103">
        <v>-5.3671362118447501</v>
      </c>
      <c r="M1161"/>
      <c r="N1161"/>
      <c r="O1161"/>
      <c r="P1161"/>
      <c r="Q1161"/>
      <c r="R1161"/>
      <c r="S1161"/>
      <c r="T1161"/>
      <c r="U1161"/>
      <c r="V1161"/>
      <c r="W1161"/>
      <c r="X1161"/>
      <c r="Y1161"/>
      <c r="Z1161"/>
      <c r="AA1161"/>
      <c r="AB1161"/>
      <c r="AC1161"/>
      <c r="AD1161"/>
      <c r="AE1161"/>
      <c r="AF1161"/>
      <c r="AG1161"/>
      <c r="AH1161"/>
      <c r="AI1161"/>
      <c r="AJ1161"/>
      <c r="AK1161"/>
      <c r="AL1161"/>
      <c r="AM1161"/>
      <c r="AN1161"/>
      <c r="AO1161"/>
      <c r="AP1161"/>
      <c r="AQ1161"/>
      <c r="AR1161"/>
      <c r="AS1161"/>
      <c r="AT1161"/>
      <c r="AU1161"/>
      <c r="AV1161"/>
      <c r="AW1161"/>
      <c r="AX1161"/>
      <c r="AY1161"/>
      <c r="AZ1161"/>
      <c r="BA1161"/>
      <c r="BB1161"/>
      <c r="BC1161"/>
      <c r="BD1161"/>
      <c r="BE1161"/>
      <c r="BF1161"/>
      <c r="BG1161"/>
      <c r="BH1161"/>
      <c r="BI1161"/>
      <c r="BJ1161"/>
      <c r="BK1161"/>
      <c r="BL1161"/>
      <c r="BM1161"/>
      <c r="BN1161"/>
      <c r="BO1161"/>
      <c r="BP1161"/>
      <c r="BQ1161"/>
      <c r="BR1161"/>
      <c r="BS1161"/>
      <c r="BT1161"/>
    </row>
    <row r="1162" spans="1:72" s="8" customFormat="1" x14ac:dyDescent="0.25">
      <c r="A1162" s="91">
        <v>1159</v>
      </c>
      <c r="B1162" s="91">
        <v>6</v>
      </c>
      <c r="C1162" s="91"/>
      <c r="D1162" s="91"/>
      <c r="E1162" s="103">
        <v>1</v>
      </c>
      <c r="F1162" s="103">
        <v>800</v>
      </c>
      <c r="G1162" s="103">
        <v>88.725683833411296</v>
      </c>
      <c r="H1162" s="103">
        <v>0</v>
      </c>
      <c r="I1162" s="103">
        <v>-6.7199315199413396</v>
      </c>
      <c r="J1162" s="103">
        <v>8.4868749745997799E-2</v>
      </c>
      <c r="K1162" s="103">
        <v>0.23932959138788101</v>
      </c>
      <c r="L1162" s="103">
        <v>-2.58670399283556</v>
      </c>
      <c r="M1162"/>
      <c r="N1162"/>
      <c r="O1162"/>
      <c r="P1162"/>
      <c r="Q1162"/>
      <c r="R1162"/>
      <c r="S1162"/>
      <c r="T1162"/>
      <c r="U1162"/>
      <c r="V1162"/>
      <c r="W1162"/>
      <c r="X1162"/>
      <c r="Y1162"/>
      <c r="Z1162"/>
      <c r="AA1162"/>
      <c r="AB1162"/>
      <c r="AC1162"/>
      <c r="AD1162"/>
      <c r="AE1162"/>
      <c r="AF1162"/>
      <c r="AG1162"/>
      <c r="AH1162"/>
      <c r="AI1162"/>
      <c r="AJ1162"/>
      <c r="AK1162"/>
      <c r="AL1162"/>
      <c r="AM1162"/>
      <c r="AN1162"/>
      <c r="AO1162"/>
      <c r="AP1162"/>
      <c r="AQ1162"/>
      <c r="AR1162"/>
      <c r="AS1162"/>
      <c r="AT1162"/>
      <c r="AU1162"/>
      <c r="AV1162"/>
      <c r="AW1162"/>
      <c r="AX1162"/>
      <c r="AY1162"/>
      <c r="AZ1162"/>
      <c r="BA1162"/>
      <c r="BB1162"/>
      <c r="BC1162"/>
      <c r="BD1162"/>
      <c r="BE1162"/>
      <c r="BF1162"/>
      <c r="BG1162"/>
      <c r="BH1162"/>
      <c r="BI1162"/>
      <c r="BJ1162"/>
      <c r="BK1162"/>
      <c r="BL1162"/>
      <c r="BM1162"/>
      <c r="BN1162"/>
      <c r="BO1162"/>
      <c r="BP1162"/>
      <c r="BQ1162"/>
      <c r="BR1162"/>
      <c r="BS1162"/>
      <c r="BT1162"/>
    </row>
    <row r="1163" spans="1:72" s="8" customFormat="1" x14ac:dyDescent="0.25">
      <c r="A1163" s="91">
        <v>1160</v>
      </c>
      <c r="B1163" s="91">
        <v>2</v>
      </c>
      <c r="C1163" s="91"/>
      <c r="D1163" s="91"/>
      <c r="E1163" s="103">
        <v>1</v>
      </c>
      <c r="F1163" s="103">
        <v>800</v>
      </c>
      <c r="G1163" s="103">
        <v>88.748975181597402</v>
      </c>
      <c r="H1163" s="103">
        <v>0</v>
      </c>
      <c r="I1163" s="103">
        <v>-6.7199315199413396</v>
      </c>
      <c r="J1163" s="103">
        <v>8.4864083026300802E-2</v>
      </c>
      <c r="K1163" s="103">
        <v>0.23931643125389099</v>
      </c>
      <c r="L1163" s="103">
        <v>-0.415347598335087</v>
      </c>
      <c r="M1163"/>
      <c r="N1163"/>
      <c r="O1163"/>
      <c r="P1163"/>
      <c r="Q1163"/>
      <c r="R1163"/>
      <c r="S1163"/>
      <c r="T1163"/>
      <c r="U1163"/>
      <c r="V1163"/>
      <c r="W1163"/>
      <c r="X1163"/>
      <c r="Y1163"/>
      <c r="Z1163"/>
      <c r="AA1163"/>
      <c r="AB1163"/>
      <c r="AC1163"/>
      <c r="AD1163"/>
      <c r="AE1163"/>
      <c r="AF1163"/>
      <c r="AG1163"/>
      <c r="AH1163"/>
      <c r="AI1163"/>
      <c r="AJ1163"/>
      <c r="AK1163"/>
      <c r="AL1163"/>
      <c r="AM1163"/>
      <c r="AN1163"/>
      <c r="AO1163"/>
      <c r="AP1163"/>
      <c r="AQ1163"/>
      <c r="AR1163"/>
      <c r="AS1163"/>
      <c r="AT1163"/>
      <c r="AU1163"/>
      <c r="AV1163"/>
      <c r="AW1163"/>
      <c r="AX1163"/>
      <c r="AY1163"/>
      <c r="AZ1163"/>
      <c r="BA1163"/>
      <c r="BB1163"/>
      <c r="BC1163"/>
      <c r="BD1163"/>
      <c r="BE1163"/>
      <c r="BF1163"/>
      <c r="BG1163"/>
      <c r="BH1163"/>
      <c r="BI1163"/>
      <c r="BJ1163"/>
      <c r="BK1163"/>
      <c r="BL1163"/>
      <c r="BM1163"/>
      <c r="BN1163"/>
      <c r="BO1163"/>
      <c r="BP1163"/>
      <c r="BQ1163"/>
      <c r="BR1163"/>
      <c r="BS1163"/>
      <c r="BT1163"/>
    </row>
    <row r="1164" spans="1:72" s="8" customFormat="1" x14ac:dyDescent="0.25">
      <c r="A1164" s="91">
        <v>1161</v>
      </c>
      <c r="B1164" s="91">
        <v>0</v>
      </c>
      <c r="C1164" s="91"/>
      <c r="D1164" s="91"/>
      <c r="E1164" s="103">
        <v>0</v>
      </c>
      <c r="F1164" s="103">
        <v>800</v>
      </c>
      <c r="G1164" s="103">
        <v>88.765900798481397</v>
      </c>
      <c r="H1164" s="103">
        <v>-2.4958261527553698</v>
      </c>
      <c r="I1164" s="103">
        <v>-4.2241053671859703</v>
      </c>
      <c r="J1164" s="103">
        <v>8.4860692111828298E-2</v>
      </c>
      <c r="K1164" s="103">
        <v>0.239306868886382</v>
      </c>
      <c r="L1164" s="103">
        <v>9.4034578255074303E-2</v>
      </c>
      <c r="M1164"/>
      <c r="N1164"/>
      <c r="O1164"/>
      <c r="P1164"/>
      <c r="Q1164"/>
      <c r="R1164"/>
      <c r="S1164"/>
      <c r="T1164"/>
      <c r="U1164"/>
      <c r="V1164"/>
      <c r="W1164"/>
      <c r="X1164"/>
      <c r="Y1164"/>
      <c r="Z1164"/>
      <c r="AA1164"/>
      <c r="AB1164"/>
      <c r="AC1164"/>
      <c r="AD1164"/>
      <c r="AE1164"/>
      <c r="AF1164"/>
      <c r="AG1164"/>
      <c r="AH1164"/>
      <c r="AI1164"/>
      <c r="AJ1164"/>
      <c r="AK1164"/>
      <c r="AL1164"/>
      <c r="AM1164"/>
      <c r="AN1164"/>
      <c r="AO1164"/>
      <c r="AP1164"/>
      <c r="AQ1164"/>
      <c r="AR1164"/>
      <c r="AS1164"/>
      <c r="AT1164"/>
      <c r="AU1164"/>
      <c r="AV1164"/>
      <c r="AW1164"/>
      <c r="AX1164"/>
      <c r="AY1164"/>
      <c r="AZ1164"/>
      <c r="BA1164"/>
      <c r="BB1164"/>
      <c r="BC1164"/>
      <c r="BD1164"/>
      <c r="BE1164"/>
      <c r="BF1164"/>
      <c r="BG1164"/>
      <c r="BH1164"/>
      <c r="BI1164"/>
      <c r="BJ1164"/>
      <c r="BK1164"/>
      <c r="BL1164"/>
      <c r="BM1164"/>
      <c r="BN1164"/>
      <c r="BO1164"/>
      <c r="BP1164"/>
      <c r="BQ1164"/>
      <c r="BR1164"/>
      <c r="BS1164"/>
      <c r="BT1164"/>
    </row>
    <row r="1165" spans="1:72" s="8" customFormat="1" x14ac:dyDescent="0.25">
      <c r="A1165" s="91">
        <v>1162</v>
      </c>
      <c r="B1165" s="91">
        <v>0</v>
      </c>
      <c r="C1165" s="91"/>
      <c r="D1165" s="91"/>
      <c r="E1165" s="103">
        <v>0</v>
      </c>
      <c r="F1165" s="103">
        <v>800</v>
      </c>
      <c r="G1165" s="103">
        <v>88.782826415365506</v>
      </c>
      <c r="H1165" s="103">
        <v>-2.4958261527553698</v>
      </c>
      <c r="I1165" s="103">
        <v>-4.2241053671859703</v>
      </c>
      <c r="J1165" s="103">
        <v>8.4857301491481005E-2</v>
      </c>
      <c r="K1165" s="103">
        <v>0.23929730734830501</v>
      </c>
      <c r="L1165" s="103">
        <v>9.4034578255074303E-2</v>
      </c>
      <c r="M1165"/>
      <c r="N1165"/>
      <c r="O1165"/>
      <c r="P1165"/>
      <c r="Q1165"/>
      <c r="R1165"/>
      <c r="S1165"/>
      <c r="T1165"/>
      <c r="U1165"/>
      <c r="V1165"/>
      <c r="W1165"/>
      <c r="X1165"/>
      <c r="Y1165"/>
      <c r="Z1165"/>
      <c r="AA1165"/>
      <c r="AB1165"/>
      <c r="AC1165"/>
      <c r="AD1165"/>
      <c r="AE1165"/>
      <c r="AF1165"/>
      <c r="AG1165"/>
      <c r="AH1165"/>
      <c r="AI1165"/>
      <c r="AJ1165"/>
      <c r="AK1165"/>
      <c r="AL1165"/>
      <c r="AM1165"/>
      <c r="AN1165"/>
      <c r="AO1165"/>
      <c r="AP1165"/>
      <c r="AQ1165"/>
      <c r="AR1165"/>
      <c r="AS1165"/>
      <c r="AT1165"/>
      <c r="AU1165"/>
      <c r="AV1165"/>
      <c r="AW1165"/>
      <c r="AX1165"/>
      <c r="AY1165"/>
      <c r="AZ1165"/>
      <c r="BA1165"/>
      <c r="BB1165"/>
      <c r="BC1165"/>
      <c r="BD1165"/>
      <c r="BE1165"/>
      <c r="BF1165"/>
      <c r="BG1165"/>
      <c r="BH1165"/>
      <c r="BI1165"/>
      <c r="BJ1165"/>
      <c r="BK1165"/>
      <c r="BL1165"/>
      <c r="BM1165"/>
      <c r="BN1165"/>
      <c r="BO1165"/>
      <c r="BP1165"/>
      <c r="BQ1165"/>
      <c r="BR1165"/>
      <c r="BS1165"/>
      <c r="BT1165"/>
    </row>
    <row r="1166" spans="1:72" s="8" customFormat="1" x14ac:dyDescent="0.25">
      <c r="A1166" s="91">
        <v>1163</v>
      </c>
      <c r="B1166" s="91">
        <v>0</v>
      </c>
      <c r="C1166" s="91"/>
      <c r="D1166" s="91"/>
      <c r="E1166" s="103">
        <v>0</v>
      </c>
      <c r="F1166" s="103">
        <v>800</v>
      </c>
      <c r="G1166" s="103">
        <v>88.799752032249501</v>
      </c>
      <c r="H1166" s="103">
        <v>-2.4958261527553698</v>
      </c>
      <c r="I1166" s="103">
        <v>-4.2241053671859703</v>
      </c>
      <c r="J1166" s="103">
        <v>8.4853911165219703E-2</v>
      </c>
      <c r="K1166" s="103">
        <v>0.23928774663954899</v>
      </c>
      <c r="L1166" s="103">
        <v>9.4034578255074303E-2</v>
      </c>
      <c r="M1166"/>
      <c r="N1166"/>
      <c r="O1166"/>
      <c r="P1166"/>
      <c r="Q1166"/>
      <c r="R1166"/>
      <c r="S1166"/>
      <c r="T1166"/>
      <c r="U1166"/>
      <c r="V1166"/>
      <c r="W1166"/>
      <c r="X1166"/>
      <c r="Y1166"/>
      <c r="Z1166"/>
      <c r="AA1166"/>
      <c r="AB1166"/>
      <c r="AC1166"/>
      <c r="AD1166"/>
      <c r="AE1166"/>
      <c r="AF1166"/>
      <c r="AG1166"/>
      <c r="AH1166"/>
      <c r="AI1166"/>
      <c r="AJ1166"/>
      <c r="AK1166"/>
      <c r="AL1166"/>
      <c r="AM1166"/>
      <c r="AN1166"/>
      <c r="AO1166"/>
      <c r="AP1166"/>
      <c r="AQ1166"/>
      <c r="AR1166"/>
      <c r="AS1166"/>
      <c r="AT1166"/>
      <c r="AU1166"/>
      <c r="AV1166"/>
      <c r="AW1166"/>
      <c r="AX1166"/>
      <c r="AY1166"/>
      <c r="AZ1166"/>
      <c r="BA1166"/>
      <c r="BB1166"/>
      <c r="BC1166"/>
      <c r="BD1166"/>
      <c r="BE1166"/>
      <c r="BF1166"/>
      <c r="BG1166"/>
      <c r="BH1166"/>
      <c r="BI1166"/>
      <c r="BJ1166"/>
      <c r="BK1166"/>
      <c r="BL1166"/>
      <c r="BM1166"/>
      <c r="BN1166"/>
      <c r="BO1166"/>
      <c r="BP1166"/>
      <c r="BQ1166"/>
      <c r="BR1166"/>
      <c r="BS1166"/>
      <c r="BT1166"/>
    </row>
    <row r="1167" spans="1:72" s="8" customFormat="1" x14ac:dyDescent="0.25">
      <c r="A1167" s="91">
        <v>1164</v>
      </c>
      <c r="B1167" s="91">
        <v>0</v>
      </c>
      <c r="C1167" s="91"/>
      <c r="D1167" s="91"/>
      <c r="E1167" s="103">
        <v>0</v>
      </c>
      <c r="F1167" s="103">
        <v>800</v>
      </c>
      <c r="G1167" s="103">
        <v>88.816677649133595</v>
      </c>
      <c r="H1167" s="103">
        <v>-2.4958261527553698</v>
      </c>
      <c r="I1167" s="103">
        <v>-4.2241053671859703</v>
      </c>
      <c r="J1167" s="103">
        <v>8.4850521133005105E-2</v>
      </c>
      <c r="K1167" s="103">
        <v>0.23927818676000401</v>
      </c>
      <c r="L1167" s="103">
        <v>9.4034578255074303E-2</v>
      </c>
      <c r="M1167"/>
      <c r="N1167"/>
      <c r="O1167"/>
      <c r="P1167"/>
      <c r="Q1167"/>
      <c r="R1167"/>
      <c r="S1167"/>
      <c r="T1167"/>
      <c r="U1167"/>
      <c r="V1167"/>
      <c r="W1167"/>
      <c r="X1167"/>
      <c r="Y1167"/>
      <c r="Z1167"/>
      <c r="AA1167"/>
      <c r="AB1167"/>
      <c r="AC1167"/>
      <c r="AD1167"/>
      <c r="AE1167"/>
      <c r="AF1167"/>
      <c r="AG1167"/>
      <c r="AH1167"/>
      <c r="AI1167"/>
      <c r="AJ1167"/>
      <c r="AK1167"/>
      <c r="AL1167"/>
      <c r="AM1167"/>
      <c r="AN1167"/>
      <c r="AO1167"/>
      <c r="AP1167"/>
      <c r="AQ1167"/>
      <c r="AR1167"/>
      <c r="AS1167"/>
      <c r="AT1167"/>
      <c r="AU1167"/>
      <c r="AV1167"/>
      <c r="AW1167"/>
      <c r="AX1167"/>
      <c r="AY1167"/>
      <c r="AZ1167"/>
      <c r="BA1167"/>
      <c r="BB1167"/>
      <c r="BC1167"/>
      <c r="BD1167"/>
      <c r="BE1167"/>
      <c r="BF1167"/>
      <c r="BG1167"/>
      <c r="BH1167"/>
      <c r="BI1167"/>
      <c r="BJ1167"/>
      <c r="BK1167"/>
      <c r="BL1167"/>
      <c r="BM1167"/>
      <c r="BN1167"/>
      <c r="BO1167"/>
      <c r="BP1167"/>
      <c r="BQ1167"/>
      <c r="BR1167"/>
      <c r="BS1167"/>
      <c r="BT1167"/>
    </row>
    <row r="1168" spans="1:72" s="8" customFormat="1" x14ac:dyDescent="0.25">
      <c r="A1168" s="91">
        <v>1165</v>
      </c>
      <c r="B1168" s="91">
        <v>0</v>
      </c>
      <c r="C1168" s="91"/>
      <c r="D1168" s="91"/>
      <c r="E1168" s="103">
        <v>0</v>
      </c>
      <c r="F1168" s="103">
        <v>800</v>
      </c>
      <c r="G1168" s="103">
        <v>88.833603266017604</v>
      </c>
      <c r="H1168" s="103">
        <v>-2.0438225447272802</v>
      </c>
      <c r="I1168" s="103">
        <v>-4.6761089752140599</v>
      </c>
      <c r="J1168" s="103">
        <v>8.4847131394797895E-2</v>
      </c>
      <c r="K1168" s="103">
        <v>0.23926862770955901</v>
      </c>
      <c r="L1168" s="103">
        <v>8.4590616877271596E-2</v>
      </c>
      <c r="M1168"/>
      <c r="N1168"/>
      <c r="O1168"/>
      <c r="P1168"/>
      <c r="Q1168"/>
      <c r="R1168"/>
      <c r="S1168"/>
      <c r="T1168"/>
      <c r="U1168"/>
      <c r="V1168"/>
      <c r="W1168"/>
      <c r="X1168"/>
      <c r="Y1168"/>
      <c r="Z1168"/>
      <c r="AA1168"/>
      <c r="AB1168"/>
      <c r="AC1168"/>
      <c r="AD1168"/>
      <c r="AE1168"/>
      <c r="AF1168"/>
      <c r="AG1168"/>
      <c r="AH1168"/>
      <c r="AI1168"/>
      <c r="AJ1168"/>
      <c r="AK1168"/>
      <c r="AL1168"/>
      <c r="AM1168"/>
      <c r="AN1168"/>
      <c r="AO1168"/>
      <c r="AP1168"/>
      <c r="AQ1168"/>
      <c r="AR1168"/>
      <c r="AS1168"/>
      <c r="AT1168"/>
      <c r="AU1168"/>
      <c r="AV1168"/>
      <c r="AW1168"/>
      <c r="AX1168"/>
      <c r="AY1168"/>
      <c r="AZ1168"/>
      <c r="BA1168"/>
      <c r="BB1168"/>
      <c r="BC1168"/>
      <c r="BD1168"/>
      <c r="BE1168"/>
      <c r="BF1168"/>
      <c r="BG1168"/>
      <c r="BH1168"/>
      <c r="BI1168"/>
      <c r="BJ1168"/>
      <c r="BK1168"/>
      <c r="BL1168"/>
      <c r="BM1168"/>
      <c r="BN1168"/>
      <c r="BO1168"/>
      <c r="BP1168"/>
      <c r="BQ1168"/>
      <c r="BR1168"/>
      <c r="BS1168"/>
      <c r="BT1168"/>
    </row>
    <row r="1169" spans="1:72" s="8" customFormat="1" x14ac:dyDescent="0.25">
      <c r="A1169" s="91">
        <v>1166</v>
      </c>
      <c r="B1169" s="91">
        <v>0</v>
      </c>
      <c r="C1169" s="91"/>
      <c r="D1169" s="91"/>
      <c r="E1169" s="103">
        <v>0</v>
      </c>
      <c r="F1169" s="103">
        <v>800</v>
      </c>
      <c r="G1169" s="103">
        <v>88.847767296970204</v>
      </c>
      <c r="H1169" s="103">
        <v>-2.0438225447272802</v>
      </c>
      <c r="I1169" s="103">
        <v>-4.6761089752140599</v>
      </c>
      <c r="J1169" s="103">
        <v>8.4844294952670304E-2</v>
      </c>
      <c r="K1169" s="103">
        <v>0.23926062895221401</v>
      </c>
      <c r="L1169" s="103">
        <v>8.4590616877271596E-2</v>
      </c>
      <c r="M1169"/>
      <c r="N1169"/>
      <c r="O1169"/>
      <c r="P1169"/>
      <c r="Q1169"/>
      <c r="R1169"/>
      <c r="S1169"/>
      <c r="T1169"/>
      <c r="U1169"/>
      <c r="V1169"/>
      <c r="W1169"/>
      <c r="X1169"/>
      <c r="Y1169"/>
      <c r="Z1169"/>
      <c r="AA1169"/>
      <c r="AB1169"/>
      <c r="AC1169"/>
      <c r="AD1169"/>
      <c r="AE1169"/>
      <c r="AF1169"/>
      <c r="AG1169"/>
      <c r="AH1169"/>
      <c r="AI1169"/>
      <c r="AJ1169"/>
      <c r="AK1169"/>
      <c r="AL1169"/>
      <c r="AM1169"/>
      <c r="AN1169"/>
      <c r="AO1169"/>
      <c r="AP1169"/>
      <c r="AQ1169"/>
      <c r="AR1169"/>
      <c r="AS1169"/>
      <c r="AT1169"/>
      <c r="AU1169"/>
      <c r="AV1169"/>
      <c r="AW1169"/>
      <c r="AX1169"/>
      <c r="AY1169"/>
      <c r="AZ1169"/>
      <c r="BA1169"/>
      <c r="BB1169"/>
      <c r="BC1169"/>
      <c r="BD1169"/>
      <c r="BE1169"/>
      <c r="BF1169"/>
      <c r="BG1169"/>
      <c r="BH1169"/>
      <c r="BI1169"/>
      <c r="BJ1169"/>
      <c r="BK1169"/>
      <c r="BL1169"/>
      <c r="BM1169"/>
      <c r="BN1169"/>
      <c r="BO1169"/>
      <c r="BP1169"/>
      <c r="BQ1169"/>
      <c r="BR1169"/>
      <c r="BS1169"/>
      <c r="BT1169"/>
    </row>
    <row r="1170" spans="1:72" s="8" customFormat="1" x14ac:dyDescent="0.25">
      <c r="A1170" s="91">
        <v>1167</v>
      </c>
      <c r="B1170" s="91">
        <v>0</v>
      </c>
      <c r="C1170" s="91"/>
      <c r="D1170" s="91"/>
      <c r="E1170" s="103">
        <v>0</v>
      </c>
      <c r="F1170" s="103">
        <v>800</v>
      </c>
      <c r="G1170" s="103">
        <v>88.856465908855895</v>
      </c>
      <c r="H1170" s="103">
        <v>-2.2731328778941702</v>
      </c>
      <c r="I1170" s="103">
        <v>-4.4467986420471801</v>
      </c>
      <c r="J1170" s="103">
        <v>8.4842553099367904E-2</v>
      </c>
      <c r="K1170" s="103">
        <v>0.239255716931707</v>
      </c>
      <c r="L1170" s="103">
        <v>8.9381724495652806E-2</v>
      </c>
      <c r="M1170"/>
      <c r="N1170"/>
      <c r="O1170"/>
      <c r="P1170"/>
      <c r="Q1170"/>
      <c r="R1170"/>
      <c r="S1170"/>
      <c r="T1170"/>
      <c r="U1170"/>
      <c r="V1170"/>
      <c r="W1170"/>
      <c r="X1170"/>
      <c r="Y1170"/>
      <c r="Z1170"/>
      <c r="AA1170"/>
      <c r="AB1170"/>
      <c r="AC1170"/>
      <c r="AD1170"/>
      <c r="AE1170"/>
      <c r="AF1170"/>
      <c r="AG1170"/>
      <c r="AH1170"/>
      <c r="AI1170"/>
      <c r="AJ1170"/>
      <c r="AK1170"/>
      <c r="AL1170"/>
      <c r="AM1170"/>
      <c r="AN1170"/>
      <c r="AO1170"/>
      <c r="AP1170"/>
      <c r="AQ1170"/>
      <c r="AR1170"/>
      <c r="AS1170"/>
      <c r="AT1170"/>
      <c r="AU1170"/>
      <c r="AV1170"/>
      <c r="AW1170"/>
      <c r="AX1170"/>
      <c r="AY1170"/>
      <c r="AZ1170"/>
      <c r="BA1170"/>
      <c r="BB1170"/>
      <c r="BC1170"/>
      <c r="BD1170"/>
      <c r="BE1170"/>
      <c r="BF1170"/>
      <c r="BG1170"/>
      <c r="BH1170"/>
      <c r="BI1170"/>
      <c r="BJ1170"/>
      <c r="BK1170"/>
      <c r="BL1170"/>
      <c r="BM1170"/>
      <c r="BN1170"/>
      <c r="BO1170"/>
      <c r="BP1170"/>
      <c r="BQ1170"/>
      <c r="BR1170"/>
      <c r="BS1170"/>
      <c r="BT1170"/>
    </row>
    <row r="1171" spans="1:72" s="8" customFormat="1" x14ac:dyDescent="0.25">
      <c r="A1171" s="91">
        <v>1168</v>
      </c>
      <c r="B1171" s="91">
        <v>0</v>
      </c>
      <c r="C1171" s="91"/>
      <c r="D1171" s="91"/>
      <c r="E1171" s="103">
        <v>0</v>
      </c>
      <c r="F1171" s="103">
        <v>800</v>
      </c>
      <c r="G1171" s="103">
        <v>88.8651645207417</v>
      </c>
      <c r="H1171" s="103">
        <v>-2.2731328778941702</v>
      </c>
      <c r="I1171" s="103">
        <v>-4.4467986420471801</v>
      </c>
      <c r="J1171" s="103">
        <v>8.48408113236961E-2</v>
      </c>
      <c r="K1171" s="103">
        <v>0.23925080513011901</v>
      </c>
      <c r="L1171" s="103">
        <v>8.9381724495652806E-2</v>
      </c>
      <c r="M1171"/>
      <c r="N1171"/>
      <c r="O1171"/>
      <c r="P1171"/>
      <c r="Q1171"/>
      <c r="R1171"/>
      <c r="S1171"/>
      <c r="T1171"/>
      <c r="U1171"/>
      <c r="V1171"/>
      <c r="W1171"/>
      <c r="X1171"/>
      <c r="Y1171"/>
      <c r="Z1171"/>
      <c r="AA1171"/>
      <c r="AB1171"/>
      <c r="AC1171"/>
      <c r="AD1171"/>
      <c r="AE1171"/>
      <c r="AF1171"/>
      <c r="AG1171"/>
      <c r="AH1171"/>
      <c r="AI1171"/>
      <c r="AJ1171"/>
      <c r="AK1171"/>
      <c r="AL1171"/>
      <c r="AM1171"/>
      <c r="AN1171"/>
      <c r="AO1171"/>
      <c r="AP1171"/>
      <c r="AQ1171"/>
      <c r="AR1171"/>
      <c r="AS1171"/>
      <c r="AT1171"/>
      <c r="AU1171"/>
      <c r="AV1171"/>
      <c r="AW1171"/>
      <c r="AX1171"/>
      <c r="AY1171"/>
      <c r="AZ1171"/>
      <c r="BA1171"/>
      <c r="BB1171"/>
      <c r="BC1171"/>
      <c r="BD1171"/>
      <c r="BE1171"/>
      <c r="BF1171"/>
      <c r="BG1171"/>
      <c r="BH1171"/>
      <c r="BI1171"/>
      <c r="BJ1171"/>
      <c r="BK1171"/>
      <c r="BL1171"/>
      <c r="BM1171"/>
      <c r="BN1171"/>
      <c r="BO1171"/>
      <c r="BP1171"/>
      <c r="BQ1171"/>
      <c r="BR1171"/>
      <c r="BS1171"/>
      <c r="BT1171"/>
    </row>
    <row r="1172" spans="1:72" s="8" customFormat="1" x14ac:dyDescent="0.25">
      <c r="A1172" s="91">
        <v>1169</v>
      </c>
      <c r="B1172" s="91">
        <v>0</v>
      </c>
      <c r="C1172" s="91"/>
      <c r="D1172" s="91"/>
      <c r="E1172" s="103">
        <v>0</v>
      </c>
      <c r="F1172" s="103">
        <v>800</v>
      </c>
      <c r="G1172" s="103">
        <v>88.873863132627505</v>
      </c>
      <c r="H1172" s="103">
        <v>-3.4425799009084801</v>
      </c>
      <c r="I1172" s="103">
        <v>-3.27735161903286</v>
      </c>
      <c r="J1172" s="103">
        <v>8.4839069625649605E-2</v>
      </c>
      <c r="K1172" s="103">
        <v>0.239245893547433</v>
      </c>
      <c r="L1172" s="103">
        <v>0.113815627948138</v>
      </c>
      <c r="M1172"/>
      <c r="N1172"/>
      <c r="O1172"/>
      <c r="P1172"/>
      <c r="Q1172"/>
      <c r="R1172"/>
      <c r="S1172"/>
      <c r="T1172"/>
      <c r="U1172"/>
      <c r="V1172"/>
      <c r="W1172"/>
      <c r="X1172"/>
      <c r="Y1172"/>
      <c r="Z1172"/>
      <c r="AA1172"/>
      <c r="AB1172"/>
      <c r="AC1172"/>
      <c r="AD1172"/>
      <c r="AE1172"/>
      <c r="AF1172"/>
      <c r="AG1172"/>
      <c r="AH1172"/>
      <c r="AI1172"/>
      <c r="AJ1172"/>
      <c r="AK1172"/>
      <c r="AL1172"/>
      <c r="AM1172"/>
      <c r="AN1172"/>
      <c r="AO1172"/>
      <c r="AP1172"/>
      <c r="AQ1172"/>
      <c r="AR1172"/>
      <c r="AS1172"/>
      <c r="AT1172"/>
      <c r="AU1172"/>
      <c r="AV1172"/>
      <c r="AW1172"/>
      <c r="AX1172"/>
      <c r="AY1172"/>
      <c r="AZ1172"/>
      <c r="BA1172"/>
      <c r="BB1172"/>
      <c r="BC1172"/>
      <c r="BD1172"/>
      <c r="BE1172"/>
      <c r="BF1172"/>
      <c r="BG1172"/>
      <c r="BH1172"/>
      <c r="BI1172"/>
      <c r="BJ1172"/>
      <c r="BK1172"/>
      <c r="BL1172"/>
      <c r="BM1172"/>
      <c r="BN1172"/>
      <c r="BO1172"/>
      <c r="BP1172"/>
      <c r="BQ1172"/>
      <c r="BR1172"/>
      <c r="BS1172"/>
      <c r="BT1172"/>
    </row>
    <row r="1173" spans="1:72" s="8" customFormat="1" x14ac:dyDescent="0.25">
      <c r="A1173" s="91">
        <v>1170</v>
      </c>
      <c r="B1173" s="91">
        <v>0</v>
      </c>
      <c r="C1173" s="91"/>
      <c r="D1173" s="91"/>
      <c r="E1173" s="103">
        <v>0</v>
      </c>
      <c r="F1173" s="103">
        <v>800</v>
      </c>
      <c r="G1173" s="103">
        <v>88.882561744513296</v>
      </c>
      <c r="H1173" s="103">
        <v>-3.4425799009084801</v>
      </c>
      <c r="I1173" s="103">
        <v>-3.27735161903286</v>
      </c>
      <c r="J1173" s="103">
        <v>8.4837328005223006E-2</v>
      </c>
      <c r="K1173" s="103">
        <v>0.23924098218363599</v>
      </c>
      <c r="L1173" s="103">
        <v>0.113815627948138</v>
      </c>
      <c r="M1173"/>
      <c r="N1173"/>
      <c r="O1173"/>
      <c r="P1173"/>
      <c r="Q1173"/>
      <c r="R1173"/>
      <c r="S1173"/>
      <c r="T1173"/>
      <c r="U1173"/>
      <c r="V1173"/>
      <c r="W1173"/>
      <c r="X1173"/>
      <c r="Y1173"/>
      <c r="Z1173"/>
      <c r="AA1173"/>
      <c r="AB1173"/>
      <c r="AC1173"/>
      <c r="AD1173"/>
      <c r="AE1173"/>
      <c r="AF1173"/>
      <c r="AG1173"/>
      <c r="AH1173"/>
      <c r="AI1173"/>
      <c r="AJ1173"/>
      <c r="AK1173"/>
      <c r="AL1173"/>
      <c r="AM1173"/>
      <c r="AN1173"/>
      <c r="AO1173"/>
      <c r="AP1173"/>
      <c r="AQ1173"/>
      <c r="AR1173"/>
      <c r="AS1173"/>
      <c r="AT1173"/>
      <c r="AU1173"/>
      <c r="AV1173"/>
      <c r="AW1173"/>
      <c r="AX1173"/>
      <c r="AY1173"/>
      <c r="AZ1173"/>
      <c r="BA1173"/>
      <c r="BB1173"/>
      <c r="BC1173"/>
      <c r="BD1173"/>
      <c r="BE1173"/>
      <c r="BF1173"/>
      <c r="BG1173"/>
      <c r="BH1173"/>
      <c r="BI1173"/>
      <c r="BJ1173"/>
      <c r="BK1173"/>
      <c r="BL1173"/>
      <c r="BM1173"/>
      <c r="BN1173"/>
      <c r="BO1173"/>
      <c r="BP1173"/>
      <c r="BQ1173"/>
      <c r="BR1173"/>
      <c r="BS1173"/>
      <c r="BT1173"/>
    </row>
    <row r="1174" spans="1:72" s="8" customFormat="1" x14ac:dyDescent="0.25">
      <c r="A1174" s="91">
        <v>1171</v>
      </c>
      <c r="B1174" s="91">
        <v>0</v>
      </c>
      <c r="C1174" s="91"/>
      <c r="D1174" s="91"/>
      <c r="E1174" s="103">
        <v>0</v>
      </c>
      <c r="F1174" s="103">
        <v>800</v>
      </c>
      <c r="G1174" s="103">
        <v>88.891260356399002</v>
      </c>
      <c r="H1174" s="103">
        <v>-3.91136465687004</v>
      </c>
      <c r="I1174" s="103">
        <v>-2.8085668630713001</v>
      </c>
      <c r="J1174" s="103">
        <v>8.48355864624111E-2</v>
      </c>
      <c r="K1174" s="103">
        <v>0.239236071038711</v>
      </c>
      <c r="L1174" s="103">
        <v>0.123610207131074</v>
      </c>
      <c r="M1174"/>
      <c r="N1174"/>
      <c r="O1174"/>
      <c r="P1174"/>
      <c r="Q1174"/>
      <c r="R1174"/>
      <c r="S1174"/>
      <c r="T1174"/>
      <c r="U1174"/>
      <c r="V1174"/>
      <c r="W1174"/>
      <c r="X1174"/>
      <c r="Y1174"/>
      <c r="Z1174"/>
      <c r="AA1174"/>
      <c r="AB1174"/>
      <c r="AC1174"/>
      <c r="AD1174"/>
      <c r="AE1174"/>
      <c r="AF1174"/>
      <c r="AG1174"/>
      <c r="AH1174"/>
      <c r="AI1174"/>
      <c r="AJ1174"/>
      <c r="AK1174"/>
      <c r="AL1174"/>
      <c r="AM1174"/>
      <c r="AN1174"/>
      <c r="AO1174"/>
      <c r="AP1174"/>
      <c r="AQ1174"/>
      <c r="AR1174"/>
      <c r="AS1174"/>
      <c r="AT1174"/>
      <c r="AU1174"/>
      <c r="AV1174"/>
      <c r="AW1174"/>
      <c r="AX1174"/>
      <c r="AY1174"/>
      <c r="AZ1174"/>
      <c r="BA1174"/>
      <c r="BB1174"/>
      <c r="BC1174"/>
      <c r="BD1174"/>
      <c r="BE1174"/>
      <c r="BF1174"/>
      <c r="BG1174"/>
      <c r="BH1174"/>
      <c r="BI1174"/>
      <c r="BJ1174"/>
      <c r="BK1174"/>
      <c r="BL1174"/>
      <c r="BM1174"/>
      <c r="BN1174"/>
      <c r="BO1174"/>
      <c r="BP1174"/>
      <c r="BQ1174"/>
      <c r="BR1174"/>
      <c r="BS1174"/>
      <c r="BT1174"/>
    </row>
    <row r="1175" spans="1:72" s="8" customFormat="1" x14ac:dyDescent="0.25">
      <c r="A1175" s="91">
        <v>1172</v>
      </c>
      <c r="B1175" s="91">
        <v>0</v>
      </c>
      <c r="C1175" s="91"/>
      <c r="D1175" s="91"/>
      <c r="E1175" s="103">
        <v>0</v>
      </c>
      <c r="F1175" s="103">
        <v>800</v>
      </c>
      <c r="G1175" s="103">
        <v>88.899958968284807</v>
      </c>
      <c r="H1175" s="103">
        <v>-3.91136465687004</v>
      </c>
      <c r="I1175" s="103">
        <v>-2.8085668630713001</v>
      </c>
      <c r="J1175" s="103">
        <v>8.4833844997208405E-2</v>
      </c>
      <c r="K1175" s="103">
        <v>0.239231160112644</v>
      </c>
      <c r="L1175" s="103">
        <v>0.123610207131074</v>
      </c>
      <c r="M1175"/>
      <c r="N1175"/>
      <c r="O1175"/>
      <c r="P1175"/>
      <c r="Q1175"/>
      <c r="R1175"/>
      <c r="S1175"/>
      <c r="T1175"/>
      <c r="U1175"/>
      <c r="V1175"/>
      <c r="W1175"/>
      <c r="X1175"/>
      <c r="Y1175"/>
      <c r="Z1175"/>
      <c r="AA1175"/>
      <c r="AB1175"/>
      <c r="AC1175"/>
      <c r="AD1175"/>
      <c r="AE1175"/>
      <c r="AF1175"/>
      <c r="AG1175"/>
      <c r="AH1175"/>
      <c r="AI1175"/>
      <c r="AJ1175"/>
      <c r="AK1175"/>
      <c r="AL1175"/>
      <c r="AM1175"/>
      <c r="AN1175"/>
      <c r="AO1175"/>
      <c r="AP1175"/>
      <c r="AQ1175"/>
      <c r="AR1175"/>
      <c r="AS1175"/>
      <c r="AT1175"/>
      <c r="AU1175"/>
      <c r="AV1175"/>
      <c r="AW1175"/>
      <c r="AX1175"/>
      <c r="AY1175"/>
      <c r="AZ1175"/>
      <c r="BA1175"/>
      <c r="BB1175"/>
      <c r="BC1175"/>
      <c r="BD1175"/>
      <c r="BE1175"/>
      <c r="BF1175"/>
      <c r="BG1175"/>
      <c r="BH1175"/>
      <c r="BI1175"/>
      <c r="BJ1175"/>
      <c r="BK1175"/>
      <c r="BL1175"/>
      <c r="BM1175"/>
      <c r="BN1175"/>
      <c r="BO1175"/>
      <c r="BP1175"/>
      <c r="BQ1175"/>
      <c r="BR1175"/>
      <c r="BS1175"/>
      <c r="BT1175"/>
    </row>
    <row r="1176" spans="1:72" s="8" customFormat="1" x14ac:dyDescent="0.25">
      <c r="A1176" s="91">
        <v>1173</v>
      </c>
      <c r="B1176" s="91">
        <v>0</v>
      </c>
      <c r="C1176" s="91"/>
      <c r="D1176" s="91"/>
      <c r="E1176" s="103">
        <v>0</v>
      </c>
      <c r="F1176" s="103">
        <v>800</v>
      </c>
      <c r="G1176" s="103">
        <v>88.908657580170598</v>
      </c>
      <c r="H1176" s="103">
        <v>-3.91136465687004</v>
      </c>
      <c r="I1176" s="103">
        <v>-2.8085668630713001</v>
      </c>
      <c r="J1176" s="103">
        <v>8.4832103609609702E-2</v>
      </c>
      <c r="K1176" s="103">
        <v>0.239226249405421</v>
      </c>
      <c r="L1176" s="103">
        <v>0.123610207131074</v>
      </c>
      <c r="M1176"/>
      <c r="N1176"/>
      <c r="O1176"/>
      <c r="P1176"/>
      <c r="Q1176"/>
      <c r="R1176"/>
      <c r="S1176"/>
      <c r="T1176"/>
      <c r="U1176"/>
      <c r="V1176"/>
      <c r="W1176"/>
      <c r="X1176"/>
      <c r="Y1176"/>
      <c r="Z1176"/>
      <c r="AA1176"/>
      <c r="AB1176"/>
      <c r="AC1176"/>
      <c r="AD1176"/>
      <c r="AE1176"/>
      <c r="AF1176"/>
      <c r="AG1176"/>
      <c r="AH1176"/>
      <c r="AI1176"/>
      <c r="AJ1176"/>
      <c r="AK1176"/>
      <c r="AL1176"/>
      <c r="AM1176"/>
      <c r="AN1176"/>
      <c r="AO1176"/>
      <c r="AP1176"/>
      <c r="AQ1176"/>
      <c r="AR1176"/>
      <c r="AS1176"/>
      <c r="AT1176"/>
      <c r="AU1176"/>
      <c r="AV1176"/>
      <c r="AW1176"/>
      <c r="AX1176"/>
      <c r="AY1176"/>
      <c r="AZ1176"/>
      <c r="BA1176"/>
      <c r="BB1176"/>
      <c r="BC1176"/>
      <c r="BD1176"/>
      <c r="BE1176"/>
      <c r="BF1176"/>
      <c r="BG1176"/>
      <c r="BH1176"/>
      <c r="BI1176"/>
      <c r="BJ1176"/>
      <c r="BK1176"/>
      <c r="BL1176"/>
      <c r="BM1176"/>
      <c r="BN1176"/>
      <c r="BO1176"/>
      <c r="BP1176"/>
      <c r="BQ1176"/>
      <c r="BR1176"/>
      <c r="BS1176"/>
      <c r="BT1176"/>
    </row>
    <row r="1177" spans="1:72" s="8" customFormat="1" x14ac:dyDescent="0.25">
      <c r="A1177" s="91">
        <v>1174</v>
      </c>
      <c r="B1177" s="91">
        <v>0</v>
      </c>
      <c r="C1177" s="91"/>
      <c r="D1177" s="91"/>
      <c r="E1177" s="103">
        <v>0</v>
      </c>
      <c r="F1177" s="103">
        <v>800</v>
      </c>
      <c r="G1177" s="103">
        <v>88.917356192056403</v>
      </c>
      <c r="H1177" s="103">
        <v>-3.91136465687004</v>
      </c>
      <c r="I1177" s="103">
        <v>-2.8085668630713001</v>
      </c>
      <c r="J1177" s="103">
        <v>8.4830362299609705E-2</v>
      </c>
      <c r="K1177" s="103">
        <v>0.23922133891702499</v>
      </c>
      <c r="L1177" s="103">
        <v>0.123610207131074</v>
      </c>
      <c r="M1177"/>
      <c r="N1177"/>
      <c r="O1177"/>
      <c r="P1177"/>
      <c r="Q1177"/>
      <c r="R1177"/>
      <c r="S1177"/>
      <c r="T1177"/>
      <c r="U1177"/>
      <c r="V1177"/>
      <c r="W1177"/>
      <c r="X1177"/>
      <c r="Y1177"/>
      <c r="Z1177"/>
      <c r="AA1177"/>
      <c r="AB1177"/>
      <c r="AC1177"/>
      <c r="AD1177"/>
      <c r="AE1177"/>
      <c r="AF1177"/>
      <c r="AG1177"/>
      <c r="AH1177"/>
      <c r="AI1177"/>
      <c r="AJ1177"/>
      <c r="AK1177"/>
      <c r="AL1177"/>
      <c r="AM1177"/>
      <c r="AN1177"/>
      <c r="AO1177"/>
      <c r="AP1177"/>
      <c r="AQ1177"/>
      <c r="AR1177"/>
      <c r="AS1177"/>
      <c r="AT1177"/>
      <c r="AU1177"/>
      <c r="AV1177"/>
      <c r="AW1177"/>
      <c r="AX1177"/>
      <c r="AY1177"/>
      <c r="AZ1177"/>
      <c r="BA1177"/>
      <c r="BB1177"/>
      <c r="BC1177"/>
      <c r="BD1177"/>
      <c r="BE1177"/>
      <c r="BF1177"/>
      <c r="BG1177"/>
      <c r="BH1177"/>
      <c r="BI1177"/>
      <c r="BJ1177"/>
      <c r="BK1177"/>
      <c r="BL1177"/>
      <c r="BM1177"/>
      <c r="BN1177"/>
      <c r="BO1177"/>
      <c r="BP1177"/>
      <c r="BQ1177"/>
      <c r="BR1177"/>
      <c r="BS1177"/>
      <c r="BT1177"/>
    </row>
    <row r="1178" spans="1:72" s="8" customFormat="1" x14ac:dyDescent="0.25">
      <c r="A1178" s="91">
        <v>1175</v>
      </c>
      <c r="B1178" s="91">
        <v>0</v>
      </c>
      <c r="C1178" s="91"/>
      <c r="D1178" s="91"/>
      <c r="E1178" s="103">
        <v>0</v>
      </c>
      <c r="F1178" s="103">
        <v>800</v>
      </c>
      <c r="G1178" s="103">
        <v>88.926054803942193</v>
      </c>
      <c r="H1178" s="103">
        <v>-3.91136465687004</v>
      </c>
      <c r="I1178" s="103">
        <v>-2.8085668630713001</v>
      </c>
      <c r="J1178" s="103">
        <v>8.4828621067203E-2</v>
      </c>
      <c r="K1178" s="103">
        <v>0.239216428647442</v>
      </c>
      <c r="L1178" s="103">
        <v>0.123610207131074</v>
      </c>
      <c r="M1178"/>
      <c r="N1178"/>
      <c r="O1178"/>
      <c r="P1178"/>
      <c r="Q1178"/>
      <c r="R1178"/>
      <c r="S1178"/>
      <c r="T1178"/>
      <c r="U1178"/>
      <c r="V1178"/>
      <c r="W1178"/>
      <c r="X1178"/>
      <c r="Y1178"/>
      <c r="Z1178"/>
      <c r="AA1178"/>
      <c r="AB1178"/>
      <c r="AC1178"/>
      <c r="AD1178"/>
      <c r="AE1178"/>
      <c r="AF1178"/>
      <c r="AG1178"/>
      <c r="AH1178"/>
      <c r="AI1178"/>
      <c r="AJ1178"/>
      <c r="AK1178"/>
      <c r="AL1178"/>
      <c r="AM1178"/>
      <c r="AN1178"/>
      <c r="AO1178"/>
      <c r="AP1178"/>
      <c r="AQ1178"/>
      <c r="AR1178"/>
      <c r="AS1178"/>
      <c r="AT1178"/>
      <c r="AU1178"/>
      <c r="AV1178"/>
      <c r="AW1178"/>
      <c r="AX1178"/>
      <c r="AY1178"/>
      <c r="AZ1178"/>
      <c r="BA1178"/>
      <c r="BB1178"/>
      <c r="BC1178"/>
      <c r="BD1178"/>
      <c r="BE1178"/>
      <c r="BF1178"/>
      <c r="BG1178"/>
      <c r="BH1178"/>
      <c r="BI1178"/>
      <c r="BJ1178"/>
      <c r="BK1178"/>
      <c r="BL1178"/>
      <c r="BM1178"/>
      <c r="BN1178"/>
      <c r="BO1178"/>
      <c r="BP1178"/>
      <c r="BQ1178"/>
      <c r="BR1178"/>
      <c r="BS1178"/>
      <c r="BT1178"/>
    </row>
    <row r="1179" spans="1:72" s="8" customFormat="1" x14ac:dyDescent="0.25">
      <c r="A1179" s="91">
        <v>1176</v>
      </c>
      <c r="B1179" s="91">
        <v>0</v>
      </c>
      <c r="C1179" s="91"/>
      <c r="D1179" s="91"/>
      <c r="E1179" s="103">
        <v>0</v>
      </c>
      <c r="F1179" s="103">
        <v>800</v>
      </c>
      <c r="G1179" s="103">
        <v>88.934753415827899</v>
      </c>
      <c r="H1179" s="103">
        <v>-3.91136465687004</v>
      </c>
      <c r="I1179" s="103">
        <v>-2.8085668630713001</v>
      </c>
      <c r="J1179" s="103">
        <v>8.4826879912384301E-2</v>
      </c>
      <c r="K1179" s="103">
        <v>0.23921151859665701</v>
      </c>
      <c r="L1179" s="103">
        <v>0.123610207131074</v>
      </c>
      <c r="M1179"/>
      <c r="N1179"/>
      <c r="O1179"/>
      <c r="P1179"/>
      <c r="Q1179"/>
      <c r="R1179"/>
      <c r="S1179"/>
      <c r="T1179"/>
      <c r="U1179"/>
      <c r="V1179"/>
      <c r="W1179"/>
      <c r="X1179"/>
      <c r="Y1179"/>
      <c r="Z1179"/>
      <c r="AA1179"/>
      <c r="AB1179"/>
      <c r="AC1179"/>
      <c r="AD1179"/>
      <c r="AE1179"/>
      <c r="AF1179"/>
      <c r="AG1179"/>
      <c r="AH1179"/>
      <c r="AI1179"/>
      <c r="AJ1179"/>
      <c r="AK1179"/>
      <c r="AL1179"/>
      <c r="AM1179"/>
      <c r="AN1179"/>
      <c r="AO1179"/>
      <c r="AP1179"/>
      <c r="AQ1179"/>
      <c r="AR1179"/>
      <c r="AS1179"/>
      <c r="AT1179"/>
      <c r="AU1179"/>
      <c r="AV1179"/>
      <c r="AW1179"/>
      <c r="AX1179"/>
      <c r="AY1179"/>
      <c r="AZ1179"/>
      <c r="BA1179"/>
      <c r="BB1179"/>
      <c r="BC1179"/>
      <c r="BD1179"/>
      <c r="BE1179"/>
      <c r="BF1179"/>
      <c r="BG1179"/>
      <c r="BH1179"/>
      <c r="BI1179"/>
      <c r="BJ1179"/>
      <c r="BK1179"/>
      <c r="BL1179"/>
      <c r="BM1179"/>
      <c r="BN1179"/>
      <c r="BO1179"/>
      <c r="BP1179"/>
      <c r="BQ1179"/>
      <c r="BR1179"/>
      <c r="BS1179"/>
      <c r="BT1179"/>
    </row>
    <row r="1180" spans="1:72" s="8" customFormat="1" x14ac:dyDescent="0.25">
      <c r="A1180" s="91">
        <v>1177</v>
      </c>
      <c r="B1180" s="91">
        <v>0</v>
      </c>
      <c r="C1180" s="91"/>
      <c r="D1180" s="91"/>
      <c r="E1180" s="103">
        <v>0</v>
      </c>
      <c r="F1180" s="103">
        <v>800</v>
      </c>
      <c r="G1180" s="103">
        <v>88.943452027713704</v>
      </c>
      <c r="H1180" s="103">
        <v>-3.91136465687004</v>
      </c>
      <c r="I1180" s="103">
        <v>-2.8085668630713001</v>
      </c>
      <c r="J1180" s="103">
        <v>8.4825138835148306E-2</v>
      </c>
      <c r="K1180" s="103">
        <v>0.23920660876465499</v>
      </c>
      <c r="L1180" s="103">
        <v>0.123610207131074</v>
      </c>
      <c r="M1180"/>
      <c r="N1180"/>
      <c r="O1180"/>
      <c r="P1180"/>
      <c r="Q1180"/>
      <c r="R1180"/>
      <c r="S1180"/>
      <c r="T1180"/>
      <c r="U1180"/>
      <c r="V1180"/>
      <c r="W1180"/>
      <c r="X1180"/>
      <c r="Y1180"/>
      <c r="Z1180"/>
      <c r="AA1180"/>
      <c r="AB1180"/>
      <c r="AC1180"/>
      <c r="AD1180"/>
      <c r="AE1180"/>
      <c r="AF1180"/>
      <c r="AG1180"/>
      <c r="AH1180"/>
      <c r="AI1180"/>
      <c r="AJ1180"/>
      <c r="AK1180"/>
      <c r="AL1180"/>
      <c r="AM1180"/>
      <c r="AN1180"/>
      <c r="AO1180"/>
      <c r="AP1180"/>
      <c r="AQ1180"/>
      <c r="AR1180"/>
      <c r="AS1180"/>
      <c r="AT1180"/>
      <c r="AU1180"/>
      <c r="AV1180"/>
      <c r="AW1180"/>
      <c r="AX1180"/>
      <c r="AY1180"/>
      <c r="AZ1180"/>
      <c r="BA1180"/>
      <c r="BB1180"/>
      <c r="BC1180"/>
      <c r="BD1180"/>
      <c r="BE1180"/>
      <c r="BF1180"/>
      <c r="BG1180"/>
      <c r="BH1180"/>
      <c r="BI1180"/>
      <c r="BJ1180"/>
      <c r="BK1180"/>
      <c r="BL1180"/>
      <c r="BM1180"/>
      <c r="BN1180"/>
      <c r="BO1180"/>
      <c r="BP1180"/>
      <c r="BQ1180"/>
      <c r="BR1180"/>
      <c r="BS1180"/>
      <c r="BT1180"/>
    </row>
    <row r="1181" spans="1:72" s="8" customFormat="1" x14ac:dyDescent="0.25">
      <c r="A1181" s="91">
        <v>1178</v>
      </c>
      <c r="B1181" s="91">
        <v>0</v>
      </c>
      <c r="C1181" s="91"/>
      <c r="D1181" s="91"/>
      <c r="E1181" s="103">
        <v>0</v>
      </c>
      <c r="F1181" s="103">
        <v>800</v>
      </c>
      <c r="G1181" s="103">
        <v>88.952150639599495</v>
      </c>
      <c r="H1181" s="103">
        <v>-3.91136465687004</v>
      </c>
      <c r="I1181" s="103">
        <v>-2.8085668630713001</v>
      </c>
      <c r="J1181" s="103">
        <v>8.4823397835489603E-2</v>
      </c>
      <c r="K1181" s="103">
        <v>0.239201699151421</v>
      </c>
      <c r="L1181" s="103">
        <v>0.123610207131074</v>
      </c>
      <c r="M1181"/>
      <c r="N1181"/>
      <c r="O1181"/>
      <c r="P1181"/>
      <c r="Q1181"/>
      <c r="R1181"/>
      <c r="S1181"/>
      <c r="T1181"/>
      <c r="U1181"/>
      <c r="V1181"/>
      <c r="W1181"/>
      <c r="X1181"/>
      <c r="Y1181"/>
      <c r="Z1181"/>
      <c r="AA1181"/>
      <c r="AB1181"/>
      <c r="AC1181"/>
      <c r="AD1181"/>
      <c r="AE1181"/>
      <c r="AF1181"/>
      <c r="AG1181"/>
      <c r="AH1181"/>
      <c r="AI1181"/>
      <c r="AJ1181"/>
      <c r="AK1181"/>
      <c r="AL1181"/>
      <c r="AM1181"/>
      <c r="AN1181"/>
      <c r="AO1181"/>
      <c r="AP1181"/>
      <c r="AQ1181"/>
      <c r="AR1181"/>
      <c r="AS1181"/>
      <c r="AT1181"/>
      <c r="AU1181"/>
      <c r="AV1181"/>
      <c r="AW1181"/>
      <c r="AX1181"/>
      <c r="AY1181"/>
      <c r="AZ1181"/>
      <c r="BA1181"/>
      <c r="BB1181"/>
      <c r="BC1181"/>
      <c r="BD1181"/>
      <c r="BE1181"/>
      <c r="BF1181"/>
      <c r="BG1181"/>
      <c r="BH1181"/>
      <c r="BI1181"/>
      <c r="BJ1181"/>
      <c r="BK1181"/>
      <c r="BL1181"/>
      <c r="BM1181"/>
      <c r="BN1181"/>
      <c r="BO1181"/>
      <c r="BP1181"/>
      <c r="BQ1181"/>
      <c r="BR1181"/>
      <c r="BS1181"/>
      <c r="BT1181"/>
    </row>
    <row r="1182" spans="1:72" s="8" customFormat="1" x14ac:dyDescent="0.25">
      <c r="A1182" s="91">
        <v>1179</v>
      </c>
      <c r="B1182" s="91">
        <v>0</v>
      </c>
      <c r="C1182" s="91"/>
      <c r="D1182" s="91"/>
      <c r="E1182" s="103">
        <v>0</v>
      </c>
      <c r="F1182" s="103">
        <v>800</v>
      </c>
      <c r="G1182" s="103">
        <v>88.9608492514853</v>
      </c>
      <c r="H1182" s="103">
        <v>-3.91136465687004</v>
      </c>
      <c r="I1182" s="103">
        <v>-2.8085668630713001</v>
      </c>
      <c r="J1182" s="103">
        <v>8.4821656913403001E-2</v>
      </c>
      <c r="K1182" s="103">
        <v>0.23919678975694</v>
      </c>
      <c r="L1182" s="103">
        <v>0.123610207131074</v>
      </c>
      <c r="M1182"/>
      <c r="N1182"/>
      <c r="O1182"/>
      <c r="P1182"/>
      <c r="Q1182"/>
      <c r="R1182"/>
      <c r="S1182"/>
      <c r="T1182"/>
      <c r="U1182"/>
      <c r="V1182"/>
      <c r="W1182"/>
      <c r="X1182"/>
      <c r="Y1182"/>
      <c r="Z1182"/>
      <c r="AA1182"/>
      <c r="AB1182"/>
      <c r="AC1182"/>
      <c r="AD1182"/>
      <c r="AE1182"/>
      <c r="AF1182"/>
      <c r="AG1182"/>
      <c r="AH1182"/>
      <c r="AI1182"/>
      <c r="AJ1182"/>
      <c r="AK1182"/>
      <c r="AL1182"/>
      <c r="AM1182"/>
      <c r="AN1182"/>
      <c r="AO1182"/>
      <c r="AP1182"/>
      <c r="AQ1182"/>
      <c r="AR1182"/>
      <c r="AS1182"/>
      <c r="AT1182"/>
      <c r="AU1182"/>
      <c r="AV1182"/>
      <c r="AW1182"/>
      <c r="AX1182"/>
      <c r="AY1182"/>
      <c r="AZ1182"/>
      <c r="BA1182"/>
      <c r="BB1182"/>
      <c r="BC1182"/>
      <c r="BD1182"/>
      <c r="BE1182"/>
      <c r="BF1182"/>
      <c r="BG1182"/>
      <c r="BH1182"/>
      <c r="BI1182"/>
      <c r="BJ1182"/>
      <c r="BK1182"/>
      <c r="BL1182"/>
      <c r="BM1182"/>
      <c r="BN1182"/>
      <c r="BO1182"/>
      <c r="BP1182"/>
      <c r="BQ1182"/>
      <c r="BR1182"/>
      <c r="BS1182"/>
      <c r="BT1182"/>
    </row>
    <row r="1183" spans="1:72" s="8" customFormat="1" x14ac:dyDescent="0.25">
      <c r="A1183" s="91">
        <v>1180</v>
      </c>
      <c r="B1183" s="91">
        <v>0</v>
      </c>
      <c r="C1183" s="91"/>
      <c r="D1183" s="91"/>
      <c r="E1183" s="103">
        <v>0</v>
      </c>
      <c r="F1183" s="103">
        <v>800</v>
      </c>
      <c r="G1183" s="103">
        <v>88.967313328437697</v>
      </c>
      <c r="H1183" s="103">
        <v>-3.91136465687004</v>
      </c>
      <c r="I1183" s="103">
        <v>-2.8085668630713001</v>
      </c>
      <c r="J1183" s="103">
        <v>8.4820363256727094E-2</v>
      </c>
      <c r="K1183" s="103">
        <v>0.23919314164942601</v>
      </c>
      <c r="L1183" s="103">
        <v>0.123610207131074</v>
      </c>
      <c r="M1183"/>
      <c r="N1183"/>
      <c r="O1183"/>
      <c r="P1183"/>
      <c r="Q1183"/>
      <c r="R1183"/>
      <c r="S1183"/>
      <c r="T1183"/>
      <c r="U1183"/>
      <c r="V1183"/>
      <c r="W1183"/>
      <c r="X1183"/>
      <c r="Y1183"/>
      <c r="Z1183"/>
      <c r="AA1183"/>
      <c r="AB1183"/>
      <c r="AC1183"/>
      <c r="AD1183"/>
      <c r="AE1183"/>
      <c r="AF1183"/>
      <c r="AG1183"/>
      <c r="AH1183"/>
      <c r="AI1183"/>
      <c r="AJ1183"/>
      <c r="AK1183"/>
      <c r="AL1183"/>
      <c r="AM1183"/>
      <c r="AN1183"/>
      <c r="AO1183"/>
      <c r="AP1183"/>
      <c r="AQ1183"/>
      <c r="AR1183"/>
      <c r="AS1183"/>
      <c r="AT1183"/>
      <c r="AU1183"/>
      <c r="AV1183"/>
      <c r="AW1183"/>
      <c r="AX1183"/>
      <c r="AY1183"/>
      <c r="AZ1183"/>
      <c r="BA1183"/>
      <c r="BB1183"/>
      <c r="BC1183"/>
      <c r="BD1183"/>
      <c r="BE1183"/>
      <c r="BF1183"/>
      <c r="BG1183"/>
      <c r="BH1183"/>
      <c r="BI1183"/>
      <c r="BJ1183"/>
      <c r="BK1183"/>
      <c r="BL1183"/>
      <c r="BM1183"/>
      <c r="BN1183"/>
      <c r="BO1183"/>
      <c r="BP1183"/>
      <c r="BQ1183"/>
      <c r="BR1183"/>
      <c r="BS1183"/>
      <c r="BT1183"/>
    </row>
    <row r="1184" spans="1:72" s="8" customFormat="1" x14ac:dyDescent="0.25">
      <c r="A1184" s="93"/>
      <c r="B1184" s="93"/>
      <c r="C1184" s="93"/>
      <c r="D1184" s="93"/>
      <c r="E1184" s="104"/>
      <c r="F1184" s="104"/>
      <c r="G1184" s="104"/>
      <c r="H1184" s="104"/>
      <c r="I1184" s="104"/>
      <c r="J1184" s="104"/>
      <c r="K1184" s="104"/>
      <c r="L1184" s="104"/>
      <c r="M1184"/>
      <c r="N1184"/>
      <c r="O1184"/>
      <c r="P1184"/>
      <c r="Q1184"/>
      <c r="R1184"/>
      <c r="S1184"/>
      <c r="T1184"/>
      <c r="U1184"/>
      <c r="V1184"/>
      <c r="W1184"/>
      <c r="X1184"/>
      <c r="Y1184"/>
      <c r="Z1184"/>
      <c r="AA1184"/>
      <c r="AB1184"/>
      <c r="AC1184"/>
      <c r="AD1184"/>
      <c r="AE1184"/>
      <c r="AF1184"/>
      <c r="AG1184"/>
      <c r="AH1184"/>
      <c r="AI1184"/>
      <c r="AJ1184"/>
      <c r="AK1184"/>
      <c r="AL1184"/>
      <c r="AM1184"/>
      <c r="AN1184"/>
      <c r="AO1184"/>
      <c r="AP1184"/>
      <c r="AQ1184"/>
      <c r="AR1184"/>
      <c r="AS1184"/>
      <c r="AT1184"/>
      <c r="AU1184"/>
      <c r="AV1184"/>
      <c r="AW1184"/>
      <c r="AX1184"/>
      <c r="AY1184"/>
      <c r="AZ1184"/>
      <c r="BA1184"/>
      <c r="BB1184"/>
      <c r="BC1184"/>
      <c r="BD1184"/>
      <c r="BE1184"/>
      <c r="BF1184"/>
      <c r="BG1184"/>
      <c r="BH1184"/>
      <c r="BI1184"/>
      <c r="BJ1184"/>
      <c r="BK1184"/>
      <c r="BL1184"/>
      <c r="BM1184"/>
      <c r="BN1184"/>
      <c r="BO1184"/>
      <c r="BP1184"/>
      <c r="BQ1184"/>
      <c r="BR1184"/>
      <c r="BS1184"/>
      <c r="BT1184"/>
    </row>
    <row r="1185" spans="1:72" s="8" customFormat="1" x14ac:dyDescent="0.25">
      <c r="A1185" s="93"/>
      <c r="B1185" s="93"/>
      <c r="C1185" s="93"/>
      <c r="D1185" s="93"/>
      <c r="E1185" s="104"/>
      <c r="F1185" s="104"/>
      <c r="G1185" s="104"/>
      <c r="H1185" s="104"/>
      <c r="I1185" s="104"/>
      <c r="J1185" s="104"/>
      <c r="K1185" s="104"/>
      <c r="L1185" s="104"/>
      <c r="M1185"/>
      <c r="N1185"/>
      <c r="O1185"/>
      <c r="P1185"/>
      <c r="Q1185"/>
      <c r="R1185"/>
      <c r="S1185"/>
      <c r="T1185"/>
      <c r="U1185"/>
      <c r="V1185"/>
      <c r="W1185"/>
      <c r="X1185"/>
      <c r="Y1185"/>
      <c r="Z1185"/>
      <c r="AA1185"/>
      <c r="AB1185"/>
      <c r="AC1185"/>
      <c r="AD1185"/>
      <c r="AE1185"/>
      <c r="AF1185"/>
      <c r="AG1185"/>
      <c r="AH1185"/>
      <c r="AI1185"/>
      <c r="AJ1185"/>
      <c r="AK1185"/>
      <c r="AL1185"/>
      <c r="AM1185"/>
      <c r="AN1185"/>
      <c r="AO1185"/>
      <c r="AP1185"/>
      <c r="AQ1185"/>
      <c r="AR1185"/>
      <c r="AS1185"/>
      <c r="AT1185"/>
      <c r="AU1185"/>
      <c r="AV1185"/>
      <c r="AW1185"/>
      <c r="AX1185"/>
      <c r="AY1185"/>
      <c r="AZ1185"/>
      <c r="BA1185"/>
      <c r="BB1185"/>
      <c r="BC1185"/>
      <c r="BD1185"/>
      <c r="BE1185"/>
      <c r="BF1185"/>
      <c r="BG1185"/>
      <c r="BH1185"/>
      <c r="BI1185"/>
      <c r="BJ1185"/>
      <c r="BK1185"/>
      <c r="BL1185"/>
      <c r="BM1185"/>
      <c r="BN1185"/>
      <c r="BO1185"/>
      <c r="BP1185"/>
      <c r="BQ1185"/>
      <c r="BR1185"/>
      <c r="BS1185"/>
      <c r="BT1185"/>
    </row>
    <row r="1186" spans="1:72" s="8" customFormat="1" x14ac:dyDescent="0.25">
      <c r="A1186" s="93"/>
      <c r="B1186" s="93"/>
      <c r="C1186" s="93"/>
      <c r="D1186" s="93"/>
      <c r="E1186" s="104"/>
      <c r="F1186" s="104"/>
      <c r="G1186" s="104"/>
      <c r="H1186" s="104"/>
      <c r="I1186" s="104"/>
      <c r="J1186" s="104"/>
      <c r="K1186" s="104"/>
      <c r="L1186" s="104"/>
      <c r="M1186"/>
      <c r="N1186"/>
      <c r="O1186"/>
      <c r="P1186"/>
      <c r="Q1186"/>
      <c r="R1186"/>
      <c r="S1186"/>
      <c r="T1186"/>
      <c r="U1186"/>
      <c r="V1186"/>
      <c r="W1186"/>
      <c r="X1186"/>
      <c r="Y1186"/>
      <c r="Z1186"/>
      <c r="AA1186"/>
      <c r="AB1186"/>
      <c r="AC1186"/>
      <c r="AD1186"/>
      <c r="AE1186"/>
      <c r="AF1186"/>
      <c r="AG1186"/>
      <c r="AH1186"/>
      <c r="AI1186"/>
      <c r="AJ1186"/>
      <c r="AK1186"/>
      <c r="AL1186"/>
      <c r="AM1186"/>
      <c r="AN1186"/>
      <c r="AO1186"/>
      <c r="AP1186"/>
      <c r="AQ1186"/>
      <c r="AR1186"/>
      <c r="AS1186"/>
      <c r="AT1186"/>
      <c r="AU1186"/>
      <c r="AV1186"/>
      <c r="AW1186"/>
      <c r="AX1186"/>
      <c r="AY1186"/>
      <c r="AZ1186"/>
      <c r="BA1186"/>
      <c r="BB1186"/>
      <c r="BC1186"/>
      <c r="BD1186"/>
      <c r="BE1186"/>
      <c r="BF1186"/>
      <c r="BG1186"/>
      <c r="BH1186"/>
      <c r="BI1186"/>
      <c r="BJ1186"/>
      <c r="BK1186"/>
      <c r="BL1186"/>
      <c r="BM1186"/>
      <c r="BN1186"/>
      <c r="BO1186"/>
      <c r="BP1186"/>
      <c r="BQ1186"/>
      <c r="BR1186"/>
      <c r="BS1186"/>
      <c r="BT1186"/>
    </row>
    <row r="1187" spans="1:72" s="8" customFormat="1" x14ac:dyDescent="0.25">
      <c r="A1187" s="93"/>
      <c r="B1187" s="93"/>
      <c r="C1187" s="93"/>
      <c r="D1187" s="93"/>
      <c r="E1187" s="104"/>
      <c r="F1187" s="104"/>
      <c r="G1187" s="104"/>
      <c r="H1187" s="104"/>
      <c r="I1187" s="104"/>
      <c r="J1187" s="104"/>
      <c r="K1187" s="104"/>
      <c r="L1187" s="104"/>
      <c r="M1187"/>
      <c r="N1187"/>
      <c r="O1187"/>
      <c r="P1187"/>
      <c r="Q1187"/>
      <c r="R1187"/>
      <c r="S1187"/>
      <c r="T1187"/>
      <c r="U1187"/>
      <c r="V1187"/>
      <c r="W1187"/>
      <c r="X1187"/>
      <c r="Y1187"/>
      <c r="Z1187"/>
      <c r="AA1187"/>
      <c r="AB1187"/>
      <c r="AC1187"/>
      <c r="AD1187"/>
      <c r="AE1187"/>
      <c r="AF1187"/>
      <c r="AG1187"/>
      <c r="AH1187"/>
      <c r="AI1187"/>
      <c r="AJ1187"/>
      <c r="AK1187"/>
      <c r="AL1187"/>
      <c r="AM1187"/>
      <c r="AN1187"/>
      <c r="AO1187"/>
      <c r="AP1187"/>
      <c r="AQ1187"/>
      <c r="AR1187"/>
      <c r="AS1187"/>
      <c r="AT1187"/>
      <c r="AU1187"/>
      <c r="AV1187"/>
      <c r="AW1187"/>
      <c r="AX1187"/>
      <c r="AY1187"/>
      <c r="AZ1187"/>
      <c r="BA1187"/>
      <c r="BB1187"/>
      <c r="BC1187"/>
      <c r="BD1187"/>
      <c r="BE1187"/>
      <c r="BF1187"/>
      <c r="BG1187"/>
      <c r="BH1187"/>
      <c r="BI1187"/>
      <c r="BJ1187"/>
      <c r="BK1187"/>
      <c r="BL1187"/>
      <c r="BM1187"/>
      <c r="BN1187"/>
      <c r="BO1187"/>
      <c r="BP1187"/>
      <c r="BQ1187"/>
      <c r="BR1187"/>
      <c r="BS1187"/>
      <c r="BT1187"/>
    </row>
    <row r="1188" spans="1:72" s="8" customFormat="1" x14ac:dyDescent="0.25">
      <c r="A1188" s="93"/>
      <c r="B1188" s="93"/>
      <c r="C1188" s="93"/>
      <c r="D1188" s="93"/>
      <c r="E1188" s="104"/>
      <c r="F1188" s="104"/>
      <c r="G1188" s="104"/>
      <c r="H1188" s="104"/>
      <c r="I1188" s="104"/>
      <c r="J1188" s="104"/>
      <c r="K1188" s="104"/>
      <c r="L1188" s="104"/>
      <c r="M1188"/>
      <c r="N1188"/>
      <c r="O1188"/>
      <c r="P1188"/>
      <c r="Q1188"/>
      <c r="R1188"/>
      <c r="S1188"/>
      <c r="T1188"/>
      <c r="U1188"/>
      <c r="V1188"/>
      <c r="W1188"/>
      <c r="X1188"/>
      <c r="Y1188"/>
      <c r="Z1188"/>
      <c r="AA1188"/>
      <c r="AB1188"/>
      <c r="AC1188"/>
      <c r="AD1188"/>
      <c r="AE1188"/>
      <c r="AF1188"/>
      <c r="AG1188"/>
      <c r="AH1188"/>
      <c r="AI1188"/>
      <c r="AJ1188"/>
      <c r="AK1188"/>
      <c r="AL1188"/>
      <c r="AM1188"/>
      <c r="AN1188"/>
      <c r="AO1188"/>
      <c r="AP1188"/>
      <c r="AQ1188"/>
      <c r="AR1188"/>
      <c r="AS1188"/>
      <c r="AT1188"/>
      <c r="AU1188"/>
      <c r="AV1188"/>
      <c r="AW1188"/>
      <c r="AX1188"/>
      <c r="AY1188"/>
      <c r="AZ1188"/>
      <c r="BA1188"/>
      <c r="BB1188"/>
      <c r="BC1188"/>
      <c r="BD1188"/>
      <c r="BE1188"/>
      <c r="BF1188"/>
      <c r="BG1188"/>
      <c r="BH1188"/>
      <c r="BI1188"/>
      <c r="BJ1188"/>
      <c r="BK1188"/>
      <c r="BL1188"/>
      <c r="BM1188"/>
      <c r="BN1188"/>
      <c r="BO1188"/>
      <c r="BP1188"/>
      <c r="BQ1188"/>
      <c r="BR1188"/>
      <c r="BS1188"/>
      <c r="BT1188"/>
    </row>
    <row r="1189" spans="1:72" s="8" customFormat="1" x14ac:dyDescent="0.25">
      <c r="A1189" s="93"/>
      <c r="B1189" s="93"/>
      <c r="C1189" s="93"/>
      <c r="D1189" s="93"/>
      <c r="E1189" s="104"/>
      <c r="F1189" s="104"/>
      <c r="G1189" s="104"/>
      <c r="H1189" s="104"/>
      <c r="I1189" s="104"/>
      <c r="J1189" s="104"/>
      <c r="K1189" s="104"/>
      <c r="L1189" s="104"/>
      <c r="M1189"/>
      <c r="N1189"/>
      <c r="O1189"/>
      <c r="P1189"/>
      <c r="Q1189"/>
      <c r="R1189"/>
      <c r="S1189"/>
      <c r="T1189"/>
      <c r="U1189"/>
      <c r="V1189"/>
      <c r="W1189"/>
      <c r="X1189"/>
      <c r="Y1189"/>
      <c r="Z1189"/>
      <c r="AA1189"/>
      <c r="AB1189"/>
      <c r="AC1189"/>
      <c r="AD1189"/>
      <c r="AE1189"/>
      <c r="AF1189"/>
      <c r="AG1189"/>
      <c r="AH1189"/>
      <c r="AI1189"/>
      <c r="AJ1189"/>
      <c r="AK1189"/>
      <c r="AL1189"/>
      <c r="AM1189"/>
      <c r="AN1189"/>
      <c r="AO1189"/>
      <c r="AP1189"/>
      <c r="AQ1189"/>
      <c r="AR1189"/>
      <c r="AS1189"/>
      <c r="AT1189"/>
      <c r="AU1189"/>
      <c r="AV1189"/>
      <c r="AW1189"/>
      <c r="AX1189"/>
      <c r="AY1189"/>
      <c r="AZ1189"/>
      <c r="BA1189"/>
      <c r="BB1189"/>
      <c r="BC1189"/>
      <c r="BD1189"/>
      <c r="BE1189"/>
      <c r="BF1189"/>
      <c r="BG1189"/>
      <c r="BH1189"/>
      <c r="BI1189"/>
      <c r="BJ1189"/>
      <c r="BK1189"/>
      <c r="BL1189"/>
      <c r="BM1189"/>
      <c r="BN1189"/>
      <c r="BO1189"/>
      <c r="BP1189"/>
      <c r="BQ1189"/>
      <c r="BR1189"/>
      <c r="BS1189"/>
      <c r="BT1189"/>
    </row>
    <row r="1190" spans="1:72" s="8" customFormat="1" x14ac:dyDescent="0.25">
      <c r="A1190" s="93"/>
      <c r="B1190" s="93"/>
      <c r="C1190" s="93"/>
      <c r="D1190" s="93"/>
      <c r="E1190" s="104"/>
      <c r="F1190" s="104"/>
      <c r="G1190" s="104"/>
      <c r="H1190" s="104"/>
      <c r="I1190" s="104"/>
      <c r="J1190" s="104"/>
      <c r="K1190" s="104"/>
      <c r="L1190" s="104"/>
      <c r="M1190"/>
      <c r="N1190"/>
      <c r="O1190"/>
      <c r="P1190"/>
      <c r="Q1190"/>
      <c r="R1190"/>
      <c r="S1190"/>
      <c r="T1190"/>
      <c r="U1190"/>
      <c r="V1190"/>
      <c r="W1190"/>
      <c r="X1190"/>
      <c r="Y1190"/>
      <c r="Z1190"/>
      <c r="AA1190"/>
      <c r="AB1190"/>
      <c r="AC1190"/>
      <c r="AD1190"/>
      <c r="AE1190"/>
      <c r="AF1190"/>
      <c r="AG1190"/>
      <c r="AH1190"/>
      <c r="AI1190"/>
      <c r="AJ1190"/>
      <c r="AK1190"/>
      <c r="AL1190"/>
      <c r="AM1190"/>
      <c r="AN1190"/>
      <c r="AO1190"/>
      <c r="AP1190"/>
      <c r="AQ1190"/>
      <c r="AR1190"/>
      <c r="AS1190"/>
      <c r="AT1190"/>
      <c r="AU1190"/>
      <c r="AV1190"/>
      <c r="AW1190"/>
      <c r="AX1190"/>
      <c r="AY1190"/>
      <c r="AZ1190"/>
      <c r="BA1190"/>
      <c r="BB1190"/>
      <c r="BC1190"/>
      <c r="BD1190"/>
      <c r="BE1190"/>
      <c r="BF1190"/>
      <c r="BG1190"/>
      <c r="BH1190"/>
      <c r="BI1190"/>
      <c r="BJ1190"/>
      <c r="BK1190"/>
      <c r="BL1190"/>
      <c r="BM1190"/>
      <c r="BN1190"/>
      <c r="BO1190"/>
      <c r="BP1190"/>
      <c r="BQ1190"/>
      <c r="BR1190"/>
      <c r="BS1190"/>
      <c r="BT1190"/>
    </row>
    <row r="1191" spans="1:72" s="8" customFormat="1" x14ac:dyDescent="0.25">
      <c r="A1191" s="93"/>
      <c r="B1191" s="93"/>
      <c r="C1191" s="93"/>
      <c r="D1191" s="93"/>
      <c r="E1191" s="104"/>
      <c r="F1191" s="104"/>
      <c r="G1191" s="104"/>
      <c r="H1191" s="104"/>
      <c r="I1191" s="104"/>
      <c r="J1191" s="104"/>
      <c r="K1191" s="104"/>
      <c r="L1191" s="104"/>
      <c r="M1191"/>
      <c r="N1191"/>
      <c r="O1191"/>
      <c r="P1191"/>
      <c r="Q1191"/>
      <c r="R1191"/>
      <c r="S1191"/>
      <c r="T1191"/>
      <c r="U1191"/>
      <c r="V1191"/>
      <c r="W1191"/>
      <c r="X1191"/>
      <c r="Y1191"/>
      <c r="Z1191"/>
      <c r="AA1191"/>
      <c r="AB1191"/>
      <c r="AC1191"/>
      <c r="AD1191"/>
      <c r="AE1191"/>
      <c r="AF1191"/>
      <c r="AG1191"/>
      <c r="AH1191"/>
      <c r="AI1191"/>
      <c r="AJ1191"/>
      <c r="AK1191"/>
      <c r="AL1191"/>
      <c r="AM1191"/>
      <c r="AN1191"/>
      <c r="AO1191"/>
      <c r="AP1191"/>
      <c r="AQ1191"/>
      <c r="AR1191"/>
      <c r="AS1191"/>
      <c r="AT1191"/>
      <c r="AU1191"/>
      <c r="AV1191"/>
      <c r="AW1191"/>
      <c r="AX1191"/>
      <c r="AY1191"/>
      <c r="AZ1191"/>
      <c r="BA1191"/>
      <c r="BB1191"/>
      <c r="BC1191"/>
      <c r="BD1191"/>
      <c r="BE1191"/>
      <c r="BF1191"/>
      <c r="BG1191"/>
      <c r="BH1191"/>
      <c r="BI1191"/>
      <c r="BJ1191"/>
      <c r="BK1191"/>
      <c r="BL1191"/>
      <c r="BM1191"/>
      <c r="BN1191"/>
      <c r="BO1191"/>
      <c r="BP1191"/>
      <c r="BQ1191"/>
      <c r="BR1191"/>
      <c r="BS1191"/>
      <c r="BT1191"/>
    </row>
    <row r="1192" spans="1:72" s="8" customFormat="1" x14ac:dyDescent="0.25">
      <c r="A1192" s="93"/>
      <c r="B1192" s="93"/>
      <c r="C1192" s="93"/>
      <c r="D1192" s="93"/>
      <c r="E1192" s="104"/>
      <c r="F1192" s="104"/>
      <c r="G1192" s="104"/>
      <c r="H1192" s="104"/>
      <c r="I1192" s="104"/>
      <c r="J1192" s="104"/>
      <c r="K1192" s="104"/>
      <c r="L1192" s="104"/>
      <c r="M1192"/>
      <c r="N1192"/>
      <c r="O1192"/>
      <c r="P1192"/>
      <c r="Q1192"/>
      <c r="R1192"/>
      <c r="S1192"/>
      <c r="T1192"/>
      <c r="U1192"/>
      <c r="V1192"/>
      <c r="W1192"/>
      <c r="X1192"/>
      <c r="Y1192"/>
      <c r="Z1192"/>
      <c r="AA1192"/>
      <c r="AB1192"/>
      <c r="AC1192"/>
      <c r="AD1192"/>
      <c r="AE1192"/>
      <c r="AF1192"/>
      <c r="AG1192"/>
      <c r="AH1192"/>
      <c r="AI1192"/>
      <c r="AJ1192"/>
      <c r="AK1192"/>
      <c r="AL1192"/>
      <c r="AM1192"/>
      <c r="AN1192"/>
      <c r="AO1192"/>
      <c r="AP1192"/>
      <c r="AQ1192"/>
      <c r="AR1192"/>
      <c r="AS1192"/>
      <c r="AT1192"/>
      <c r="AU1192"/>
      <c r="AV1192"/>
      <c r="AW1192"/>
      <c r="AX1192"/>
      <c r="AY1192"/>
      <c r="AZ1192"/>
      <c r="BA1192"/>
      <c r="BB1192"/>
      <c r="BC1192"/>
      <c r="BD1192"/>
      <c r="BE1192"/>
      <c r="BF1192"/>
      <c r="BG1192"/>
      <c r="BH1192"/>
      <c r="BI1192"/>
      <c r="BJ1192"/>
      <c r="BK1192"/>
      <c r="BL1192"/>
      <c r="BM1192"/>
      <c r="BN1192"/>
      <c r="BO1192"/>
      <c r="BP1192"/>
      <c r="BQ1192"/>
      <c r="BR1192"/>
      <c r="BS1192"/>
      <c r="BT1192"/>
    </row>
    <row r="1193" spans="1:72" s="8" customFormat="1" x14ac:dyDescent="0.25">
      <c r="A1193" s="93"/>
      <c r="B1193" s="93"/>
      <c r="C1193" s="93"/>
      <c r="D1193" s="93"/>
      <c r="E1193" s="104"/>
      <c r="F1193" s="104"/>
      <c r="G1193" s="104"/>
      <c r="H1193" s="104"/>
      <c r="I1193" s="104"/>
      <c r="J1193" s="104"/>
      <c r="K1193" s="104"/>
      <c r="L1193" s="104"/>
      <c r="M1193"/>
      <c r="N1193"/>
      <c r="O1193"/>
      <c r="P1193"/>
      <c r="Q1193"/>
      <c r="R1193"/>
      <c r="S1193"/>
      <c r="T1193"/>
      <c r="U1193"/>
      <c r="V1193"/>
      <c r="W1193"/>
      <c r="X1193"/>
      <c r="Y1193"/>
      <c r="Z1193"/>
      <c r="AA1193"/>
      <c r="AB1193"/>
      <c r="AC1193"/>
      <c r="AD1193"/>
      <c r="AE1193"/>
      <c r="AF1193"/>
      <c r="AG1193"/>
      <c r="AH1193"/>
      <c r="AI1193"/>
      <c r="AJ1193"/>
      <c r="AK1193"/>
      <c r="AL1193"/>
      <c r="AM1193"/>
      <c r="AN1193"/>
      <c r="AO1193"/>
      <c r="AP1193"/>
      <c r="AQ1193"/>
      <c r="AR1193"/>
      <c r="AS1193"/>
      <c r="AT1193"/>
      <c r="AU1193"/>
      <c r="AV1193"/>
      <c r="AW1193"/>
      <c r="AX1193"/>
      <c r="AY1193"/>
      <c r="AZ1193"/>
      <c r="BA1193"/>
      <c r="BB1193"/>
      <c r="BC1193"/>
      <c r="BD1193"/>
      <c r="BE1193"/>
      <c r="BF1193"/>
      <c r="BG1193"/>
      <c r="BH1193"/>
      <c r="BI1193"/>
      <c r="BJ1193"/>
      <c r="BK1193"/>
      <c r="BL1193"/>
      <c r="BM1193"/>
      <c r="BN1193"/>
      <c r="BO1193"/>
      <c r="BP1193"/>
      <c r="BQ1193"/>
      <c r="BR1193"/>
      <c r="BS1193"/>
      <c r="BT1193"/>
    </row>
    <row r="1194" spans="1:72" s="8" customFormat="1" x14ac:dyDescent="0.25">
      <c r="A1194" s="93"/>
      <c r="B1194" s="93"/>
      <c r="C1194" s="93"/>
      <c r="D1194" s="93"/>
      <c r="E1194" s="104"/>
      <c r="F1194" s="104"/>
      <c r="G1194" s="104"/>
      <c r="H1194" s="104"/>
      <c r="I1194" s="104"/>
      <c r="J1194" s="104"/>
      <c r="K1194" s="104"/>
      <c r="L1194" s="104"/>
      <c r="M1194"/>
      <c r="N1194"/>
      <c r="O1194"/>
      <c r="P1194"/>
      <c r="Q1194"/>
      <c r="R1194"/>
      <c r="S1194"/>
      <c r="T1194"/>
      <c r="U1194"/>
      <c r="V1194"/>
      <c r="W1194"/>
      <c r="X1194"/>
      <c r="Y1194"/>
      <c r="Z1194"/>
      <c r="AA1194"/>
      <c r="AB1194"/>
      <c r="AC1194"/>
      <c r="AD1194"/>
      <c r="AE1194"/>
      <c r="AF1194"/>
      <c r="AG1194"/>
      <c r="AH1194"/>
      <c r="AI1194"/>
      <c r="AJ1194"/>
      <c r="AK1194"/>
      <c r="AL1194"/>
      <c r="AM1194"/>
      <c r="AN1194"/>
      <c r="AO1194"/>
      <c r="AP1194"/>
      <c r="AQ1194"/>
      <c r="AR1194"/>
      <c r="AS1194"/>
      <c r="AT1194"/>
      <c r="AU1194"/>
      <c r="AV1194"/>
      <c r="AW1194"/>
      <c r="AX1194"/>
      <c r="AY1194"/>
      <c r="AZ1194"/>
      <c r="BA1194"/>
      <c r="BB1194"/>
      <c r="BC1194"/>
      <c r="BD1194"/>
      <c r="BE1194"/>
      <c r="BF1194"/>
      <c r="BG1194"/>
      <c r="BH1194"/>
      <c r="BI1194"/>
      <c r="BJ1194"/>
      <c r="BK1194"/>
      <c r="BL1194"/>
      <c r="BM1194"/>
      <c r="BN1194"/>
      <c r="BO1194"/>
      <c r="BP1194"/>
      <c r="BQ1194"/>
      <c r="BR1194"/>
      <c r="BS1194"/>
      <c r="BT1194"/>
    </row>
    <row r="1195" spans="1:72" s="8" customFormat="1" x14ac:dyDescent="0.25">
      <c r="A1195" s="93"/>
      <c r="B1195" s="93"/>
      <c r="C1195" s="93"/>
      <c r="D1195" s="93"/>
      <c r="E1195" s="104"/>
      <c r="F1195" s="104"/>
      <c r="G1195" s="104"/>
      <c r="H1195" s="104"/>
      <c r="I1195" s="104"/>
      <c r="J1195" s="104"/>
      <c r="K1195" s="104"/>
      <c r="L1195" s="104"/>
      <c r="M1195"/>
      <c r="N1195"/>
      <c r="O1195"/>
      <c r="P1195"/>
      <c r="Q1195"/>
      <c r="R1195"/>
      <c r="S1195"/>
      <c r="T1195"/>
      <c r="U1195"/>
      <c r="V1195"/>
      <c r="W1195"/>
      <c r="X1195"/>
      <c r="Y1195"/>
      <c r="Z1195"/>
      <c r="AA1195"/>
      <c r="AB1195"/>
      <c r="AC1195"/>
      <c r="AD1195"/>
      <c r="AE1195"/>
      <c r="AF1195"/>
      <c r="AG1195"/>
      <c r="AH1195"/>
      <c r="AI1195"/>
      <c r="AJ1195"/>
      <c r="AK1195"/>
      <c r="AL1195"/>
      <c r="AM1195"/>
      <c r="AN1195"/>
      <c r="AO1195"/>
      <c r="AP1195"/>
      <c r="AQ1195"/>
      <c r="AR1195"/>
      <c r="AS1195"/>
      <c r="AT1195"/>
      <c r="AU1195"/>
      <c r="AV1195"/>
      <c r="AW1195"/>
      <c r="AX1195"/>
      <c r="AY1195"/>
      <c r="AZ1195"/>
      <c r="BA1195"/>
      <c r="BB1195"/>
      <c r="BC1195"/>
      <c r="BD1195"/>
      <c r="BE1195"/>
      <c r="BF1195"/>
      <c r="BG1195"/>
      <c r="BH1195"/>
      <c r="BI1195"/>
      <c r="BJ1195"/>
      <c r="BK1195"/>
      <c r="BL1195"/>
      <c r="BM1195"/>
      <c r="BN1195"/>
      <c r="BO1195"/>
      <c r="BP1195"/>
      <c r="BQ1195"/>
      <c r="BR1195"/>
      <c r="BS1195"/>
      <c r="BT1195"/>
    </row>
    <row r="1196" spans="1:72" s="8" customFormat="1" x14ac:dyDescent="0.25">
      <c r="A1196" s="93"/>
      <c r="B1196" s="93"/>
      <c r="C1196" s="93"/>
      <c r="D1196" s="93"/>
      <c r="E1196" s="104"/>
      <c r="F1196" s="104"/>
      <c r="G1196" s="104"/>
      <c r="H1196" s="104"/>
      <c r="I1196" s="104"/>
      <c r="J1196" s="104"/>
      <c r="K1196" s="104"/>
      <c r="L1196" s="104"/>
      <c r="M1196"/>
      <c r="N1196"/>
      <c r="O1196"/>
      <c r="P1196"/>
      <c r="Q1196"/>
      <c r="R1196"/>
      <c r="S1196"/>
      <c r="T1196"/>
      <c r="U1196"/>
      <c r="V1196"/>
      <c r="W1196"/>
      <c r="X1196"/>
      <c r="Y1196"/>
      <c r="Z1196"/>
      <c r="AA1196"/>
      <c r="AB1196"/>
      <c r="AC1196"/>
      <c r="AD1196"/>
      <c r="AE1196"/>
      <c r="AF1196"/>
      <c r="AG1196"/>
      <c r="AH1196"/>
      <c r="AI1196"/>
      <c r="AJ1196"/>
      <c r="AK1196"/>
      <c r="AL1196"/>
      <c r="AM1196"/>
      <c r="AN1196"/>
      <c r="AO1196"/>
      <c r="AP1196"/>
      <c r="AQ1196"/>
      <c r="AR1196"/>
      <c r="AS1196"/>
      <c r="AT1196"/>
      <c r="AU1196"/>
      <c r="AV1196"/>
      <c r="AW1196"/>
      <c r="AX1196"/>
      <c r="AY1196"/>
      <c r="AZ1196"/>
      <c r="BA1196"/>
      <c r="BB1196"/>
      <c r="BC1196"/>
      <c r="BD1196"/>
      <c r="BE1196"/>
      <c r="BF1196"/>
      <c r="BG1196"/>
      <c r="BH1196"/>
      <c r="BI1196"/>
      <c r="BJ1196"/>
      <c r="BK1196"/>
      <c r="BL1196"/>
      <c r="BM1196"/>
      <c r="BN1196"/>
      <c r="BO1196"/>
      <c r="BP1196"/>
      <c r="BQ1196"/>
      <c r="BR1196"/>
      <c r="BS1196"/>
      <c r="BT1196"/>
    </row>
    <row r="1197" spans="1:72" s="8" customFormat="1" x14ac:dyDescent="0.25">
      <c r="A1197" s="93"/>
      <c r="B1197" s="93"/>
      <c r="C1197" s="93"/>
      <c r="D1197" s="93"/>
      <c r="E1197" s="104"/>
      <c r="F1197" s="104"/>
      <c r="G1197" s="104"/>
      <c r="H1197" s="104"/>
      <c r="I1197" s="104"/>
      <c r="J1197" s="104"/>
      <c r="K1197" s="104"/>
      <c r="L1197" s="104"/>
      <c r="M1197"/>
      <c r="N1197"/>
      <c r="O1197"/>
      <c r="P1197"/>
      <c r="Q1197"/>
      <c r="R1197"/>
      <c r="S1197"/>
      <c r="T1197"/>
      <c r="U1197"/>
      <c r="V1197"/>
      <c r="W1197"/>
      <c r="X1197"/>
      <c r="Y1197"/>
      <c r="Z1197"/>
      <c r="AA1197"/>
      <c r="AB1197"/>
      <c r="AC1197"/>
      <c r="AD1197"/>
      <c r="AE1197"/>
      <c r="AF1197"/>
      <c r="AG1197"/>
      <c r="AH1197"/>
      <c r="AI1197"/>
      <c r="AJ1197"/>
      <c r="AK1197"/>
      <c r="AL1197"/>
      <c r="AM1197"/>
      <c r="AN1197"/>
      <c r="AO1197"/>
      <c r="AP1197"/>
      <c r="AQ1197"/>
      <c r="AR1197"/>
      <c r="AS1197"/>
      <c r="AT1197"/>
      <c r="AU1197"/>
      <c r="AV1197"/>
      <c r="AW1197"/>
      <c r="AX1197"/>
      <c r="AY1197"/>
      <c r="AZ1197"/>
      <c r="BA1197"/>
      <c r="BB1197"/>
      <c r="BC1197"/>
      <c r="BD1197"/>
      <c r="BE1197"/>
      <c r="BF1197"/>
      <c r="BG1197"/>
      <c r="BH1197"/>
      <c r="BI1197"/>
      <c r="BJ1197"/>
      <c r="BK1197"/>
      <c r="BL1197"/>
      <c r="BM1197"/>
      <c r="BN1197"/>
      <c r="BO1197"/>
      <c r="BP1197"/>
      <c r="BQ1197"/>
      <c r="BR1197"/>
      <c r="BS1197"/>
      <c r="BT1197"/>
    </row>
    <row r="1198" spans="1:72" s="8" customFormat="1" x14ac:dyDescent="0.25">
      <c r="A1198" s="93"/>
      <c r="B1198" s="93"/>
      <c r="C1198" s="93"/>
      <c r="D1198" s="93"/>
      <c r="E1198" s="104"/>
      <c r="F1198" s="104"/>
      <c r="G1198" s="104"/>
      <c r="H1198" s="104"/>
      <c r="I1198" s="104"/>
      <c r="J1198" s="104"/>
      <c r="K1198" s="104"/>
      <c r="L1198" s="104"/>
      <c r="M1198"/>
      <c r="N1198"/>
      <c r="O1198"/>
      <c r="P1198"/>
      <c r="Q1198"/>
      <c r="R1198"/>
      <c r="S1198"/>
      <c r="T1198"/>
      <c r="U1198"/>
      <c r="V1198"/>
      <c r="W1198"/>
      <c r="X1198"/>
      <c r="Y1198"/>
      <c r="Z1198"/>
      <c r="AA1198"/>
      <c r="AB1198"/>
      <c r="AC1198"/>
      <c r="AD1198"/>
      <c r="AE1198"/>
      <c r="AF1198"/>
      <c r="AG1198"/>
      <c r="AH1198"/>
      <c r="AI1198"/>
      <c r="AJ1198"/>
      <c r="AK1198"/>
      <c r="AL1198"/>
      <c r="AM1198"/>
      <c r="AN1198"/>
      <c r="AO1198"/>
      <c r="AP1198"/>
      <c r="AQ1198"/>
      <c r="AR1198"/>
      <c r="AS1198"/>
      <c r="AT1198"/>
      <c r="AU1198"/>
      <c r="AV1198"/>
      <c r="AW1198"/>
      <c r="AX1198"/>
      <c r="AY1198"/>
      <c r="AZ1198"/>
      <c r="BA1198"/>
      <c r="BB1198"/>
      <c r="BC1198"/>
      <c r="BD1198"/>
      <c r="BE1198"/>
      <c r="BF1198"/>
      <c r="BG1198"/>
      <c r="BH1198"/>
      <c r="BI1198"/>
      <c r="BJ1198"/>
      <c r="BK1198"/>
      <c r="BL1198"/>
      <c r="BM1198"/>
      <c r="BN1198"/>
      <c r="BO1198"/>
      <c r="BP1198"/>
      <c r="BQ1198"/>
      <c r="BR1198"/>
      <c r="BS1198"/>
      <c r="BT1198"/>
    </row>
    <row r="1199" spans="1:72" s="8" customFormat="1" x14ac:dyDescent="0.25">
      <c r="A1199" s="93"/>
      <c r="B1199" s="93"/>
      <c r="C1199" s="93"/>
      <c r="D1199" s="93"/>
      <c r="E1199" s="104"/>
      <c r="F1199" s="104"/>
      <c r="G1199" s="104"/>
      <c r="H1199" s="104"/>
      <c r="I1199" s="104"/>
      <c r="J1199" s="104"/>
      <c r="K1199" s="104"/>
      <c r="L1199" s="104"/>
      <c r="M1199"/>
      <c r="N1199"/>
      <c r="O1199"/>
      <c r="P1199"/>
      <c r="Q1199"/>
      <c r="R1199"/>
      <c r="S1199"/>
      <c r="T1199"/>
      <c r="U1199"/>
      <c r="V1199"/>
      <c r="W1199"/>
      <c r="X1199"/>
      <c r="Y1199"/>
      <c r="Z1199"/>
      <c r="AA1199"/>
      <c r="AB1199"/>
      <c r="AC1199"/>
      <c r="AD1199"/>
      <c r="AE1199"/>
      <c r="AF1199"/>
      <c r="AG1199"/>
      <c r="AH1199"/>
      <c r="AI1199"/>
      <c r="AJ1199"/>
      <c r="AK1199"/>
      <c r="AL1199"/>
      <c r="AM1199"/>
      <c r="AN1199"/>
      <c r="AO1199"/>
      <c r="AP1199"/>
      <c r="AQ1199"/>
      <c r="AR1199"/>
      <c r="AS1199"/>
      <c r="AT1199"/>
      <c r="AU1199"/>
      <c r="AV1199"/>
      <c r="AW1199"/>
      <c r="AX1199"/>
      <c r="AY1199"/>
      <c r="AZ1199"/>
      <c r="BA1199"/>
      <c r="BB1199"/>
      <c r="BC1199"/>
      <c r="BD1199"/>
      <c r="BE1199"/>
      <c r="BF1199"/>
      <c r="BG1199"/>
      <c r="BH1199"/>
      <c r="BI1199"/>
      <c r="BJ1199"/>
      <c r="BK1199"/>
      <c r="BL1199"/>
      <c r="BM1199"/>
      <c r="BN1199"/>
      <c r="BO1199"/>
      <c r="BP1199"/>
      <c r="BQ1199"/>
      <c r="BR1199"/>
      <c r="BS1199"/>
      <c r="BT1199"/>
    </row>
    <row r="1200" spans="1:72" s="8" customFormat="1" x14ac:dyDescent="0.25">
      <c r="A1200" s="93"/>
      <c r="B1200" s="93"/>
      <c r="C1200" s="93"/>
      <c r="D1200" s="93"/>
      <c r="E1200" s="104"/>
      <c r="F1200" s="104"/>
      <c r="G1200" s="104"/>
      <c r="H1200" s="104"/>
      <c r="I1200" s="104"/>
      <c r="J1200" s="104"/>
      <c r="K1200" s="104"/>
      <c r="L1200" s="104"/>
      <c r="M1200"/>
      <c r="N1200"/>
      <c r="O1200"/>
      <c r="P1200"/>
      <c r="Q1200"/>
      <c r="R1200"/>
      <c r="S1200"/>
      <c r="T1200"/>
      <c r="U1200"/>
      <c r="V1200"/>
      <c r="W1200"/>
      <c r="X1200"/>
      <c r="Y1200"/>
      <c r="Z1200"/>
      <c r="AA1200"/>
      <c r="AB1200"/>
      <c r="AC1200"/>
      <c r="AD1200"/>
      <c r="AE1200"/>
      <c r="AF1200"/>
      <c r="AG1200"/>
      <c r="AH1200"/>
      <c r="AI1200"/>
      <c r="AJ1200"/>
      <c r="AK1200"/>
      <c r="AL1200"/>
      <c r="AM1200"/>
      <c r="AN1200"/>
      <c r="AO1200"/>
      <c r="AP1200"/>
      <c r="AQ1200"/>
      <c r="AR1200"/>
      <c r="AS1200"/>
      <c r="AT1200"/>
      <c r="AU1200"/>
      <c r="AV1200"/>
      <c r="AW1200"/>
      <c r="AX1200"/>
      <c r="AY1200"/>
      <c r="AZ1200"/>
      <c r="BA1200"/>
      <c r="BB1200"/>
      <c r="BC1200"/>
      <c r="BD1200"/>
      <c r="BE1200"/>
      <c r="BF1200"/>
      <c r="BG1200"/>
      <c r="BH1200"/>
      <c r="BI1200"/>
      <c r="BJ1200"/>
      <c r="BK1200"/>
      <c r="BL1200"/>
      <c r="BM1200"/>
      <c r="BN1200"/>
      <c r="BO1200"/>
      <c r="BP1200"/>
      <c r="BQ1200"/>
      <c r="BR1200"/>
      <c r="BS1200"/>
      <c r="BT1200"/>
    </row>
    <row r="1201" spans="1:72" s="8" customFormat="1" x14ac:dyDescent="0.25">
      <c r="A1201" s="93"/>
      <c r="B1201" s="93"/>
      <c r="C1201" s="93"/>
      <c r="D1201" s="93"/>
      <c r="E1201" s="104"/>
      <c r="F1201" s="104"/>
      <c r="G1201" s="104"/>
      <c r="H1201" s="104"/>
      <c r="I1201" s="104"/>
      <c r="J1201" s="104"/>
      <c r="K1201" s="104"/>
      <c r="L1201" s="104"/>
      <c r="M1201"/>
      <c r="N1201"/>
      <c r="O1201"/>
      <c r="P1201"/>
      <c r="Q1201"/>
      <c r="R1201"/>
      <c r="S1201"/>
      <c r="T1201"/>
      <c r="U1201"/>
      <c r="V1201"/>
      <c r="W1201"/>
      <c r="X1201"/>
      <c r="Y1201"/>
      <c r="Z1201"/>
      <c r="AA1201"/>
      <c r="AB1201"/>
      <c r="AC1201"/>
      <c r="AD1201"/>
      <c r="AE1201"/>
      <c r="AF1201"/>
      <c r="AG1201"/>
      <c r="AH1201"/>
      <c r="AI1201"/>
      <c r="AJ1201"/>
      <c r="AK1201"/>
      <c r="AL1201"/>
      <c r="AM1201"/>
      <c r="AN1201"/>
      <c r="AO1201"/>
      <c r="AP1201"/>
      <c r="AQ1201"/>
      <c r="AR1201"/>
      <c r="AS1201"/>
      <c r="AT1201"/>
      <c r="AU1201"/>
      <c r="AV1201"/>
      <c r="AW1201"/>
      <c r="AX1201"/>
      <c r="AY1201"/>
      <c r="AZ1201"/>
      <c r="BA1201"/>
      <c r="BB1201"/>
      <c r="BC1201"/>
      <c r="BD1201"/>
      <c r="BE1201"/>
      <c r="BF1201"/>
      <c r="BG1201"/>
      <c r="BH1201"/>
      <c r="BI1201"/>
      <c r="BJ1201"/>
      <c r="BK1201"/>
      <c r="BL1201"/>
      <c r="BM1201"/>
      <c r="BN1201"/>
      <c r="BO1201"/>
      <c r="BP1201"/>
      <c r="BQ1201"/>
      <c r="BR1201"/>
      <c r="BS1201"/>
      <c r="BT1201"/>
    </row>
    <row r="1202" spans="1:72" s="8" customFormat="1" x14ac:dyDescent="0.25">
      <c r="A1202" s="93"/>
      <c r="B1202" s="93"/>
      <c r="C1202" s="93"/>
      <c r="D1202" s="93"/>
      <c r="E1202" s="104"/>
      <c r="F1202" s="104"/>
      <c r="G1202" s="104"/>
      <c r="H1202" s="104"/>
      <c r="I1202" s="104"/>
      <c r="J1202" s="104"/>
      <c r="K1202" s="104"/>
      <c r="L1202" s="104"/>
      <c r="M1202"/>
      <c r="N1202"/>
      <c r="O1202"/>
      <c r="P1202"/>
      <c r="Q1202"/>
      <c r="R1202"/>
      <c r="S1202"/>
      <c r="T1202"/>
      <c r="U1202"/>
      <c r="V1202"/>
      <c r="W1202"/>
      <c r="X1202"/>
      <c r="Y1202"/>
      <c r="Z1202"/>
      <c r="AA1202"/>
      <c r="AB1202"/>
      <c r="AC1202"/>
      <c r="AD1202"/>
      <c r="AE1202"/>
      <c r="AF1202"/>
      <c r="AG1202"/>
      <c r="AH1202"/>
      <c r="AI1202"/>
      <c r="AJ1202"/>
      <c r="AK1202"/>
      <c r="AL1202"/>
      <c r="AM1202"/>
      <c r="AN1202"/>
      <c r="AO1202"/>
      <c r="AP1202"/>
      <c r="AQ1202"/>
      <c r="AR1202"/>
      <c r="AS1202"/>
      <c r="AT1202"/>
      <c r="AU1202"/>
      <c r="AV1202"/>
      <c r="AW1202"/>
      <c r="AX1202"/>
      <c r="AY1202"/>
      <c r="AZ1202"/>
      <c r="BA1202"/>
      <c r="BB1202"/>
      <c r="BC1202"/>
      <c r="BD1202"/>
      <c r="BE1202"/>
      <c r="BF1202"/>
      <c r="BG1202"/>
      <c r="BH1202"/>
      <c r="BI1202"/>
      <c r="BJ1202"/>
      <c r="BK1202"/>
      <c r="BL1202"/>
      <c r="BM1202"/>
      <c r="BN1202"/>
      <c r="BO1202"/>
      <c r="BP1202"/>
      <c r="BQ1202"/>
      <c r="BR1202"/>
      <c r="BS1202"/>
      <c r="BT1202"/>
    </row>
    <row r="1203" spans="1:72" s="8" customFormat="1" x14ac:dyDescent="0.25">
      <c r="A1203" s="93"/>
      <c r="B1203" s="93"/>
      <c r="C1203" s="93"/>
      <c r="D1203" s="93"/>
      <c r="E1203" s="104"/>
      <c r="F1203" s="104"/>
      <c r="G1203" s="104"/>
      <c r="H1203" s="104"/>
      <c r="I1203" s="104"/>
      <c r="J1203" s="104"/>
      <c r="K1203" s="104"/>
      <c r="L1203" s="104"/>
      <c r="M1203"/>
      <c r="N1203"/>
      <c r="O1203"/>
      <c r="P1203"/>
      <c r="Q1203"/>
      <c r="R1203"/>
      <c r="S1203"/>
      <c r="T1203"/>
      <c r="U1203"/>
      <c r="V1203"/>
      <c r="W1203"/>
      <c r="X1203"/>
      <c r="Y1203"/>
      <c r="Z1203"/>
      <c r="AA1203"/>
      <c r="AB1203"/>
      <c r="AC1203"/>
      <c r="AD1203"/>
      <c r="AE1203"/>
      <c r="AF1203"/>
      <c r="AG1203"/>
      <c r="AH1203"/>
      <c r="AI1203"/>
      <c r="AJ1203"/>
      <c r="AK1203"/>
      <c r="AL1203"/>
      <c r="AM1203"/>
      <c r="AN1203"/>
      <c r="AO1203"/>
      <c r="AP1203"/>
      <c r="AQ1203"/>
      <c r="AR1203"/>
      <c r="AS1203"/>
      <c r="AT1203"/>
      <c r="AU1203"/>
      <c r="AV1203"/>
      <c r="AW1203"/>
      <c r="AX1203"/>
      <c r="AY1203"/>
      <c r="AZ1203"/>
      <c r="BA1203"/>
      <c r="BB1203"/>
      <c r="BC1203"/>
      <c r="BD1203"/>
      <c r="BE1203"/>
      <c r="BF1203"/>
      <c r="BG1203"/>
      <c r="BH1203"/>
      <c r="BI1203"/>
      <c r="BJ1203"/>
      <c r="BK1203"/>
      <c r="BL1203"/>
      <c r="BM1203"/>
      <c r="BN1203"/>
      <c r="BO1203"/>
      <c r="BP1203"/>
      <c r="BQ1203"/>
      <c r="BR1203"/>
      <c r="BS1203"/>
      <c r="BT1203"/>
    </row>
    <row r="1204" spans="1:72" s="8" customFormat="1" x14ac:dyDescent="0.25">
      <c r="A1204" s="93"/>
      <c r="B1204" s="93"/>
      <c r="C1204" s="93"/>
      <c r="D1204" s="93"/>
      <c r="E1204" s="104"/>
      <c r="F1204" s="104"/>
      <c r="G1204" s="104"/>
      <c r="H1204" s="104"/>
      <c r="I1204" s="104"/>
      <c r="J1204" s="104"/>
      <c r="K1204" s="104"/>
      <c r="L1204" s="104"/>
      <c r="M1204"/>
      <c r="N1204"/>
      <c r="O1204"/>
      <c r="P1204"/>
      <c r="Q1204"/>
      <c r="R1204"/>
      <c r="S1204"/>
      <c r="T1204"/>
      <c r="U1204"/>
      <c r="V1204"/>
      <c r="W1204"/>
      <c r="X1204"/>
      <c r="Y1204"/>
      <c r="Z1204"/>
      <c r="AA1204"/>
      <c r="AB1204"/>
      <c r="AC1204"/>
      <c r="AD1204"/>
      <c r="AE1204"/>
      <c r="AF1204"/>
      <c r="AG1204"/>
      <c r="AH1204"/>
      <c r="AI1204"/>
      <c r="AJ1204"/>
      <c r="AK1204"/>
      <c r="AL1204"/>
      <c r="AM1204"/>
      <c r="AN1204"/>
      <c r="AO1204"/>
      <c r="AP1204"/>
      <c r="AQ1204"/>
      <c r="AR1204"/>
      <c r="AS1204"/>
      <c r="AT1204"/>
      <c r="AU1204"/>
      <c r="AV1204"/>
      <c r="AW1204"/>
      <c r="AX1204"/>
      <c r="AY1204"/>
      <c r="AZ1204"/>
      <c r="BA1204"/>
      <c r="BB1204"/>
      <c r="BC1204"/>
      <c r="BD1204"/>
      <c r="BE1204"/>
      <c r="BF1204"/>
      <c r="BG1204"/>
      <c r="BH1204"/>
      <c r="BI1204"/>
      <c r="BJ1204"/>
      <c r="BK1204"/>
      <c r="BL1204"/>
      <c r="BM1204"/>
      <c r="BN1204"/>
      <c r="BO1204"/>
      <c r="BP1204"/>
      <c r="BQ1204"/>
      <c r="BR1204"/>
      <c r="BS1204"/>
      <c r="BT1204"/>
    </row>
    <row r="1205" spans="1:72" s="8" customFormat="1" x14ac:dyDescent="0.25">
      <c r="A1205" s="93"/>
      <c r="B1205" s="93"/>
      <c r="C1205" s="93"/>
      <c r="D1205" s="93"/>
      <c r="E1205" s="104"/>
      <c r="F1205" s="104"/>
      <c r="G1205" s="104"/>
      <c r="H1205" s="104"/>
      <c r="I1205" s="104"/>
      <c r="J1205" s="104"/>
      <c r="K1205" s="104"/>
      <c r="L1205" s="104"/>
      <c r="M1205"/>
      <c r="N1205"/>
      <c r="O1205"/>
      <c r="P1205"/>
      <c r="Q1205"/>
      <c r="R1205"/>
      <c r="S1205"/>
      <c r="T1205"/>
      <c r="U1205"/>
      <c r="V1205"/>
      <c r="W1205"/>
      <c r="X1205"/>
      <c r="Y1205"/>
      <c r="Z1205"/>
      <c r="AA1205"/>
      <c r="AB1205"/>
      <c r="AC1205"/>
      <c r="AD1205"/>
      <c r="AE1205"/>
      <c r="AF1205"/>
      <c r="AG1205"/>
      <c r="AH1205"/>
      <c r="AI1205"/>
      <c r="AJ1205"/>
      <c r="AK1205"/>
      <c r="AL1205"/>
      <c r="AM1205"/>
      <c r="AN1205"/>
      <c r="AO1205"/>
      <c r="AP1205"/>
      <c r="AQ1205"/>
      <c r="AR1205"/>
      <c r="AS1205"/>
      <c r="AT1205"/>
      <c r="AU1205"/>
      <c r="AV1205"/>
      <c r="AW1205"/>
      <c r="AX1205"/>
      <c r="AY1205"/>
      <c r="AZ1205"/>
      <c r="BA1205"/>
      <c r="BB1205"/>
      <c r="BC1205"/>
      <c r="BD1205"/>
      <c r="BE1205"/>
      <c r="BF1205"/>
      <c r="BG1205"/>
      <c r="BH1205"/>
      <c r="BI1205"/>
      <c r="BJ1205"/>
      <c r="BK1205"/>
      <c r="BL1205"/>
      <c r="BM1205"/>
      <c r="BN1205"/>
      <c r="BO1205"/>
      <c r="BP1205"/>
      <c r="BQ1205"/>
      <c r="BR1205"/>
      <c r="BS1205"/>
      <c r="BT1205"/>
    </row>
    <row r="1206" spans="1:72" s="8" customFormat="1" x14ac:dyDescent="0.25">
      <c r="A1206" s="93"/>
      <c r="B1206" s="93"/>
      <c r="C1206" s="93"/>
      <c r="D1206" s="93"/>
      <c r="E1206" s="104"/>
      <c r="F1206" s="104"/>
      <c r="G1206" s="104"/>
      <c r="H1206" s="104"/>
      <c r="I1206" s="104"/>
      <c r="J1206" s="104"/>
      <c r="K1206" s="104"/>
      <c r="L1206" s="104"/>
      <c r="M1206"/>
      <c r="N1206"/>
      <c r="O1206"/>
      <c r="P1206"/>
      <c r="Q1206"/>
      <c r="R1206"/>
      <c r="S1206"/>
      <c r="T1206"/>
      <c r="U1206"/>
      <c r="V1206"/>
      <c r="W1206"/>
      <c r="X1206"/>
      <c r="Y1206"/>
      <c r="Z1206"/>
      <c r="AA1206"/>
      <c r="AB1206"/>
      <c r="AC1206"/>
      <c r="AD1206"/>
      <c r="AE1206"/>
      <c r="AF1206"/>
      <c r="AG1206"/>
      <c r="AH1206"/>
      <c r="AI1206"/>
      <c r="AJ1206"/>
      <c r="AK1206"/>
      <c r="AL1206"/>
      <c r="AM1206"/>
      <c r="AN1206"/>
      <c r="AO1206"/>
      <c r="AP1206"/>
      <c r="AQ1206"/>
      <c r="AR1206"/>
      <c r="AS1206"/>
      <c r="AT1206"/>
      <c r="AU1206"/>
      <c r="AV1206"/>
      <c r="AW1206"/>
      <c r="AX1206"/>
      <c r="AY1206"/>
      <c r="AZ1206"/>
      <c r="BA1206"/>
      <c r="BB1206"/>
      <c r="BC1206"/>
      <c r="BD1206"/>
      <c r="BE1206"/>
      <c r="BF1206"/>
      <c r="BG1206"/>
      <c r="BH1206"/>
      <c r="BI1206"/>
      <c r="BJ1206"/>
      <c r="BK1206"/>
      <c r="BL1206"/>
      <c r="BM1206"/>
      <c r="BN1206"/>
      <c r="BO1206"/>
      <c r="BP1206"/>
      <c r="BQ1206"/>
      <c r="BR1206"/>
      <c r="BS1206"/>
      <c r="BT1206"/>
    </row>
    <row r="1207" spans="1:72" s="8" customFormat="1" x14ac:dyDescent="0.25">
      <c r="A1207" s="93"/>
      <c r="B1207" s="93"/>
      <c r="C1207" s="93"/>
      <c r="D1207" s="93"/>
      <c r="E1207" s="104"/>
      <c r="F1207" s="104"/>
      <c r="G1207" s="104"/>
      <c r="H1207" s="104"/>
      <c r="I1207" s="104"/>
      <c r="J1207" s="104"/>
      <c r="K1207" s="104"/>
      <c r="L1207" s="104"/>
      <c r="M1207"/>
      <c r="N1207"/>
      <c r="O1207"/>
      <c r="P1207"/>
      <c r="Q1207"/>
      <c r="R1207"/>
      <c r="S1207"/>
      <c r="T1207"/>
      <c r="U1207"/>
      <c r="V1207"/>
      <c r="W1207"/>
      <c r="X1207"/>
      <c r="Y1207"/>
      <c r="Z1207"/>
      <c r="AA1207"/>
      <c r="AB1207"/>
      <c r="AC1207"/>
      <c r="AD1207"/>
      <c r="AE1207"/>
      <c r="AF1207"/>
      <c r="AG1207"/>
      <c r="AH1207"/>
      <c r="AI1207"/>
      <c r="AJ1207"/>
      <c r="AK1207"/>
      <c r="AL1207"/>
      <c r="AM1207"/>
      <c r="AN1207"/>
      <c r="AO1207"/>
      <c r="AP1207"/>
      <c r="AQ1207"/>
      <c r="AR1207"/>
      <c r="AS1207"/>
      <c r="AT1207"/>
      <c r="AU1207"/>
      <c r="AV1207"/>
      <c r="AW1207"/>
      <c r="AX1207"/>
      <c r="AY1207"/>
      <c r="AZ1207"/>
      <c r="BA1207"/>
      <c r="BB1207"/>
      <c r="BC1207"/>
      <c r="BD1207"/>
      <c r="BE1207"/>
      <c r="BF1207"/>
      <c r="BG1207"/>
      <c r="BH1207"/>
      <c r="BI1207"/>
      <c r="BJ1207"/>
      <c r="BK1207"/>
      <c r="BL1207"/>
      <c r="BM1207"/>
      <c r="BN1207"/>
      <c r="BO1207"/>
      <c r="BP1207"/>
      <c r="BQ1207"/>
      <c r="BR1207"/>
      <c r="BS1207"/>
      <c r="BT1207"/>
    </row>
    <row r="1208" spans="1:72" s="8" customFormat="1" x14ac:dyDescent="0.25">
      <c r="A1208" s="93"/>
      <c r="B1208" s="93"/>
      <c r="C1208" s="93"/>
      <c r="D1208" s="93"/>
      <c r="E1208" s="104"/>
      <c r="F1208" s="104"/>
      <c r="G1208" s="104"/>
      <c r="H1208" s="104"/>
      <c r="I1208" s="104"/>
      <c r="J1208" s="104"/>
      <c r="K1208" s="104"/>
      <c r="L1208" s="104"/>
      <c r="M1208"/>
      <c r="N1208"/>
      <c r="O1208"/>
      <c r="P1208"/>
      <c r="Q1208"/>
      <c r="R1208"/>
      <c r="S1208"/>
      <c r="T1208"/>
      <c r="U1208"/>
      <c r="V1208"/>
      <c r="W1208"/>
      <c r="X1208"/>
      <c r="Y1208"/>
      <c r="Z1208"/>
      <c r="AA1208"/>
      <c r="AB1208"/>
      <c r="AC1208"/>
      <c r="AD1208"/>
      <c r="AE1208"/>
      <c r="AF1208"/>
      <c r="AG1208"/>
      <c r="AH1208"/>
      <c r="AI1208"/>
      <c r="AJ1208"/>
      <c r="AK1208"/>
      <c r="AL1208"/>
      <c r="AM1208"/>
      <c r="AN1208"/>
      <c r="AO1208"/>
      <c r="AP1208"/>
      <c r="AQ1208"/>
      <c r="AR1208"/>
      <c r="AS1208"/>
      <c r="AT1208"/>
      <c r="AU1208"/>
      <c r="AV1208"/>
      <c r="AW1208"/>
      <c r="AX1208"/>
      <c r="AY1208"/>
      <c r="AZ1208"/>
      <c r="BA1208"/>
      <c r="BB1208"/>
      <c r="BC1208"/>
      <c r="BD1208"/>
      <c r="BE1208"/>
      <c r="BF1208"/>
      <c r="BG1208"/>
      <c r="BH1208"/>
      <c r="BI1208"/>
      <c r="BJ1208"/>
      <c r="BK1208"/>
      <c r="BL1208"/>
      <c r="BM1208"/>
      <c r="BN1208"/>
      <c r="BO1208"/>
      <c r="BP1208"/>
      <c r="BQ1208"/>
      <c r="BR1208"/>
      <c r="BS1208"/>
      <c r="BT1208"/>
    </row>
    <row r="1209" spans="1:72" s="8" customFormat="1" x14ac:dyDescent="0.25">
      <c r="A1209" s="93"/>
      <c r="B1209" s="93"/>
      <c r="C1209" s="93"/>
      <c r="D1209" s="93"/>
      <c r="E1209" s="104"/>
      <c r="F1209" s="104"/>
      <c r="G1209" s="104"/>
      <c r="H1209" s="104"/>
      <c r="I1209" s="104"/>
      <c r="J1209" s="104"/>
      <c r="K1209" s="104"/>
      <c r="L1209" s="104"/>
      <c r="M1209"/>
      <c r="N1209"/>
      <c r="O1209"/>
      <c r="P1209"/>
      <c r="Q1209"/>
      <c r="R1209"/>
      <c r="S1209"/>
      <c r="T1209"/>
      <c r="U1209"/>
      <c r="V1209"/>
      <c r="W1209"/>
      <c r="X1209"/>
      <c r="Y1209"/>
      <c r="Z1209"/>
      <c r="AA1209"/>
      <c r="AB1209"/>
      <c r="AC1209"/>
      <c r="AD1209"/>
      <c r="AE1209"/>
      <c r="AF1209"/>
      <c r="AG1209"/>
      <c r="AH1209"/>
      <c r="AI1209"/>
      <c r="AJ1209"/>
      <c r="AK1209"/>
      <c r="AL1209"/>
      <c r="AM1209"/>
      <c r="AN1209"/>
      <c r="AO1209"/>
      <c r="AP1209"/>
      <c r="AQ1209"/>
      <c r="AR1209"/>
      <c r="AS1209"/>
      <c r="AT1209"/>
      <c r="AU1209"/>
      <c r="AV1209"/>
      <c r="AW1209"/>
      <c r="AX1209"/>
      <c r="AY1209"/>
      <c r="AZ1209"/>
      <c r="BA1209"/>
      <c r="BB1209"/>
      <c r="BC1209"/>
      <c r="BD1209"/>
      <c r="BE1209"/>
      <c r="BF1209"/>
      <c r="BG1209"/>
      <c r="BH1209"/>
      <c r="BI1209"/>
      <c r="BJ1209"/>
      <c r="BK1209"/>
      <c r="BL1209"/>
      <c r="BM1209"/>
      <c r="BN1209"/>
      <c r="BO1209"/>
      <c r="BP1209"/>
      <c r="BQ1209"/>
      <c r="BR1209"/>
      <c r="BS1209"/>
      <c r="BT1209"/>
    </row>
    <row r="1210" spans="1:72" s="8" customFormat="1" x14ac:dyDescent="0.25">
      <c r="A1210" s="93"/>
      <c r="B1210" s="93"/>
      <c r="C1210" s="93"/>
      <c r="D1210" s="93"/>
      <c r="E1210" s="104"/>
      <c r="F1210" s="104"/>
      <c r="G1210" s="104"/>
      <c r="H1210" s="104"/>
      <c r="I1210" s="104"/>
      <c r="J1210" s="104"/>
      <c r="K1210" s="104"/>
      <c r="L1210" s="104"/>
      <c r="M1210"/>
      <c r="N1210"/>
      <c r="O1210"/>
      <c r="P1210"/>
      <c r="Q1210"/>
      <c r="R1210"/>
      <c r="S1210"/>
      <c r="T1210"/>
      <c r="U1210"/>
      <c r="V1210"/>
      <c r="W1210"/>
      <c r="X1210"/>
      <c r="Y1210"/>
      <c r="Z1210"/>
      <c r="AA1210"/>
      <c r="AB1210"/>
      <c r="AC1210"/>
      <c r="AD1210"/>
      <c r="AE1210"/>
      <c r="AF1210"/>
      <c r="AG1210"/>
      <c r="AH1210"/>
      <c r="AI1210"/>
      <c r="AJ1210"/>
      <c r="AK1210"/>
      <c r="AL1210"/>
      <c r="AM1210"/>
      <c r="AN1210"/>
      <c r="AO1210"/>
      <c r="AP1210"/>
      <c r="AQ1210"/>
      <c r="AR1210"/>
      <c r="AS1210"/>
      <c r="AT1210"/>
      <c r="AU1210"/>
      <c r="AV1210"/>
      <c r="AW1210"/>
      <c r="AX1210"/>
      <c r="AY1210"/>
      <c r="AZ1210"/>
      <c r="BA1210"/>
      <c r="BB1210"/>
      <c r="BC1210"/>
      <c r="BD1210"/>
      <c r="BE1210"/>
      <c r="BF1210"/>
      <c r="BG1210"/>
      <c r="BH1210"/>
      <c r="BI1210"/>
      <c r="BJ1210"/>
      <c r="BK1210"/>
      <c r="BL1210"/>
      <c r="BM1210"/>
      <c r="BN1210"/>
      <c r="BO1210"/>
      <c r="BP1210"/>
      <c r="BQ1210"/>
      <c r="BR1210"/>
      <c r="BS1210"/>
      <c r="BT1210"/>
    </row>
    <row r="1211" spans="1:72" s="8" customFormat="1" x14ac:dyDescent="0.25">
      <c r="A1211" s="93"/>
      <c r="B1211" s="93"/>
      <c r="C1211" s="93"/>
      <c r="D1211" s="93"/>
      <c r="E1211" s="104"/>
      <c r="F1211" s="104"/>
      <c r="G1211" s="104"/>
      <c r="H1211" s="104"/>
      <c r="I1211" s="104"/>
      <c r="J1211" s="104"/>
      <c r="K1211" s="104"/>
      <c r="L1211" s="104"/>
      <c r="M1211"/>
      <c r="N1211"/>
      <c r="O1211"/>
      <c r="P1211"/>
      <c r="Q1211"/>
      <c r="R1211"/>
      <c r="S1211"/>
      <c r="T1211"/>
      <c r="U1211"/>
      <c r="V1211"/>
      <c r="W1211"/>
      <c r="X1211"/>
      <c r="Y1211"/>
      <c r="Z1211"/>
      <c r="AA1211"/>
      <c r="AB1211"/>
      <c r="AC1211"/>
      <c r="AD1211"/>
      <c r="AE1211"/>
      <c r="AF1211"/>
      <c r="AG1211"/>
      <c r="AH1211"/>
      <c r="AI1211"/>
      <c r="AJ1211"/>
      <c r="AK1211"/>
      <c r="AL1211"/>
      <c r="AM1211"/>
      <c r="AN1211"/>
      <c r="AO1211"/>
      <c r="AP1211"/>
      <c r="AQ1211"/>
      <c r="AR1211"/>
      <c r="AS1211"/>
      <c r="AT1211"/>
      <c r="AU1211"/>
      <c r="AV1211"/>
      <c r="AW1211"/>
      <c r="AX1211"/>
      <c r="AY1211"/>
      <c r="AZ1211"/>
      <c r="BA1211"/>
      <c r="BB1211"/>
      <c r="BC1211"/>
      <c r="BD1211"/>
      <c r="BE1211"/>
      <c r="BF1211"/>
      <c r="BG1211"/>
      <c r="BH1211"/>
      <c r="BI1211"/>
      <c r="BJ1211"/>
      <c r="BK1211"/>
      <c r="BL1211"/>
      <c r="BM1211"/>
      <c r="BN1211"/>
      <c r="BO1211"/>
      <c r="BP1211"/>
      <c r="BQ1211"/>
      <c r="BR1211"/>
      <c r="BS1211"/>
      <c r="BT1211"/>
    </row>
    <row r="1212" spans="1:72" s="8" customFormat="1" x14ac:dyDescent="0.25">
      <c r="A1212" s="93"/>
      <c r="B1212" s="93"/>
      <c r="C1212" s="93"/>
      <c r="D1212" s="93"/>
      <c r="E1212" s="104"/>
      <c r="F1212" s="104"/>
      <c r="G1212" s="104"/>
      <c r="H1212" s="104"/>
      <c r="I1212" s="104"/>
      <c r="J1212" s="104"/>
      <c r="K1212" s="104"/>
      <c r="L1212" s="104"/>
      <c r="M1212"/>
      <c r="N1212"/>
      <c r="O1212"/>
      <c r="P1212"/>
      <c r="Q1212"/>
      <c r="R1212"/>
      <c r="S1212"/>
      <c r="T1212"/>
      <c r="U1212"/>
      <c r="V1212"/>
      <c r="W1212"/>
      <c r="X1212"/>
      <c r="Y1212"/>
      <c r="Z1212"/>
      <c r="AA1212"/>
      <c r="AB1212"/>
      <c r="AC1212"/>
      <c r="AD1212"/>
      <c r="AE1212"/>
      <c r="AF1212"/>
      <c r="AG1212"/>
      <c r="AH1212"/>
      <c r="AI1212"/>
      <c r="AJ1212"/>
      <c r="AK1212"/>
      <c r="AL1212"/>
      <c r="AM1212"/>
      <c r="AN1212"/>
      <c r="AO1212"/>
      <c r="AP1212"/>
      <c r="AQ1212"/>
      <c r="AR1212"/>
      <c r="AS1212"/>
      <c r="AT1212"/>
      <c r="AU1212"/>
      <c r="AV1212"/>
      <c r="AW1212"/>
      <c r="AX1212"/>
      <c r="AY1212"/>
      <c r="AZ1212"/>
      <c r="BA1212"/>
      <c r="BB1212"/>
      <c r="BC1212"/>
      <c r="BD1212"/>
      <c r="BE1212"/>
      <c r="BF1212"/>
      <c r="BG1212"/>
      <c r="BH1212"/>
      <c r="BI1212"/>
      <c r="BJ1212"/>
      <c r="BK1212"/>
      <c r="BL1212"/>
      <c r="BM1212"/>
      <c r="BN1212"/>
      <c r="BO1212"/>
      <c r="BP1212"/>
      <c r="BQ1212"/>
      <c r="BR1212"/>
      <c r="BS1212"/>
      <c r="BT1212"/>
    </row>
    <row r="1213" spans="1:72" s="8" customFormat="1" x14ac:dyDescent="0.25">
      <c r="A1213" s="93"/>
      <c r="B1213" s="93"/>
      <c r="C1213" s="93"/>
      <c r="D1213" s="93"/>
      <c r="E1213" s="104"/>
      <c r="F1213" s="104"/>
      <c r="G1213" s="104"/>
      <c r="H1213" s="104"/>
      <c r="I1213" s="104"/>
      <c r="J1213" s="104"/>
      <c r="K1213" s="104"/>
      <c r="L1213" s="104"/>
      <c r="M1213"/>
      <c r="N1213"/>
      <c r="O1213"/>
      <c r="P1213"/>
      <c r="Q1213"/>
      <c r="R1213"/>
      <c r="S1213"/>
      <c r="T1213"/>
      <c r="U1213"/>
      <c r="V1213"/>
      <c r="W1213"/>
      <c r="X1213"/>
      <c r="Y1213"/>
      <c r="Z1213"/>
      <c r="AA1213"/>
      <c r="AB1213"/>
      <c r="AC1213"/>
      <c r="AD1213"/>
      <c r="AE1213"/>
      <c r="AF1213"/>
      <c r="AG1213"/>
      <c r="AH1213"/>
      <c r="AI1213"/>
      <c r="AJ1213"/>
      <c r="AK1213"/>
      <c r="AL1213"/>
      <c r="AM1213"/>
      <c r="AN1213"/>
      <c r="AO1213"/>
      <c r="AP1213"/>
      <c r="AQ1213"/>
      <c r="AR1213"/>
      <c r="AS1213"/>
      <c r="AT1213"/>
      <c r="AU1213"/>
      <c r="AV1213"/>
      <c r="AW1213"/>
      <c r="AX1213"/>
      <c r="AY1213"/>
      <c r="AZ1213"/>
      <c r="BA1213"/>
      <c r="BB1213"/>
      <c r="BC1213"/>
      <c r="BD1213"/>
      <c r="BE1213"/>
      <c r="BF1213"/>
      <c r="BG1213"/>
      <c r="BH1213"/>
      <c r="BI1213"/>
      <c r="BJ1213"/>
      <c r="BK1213"/>
      <c r="BL1213"/>
      <c r="BM1213"/>
      <c r="BN1213"/>
      <c r="BO1213"/>
      <c r="BP1213"/>
      <c r="BQ1213"/>
      <c r="BR1213"/>
      <c r="BS1213"/>
      <c r="BT1213"/>
    </row>
    <row r="1214" spans="1:72" s="8" customFormat="1" x14ac:dyDescent="0.25">
      <c r="A1214" s="93"/>
      <c r="B1214" s="93"/>
      <c r="C1214" s="93"/>
      <c r="D1214" s="93"/>
      <c r="E1214" s="104"/>
      <c r="F1214" s="104"/>
      <c r="G1214" s="104"/>
      <c r="H1214" s="104"/>
      <c r="I1214" s="104"/>
      <c r="J1214" s="104"/>
      <c r="K1214" s="104"/>
      <c r="L1214" s="104"/>
      <c r="M1214"/>
      <c r="N1214"/>
      <c r="O1214"/>
      <c r="P1214"/>
      <c r="Q1214"/>
      <c r="R1214"/>
      <c r="S1214"/>
      <c r="T1214"/>
      <c r="U1214"/>
      <c r="V1214"/>
      <c r="W1214"/>
      <c r="X1214"/>
      <c r="Y1214"/>
      <c r="Z1214"/>
      <c r="AA1214"/>
      <c r="AB1214"/>
      <c r="AC1214"/>
      <c r="AD1214"/>
      <c r="AE1214"/>
      <c r="AF1214"/>
      <c r="AG1214"/>
      <c r="AH1214"/>
      <c r="AI1214"/>
      <c r="AJ1214"/>
      <c r="AK1214"/>
      <c r="AL1214"/>
      <c r="AM1214"/>
      <c r="AN1214"/>
      <c r="AO1214"/>
      <c r="AP1214"/>
      <c r="AQ1214"/>
      <c r="AR1214"/>
      <c r="AS1214"/>
      <c r="AT1214"/>
      <c r="AU1214"/>
      <c r="AV1214"/>
      <c r="AW1214"/>
      <c r="AX1214"/>
      <c r="AY1214"/>
      <c r="AZ1214"/>
      <c r="BA1214"/>
      <c r="BB1214"/>
      <c r="BC1214"/>
      <c r="BD1214"/>
      <c r="BE1214"/>
      <c r="BF1214"/>
      <c r="BG1214"/>
      <c r="BH1214"/>
      <c r="BI1214"/>
      <c r="BJ1214"/>
      <c r="BK1214"/>
      <c r="BL1214"/>
      <c r="BM1214"/>
      <c r="BN1214"/>
      <c r="BO1214"/>
      <c r="BP1214"/>
      <c r="BQ1214"/>
      <c r="BR1214"/>
      <c r="BS1214"/>
      <c r="BT1214"/>
    </row>
    <row r="1215" spans="1:72" s="8" customFormat="1" x14ac:dyDescent="0.25">
      <c r="A1215" s="93"/>
      <c r="B1215" s="93"/>
      <c r="C1215" s="93"/>
      <c r="D1215" s="93"/>
      <c r="E1215" s="104"/>
      <c r="F1215" s="104"/>
      <c r="G1215" s="104"/>
      <c r="H1215" s="104"/>
      <c r="I1215" s="104"/>
      <c r="J1215" s="104"/>
      <c r="K1215" s="104"/>
      <c r="L1215" s="104"/>
      <c r="M1215"/>
      <c r="N1215"/>
      <c r="O1215"/>
      <c r="P1215"/>
      <c r="Q1215"/>
      <c r="R1215"/>
      <c r="S1215"/>
      <c r="T1215"/>
      <c r="U1215"/>
      <c r="V1215"/>
      <c r="W1215"/>
      <c r="X1215"/>
      <c r="Y1215"/>
      <c r="Z1215"/>
      <c r="AA1215"/>
      <c r="AB1215"/>
      <c r="AC1215"/>
      <c r="AD1215"/>
      <c r="AE1215"/>
      <c r="AF1215"/>
      <c r="AG1215"/>
      <c r="AH1215"/>
      <c r="AI1215"/>
      <c r="AJ1215"/>
      <c r="AK1215"/>
      <c r="AL1215"/>
      <c r="AM1215"/>
      <c r="AN1215"/>
      <c r="AO1215"/>
      <c r="AP1215"/>
      <c r="AQ1215"/>
      <c r="AR1215"/>
      <c r="AS1215"/>
      <c r="AT1215"/>
      <c r="AU1215"/>
      <c r="AV1215"/>
      <c r="AW1215"/>
      <c r="AX1215"/>
      <c r="AY1215"/>
      <c r="AZ1215"/>
      <c r="BA1215"/>
      <c r="BB1215"/>
      <c r="BC1215"/>
      <c r="BD1215"/>
      <c r="BE1215"/>
      <c r="BF1215"/>
      <c r="BG1215"/>
      <c r="BH1215"/>
      <c r="BI1215"/>
      <c r="BJ1215"/>
      <c r="BK1215"/>
      <c r="BL1215"/>
      <c r="BM1215"/>
      <c r="BN1215"/>
      <c r="BO1215"/>
      <c r="BP1215"/>
      <c r="BQ1215"/>
      <c r="BR1215"/>
      <c r="BS1215"/>
      <c r="BT1215"/>
    </row>
    <row r="1216" spans="1:72" s="8" customFormat="1" x14ac:dyDescent="0.25">
      <c r="A1216" s="93"/>
      <c r="B1216" s="93"/>
      <c r="C1216" s="93"/>
      <c r="D1216" s="93"/>
      <c r="E1216" s="104"/>
      <c r="F1216" s="104"/>
      <c r="G1216" s="104"/>
      <c r="H1216" s="104"/>
      <c r="I1216" s="104"/>
      <c r="J1216" s="104"/>
      <c r="K1216" s="104"/>
      <c r="L1216" s="104"/>
      <c r="M1216"/>
      <c r="N1216"/>
      <c r="O1216"/>
      <c r="P1216"/>
      <c r="Q1216"/>
      <c r="R1216"/>
      <c r="S1216"/>
      <c r="T1216"/>
      <c r="U1216"/>
      <c r="V1216"/>
      <c r="W1216"/>
      <c r="X1216"/>
      <c r="Y1216"/>
      <c r="Z1216"/>
      <c r="AA1216"/>
      <c r="AB1216"/>
      <c r="AC1216"/>
      <c r="AD1216"/>
      <c r="AE1216"/>
      <c r="AF1216"/>
      <c r="AG1216"/>
      <c r="AH1216"/>
      <c r="AI1216"/>
      <c r="AJ1216"/>
      <c r="AK1216"/>
      <c r="AL1216"/>
      <c r="AM1216"/>
      <c r="AN1216"/>
      <c r="AO1216"/>
      <c r="AP1216"/>
      <c r="AQ1216"/>
      <c r="AR1216"/>
      <c r="AS1216"/>
      <c r="AT1216"/>
      <c r="AU1216"/>
      <c r="AV1216"/>
      <c r="AW1216"/>
      <c r="AX1216"/>
      <c r="AY1216"/>
      <c r="AZ1216"/>
      <c r="BA1216"/>
      <c r="BB1216"/>
      <c r="BC1216"/>
      <c r="BD1216"/>
      <c r="BE1216"/>
      <c r="BF1216"/>
      <c r="BG1216"/>
      <c r="BH1216"/>
      <c r="BI1216"/>
      <c r="BJ1216"/>
      <c r="BK1216"/>
      <c r="BL1216"/>
      <c r="BM1216"/>
      <c r="BN1216"/>
      <c r="BO1216"/>
      <c r="BP1216"/>
      <c r="BQ1216"/>
      <c r="BR1216"/>
      <c r="BS1216"/>
      <c r="BT1216"/>
    </row>
    <row r="1217" spans="1:72" s="8" customFormat="1" x14ac:dyDescent="0.25">
      <c r="A1217" s="93"/>
      <c r="B1217" s="93"/>
      <c r="C1217" s="93"/>
      <c r="D1217" s="93"/>
      <c r="E1217" s="104"/>
      <c r="F1217" s="104"/>
      <c r="G1217" s="104"/>
      <c r="H1217" s="104"/>
      <c r="I1217" s="104"/>
      <c r="J1217" s="104"/>
      <c r="K1217" s="104"/>
      <c r="L1217" s="104"/>
      <c r="M1217"/>
      <c r="N1217"/>
      <c r="O1217"/>
      <c r="P1217"/>
      <c r="Q1217"/>
      <c r="R1217"/>
      <c r="S1217"/>
      <c r="T1217"/>
      <c r="U1217"/>
      <c r="V1217"/>
      <c r="W1217"/>
      <c r="X1217"/>
      <c r="Y1217"/>
      <c r="Z1217"/>
      <c r="AA1217"/>
      <c r="AB1217"/>
      <c r="AC1217"/>
      <c r="AD1217"/>
      <c r="AE1217"/>
      <c r="AF1217"/>
      <c r="AG1217"/>
      <c r="AH1217"/>
      <c r="AI1217"/>
      <c r="AJ1217"/>
      <c r="AK1217"/>
      <c r="AL1217"/>
      <c r="AM1217"/>
      <c r="AN1217"/>
      <c r="AO1217"/>
      <c r="AP1217"/>
      <c r="AQ1217"/>
      <c r="AR1217"/>
      <c r="AS1217"/>
      <c r="AT1217"/>
      <c r="AU1217"/>
      <c r="AV1217"/>
      <c r="AW1217"/>
      <c r="AX1217"/>
      <c r="AY1217"/>
      <c r="AZ1217"/>
      <c r="BA1217"/>
      <c r="BB1217"/>
      <c r="BC1217"/>
      <c r="BD1217"/>
      <c r="BE1217"/>
      <c r="BF1217"/>
      <c r="BG1217"/>
      <c r="BH1217"/>
      <c r="BI1217"/>
      <c r="BJ1217"/>
      <c r="BK1217"/>
      <c r="BL1217"/>
      <c r="BM1217"/>
      <c r="BN1217"/>
      <c r="BO1217"/>
      <c r="BP1217"/>
      <c r="BQ1217"/>
      <c r="BR1217"/>
      <c r="BS1217"/>
      <c r="BT1217"/>
    </row>
    <row r="1218" spans="1:72" s="8" customFormat="1" x14ac:dyDescent="0.25">
      <c r="A1218" s="93"/>
      <c r="B1218" s="93"/>
      <c r="C1218" s="93"/>
      <c r="D1218" s="93"/>
      <c r="E1218" s="104"/>
      <c r="F1218" s="104"/>
      <c r="G1218" s="104"/>
      <c r="H1218" s="104"/>
      <c r="I1218" s="104"/>
      <c r="J1218" s="104"/>
      <c r="K1218" s="104"/>
      <c r="L1218" s="104"/>
      <c r="M1218"/>
      <c r="N1218"/>
      <c r="O1218"/>
      <c r="P1218"/>
      <c r="Q1218"/>
      <c r="R1218"/>
      <c r="S1218"/>
      <c r="T1218"/>
      <c r="U1218"/>
      <c r="V1218"/>
      <c r="W1218"/>
      <c r="X1218"/>
      <c r="Y1218"/>
      <c r="Z1218"/>
      <c r="AA1218"/>
      <c r="AB1218"/>
      <c r="AC1218"/>
      <c r="AD1218"/>
      <c r="AE1218"/>
      <c r="AF1218"/>
      <c r="AG1218"/>
      <c r="AH1218"/>
      <c r="AI1218"/>
      <c r="AJ1218"/>
      <c r="AK1218"/>
      <c r="AL1218"/>
      <c r="AM1218"/>
      <c r="AN1218"/>
      <c r="AO1218"/>
      <c r="AP1218"/>
      <c r="AQ1218"/>
      <c r="AR1218"/>
      <c r="AS1218"/>
      <c r="AT1218"/>
      <c r="AU1218"/>
      <c r="AV1218"/>
      <c r="AW1218"/>
      <c r="AX1218"/>
      <c r="AY1218"/>
      <c r="AZ1218"/>
      <c r="BA1218"/>
      <c r="BB1218"/>
      <c r="BC1218"/>
      <c r="BD1218"/>
      <c r="BE1218"/>
      <c r="BF1218"/>
      <c r="BG1218"/>
      <c r="BH1218"/>
      <c r="BI1218"/>
      <c r="BJ1218"/>
      <c r="BK1218"/>
      <c r="BL1218"/>
      <c r="BM1218"/>
      <c r="BN1218"/>
      <c r="BO1218"/>
      <c r="BP1218"/>
      <c r="BQ1218"/>
      <c r="BR1218"/>
      <c r="BS1218"/>
      <c r="BT1218"/>
    </row>
    <row r="1219" spans="1:72" s="8" customFormat="1" x14ac:dyDescent="0.25">
      <c r="A1219" s="93"/>
      <c r="B1219" s="93"/>
      <c r="C1219" s="93"/>
      <c r="D1219" s="93"/>
      <c r="E1219" s="104"/>
      <c r="F1219" s="104"/>
      <c r="G1219" s="104"/>
      <c r="H1219" s="104"/>
      <c r="I1219" s="104"/>
      <c r="J1219" s="104"/>
      <c r="K1219" s="104"/>
      <c r="L1219" s="104"/>
      <c r="M1219"/>
      <c r="N1219"/>
      <c r="O1219"/>
      <c r="P1219"/>
      <c r="Q1219"/>
      <c r="R1219"/>
      <c r="S1219"/>
      <c r="T1219"/>
      <c r="U1219"/>
      <c r="V1219"/>
      <c r="W1219"/>
      <c r="X1219"/>
      <c r="Y1219"/>
      <c r="Z1219"/>
      <c r="AA1219"/>
      <c r="AB1219"/>
      <c r="AC1219"/>
      <c r="AD1219"/>
      <c r="AE1219"/>
      <c r="AF1219"/>
      <c r="AG1219"/>
      <c r="AH1219"/>
      <c r="AI1219"/>
      <c r="AJ1219"/>
      <c r="AK1219"/>
      <c r="AL1219"/>
      <c r="AM1219"/>
      <c r="AN1219"/>
      <c r="AO1219"/>
      <c r="AP1219"/>
      <c r="AQ1219"/>
      <c r="AR1219"/>
      <c r="AS1219"/>
      <c r="AT1219"/>
      <c r="AU1219"/>
      <c r="AV1219"/>
      <c r="AW1219"/>
      <c r="AX1219"/>
      <c r="AY1219"/>
      <c r="AZ1219"/>
      <c r="BA1219"/>
      <c r="BB1219"/>
      <c r="BC1219"/>
      <c r="BD1219"/>
      <c r="BE1219"/>
      <c r="BF1219"/>
      <c r="BG1219"/>
      <c r="BH1219"/>
      <c r="BI1219"/>
      <c r="BJ1219"/>
      <c r="BK1219"/>
      <c r="BL1219"/>
      <c r="BM1219"/>
      <c r="BN1219"/>
      <c r="BO1219"/>
      <c r="BP1219"/>
      <c r="BQ1219"/>
      <c r="BR1219"/>
      <c r="BS1219"/>
      <c r="BT1219"/>
    </row>
    <row r="1220" spans="1:72" s="8" customFormat="1" x14ac:dyDescent="0.25">
      <c r="A1220" s="93"/>
      <c r="B1220" s="93"/>
      <c r="C1220" s="93"/>
      <c r="D1220" s="93"/>
      <c r="E1220" s="104"/>
      <c r="F1220" s="104"/>
      <c r="G1220" s="104"/>
      <c r="H1220" s="104"/>
      <c r="I1220" s="104"/>
      <c r="J1220" s="104"/>
      <c r="K1220" s="104"/>
      <c r="L1220" s="104"/>
      <c r="M1220"/>
      <c r="N1220"/>
      <c r="O1220"/>
      <c r="P1220"/>
      <c r="Q1220"/>
      <c r="R1220"/>
      <c r="S1220"/>
      <c r="T1220"/>
      <c r="U1220"/>
      <c r="V1220"/>
      <c r="W1220"/>
      <c r="X1220"/>
      <c r="Y1220"/>
      <c r="Z1220"/>
      <c r="AA1220"/>
      <c r="AB1220"/>
      <c r="AC1220"/>
      <c r="AD1220"/>
      <c r="AE1220"/>
      <c r="AF1220"/>
      <c r="AG1220"/>
      <c r="AH1220"/>
      <c r="AI1220"/>
      <c r="AJ1220"/>
      <c r="AK1220"/>
      <c r="AL1220"/>
      <c r="AM1220"/>
      <c r="AN1220"/>
      <c r="AO1220"/>
      <c r="AP1220"/>
      <c r="AQ1220"/>
      <c r="AR1220"/>
      <c r="AS1220"/>
      <c r="AT1220"/>
      <c r="AU1220"/>
      <c r="AV1220"/>
      <c r="AW1220"/>
      <c r="AX1220"/>
      <c r="AY1220"/>
      <c r="AZ1220"/>
      <c r="BA1220"/>
      <c r="BB1220"/>
      <c r="BC1220"/>
      <c r="BD1220"/>
      <c r="BE1220"/>
      <c r="BF1220"/>
      <c r="BG1220"/>
      <c r="BH1220"/>
      <c r="BI1220"/>
      <c r="BJ1220"/>
      <c r="BK1220"/>
      <c r="BL1220"/>
      <c r="BM1220"/>
      <c r="BN1220"/>
      <c r="BO1220"/>
      <c r="BP1220"/>
      <c r="BQ1220"/>
      <c r="BR1220"/>
      <c r="BS1220"/>
      <c r="BT1220"/>
    </row>
    <row r="1221" spans="1:72" s="8" customFormat="1" x14ac:dyDescent="0.25">
      <c r="A1221" s="93"/>
      <c r="B1221" s="93"/>
      <c r="C1221" s="93"/>
      <c r="D1221" s="93"/>
      <c r="E1221" s="104"/>
      <c r="F1221" s="104"/>
      <c r="G1221" s="104"/>
      <c r="H1221" s="104"/>
      <c r="I1221" s="104"/>
      <c r="J1221" s="104"/>
      <c r="K1221" s="104"/>
      <c r="L1221" s="104"/>
      <c r="M1221"/>
      <c r="N1221"/>
      <c r="O1221"/>
      <c r="P1221"/>
      <c r="Q1221"/>
      <c r="R1221"/>
      <c r="S1221"/>
      <c r="T1221"/>
      <c r="U1221"/>
      <c r="V1221"/>
      <c r="W1221"/>
      <c r="X1221"/>
      <c r="Y1221"/>
      <c r="Z1221"/>
      <c r="AA1221"/>
      <c r="AB1221"/>
      <c r="AC1221"/>
      <c r="AD1221"/>
      <c r="AE1221"/>
      <c r="AF1221"/>
      <c r="AG1221"/>
      <c r="AH1221"/>
      <c r="AI1221"/>
      <c r="AJ1221"/>
      <c r="AK1221"/>
      <c r="AL1221"/>
      <c r="AM1221"/>
      <c r="AN1221"/>
      <c r="AO1221"/>
      <c r="AP1221"/>
      <c r="AQ1221"/>
      <c r="AR1221"/>
      <c r="AS1221"/>
      <c r="AT1221"/>
      <c r="AU1221"/>
      <c r="AV1221"/>
      <c r="AW1221"/>
      <c r="AX1221"/>
      <c r="AY1221"/>
      <c r="AZ1221"/>
      <c r="BA1221"/>
      <c r="BB1221"/>
      <c r="BC1221"/>
      <c r="BD1221"/>
      <c r="BE1221"/>
      <c r="BF1221"/>
      <c r="BG1221"/>
      <c r="BH1221"/>
      <c r="BI1221"/>
      <c r="BJ1221"/>
      <c r="BK1221"/>
      <c r="BL1221"/>
      <c r="BM1221"/>
      <c r="BN1221"/>
      <c r="BO1221"/>
      <c r="BP1221"/>
      <c r="BQ1221"/>
      <c r="BR1221"/>
      <c r="BS1221"/>
      <c r="BT1221"/>
    </row>
    <row r="1222" spans="1:72" s="8" customFormat="1" x14ac:dyDescent="0.25">
      <c r="A1222" s="93"/>
      <c r="B1222" s="93"/>
      <c r="C1222" s="93"/>
      <c r="D1222" s="93"/>
      <c r="E1222" s="104"/>
      <c r="F1222" s="104"/>
      <c r="G1222" s="104"/>
      <c r="H1222" s="104"/>
      <c r="I1222" s="104"/>
      <c r="J1222" s="104"/>
      <c r="K1222" s="104"/>
      <c r="L1222" s="104"/>
      <c r="M1222"/>
      <c r="N1222"/>
      <c r="O1222"/>
      <c r="P1222"/>
      <c r="Q1222"/>
      <c r="R1222"/>
      <c r="S1222"/>
      <c r="T1222"/>
      <c r="U1222"/>
      <c r="V1222"/>
      <c r="W1222"/>
      <c r="X1222"/>
      <c r="Y1222"/>
      <c r="Z1222"/>
      <c r="AA1222"/>
      <c r="AB1222"/>
      <c r="AC1222"/>
      <c r="AD1222"/>
      <c r="AE1222"/>
      <c r="AF1222"/>
      <c r="AG1222"/>
      <c r="AH1222"/>
      <c r="AI1222"/>
      <c r="AJ1222"/>
      <c r="AK1222"/>
      <c r="AL1222"/>
      <c r="AM1222"/>
      <c r="AN1222"/>
      <c r="AO1222"/>
      <c r="AP1222"/>
      <c r="AQ1222"/>
      <c r="AR1222"/>
      <c r="AS1222"/>
      <c r="AT1222"/>
      <c r="AU1222"/>
      <c r="AV1222"/>
      <c r="AW1222"/>
      <c r="AX1222"/>
      <c r="AY1222"/>
      <c r="AZ1222"/>
      <c r="BA1222"/>
      <c r="BB1222"/>
      <c r="BC1222"/>
      <c r="BD1222"/>
      <c r="BE1222"/>
      <c r="BF1222"/>
      <c r="BG1222"/>
      <c r="BH1222"/>
      <c r="BI1222"/>
      <c r="BJ1222"/>
      <c r="BK1222"/>
      <c r="BL1222"/>
      <c r="BM1222"/>
      <c r="BN1222"/>
      <c r="BO1222"/>
      <c r="BP1222"/>
      <c r="BQ1222"/>
      <c r="BR1222"/>
      <c r="BS1222"/>
      <c r="BT1222"/>
    </row>
    <row r="1223" spans="1:72" s="8" customFormat="1" x14ac:dyDescent="0.25">
      <c r="A1223" s="93"/>
      <c r="B1223" s="93"/>
      <c r="C1223" s="93"/>
      <c r="D1223" s="93"/>
      <c r="E1223" s="104"/>
      <c r="F1223" s="104"/>
      <c r="G1223" s="104"/>
      <c r="H1223" s="104"/>
      <c r="I1223" s="104"/>
      <c r="J1223" s="104"/>
      <c r="K1223" s="104"/>
      <c r="L1223" s="104"/>
      <c r="M1223"/>
      <c r="N1223"/>
      <c r="O1223"/>
      <c r="P1223"/>
      <c r="Q1223"/>
      <c r="R1223"/>
      <c r="S1223"/>
      <c r="T1223"/>
      <c r="U1223"/>
      <c r="V1223"/>
      <c r="W1223"/>
      <c r="X1223"/>
      <c r="Y1223"/>
      <c r="Z1223"/>
      <c r="AA1223"/>
      <c r="AB1223"/>
      <c r="AC1223"/>
      <c r="AD1223"/>
      <c r="AE1223"/>
      <c r="AF1223"/>
      <c r="AG1223"/>
      <c r="AH1223"/>
      <c r="AI1223"/>
      <c r="AJ1223"/>
      <c r="AK1223"/>
      <c r="AL1223"/>
      <c r="AM1223"/>
      <c r="AN1223"/>
      <c r="AO1223"/>
      <c r="AP1223"/>
      <c r="AQ1223"/>
      <c r="AR1223"/>
      <c r="AS1223"/>
      <c r="AT1223"/>
      <c r="AU1223"/>
      <c r="AV1223"/>
      <c r="AW1223"/>
      <c r="AX1223"/>
      <c r="AY1223"/>
      <c r="AZ1223"/>
      <c r="BA1223"/>
      <c r="BB1223"/>
      <c r="BC1223"/>
      <c r="BD1223"/>
      <c r="BE1223"/>
      <c r="BF1223"/>
      <c r="BG1223"/>
      <c r="BH1223"/>
      <c r="BI1223"/>
      <c r="BJ1223"/>
      <c r="BK1223"/>
      <c r="BL1223"/>
      <c r="BM1223"/>
      <c r="BN1223"/>
      <c r="BO1223"/>
      <c r="BP1223"/>
      <c r="BQ1223"/>
      <c r="BR1223"/>
      <c r="BS1223"/>
      <c r="BT1223"/>
    </row>
    <row r="1224" spans="1:72" s="8" customFormat="1" x14ac:dyDescent="0.25">
      <c r="A1224" s="93"/>
      <c r="B1224" s="93"/>
      <c r="C1224" s="93"/>
      <c r="D1224" s="93"/>
      <c r="E1224" s="104"/>
      <c r="F1224" s="104"/>
      <c r="G1224" s="104"/>
      <c r="H1224" s="104"/>
      <c r="I1224" s="104"/>
      <c r="J1224" s="104"/>
      <c r="K1224" s="104"/>
      <c r="L1224" s="104"/>
      <c r="M1224"/>
      <c r="N1224"/>
      <c r="O1224"/>
      <c r="P1224"/>
      <c r="Q1224"/>
      <c r="R1224"/>
      <c r="S1224"/>
      <c r="T1224"/>
      <c r="U1224"/>
      <c r="V1224"/>
      <c r="W1224"/>
      <c r="X1224"/>
      <c r="Y1224"/>
      <c r="Z1224"/>
      <c r="AA1224"/>
      <c r="AB1224"/>
      <c r="AC1224"/>
      <c r="AD1224"/>
      <c r="AE1224"/>
      <c r="AF1224"/>
      <c r="AG1224"/>
      <c r="AH1224"/>
      <c r="AI1224"/>
      <c r="AJ1224"/>
      <c r="AK1224"/>
      <c r="AL1224"/>
      <c r="AM1224"/>
      <c r="AN1224"/>
      <c r="AO1224"/>
      <c r="AP1224"/>
      <c r="AQ1224"/>
      <c r="AR1224"/>
      <c r="AS1224"/>
      <c r="AT1224"/>
      <c r="AU1224"/>
      <c r="AV1224"/>
      <c r="AW1224"/>
      <c r="AX1224"/>
      <c r="AY1224"/>
      <c r="AZ1224"/>
      <c r="BA1224"/>
      <c r="BB1224"/>
      <c r="BC1224"/>
      <c r="BD1224"/>
      <c r="BE1224"/>
      <c r="BF1224"/>
      <c r="BG1224"/>
      <c r="BH1224"/>
      <c r="BI1224"/>
      <c r="BJ1224"/>
      <c r="BK1224"/>
      <c r="BL1224"/>
      <c r="BM1224"/>
      <c r="BN1224"/>
      <c r="BO1224"/>
      <c r="BP1224"/>
      <c r="BQ1224"/>
      <c r="BR1224"/>
      <c r="BS1224"/>
      <c r="BT1224"/>
    </row>
    <row r="1225" spans="1:72" s="8" customFormat="1" x14ac:dyDescent="0.25">
      <c r="A1225" s="93"/>
      <c r="B1225" s="93"/>
      <c r="C1225" s="93"/>
      <c r="D1225" s="93"/>
      <c r="E1225" s="104"/>
      <c r="F1225" s="104"/>
      <c r="G1225" s="104"/>
      <c r="H1225" s="104"/>
      <c r="I1225" s="104"/>
      <c r="J1225" s="104"/>
      <c r="K1225" s="104"/>
      <c r="L1225" s="104"/>
      <c r="M1225"/>
      <c r="N1225"/>
      <c r="O1225"/>
      <c r="P1225"/>
      <c r="Q1225"/>
      <c r="R1225"/>
      <c r="S1225"/>
      <c r="T1225"/>
      <c r="U1225"/>
      <c r="V1225"/>
      <c r="W1225"/>
      <c r="X1225"/>
      <c r="Y1225"/>
      <c r="Z1225"/>
      <c r="AA1225"/>
      <c r="AB1225"/>
      <c r="AC1225"/>
      <c r="AD1225"/>
      <c r="AE1225"/>
      <c r="AF1225"/>
      <c r="AG1225"/>
      <c r="AH1225"/>
      <c r="AI1225"/>
      <c r="AJ1225"/>
      <c r="AK1225"/>
      <c r="AL1225"/>
      <c r="AM1225"/>
      <c r="AN1225"/>
      <c r="AO1225"/>
      <c r="AP1225"/>
      <c r="AQ1225"/>
      <c r="AR1225"/>
      <c r="AS1225"/>
      <c r="AT1225"/>
      <c r="AU1225"/>
      <c r="AV1225"/>
      <c r="AW1225"/>
      <c r="AX1225"/>
      <c r="AY1225"/>
      <c r="AZ1225"/>
      <c r="BA1225"/>
      <c r="BB1225"/>
      <c r="BC1225"/>
      <c r="BD1225"/>
      <c r="BE1225"/>
      <c r="BF1225"/>
      <c r="BG1225"/>
      <c r="BH1225"/>
      <c r="BI1225"/>
      <c r="BJ1225"/>
      <c r="BK1225"/>
      <c r="BL1225"/>
      <c r="BM1225"/>
      <c r="BN1225"/>
      <c r="BO1225"/>
      <c r="BP1225"/>
      <c r="BQ1225"/>
      <c r="BR1225"/>
      <c r="BS1225"/>
      <c r="BT1225"/>
    </row>
    <row r="1226" spans="1:72" s="8" customFormat="1" x14ac:dyDescent="0.25">
      <c r="A1226" s="93"/>
      <c r="B1226" s="93"/>
      <c r="C1226" s="93"/>
      <c r="D1226" s="93"/>
      <c r="E1226" s="104"/>
      <c r="F1226" s="104"/>
      <c r="G1226" s="104"/>
      <c r="H1226" s="104"/>
      <c r="I1226" s="104"/>
      <c r="J1226" s="104"/>
      <c r="K1226" s="104"/>
      <c r="L1226" s="104"/>
      <c r="M1226"/>
      <c r="N1226"/>
      <c r="O1226"/>
      <c r="P1226"/>
      <c r="Q1226"/>
      <c r="R1226"/>
      <c r="S1226"/>
      <c r="T1226"/>
      <c r="U1226"/>
      <c r="V1226"/>
      <c r="W1226"/>
      <c r="X1226"/>
      <c r="Y1226"/>
      <c r="Z1226"/>
      <c r="AA1226"/>
      <c r="AB1226"/>
      <c r="AC1226"/>
      <c r="AD1226"/>
      <c r="AE1226"/>
      <c r="AF1226"/>
      <c r="AG1226"/>
      <c r="AH1226"/>
      <c r="AI1226"/>
      <c r="AJ1226"/>
      <c r="AK1226"/>
      <c r="AL1226"/>
      <c r="AM1226"/>
      <c r="AN1226"/>
      <c r="AO1226"/>
      <c r="AP1226"/>
      <c r="AQ1226"/>
      <c r="AR1226"/>
      <c r="AS1226"/>
      <c r="AT1226"/>
      <c r="AU1226"/>
      <c r="AV1226"/>
      <c r="AW1226"/>
      <c r="AX1226"/>
      <c r="AY1226"/>
      <c r="AZ1226"/>
      <c r="BA1226"/>
      <c r="BB1226"/>
      <c r="BC1226"/>
      <c r="BD1226"/>
      <c r="BE1226"/>
      <c r="BF1226"/>
      <c r="BG1226"/>
      <c r="BH1226"/>
      <c r="BI1226"/>
      <c r="BJ1226"/>
      <c r="BK1226"/>
      <c r="BL1226"/>
      <c r="BM1226"/>
      <c r="BN1226"/>
      <c r="BO1226"/>
      <c r="BP1226"/>
      <c r="BQ1226"/>
      <c r="BR1226"/>
      <c r="BS1226"/>
      <c r="BT1226"/>
    </row>
    <row r="1227" spans="1:72" s="8" customFormat="1" x14ac:dyDescent="0.25">
      <c r="A1227" s="93"/>
      <c r="B1227" s="93"/>
      <c r="C1227" s="93"/>
      <c r="D1227" s="93"/>
      <c r="E1227" s="104"/>
      <c r="F1227" s="104"/>
      <c r="G1227" s="104"/>
      <c r="H1227" s="104"/>
      <c r="I1227" s="104"/>
      <c r="J1227" s="104"/>
      <c r="K1227" s="104"/>
      <c r="L1227" s="104"/>
      <c r="M1227"/>
      <c r="N1227"/>
      <c r="O1227"/>
      <c r="P1227"/>
      <c r="Q1227"/>
      <c r="R1227"/>
      <c r="S1227"/>
      <c r="T1227"/>
      <c r="U1227"/>
      <c r="V1227"/>
      <c r="W1227"/>
      <c r="X1227"/>
      <c r="Y1227"/>
      <c r="Z1227"/>
      <c r="AA1227"/>
      <c r="AB1227"/>
      <c r="AC1227"/>
      <c r="AD1227"/>
      <c r="AE1227"/>
      <c r="AF1227"/>
      <c r="AG1227"/>
      <c r="AH1227"/>
      <c r="AI1227"/>
      <c r="AJ1227"/>
      <c r="AK1227"/>
      <c r="AL1227"/>
      <c r="AM1227"/>
      <c r="AN1227"/>
      <c r="AO1227"/>
      <c r="AP1227"/>
      <c r="AQ1227"/>
      <c r="AR1227"/>
      <c r="AS1227"/>
      <c r="AT1227"/>
      <c r="AU1227"/>
      <c r="AV1227"/>
      <c r="AW1227"/>
      <c r="AX1227"/>
      <c r="AY1227"/>
      <c r="AZ1227"/>
      <c r="BA1227"/>
      <c r="BB1227"/>
      <c r="BC1227"/>
      <c r="BD1227"/>
      <c r="BE1227"/>
      <c r="BF1227"/>
      <c r="BG1227"/>
      <c r="BH1227"/>
      <c r="BI1227"/>
      <c r="BJ1227"/>
      <c r="BK1227"/>
      <c r="BL1227"/>
      <c r="BM1227"/>
      <c r="BN1227"/>
      <c r="BO1227"/>
      <c r="BP1227"/>
      <c r="BQ1227"/>
      <c r="BR1227"/>
      <c r="BS1227"/>
      <c r="BT1227"/>
    </row>
    <row r="1228" spans="1:72" s="8" customFormat="1" x14ac:dyDescent="0.25">
      <c r="A1228" s="93"/>
      <c r="B1228" s="93"/>
      <c r="C1228" s="93"/>
      <c r="D1228" s="93"/>
      <c r="E1228" s="104"/>
      <c r="F1228" s="104"/>
      <c r="G1228" s="104"/>
      <c r="H1228" s="104"/>
      <c r="I1228" s="104"/>
      <c r="J1228" s="104"/>
      <c r="K1228" s="104"/>
      <c r="L1228" s="104"/>
      <c r="M1228"/>
      <c r="N1228"/>
      <c r="O1228"/>
      <c r="P1228"/>
      <c r="Q1228"/>
      <c r="R1228"/>
      <c r="S1228"/>
      <c r="T1228"/>
      <c r="U1228"/>
      <c r="V1228"/>
      <c r="W1228"/>
      <c r="X1228"/>
      <c r="Y1228"/>
      <c r="Z1228"/>
      <c r="AA1228"/>
      <c r="AB1228"/>
      <c r="AC1228"/>
      <c r="AD1228"/>
      <c r="AE1228"/>
      <c r="AF1228"/>
      <c r="AG1228"/>
      <c r="AH1228"/>
      <c r="AI1228"/>
      <c r="AJ1228"/>
      <c r="AK1228"/>
      <c r="AL1228"/>
      <c r="AM1228"/>
      <c r="AN1228"/>
      <c r="AO1228"/>
      <c r="AP1228"/>
      <c r="AQ1228"/>
      <c r="AR1228"/>
      <c r="AS1228"/>
      <c r="AT1228"/>
      <c r="AU1228"/>
      <c r="AV1228"/>
      <c r="AW1228"/>
      <c r="AX1228"/>
      <c r="AY1228"/>
      <c r="AZ1228"/>
      <c r="BA1228"/>
      <c r="BB1228"/>
      <c r="BC1228"/>
      <c r="BD1228"/>
      <c r="BE1228"/>
      <c r="BF1228"/>
      <c r="BG1228"/>
      <c r="BH1228"/>
      <c r="BI1228"/>
      <c r="BJ1228"/>
      <c r="BK1228"/>
      <c r="BL1228"/>
      <c r="BM1228"/>
      <c r="BN1228"/>
      <c r="BO1228"/>
      <c r="BP1228"/>
      <c r="BQ1228"/>
      <c r="BR1228"/>
      <c r="BS1228"/>
      <c r="BT1228"/>
    </row>
    <row r="1229" spans="1:72" s="8" customFormat="1" x14ac:dyDescent="0.25">
      <c r="A1229" s="93"/>
      <c r="B1229" s="93"/>
      <c r="C1229" s="93"/>
      <c r="D1229" s="93"/>
      <c r="E1229" s="104"/>
      <c r="F1229" s="104"/>
      <c r="G1229" s="104"/>
      <c r="H1229" s="104"/>
      <c r="I1229" s="104"/>
      <c r="J1229" s="104"/>
      <c r="K1229" s="104"/>
      <c r="L1229" s="104"/>
      <c r="M1229"/>
      <c r="N1229"/>
      <c r="O1229"/>
      <c r="P1229"/>
      <c r="Q1229"/>
      <c r="R1229"/>
      <c r="S1229"/>
      <c r="T1229"/>
      <c r="U1229"/>
      <c r="V1229"/>
      <c r="W1229"/>
      <c r="X1229"/>
      <c r="Y1229"/>
      <c r="Z1229"/>
      <c r="AA1229"/>
      <c r="AB1229"/>
      <c r="AC1229"/>
      <c r="AD1229"/>
      <c r="AE1229"/>
      <c r="AF1229"/>
      <c r="AG1229"/>
      <c r="AH1229"/>
      <c r="AI1229"/>
      <c r="AJ1229"/>
      <c r="AK1229"/>
      <c r="AL1229"/>
      <c r="AM1229"/>
      <c r="AN1229"/>
      <c r="AO1229"/>
      <c r="AP1229"/>
      <c r="AQ1229"/>
      <c r="AR1229"/>
      <c r="AS1229"/>
      <c r="AT1229"/>
      <c r="AU1229"/>
      <c r="AV1229"/>
      <c r="AW1229"/>
      <c r="AX1229"/>
      <c r="AY1229"/>
      <c r="AZ1229"/>
      <c r="BA1229"/>
      <c r="BB1229"/>
      <c r="BC1229"/>
      <c r="BD1229"/>
      <c r="BE1229"/>
      <c r="BF1229"/>
      <c r="BG1229"/>
      <c r="BH1229"/>
      <c r="BI1229"/>
      <c r="BJ1229"/>
      <c r="BK1229"/>
      <c r="BL1229"/>
      <c r="BM1229"/>
      <c r="BN1229"/>
      <c r="BO1229"/>
      <c r="BP1229"/>
      <c r="BQ1229"/>
      <c r="BR1229"/>
      <c r="BS1229"/>
      <c r="BT1229"/>
    </row>
    <row r="1230" spans="1:72" s="8" customFormat="1" x14ac:dyDescent="0.25">
      <c r="A1230" s="93"/>
      <c r="B1230" s="93"/>
      <c r="C1230" s="93"/>
      <c r="D1230" s="93"/>
      <c r="E1230" s="104"/>
      <c r="F1230" s="104"/>
      <c r="G1230" s="104"/>
      <c r="H1230" s="104"/>
      <c r="I1230" s="104"/>
      <c r="J1230" s="104"/>
      <c r="K1230" s="104"/>
      <c r="L1230" s="104"/>
      <c r="M1230"/>
      <c r="N1230"/>
      <c r="O1230"/>
      <c r="P1230"/>
      <c r="Q1230"/>
      <c r="R1230"/>
      <c r="S1230"/>
      <c r="T1230"/>
      <c r="U1230"/>
      <c r="V1230"/>
      <c r="W1230"/>
      <c r="X1230"/>
      <c r="Y1230"/>
      <c r="Z1230"/>
      <c r="AA1230"/>
      <c r="AB1230"/>
      <c r="AC1230"/>
      <c r="AD1230"/>
      <c r="AE1230"/>
      <c r="AF1230"/>
      <c r="AG1230"/>
      <c r="AH1230"/>
      <c r="AI1230"/>
      <c r="AJ1230"/>
      <c r="AK1230"/>
      <c r="AL1230"/>
      <c r="AM1230"/>
      <c r="AN1230"/>
      <c r="AO1230"/>
      <c r="AP1230"/>
      <c r="AQ1230"/>
      <c r="AR1230"/>
      <c r="AS1230"/>
      <c r="AT1230"/>
      <c r="AU1230"/>
      <c r="AV1230"/>
      <c r="AW1230"/>
      <c r="AX1230"/>
      <c r="AY1230"/>
      <c r="AZ1230"/>
      <c r="BA1230"/>
      <c r="BB1230"/>
      <c r="BC1230"/>
      <c r="BD1230"/>
      <c r="BE1230"/>
      <c r="BF1230"/>
      <c r="BG1230"/>
      <c r="BH1230"/>
      <c r="BI1230"/>
      <c r="BJ1230"/>
      <c r="BK1230"/>
      <c r="BL1230"/>
      <c r="BM1230"/>
      <c r="BN1230"/>
      <c r="BO1230"/>
      <c r="BP1230"/>
      <c r="BQ1230"/>
      <c r="BR1230"/>
      <c r="BS1230"/>
      <c r="BT1230"/>
    </row>
    <row r="1231" spans="1:72" s="8" customFormat="1" x14ac:dyDescent="0.25">
      <c r="A1231" s="93"/>
      <c r="B1231" s="93"/>
      <c r="C1231" s="93"/>
      <c r="D1231" s="93"/>
      <c r="E1231" s="104"/>
      <c r="F1231" s="104"/>
      <c r="G1231" s="104"/>
      <c r="H1231" s="104"/>
      <c r="I1231" s="104"/>
      <c r="J1231" s="104"/>
      <c r="K1231" s="104"/>
      <c r="L1231" s="104"/>
      <c r="M1231"/>
      <c r="N1231"/>
      <c r="O1231"/>
      <c r="P1231"/>
      <c r="Q1231"/>
      <c r="R1231"/>
      <c r="S1231"/>
      <c r="T1231"/>
      <c r="U1231"/>
      <c r="V1231"/>
      <c r="W1231"/>
      <c r="X1231"/>
      <c r="Y1231"/>
      <c r="Z1231"/>
      <c r="AA1231"/>
      <c r="AB1231"/>
      <c r="AC1231"/>
      <c r="AD1231"/>
      <c r="AE1231"/>
      <c r="AF1231"/>
      <c r="AG1231"/>
      <c r="AH1231"/>
      <c r="AI1231"/>
      <c r="AJ1231"/>
      <c r="AK1231"/>
      <c r="AL1231"/>
      <c r="AM1231"/>
      <c r="AN1231"/>
      <c r="AO1231"/>
      <c r="AP1231"/>
      <c r="AQ1231"/>
      <c r="AR1231"/>
      <c r="AS1231"/>
      <c r="AT1231"/>
      <c r="AU1231"/>
      <c r="AV1231"/>
      <c r="AW1231"/>
      <c r="AX1231"/>
      <c r="AY1231"/>
      <c r="AZ1231"/>
      <c r="BA1231"/>
      <c r="BB1231"/>
      <c r="BC1231"/>
      <c r="BD1231"/>
      <c r="BE1231"/>
      <c r="BF1231"/>
      <c r="BG1231"/>
      <c r="BH1231"/>
      <c r="BI1231"/>
      <c r="BJ1231"/>
      <c r="BK1231"/>
      <c r="BL1231"/>
      <c r="BM1231"/>
      <c r="BN1231"/>
      <c r="BO1231"/>
      <c r="BP1231"/>
      <c r="BQ1231"/>
      <c r="BR1231"/>
      <c r="BS1231"/>
      <c r="BT1231"/>
    </row>
    <row r="1232" spans="1:72" s="8" customFormat="1" x14ac:dyDescent="0.25">
      <c r="A1232" s="93"/>
      <c r="B1232" s="93"/>
      <c r="C1232" s="93"/>
      <c r="D1232" s="93"/>
      <c r="E1232" s="104"/>
      <c r="F1232" s="104"/>
      <c r="G1232" s="104"/>
      <c r="H1232" s="104"/>
      <c r="I1232" s="104"/>
      <c r="J1232" s="104"/>
      <c r="K1232" s="104"/>
      <c r="L1232" s="104"/>
      <c r="M1232"/>
      <c r="N1232"/>
      <c r="O1232"/>
      <c r="P1232"/>
      <c r="Q1232"/>
      <c r="R1232"/>
      <c r="S1232"/>
      <c r="T1232"/>
      <c r="U1232"/>
      <c r="V1232"/>
      <c r="W1232"/>
      <c r="X1232"/>
      <c r="Y1232"/>
      <c r="Z1232"/>
      <c r="AA1232"/>
      <c r="AB1232"/>
      <c r="AC1232"/>
      <c r="AD1232"/>
      <c r="AE1232"/>
      <c r="AF1232"/>
      <c r="AG1232"/>
      <c r="AH1232"/>
      <c r="AI1232"/>
      <c r="AJ1232"/>
      <c r="AK1232"/>
      <c r="AL1232"/>
      <c r="AM1232"/>
      <c r="AN1232"/>
      <c r="AO1232"/>
      <c r="AP1232"/>
      <c r="AQ1232"/>
      <c r="AR1232"/>
      <c r="AS1232"/>
      <c r="AT1232"/>
      <c r="AU1232"/>
      <c r="AV1232"/>
      <c r="AW1232"/>
      <c r="AX1232"/>
      <c r="AY1232"/>
      <c r="AZ1232"/>
      <c r="BA1232"/>
      <c r="BB1232"/>
      <c r="BC1232"/>
      <c r="BD1232"/>
      <c r="BE1232"/>
      <c r="BF1232"/>
      <c r="BG1232"/>
      <c r="BH1232"/>
      <c r="BI1232"/>
      <c r="BJ1232"/>
      <c r="BK1232"/>
      <c r="BL1232"/>
      <c r="BM1232"/>
      <c r="BN1232"/>
      <c r="BO1232"/>
      <c r="BP1232"/>
      <c r="BQ1232"/>
      <c r="BR1232"/>
      <c r="BS1232"/>
      <c r="BT1232"/>
    </row>
    <row r="1233" spans="1:72" s="8" customFormat="1" x14ac:dyDescent="0.25">
      <c r="A1233" s="93"/>
      <c r="B1233" s="93"/>
      <c r="C1233" s="93"/>
      <c r="D1233" s="93"/>
      <c r="E1233" s="104"/>
      <c r="F1233" s="104"/>
      <c r="G1233" s="104"/>
      <c r="H1233" s="104"/>
      <c r="I1233" s="104"/>
      <c r="J1233" s="104"/>
      <c r="K1233" s="104"/>
      <c r="L1233" s="104"/>
      <c r="M1233"/>
      <c r="N1233"/>
      <c r="O1233"/>
      <c r="P1233"/>
      <c r="Q1233"/>
      <c r="R1233"/>
      <c r="S1233"/>
      <c r="T1233"/>
      <c r="U1233"/>
      <c r="V1233"/>
      <c r="W1233"/>
      <c r="X1233"/>
      <c r="Y1233"/>
      <c r="Z1233"/>
      <c r="AA1233"/>
      <c r="AB1233"/>
      <c r="AC1233"/>
      <c r="AD1233"/>
      <c r="AE1233"/>
      <c r="AF1233"/>
      <c r="AG1233"/>
      <c r="AH1233"/>
      <c r="AI1233"/>
      <c r="AJ1233"/>
      <c r="AK1233"/>
      <c r="AL1233"/>
      <c r="AM1233"/>
      <c r="AN1233"/>
      <c r="AO1233"/>
      <c r="AP1233"/>
      <c r="AQ1233"/>
      <c r="AR1233"/>
      <c r="AS1233"/>
      <c r="AT1233"/>
      <c r="AU1233"/>
      <c r="AV1233"/>
      <c r="AW1233"/>
      <c r="AX1233"/>
      <c r="AY1233"/>
      <c r="AZ1233"/>
      <c r="BA1233"/>
      <c r="BB1233"/>
      <c r="BC1233"/>
      <c r="BD1233"/>
      <c r="BE1233"/>
      <c r="BF1233"/>
      <c r="BG1233"/>
      <c r="BH1233"/>
      <c r="BI1233"/>
      <c r="BJ1233"/>
      <c r="BK1233"/>
      <c r="BL1233"/>
      <c r="BM1233"/>
      <c r="BN1233"/>
      <c r="BO1233"/>
      <c r="BP1233"/>
      <c r="BQ1233"/>
      <c r="BR1233"/>
      <c r="BS1233"/>
      <c r="BT1233"/>
    </row>
    <row r="1234" spans="1:72" s="8" customFormat="1" x14ac:dyDescent="0.25">
      <c r="A1234" s="93"/>
      <c r="B1234" s="93"/>
      <c r="C1234" s="93"/>
      <c r="D1234" s="93"/>
      <c r="E1234" s="104"/>
      <c r="F1234" s="104"/>
      <c r="G1234" s="104"/>
      <c r="H1234" s="104"/>
      <c r="I1234" s="104"/>
      <c r="J1234" s="104"/>
      <c r="K1234" s="104"/>
      <c r="L1234" s="104"/>
      <c r="M1234"/>
      <c r="N1234"/>
      <c r="O1234"/>
      <c r="P1234"/>
      <c r="Q1234"/>
      <c r="R1234"/>
      <c r="S1234"/>
      <c r="T1234"/>
      <c r="U1234"/>
      <c r="V1234"/>
      <c r="W1234"/>
      <c r="X1234"/>
      <c r="Y1234"/>
      <c r="Z1234"/>
      <c r="AA1234"/>
      <c r="AB1234"/>
      <c r="AC1234"/>
      <c r="AD1234"/>
      <c r="AE1234"/>
      <c r="AF1234"/>
      <c r="AG1234"/>
      <c r="AH1234"/>
      <c r="AI1234"/>
      <c r="AJ1234"/>
      <c r="AK1234"/>
      <c r="AL1234"/>
      <c r="AM1234"/>
      <c r="AN1234"/>
      <c r="AO1234"/>
      <c r="AP1234"/>
      <c r="AQ1234"/>
      <c r="AR1234"/>
      <c r="AS1234"/>
      <c r="AT1234"/>
      <c r="AU1234"/>
      <c r="AV1234"/>
      <c r="AW1234"/>
      <c r="AX1234"/>
      <c r="AY1234"/>
      <c r="AZ1234"/>
      <c r="BA1234"/>
      <c r="BB1234"/>
      <c r="BC1234"/>
      <c r="BD1234"/>
      <c r="BE1234"/>
      <c r="BF1234"/>
      <c r="BG1234"/>
      <c r="BH1234"/>
      <c r="BI1234"/>
      <c r="BJ1234"/>
      <c r="BK1234"/>
      <c r="BL1234"/>
      <c r="BM1234"/>
      <c r="BN1234"/>
      <c r="BO1234"/>
      <c r="BP1234"/>
      <c r="BQ1234"/>
      <c r="BR1234"/>
      <c r="BS1234"/>
      <c r="BT1234"/>
    </row>
    <row r="1235" spans="1:72" s="8" customFormat="1" x14ac:dyDescent="0.25">
      <c r="A1235" s="93"/>
      <c r="B1235" s="93"/>
      <c r="C1235" s="93"/>
      <c r="D1235" s="93"/>
      <c r="E1235" s="104"/>
      <c r="F1235" s="104"/>
      <c r="G1235" s="104"/>
      <c r="H1235" s="104"/>
      <c r="I1235" s="104"/>
      <c r="J1235" s="104"/>
      <c r="K1235" s="104"/>
      <c r="L1235" s="104"/>
      <c r="M1235"/>
      <c r="N1235"/>
      <c r="O1235"/>
      <c r="P1235"/>
      <c r="Q1235"/>
      <c r="R1235"/>
      <c r="S1235"/>
      <c r="T1235"/>
      <c r="U1235"/>
      <c r="V1235"/>
      <c r="W1235"/>
      <c r="X1235"/>
      <c r="Y1235"/>
      <c r="Z1235"/>
      <c r="AA1235"/>
      <c r="AB1235"/>
      <c r="AC1235"/>
      <c r="AD1235"/>
      <c r="AE1235"/>
      <c r="AF1235"/>
      <c r="AG1235"/>
      <c r="AH1235"/>
      <c r="AI1235"/>
      <c r="AJ1235"/>
      <c r="AK1235"/>
      <c r="AL1235"/>
      <c r="AM1235"/>
      <c r="AN1235"/>
      <c r="AO1235"/>
      <c r="AP1235"/>
      <c r="AQ1235"/>
      <c r="AR1235"/>
      <c r="AS1235"/>
      <c r="AT1235"/>
      <c r="AU1235"/>
      <c r="AV1235"/>
      <c r="AW1235"/>
      <c r="AX1235"/>
      <c r="AY1235"/>
      <c r="AZ1235"/>
      <c r="BA1235"/>
      <c r="BB1235"/>
      <c r="BC1235"/>
      <c r="BD1235"/>
      <c r="BE1235"/>
      <c r="BF1235"/>
      <c r="BG1235"/>
      <c r="BH1235"/>
      <c r="BI1235"/>
      <c r="BJ1235"/>
      <c r="BK1235"/>
      <c r="BL1235"/>
      <c r="BM1235"/>
      <c r="BN1235"/>
      <c r="BO1235"/>
      <c r="BP1235"/>
      <c r="BQ1235"/>
      <c r="BR1235"/>
      <c r="BS1235"/>
      <c r="BT1235"/>
    </row>
    <row r="1236" spans="1:72" s="8" customFormat="1" x14ac:dyDescent="0.25">
      <c r="A1236" s="93"/>
      <c r="B1236" s="93"/>
      <c r="C1236" s="93"/>
      <c r="D1236" s="93"/>
      <c r="E1236" s="104"/>
      <c r="F1236" s="104"/>
      <c r="G1236" s="104"/>
      <c r="H1236" s="104"/>
      <c r="I1236" s="104"/>
      <c r="J1236" s="104"/>
      <c r="K1236" s="104"/>
      <c r="L1236" s="104"/>
      <c r="M1236"/>
      <c r="N1236"/>
      <c r="O1236"/>
      <c r="P1236"/>
      <c r="Q1236"/>
      <c r="R1236"/>
      <c r="S1236"/>
      <c r="T1236"/>
      <c r="U1236"/>
      <c r="V1236"/>
      <c r="W1236"/>
      <c r="X1236"/>
      <c r="Y1236"/>
      <c r="Z1236"/>
      <c r="AA1236"/>
      <c r="AB1236"/>
      <c r="AC1236"/>
      <c r="AD1236"/>
      <c r="AE1236"/>
      <c r="AF1236"/>
      <c r="AG1236"/>
      <c r="AH1236"/>
      <c r="AI1236"/>
      <c r="AJ1236"/>
      <c r="AK1236"/>
      <c r="AL1236"/>
      <c r="AM1236"/>
      <c r="AN1236"/>
      <c r="AO1236"/>
      <c r="AP1236"/>
      <c r="AQ1236"/>
      <c r="AR1236"/>
      <c r="AS1236"/>
      <c r="AT1236"/>
      <c r="AU1236"/>
      <c r="AV1236"/>
      <c r="AW1236"/>
      <c r="AX1236"/>
      <c r="AY1236"/>
      <c r="AZ1236"/>
      <c r="BA1236"/>
      <c r="BB1236"/>
      <c r="BC1236"/>
      <c r="BD1236"/>
      <c r="BE1236"/>
      <c r="BF1236"/>
      <c r="BG1236"/>
      <c r="BH1236"/>
      <c r="BI1236"/>
      <c r="BJ1236"/>
      <c r="BK1236"/>
      <c r="BL1236"/>
      <c r="BM1236"/>
      <c r="BN1236"/>
      <c r="BO1236"/>
      <c r="BP1236"/>
      <c r="BQ1236"/>
      <c r="BR1236"/>
      <c r="BS1236"/>
      <c r="BT1236"/>
    </row>
    <row r="1237" spans="1:72" s="8" customFormat="1" x14ac:dyDescent="0.25">
      <c r="A1237" s="93"/>
      <c r="B1237" s="93"/>
      <c r="C1237" s="93"/>
      <c r="D1237" s="93"/>
      <c r="E1237" s="104"/>
      <c r="F1237" s="104"/>
      <c r="G1237" s="104"/>
      <c r="H1237" s="104"/>
      <c r="I1237" s="104"/>
      <c r="J1237" s="104"/>
      <c r="K1237" s="104"/>
      <c r="L1237" s="104"/>
      <c r="M1237"/>
      <c r="N1237"/>
      <c r="O1237"/>
      <c r="P1237"/>
      <c r="Q1237"/>
      <c r="R1237"/>
      <c r="S1237"/>
      <c r="T1237"/>
      <c r="U1237"/>
      <c r="V1237"/>
      <c r="W1237"/>
      <c r="X1237"/>
      <c r="Y1237"/>
      <c r="Z1237"/>
      <c r="AA1237"/>
      <c r="AB1237"/>
      <c r="AC1237"/>
      <c r="AD1237"/>
      <c r="AE1237"/>
      <c r="AF1237"/>
      <c r="AG1237"/>
      <c r="AH1237"/>
      <c r="AI1237"/>
      <c r="AJ1237"/>
      <c r="AK1237"/>
      <c r="AL1237"/>
      <c r="AM1237"/>
      <c r="AN1237"/>
      <c r="AO1237"/>
      <c r="AP1237"/>
      <c r="AQ1237"/>
      <c r="AR1237"/>
      <c r="AS1237"/>
      <c r="AT1237"/>
      <c r="AU1237"/>
      <c r="AV1237"/>
      <c r="AW1237"/>
      <c r="AX1237"/>
      <c r="AY1237"/>
      <c r="AZ1237"/>
      <c r="BA1237"/>
      <c r="BB1237"/>
      <c r="BC1237"/>
      <c r="BD1237"/>
      <c r="BE1237"/>
      <c r="BF1237"/>
      <c r="BG1237"/>
      <c r="BH1237"/>
      <c r="BI1237"/>
      <c r="BJ1237"/>
      <c r="BK1237"/>
      <c r="BL1237"/>
      <c r="BM1237"/>
      <c r="BN1237"/>
      <c r="BO1237"/>
      <c r="BP1237"/>
      <c r="BQ1237"/>
      <c r="BR1237"/>
      <c r="BS1237"/>
      <c r="BT1237"/>
    </row>
    <row r="1238" spans="1:72" s="8" customFormat="1" x14ac:dyDescent="0.25">
      <c r="A1238" s="93"/>
      <c r="B1238" s="93"/>
      <c r="C1238" s="93"/>
      <c r="D1238" s="93"/>
      <c r="E1238" s="104"/>
      <c r="F1238" s="104"/>
      <c r="G1238" s="104"/>
      <c r="H1238" s="104"/>
      <c r="I1238" s="104"/>
      <c r="J1238" s="104"/>
      <c r="K1238" s="104"/>
      <c r="L1238" s="104"/>
      <c r="M1238"/>
      <c r="N1238"/>
      <c r="O1238"/>
      <c r="P1238"/>
      <c r="Q1238"/>
      <c r="R1238"/>
      <c r="S1238"/>
      <c r="T1238"/>
      <c r="U1238"/>
      <c r="V1238"/>
      <c r="W1238"/>
      <c r="X1238"/>
      <c r="Y1238"/>
      <c r="Z1238"/>
      <c r="AA1238"/>
      <c r="AB1238"/>
      <c r="AC1238"/>
      <c r="AD1238"/>
      <c r="AE1238"/>
      <c r="AF1238"/>
      <c r="AG1238"/>
      <c r="AH1238"/>
      <c r="AI1238"/>
      <c r="AJ1238"/>
      <c r="AK1238"/>
      <c r="AL1238"/>
      <c r="AM1238"/>
      <c r="AN1238"/>
      <c r="AO1238"/>
      <c r="AP1238"/>
      <c r="AQ1238"/>
      <c r="AR1238"/>
      <c r="AS1238"/>
      <c r="AT1238"/>
      <c r="AU1238"/>
      <c r="AV1238"/>
      <c r="AW1238"/>
      <c r="AX1238"/>
      <c r="AY1238"/>
      <c r="AZ1238"/>
      <c r="BA1238"/>
      <c r="BB1238"/>
      <c r="BC1238"/>
      <c r="BD1238"/>
      <c r="BE1238"/>
      <c r="BF1238"/>
      <c r="BG1238"/>
      <c r="BH1238"/>
      <c r="BI1238"/>
      <c r="BJ1238"/>
      <c r="BK1238"/>
      <c r="BL1238"/>
      <c r="BM1238"/>
      <c r="BN1238"/>
      <c r="BO1238"/>
      <c r="BP1238"/>
      <c r="BQ1238"/>
      <c r="BR1238"/>
      <c r="BS1238"/>
      <c r="BT1238"/>
    </row>
    <row r="1239" spans="1:72" s="8" customFormat="1" x14ac:dyDescent="0.25">
      <c r="A1239" s="93"/>
      <c r="B1239" s="93"/>
      <c r="C1239" s="93"/>
      <c r="D1239" s="93"/>
      <c r="E1239" s="104"/>
      <c r="F1239" s="104"/>
      <c r="G1239" s="104"/>
      <c r="H1239" s="104"/>
      <c r="I1239" s="104"/>
      <c r="J1239" s="104"/>
      <c r="K1239" s="104"/>
      <c r="L1239" s="104"/>
      <c r="M1239"/>
      <c r="N1239"/>
      <c r="O1239"/>
      <c r="P1239"/>
      <c r="Q1239"/>
      <c r="R1239"/>
      <c r="S1239"/>
      <c r="T1239"/>
      <c r="U1239"/>
      <c r="V1239"/>
      <c r="W1239"/>
      <c r="X1239"/>
      <c r="Y1239"/>
      <c r="Z1239"/>
      <c r="AA1239"/>
      <c r="AB1239"/>
      <c r="AC1239"/>
      <c r="AD1239"/>
      <c r="AE1239"/>
      <c r="AF1239"/>
      <c r="AG1239"/>
      <c r="AH1239"/>
      <c r="AI1239"/>
      <c r="AJ1239"/>
      <c r="AK1239"/>
      <c r="AL1239"/>
      <c r="AM1239"/>
      <c r="AN1239"/>
      <c r="AO1239"/>
      <c r="AP1239"/>
      <c r="AQ1239"/>
      <c r="AR1239"/>
      <c r="AS1239"/>
      <c r="AT1239"/>
      <c r="AU1239"/>
      <c r="AV1239"/>
      <c r="AW1239"/>
      <c r="AX1239"/>
      <c r="AY1239"/>
      <c r="AZ1239"/>
      <c r="BA1239"/>
      <c r="BB1239"/>
      <c r="BC1239"/>
      <c r="BD1239"/>
      <c r="BE1239"/>
      <c r="BF1239"/>
      <c r="BG1239"/>
      <c r="BH1239"/>
      <c r="BI1239"/>
      <c r="BJ1239"/>
      <c r="BK1239"/>
      <c r="BL1239"/>
      <c r="BM1239"/>
      <c r="BN1239"/>
      <c r="BO1239"/>
      <c r="BP1239"/>
      <c r="BQ1239"/>
      <c r="BR1239"/>
      <c r="BS1239"/>
      <c r="BT1239"/>
    </row>
    <row r="1240" spans="1:72" s="8" customFormat="1" x14ac:dyDescent="0.25">
      <c r="A1240" s="93"/>
      <c r="B1240" s="93"/>
      <c r="C1240" s="93"/>
      <c r="D1240" s="93"/>
      <c r="E1240" s="104"/>
      <c r="F1240" s="104"/>
      <c r="G1240" s="104"/>
      <c r="H1240" s="104"/>
      <c r="I1240" s="104"/>
      <c r="J1240" s="104"/>
      <c r="K1240" s="104"/>
      <c r="L1240" s="104"/>
      <c r="M1240"/>
      <c r="N1240"/>
      <c r="O1240"/>
      <c r="P1240"/>
      <c r="Q1240"/>
      <c r="R1240"/>
      <c r="S1240"/>
      <c r="T1240"/>
      <c r="U1240"/>
      <c r="V1240"/>
      <c r="W1240"/>
      <c r="X1240"/>
      <c r="Y1240"/>
      <c r="Z1240"/>
      <c r="AA1240"/>
      <c r="AB1240"/>
      <c r="AC1240"/>
      <c r="AD1240"/>
      <c r="AE1240"/>
      <c r="AF1240"/>
      <c r="AG1240"/>
      <c r="AH1240"/>
      <c r="AI1240"/>
      <c r="AJ1240"/>
      <c r="AK1240"/>
      <c r="AL1240"/>
      <c r="AM1240"/>
      <c r="AN1240"/>
      <c r="AO1240"/>
      <c r="AP1240"/>
      <c r="AQ1240"/>
      <c r="AR1240"/>
      <c r="AS1240"/>
      <c r="AT1240"/>
      <c r="AU1240"/>
      <c r="AV1240"/>
      <c r="AW1240"/>
      <c r="AX1240"/>
      <c r="AY1240"/>
      <c r="AZ1240"/>
      <c r="BA1240"/>
      <c r="BB1240"/>
      <c r="BC1240"/>
      <c r="BD1240"/>
      <c r="BE1240"/>
      <c r="BF1240"/>
      <c r="BG1240"/>
      <c r="BH1240"/>
      <c r="BI1240"/>
      <c r="BJ1240"/>
      <c r="BK1240"/>
      <c r="BL1240"/>
      <c r="BM1240"/>
      <c r="BN1240"/>
      <c r="BO1240"/>
      <c r="BP1240"/>
      <c r="BQ1240"/>
      <c r="BR1240"/>
      <c r="BS1240"/>
      <c r="BT1240"/>
    </row>
    <row r="1241" spans="1:72" s="8" customFormat="1" x14ac:dyDescent="0.25">
      <c r="A1241" s="93"/>
      <c r="B1241" s="93"/>
      <c r="C1241" s="93"/>
      <c r="D1241" s="93"/>
      <c r="E1241" s="104"/>
      <c r="F1241" s="104"/>
      <c r="G1241" s="104"/>
      <c r="H1241" s="104"/>
      <c r="I1241" s="104"/>
      <c r="J1241" s="104"/>
      <c r="K1241" s="104"/>
      <c r="L1241" s="104"/>
      <c r="M1241"/>
      <c r="N1241"/>
      <c r="O1241"/>
      <c r="P1241"/>
      <c r="Q1241"/>
      <c r="R1241"/>
      <c r="S1241"/>
      <c r="T1241"/>
      <c r="U1241"/>
      <c r="V1241"/>
      <c r="W1241"/>
      <c r="X1241"/>
      <c r="Y1241"/>
      <c r="Z1241"/>
      <c r="AA1241"/>
      <c r="AB1241"/>
      <c r="AC1241"/>
      <c r="AD1241"/>
      <c r="AE1241"/>
      <c r="AF1241"/>
      <c r="AG1241"/>
      <c r="AH1241"/>
      <c r="AI1241"/>
      <c r="AJ1241"/>
      <c r="AK1241"/>
      <c r="AL1241"/>
      <c r="AM1241"/>
      <c r="AN1241"/>
      <c r="AO1241"/>
      <c r="AP1241"/>
      <c r="AQ1241"/>
      <c r="AR1241"/>
      <c r="AS1241"/>
      <c r="AT1241"/>
      <c r="AU1241"/>
      <c r="AV1241"/>
      <c r="AW1241"/>
      <c r="AX1241"/>
      <c r="AY1241"/>
      <c r="AZ1241"/>
      <c r="BA1241"/>
      <c r="BB1241"/>
      <c r="BC1241"/>
      <c r="BD1241"/>
      <c r="BE1241"/>
      <c r="BF1241"/>
      <c r="BG1241"/>
      <c r="BH1241"/>
      <c r="BI1241"/>
      <c r="BJ1241"/>
      <c r="BK1241"/>
      <c r="BL1241"/>
      <c r="BM1241"/>
      <c r="BN1241"/>
      <c r="BO1241"/>
      <c r="BP1241"/>
      <c r="BQ1241"/>
      <c r="BR1241"/>
      <c r="BS1241"/>
      <c r="BT1241"/>
    </row>
    <row r="1242" spans="1:72" s="8" customFormat="1" x14ac:dyDescent="0.25">
      <c r="A1242" s="93"/>
      <c r="B1242" s="93"/>
      <c r="C1242" s="93"/>
      <c r="D1242" s="93"/>
      <c r="E1242" s="104"/>
      <c r="F1242" s="104"/>
      <c r="G1242" s="104"/>
      <c r="H1242" s="104"/>
      <c r="I1242" s="104"/>
      <c r="J1242" s="104"/>
      <c r="K1242" s="104"/>
      <c r="L1242" s="104"/>
      <c r="M1242"/>
      <c r="N1242"/>
      <c r="O1242"/>
      <c r="P1242"/>
      <c r="Q1242"/>
      <c r="R1242"/>
      <c r="S1242"/>
      <c r="T1242"/>
      <c r="U1242"/>
      <c r="V1242"/>
      <c r="W1242"/>
      <c r="X1242"/>
      <c r="Y1242"/>
      <c r="Z1242"/>
      <c r="AA1242"/>
      <c r="AB1242"/>
      <c r="AC1242"/>
      <c r="AD1242"/>
      <c r="AE1242"/>
      <c r="AF1242"/>
      <c r="AG1242"/>
      <c r="AH1242"/>
      <c r="AI1242"/>
      <c r="AJ1242"/>
      <c r="AK1242"/>
      <c r="AL1242"/>
      <c r="AM1242"/>
      <c r="AN1242"/>
      <c r="AO1242"/>
      <c r="AP1242"/>
      <c r="AQ1242"/>
      <c r="AR1242"/>
      <c r="AS1242"/>
      <c r="AT1242"/>
      <c r="AU1242"/>
      <c r="AV1242"/>
      <c r="AW1242"/>
      <c r="AX1242"/>
      <c r="AY1242"/>
      <c r="AZ1242"/>
      <c r="BA1242"/>
      <c r="BB1242"/>
      <c r="BC1242"/>
      <c r="BD1242"/>
      <c r="BE1242"/>
      <c r="BF1242"/>
      <c r="BG1242"/>
      <c r="BH1242"/>
      <c r="BI1242"/>
      <c r="BJ1242"/>
      <c r="BK1242"/>
      <c r="BL1242"/>
      <c r="BM1242"/>
      <c r="BN1242"/>
      <c r="BO1242"/>
      <c r="BP1242"/>
      <c r="BQ1242"/>
      <c r="BR1242"/>
      <c r="BS1242"/>
      <c r="BT1242"/>
    </row>
    <row r="1243" spans="1:72" s="8" customFormat="1" x14ac:dyDescent="0.25">
      <c r="A1243" s="93"/>
      <c r="B1243" s="93"/>
      <c r="C1243" s="93"/>
      <c r="D1243" s="93"/>
      <c r="E1243" s="104"/>
      <c r="F1243" s="104"/>
      <c r="G1243" s="104"/>
      <c r="H1243" s="104"/>
      <c r="I1243" s="104"/>
      <c r="J1243" s="104"/>
      <c r="K1243" s="104"/>
      <c r="L1243" s="104"/>
      <c r="M1243"/>
      <c r="N1243"/>
      <c r="O1243"/>
      <c r="P1243"/>
      <c r="Q1243"/>
      <c r="R1243"/>
      <c r="S1243"/>
      <c r="T1243"/>
      <c r="U1243"/>
      <c r="V1243"/>
      <c r="W1243"/>
      <c r="X1243"/>
      <c r="Y1243"/>
      <c r="Z1243"/>
      <c r="AA1243"/>
      <c r="AB1243"/>
      <c r="AC1243"/>
      <c r="AD1243"/>
      <c r="AE1243"/>
      <c r="AF1243"/>
      <c r="AG1243"/>
      <c r="AH1243"/>
      <c r="AI1243"/>
      <c r="AJ1243"/>
      <c r="AK1243"/>
      <c r="AL1243"/>
      <c r="AM1243"/>
      <c r="AN1243"/>
      <c r="AO1243"/>
      <c r="AP1243"/>
      <c r="AQ1243"/>
      <c r="AR1243"/>
      <c r="AS1243"/>
      <c r="AT1243"/>
      <c r="AU1243"/>
      <c r="AV1243"/>
      <c r="AW1243"/>
      <c r="AX1243"/>
      <c r="AY1243"/>
      <c r="AZ1243"/>
      <c r="BA1243"/>
      <c r="BB1243"/>
      <c r="BC1243"/>
      <c r="BD1243"/>
      <c r="BE1243"/>
      <c r="BF1243"/>
      <c r="BG1243"/>
      <c r="BH1243"/>
      <c r="BI1243"/>
      <c r="BJ1243"/>
      <c r="BK1243"/>
      <c r="BL1243"/>
      <c r="BM1243"/>
      <c r="BN1243"/>
      <c r="BO1243"/>
      <c r="BP1243"/>
      <c r="BQ1243"/>
      <c r="BR1243"/>
      <c r="BS1243"/>
      <c r="BT1243"/>
    </row>
    <row r="1244" spans="1:72" s="8" customFormat="1" x14ac:dyDescent="0.25">
      <c r="A1244" s="93"/>
      <c r="B1244" s="93"/>
      <c r="C1244" s="93"/>
      <c r="D1244" s="93"/>
      <c r="E1244" s="104"/>
      <c r="F1244" s="104"/>
      <c r="G1244" s="104"/>
      <c r="H1244" s="104"/>
      <c r="I1244" s="104"/>
      <c r="J1244" s="104"/>
      <c r="K1244" s="104"/>
      <c r="L1244" s="104"/>
      <c r="M1244"/>
      <c r="N1244"/>
      <c r="O1244"/>
      <c r="P1244"/>
      <c r="Q1244"/>
      <c r="R1244"/>
      <c r="S1244"/>
      <c r="T1244"/>
      <c r="U1244"/>
      <c r="V1244"/>
      <c r="W1244"/>
      <c r="X1244"/>
      <c r="Y1244"/>
      <c r="Z1244"/>
      <c r="AA1244"/>
      <c r="AB1244"/>
      <c r="AC1244"/>
      <c r="AD1244"/>
      <c r="AE1244"/>
      <c r="AF1244"/>
      <c r="AG1244"/>
      <c r="AH1244"/>
      <c r="AI1244"/>
      <c r="AJ1244"/>
      <c r="AK1244"/>
      <c r="AL1244"/>
      <c r="AM1244"/>
      <c r="AN1244"/>
      <c r="AO1244"/>
      <c r="AP1244"/>
      <c r="AQ1244"/>
      <c r="AR1244"/>
      <c r="AS1244"/>
      <c r="AT1244"/>
      <c r="AU1244"/>
      <c r="AV1244"/>
      <c r="AW1244"/>
      <c r="AX1244"/>
      <c r="AY1244"/>
      <c r="AZ1244"/>
      <c r="BA1244"/>
      <c r="BB1244"/>
      <c r="BC1244"/>
      <c r="BD1244"/>
      <c r="BE1244"/>
      <c r="BF1244"/>
      <c r="BG1244"/>
      <c r="BH1244"/>
      <c r="BI1244"/>
      <c r="BJ1244"/>
      <c r="BK1244"/>
      <c r="BL1244"/>
      <c r="BM1244"/>
      <c r="BN1244"/>
      <c r="BO1244"/>
      <c r="BP1244"/>
      <c r="BQ1244"/>
      <c r="BR1244"/>
      <c r="BS1244"/>
      <c r="BT1244"/>
    </row>
    <row r="1245" spans="1:72" s="8" customFormat="1" x14ac:dyDescent="0.25">
      <c r="A1245" s="93"/>
      <c r="B1245" s="93"/>
      <c r="C1245" s="93"/>
      <c r="D1245" s="93"/>
      <c r="E1245" s="104"/>
      <c r="F1245" s="104"/>
      <c r="G1245" s="104"/>
      <c r="H1245" s="104"/>
      <c r="I1245" s="104"/>
      <c r="J1245" s="104"/>
      <c r="K1245" s="104"/>
      <c r="L1245" s="104"/>
      <c r="M1245"/>
      <c r="N1245"/>
      <c r="O1245"/>
      <c r="P1245"/>
      <c r="Q1245"/>
      <c r="R1245"/>
      <c r="S1245"/>
      <c r="T1245"/>
      <c r="U1245"/>
      <c r="V1245"/>
      <c r="W1245"/>
      <c r="X1245"/>
      <c r="Y1245"/>
      <c r="Z1245"/>
      <c r="AA1245"/>
      <c r="AB1245"/>
      <c r="AC1245"/>
      <c r="AD1245"/>
      <c r="AE1245"/>
      <c r="AF1245"/>
      <c r="AG1245"/>
      <c r="AH1245"/>
      <c r="AI1245"/>
      <c r="AJ1245"/>
      <c r="AK1245"/>
      <c r="AL1245"/>
      <c r="AM1245"/>
      <c r="AN1245"/>
      <c r="AO1245"/>
      <c r="AP1245"/>
      <c r="AQ1245"/>
      <c r="AR1245"/>
      <c r="AS1245"/>
      <c r="AT1245"/>
      <c r="AU1245"/>
      <c r="AV1245"/>
      <c r="AW1245"/>
      <c r="AX1245"/>
      <c r="AY1245"/>
      <c r="AZ1245"/>
      <c r="BA1245"/>
      <c r="BB1245"/>
      <c r="BC1245"/>
      <c r="BD1245"/>
      <c r="BE1245"/>
      <c r="BF1245"/>
      <c r="BG1245"/>
      <c r="BH1245"/>
      <c r="BI1245"/>
      <c r="BJ1245"/>
      <c r="BK1245"/>
      <c r="BL1245"/>
      <c r="BM1245"/>
      <c r="BN1245"/>
      <c r="BO1245"/>
      <c r="BP1245"/>
      <c r="BQ1245"/>
      <c r="BR1245"/>
      <c r="BS1245"/>
      <c r="BT1245"/>
    </row>
    <row r="1246" spans="1:72" s="8" customFormat="1" x14ac:dyDescent="0.25">
      <c r="A1246" s="93"/>
      <c r="B1246" s="93"/>
      <c r="C1246" s="93"/>
      <c r="D1246" s="93"/>
      <c r="E1246" s="104"/>
      <c r="F1246" s="104"/>
      <c r="G1246" s="104"/>
      <c r="H1246" s="104"/>
      <c r="I1246" s="104"/>
      <c r="J1246" s="104"/>
      <c r="K1246" s="104"/>
      <c r="L1246" s="104"/>
      <c r="M1246"/>
      <c r="N1246"/>
      <c r="O1246"/>
      <c r="P1246"/>
      <c r="Q1246"/>
      <c r="R1246"/>
      <c r="S1246"/>
      <c r="T1246"/>
      <c r="U1246"/>
      <c r="V1246"/>
      <c r="W1246"/>
      <c r="X1246"/>
      <c r="Y1246"/>
      <c r="Z1246"/>
      <c r="AA1246"/>
      <c r="AB1246"/>
      <c r="AC1246"/>
      <c r="AD1246"/>
      <c r="AE1246"/>
      <c r="AF1246"/>
      <c r="AG1246"/>
      <c r="AH1246"/>
      <c r="AI1246"/>
      <c r="AJ1246"/>
      <c r="AK1246"/>
      <c r="AL1246"/>
      <c r="AM1246"/>
      <c r="AN1246"/>
      <c r="AO1246"/>
      <c r="AP1246"/>
      <c r="AQ1246"/>
      <c r="AR1246"/>
      <c r="AS1246"/>
      <c r="AT1246"/>
      <c r="AU1246"/>
      <c r="AV1246"/>
      <c r="AW1246"/>
      <c r="AX1246"/>
      <c r="AY1246"/>
      <c r="AZ1246"/>
      <c r="BA1246"/>
      <c r="BB1246"/>
      <c r="BC1246"/>
      <c r="BD1246"/>
      <c r="BE1246"/>
      <c r="BF1246"/>
      <c r="BG1246"/>
      <c r="BH1246"/>
      <c r="BI1246"/>
      <c r="BJ1246"/>
      <c r="BK1246"/>
      <c r="BL1246"/>
      <c r="BM1246"/>
      <c r="BN1246"/>
      <c r="BO1246"/>
      <c r="BP1246"/>
      <c r="BQ1246"/>
      <c r="BR1246"/>
      <c r="BS1246"/>
      <c r="BT1246"/>
    </row>
    <row r="1247" spans="1:72" s="8" customFormat="1" x14ac:dyDescent="0.25">
      <c r="A1247" s="93"/>
      <c r="B1247" s="93"/>
      <c r="C1247" s="93"/>
      <c r="D1247" s="93"/>
      <c r="E1247" s="104"/>
      <c r="F1247" s="104"/>
      <c r="G1247" s="104"/>
      <c r="H1247" s="104"/>
      <c r="I1247" s="104"/>
      <c r="J1247" s="104"/>
      <c r="K1247" s="104"/>
      <c r="L1247" s="104"/>
      <c r="M1247"/>
      <c r="N1247"/>
      <c r="O1247"/>
      <c r="P1247"/>
      <c r="Q1247"/>
      <c r="R1247"/>
      <c r="S1247"/>
      <c r="T1247"/>
      <c r="U1247"/>
      <c r="V1247"/>
      <c r="W1247"/>
      <c r="X1247"/>
      <c r="Y1247"/>
      <c r="Z1247"/>
      <c r="AA1247"/>
      <c r="AB1247"/>
      <c r="AC1247"/>
      <c r="AD1247"/>
      <c r="AE1247"/>
      <c r="AF1247"/>
      <c r="AG1247"/>
      <c r="AH1247"/>
      <c r="AI1247"/>
      <c r="AJ1247"/>
      <c r="AK1247"/>
      <c r="AL1247"/>
      <c r="AM1247"/>
      <c r="AN1247"/>
      <c r="AO1247"/>
      <c r="AP1247"/>
      <c r="AQ1247"/>
      <c r="AR1247"/>
      <c r="AS1247"/>
      <c r="AT1247"/>
      <c r="AU1247"/>
      <c r="AV1247"/>
      <c r="AW1247"/>
      <c r="AX1247"/>
      <c r="AY1247"/>
      <c r="AZ1247"/>
      <c r="BA1247"/>
      <c r="BB1247"/>
      <c r="BC1247"/>
      <c r="BD1247"/>
      <c r="BE1247"/>
      <c r="BF1247"/>
      <c r="BG1247"/>
      <c r="BH1247"/>
      <c r="BI1247"/>
      <c r="BJ1247"/>
      <c r="BK1247"/>
      <c r="BL1247"/>
      <c r="BM1247"/>
      <c r="BN1247"/>
      <c r="BO1247"/>
      <c r="BP1247"/>
      <c r="BQ1247"/>
      <c r="BR1247"/>
      <c r="BS1247"/>
      <c r="BT1247"/>
    </row>
    <row r="1248" spans="1:72" s="8" customFormat="1" x14ac:dyDescent="0.25">
      <c r="A1248" s="93"/>
      <c r="B1248" s="93"/>
      <c r="C1248" s="93"/>
      <c r="D1248" s="93"/>
      <c r="E1248" s="104"/>
      <c r="F1248" s="104"/>
      <c r="G1248" s="104"/>
      <c r="H1248" s="104"/>
      <c r="I1248" s="104"/>
      <c r="J1248" s="104"/>
      <c r="K1248" s="104"/>
      <c r="L1248" s="104"/>
      <c r="M1248"/>
      <c r="N1248"/>
      <c r="O1248"/>
      <c r="P1248"/>
      <c r="Q1248"/>
      <c r="R1248"/>
      <c r="S1248"/>
      <c r="T1248"/>
      <c r="U1248"/>
      <c r="V1248"/>
      <c r="W1248"/>
      <c r="X1248"/>
      <c r="Y1248"/>
      <c r="Z1248"/>
      <c r="AA1248"/>
      <c r="AB1248"/>
      <c r="AC1248"/>
      <c r="AD1248"/>
      <c r="AE1248"/>
      <c r="AF1248"/>
      <c r="AG1248"/>
      <c r="AH1248"/>
      <c r="AI1248"/>
      <c r="AJ1248"/>
      <c r="AK1248"/>
      <c r="AL1248"/>
      <c r="AM1248"/>
      <c r="AN1248"/>
      <c r="AO1248"/>
      <c r="AP1248"/>
      <c r="AQ1248"/>
      <c r="AR1248"/>
      <c r="AS1248"/>
      <c r="AT1248"/>
      <c r="AU1248"/>
      <c r="AV1248"/>
      <c r="AW1248"/>
      <c r="AX1248"/>
      <c r="AY1248"/>
      <c r="AZ1248"/>
      <c r="BA1248"/>
      <c r="BB1248"/>
      <c r="BC1248"/>
      <c r="BD1248"/>
      <c r="BE1248"/>
      <c r="BF1248"/>
      <c r="BG1248"/>
      <c r="BH1248"/>
      <c r="BI1248"/>
      <c r="BJ1248"/>
      <c r="BK1248"/>
      <c r="BL1248"/>
      <c r="BM1248"/>
      <c r="BN1248"/>
      <c r="BO1248"/>
      <c r="BP1248"/>
      <c r="BQ1248"/>
      <c r="BR1248"/>
      <c r="BS1248"/>
      <c r="BT1248"/>
    </row>
    <row r="1249" spans="1:72" s="8" customFormat="1" x14ac:dyDescent="0.25">
      <c r="A1249" s="93"/>
      <c r="B1249" s="93"/>
      <c r="C1249" s="93"/>
      <c r="D1249" s="93"/>
      <c r="E1249" s="104"/>
      <c r="F1249" s="104"/>
      <c r="G1249" s="104"/>
      <c r="H1249" s="104"/>
      <c r="I1249" s="104"/>
      <c r="J1249" s="104"/>
      <c r="K1249" s="104"/>
      <c r="L1249" s="104"/>
      <c r="M1249"/>
      <c r="N1249"/>
      <c r="O1249"/>
      <c r="P1249"/>
      <c r="Q1249"/>
      <c r="R1249"/>
      <c r="S1249"/>
      <c r="T1249"/>
      <c r="U1249"/>
      <c r="V1249"/>
      <c r="W1249"/>
      <c r="X1249"/>
      <c r="Y1249"/>
      <c r="Z1249"/>
      <c r="AA1249"/>
      <c r="AB1249"/>
      <c r="AC1249"/>
      <c r="AD1249"/>
      <c r="AE1249"/>
      <c r="AF1249"/>
      <c r="AG1249"/>
      <c r="AH1249"/>
      <c r="AI1249"/>
      <c r="AJ1249"/>
      <c r="AK1249"/>
      <c r="AL1249"/>
      <c r="AM1249"/>
      <c r="AN1249"/>
      <c r="AO1249"/>
      <c r="AP1249"/>
      <c r="AQ1249"/>
      <c r="AR1249"/>
      <c r="AS1249"/>
      <c r="AT1249"/>
      <c r="AU1249"/>
      <c r="AV1249"/>
      <c r="AW1249"/>
      <c r="AX1249"/>
      <c r="AY1249"/>
      <c r="AZ1249"/>
      <c r="BA1249"/>
      <c r="BB1249"/>
      <c r="BC1249"/>
      <c r="BD1249"/>
      <c r="BE1249"/>
      <c r="BF1249"/>
      <c r="BG1249"/>
      <c r="BH1249"/>
      <c r="BI1249"/>
      <c r="BJ1249"/>
      <c r="BK1249"/>
      <c r="BL1249"/>
      <c r="BM1249"/>
      <c r="BN1249"/>
      <c r="BO1249"/>
      <c r="BP1249"/>
      <c r="BQ1249"/>
      <c r="BR1249"/>
      <c r="BS1249"/>
      <c r="BT1249"/>
    </row>
    <row r="1250" spans="1:72" s="8" customFormat="1" x14ac:dyDescent="0.25">
      <c r="A1250" s="93"/>
      <c r="B1250" s="93"/>
      <c r="C1250" s="93"/>
      <c r="D1250" s="93"/>
      <c r="E1250" s="104"/>
      <c r="F1250" s="104"/>
      <c r="G1250" s="104"/>
      <c r="H1250" s="104"/>
      <c r="I1250" s="104"/>
      <c r="J1250" s="104"/>
      <c r="K1250" s="104"/>
      <c r="L1250" s="104"/>
      <c r="M1250"/>
      <c r="N1250"/>
      <c r="O1250"/>
      <c r="P1250"/>
      <c r="Q1250"/>
      <c r="R1250"/>
      <c r="S1250"/>
      <c r="T1250"/>
      <c r="U1250"/>
      <c r="V1250"/>
      <c r="W1250"/>
      <c r="X1250"/>
      <c r="Y1250"/>
      <c r="Z1250"/>
      <c r="AA1250"/>
      <c r="AB1250"/>
      <c r="AC1250"/>
      <c r="AD1250"/>
      <c r="AE1250"/>
      <c r="AF1250"/>
      <c r="AG1250"/>
      <c r="AH1250"/>
      <c r="AI1250"/>
      <c r="AJ1250"/>
      <c r="AK1250"/>
      <c r="AL1250"/>
      <c r="AM1250"/>
      <c r="AN1250"/>
      <c r="AO1250"/>
      <c r="AP1250"/>
      <c r="AQ1250"/>
      <c r="AR1250"/>
      <c r="AS1250"/>
      <c r="AT1250"/>
      <c r="AU1250"/>
      <c r="AV1250"/>
      <c r="AW1250"/>
      <c r="AX1250"/>
      <c r="AY1250"/>
      <c r="AZ1250"/>
      <c r="BA1250"/>
      <c r="BB1250"/>
      <c r="BC1250"/>
      <c r="BD1250"/>
      <c r="BE1250"/>
      <c r="BF1250"/>
      <c r="BG1250"/>
      <c r="BH1250"/>
      <c r="BI1250"/>
      <c r="BJ1250"/>
      <c r="BK1250"/>
      <c r="BL1250"/>
      <c r="BM1250"/>
      <c r="BN1250"/>
      <c r="BO1250"/>
      <c r="BP1250"/>
      <c r="BQ1250"/>
      <c r="BR1250"/>
      <c r="BS1250"/>
      <c r="BT1250"/>
    </row>
    <row r="1251" spans="1:72" s="8" customFormat="1" x14ac:dyDescent="0.25">
      <c r="A1251" s="93"/>
      <c r="B1251" s="93"/>
      <c r="C1251" s="93"/>
      <c r="D1251" s="93"/>
      <c r="E1251" s="104"/>
      <c r="F1251" s="104"/>
      <c r="G1251" s="104"/>
      <c r="H1251" s="104"/>
      <c r="I1251" s="104"/>
      <c r="J1251" s="104"/>
      <c r="K1251" s="104"/>
      <c r="L1251" s="104"/>
      <c r="M1251"/>
      <c r="N1251"/>
      <c r="O1251"/>
      <c r="P1251"/>
      <c r="Q1251"/>
      <c r="R1251"/>
      <c r="S1251"/>
      <c r="T1251"/>
      <c r="U1251"/>
      <c r="V1251"/>
      <c r="W1251"/>
      <c r="X1251"/>
      <c r="Y1251"/>
      <c r="Z1251"/>
      <c r="AA1251"/>
      <c r="AB1251"/>
      <c r="AC1251"/>
      <c r="AD1251"/>
      <c r="AE1251"/>
      <c r="AF1251"/>
      <c r="AG1251"/>
      <c r="AH1251"/>
      <c r="AI1251"/>
      <c r="AJ1251"/>
      <c r="AK1251"/>
      <c r="AL1251"/>
      <c r="AM1251"/>
      <c r="AN1251"/>
      <c r="AO1251"/>
      <c r="AP1251"/>
      <c r="AQ1251"/>
      <c r="AR1251"/>
      <c r="AS1251"/>
      <c r="AT1251"/>
      <c r="AU1251"/>
      <c r="AV1251"/>
      <c r="AW1251"/>
      <c r="AX1251"/>
      <c r="AY1251"/>
      <c r="AZ1251"/>
      <c r="BA1251"/>
      <c r="BB1251"/>
      <c r="BC1251"/>
      <c r="BD1251"/>
      <c r="BE1251"/>
      <c r="BF1251"/>
      <c r="BG1251"/>
      <c r="BH1251"/>
      <c r="BI1251"/>
      <c r="BJ1251"/>
      <c r="BK1251"/>
      <c r="BL1251"/>
      <c r="BM1251"/>
      <c r="BN1251"/>
      <c r="BO1251"/>
      <c r="BP1251"/>
      <c r="BQ1251"/>
      <c r="BR1251"/>
      <c r="BS1251"/>
      <c r="BT1251"/>
    </row>
    <row r="1252" spans="1:72" s="8" customFormat="1" x14ac:dyDescent="0.25">
      <c r="A1252" s="93"/>
      <c r="B1252" s="93"/>
      <c r="C1252" s="93"/>
      <c r="D1252" s="93"/>
      <c r="E1252" s="104"/>
      <c r="F1252" s="104"/>
      <c r="G1252" s="104"/>
      <c r="H1252" s="104"/>
      <c r="I1252" s="104"/>
      <c r="J1252" s="104"/>
      <c r="K1252" s="104"/>
      <c r="L1252" s="104"/>
      <c r="M1252"/>
      <c r="N1252"/>
      <c r="O1252"/>
      <c r="P1252"/>
      <c r="Q1252"/>
      <c r="R1252"/>
      <c r="S1252"/>
      <c r="T1252"/>
      <c r="U1252"/>
      <c r="V1252"/>
      <c r="W1252"/>
      <c r="X1252"/>
      <c r="Y1252"/>
      <c r="Z1252"/>
      <c r="AA1252"/>
      <c r="AB1252"/>
      <c r="AC1252"/>
      <c r="AD1252"/>
      <c r="AE1252"/>
      <c r="AF1252"/>
      <c r="AG1252"/>
      <c r="AH1252"/>
      <c r="AI1252"/>
      <c r="AJ1252"/>
      <c r="AK1252"/>
      <c r="AL1252"/>
      <c r="AM1252"/>
      <c r="AN1252"/>
      <c r="AO1252"/>
      <c r="AP1252"/>
      <c r="AQ1252"/>
      <c r="AR1252"/>
      <c r="AS1252"/>
      <c r="AT1252"/>
      <c r="AU1252"/>
      <c r="AV1252"/>
      <c r="AW1252"/>
      <c r="AX1252"/>
      <c r="AY1252"/>
      <c r="AZ1252"/>
      <c r="BA1252"/>
      <c r="BB1252"/>
      <c r="BC1252"/>
      <c r="BD1252"/>
      <c r="BE1252"/>
      <c r="BF1252"/>
      <c r="BG1252"/>
      <c r="BH1252"/>
      <c r="BI1252"/>
      <c r="BJ1252"/>
      <c r="BK1252"/>
      <c r="BL1252"/>
      <c r="BM1252"/>
      <c r="BN1252"/>
      <c r="BO1252"/>
      <c r="BP1252"/>
      <c r="BQ1252"/>
      <c r="BR1252"/>
      <c r="BS1252"/>
      <c r="BT1252"/>
    </row>
    <row r="1253" spans="1:72" s="8" customFormat="1" x14ac:dyDescent="0.25">
      <c r="A1253" s="93"/>
      <c r="B1253" s="93"/>
      <c r="C1253" s="93"/>
      <c r="D1253" s="93"/>
      <c r="E1253" s="104"/>
      <c r="F1253" s="104"/>
      <c r="G1253" s="104"/>
      <c r="H1253" s="104"/>
      <c r="I1253" s="104"/>
      <c r="J1253" s="104"/>
      <c r="K1253" s="104"/>
      <c r="L1253" s="104"/>
      <c r="M1253"/>
      <c r="N1253"/>
      <c r="O1253"/>
      <c r="P1253"/>
      <c r="Q1253"/>
      <c r="R1253"/>
      <c r="S1253"/>
      <c r="T1253"/>
      <c r="U1253"/>
      <c r="V1253"/>
      <c r="W1253"/>
      <c r="X1253"/>
      <c r="Y1253"/>
      <c r="Z1253"/>
      <c r="AA1253"/>
      <c r="AB1253"/>
      <c r="AC1253"/>
      <c r="AD1253"/>
      <c r="AE1253"/>
      <c r="AF1253"/>
      <c r="AG1253"/>
      <c r="AH1253"/>
      <c r="AI1253"/>
      <c r="AJ1253"/>
      <c r="AK1253"/>
      <c r="AL1253"/>
      <c r="AM1253"/>
      <c r="AN1253"/>
      <c r="AO1253"/>
      <c r="AP1253"/>
      <c r="AQ1253"/>
      <c r="AR1253"/>
      <c r="AS1253"/>
      <c r="AT1253"/>
      <c r="AU1253"/>
      <c r="AV1253"/>
      <c r="AW1253"/>
      <c r="AX1253"/>
      <c r="AY1253"/>
      <c r="AZ1253"/>
      <c r="BA1253"/>
      <c r="BB1253"/>
      <c r="BC1253"/>
      <c r="BD1253"/>
      <c r="BE1253"/>
      <c r="BF1253"/>
      <c r="BG1253"/>
      <c r="BH1253"/>
      <c r="BI1253"/>
      <c r="BJ1253"/>
      <c r="BK1253"/>
      <c r="BL1253"/>
      <c r="BM1253"/>
      <c r="BN1253"/>
      <c r="BO1253"/>
      <c r="BP1253"/>
      <c r="BQ1253"/>
      <c r="BR1253"/>
      <c r="BS1253"/>
      <c r="BT1253"/>
    </row>
    <row r="1254" spans="1:72" s="8" customFormat="1" x14ac:dyDescent="0.25">
      <c r="A1254" s="93"/>
      <c r="B1254" s="93"/>
      <c r="C1254" s="93"/>
      <c r="D1254" s="93"/>
      <c r="E1254" s="104"/>
      <c r="F1254" s="104"/>
      <c r="G1254" s="104"/>
      <c r="H1254" s="104"/>
      <c r="I1254" s="104"/>
      <c r="J1254" s="104"/>
      <c r="K1254" s="104"/>
      <c r="L1254" s="104"/>
      <c r="M1254"/>
      <c r="N1254"/>
      <c r="O1254"/>
      <c r="P1254"/>
      <c r="Q1254"/>
      <c r="R1254"/>
      <c r="S1254"/>
      <c r="T1254"/>
      <c r="U1254"/>
      <c r="V1254"/>
      <c r="W1254"/>
      <c r="X1254"/>
      <c r="Y1254"/>
      <c r="Z1254"/>
      <c r="AA1254"/>
      <c r="AB1254"/>
      <c r="AC1254"/>
      <c r="AD1254"/>
      <c r="AE1254"/>
      <c r="AF1254"/>
      <c r="AG1254"/>
      <c r="AH1254"/>
      <c r="AI1254"/>
      <c r="AJ1254"/>
      <c r="AK1254"/>
      <c r="AL1254"/>
      <c r="AM1254"/>
      <c r="AN1254"/>
      <c r="AO1254"/>
      <c r="AP1254"/>
      <c r="AQ1254"/>
      <c r="AR1254"/>
      <c r="AS1254"/>
      <c r="AT1254"/>
      <c r="AU1254"/>
      <c r="AV1254"/>
      <c r="AW1254"/>
      <c r="AX1254"/>
      <c r="AY1254"/>
      <c r="AZ1254"/>
      <c r="BA1254"/>
      <c r="BB1254"/>
      <c r="BC1254"/>
      <c r="BD1254"/>
      <c r="BE1254"/>
      <c r="BF1254"/>
      <c r="BG1254"/>
      <c r="BH1254"/>
      <c r="BI1254"/>
      <c r="BJ1254"/>
      <c r="BK1254"/>
      <c r="BL1254"/>
      <c r="BM1254"/>
      <c r="BN1254"/>
      <c r="BO1254"/>
      <c r="BP1254"/>
      <c r="BQ1254"/>
      <c r="BR1254"/>
      <c r="BS1254"/>
      <c r="BT1254"/>
    </row>
    <row r="1255" spans="1:72" s="8" customFormat="1" x14ac:dyDescent="0.25">
      <c r="A1255" s="93"/>
      <c r="B1255" s="93"/>
      <c r="C1255" s="93"/>
      <c r="D1255" s="93"/>
      <c r="E1255" s="104"/>
      <c r="F1255" s="104"/>
      <c r="G1255" s="104"/>
      <c r="H1255" s="104"/>
      <c r="I1255" s="104"/>
      <c r="J1255" s="104"/>
      <c r="K1255" s="104"/>
      <c r="L1255" s="104"/>
      <c r="M1255"/>
      <c r="N1255"/>
      <c r="O1255"/>
      <c r="P1255"/>
      <c r="Q1255"/>
      <c r="R1255"/>
      <c r="S1255"/>
      <c r="T1255"/>
      <c r="U1255"/>
      <c r="V1255"/>
      <c r="W1255"/>
      <c r="X1255"/>
      <c r="Y1255"/>
      <c r="Z1255"/>
      <c r="AA1255"/>
      <c r="AB1255"/>
      <c r="AC1255"/>
      <c r="AD1255"/>
      <c r="AE1255"/>
      <c r="AF1255"/>
      <c r="AG1255"/>
      <c r="AH1255"/>
      <c r="AI1255"/>
      <c r="AJ1255"/>
      <c r="AK1255"/>
      <c r="AL1255"/>
      <c r="AM1255"/>
      <c r="AN1255"/>
      <c r="AO1255"/>
      <c r="AP1255"/>
      <c r="AQ1255"/>
      <c r="AR1255"/>
      <c r="AS1255"/>
      <c r="AT1255"/>
      <c r="AU1255"/>
      <c r="AV1255"/>
      <c r="AW1255"/>
      <c r="AX1255"/>
      <c r="AY1255"/>
      <c r="AZ1255"/>
      <c r="BA1255"/>
      <c r="BB1255"/>
      <c r="BC1255"/>
      <c r="BD1255"/>
      <c r="BE1255"/>
      <c r="BF1255"/>
      <c r="BG1255"/>
      <c r="BH1255"/>
      <c r="BI1255"/>
      <c r="BJ1255"/>
      <c r="BK1255"/>
      <c r="BL1255"/>
      <c r="BM1255"/>
      <c r="BN1255"/>
      <c r="BO1255"/>
      <c r="BP1255"/>
      <c r="BQ1255"/>
      <c r="BR1255"/>
      <c r="BS1255"/>
      <c r="BT1255"/>
    </row>
    <row r="1256" spans="1:72" s="8" customFormat="1" x14ac:dyDescent="0.25">
      <c r="A1256" s="93"/>
      <c r="B1256" s="93"/>
      <c r="C1256" s="93"/>
      <c r="D1256" s="93"/>
      <c r="E1256" s="104"/>
      <c r="F1256" s="104"/>
      <c r="G1256" s="104"/>
      <c r="H1256" s="104"/>
      <c r="I1256" s="104"/>
      <c r="J1256" s="104"/>
      <c r="K1256" s="104"/>
      <c r="L1256" s="104"/>
      <c r="M1256"/>
      <c r="N1256"/>
      <c r="O1256"/>
      <c r="P1256"/>
      <c r="Q1256"/>
      <c r="R1256"/>
      <c r="S1256"/>
      <c r="T1256"/>
      <c r="U1256"/>
      <c r="V1256"/>
      <c r="W1256"/>
      <c r="X1256"/>
      <c r="Y1256"/>
      <c r="Z1256"/>
      <c r="AA1256"/>
      <c r="AB1256"/>
      <c r="AC1256"/>
      <c r="AD1256"/>
      <c r="AE1256"/>
      <c r="AF1256"/>
      <c r="AG1256"/>
      <c r="AH1256"/>
      <c r="AI1256"/>
      <c r="AJ1256"/>
      <c r="AK1256"/>
      <c r="AL1256"/>
      <c r="AM1256"/>
      <c r="AN1256"/>
      <c r="AO1256"/>
      <c r="AP1256"/>
      <c r="AQ1256"/>
      <c r="AR1256"/>
      <c r="AS1256"/>
      <c r="AT1256"/>
      <c r="AU1256"/>
      <c r="AV1256"/>
      <c r="AW1256"/>
      <c r="AX1256"/>
      <c r="AY1256"/>
      <c r="AZ1256"/>
      <c r="BA1256"/>
      <c r="BB1256"/>
      <c r="BC1256"/>
      <c r="BD1256"/>
      <c r="BE1256"/>
      <c r="BF1256"/>
      <c r="BG1256"/>
      <c r="BH1256"/>
      <c r="BI1256"/>
      <c r="BJ1256"/>
      <c r="BK1256"/>
      <c r="BL1256"/>
      <c r="BM1256"/>
      <c r="BN1256"/>
      <c r="BO1256"/>
      <c r="BP1256"/>
      <c r="BQ1256"/>
      <c r="BR1256"/>
      <c r="BS1256"/>
      <c r="BT1256"/>
    </row>
    <row r="1257" spans="1:72" s="8" customFormat="1" x14ac:dyDescent="0.25">
      <c r="A1257" s="93"/>
      <c r="B1257" s="93"/>
      <c r="C1257" s="93"/>
      <c r="D1257" s="93"/>
      <c r="E1257" s="104"/>
      <c r="F1257" s="104"/>
      <c r="G1257" s="104"/>
      <c r="H1257" s="104"/>
      <c r="I1257" s="104"/>
      <c r="J1257" s="104"/>
      <c r="K1257" s="104"/>
      <c r="L1257" s="104"/>
      <c r="M1257"/>
      <c r="N1257"/>
      <c r="O1257"/>
      <c r="P1257"/>
      <c r="Q1257"/>
      <c r="R1257"/>
      <c r="S1257"/>
      <c r="T1257"/>
      <c r="U1257"/>
      <c r="V1257"/>
      <c r="W1257"/>
      <c r="X1257"/>
      <c r="Y1257"/>
      <c r="Z1257"/>
      <c r="AA1257"/>
      <c r="AB1257"/>
      <c r="AC1257"/>
      <c r="AD1257"/>
      <c r="AE1257"/>
      <c r="AF1257"/>
      <c r="AG1257"/>
      <c r="AH1257"/>
      <c r="AI1257"/>
      <c r="AJ1257"/>
      <c r="AK1257"/>
      <c r="AL1257"/>
      <c r="AM1257"/>
      <c r="AN1257"/>
      <c r="AO1257"/>
      <c r="AP1257"/>
      <c r="AQ1257"/>
      <c r="AR1257"/>
      <c r="AS1257"/>
      <c r="AT1257"/>
      <c r="AU1257"/>
      <c r="AV1257"/>
      <c r="AW1257"/>
      <c r="AX1257"/>
      <c r="AY1257"/>
      <c r="AZ1257"/>
      <c r="BA1257"/>
      <c r="BB1257"/>
      <c r="BC1257"/>
      <c r="BD1257"/>
      <c r="BE1257"/>
      <c r="BF1257"/>
      <c r="BG1257"/>
      <c r="BH1257"/>
      <c r="BI1257"/>
      <c r="BJ1257"/>
      <c r="BK1257"/>
      <c r="BL1257"/>
      <c r="BM1257"/>
      <c r="BN1257"/>
      <c r="BO1257"/>
      <c r="BP1257"/>
      <c r="BQ1257"/>
      <c r="BR1257"/>
      <c r="BS1257"/>
      <c r="BT1257"/>
    </row>
    <row r="1258" spans="1:72" s="8" customFormat="1" x14ac:dyDescent="0.25">
      <c r="A1258" s="93"/>
      <c r="B1258" s="93"/>
      <c r="C1258" s="93"/>
      <c r="D1258" s="93"/>
      <c r="E1258" s="104"/>
      <c r="F1258" s="104"/>
      <c r="G1258" s="104"/>
      <c r="H1258" s="104"/>
      <c r="I1258" s="104"/>
      <c r="J1258" s="104"/>
      <c r="K1258" s="104"/>
      <c r="L1258" s="104"/>
      <c r="M1258"/>
      <c r="N1258"/>
      <c r="O1258"/>
      <c r="P1258"/>
      <c r="Q1258"/>
      <c r="R1258"/>
      <c r="S1258"/>
      <c r="T1258"/>
      <c r="U1258"/>
      <c r="V1258"/>
      <c r="W1258"/>
      <c r="X1258"/>
      <c r="Y1258"/>
      <c r="Z1258"/>
      <c r="AA1258"/>
      <c r="AB1258"/>
      <c r="AC1258"/>
      <c r="AD1258"/>
      <c r="AE1258"/>
      <c r="AF1258"/>
      <c r="AG1258"/>
      <c r="AH1258"/>
      <c r="AI1258"/>
      <c r="AJ1258"/>
      <c r="AK1258"/>
      <c r="AL1258"/>
      <c r="AM1258"/>
      <c r="AN1258"/>
      <c r="AO1258"/>
      <c r="AP1258"/>
      <c r="AQ1258"/>
      <c r="AR1258"/>
      <c r="AS1258"/>
      <c r="AT1258"/>
      <c r="AU1258"/>
      <c r="AV1258"/>
      <c r="AW1258"/>
      <c r="AX1258"/>
      <c r="AY1258"/>
      <c r="AZ1258"/>
      <c r="BA1258"/>
      <c r="BB1258"/>
      <c r="BC1258"/>
      <c r="BD1258"/>
      <c r="BE1258"/>
      <c r="BF1258"/>
      <c r="BG1258"/>
      <c r="BH1258"/>
      <c r="BI1258"/>
      <c r="BJ1258"/>
      <c r="BK1258"/>
      <c r="BL1258"/>
      <c r="BM1258"/>
      <c r="BN1258"/>
      <c r="BO1258"/>
      <c r="BP1258"/>
      <c r="BQ1258"/>
      <c r="BR1258"/>
      <c r="BS1258"/>
      <c r="BT1258"/>
    </row>
    <row r="1259" spans="1:72" s="8" customFormat="1" x14ac:dyDescent="0.25">
      <c r="A1259" s="93"/>
      <c r="B1259" s="93"/>
      <c r="C1259" s="93"/>
      <c r="D1259" s="93"/>
      <c r="E1259" s="104"/>
      <c r="F1259" s="104"/>
      <c r="G1259" s="104"/>
      <c r="H1259" s="104"/>
      <c r="I1259" s="104"/>
      <c r="J1259" s="104"/>
      <c r="K1259" s="104"/>
      <c r="L1259" s="104"/>
      <c r="M1259"/>
      <c r="N1259"/>
      <c r="O1259"/>
      <c r="P1259"/>
      <c r="Q1259"/>
      <c r="R1259"/>
      <c r="S1259"/>
      <c r="T1259"/>
      <c r="U1259"/>
      <c r="V1259"/>
      <c r="W1259"/>
      <c r="X1259"/>
      <c r="Y1259"/>
      <c r="Z1259"/>
      <c r="AA1259"/>
      <c r="AB1259"/>
      <c r="AC1259"/>
      <c r="AD1259"/>
      <c r="AE1259"/>
      <c r="AF1259"/>
      <c r="AG1259"/>
      <c r="AH1259"/>
      <c r="AI1259"/>
      <c r="AJ1259"/>
      <c r="AK1259"/>
      <c r="AL1259"/>
      <c r="AM1259"/>
      <c r="AN1259"/>
      <c r="AO1259"/>
      <c r="AP1259"/>
      <c r="AQ1259"/>
      <c r="AR1259"/>
      <c r="AS1259"/>
      <c r="AT1259"/>
      <c r="AU1259"/>
      <c r="AV1259"/>
      <c r="AW1259"/>
      <c r="AX1259"/>
      <c r="AY1259"/>
      <c r="AZ1259"/>
      <c r="BA1259"/>
      <c r="BB1259"/>
      <c r="BC1259"/>
      <c r="BD1259"/>
      <c r="BE1259"/>
      <c r="BF1259"/>
      <c r="BG1259"/>
      <c r="BH1259"/>
      <c r="BI1259"/>
      <c r="BJ1259"/>
      <c r="BK1259"/>
      <c r="BL1259"/>
      <c r="BM1259"/>
      <c r="BN1259"/>
      <c r="BO1259"/>
      <c r="BP1259"/>
      <c r="BQ1259"/>
      <c r="BR1259"/>
      <c r="BS1259"/>
      <c r="BT1259"/>
    </row>
    <row r="1260" spans="1:72" s="8" customFormat="1" x14ac:dyDescent="0.25">
      <c r="A1260" s="93"/>
      <c r="B1260" s="93"/>
      <c r="C1260" s="93"/>
      <c r="D1260" s="93"/>
      <c r="E1260" s="104"/>
      <c r="F1260" s="104"/>
      <c r="G1260" s="104"/>
      <c r="H1260" s="104"/>
      <c r="I1260" s="104"/>
      <c r="J1260" s="104"/>
      <c r="K1260" s="104"/>
      <c r="L1260" s="104"/>
      <c r="M1260"/>
      <c r="N1260"/>
      <c r="O1260"/>
      <c r="P1260"/>
      <c r="Q1260"/>
      <c r="R1260"/>
      <c r="S1260"/>
      <c r="T1260"/>
      <c r="U1260"/>
      <c r="V1260"/>
      <c r="W1260"/>
      <c r="X1260"/>
      <c r="Y1260"/>
      <c r="Z1260"/>
      <c r="AA1260"/>
      <c r="AB1260"/>
      <c r="AC1260"/>
      <c r="AD1260"/>
      <c r="AE1260"/>
      <c r="AF1260"/>
      <c r="AG1260"/>
      <c r="AH1260"/>
      <c r="AI1260"/>
      <c r="AJ1260"/>
      <c r="AK1260"/>
      <c r="AL1260"/>
      <c r="AM1260"/>
      <c r="AN1260"/>
      <c r="AO1260"/>
      <c r="AP1260"/>
      <c r="AQ1260"/>
      <c r="AR1260"/>
      <c r="AS1260"/>
      <c r="AT1260"/>
      <c r="AU1260"/>
      <c r="AV1260"/>
      <c r="AW1260"/>
      <c r="AX1260"/>
      <c r="AY1260"/>
      <c r="AZ1260"/>
      <c r="BA1260"/>
      <c r="BB1260"/>
      <c r="BC1260"/>
      <c r="BD1260"/>
      <c r="BE1260"/>
      <c r="BF1260"/>
      <c r="BG1260"/>
      <c r="BH1260"/>
      <c r="BI1260"/>
      <c r="BJ1260"/>
      <c r="BK1260"/>
      <c r="BL1260"/>
      <c r="BM1260"/>
      <c r="BN1260"/>
      <c r="BO1260"/>
      <c r="BP1260"/>
      <c r="BQ1260"/>
      <c r="BR1260"/>
      <c r="BS1260"/>
      <c r="BT1260"/>
    </row>
    <row r="1261" spans="1:72" s="8" customFormat="1" x14ac:dyDescent="0.25">
      <c r="A1261" s="93"/>
      <c r="B1261" s="93"/>
      <c r="C1261" s="93"/>
      <c r="D1261" s="93"/>
      <c r="E1261" s="104"/>
      <c r="F1261" s="104"/>
      <c r="G1261" s="104"/>
      <c r="H1261" s="104"/>
      <c r="I1261" s="104"/>
      <c r="J1261" s="104"/>
      <c r="K1261" s="104"/>
      <c r="L1261" s="104"/>
      <c r="M1261"/>
      <c r="N1261"/>
      <c r="O1261"/>
      <c r="P1261"/>
      <c r="Q1261"/>
      <c r="R1261"/>
      <c r="S1261"/>
      <c r="T1261"/>
      <c r="U1261"/>
      <c r="V1261"/>
      <c r="W1261"/>
      <c r="X1261"/>
      <c r="Y1261"/>
      <c r="Z1261"/>
      <c r="AA1261"/>
      <c r="AB1261"/>
      <c r="AC1261"/>
      <c r="AD1261"/>
      <c r="AE1261"/>
      <c r="AF1261"/>
      <c r="AG1261"/>
      <c r="AH1261"/>
      <c r="AI1261"/>
      <c r="AJ1261"/>
      <c r="AK1261"/>
      <c r="AL1261"/>
      <c r="AM1261"/>
      <c r="AN1261"/>
      <c r="AO1261"/>
      <c r="AP1261"/>
      <c r="AQ1261"/>
      <c r="AR1261"/>
      <c r="AS1261"/>
      <c r="AT1261"/>
      <c r="AU1261"/>
      <c r="AV1261"/>
      <c r="AW1261"/>
      <c r="AX1261"/>
      <c r="AY1261"/>
      <c r="AZ1261"/>
      <c r="BA1261"/>
      <c r="BB1261"/>
      <c r="BC1261"/>
      <c r="BD1261"/>
      <c r="BE1261"/>
      <c r="BF1261"/>
      <c r="BG1261"/>
      <c r="BH1261"/>
      <c r="BI1261"/>
      <c r="BJ1261"/>
      <c r="BK1261"/>
      <c r="BL1261"/>
      <c r="BM1261"/>
      <c r="BN1261"/>
      <c r="BO1261"/>
      <c r="BP1261"/>
      <c r="BQ1261"/>
      <c r="BR1261"/>
      <c r="BS1261"/>
      <c r="BT1261"/>
    </row>
    <row r="1262" spans="1:72" s="8" customFormat="1" x14ac:dyDescent="0.25">
      <c r="A1262" s="93"/>
      <c r="B1262" s="93"/>
      <c r="C1262" s="93"/>
      <c r="D1262" s="93"/>
      <c r="E1262" s="104"/>
      <c r="F1262" s="104"/>
      <c r="G1262" s="104"/>
      <c r="H1262" s="104"/>
      <c r="I1262" s="104"/>
      <c r="J1262" s="104"/>
      <c r="K1262" s="104"/>
      <c r="L1262" s="104"/>
      <c r="M1262"/>
      <c r="N1262"/>
      <c r="O1262"/>
      <c r="P1262"/>
      <c r="Q1262"/>
      <c r="R1262"/>
      <c r="S1262"/>
      <c r="T1262"/>
      <c r="U1262"/>
      <c r="V1262"/>
      <c r="W1262"/>
      <c r="X1262"/>
      <c r="Y1262"/>
      <c r="Z1262"/>
      <c r="AA1262"/>
      <c r="AB1262"/>
      <c r="AC1262"/>
      <c r="AD1262"/>
      <c r="AE1262"/>
      <c r="AF1262"/>
      <c r="AG1262"/>
      <c r="AH1262"/>
      <c r="AI1262"/>
      <c r="AJ1262"/>
      <c r="AK1262"/>
      <c r="AL1262"/>
      <c r="AM1262"/>
      <c r="AN1262"/>
      <c r="AO1262"/>
      <c r="AP1262"/>
      <c r="AQ1262"/>
      <c r="AR1262"/>
      <c r="AS1262"/>
      <c r="AT1262"/>
      <c r="AU1262"/>
      <c r="AV1262"/>
      <c r="AW1262"/>
      <c r="AX1262"/>
      <c r="AY1262"/>
      <c r="AZ1262"/>
      <c r="BA1262"/>
      <c r="BB1262"/>
      <c r="BC1262"/>
      <c r="BD1262"/>
      <c r="BE1262"/>
      <c r="BF1262"/>
      <c r="BG1262"/>
      <c r="BH1262"/>
      <c r="BI1262"/>
      <c r="BJ1262"/>
      <c r="BK1262"/>
      <c r="BL1262"/>
      <c r="BM1262"/>
      <c r="BN1262"/>
      <c r="BO1262"/>
      <c r="BP1262"/>
      <c r="BQ1262"/>
      <c r="BR1262"/>
      <c r="BS1262"/>
      <c r="BT1262"/>
    </row>
    <row r="1263" spans="1:72" s="8" customFormat="1" x14ac:dyDescent="0.25">
      <c r="A1263" s="93"/>
      <c r="B1263" s="93"/>
      <c r="C1263" s="93"/>
      <c r="D1263" s="93"/>
      <c r="E1263" s="104"/>
      <c r="F1263" s="104"/>
      <c r="G1263" s="104"/>
      <c r="H1263" s="104"/>
      <c r="I1263" s="104"/>
      <c r="J1263" s="104"/>
      <c r="K1263" s="104"/>
      <c r="L1263" s="104"/>
      <c r="M1263"/>
      <c r="N1263"/>
      <c r="O1263"/>
      <c r="P1263"/>
      <c r="Q1263"/>
      <c r="R1263"/>
      <c r="S1263"/>
      <c r="T1263"/>
      <c r="U1263"/>
      <c r="V1263"/>
      <c r="W1263"/>
      <c r="X1263"/>
      <c r="Y1263"/>
      <c r="Z1263"/>
      <c r="AA1263"/>
      <c r="AB1263"/>
      <c r="AC1263"/>
      <c r="AD1263"/>
      <c r="AE1263"/>
      <c r="AF1263"/>
      <c r="AG1263"/>
      <c r="AH1263"/>
      <c r="AI1263"/>
      <c r="AJ1263"/>
      <c r="AK1263"/>
      <c r="AL1263"/>
      <c r="AM1263"/>
      <c r="AN1263"/>
      <c r="AO1263"/>
      <c r="AP1263"/>
      <c r="AQ1263"/>
      <c r="AR1263"/>
      <c r="AS1263"/>
      <c r="AT1263"/>
      <c r="AU1263"/>
      <c r="AV1263"/>
      <c r="AW1263"/>
      <c r="AX1263"/>
      <c r="AY1263"/>
      <c r="AZ1263"/>
      <c r="BA1263"/>
      <c r="BB1263"/>
      <c r="BC1263"/>
      <c r="BD1263"/>
      <c r="BE1263"/>
      <c r="BF1263"/>
      <c r="BG1263"/>
      <c r="BH1263"/>
      <c r="BI1263"/>
      <c r="BJ1263"/>
      <c r="BK1263"/>
      <c r="BL1263"/>
      <c r="BM1263"/>
      <c r="BN1263"/>
      <c r="BO1263"/>
      <c r="BP1263"/>
      <c r="BQ1263"/>
      <c r="BR1263"/>
      <c r="BS1263"/>
      <c r="BT1263"/>
    </row>
    <row r="1264" spans="1:72" s="8" customFormat="1" x14ac:dyDescent="0.25">
      <c r="A1264" s="93"/>
      <c r="B1264" s="93"/>
      <c r="C1264" s="93"/>
      <c r="D1264" s="93"/>
      <c r="E1264" s="104"/>
      <c r="F1264" s="104"/>
      <c r="G1264" s="104"/>
      <c r="H1264" s="104"/>
      <c r="I1264" s="104"/>
      <c r="J1264" s="104"/>
      <c r="K1264" s="104"/>
      <c r="L1264" s="104"/>
      <c r="M1264"/>
      <c r="N1264"/>
      <c r="O1264"/>
      <c r="P1264"/>
      <c r="Q1264"/>
      <c r="R1264"/>
      <c r="S1264"/>
      <c r="T1264"/>
      <c r="U1264"/>
      <c r="V1264"/>
      <c r="W1264"/>
      <c r="X1264"/>
      <c r="Y1264"/>
      <c r="Z1264"/>
      <c r="AA1264"/>
      <c r="AB1264"/>
      <c r="AC1264"/>
      <c r="AD1264"/>
      <c r="AE1264"/>
      <c r="AF1264"/>
      <c r="AG1264"/>
      <c r="AH1264"/>
      <c r="AI1264"/>
      <c r="AJ1264"/>
      <c r="AK1264"/>
      <c r="AL1264"/>
      <c r="AM1264"/>
      <c r="AN1264"/>
      <c r="AO1264"/>
      <c r="AP1264"/>
      <c r="AQ1264"/>
      <c r="AR1264"/>
      <c r="AS1264"/>
      <c r="AT1264"/>
      <c r="AU1264"/>
      <c r="AV1264"/>
      <c r="AW1264"/>
      <c r="AX1264"/>
      <c r="AY1264"/>
      <c r="AZ1264"/>
      <c r="BA1264"/>
      <c r="BB1264"/>
      <c r="BC1264"/>
      <c r="BD1264"/>
      <c r="BE1264"/>
      <c r="BF1264"/>
      <c r="BG1264"/>
      <c r="BH1264"/>
      <c r="BI1264"/>
      <c r="BJ1264"/>
      <c r="BK1264"/>
      <c r="BL1264"/>
      <c r="BM1264"/>
      <c r="BN1264"/>
      <c r="BO1264"/>
      <c r="BP1264"/>
      <c r="BQ1264"/>
      <c r="BR1264"/>
      <c r="BS1264"/>
      <c r="BT1264"/>
    </row>
    <row r="1265" spans="1:72" s="8" customFormat="1" x14ac:dyDescent="0.25">
      <c r="A1265" s="93"/>
      <c r="B1265" s="93"/>
      <c r="C1265" s="93"/>
      <c r="D1265" s="93"/>
      <c r="E1265" s="104"/>
      <c r="F1265" s="104"/>
      <c r="G1265" s="104"/>
      <c r="H1265" s="104"/>
      <c r="I1265" s="104"/>
      <c r="J1265" s="104"/>
      <c r="K1265" s="104"/>
      <c r="L1265" s="104"/>
      <c r="M1265"/>
      <c r="N1265"/>
      <c r="O1265"/>
      <c r="P1265"/>
      <c r="Q1265"/>
      <c r="R1265"/>
      <c r="S1265"/>
      <c r="T1265"/>
      <c r="U1265"/>
      <c r="V1265"/>
      <c r="W1265"/>
      <c r="X1265"/>
      <c r="Y1265"/>
      <c r="Z1265"/>
      <c r="AA1265"/>
      <c r="AB1265"/>
      <c r="AC1265"/>
      <c r="AD1265"/>
      <c r="AE1265"/>
      <c r="AF1265"/>
      <c r="AG1265"/>
      <c r="AH1265"/>
      <c r="AI1265"/>
      <c r="AJ1265"/>
      <c r="AK1265"/>
      <c r="AL1265"/>
      <c r="AM1265"/>
      <c r="AN1265"/>
      <c r="AO1265"/>
      <c r="AP1265"/>
      <c r="AQ1265"/>
      <c r="AR1265"/>
      <c r="AS1265"/>
      <c r="AT1265"/>
      <c r="AU1265"/>
      <c r="AV1265"/>
      <c r="AW1265"/>
      <c r="AX1265"/>
      <c r="AY1265"/>
      <c r="AZ1265"/>
      <c r="BA1265"/>
      <c r="BB1265"/>
      <c r="BC1265"/>
      <c r="BD1265"/>
      <c r="BE1265"/>
      <c r="BF1265"/>
      <c r="BG1265"/>
      <c r="BH1265"/>
      <c r="BI1265"/>
      <c r="BJ1265"/>
      <c r="BK1265"/>
      <c r="BL1265"/>
      <c r="BM1265"/>
      <c r="BN1265"/>
      <c r="BO1265"/>
      <c r="BP1265"/>
      <c r="BQ1265"/>
      <c r="BR1265"/>
      <c r="BS1265"/>
      <c r="BT1265"/>
    </row>
    <row r="1266" spans="1:72" s="8" customFormat="1" x14ac:dyDescent="0.25">
      <c r="A1266" s="93"/>
      <c r="B1266" s="93"/>
      <c r="C1266" s="93"/>
      <c r="D1266" s="93"/>
      <c r="E1266" s="104"/>
      <c r="F1266" s="104"/>
      <c r="G1266" s="104"/>
      <c r="H1266" s="104"/>
      <c r="I1266" s="104"/>
      <c r="J1266" s="104"/>
      <c r="K1266" s="104"/>
      <c r="L1266" s="104"/>
      <c r="M1266"/>
      <c r="N1266"/>
      <c r="O1266"/>
      <c r="P1266"/>
      <c r="Q1266"/>
      <c r="R1266"/>
      <c r="S1266"/>
      <c r="T1266"/>
      <c r="U1266"/>
      <c r="V1266"/>
      <c r="W1266"/>
      <c r="X1266"/>
      <c r="Y1266"/>
      <c r="Z1266"/>
      <c r="AA1266"/>
      <c r="AB1266"/>
      <c r="AC1266"/>
      <c r="AD1266"/>
      <c r="AE1266"/>
      <c r="AF1266"/>
      <c r="AG1266"/>
      <c r="AH1266"/>
      <c r="AI1266"/>
      <c r="AJ1266"/>
      <c r="AK1266"/>
      <c r="AL1266"/>
      <c r="AM1266"/>
      <c r="AN1266"/>
      <c r="AO1266"/>
      <c r="AP1266"/>
      <c r="AQ1266"/>
      <c r="AR1266"/>
      <c r="AS1266"/>
      <c r="AT1266"/>
      <c r="AU1266"/>
      <c r="AV1266"/>
      <c r="AW1266"/>
      <c r="AX1266"/>
      <c r="AY1266"/>
      <c r="AZ1266"/>
      <c r="BA1266"/>
      <c r="BB1266"/>
      <c r="BC1266"/>
      <c r="BD1266"/>
      <c r="BE1266"/>
      <c r="BF1266"/>
      <c r="BG1266"/>
      <c r="BH1266"/>
      <c r="BI1266"/>
      <c r="BJ1266"/>
      <c r="BK1266"/>
      <c r="BL1266"/>
      <c r="BM1266"/>
      <c r="BN1266"/>
      <c r="BO1266"/>
      <c r="BP1266"/>
      <c r="BQ1266"/>
      <c r="BR1266"/>
      <c r="BS1266"/>
      <c r="BT1266"/>
    </row>
    <row r="1267" spans="1:72" s="8" customFormat="1" x14ac:dyDescent="0.25">
      <c r="A1267" s="93"/>
      <c r="B1267" s="93"/>
      <c r="C1267" s="93"/>
      <c r="D1267" s="93"/>
      <c r="E1267" s="104"/>
      <c r="F1267" s="104"/>
      <c r="G1267" s="104"/>
      <c r="H1267" s="104"/>
      <c r="I1267" s="104"/>
      <c r="J1267" s="104"/>
      <c r="K1267" s="104"/>
      <c r="L1267" s="104"/>
      <c r="M1267"/>
      <c r="N1267"/>
      <c r="O1267"/>
      <c r="P1267"/>
      <c r="Q1267"/>
      <c r="R1267"/>
      <c r="S1267"/>
      <c r="T1267"/>
      <c r="U1267"/>
      <c r="V1267"/>
      <c r="W1267"/>
      <c r="X1267"/>
      <c r="Y1267"/>
      <c r="Z1267"/>
      <c r="AA1267"/>
      <c r="AB1267"/>
      <c r="AC1267"/>
      <c r="AD1267"/>
      <c r="AE1267"/>
      <c r="AF1267"/>
      <c r="AG1267"/>
      <c r="AH1267"/>
      <c r="AI1267"/>
      <c r="AJ1267"/>
      <c r="AK1267"/>
      <c r="AL1267"/>
      <c r="AM1267"/>
      <c r="AN1267"/>
      <c r="AO1267"/>
      <c r="AP1267"/>
      <c r="AQ1267"/>
      <c r="AR1267"/>
      <c r="AS1267"/>
      <c r="AT1267"/>
      <c r="AU1267"/>
      <c r="AV1267"/>
      <c r="AW1267"/>
      <c r="AX1267"/>
      <c r="AY1267"/>
      <c r="AZ1267"/>
      <c r="BA1267"/>
      <c r="BB1267"/>
      <c r="BC1267"/>
      <c r="BD1267"/>
      <c r="BE1267"/>
      <c r="BF1267"/>
      <c r="BG1267"/>
      <c r="BH1267"/>
      <c r="BI1267"/>
      <c r="BJ1267"/>
      <c r="BK1267"/>
      <c r="BL1267"/>
      <c r="BM1267"/>
      <c r="BN1267"/>
      <c r="BO1267"/>
      <c r="BP1267"/>
      <c r="BQ1267"/>
      <c r="BR1267"/>
      <c r="BS1267"/>
      <c r="BT1267"/>
    </row>
    <row r="1268" spans="1:72" s="8" customFormat="1" x14ac:dyDescent="0.25">
      <c r="A1268" s="93"/>
      <c r="B1268" s="93"/>
      <c r="C1268" s="93"/>
      <c r="D1268" s="93"/>
      <c r="E1268" s="104"/>
      <c r="F1268" s="104"/>
      <c r="G1268" s="104"/>
      <c r="H1268" s="104"/>
      <c r="I1268" s="104"/>
      <c r="J1268" s="104"/>
      <c r="K1268" s="104"/>
      <c r="L1268" s="104"/>
      <c r="M1268"/>
      <c r="N1268"/>
      <c r="O1268"/>
      <c r="P1268"/>
      <c r="Q1268"/>
      <c r="R1268"/>
      <c r="S1268"/>
      <c r="T1268"/>
      <c r="U1268"/>
      <c r="V1268"/>
      <c r="W1268"/>
      <c r="X1268"/>
      <c r="Y1268"/>
      <c r="Z1268"/>
      <c r="AA1268"/>
      <c r="AB1268"/>
      <c r="AC1268"/>
      <c r="AD1268"/>
      <c r="AE1268"/>
      <c r="AF1268"/>
      <c r="AG1268"/>
      <c r="AH1268"/>
      <c r="AI1268"/>
      <c r="AJ1268"/>
      <c r="AK1268"/>
      <c r="AL1268"/>
      <c r="AM1268"/>
      <c r="AN1268"/>
      <c r="AO1268"/>
      <c r="AP1268"/>
      <c r="AQ1268"/>
      <c r="AR1268"/>
      <c r="AS1268"/>
      <c r="AT1268"/>
      <c r="AU1268"/>
      <c r="AV1268"/>
      <c r="AW1268"/>
      <c r="AX1268"/>
      <c r="AY1268"/>
      <c r="AZ1268"/>
      <c r="BA1268"/>
      <c r="BB1268"/>
      <c r="BC1268"/>
      <c r="BD1268"/>
      <c r="BE1268"/>
      <c r="BF1268"/>
      <c r="BG1268"/>
      <c r="BH1268"/>
      <c r="BI1268"/>
      <c r="BJ1268"/>
      <c r="BK1268"/>
      <c r="BL1268"/>
      <c r="BM1268"/>
      <c r="BN1268"/>
      <c r="BO1268"/>
      <c r="BP1268"/>
      <c r="BQ1268"/>
      <c r="BR1268"/>
      <c r="BS1268"/>
      <c r="BT1268"/>
    </row>
    <row r="1269" spans="1:72" s="8" customFormat="1" x14ac:dyDescent="0.25">
      <c r="A1269" s="93"/>
      <c r="B1269" s="93"/>
      <c r="C1269" s="93"/>
      <c r="D1269" s="93"/>
      <c r="E1269" s="104"/>
      <c r="F1269" s="104"/>
      <c r="G1269" s="104"/>
      <c r="H1269" s="104"/>
      <c r="I1269" s="104"/>
      <c r="J1269" s="104"/>
      <c r="K1269" s="104"/>
      <c r="L1269" s="104"/>
      <c r="M1269"/>
      <c r="N1269"/>
      <c r="O1269"/>
      <c r="P1269"/>
      <c r="Q1269"/>
      <c r="R1269"/>
      <c r="S1269"/>
      <c r="T1269"/>
      <c r="U1269"/>
      <c r="V1269"/>
      <c r="W1269"/>
      <c r="X1269"/>
      <c r="Y1269"/>
      <c r="Z1269"/>
      <c r="AA1269"/>
      <c r="AB1269"/>
      <c r="AC1269"/>
      <c r="AD1269"/>
      <c r="AE1269"/>
      <c r="AF1269"/>
      <c r="AG1269"/>
      <c r="AH1269"/>
      <c r="AI1269"/>
      <c r="AJ1269"/>
      <c r="AK1269"/>
      <c r="AL1269"/>
      <c r="AM1269"/>
      <c r="AN1269"/>
      <c r="AO1269"/>
      <c r="AP1269"/>
      <c r="AQ1269"/>
      <c r="AR1269"/>
      <c r="AS1269"/>
      <c r="AT1269"/>
      <c r="AU1269"/>
      <c r="AV1269"/>
      <c r="AW1269"/>
      <c r="AX1269"/>
      <c r="AY1269"/>
      <c r="AZ1269"/>
      <c r="BA1269"/>
      <c r="BB1269"/>
      <c r="BC1269"/>
      <c r="BD1269"/>
      <c r="BE1269"/>
      <c r="BF1269"/>
      <c r="BG1269"/>
      <c r="BH1269"/>
      <c r="BI1269"/>
      <c r="BJ1269"/>
      <c r="BK1269"/>
      <c r="BL1269"/>
      <c r="BM1269"/>
      <c r="BN1269"/>
      <c r="BO1269"/>
      <c r="BP1269"/>
      <c r="BQ1269"/>
      <c r="BR1269"/>
      <c r="BS1269"/>
      <c r="BT1269"/>
    </row>
    <row r="1270" spans="1:72" s="8" customFormat="1" x14ac:dyDescent="0.25">
      <c r="A1270" s="93"/>
      <c r="B1270" s="93"/>
      <c r="C1270" s="93"/>
      <c r="D1270" s="93"/>
      <c r="E1270" s="104"/>
      <c r="F1270" s="104"/>
      <c r="G1270" s="104"/>
      <c r="H1270" s="104"/>
      <c r="I1270" s="104"/>
      <c r="J1270" s="104"/>
      <c r="K1270" s="104"/>
      <c r="L1270" s="104"/>
      <c r="M1270"/>
      <c r="N1270"/>
      <c r="O1270"/>
      <c r="P1270"/>
      <c r="Q1270"/>
      <c r="R1270"/>
      <c r="S1270"/>
      <c r="T1270"/>
      <c r="U1270"/>
      <c r="V1270"/>
      <c r="W1270"/>
      <c r="X1270"/>
      <c r="Y1270"/>
      <c r="Z1270"/>
      <c r="AA1270"/>
      <c r="AB1270"/>
      <c r="AC1270"/>
      <c r="AD1270"/>
      <c r="AE1270"/>
      <c r="AF1270"/>
      <c r="AG1270"/>
      <c r="AH1270"/>
      <c r="AI1270"/>
      <c r="AJ1270"/>
      <c r="AK1270"/>
      <c r="AL1270"/>
      <c r="AM1270"/>
      <c r="AN1270"/>
      <c r="AO1270"/>
      <c r="AP1270"/>
      <c r="AQ1270"/>
      <c r="AR1270"/>
      <c r="AS1270"/>
      <c r="AT1270"/>
      <c r="AU1270"/>
      <c r="AV1270"/>
      <c r="AW1270"/>
      <c r="AX1270"/>
      <c r="AY1270"/>
      <c r="AZ1270"/>
      <c r="BA1270"/>
      <c r="BB1270"/>
      <c r="BC1270"/>
      <c r="BD1270"/>
      <c r="BE1270"/>
      <c r="BF1270"/>
      <c r="BG1270"/>
      <c r="BH1270"/>
      <c r="BI1270"/>
      <c r="BJ1270"/>
      <c r="BK1270"/>
      <c r="BL1270"/>
      <c r="BM1270"/>
      <c r="BN1270"/>
      <c r="BO1270"/>
      <c r="BP1270"/>
      <c r="BQ1270"/>
      <c r="BR1270"/>
      <c r="BS1270"/>
      <c r="BT1270"/>
    </row>
    <row r="1271" spans="1:72" s="8" customFormat="1" x14ac:dyDescent="0.25">
      <c r="A1271" s="93"/>
      <c r="B1271" s="93"/>
      <c r="C1271" s="93"/>
      <c r="D1271" s="93"/>
      <c r="E1271" s="104"/>
      <c r="F1271" s="104"/>
      <c r="G1271" s="104"/>
      <c r="H1271" s="104"/>
      <c r="I1271" s="104"/>
      <c r="J1271" s="104"/>
      <c r="K1271" s="104"/>
      <c r="L1271" s="104"/>
      <c r="M1271"/>
      <c r="N1271"/>
      <c r="O1271"/>
      <c r="P1271"/>
      <c r="Q1271"/>
      <c r="R1271"/>
      <c r="S1271"/>
      <c r="T1271"/>
      <c r="U1271"/>
      <c r="V1271"/>
      <c r="W1271"/>
      <c r="X1271"/>
      <c r="Y1271"/>
      <c r="Z1271"/>
      <c r="AA1271"/>
      <c r="AB1271"/>
      <c r="AC1271"/>
      <c r="AD1271"/>
      <c r="AE1271"/>
      <c r="AF1271"/>
      <c r="AG1271"/>
      <c r="AH1271"/>
      <c r="AI1271"/>
      <c r="AJ1271"/>
      <c r="AK1271"/>
      <c r="AL1271"/>
      <c r="AM1271"/>
      <c r="AN1271"/>
      <c r="AO1271"/>
      <c r="AP1271"/>
      <c r="AQ1271"/>
      <c r="AR1271"/>
      <c r="AS1271"/>
      <c r="AT1271"/>
      <c r="AU1271"/>
      <c r="AV1271"/>
      <c r="AW1271"/>
      <c r="AX1271"/>
      <c r="AY1271"/>
      <c r="AZ1271"/>
      <c r="BA1271"/>
      <c r="BB1271"/>
      <c r="BC1271"/>
      <c r="BD1271"/>
      <c r="BE1271"/>
      <c r="BF1271"/>
      <c r="BG1271"/>
      <c r="BH1271"/>
      <c r="BI1271"/>
      <c r="BJ1271"/>
      <c r="BK1271"/>
      <c r="BL1271"/>
      <c r="BM1271"/>
      <c r="BN1271"/>
      <c r="BO1271"/>
      <c r="BP1271"/>
      <c r="BQ1271"/>
      <c r="BR1271"/>
      <c r="BS1271"/>
      <c r="BT1271"/>
    </row>
    <row r="1272" spans="1:72" s="8" customFormat="1" x14ac:dyDescent="0.25">
      <c r="A1272" s="93"/>
      <c r="B1272" s="93"/>
      <c r="C1272" s="93"/>
      <c r="D1272" s="93"/>
      <c r="E1272" s="104"/>
      <c r="F1272" s="104"/>
      <c r="G1272" s="104"/>
      <c r="H1272" s="104"/>
      <c r="I1272" s="104"/>
      <c r="J1272" s="104"/>
      <c r="K1272" s="104"/>
      <c r="L1272" s="104"/>
      <c r="M1272"/>
      <c r="N1272"/>
      <c r="O1272"/>
      <c r="P1272"/>
      <c r="Q1272"/>
      <c r="R1272"/>
      <c r="S1272"/>
      <c r="T1272"/>
      <c r="U1272"/>
      <c r="V1272"/>
      <c r="W1272"/>
      <c r="X1272"/>
      <c r="Y1272"/>
      <c r="Z1272"/>
      <c r="AA1272"/>
      <c r="AB1272"/>
      <c r="AC1272"/>
      <c r="AD1272"/>
      <c r="AE1272"/>
      <c r="AF1272"/>
      <c r="AG1272"/>
      <c r="AH1272"/>
      <c r="AI1272"/>
      <c r="AJ1272"/>
      <c r="AK1272"/>
      <c r="AL1272"/>
      <c r="AM1272"/>
      <c r="AN1272"/>
      <c r="AO1272"/>
      <c r="AP1272"/>
      <c r="AQ1272"/>
      <c r="AR1272"/>
      <c r="AS1272"/>
      <c r="AT1272"/>
      <c r="AU1272"/>
      <c r="AV1272"/>
      <c r="AW1272"/>
      <c r="AX1272"/>
      <c r="AY1272"/>
      <c r="AZ1272"/>
      <c r="BA1272"/>
      <c r="BB1272"/>
      <c r="BC1272"/>
      <c r="BD1272"/>
      <c r="BE1272"/>
      <c r="BF1272"/>
      <c r="BG1272"/>
      <c r="BH1272"/>
      <c r="BI1272"/>
      <c r="BJ1272"/>
      <c r="BK1272"/>
      <c r="BL1272"/>
      <c r="BM1272"/>
      <c r="BN1272"/>
      <c r="BO1272"/>
      <c r="BP1272"/>
      <c r="BQ1272"/>
      <c r="BR1272"/>
      <c r="BS1272"/>
      <c r="BT1272"/>
    </row>
    <row r="1273" spans="1:72" s="8" customFormat="1" x14ac:dyDescent="0.25">
      <c r="A1273" s="93"/>
      <c r="B1273" s="93"/>
      <c r="C1273" s="93"/>
      <c r="D1273" s="93"/>
      <c r="E1273" s="104"/>
      <c r="F1273" s="104"/>
      <c r="G1273" s="104"/>
      <c r="H1273" s="104"/>
      <c r="I1273" s="104"/>
      <c r="J1273" s="104"/>
      <c r="K1273" s="104"/>
      <c r="L1273" s="104"/>
      <c r="M1273"/>
      <c r="N1273"/>
      <c r="O1273"/>
      <c r="P1273"/>
      <c r="Q1273"/>
      <c r="R1273"/>
      <c r="S1273"/>
      <c r="T1273"/>
      <c r="U1273"/>
      <c r="V1273"/>
      <c r="W1273"/>
      <c r="X1273"/>
      <c r="Y1273"/>
      <c r="Z1273"/>
      <c r="AA1273"/>
      <c r="AB1273"/>
      <c r="AC1273"/>
      <c r="AD1273"/>
      <c r="AE1273"/>
      <c r="AF1273"/>
      <c r="AG1273"/>
      <c r="AH1273"/>
      <c r="AI1273"/>
      <c r="AJ1273"/>
      <c r="AK1273"/>
      <c r="AL1273"/>
      <c r="AM1273"/>
      <c r="AN1273"/>
      <c r="AO1273"/>
      <c r="AP1273"/>
      <c r="AQ1273"/>
      <c r="AR1273"/>
      <c r="AS1273"/>
      <c r="AT1273"/>
      <c r="AU1273"/>
      <c r="AV1273"/>
      <c r="AW1273"/>
      <c r="AX1273"/>
      <c r="AY1273"/>
      <c r="AZ1273"/>
      <c r="BA1273"/>
      <c r="BB1273"/>
      <c r="BC1273"/>
      <c r="BD1273"/>
      <c r="BE1273"/>
      <c r="BF1273"/>
      <c r="BG1273"/>
      <c r="BH1273"/>
      <c r="BI1273"/>
      <c r="BJ1273"/>
      <c r="BK1273"/>
      <c r="BL1273"/>
      <c r="BM1273"/>
      <c r="BN1273"/>
      <c r="BO1273"/>
      <c r="BP1273"/>
      <c r="BQ1273"/>
      <c r="BR1273"/>
      <c r="BS1273"/>
      <c r="BT1273"/>
    </row>
    <row r="1274" spans="1:72" s="8" customFormat="1" x14ac:dyDescent="0.25">
      <c r="A1274" s="93"/>
      <c r="B1274" s="93"/>
      <c r="C1274" s="93"/>
      <c r="D1274" s="93"/>
      <c r="E1274" s="104"/>
      <c r="F1274" s="104"/>
      <c r="G1274" s="104"/>
      <c r="H1274" s="104"/>
      <c r="I1274" s="104"/>
      <c r="J1274" s="104"/>
      <c r="K1274" s="104"/>
      <c r="L1274" s="104"/>
      <c r="M1274"/>
      <c r="N1274"/>
      <c r="O1274"/>
      <c r="P1274"/>
      <c r="Q1274"/>
      <c r="R1274"/>
      <c r="S1274"/>
      <c r="T1274"/>
      <c r="U1274"/>
      <c r="V1274"/>
      <c r="W1274"/>
      <c r="X1274"/>
      <c r="Y1274"/>
      <c r="Z1274"/>
      <c r="AA1274"/>
      <c r="AB1274"/>
      <c r="AC1274"/>
      <c r="AD1274"/>
      <c r="AE1274"/>
      <c r="AF1274"/>
      <c r="AG1274"/>
      <c r="AH1274"/>
      <c r="AI1274"/>
      <c r="AJ1274"/>
      <c r="AK1274"/>
      <c r="AL1274"/>
      <c r="AM1274"/>
      <c r="AN1274"/>
      <c r="AO1274"/>
      <c r="AP1274"/>
      <c r="AQ1274"/>
      <c r="AR1274"/>
      <c r="AS1274"/>
      <c r="AT1274"/>
      <c r="AU1274"/>
      <c r="AV1274"/>
      <c r="AW1274"/>
      <c r="AX1274"/>
      <c r="AY1274"/>
      <c r="AZ1274"/>
      <c r="BA1274"/>
      <c r="BB1274"/>
      <c r="BC1274"/>
      <c r="BD1274"/>
      <c r="BE1274"/>
      <c r="BF1274"/>
      <c r="BG1274"/>
      <c r="BH1274"/>
      <c r="BI1274"/>
      <c r="BJ1274"/>
      <c r="BK1274"/>
      <c r="BL1274"/>
      <c r="BM1274"/>
      <c r="BN1274"/>
      <c r="BO1274"/>
      <c r="BP1274"/>
      <c r="BQ1274"/>
      <c r="BR1274"/>
      <c r="BS1274"/>
      <c r="BT1274"/>
    </row>
    <row r="1275" spans="1:72" s="8" customFormat="1" x14ac:dyDescent="0.25">
      <c r="A1275" s="93"/>
      <c r="B1275" s="93"/>
      <c r="C1275" s="93"/>
      <c r="D1275" s="93"/>
      <c r="E1275" s="104"/>
      <c r="F1275" s="104"/>
      <c r="G1275" s="104"/>
      <c r="H1275" s="104"/>
      <c r="I1275" s="104"/>
      <c r="J1275" s="104"/>
      <c r="K1275" s="104"/>
      <c r="L1275" s="104"/>
      <c r="M1275"/>
      <c r="N1275"/>
      <c r="O1275"/>
      <c r="P1275"/>
      <c r="Q1275"/>
      <c r="R1275"/>
      <c r="S1275"/>
      <c r="T1275"/>
      <c r="U1275"/>
      <c r="V1275"/>
      <c r="W1275"/>
      <c r="X1275"/>
      <c r="Y1275"/>
      <c r="Z1275"/>
      <c r="AA1275"/>
      <c r="AB1275"/>
      <c r="AC1275"/>
      <c r="AD1275"/>
      <c r="AE1275"/>
      <c r="AF1275"/>
      <c r="AG1275"/>
      <c r="AH1275"/>
      <c r="AI1275"/>
      <c r="AJ1275"/>
      <c r="AK1275"/>
      <c r="AL1275"/>
      <c r="AM1275"/>
      <c r="AN1275"/>
      <c r="AO1275"/>
      <c r="AP1275"/>
      <c r="AQ1275"/>
      <c r="AR1275"/>
      <c r="AS1275"/>
      <c r="AT1275"/>
      <c r="AU1275"/>
      <c r="AV1275"/>
      <c r="AW1275"/>
      <c r="AX1275"/>
      <c r="AY1275"/>
      <c r="AZ1275"/>
      <c r="BA1275"/>
      <c r="BB1275"/>
      <c r="BC1275"/>
      <c r="BD1275"/>
      <c r="BE1275"/>
      <c r="BF1275"/>
      <c r="BG1275"/>
      <c r="BH1275"/>
      <c r="BI1275"/>
      <c r="BJ1275"/>
      <c r="BK1275"/>
      <c r="BL1275"/>
      <c r="BM1275"/>
      <c r="BN1275"/>
      <c r="BO1275"/>
      <c r="BP1275"/>
      <c r="BQ1275"/>
      <c r="BR1275"/>
      <c r="BS1275"/>
      <c r="BT1275"/>
    </row>
    <row r="1276" spans="1:72" s="8" customFormat="1" x14ac:dyDescent="0.25">
      <c r="A1276" s="93"/>
      <c r="B1276" s="93"/>
      <c r="C1276" s="93"/>
      <c r="D1276" s="93"/>
      <c r="E1276" s="104"/>
      <c r="F1276" s="104"/>
      <c r="G1276" s="104"/>
      <c r="H1276" s="104"/>
      <c r="I1276" s="104"/>
      <c r="J1276" s="104"/>
      <c r="K1276" s="104"/>
      <c r="L1276" s="104"/>
      <c r="M1276"/>
      <c r="N1276"/>
      <c r="O1276"/>
      <c r="P1276"/>
      <c r="Q1276"/>
      <c r="R1276"/>
      <c r="S1276"/>
      <c r="T1276"/>
      <c r="U1276"/>
      <c r="V1276"/>
      <c r="W1276"/>
      <c r="X1276"/>
      <c r="Y1276"/>
      <c r="Z1276"/>
      <c r="AA1276"/>
      <c r="AB1276"/>
      <c r="AC1276"/>
      <c r="AD1276"/>
      <c r="AE1276"/>
      <c r="AF1276"/>
      <c r="AG1276"/>
      <c r="AH1276"/>
      <c r="AI1276"/>
      <c r="AJ1276"/>
      <c r="AK1276"/>
      <c r="AL1276"/>
      <c r="AM1276"/>
      <c r="AN1276"/>
      <c r="AO1276"/>
      <c r="AP1276"/>
      <c r="AQ1276"/>
      <c r="AR1276"/>
      <c r="AS1276"/>
      <c r="AT1276"/>
      <c r="AU1276"/>
      <c r="AV1276"/>
      <c r="AW1276"/>
      <c r="AX1276"/>
      <c r="AY1276"/>
      <c r="AZ1276"/>
      <c r="BA1276"/>
      <c r="BB1276"/>
      <c r="BC1276"/>
      <c r="BD1276"/>
      <c r="BE1276"/>
      <c r="BF1276"/>
      <c r="BG1276"/>
      <c r="BH1276"/>
      <c r="BI1276"/>
      <c r="BJ1276"/>
      <c r="BK1276"/>
      <c r="BL1276"/>
      <c r="BM1276"/>
      <c r="BN1276"/>
      <c r="BO1276"/>
      <c r="BP1276"/>
      <c r="BQ1276"/>
      <c r="BR1276"/>
      <c r="BS1276"/>
      <c r="BT1276"/>
    </row>
    <row r="1277" spans="1:72" s="8" customFormat="1" x14ac:dyDescent="0.25">
      <c r="A1277" s="93"/>
      <c r="B1277" s="93"/>
      <c r="C1277" s="93"/>
      <c r="D1277" s="93"/>
      <c r="E1277" s="104"/>
      <c r="F1277" s="104"/>
      <c r="G1277" s="104"/>
      <c r="H1277" s="104"/>
      <c r="I1277" s="104"/>
      <c r="J1277" s="104"/>
      <c r="K1277" s="104"/>
      <c r="L1277" s="104"/>
      <c r="M1277"/>
      <c r="N1277"/>
      <c r="O1277"/>
      <c r="P1277"/>
      <c r="Q1277"/>
      <c r="R1277"/>
      <c r="S1277"/>
      <c r="T1277"/>
      <c r="U1277"/>
      <c r="V1277"/>
      <c r="W1277"/>
      <c r="X1277"/>
      <c r="Y1277"/>
      <c r="Z1277"/>
      <c r="AA1277"/>
      <c r="AB1277"/>
      <c r="AC1277"/>
      <c r="AD1277"/>
      <c r="AE1277"/>
      <c r="AF1277"/>
      <c r="AG1277"/>
      <c r="AH1277"/>
      <c r="AI1277"/>
      <c r="AJ1277"/>
      <c r="AK1277"/>
      <c r="AL1277"/>
      <c r="AM1277"/>
      <c r="AN1277"/>
      <c r="AO1277"/>
      <c r="AP1277"/>
      <c r="AQ1277"/>
      <c r="AR1277"/>
      <c r="AS1277"/>
      <c r="AT1277"/>
      <c r="AU1277"/>
      <c r="AV1277"/>
      <c r="AW1277"/>
      <c r="AX1277"/>
      <c r="AY1277"/>
      <c r="AZ1277"/>
      <c r="BA1277"/>
      <c r="BB1277"/>
      <c r="BC1277"/>
      <c r="BD1277"/>
      <c r="BE1277"/>
      <c r="BF1277"/>
      <c r="BG1277"/>
      <c r="BH1277"/>
      <c r="BI1277"/>
      <c r="BJ1277"/>
      <c r="BK1277"/>
      <c r="BL1277"/>
      <c r="BM1277"/>
      <c r="BN1277"/>
      <c r="BO1277"/>
      <c r="BP1277"/>
      <c r="BQ1277"/>
      <c r="BR1277"/>
      <c r="BS1277"/>
      <c r="BT1277"/>
    </row>
    <row r="1278" spans="1:72" s="8" customFormat="1" x14ac:dyDescent="0.25">
      <c r="A1278" s="93"/>
      <c r="B1278" s="93"/>
      <c r="C1278" s="93"/>
      <c r="D1278" s="93"/>
      <c r="E1278" s="104"/>
      <c r="F1278" s="104"/>
      <c r="G1278" s="104"/>
      <c r="H1278" s="104"/>
      <c r="I1278" s="104"/>
      <c r="J1278" s="104"/>
      <c r="K1278" s="104"/>
      <c r="L1278" s="104"/>
      <c r="M1278"/>
      <c r="N1278"/>
      <c r="O1278"/>
      <c r="P1278"/>
      <c r="Q1278"/>
      <c r="R1278"/>
      <c r="S1278"/>
      <c r="T1278"/>
      <c r="U1278"/>
      <c r="V1278"/>
      <c r="W1278"/>
      <c r="X1278"/>
      <c r="Y1278"/>
      <c r="Z1278"/>
      <c r="AA1278"/>
      <c r="AB1278"/>
      <c r="AC1278"/>
      <c r="AD1278"/>
      <c r="AE1278"/>
      <c r="AF1278"/>
      <c r="AG1278"/>
      <c r="AH1278"/>
      <c r="AI1278"/>
      <c r="AJ1278"/>
      <c r="AK1278"/>
      <c r="AL1278"/>
      <c r="AM1278"/>
      <c r="AN1278"/>
      <c r="AO1278"/>
      <c r="AP1278"/>
      <c r="AQ1278"/>
      <c r="AR1278"/>
      <c r="AS1278"/>
      <c r="AT1278"/>
      <c r="AU1278"/>
      <c r="AV1278"/>
      <c r="AW1278"/>
      <c r="AX1278"/>
      <c r="AY1278"/>
      <c r="AZ1278"/>
      <c r="BA1278"/>
      <c r="BB1278"/>
      <c r="BC1278"/>
      <c r="BD1278"/>
      <c r="BE1278"/>
      <c r="BF1278"/>
      <c r="BG1278"/>
      <c r="BH1278"/>
      <c r="BI1278"/>
      <c r="BJ1278"/>
      <c r="BK1278"/>
      <c r="BL1278"/>
      <c r="BM1278"/>
      <c r="BN1278"/>
      <c r="BO1278"/>
      <c r="BP1278"/>
      <c r="BQ1278"/>
      <c r="BR1278"/>
      <c r="BS1278"/>
      <c r="BT1278"/>
    </row>
    <row r="1279" spans="1:72" s="8" customFormat="1" x14ac:dyDescent="0.25">
      <c r="A1279" s="93"/>
      <c r="B1279" s="93"/>
      <c r="C1279" s="93"/>
      <c r="D1279" s="93"/>
      <c r="E1279" s="104"/>
      <c r="F1279" s="104"/>
      <c r="G1279" s="104"/>
      <c r="H1279" s="104"/>
      <c r="I1279" s="104"/>
      <c r="J1279" s="104"/>
      <c r="K1279" s="104"/>
      <c r="L1279" s="104"/>
      <c r="M1279"/>
      <c r="N1279"/>
      <c r="O1279"/>
      <c r="P1279"/>
      <c r="Q1279"/>
      <c r="R1279"/>
      <c r="S1279"/>
      <c r="T1279"/>
      <c r="U1279"/>
      <c r="V1279"/>
      <c r="W1279"/>
      <c r="X1279"/>
      <c r="Y1279"/>
      <c r="Z1279"/>
      <c r="AA1279"/>
      <c r="AB1279"/>
      <c r="AC1279"/>
      <c r="AD1279"/>
      <c r="AE1279"/>
      <c r="AF1279"/>
      <c r="AG1279"/>
      <c r="AH1279"/>
      <c r="AI1279"/>
      <c r="AJ1279"/>
      <c r="AK1279"/>
      <c r="AL1279"/>
      <c r="AM1279"/>
      <c r="AN1279"/>
      <c r="AO1279"/>
      <c r="AP1279"/>
      <c r="AQ1279"/>
      <c r="AR1279"/>
      <c r="AS1279"/>
      <c r="AT1279"/>
      <c r="AU1279"/>
      <c r="AV1279"/>
      <c r="AW1279"/>
      <c r="AX1279"/>
      <c r="AY1279"/>
      <c r="AZ1279"/>
      <c r="BA1279"/>
      <c r="BB1279"/>
      <c r="BC1279"/>
      <c r="BD1279"/>
      <c r="BE1279"/>
      <c r="BF1279"/>
      <c r="BG1279"/>
      <c r="BH1279"/>
      <c r="BI1279"/>
      <c r="BJ1279"/>
      <c r="BK1279"/>
      <c r="BL1279"/>
      <c r="BM1279"/>
      <c r="BN1279"/>
      <c r="BO1279"/>
      <c r="BP1279"/>
      <c r="BQ1279"/>
      <c r="BR1279"/>
      <c r="BS1279"/>
      <c r="BT1279"/>
    </row>
    <row r="1280" spans="1:72" s="8" customFormat="1" x14ac:dyDescent="0.25">
      <c r="A1280" s="93"/>
      <c r="B1280" s="93"/>
      <c r="C1280" s="93"/>
      <c r="D1280" s="93"/>
      <c r="E1280" s="104"/>
      <c r="F1280" s="104"/>
      <c r="G1280" s="104"/>
      <c r="H1280" s="104"/>
      <c r="I1280" s="104"/>
      <c r="J1280" s="104"/>
      <c r="K1280" s="104"/>
      <c r="L1280" s="104"/>
      <c r="M1280"/>
      <c r="N1280"/>
      <c r="O1280"/>
      <c r="P1280"/>
      <c r="Q1280"/>
      <c r="R1280"/>
      <c r="S1280"/>
      <c r="T1280"/>
      <c r="U1280"/>
      <c r="V1280"/>
      <c r="W1280"/>
      <c r="X1280"/>
      <c r="Y1280"/>
      <c r="Z1280"/>
      <c r="AA1280"/>
      <c r="AB1280"/>
      <c r="AC1280"/>
      <c r="AD1280"/>
      <c r="AE1280"/>
      <c r="AF1280"/>
      <c r="AG1280"/>
      <c r="AH1280"/>
      <c r="AI1280"/>
      <c r="AJ1280"/>
      <c r="AK1280"/>
      <c r="AL1280"/>
      <c r="AM1280"/>
      <c r="AN1280"/>
      <c r="AO1280"/>
      <c r="AP1280"/>
      <c r="AQ1280"/>
      <c r="AR1280"/>
      <c r="AS1280"/>
      <c r="AT1280"/>
      <c r="AU1280"/>
      <c r="AV1280"/>
      <c r="AW1280"/>
      <c r="AX1280"/>
      <c r="AY1280"/>
      <c r="AZ1280"/>
      <c r="BA1280"/>
      <c r="BB1280"/>
      <c r="BC1280"/>
      <c r="BD1280"/>
      <c r="BE1280"/>
      <c r="BF1280"/>
      <c r="BG1280"/>
      <c r="BH1280"/>
      <c r="BI1280"/>
      <c r="BJ1280"/>
      <c r="BK1280"/>
      <c r="BL1280"/>
      <c r="BM1280"/>
      <c r="BN1280"/>
      <c r="BO1280"/>
      <c r="BP1280"/>
      <c r="BQ1280"/>
      <c r="BR1280"/>
      <c r="BS1280"/>
      <c r="BT1280"/>
    </row>
    <row r="1281" spans="1:72" s="8" customFormat="1" x14ac:dyDescent="0.25">
      <c r="A1281" s="93"/>
      <c r="B1281" s="93"/>
      <c r="C1281" s="93"/>
      <c r="D1281" s="93"/>
      <c r="E1281" s="104"/>
      <c r="F1281" s="104"/>
      <c r="G1281" s="104"/>
      <c r="H1281" s="104"/>
      <c r="I1281" s="104"/>
      <c r="J1281" s="104"/>
      <c r="K1281" s="104"/>
      <c r="L1281" s="104"/>
      <c r="M1281"/>
      <c r="N1281"/>
      <c r="O1281"/>
      <c r="P1281"/>
      <c r="Q1281"/>
      <c r="R1281"/>
      <c r="S1281"/>
      <c r="T1281"/>
      <c r="U1281"/>
      <c r="V1281"/>
      <c r="W1281"/>
      <c r="X1281"/>
      <c r="Y1281"/>
      <c r="Z1281"/>
      <c r="AA1281"/>
      <c r="AB1281"/>
      <c r="AC1281"/>
      <c r="AD1281"/>
      <c r="AE1281"/>
      <c r="AF1281"/>
      <c r="AG1281"/>
      <c r="AH1281"/>
      <c r="AI1281"/>
      <c r="AJ1281"/>
      <c r="AK1281"/>
      <c r="AL1281"/>
      <c r="AM1281"/>
      <c r="AN1281"/>
      <c r="AO1281"/>
      <c r="AP1281"/>
      <c r="AQ1281"/>
      <c r="AR1281"/>
      <c r="AS1281"/>
      <c r="AT1281"/>
      <c r="AU1281"/>
      <c r="AV1281"/>
      <c r="AW1281"/>
      <c r="AX1281"/>
      <c r="AY1281"/>
      <c r="AZ1281"/>
      <c r="BA1281"/>
      <c r="BB1281"/>
      <c r="BC1281"/>
      <c r="BD1281"/>
      <c r="BE1281"/>
      <c r="BF1281"/>
      <c r="BG1281"/>
      <c r="BH1281"/>
      <c r="BI1281"/>
      <c r="BJ1281"/>
      <c r="BK1281"/>
      <c r="BL1281"/>
      <c r="BM1281"/>
      <c r="BN1281"/>
      <c r="BO1281"/>
      <c r="BP1281"/>
      <c r="BQ1281"/>
      <c r="BR1281"/>
      <c r="BS1281"/>
      <c r="BT1281"/>
    </row>
    <row r="1282" spans="1:72" s="8" customFormat="1" x14ac:dyDescent="0.25">
      <c r="A1282" s="93"/>
      <c r="B1282" s="93"/>
      <c r="C1282" s="93"/>
      <c r="D1282" s="93"/>
      <c r="E1282" s="104"/>
      <c r="F1282" s="104"/>
      <c r="G1282" s="104"/>
      <c r="H1282" s="104"/>
      <c r="I1282" s="104"/>
      <c r="J1282" s="104"/>
      <c r="K1282" s="104"/>
      <c r="L1282" s="104"/>
      <c r="M1282"/>
      <c r="N1282"/>
      <c r="O1282"/>
      <c r="P1282"/>
      <c r="Q1282"/>
      <c r="R1282"/>
      <c r="S1282"/>
      <c r="T1282"/>
      <c r="U1282"/>
      <c r="V1282"/>
      <c r="W1282"/>
      <c r="X1282"/>
      <c r="Y1282"/>
      <c r="Z1282"/>
      <c r="AA1282"/>
      <c r="AB1282"/>
      <c r="AC1282"/>
      <c r="AD1282"/>
      <c r="AE1282"/>
      <c r="AF1282"/>
      <c r="AG1282"/>
      <c r="AH1282"/>
      <c r="AI1282"/>
      <c r="AJ1282"/>
      <c r="AK1282"/>
      <c r="AL1282"/>
      <c r="AM1282"/>
      <c r="AN1282"/>
      <c r="AO1282"/>
      <c r="AP1282"/>
      <c r="AQ1282"/>
      <c r="AR1282"/>
      <c r="AS1282"/>
      <c r="AT1282"/>
      <c r="AU1282"/>
      <c r="AV1282"/>
      <c r="AW1282"/>
      <c r="AX1282"/>
      <c r="AY1282"/>
      <c r="AZ1282"/>
      <c r="BA1282"/>
      <c r="BB1282"/>
      <c r="BC1282"/>
      <c r="BD1282"/>
      <c r="BE1282"/>
      <c r="BF1282"/>
      <c r="BG1282"/>
      <c r="BH1282"/>
      <c r="BI1282"/>
      <c r="BJ1282"/>
      <c r="BK1282"/>
      <c r="BL1282"/>
      <c r="BM1282"/>
      <c r="BN1282"/>
      <c r="BO1282"/>
      <c r="BP1282"/>
      <c r="BQ1282"/>
      <c r="BR1282"/>
      <c r="BS1282"/>
      <c r="BT1282"/>
    </row>
    <row r="1283" spans="1:72" s="8" customFormat="1" x14ac:dyDescent="0.25">
      <c r="A1283" s="93"/>
      <c r="B1283" s="93"/>
      <c r="C1283" s="93"/>
      <c r="D1283" s="93"/>
      <c r="E1283" s="104"/>
      <c r="F1283" s="104"/>
      <c r="G1283" s="104"/>
      <c r="H1283" s="104"/>
      <c r="I1283" s="104"/>
      <c r="J1283" s="104"/>
      <c r="K1283" s="104"/>
      <c r="L1283" s="104"/>
      <c r="M1283"/>
      <c r="N1283"/>
      <c r="O1283"/>
      <c r="P1283"/>
      <c r="Q1283"/>
      <c r="R1283"/>
      <c r="S1283"/>
      <c r="T1283"/>
      <c r="U1283"/>
      <c r="V1283"/>
      <c r="W1283"/>
      <c r="X1283"/>
      <c r="Y1283"/>
      <c r="Z1283"/>
      <c r="AA1283"/>
      <c r="AB1283"/>
      <c r="AC1283"/>
      <c r="AD1283"/>
      <c r="AE1283"/>
      <c r="AF1283"/>
      <c r="AG1283"/>
      <c r="AH1283"/>
      <c r="AI1283"/>
      <c r="AJ1283"/>
      <c r="AK1283"/>
      <c r="AL1283"/>
      <c r="AM1283"/>
      <c r="AN1283"/>
      <c r="AO1283"/>
      <c r="AP1283"/>
      <c r="AQ1283"/>
      <c r="AR1283"/>
      <c r="AS1283"/>
      <c r="AT1283"/>
      <c r="AU1283"/>
      <c r="AV1283"/>
      <c r="AW1283"/>
      <c r="AX1283"/>
      <c r="AY1283"/>
      <c r="AZ1283"/>
      <c r="BA1283"/>
      <c r="BB1283"/>
      <c r="BC1283"/>
      <c r="BD1283"/>
      <c r="BE1283"/>
      <c r="BF1283"/>
      <c r="BG1283"/>
      <c r="BH1283"/>
      <c r="BI1283"/>
      <c r="BJ1283"/>
      <c r="BK1283"/>
      <c r="BL1283"/>
      <c r="BM1283"/>
      <c r="BN1283"/>
      <c r="BO1283"/>
      <c r="BP1283"/>
      <c r="BQ1283"/>
      <c r="BR1283"/>
      <c r="BS1283"/>
      <c r="BT1283"/>
    </row>
    <row r="1284" spans="1:72" s="8" customFormat="1" x14ac:dyDescent="0.25">
      <c r="A1284" s="93"/>
      <c r="B1284" s="93"/>
      <c r="C1284" s="93"/>
      <c r="D1284" s="93"/>
      <c r="E1284" s="104"/>
      <c r="F1284" s="104"/>
      <c r="G1284" s="104"/>
      <c r="H1284" s="104"/>
      <c r="I1284" s="104"/>
      <c r="J1284" s="104"/>
      <c r="K1284" s="104"/>
      <c r="L1284" s="104"/>
      <c r="M1284"/>
      <c r="N1284"/>
      <c r="O1284"/>
      <c r="P1284"/>
      <c r="Q1284"/>
      <c r="R1284"/>
      <c r="S1284"/>
      <c r="T1284"/>
      <c r="U1284"/>
      <c r="V1284"/>
      <c r="W1284"/>
      <c r="X1284"/>
      <c r="Y1284"/>
      <c r="Z1284"/>
      <c r="AA1284"/>
      <c r="AB1284"/>
      <c r="AC1284"/>
      <c r="AD1284"/>
      <c r="AE1284"/>
      <c r="AF1284"/>
      <c r="AG1284"/>
      <c r="AH1284"/>
      <c r="AI1284"/>
      <c r="AJ1284"/>
      <c r="AK1284"/>
      <c r="AL1284"/>
      <c r="AM1284"/>
      <c r="AN1284"/>
      <c r="AO1284"/>
      <c r="AP1284"/>
      <c r="AQ1284"/>
      <c r="AR1284"/>
      <c r="AS1284"/>
      <c r="AT1284"/>
      <c r="AU1284"/>
      <c r="AV1284"/>
      <c r="AW1284"/>
      <c r="AX1284"/>
      <c r="AY1284"/>
      <c r="AZ1284"/>
      <c r="BA1284"/>
      <c r="BB1284"/>
      <c r="BC1284"/>
      <c r="BD1284"/>
      <c r="BE1284"/>
      <c r="BF1284"/>
      <c r="BG1284"/>
      <c r="BH1284"/>
      <c r="BI1284"/>
      <c r="BJ1284"/>
      <c r="BK1284"/>
      <c r="BL1284"/>
      <c r="BM1284"/>
      <c r="BN1284"/>
      <c r="BO1284"/>
      <c r="BP1284"/>
      <c r="BQ1284"/>
      <c r="BR1284"/>
      <c r="BS1284"/>
      <c r="BT1284"/>
    </row>
    <row r="1285" spans="1:72" s="8" customFormat="1" x14ac:dyDescent="0.25">
      <c r="A1285" s="93"/>
      <c r="B1285" s="93"/>
      <c r="C1285" s="93"/>
      <c r="D1285" s="93"/>
      <c r="E1285" s="104"/>
      <c r="F1285" s="104"/>
      <c r="G1285" s="104"/>
      <c r="H1285" s="104"/>
      <c r="I1285" s="104"/>
      <c r="J1285" s="104"/>
      <c r="K1285" s="104"/>
      <c r="L1285" s="104"/>
      <c r="M1285"/>
      <c r="N1285"/>
      <c r="O1285"/>
      <c r="P1285"/>
      <c r="Q1285"/>
      <c r="R1285"/>
      <c r="S1285"/>
      <c r="T1285"/>
      <c r="U1285"/>
      <c r="V1285"/>
      <c r="W1285"/>
      <c r="X1285"/>
      <c r="Y1285"/>
      <c r="Z1285"/>
      <c r="AA1285"/>
      <c r="AB1285"/>
      <c r="AC1285"/>
      <c r="AD1285"/>
      <c r="AE1285"/>
      <c r="AF1285"/>
      <c r="AG1285"/>
      <c r="AH1285"/>
      <c r="AI1285"/>
      <c r="AJ1285"/>
      <c r="AK1285"/>
      <c r="AL1285"/>
      <c r="AM1285"/>
      <c r="AN1285"/>
      <c r="AO1285"/>
      <c r="AP1285"/>
      <c r="AQ1285"/>
      <c r="AR1285"/>
      <c r="AS1285"/>
      <c r="AT1285"/>
      <c r="AU1285"/>
      <c r="AV1285"/>
      <c r="AW1285"/>
      <c r="AX1285"/>
      <c r="AY1285"/>
      <c r="AZ1285"/>
      <c r="BA1285"/>
      <c r="BB1285"/>
      <c r="BC1285"/>
      <c r="BD1285"/>
      <c r="BE1285"/>
      <c r="BF1285"/>
      <c r="BG1285"/>
      <c r="BH1285"/>
      <c r="BI1285"/>
      <c r="BJ1285"/>
      <c r="BK1285"/>
      <c r="BL1285"/>
      <c r="BM1285"/>
      <c r="BN1285"/>
      <c r="BO1285"/>
      <c r="BP1285"/>
      <c r="BQ1285"/>
      <c r="BR1285"/>
      <c r="BS1285"/>
      <c r="BT1285"/>
    </row>
    <row r="1286" spans="1:72" s="8" customFormat="1" x14ac:dyDescent="0.25">
      <c r="A1286" s="93"/>
      <c r="B1286" s="93"/>
      <c r="C1286" s="93"/>
      <c r="D1286" s="93"/>
      <c r="E1286" s="104"/>
      <c r="F1286" s="104"/>
      <c r="G1286" s="104"/>
      <c r="H1286" s="104"/>
      <c r="I1286" s="104"/>
      <c r="J1286" s="104"/>
      <c r="K1286" s="104"/>
      <c r="L1286" s="104"/>
      <c r="M1286"/>
      <c r="N1286"/>
      <c r="O1286"/>
      <c r="P1286"/>
      <c r="Q1286"/>
      <c r="R1286"/>
      <c r="S1286"/>
      <c r="T1286"/>
      <c r="U1286"/>
      <c r="V1286"/>
      <c r="W1286"/>
      <c r="X1286"/>
      <c r="Y1286"/>
      <c r="Z1286"/>
      <c r="AA1286"/>
      <c r="AB1286"/>
      <c r="AC1286"/>
      <c r="AD1286"/>
      <c r="AE1286"/>
      <c r="AF1286"/>
      <c r="AG1286"/>
      <c r="AH1286"/>
      <c r="AI1286"/>
      <c r="AJ1286"/>
      <c r="AK1286"/>
      <c r="AL1286"/>
      <c r="AM1286"/>
      <c r="AN1286"/>
      <c r="AO1286"/>
      <c r="AP1286"/>
      <c r="AQ1286"/>
      <c r="AR1286"/>
      <c r="AS1286"/>
      <c r="AT1286"/>
      <c r="AU1286"/>
      <c r="AV1286"/>
      <c r="AW1286"/>
      <c r="AX1286"/>
      <c r="AY1286"/>
      <c r="AZ1286"/>
      <c r="BA1286"/>
      <c r="BB1286"/>
      <c r="BC1286"/>
      <c r="BD1286"/>
      <c r="BE1286"/>
      <c r="BF1286"/>
      <c r="BG1286"/>
      <c r="BH1286"/>
      <c r="BI1286"/>
      <c r="BJ1286"/>
      <c r="BK1286"/>
      <c r="BL1286"/>
      <c r="BM1286"/>
      <c r="BN1286"/>
      <c r="BO1286"/>
      <c r="BP1286"/>
      <c r="BQ1286"/>
      <c r="BR1286"/>
      <c r="BS1286"/>
      <c r="BT1286"/>
    </row>
    <row r="1287" spans="1:72" s="8" customFormat="1" x14ac:dyDescent="0.25">
      <c r="A1287" s="93"/>
      <c r="B1287" s="93"/>
      <c r="C1287" s="93"/>
      <c r="D1287" s="93"/>
      <c r="E1287" s="104"/>
      <c r="F1287" s="104"/>
      <c r="G1287" s="104"/>
      <c r="H1287" s="104"/>
      <c r="I1287" s="104"/>
      <c r="J1287" s="104"/>
      <c r="K1287" s="104"/>
      <c r="L1287" s="104"/>
      <c r="M1287"/>
      <c r="N1287"/>
      <c r="O1287"/>
      <c r="P1287"/>
      <c r="Q1287"/>
      <c r="R1287"/>
      <c r="S1287"/>
      <c r="T1287"/>
      <c r="U1287"/>
      <c r="V1287"/>
      <c r="W1287"/>
      <c r="X1287"/>
      <c r="Y1287"/>
      <c r="Z1287"/>
      <c r="AA1287"/>
      <c r="AB1287"/>
      <c r="AC1287"/>
      <c r="AD1287"/>
      <c r="AE1287"/>
      <c r="AF1287"/>
      <c r="AG1287"/>
      <c r="AH1287"/>
      <c r="AI1287"/>
      <c r="AJ1287"/>
      <c r="AK1287"/>
      <c r="AL1287"/>
      <c r="AM1287"/>
      <c r="AN1287"/>
      <c r="AO1287"/>
      <c r="AP1287"/>
      <c r="AQ1287"/>
      <c r="AR1287"/>
      <c r="AS1287"/>
      <c r="AT1287"/>
      <c r="AU1287"/>
      <c r="AV1287"/>
      <c r="AW1287"/>
      <c r="AX1287"/>
      <c r="AY1287"/>
      <c r="AZ1287"/>
      <c r="BA1287"/>
      <c r="BB1287"/>
      <c r="BC1287"/>
      <c r="BD1287"/>
      <c r="BE1287"/>
      <c r="BF1287"/>
      <c r="BG1287"/>
      <c r="BH1287"/>
      <c r="BI1287"/>
      <c r="BJ1287"/>
      <c r="BK1287"/>
      <c r="BL1287"/>
      <c r="BM1287"/>
      <c r="BN1287"/>
      <c r="BO1287"/>
      <c r="BP1287"/>
      <c r="BQ1287"/>
      <c r="BR1287"/>
      <c r="BS1287"/>
      <c r="BT1287"/>
    </row>
    <row r="1288" spans="1:72" s="8" customFormat="1" x14ac:dyDescent="0.25">
      <c r="A1288" s="93"/>
      <c r="B1288" s="93"/>
      <c r="C1288" s="93"/>
      <c r="D1288" s="93"/>
      <c r="E1288" s="104"/>
      <c r="F1288" s="104"/>
      <c r="G1288" s="104"/>
      <c r="H1288" s="104"/>
      <c r="I1288" s="104"/>
      <c r="J1288" s="104"/>
      <c r="K1288" s="104"/>
      <c r="L1288" s="104"/>
      <c r="M1288"/>
      <c r="N1288"/>
      <c r="O1288"/>
      <c r="P1288"/>
      <c r="Q1288"/>
      <c r="R1288"/>
      <c r="S1288"/>
      <c r="T1288"/>
      <c r="U1288"/>
      <c r="V1288"/>
      <c r="W1288"/>
      <c r="X1288"/>
      <c r="Y1288"/>
      <c r="Z1288"/>
      <c r="AA1288"/>
      <c r="AB1288"/>
      <c r="AC1288"/>
      <c r="AD1288"/>
      <c r="AE1288"/>
      <c r="AF1288"/>
      <c r="AG1288"/>
      <c r="AH1288"/>
      <c r="AI1288"/>
      <c r="AJ1288"/>
      <c r="AK1288"/>
      <c r="AL1288"/>
      <c r="AM1288"/>
      <c r="AN1288"/>
      <c r="AO1288"/>
      <c r="AP1288"/>
      <c r="AQ1288"/>
      <c r="AR1288"/>
      <c r="AS1288"/>
      <c r="AT1288"/>
      <c r="AU1288"/>
      <c r="AV1288"/>
      <c r="AW1288"/>
      <c r="AX1288"/>
      <c r="AY1288"/>
      <c r="AZ1288"/>
      <c r="BA1288"/>
      <c r="BB1288"/>
      <c r="BC1288"/>
      <c r="BD1288"/>
      <c r="BE1288"/>
      <c r="BF1288"/>
      <c r="BG1288"/>
      <c r="BH1288"/>
      <c r="BI1288"/>
      <c r="BJ1288"/>
      <c r="BK1288"/>
      <c r="BL1288"/>
      <c r="BM1288"/>
      <c r="BN1288"/>
      <c r="BO1288"/>
      <c r="BP1288"/>
      <c r="BQ1288"/>
      <c r="BR1288"/>
      <c r="BS1288"/>
      <c r="BT1288"/>
    </row>
    <row r="1289" spans="1:72" s="8" customFormat="1" x14ac:dyDescent="0.25">
      <c r="A1289" s="93"/>
      <c r="B1289" s="93"/>
      <c r="C1289" s="93"/>
      <c r="D1289" s="93"/>
      <c r="E1289" s="104"/>
      <c r="F1289" s="104"/>
      <c r="G1289" s="104"/>
      <c r="H1289" s="104"/>
      <c r="I1289" s="104"/>
      <c r="J1289" s="104"/>
      <c r="K1289" s="104"/>
      <c r="L1289" s="104"/>
      <c r="M1289"/>
      <c r="N1289"/>
      <c r="O1289"/>
      <c r="P1289"/>
      <c r="Q1289"/>
      <c r="R1289"/>
      <c r="S1289"/>
      <c r="T1289"/>
      <c r="U1289"/>
      <c r="V1289"/>
      <c r="W1289"/>
      <c r="X1289"/>
      <c r="Y1289"/>
      <c r="Z1289"/>
      <c r="AA1289"/>
      <c r="AB1289"/>
      <c r="AC1289"/>
      <c r="AD1289"/>
      <c r="AE1289"/>
      <c r="AF1289"/>
      <c r="AG1289"/>
      <c r="AH1289"/>
      <c r="AI1289"/>
      <c r="AJ1289"/>
      <c r="AK1289"/>
      <c r="AL1289"/>
      <c r="AM1289"/>
      <c r="AN1289"/>
      <c r="AO1289"/>
      <c r="AP1289"/>
      <c r="AQ1289"/>
      <c r="AR1289"/>
      <c r="AS1289"/>
      <c r="AT1289"/>
      <c r="AU1289"/>
      <c r="AV1289"/>
      <c r="AW1289"/>
      <c r="AX1289"/>
      <c r="AY1289"/>
      <c r="AZ1289"/>
      <c r="BA1289"/>
      <c r="BB1289"/>
      <c r="BC1289"/>
      <c r="BD1289"/>
      <c r="BE1289"/>
      <c r="BF1289"/>
      <c r="BG1289"/>
      <c r="BH1289"/>
      <c r="BI1289"/>
      <c r="BJ1289"/>
      <c r="BK1289"/>
      <c r="BL1289"/>
      <c r="BM1289"/>
      <c r="BN1289"/>
      <c r="BO1289"/>
      <c r="BP1289"/>
      <c r="BQ1289"/>
      <c r="BR1289"/>
      <c r="BS1289"/>
      <c r="BT1289"/>
    </row>
    <row r="1290" spans="1:72" s="8" customFormat="1" x14ac:dyDescent="0.25">
      <c r="A1290" s="93"/>
      <c r="B1290" s="93"/>
      <c r="C1290" s="93"/>
      <c r="D1290" s="93"/>
      <c r="E1290" s="104"/>
      <c r="F1290" s="104"/>
      <c r="G1290" s="104"/>
      <c r="H1290" s="104"/>
      <c r="I1290" s="104"/>
      <c r="J1290" s="104"/>
      <c r="K1290" s="104"/>
      <c r="L1290" s="104"/>
      <c r="M1290"/>
      <c r="N1290"/>
      <c r="O1290"/>
      <c r="P1290"/>
      <c r="Q1290"/>
      <c r="R1290"/>
      <c r="S1290"/>
      <c r="T1290"/>
      <c r="U1290"/>
      <c r="V1290"/>
      <c r="W1290"/>
      <c r="X1290"/>
      <c r="Y1290"/>
      <c r="Z1290"/>
      <c r="AA1290"/>
      <c r="AB1290"/>
      <c r="AC1290"/>
      <c r="AD1290"/>
      <c r="AE1290"/>
      <c r="AF1290"/>
      <c r="AG1290"/>
      <c r="AH1290"/>
      <c r="AI1290"/>
      <c r="AJ1290"/>
      <c r="AK1290"/>
      <c r="AL1290"/>
      <c r="AM1290"/>
      <c r="AN1290"/>
      <c r="AO1290"/>
      <c r="AP1290"/>
      <c r="AQ1290"/>
      <c r="AR1290"/>
      <c r="AS1290"/>
      <c r="AT1290"/>
      <c r="AU1290"/>
      <c r="AV1290"/>
      <c r="AW1290"/>
      <c r="AX1290"/>
      <c r="AY1290"/>
      <c r="AZ1290"/>
      <c r="BA1290"/>
      <c r="BB1290"/>
      <c r="BC1290"/>
      <c r="BD1290"/>
      <c r="BE1290"/>
      <c r="BF1290"/>
      <c r="BG1290"/>
      <c r="BH1290"/>
      <c r="BI1290"/>
      <c r="BJ1290"/>
      <c r="BK1290"/>
      <c r="BL1290"/>
      <c r="BM1290"/>
      <c r="BN1290"/>
      <c r="BO1290"/>
      <c r="BP1290"/>
      <c r="BQ1290"/>
      <c r="BR1290"/>
      <c r="BS1290"/>
      <c r="BT1290"/>
    </row>
    <row r="1291" spans="1:72" s="8" customFormat="1" x14ac:dyDescent="0.25">
      <c r="A1291" s="93"/>
      <c r="B1291" s="93"/>
      <c r="C1291" s="93"/>
      <c r="D1291" s="93"/>
      <c r="E1291" s="104"/>
      <c r="F1291" s="104"/>
      <c r="G1291" s="104"/>
      <c r="H1291" s="104"/>
      <c r="I1291" s="104"/>
      <c r="J1291" s="104"/>
      <c r="K1291" s="104"/>
      <c r="L1291" s="104"/>
      <c r="M1291"/>
      <c r="N1291"/>
      <c r="O1291"/>
      <c r="P1291"/>
      <c r="Q1291"/>
      <c r="R1291"/>
      <c r="S1291"/>
      <c r="T1291"/>
      <c r="U1291"/>
      <c r="V1291"/>
      <c r="W1291"/>
      <c r="X1291"/>
      <c r="Y1291"/>
      <c r="Z1291"/>
      <c r="AA1291"/>
      <c r="AB1291"/>
      <c r="AC1291"/>
      <c r="AD1291"/>
      <c r="AE1291"/>
      <c r="AF1291"/>
      <c r="AG1291"/>
      <c r="AH1291"/>
      <c r="AI1291"/>
      <c r="AJ1291"/>
      <c r="AK1291"/>
      <c r="AL1291"/>
      <c r="AM1291"/>
      <c r="AN1291"/>
      <c r="AO1291"/>
      <c r="AP1291"/>
      <c r="AQ1291"/>
      <c r="AR1291"/>
      <c r="AS1291"/>
      <c r="AT1291"/>
      <c r="AU1291"/>
      <c r="AV1291"/>
      <c r="AW1291"/>
      <c r="AX1291"/>
      <c r="AY1291"/>
      <c r="AZ1291"/>
      <c r="BA1291"/>
      <c r="BB1291"/>
      <c r="BC1291"/>
      <c r="BD1291"/>
      <c r="BE1291"/>
      <c r="BF1291"/>
      <c r="BG1291"/>
      <c r="BH1291"/>
      <c r="BI1291"/>
      <c r="BJ1291"/>
      <c r="BK1291"/>
      <c r="BL1291"/>
      <c r="BM1291"/>
      <c r="BN1291"/>
      <c r="BO1291"/>
      <c r="BP1291"/>
      <c r="BQ1291"/>
      <c r="BR1291"/>
      <c r="BS1291"/>
      <c r="BT1291"/>
    </row>
    <row r="1292" spans="1:72" s="8" customFormat="1" x14ac:dyDescent="0.25">
      <c r="A1292" s="93"/>
      <c r="B1292" s="93"/>
      <c r="C1292" s="93"/>
      <c r="D1292" s="93"/>
      <c r="E1292" s="104"/>
      <c r="F1292" s="104"/>
      <c r="G1292" s="104"/>
      <c r="H1292" s="104"/>
      <c r="I1292" s="104"/>
      <c r="J1292" s="104"/>
      <c r="K1292" s="104"/>
      <c r="L1292" s="104"/>
      <c r="M1292"/>
      <c r="N1292"/>
      <c r="O1292"/>
      <c r="P1292"/>
      <c r="Q1292"/>
      <c r="R1292"/>
      <c r="S1292"/>
      <c r="T1292"/>
      <c r="U1292"/>
      <c r="V1292"/>
      <c r="W1292"/>
      <c r="X1292"/>
      <c r="Y1292"/>
      <c r="Z1292"/>
      <c r="AA1292"/>
      <c r="AB1292"/>
      <c r="AC1292"/>
      <c r="AD1292"/>
      <c r="AE1292"/>
      <c r="AF1292"/>
      <c r="AG1292"/>
      <c r="AH1292"/>
      <c r="AI1292"/>
      <c r="AJ1292"/>
      <c r="AK1292"/>
      <c r="AL1292"/>
      <c r="AM1292"/>
      <c r="AN1292"/>
      <c r="AO1292"/>
      <c r="AP1292"/>
      <c r="AQ1292"/>
      <c r="AR1292"/>
      <c r="AS1292"/>
      <c r="AT1292"/>
      <c r="AU1292"/>
      <c r="AV1292"/>
      <c r="AW1292"/>
      <c r="AX1292"/>
      <c r="AY1292"/>
      <c r="AZ1292"/>
      <c r="BA1292"/>
      <c r="BB1292"/>
      <c r="BC1292"/>
      <c r="BD1292"/>
      <c r="BE1292"/>
      <c r="BF1292"/>
      <c r="BG1292"/>
      <c r="BH1292"/>
      <c r="BI1292"/>
      <c r="BJ1292"/>
      <c r="BK1292"/>
      <c r="BL1292"/>
      <c r="BM1292"/>
      <c r="BN1292"/>
      <c r="BO1292"/>
      <c r="BP1292"/>
      <c r="BQ1292"/>
      <c r="BR1292"/>
      <c r="BS1292"/>
      <c r="BT1292"/>
    </row>
    <row r="1293" spans="1:72" s="8" customFormat="1" x14ac:dyDescent="0.25">
      <c r="A1293" s="93"/>
      <c r="B1293" s="93"/>
      <c r="C1293" s="93"/>
      <c r="D1293" s="93"/>
      <c r="E1293" s="104"/>
      <c r="F1293" s="104"/>
      <c r="G1293" s="104"/>
      <c r="H1293" s="104"/>
      <c r="I1293" s="104"/>
      <c r="J1293" s="104"/>
      <c r="K1293" s="104"/>
      <c r="L1293" s="104"/>
      <c r="M1293"/>
      <c r="N1293"/>
      <c r="O1293"/>
      <c r="P1293"/>
      <c r="Q1293"/>
      <c r="R1293"/>
      <c r="S1293"/>
      <c r="T1293"/>
      <c r="U1293"/>
      <c r="V1293"/>
      <c r="W1293"/>
      <c r="X1293"/>
      <c r="Y1293"/>
      <c r="Z1293"/>
      <c r="AA1293"/>
      <c r="AB1293"/>
      <c r="AC1293"/>
      <c r="AD1293"/>
      <c r="AE1293"/>
      <c r="AF1293"/>
      <c r="AG1293"/>
      <c r="AH1293"/>
      <c r="AI1293"/>
      <c r="AJ1293"/>
      <c r="AK1293"/>
      <c r="AL1293"/>
      <c r="AM1293"/>
      <c r="AN1293"/>
      <c r="AO1293"/>
      <c r="AP1293"/>
      <c r="AQ1293"/>
      <c r="AR1293"/>
      <c r="AS1293"/>
      <c r="AT1293"/>
      <c r="AU1293"/>
      <c r="AV1293"/>
      <c r="AW1293"/>
      <c r="AX1293"/>
      <c r="AY1293"/>
      <c r="AZ1293"/>
      <c r="BA1293"/>
      <c r="BB1293"/>
      <c r="BC1293"/>
      <c r="BD1293"/>
      <c r="BE1293"/>
      <c r="BF1293"/>
      <c r="BG1293"/>
      <c r="BH1293"/>
      <c r="BI1293"/>
      <c r="BJ1293"/>
      <c r="BK1293"/>
      <c r="BL1293"/>
      <c r="BM1293"/>
      <c r="BN1293"/>
      <c r="BO1293"/>
      <c r="BP1293"/>
      <c r="BQ1293"/>
      <c r="BR1293"/>
      <c r="BS1293"/>
      <c r="BT1293"/>
    </row>
    <row r="1294" spans="1:72" s="8" customFormat="1" x14ac:dyDescent="0.25">
      <c r="A1294" s="93"/>
      <c r="B1294" s="93"/>
      <c r="C1294" s="93"/>
      <c r="D1294" s="93"/>
      <c r="E1294" s="104"/>
      <c r="F1294" s="104"/>
      <c r="G1294" s="104"/>
      <c r="H1294" s="104"/>
      <c r="I1294" s="104"/>
      <c r="J1294" s="104"/>
      <c r="K1294" s="104"/>
      <c r="L1294" s="104"/>
      <c r="M1294"/>
      <c r="N1294"/>
      <c r="O1294"/>
      <c r="P1294"/>
      <c r="Q1294"/>
      <c r="R1294"/>
      <c r="S1294"/>
      <c r="T1294"/>
      <c r="U1294"/>
      <c r="V1294"/>
      <c r="W1294"/>
      <c r="X1294"/>
      <c r="Y1294"/>
      <c r="Z1294"/>
      <c r="AA1294"/>
      <c r="AB1294"/>
      <c r="AC1294"/>
      <c r="AD1294"/>
      <c r="AE1294"/>
      <c r="AF1294"/>
      <c r="AG1294"/>
      <c r="AH1294"/>
      <c r="AI1294"/>
      <c r="AJ1294"/>
      <c r="AK1294"/>
      <c r="AL1294"/>
      <c r="AM1294"/>
      <c r="AN1294"/>
      <c r="AO1294"/>
      <c r="AP1294"/>
      <c r="AQ1294"/>
      <c r="AR1294"/>
      <c r="AS1294"/>
      <c r="AT1294"/>
      <c r="AU1294"/>
      <c r="AV1294"/>
      <c r="AW1294"/>
      <c r="AX1294"/>
      <c r="AY1294"/>
      <c r="AZ1294"/>
      <c r="BA1294"/>
      <c r="BB1294"/>
      <c r="BC1294"/>
      <c r="BD1294"/>
      <c r="BE1294"/>
      <c r="BF1294"/>
      <c r="BG1294"/>
      <c r="BH1294"/>
      <c r="BI1294"/>
      <c r="BJ1294"/>
      <c r="BK1294"/>
      <c r="BL1294"/>
      <c r="BM1294"/>
      <c r="BN1294"/>
      <c r="BO1294"/>
      <c r="BP1294"/>
      <c r="BQ1294"/>
      <c r="BR1294"/>
      <c r="BS1294"/>
      <c r="BT1294"/>
    </row>
    <row r="1295" spans="1:72" s="8" customFormat="1" x14ac:dyDescent="0.25">
      <c r="A1295" s="93"/>
      <c r="B1295" s="93"/>
      <c r="C1295" s="93"/>
      <c r="D1295" s="93"/>
      <c r="E1295" s="104"/>
      <c r="F1295" s="104"/>
      <c r="G1295" s="104"/>
      <c r="H1295" s="104"/>
      <c r="I1295" s="104"/>
      <c r="J1295" s="104"/>
      <c r="K1295" s="104"/>
      <c r="L1295" s="104"/>
      <c r="M1295"/>
      <c r="N1295"/>
      <c r="O1295"/>
      <c r="P1295"/>
      <c r="Q1295"/>
      <c r="R1295"/>
      <c r="S1295"/>
      <c r="T1295"/>
      <c r="U1295"/>
      <c r="V1295"/>
      <c r="W1295"/>
      <c r="X1295"/>
      <c r="Y1295"/>
      <c r="Z1295"/>
      <c r="AA1295"/>
      <c r="AB1295"/>
      <c r="AC1295"/>
      <c r="AD1295"/>
      <c r="AE1295"/>
      <c r="AF1295"/>
      <c r="AG1295"/>
      <c r="AH1295"/>
      <c r="AI1295"/>
      <c r="AJ1295"/>
      <c r="AK1295"/>
      <c r="AL1295"/>
      <c r="AM1295"/>
      <c r="AN1295"/>
      <c r="AO1295"/>
      <c r="AP1295"/>
      <c r="AQ1295"/>
      <c r="AR1295"/>
      <c r="AS1295"/>
      <c r="AT1295"/>
      <c r="AU1295"/>
      <c r="AV1295"/>
      <c r="AW1295"/>
      <c r="AX1295"/>
      <c r="AY1295"/>
      <c r="AZ1295"/>
      <c r="BA1295"/>
      <c r="BB1295"/>
      <c r="BC1295"/>
      <c r="BD1295"/>
      <c r="BE1295"/>
      <c r="BF1295"/>
      <c r="BG1295"/>
      <c r="BH1295"/>
      <c r="BI1295"/>
      <c r="BJ1295"/>
      <c r="BK1295"/>
      <c r="BL1295"/>
      <c r="BM1295"/>
      <c r="BN1295"/>
      <c r="BO1295"/>
      <c r="BP1295"/>
      <c r="BQ1295"/>
      <c r="BR1295"/>
      <c r="BS1295"/>
      <c r="BT1295"/>
    </row>
    <row r="1296" spans="1:72" s="8" customFormat="1" x14ac:dyDescent="0.25">
      <c r="A1296" s="93"/>
      <c r="B1296" s="93"/>
      <c r="C1296" s="93"/>
      <c r="D1296" s="93"/>
      <c r="E1296" s="104"/>
      <c r="F1296" s="104"/>
      <c r="G1296" s="104"/>
      <c r="H1296" s="104"/>
      <c r="I1296" s="104"/>
      <c r="J1296" s="104"/>
      <c r="K1296" s="104"/>
      <c r="L1296" s="104"/>
      <c r="M1296"/>
      <c r="N1296"/>
      <c r="O1296"/>
      <c r="P1296"/>
      <c r="Q1296"/>
      <c r="R1296"/>
      <c r="S1296"/>
      <c r="T1296"/>
      <c r="U1296"/>
      <c r="V1296"/>
      <c r="W1296"/>
      <c r="X1296"/>
      <c r="Y1296"/>
      <c r="Z1296"/>
      <c r="AA1296"/>
      <c r="AB1296"/>
      <c r="AC1296"/>
      <c r="AD1296"/>
      <c r="AE1296"/>
      <c r="AF1296"/>
      <c r="AG1296"/>
      <c r="AH1296"/>
      <c r="AI1296"/>
      <c r="AJ1296"/>
      <c r="AK1296"/>
      <c r="AL1296"/>
      <c r="AM1296"/>
      <c r="AN1296"/>
      <c r="AO1296"/>
      <c r="AP1296"/>
      <c r="AQ1296"/>
      <c r="AR1296"/>
      <c r="AS1296"/>
      <c r="AT1296"/>
      <c r="AU1296"/>
      <c r="AV1296"/>
      <c r="AW1296"/>
      <c r="AX1296"/>
      <c r="AY1296"/>
      <c r="AZ1296"/>
      <c r="BA1296"/>
      <c r="BB1296"/>
      <c r="BC1296"/>
      <c r="BD1296"/>
      <c r="BE1296"/>
      <c r="BF1296"/>
      <c r="BG1296"/>
      <c r="BH1296"/>
      <c r="BI1296"/>
      <c r="BJ1296"/>
      <c r="BK1296"/>
      <c r="BL1296"/>
      <c r="BM1296"/>
      <c r="BN1296"/>
      <c r="BO1296"/>
      <c r="BP1296"/>
      <c r="BQ1296"/>
      <c r="BR1296"/>
      <c r="BS1296"/>
      <c r="BT1296"/>
    </row>
    <row r="1297" spans="1:72" s="8" customFormat="1" x14ac:dyDescent="0.25">
      <c r="A1297" s="93"/>
      <c r="B1297" s="93"/>
      <c r="C1297" s="93"/>
      <c r="D1297" s="93"/>
      <c r="E1297" s="104"/>
      <c r="F1297" s="104"/>
      <c r="G1297" s="104"/>
      <c r="H1297" s="104"/>
      <c r="I1297" s="104"/>
      <c r="J1297" s="104"/>
      <c r="K1297" s="104"/>
      <c r="L1297" s="104"/>
      <c r="M1297"/>
      <c r="N1297"/>
      <c r="O1297"/>
      <c r="P1297"/>
      <c r="Q1297"/>
      <c r="R1297"/>
      <c r="S1297"/>
      <c r="T1297"/>
      <c r="U1297"/>
      <c r="V1297"/>
      <c r="W1297"/>
      <c r="X1297"/>
      <c r="Y1297"/>
      <c r="Z1297"/>
      <c r="AA1297"/>
      <c r="AB1297"/>
      <c r="AC1297"/>
      <c r="AD1297"/>
      <c r="AE1297"/>
      <c r="AF1297"/>
      <c r="AG1297"/>
      <c r="AH1297"/>
      <c r="AI1297"/>
      <c r="AJ1297"/>
      <c r="AK1297"/>
      <c r="AL1297"/>
      <c r="AM1297"/>
      <c r="AN1297"/>
      <c r="AO1297"/>
      <c r="AP1297"/>
      <c r="AQ1297"/>
      <c r="AR1297"/>
      <c r="AS1297"/>
      <c r="AT1297"/>
      <c r="AU1297"/>
      <c r="AV1297"/>
      <c r="AW1297"/>
      <c r="AX1297"/>
      <c r="AY1297"/>
      <c r="AZ1297"/>
      <c r="BA1297"/>
      <c r="BB1297"/>
      <c r="BC1297"/>
      <c r="BD1297"/>
      <c r="BE1297"/>
      <c r="BF1297"/>
      <c r="BG1297"/>
      <c r="BH1297"/>
      <c r="BI1297"/>
      <c r="BJ1297"/>
      <c r="BK1297"/>
      <c r="BL1297"/>
      <c r="BM1297"/>
      <c r="BN1297"/>
      <c r="BO1297"/>
      <c r="BP1297"/>
      <c r="BQ1297"/>
      <c r="BR1297"/>
      <c r="BS1297"/>
      <c r="BT1297"/>
    </row>
    <row r="1298" spans="1:72" s="8" customFormat="1" x14ac:dyDescent="0.25">
      <c r="A1298" s="93"/>
      <c r="B1298" s="93"/>
      <c r="C1298" s="93"/>
      <c r="D1298" s="93"/>
      <c r="E1298" s="104"/>
      <c r="F1298" s="104"/>
      <c r="G1298" s="104"/>
      <c r="H1298" s="104"/>
      <c r="I1298" s="104"/>
      <c r="J1298" s="104"/>
      <c r="K1298" s="104"/>
      <c r="L1298" s="104"/>
      <c r="M1298"/>
      <c r="N1298"/>
      <c r="O1298"/>
      <c r="P1298"/>
      <c r="Q1298"/>
      <c r="R1298"/>
      <c r="S1298"/>
      <c r="T1298"/>
      <c r="U1298"/>
      <c r="V1298"/>
      <c r="W1298"/>
      <c r="X1298"/>
      <c r="Y1298"/>
      <c r="Z1298"/>
      <c r="AA1298"/>
      <c r="AB1298"/>
      <c r="AC1298"/>
      <c r="AD1298"/>
      <c r="AE1298"/>
      <c r="AF1298"/>
      <c r="AG1298"/>
      <c r="AH1298"/>
      <c r="AI1298"/>
      <c r="AJ1298"/>
      <c r="AK1298"/>
      <c r="AL1298"/>
      <c r="AM1298"/>
      <c r="AN1298"/>
      <c r="AO1298"/>
      <c r="AP1298"/>
      <c r="AQ1298"/>
      <c r="AR1298"/>
      <c r="AS1298"/>
      <c r="AT1298"/>
      <c r="AU1298"/>
      <c r="AV1298"/>
      <c r="AW1298"/>
      <c r="AX1298"/>
      <c r="AY1298"/>
      <c r="AZ1298"/>
      <c r="BA1298"/>
      <c r="BB1298"/>
      <c r="BC1298"/>
      <c r="BD1298"/>
      <c r="BE1298"/>
      <c r="BF1298"/>
      <c r="BG1298"/>
      <c r="BH1298"/>
      <c r="BI1298"/>
      <c r="BJ1298"/>
      <c r="BK1298"/>
      <c r="BL1298"/>
      <c r="BM1298"/>
      <c r="BN1298"/>
      <c r="BO1298"/>
      <c r="BP1298"/>
      <c r="BQ1298"/>
      <c r="BR1298"/>
      <c r="BS1298"/>
      <c r="BT1298"/>
    </row>
    <row r="1299" spans="1:72" s="8" customFormat="1" x14ac:dyDescent="0.25">
      <c r="A1299" s="93"/>
      <c r="B1299" s="93"/>
      <c r="C1299" s="93"/>
      <c r="D1299" s="93"/>
      <c r="E1299" s="104"/>
      <c r="F1299" s="104"/>
      <c r="G1299" s="104"/>
      <c r="H1299" s="104"/>
      <c r="I1299" s="104"/>
      <c r="J1299" s="104"/>
      <c r="K1299" s="104"/>
      <c r="L1299" s="104"/>
      <c r="M1299"/>
      <c r="N1299"/>
      <c r="O1299"/>
      <c r="P1299"/>
      <c r="Q1299"/>
      <c r="R1299"/>
      <c r="S1299"/>
      <c r="T1299"/>
      <c r="U1299"/>
      <c r="V1299"/>
      <c r="W1299"/>
      <c r="X1299"/>
      <c r="Y1299"/>
      <c r="Z1299"/>
      <c r="AA1299"/>
      <c r="AB1299"/>
      <c r="AC1299"/>
      <c r="AD1299"/>
      <c r="AE1299"/>
      <c r="AF1299"/>
      <c r="AG1299"/>
      <c r="AH1299"/>
      <c r="AI1299"/>
      <c r="AJ1299"/>
      <c r="AK1299"/>
      <c r="AL1299"/>
      <c r="AM1299"/>
      <c r="AN1299"/>
      <c r="AO1299"/>
      <c r="AP1299"/>
      <c r="AQ1299"/>
      <c r="AR1299"/>
      <c r="AS1299"/>
      <c r="AT1299"/>
      <c r="AU1299"/>
      <c r="AV1299"/>
      <c r="AW1299"/>
      <c r="AX1299"/>
      <c r="AY1299"/>
      <c r="AZ1299"/>
      <c r="BA1299"/>
      <c r="BB1299"/>
      <c r="BC1299"/>
      <c r="BD1299"/>
      <c r="BE1299"/>
      <c r="BF1299"/>
      <c r="BG1299"/>
      <c r="BH1299"/>
      <c r="BI1299"/>
      <c r="BJ1299"/>
      <c r="BK1299"/>
      <c r="BL1299"/>
      <c r="BM1299"/>
      <c r="BN1299"/>
      <c r="BO1299"/>
      <c r="BP1299"/>
      <c r="BQ1299"/>
      <c r="BR1299"/>
      <c r="BS1299"/>
      <c r="BT1299"/>
    </row>
    <row r="1300" spans="1:72" s="8" customFormat="1" x14ac:dyDescent="0.25">
      <c r="A1300" s="93"/>
      <c r="B1300" s="93"/>
      <c r="C1300" s="93"/>
      <c r="D1300" s="93"/>
      <c r="E1300" s="104"/>
      <c r="F1300" s="104"/>
      <c r="G1300" s="104"/>
      <c r="H1300" s="104"/>
      <c r="I1300" s="104"/>
      <c r="J1300" s="104"/>
      <c r="K1300" s="104"/>
      <c r="L1300" s="104"/>
      <c r="M1300"/>
      <c r="N1300"/>
      <c r="O1300"/>
      <c r="P1300"/>
      <c r="Q1300"/>
      <c r="R1300"/>
      <c r="S1300"/>
      <c r="T1300"/>
      <c r="U1300"/>
      <c r="V1300"/>
      <c r="W1300"/>
      <c r="X1300"/>
      <c r="Y1300"/>
      <c r="Z1300"/>
      <c r="AA1300"/>
      <c r="AB1300"/>
      <c r="AC1300"/>
      <c r="AD1300"/>
      <c r="AE1300"/>
      <c r="AF1300"/>
      <c r="AG1300"/>
      <c r="AH1300"/>
      <c r="AI1300"/>
      <c r="AJ1300"/>
      <c r="AK1300"/>
      <c r="AL1300"/>
      <c r="AM1300"/>
      <c r="AN1300"/>
      <c r="AO1300"/>
      <c r="AP1300"/>
      <c r="AQ1300"/>
      <c r="AR1300"/>
      <c r="AS1300"/>
      <c r="AT1300"/>
      <c r="AU1300"/>
      <c r="AV1300"/>
      <c r="AW1300"/>
      <c r="AX1300"/>
      <c r="AY1300"/>
      <c r="AZ1300"/>
      <c r="BA1300"/>
      <c r="BB1300"/>
      <c r="BC1300"/>
      <c r="BD1300"/>
      <c r="BE1300"/>
      <c r="BF1300"/>
      <c r="BG1300"/>
      <c r="BH1300"/>
      <c r="BI1300"/>
      <c r="BJ1300"/>
      <c r="BK1300"/>
      <c r="BL1300"/>
      <c r="BM1300"/>
      <c r="BN1300"/>
      <c r="BO1300"/>
      <c r="BP1300"/>
      <c r="BQ1300"/>
      <c r="BR1300"/>
      <c r="BS1300"/>
      <c r="BT1300"/>
    </row>
    <row r="1301" spans="1:72" s="8" customFormat="1" x14ac:dyDescent="0.25">
      <c r="A1301" s="93"/>
      <c r="B1301" s="93"/>
      <c r="C1301" s="93"/>
      <c r="D1301" s="93"/>
      <c r="E1301" s="104"/>
      <c r="F1301" s="104"/>
      <c r="G1301" s="104"/>
      <c r="H1301" s="104"/>
      <c r="I1301" s="104"/>
      <c r="J1301" s="104"/>
      <c r="K1301" s="104"/>
      <c r="L1301" s="104"/>
      <c r="M1301"/>
      <c r="N1301"/>
      <c r="O1301"/>
      <c r="P1301"/>
      <c r="Q1301"/>
      <c r="R1301"/>
      <c r="S1301"/>
      <c r="T1301"/>
      <c r="U1301"/>
      <c r="V1301"/>
      <c r="W1301"/>
      <c r="X1301"/>
      <c r="Y1301"/>
      <c r="Z1301"/>
      <c r="AA1301"/>
      <c r="AB1301"/>
      <c r="AC1301"/>
      <c r="AD1301"/>
      <c r="AE1301"/>
      <c r="AF1301"/>
      <c r="AG1301"/>
      <c r="AH1301"/>
      <c r="AI1301"/>
      <c r="AJ1301"/>
      <c r="AK1301"/>
      <c r="AL1301"/>
      <c r="AM1301"/>
      <c r="AN1301"/>
      <c r="AO1301"/>
      <c r="AP1301"/>
      <c r="AQ1301"/>
      <c r="AR1301"/>
      <c r="AS1301"/>
      <c r="AT1301"/>
      <c r="AU1301"/>
      <c r="AV1301"/>
      <c r="AW1301"/>
      <c r="AX1301"/>
      <c r="AY1301"/>
      <c r="AZ1301"/>
      <c r="BA1301"/>
      <c r="BB1301"/>
      <c r="BC1301"/>
      <c r="BD1301"/>
      <c r="BE1301"/>
      <c r="BF1301"/>
      <c r="BG1301"/>
      <c r="BH1301"/>
      <c r="BI1301"/>
      <c r="BJ1301"/>
      <c r="BK1301"/>
      <c r="BL1301"/>
      <c r="BM1301"/>
      <c r="BN1301"/>
      <c r="BO1301"/>
      <c r="BP1301"/>
      <c r="BQ1301"/>
      <c r="BR1301"/>
      <c r="BS1301"/>
      <c r="BT1301"/>
    </row>
    <row r="1302" spans="1:72" s="8" customFormat="1" x14ac:dyDescent="0.25">
      <c r="A1302" s="93"/>
      <c r="B1302" s="93"/>
      <c r="C1302" s="93"/>
      <c r="D1302" s="93"/>
      <c r="E1302" s="104"/>
      <c r="F1302" s="104"/>
      <c r="G1302" s="104"/>
      <c r="H1302" s="104"/>
      <c r="I1302" s="104"/>
      <c r="J1302" s="104"/>
      <c r="K1302" s="104"/>
      <c r="L1302" s="104"/>
      <c r="M1302"/>
      <c r="N1302"/>
      <c r="O1302"/>
      <c r="P1302"/>
      <c r="Q1302"/>
      <c r="R1302"/>
      <c r="S1302"/>
      <c r="T1302"/>
      <c r="U1302"/>
      <c r="V1302"/>
      <c r="W1302"/>
      <c r="X1302"/>
      <c r="Y1302"/>
      <c r="Z1302"/>
      <c r="AA1302"/>
      <c r="AB1302"/>
      <c r="AC1302"/>
      <c r="AD1302"/>
      <c r="AE1302"/>
      <c r="AF1302"/>
      <c r="AG1302"/>
      <c r="AH1302"/>
      <c r="AI1302"/>
      <c r="AJ1302"/>
      <c r="AK1302"/>
      <c r="AL1302"/>
      <c r="AM1302"/>
      <c r="AN1302"/>
      <c r="AO1302"/>
      <c r="AP1302"/>
      <c r="AQ1302"/>
      <c r="AR1302"/>
      <c r="AS1302"/>
      <c r="AT1302"/>
      <c r="AU1302"/>
      <c r="AV1302"/>
      <c r="AW1302"/>
      <c r="AX1302"/>
      <c r="AY1302"/>
      <c r="AZ1302"/>
      <c r="BA1302"/>
      <c r="BB1302"/>
      <c r="BC1302"/>
      <c r="BD1302"/>
      <c r="BE1302"/>
      <c r="BF1302"/>
      <c r="BG1302"/>
      <c r="BH1302"/>
      <c r="BI1302"/>
      <c r="BJ1302"/>
      <c r="BK1302"/>
      <c r="BL1302"/>
      <c r="BM1302"/>
      <c r="BN1302"/>
      <c r="BO1302"/>
      <c r="BP1302"/>
      <c r="BQ1302"/>
      <c r="BR1302"/>
      <c r="BS1302"/>
      <c r="BT1302"/>
    </row>
    <row r="1303" spans="1:72" s="8" customFormat="1" x14ac:dyDescent="0.25">
      <c r="A1303" s="93"/>
      <c r="B1303" s="93"/>
      <c r="C1303" s="93"/>
      <c r="D1303" s="93"/>
      <c r="E1303" s="104"/>
      <c r="F1303" s="104"/>
      <c r="G1303" s="104"/>
      <c r="H1303" s="104"/>
      <c r="I1303" s="104"/>
      <c r="J1303" s="104"/>
      <c r="K1303" s="104"/>
      <c r="L1303" s="104"/>
      <c r="M1303"/>
      <c r="N1303"/>
      <c r="O1303"/>
      <c r="P1303"/>
      <c r="Q1303"/>
      <c r="R1303"/>
      <c r="S1303"/>
      <c r="T1303"/>
      <c r="U1303"/>
      <c r="V1303"/>
      <c r="W1303"/>
      <c r="X1303"/>
      <c r="Y1303"/>
      <c r="Z1303"/>
      <c r="AA1303"/>
      <c r="AB1303"/>
      <c r="AC1303"/>
      <c r="AD1303"/>
      <c r="AE1303"/>
      <c r="AF1303"/>
      <c r="AG1303"/>
      <c r="AH1303"/>
      <c r="AI1303"/>
      <c r="AJ1303"/>
      <c r="AK1303"/>
      <c r="AL1303"/>
      <c r="AM1303"/>
      <c r="AN1303"/>
      <c r="AO1303"/>
      <c r="AP1303"/>
      <c r="AQ1303"/>
      <c r="AR1303"/>
      <c r="AS1303"/>
      <c r="AT1303"/>
      <c r="AU1303"/>
      <c r="AV1303"/>
      <c r="AW1303"/>
      <c r="AX1303"/>
      <c r="AY1303"/>
      <c r="AZ1303"/>
      <c r="BA1303"/>
      <c r="BB1303"/>
      <c r="BC1303"/>
      <c r="BD1303"/>
      <c r="BE1303"/>
      <c r="BF1303"/>
      <c r="BG1303"/>
      <c r="BH1303"/>
      <c r="BI1303"/>
      <c r="BJ1303"/>
      <c r="BK1303"/>
      <c r="BL1303"/>
      <c r="BM1303"/>
      <c r="BN1303"/>
      <c r="BO1303"/>
      <c r="BP1303"/>
      <c r="BQ1303"/>
      <c r="BR1303"/>
      <c r="BS1303"/>
      <c r="BT1303"/>
    </row>
    <row r="1304" spans="1:72" s="8" customFormat="1" x14ac:dyDescent="0.25">
      <c r="A1304" s="93"/>
      <c r="B1304" s="93"/>
      <c r="C1304" s="93"/>
      <c r="D1304" s="93"/>
      <c r="E1304" s="104"/>
      <c r="F1304" s="104"/>
      <c r="G1304" s="104"/>
      <c r="H1304" s="104"/>
      <c r="I1304" s="104"/>
      <c r="J1304" s="104"/>
      <c r="K1304" s="104"/>
      <c r="L1304" s="104"/>
      <c r="M1304"/>
      <c r="N1304"/>
      <c r="O1304"/>
      <c r="P1304"/>
      <c r="Q1304"/>
      <c r="R1304"/>
      <c r="S1304"/>
      <c r="T1304"/>
      <c r="U1304"/>
      <c r="V1304"/>
      <c r="W1304"/>
      <c r="X1304"/>
      <c r="Y1304"/>
      <c r="Z1304"/>
      <c r="AA1304"/>
      <c r="AB1304"/>
      <c r="AC1304"/>
      <c r="AD1304"/>
      <c r="AE1304"/>
      <c r="AF1304"/>
      <c r="AG1304"/>
      <c r="AH1304"/>
      <c r="AI1304"/>
      <c r="AJ1304"/>
      <c r="AK1304"/>
      <c r="AL1304"/>
      <c r="AM1304"/>
      <c r="AN1304"/>
      <c r="AO1304"/>
      <c r="AP1304"/>
      <c r="AQ1304"/>
      <c r="AR1304"/>
      <c r="AS1304"/>
      <c r="AT1304"/>
      <c r="AU1304"/>
      <c r="AV1304"/>
      <c r="AW1304"/>
      <c r="AX1304"/>
      <c r="AY1304"/>
      <c r="AZ1304"/>
      <c r="BA1304"/>
      <c r="BB1304"/>
      <c r="BC1304"/>
      <c r="BD1304"/>
      <c r="BE1304"/>
      <c r="BF1304"/>
      <c r="BG1304"/>
      <c r="BH1304"/>
      <c r="BI1304"/>
      <c r="BJ1304"/>
      <c r="BK1304"/>
      <c r="BL1304"/>
      <c r="BM1304"/>
      <c r="BN1304"/>
      <c r="BO1304"/>
      <c r="BP1304"/>
      <c r="BQ1304"/>
      <c r="BR1304"/>
      <c r="BS1304"/>
      <c r="BT1304"/>
    </row>
    <row r="1305" spans="1:72" s="8" customFormat="1" x14ac:dyDescent="0.25">
      <c r="A1305" s="93"/>
      <c r="B1305" s="93"/>
      <c r="C1305" s="93"/>
      <c r="D1305" s="93"/>
      <c r="E1305" s="104"/>
      <c r="F1305" s="104"/>
      <c r="G1305" s="104"/>
      <c r="H1305" s="104"/>
      <c r="I1305" s="104"/>
      <c r="J1305" s="104"/>
      <c r="K1305" s="104"/>
      <c r="L1305" s="104"/>
      <c r="M1305"/>
      <c r="N1305"/>
      <c r="O1305"/>
      <c r="P1305"/>
      <c r="Q1305"/>
      <c r="R1305"/>
      <c r="S1305"/>
      <c r="T1305"/>
      <c r="U1305"/>
      <c r="V1305"/>
      <c r="W1305"/>
      <c r="X1305"/>
      <c r="Y1305"/>
      <c r="Z1305"/>
      <c r="AA1305"/>
      <c r="AB1305"/>
      <c r="AC1305"/>
      <c r="AD1305"/>
      <c r="AE1305"/>
      <c r="AF1305"/>
      <c r="AG1305"/>
      <c r="AH1305"/>
      <c r="AI1305"/>
      <c r="AJ1305"/>
      <c r="AK1305"/>
      <c r="AL1305"/>
      <c r="AM1305"/>
      <c r="AN1305"/>
      <c r="AO1305"/>
      <c r="AP1305"/>
      <c r="AQ1305"/>
      <c r="AR1305"/>
      <c r="AS1305"/>
      <c r="AT1305"/>
      <c r="AU1305"/>
      <c r="AV1305"/>
      <c r="AW1305"/>
      <c r="AX1305"/>
      <c r="AY1305"/>
      <c r="AZ1305"/>
      <c r="BA1305"/>
      <c r="BB1305"/>
      <c r="BC1305"/>
      <c r="BD1305"/>
      <c r="BE1305"/>
      <c r="BF1305"/>
      <c r="BG1305"/>
      <c r="BH1305"/>
      <c r="BI1305"/>
      <c r="BJ1305"/>
      <c r="BK1305"/>
      <c r="BL1305"/>
      <c r="BM1305"/>
      <c r="BN1305"/>
      <c r="BO1305"/>
      <c r="BP1305"/>
      <c r="BQ1305"/>
      <c r="BR1305"/>
      <c r="BS1305"/>
      <c r="BT1305"/>
    </row>
    <row r="1306" spans="1:72" s="8" customFormat="1" x14ac:dyDescent="0.25">
      <c r="A1306" s="93"/>
      <c r="B1306" s="93"/>
      <c r="C1306" s="93"/>
      <c r="D1306" s="93"/>
      <c r="E1306" s="104"/>
      <c r="F1306" s="104"/>
      <c r="G1306" s="104"/>
      <c r="H1306" s="104"/>
      <c r="I1306" s="104"/>
      <c r="J1306" s="104"/>
      <c r="K1306" s="104"/>
      <c r="L1306" s="104"/>
      <c r="M1306"/>
      <c r="N1306"/>
      <c r="O1306"/>
      <c r="P1306"/>
      <c r="Q1306"/>
      <c r="R1306"/>
      <c r="S1306"/>
      <c r="T1306"/>
      <c r="U1306"/>
      <c r="V1306"/>
      <c r="W1306"/>
      <c r="X1306"/>
      <c r="Y1306"/>
      <c r="Z1306"/>
      <c r="AA1306"/>
      <c r="AB1306"/>
      <c r="AC1306"/>
      <c r="AD1306"/>
      <c r="AE1306"/>
      <c r="AF1306"/>
      <c r="AG1306"/>
      <c r="AH1306"/>
      <c r="AI1306"/>
      <c r="AJ1306"/>
      <c r="AK1306"/>
      <c r="AL1306"/>
      <c r="AM1306"/>
      <c r="AN1306"/>
      <c r="AO1306"/>
      <c r="AP1306"/>
      <c r="AQ1306"/>
      <c r="AR1306"/>
      <c r="AS1306"/>
      <c r="AT1306"/>
      <c r="AU1306"/>
      <c r="AV1306"/>
      <c r="AW1306"/>
      <c r="AX1306"/>
      <c r="AY1306"/>
      <c r="AZ1306"/>
      <c r="BA1306"/>
      <c r="BB1306"/>
      <c r="BC1306"/>
      <c r="BD1306"/>
      <c r="BE1306"/>
      <c r="BF1306"/>
      <c r="BG1306"/>
      <c r="BH1306"/>
      <c r="BI1306"/>
      <c r="BJ1306"/>
      <c r="BK1306"/>
      <c r="BL1306"/>
      <c r="BM1306"/>
      <c r="BN1306"/>
      <c r="BO1306"/>
      <c r="BP1306"/>
      <c r="BQ1306"/>
      <c r="BR1306"/>
      <c r="BS1306"/>
      <c r="BT1306"/>
    </row>
    <row r="1307" spans="1:72" s="8" customFormat="1" x14ac:dyDescent="0.25">
      <c r="A1307" s="93"/>
      <c r="B1307" s="93"/>
      <c r="C1307" s="93"/>
      <c r="D1307" s="93"/>
      <c r="E1307" s="104"/>
      <c r="F1307" s="104"/>
      <c r="G1307" s="104"/>
      <c r="H1307" s="104"/>
      <c r="I1307" s="104"/>
      <c r="J1307" s="104"/>
      <c r="K1307" s="104"/>
      <c r="L1307" s="104"/>
      <c r="M1307"/>
      <c r="N1307"/>
      <c r="O1307"/>
      <c r="P1307"/>
      <c r="Q1307"/>
      <c r="R1307"/>
      <c r="S1307"/>
      <c r="T1307"/>
      <c r="U1307"/>
      <c r="V1307"/>
      <c r="W1307"/>
      <c r="X1307"/>
      <c r="Y1307"/>
      <c r="Z1307"/>
      <c r="AA1307"/>
      <c r="AB1307"/>
      <c r="AC1307"/>
      <c r="AD1307"/>
      <c r="AE1307"/>
      <c r="AF1307"/>
      <c r="AG1307"/>
      <c r="AH1307"/>
      <c r="AI1307"/>
      <c r="AJ1307"/>
      <c r="AK1307"/>
      <c r="AL1307"/>
      <c r="AM1307"/>
      <c r="AN1307"/>
      <c r="AO1307"/>
      <c r="AP1307"/>
      <c r="AQ1307"/>
      <c r="AR1307"/>
      <c r="AS1307"/>
      <c r="AT1307"/>
      <c r="AU1307"/>
      <c r="AV1307"/>
      <c r="AW1307"/>
      <c r="AX1307"/>
      <c r="AY1307"/>
      <c r="AZ1307"/>
      <c r="BA1307"/>
      <c r="BB1307"/>
      <c r="BC1307"/>
      <c r="BD1307"/>
      <c r="BE1307"/>
      <c r="BF1307"/>
      <c r="BG1307"/>
      <c r="BH1307"/>
      <c r="BI1307"/>
      <c r="BJ1307"/>
      <c r="BK1307"/>
      <c r="BL1307"/>
      <c r="BM1307"/>
      <c r="BN1307"/>
      <c r="BO1307"/>
      <c r="BP1307"/>
      <c r="BQ1307"/>
      <c r="BR1307"/>
      <c r="BS1307"/>
      <c r="BT1307"/>
    </row>
    <row r="1308" spans="1:72" s="8" customFormat="1" x14ac:dyDescent="0.25">
      <c r="A1308" s="93"/>
      <c r="B1308" s="93"/>
      <c r="C1308" s="93"/>
      <c r="D1308" s="93"/>
      <c r="E1308" s="104"/>
      <c r="F1308" s="104"/>
      <c r="G1308" s="104"/>
      <c r="H1308" s="104"/>
      <c r="I1308" s="104"/>
      <c r="J1308" s="104"/>
      <c r="K1308" s="104"/>
      <c r="L1308" s="104"/>
      <c r="M1308"/>
      <c r="N1308"/>
      <c r="O1308"/>
      <c r="P1308"/>
      <c r="Q1308"/>
      <c r="R1308"/>
      <c r="S1308"/>
      <c r="T1308"/>
      <c r="U1308"/>
      <c r="V1308"/>
      <c r="W1308"/>
      <c r="X1308"/>
      <c r="Y1308"/>
      <c r="Z1308"/>
      <c r="AA1308"/>
      <c r="AB1308"/>
      <c r="AC1308"/>
      <c r="AD1308"/>
      <c r="AE1308"/>
      <c r="AF1308"/>
      <c r="AG1308"/>
      <c r="AH1308"/>
      <c r="AI1308"/>
      <c r="AJ1308"/>
      <c r="AK1308"/>
      <c r="AL1308"/>
      <c r="AM1308"/>
      <c r="AN1308"/>
      <c r="AO1308"/>
      <c r="AP1308"/>
      <c r="AQ1308"/>
      <c r="AR1308"/>
      <c r="AS1308"/>
      <c r="AT1308"/>
      <c r="AU1308"/>
      <c r="AV1308"/>
      <c r="AW1308"/>
      <c r="AX1308"/>
      <c r="AY1308"/>
      <c r="AZ1308"/>
      <c r="BA1308"/>
      <c r="BB1308"/>
      <c r="BC1308"/>
      <c r="BD1308"/>
      <c r="BE1308"/>
      <c r="BF1308"/>
      <c r="BG1308"/>
      <c r="BH1308"/>
      <c r="BI1308"/>
      <c r="BJ1308"/>
      <c r="BK1308"/>
      <c r="BL1308"/>
      <c r="BM1308"/>
      <c r="BN1308"/>
      <c r="BO1308"/>
      <c r="BP1308"/>
      <c r="BQ1308"/>
      <c r="BR1308"/>
      <c r="BS1308"/>
      <c r="BT1308"/>
    </row>
    <row r="1309" spans="1:72" s="8" customFormat="1" x14ac:dyDescent="0.25">
      <c r="A1309" s="93"/>
      <c r="B1309" s="93"/>
      <c r="C1309" s="93"/>
      <c r="D1309" s="93"/>
      <c r="E1309" s="104"/>
      <c r="F1309" s="104"/>
      <c r="G1309" s="104"/>
      <c r="H1309" s="104"/>
      <c r="I1309" s="104"/>
      <c r="J1309" s="104"/>
      <c r="K1309" s="104"/>
      <c r="L1309" s="104"/>
      <c r="M1309"/>
      <c r="N1309"/>
      <c r="O1309"/>
      <c r="P1309"/>
      <c r="Q1309"/>
      <c r="R1309"/>
      <c r="S1309"/>
      <c r="T1309"/>
      <c r="U1309"/>
      <c r="V1309"/>
      <c r="W1309"/>
      <c r="X1309"/>
      <c r="Y1309"/>
      <c r="Z1309"/>
      <c r="AA1309"/>
      <c r="AB1309"/>
      <c r="AC1309"/>
      <c r="AD1309"/>
      <c r="AE1309"/>
      <c r="AF1309"/>
      <c r="AG1309"/>
      <c r="AH1309"/>
      <c r="AI1309"/>
      <c r="AJ1309"/>
      <c r="AK1309"/>
      <c r="AL1309"/>
      <c r="AM1309"/>
      <c r="AN1309"/>
      <c r="AO1309"/>
      <c r="AP1309"/>
      <c r="AQ1309"/>
      <c r="AR1309"/>
      <c r="AS1309"/>
      <c r="AT1309"/>
      <c r="AU1309"/>
      <c r="AV1309"/>
      <c r="AW1309"/>
      <c r="AX1309"/>
      <c r="AY1309"/>
      <c r="AZ1309"/>
      <c r="BA1309"/>
      <c r="BB1309"/>
      <c r="BC1309"/>
      <c r="BD1309"/>
      <c r="BE1309"/>
      <c r="BF1309"/>
      <c r="BG1309"/>
      <c r="BH1309"/>
      <c r="BI1309"/>
      <c r="BJ1309"/>
      <c r="BK1309"/>
      <c r="BL1309"/>
      <c r="BM1309"/>
      <c r="BN1309"/>
      <c r="BO1309"/>
      <c r="BP1309"/>
      <c r="BQ1309"/>
      <c r="BR1309"/>
      <c r="BS1309"/>
      <c r="BT1309"/>
    </row>
    <row r="1310" spans="1:72" s="8" customFormat="1" x14ac:dyDescent="0.25">
      <c r="A1310" s="93"/>
      <c r="B1310" s="93"/>
      <c r="C1310" s="93"/>
      <c r="D1310" s="93"/>
      <c r="E1310" s="104"/>
      <c r="F1310" s="104"/>
      <c r="G1310" s="104"/>
      <c r="H1310" s="104"/>
      <c r="I1310" s="104"/>
      <c r="J1310" s="104"/>
      <c r="K1310" s="104"/>
      <c r="L1310" s="104"/>
      <c r="M1310"/>
      <c r="N1310"/>
      <c r="O1310"/>
      <c r="P1310"/>
      <c r="Q1310"/>
      <c r="R1310"/>
      <c r="S1310"/>
      <c r="T1310"/>
      <c r="U1310"/>
      <c r="V1310"/>
      <c r="W1310"/>
      <c r="X1310"/>
      <c r="Y1310"/>
      <c r="Z1310"/>
      <c r="AA1310"/>
      <c r="AB1310"/>
      <c r="AC1310"/>
      <c r="AD1310"/>
      <c r="AE1310"/>
      <c r="AF1310"/>
      <c r="AG1310"/>
      <c r="AH1310"/>
      <c r="AI1310"/>
      <c r="AJ1310"/>
      <c r="AK1310"/>
      <c r="AL1310"/>
      <c r="AM1310"/>
      <c r="AN1310"/>
      <c r="AO1310"/>
      <c r="AP1310"/>
      <c r="AQ1310"/>
      <c r="AR1310"/>
      <c r="AS1310"/>
      <c r="AT1310"/>
      <c r="AU1310"/>
      <c r="AV1310"/>
      <c r="AW1310"/>
      <c r="AX1310"/>
      <c r="AY1310"/>
      <c r="AZ1310"/>
      <c r="BA1310"/>
      <c r="BB1310"/>
      <c r="BC1310"/>
      <c r="BD1310"/>
      <c r="BE1310"/>
      <c r="BF1310"/>
      <c r="BG1310"/>
      <c r="BH1310"/>
      <c r="BI1310"/>
      <c r="BJ1310"/>
      <c r="BK1310"/>
      <c r="BL1310"/>
      <c r="BM1310"/>
      <c r="BN1310"/>
      <c r="BO1310"/>
      <c r="BP1310"/>
      <c r="BQ1310"/>
      <c r="BR1310"/>
      <c r="BS1310"/>
      <c r="BT1310"/>
    </row>
    <row r="1311" spans="1:72" s="8" customFormat="1" x14ac:dyDescent="0.25">
      <c r="A1311" s="93"/>
      <c r="B1311" s="93"/>
      <c r="C1311" s="93"/>
      <c r="D1311" s="93"/>
      <c r="E1311" s="104"/>
      <c r="F1311" s="104"/>
      <c r="G1311" s="104"/>
      <c r="H1311" s="104"/>
      <c r="I1311" s="104"/>
      <c r="J1311" s="104"/>
      <c r="K1311" s="104"/>
      <c r="L1311" s="104"/>
      <c r="M1311"/>
      <c r="N1311"/>
      <c r="O1311"/>
      <c r="P1311"/>
      <c r="Q1311"/>
      <c r="R1311"/>
      <c r="S1311"/>
      <c r="T1311"/>
      <c r="U1311"/>
      <c r="V1311"/>
      <c r="W1311"/>
      <c r="X1311"/>
      <c r="Y1311"/>
      <c r="Z1311"/>
      <c r="AA1311"/>
      <c r="AB1311"/>
      <c r="AC1311"/>
      <c r="AD1311"/>
      <c r="AE1311"/>
      <c r="AF1311"/>
      <c r="AG1311"/>
      <c r="AH1311"/>
      <c r="AI1311"/>
      <c r="AJ1311"/>
      <c r="AK1311"/>
      <c r="AL1311"/>
      <c r="AM1311"/>
      <c r="AN1311"/>
      <c r="AO1311"/>
      <c r="AP1311"/>
      <c r="AQ1311"/>
      <c r="AR1311"/>
      <c r="AS1311"/>
      <c r="AT1311"/>
      <c r="AU1311"/>
      <c r="AV1311"/>
      <c r="AW1311"/>
      <c r="AX1311"/>
      <c r="AY1311"/>
      <c r="AZ1311"/>
      <c r="BA1311"/>
      <c r="BB1311"/>
      <c r="BC1311"/>
      <c r="BD1311"/>
      <c r="BE1311"/>
      <c r="BF1311"/>
      <c r="BG1311"/>
      <c r="BH1311"/>
      <c r="BI1311"/>
      <c r="BJ1311"/>
      <c r="BK1311"/>
      <c r="BL1311"/>
      <c r="BM1311"/>
      <c r="BN1311"/>
      <c r="BO1311"/>
      <c r="BP1311"/>
      <c r="BQ1311"/>
      <c r="BR1311"/>
      <c r="BS1311"/>
      <c r="BT1311"/>
    </row>
    <row r="1312" spans="1:72" s="8" customFormat="1" x14ac:dyDescent="0.25">
      <c r="A1312" s="93"/>
      <c r="B1312" s="93"/>
      <c r="C1312" s="93"/>
      <c r="D1312" s="93"/>
      <c r="E1312" s="104"/>
      <c r="F1312" s="104"/>
      <c r="G1312" s="104"/>
      <c r="H1312" s="104"/>
      <c r="I1312" s="104"/>
      <c r="J1312" s="104"/>
      <c r="K1312" s="104"/>
      <c r="L1312" s="104"/>
      <c r="M1312"/>
      <c r="N1312"/>
      <c r="O1312"/>
      <c r="P1312"/>
      <c r="Q1312"/>
      <c r="R1312"/>
      <c r="S1312"/>
      <c r="T1312"/>
      <c r="U1312"/>
      <c r="V1312"/>
      <c r="W1312"/>
      <c r="X1312"/>
      <c r="Y1312"/>
      <c r="Z1312"/>
      <c r="AA1312"/>
      <c r="AB1312"/>
      <c r="AC1312"/>
      <c r="AD1312"/>
      <c r="AE1312"/>
      <c r="AF1312"/>
      <c r="AG1312"/>
      <c r="AH1312"/>
      <c r="AI1312"/>
      <c r="AJ1312"/>
      <c r="AK1312"/>
      <c r="AL1312"/>
      <c r="AM1312"/>
      <c r="AN1312"/>
      <c r="AO1312"/>
      <c r="AP1312"/>
      <c r="AQ1312"/>
      <c r="AR1312"/>
      <c r="AS1312"/>
      <c r="AT1312"/>
      <c r="AU1312"/>
      <c r="AV1312"/>
      <c r="AW1312"/>
      <c r="AX1312"/>
      <c r="AY1312"/>
      <c r="AZ1312"/>
      <c r="BA1312"/>
      <c r="BB1312"/>
      <c r="BC1312"/>
      <c r="BD1312"/>
      <c r="BE1312"/>
      <c r="BF1312"/>
      <c r="BG1312"/>
      <c r="BH1312"/>
      <c r="BI1312"/>
      <c r="BJ1312"/>
      <c r="BK1312"/>
      <c r="BL1312"/>
      <c r="BM1312"/>
      <c r="BN1312"/>
      <c r="BO1312"/>
      <c r="BP1312"/>
      <c r="BQ1312"/>
      <c r="BR1312"/>
      <c r="BS1312"/>
      <c r="BT1312"/>
    </row>
    <row r="1313" spans="1:72" s="8" customFormat="1" x14ac:dyDescent="0.25">
      <c r="A1313" s="93"/>
      <c r="B1313" s="93"/>
      <c r="C1313" s="93"/>
      <c r="D1313" s="93"/>
      <c r="E1313" s="104"/>
      <c r="F1313" s="104"/>
      <c r="G1313" s="104"/>
      <c r="H1313" s="104"/>
      <c r="I1313" s="104"/>
      <c r="J1313" s="104"/>
      <c r="K1313" s="104"/>
      <c r="L1313" s="104"/>
      <c r="M1313"/>
      <c r="N1313"/>
      <c r="O1313"/>
      <c r="P1313"/>
      <c r="Q1313"/>
      <c r="R1313"/>
      <c r="S1313"/>
      <c r="T1313"/>
      <c r="U1313"/>
      <c r="V1313"/>
      <c r="W1313"/>
      <c r="X1313"/>
      <c r="Y1313"/>
      <c r="Z1313"/>
      <c r="AA1313"/>
      <c r="AB1313"/>
      <c r="AC1313"/>
      <c r="AD1313"/>
      <c r="AE1313"/>
      <c r="AF1313"/>
      <c r="AG1313"/>
      <c r="AH1313"/>
      <c r="AI1313"/>
      <c r="AJ1313"/>
      <c r="AK1313"/>
      <c r="AL1313"/>
      <c r="AM1313"/>
      <c r="AN1313"/>
      <c r="AO1313"/>
      <c r="AP1313"/>
      <c r="AQ1313"/>
      <c r="AR1313"/>
      <c r="AS1313"/>
      <c r="AT1313"/>
      <c r="AU1313"/>
      <c r="AV1313"/>
      <c r="AW1313"/>
      <c r="AX1313"/>
      <c r="AY1313"/>
      <c r="AZ1313"/>
      <c r="BA1313"/>
      <c r="BB1313"/>
      <c r="BC1313"/>
      <c r="BD1313"/>
      <c r="BE1313"/>
      <c r="BF1313"/>
      <c r="BG1313"/>
      <c r="BH1313"/>
      <c r="BI1313"/>
      <c r="BJ1313"/>
      <c r="BK1313"/>
      <c r="BL1313"/>
      <c r="BM1313"/>
      <c r="BN1313"/>
      <c r="BO1313"/>
      <c r="BP1313"/>
      <c r="BQ1313"/>
      <c r="BR1313"/>
      <c r="BS1313"/>
      <c r="BT1313"/>
    </row>
    <row r="1314" spans="1:72" s="8" customFormat="1" x14ac:dyDescent="0.25">
      <c r="A1314" s="93"/>
      <c r="B1314" s="93"/>
      <c r="C1314" s="93"/>
      <c r="D1314" s="93"/>
      <c r="E1314" s="104"/>
      <c r="F1314" s="104"/>
      <c r="G1314" s="104"/>
      <c r="H1314" s="104"/>
      <c r="I1314" s="104"/>
      <c r="J1314" s="104"/>
      <c r="K1314" s="104"/>
      <c r="L1314" s="104"/>
      <c r="M1314"/>
      <c r="N1314"/>
      <c r="O1314"/>
      <c r="P1314"/>
      <c r="Q1314"/>
      <c r="R1314"/>
      <c r="S1314"/>
      <c r="T1314"/>
      <c r="U1314"/>
      <c r="V1314"/>
      <c r="W1314"/>
      <c r="X1314"/>
      <c r="Y1314"/>
      <c r="Z1314"/>
      <c r="AA1314"/>
      <c r="AB1314"/>
      <c r="AC1314"/>
      <c r="AD1314"/>
      <c r="AE1314"/>
      <c r="AF1314"/>
      <c r="AG1314"/>
      <c r="AH1314"/>
      <c r="AI1314"/>
      <c r="AJ1314"/>
      <c r="AK1314"/>
      <c r="AL1314"/>
      <c r="AM1314"/>
      <c r="AN1314"/>
      <c r="AO1314"/>
      <c r="AP1314"/>
      <c r="AQ1314"/>
      <c r="AR1314"/>
      <c r="AS1314"/>
      <c r="AT1314"/>
      <c r="AU1314"/>
      <c r="AV1314"/>
      <c r="AW1314"/>
      <c r="AX1314"/>
      <c r="AY1314"/>
      <c r="AZ1314"/>
      <c r="BA1314"/>
      <c r="BB1314"/>
      <c r="BC1314"/>
      <c r="BD1314"/>
      <c r="BE1314"/>
      <c r="BF1314"/>
      <c r="BG1314"/>
      <c r="BH1314"/>
      <c r="BI1314"/>
      <c r="BJ1314"/>
      <c r="BK1314"/>
      <c r="BL1314"/>
      <c r="BM1314"/>
      <c r="BN1314"/>
      <c r="BO1314"/>
      <c r="BP1314"/>
      <c r="BQ1314"/>
      <c r="BR1314"/>
      <c r="BS1314"/>
      <c r="BT1314"/>
    </row>
    <row r="1315" spans="1:72" s="8" customFormat="1" x14ac:dyDescent="0.25">
      <c r="A1315" s="93"/>
      <c r="B1315" s="93"/>
      <c r="C1315" s="93"/>
      <c r="D1315" s="93"/>
      <c r="E1315" s="104"/>
      <c r="F1315" s="104"/>
      <c r="G1315" s="104"/>
      <c r="H1315" s="104"/>
      <c r="I1315" s="104"/>
      <c r="J1315" s="104"/>
      <c r="K1315" s="104"/>
      <c r="L1315" s="104"/>
      <c r="M1315"/>
      <c r="N1315"/>
      <c r="O1315"/>
      <c r="P1315"/>
      <c r="Q1315"/>
      <c r="R1315"/>
      <c r="S1315"/>
      <c r="T1315"/>
      <c r="U1315"/>
      <c r="V1315"/>
      <c r="W1315"/>
      <c r="X1315"/>
      <c r="Y1315"/>
      <c r="Z1315"/>
      <c r="AA1315"/>
      <c r="AB1315"/>
      <c r="AC1315"/>
      <c r="AD1315"/>
      <c r="AE1315"/>
      <c r="AF1315"/>
      <c r="AG1315"/>
      <c r="AH1315"/>
      <c r="AI1315"/>
      <c r="AJ1315"/>
      <c r="AK1315"/>
      <c r="AL1315"/>
      <c r="AM1315"/>
      <c r="AN1315"/>
      <c r="AO1315"/>
      <c r="AP1315"/>
      <c r="AQ1315"/>
      <c r="AR1315"/>
      <c r="AS1315"/>
      <c r="AT1315"/>
      <c r="AU1315"/>
      <c r="AV1315"/>
      <c r="AW1315"/>
      <c r="AX1315"/>
      <c r="AY1315"/>
      <c r="AZ1315"/>
      <c r="BA1315"/>
      <c r="BB1315"/>
      <c r="BC1315"/>
      <c r="BD1315"/>
      <c r="BE1315"/>
      <c r="BF1315"/>
      <c r="BG1315"/>
      <c r="BH1315"/>
      <c r="BI1315"/>
      <c r="BJ1315"/>
      <c r="BK1315"/>
      <c r="BL1315"/>
      <c r="BM1315"/>
      <c r="BN1315"/>
      <c r="BO1315"/>
      <c r="BP1315"/>
      <c r="BQ1315"/>
      <c r="BR1315"/>
      <c r="BS1315"/>
      <c r="BT1315"/>
    </row>
    <row r="1316" spans="1:72" s="8" customFormat="1" x14ac:dyDescent="0.25">
      <c r="A1316" s="93"/>
      <c r="B1316" s="93"/>
      <c r="C1316" s="93"/>
      <c r="D1316" s="93"/>
      <c r="E1316" s="104"/>
      <c r="F1316" s="104"/>
      <c r="G1316" s="104"/>
      <c r="H1316" s="104"/>
      <c r="I1316" s="104"/>
      <c r="J1316" s="104"/>
      <c r="K1316" s="104"/>
      <c r="L1316" s="104"/>
      <c r="M1316"/>
      <c r="N1316"/>
      <c r="O1316"/>
      <c r="P1316"/>
      <c r="Q1316"/>
      <c r="R1316"/>
      <c r="S1316"/>
      <c r="T1316"/>
      <c r="U1316"/>
      <c r="V1316"/>
      <c r="W1316"/>
      <c r="X1316"/>
      <c r="Y1316"/>
      <c r="Z1316"/>
      <c r="AA1316"/>
      <c r="AB1316"/>
      <c r="AC1316"/>
      <c r="AD1316"/>
      <c r="AE1316"/>
      <c r="AF1316"/>
      <c r="AG1316"/>
      <c r="AH1316"/>
      <c r="AI1316"/>
      <c r="AJ1316"/>
      <c r="AK1316"/>
      <c r="AL1316"/>
      <c r="AM1316"/>
      <c r="AN1316"/>
      <c r="AO1316"/>
      <c r="AP1316"/>
      <c r="AQ1316"/>
      <c r="AR1316"/>
      <c r="AS1316"/>
      <c r="AT1316"/>
      <c r="AU1316"/>
      <c r="AV1316"/>
      <c r="AW1316"/>
      <c r="AX1316"/>
      <c r="AY1316"/>
      <c r="AZ1316"/>
      <c r="BA1316"/>
      <c r="BB1316"/>
      <c r="BC1316"/>
      <c r="BD1316"/>
      <c r="BE1316"/>
      <c r="BF1316"/>
      <c r="BG1316"/>
      <c r="BH1316"/>
      <c r="BI1316"/>
      <c r="BJ1316"/>
      <c r="BK1316"/>
      <c r="BL1316"/>
      <c r="BM1316"/>
      <c r="BN1316"/>
      <c r="BO1316"/>
      <c r="BP1316"/>
      <c r="BQ1316"/>
      <c r="BR1316"/>
      <c r="BS1316"/>
      <c r="BT1316"/>
    </row>
    <row r="1317" spans="1:72" s="8" customFormat="1" x14ac:dyDescent="0.25">
      <c r="A1317" s="93"/>
      <c r="B1317" s="93"/>
      <c r="C1317" s="93"/>
      <c r="D1317" s="93"/>
      <c r="E1317" s="104"/>
      <c r="F1317" s="104"/>
      <c r="G1317" s="104"/>
      <c r="H1317" s="104"/>
      <c r="I1317" s="104"/>
      <c r="J1317" s="104"/>
      <c r="K1317" s="104"/>
      <c r="L1317" s="104"/>
      <c r="M1317"/>
      <c r="N1317"/>
      <c r="O1317"/>
      <c r="P1317"/>
      <c r="Q1317"/>
      <c r="R1317"/>
      <c r="S1317"/>
      <c r="T1317"/>
      <c r="U1317"/>
      <c r="V1317"/>
      <c r="W1317"/>
      <c r="X1317"/>
      <c r="Y1317"/>
      <c r="Z1317"/>
      <c r="AA1317"/>
      <c r="AB1317"/>
      <c r="AC1317"/>
      <c r="AD1317"/>
      <c r="AE1317"/>
      <c r="AF1317"/>
      <c r="AG1317"/>
      <c r="AH1317"/>
      <c r="AI1317"/>
      <c r="AJ1317"/>
      <c r="AK1317"/>
      <c r="AL1317"/>
      <c r="AM1317"/>
      <c r="AN1317"/>
      <c r="AO1317"/>
      <c r="AP1317"/>
      <c r="AQ1317"/>
      <c r="AR1317"/>
      <c r="AS1317"/>
      <c r="AT1317"/>
      <c r="AU1317"/>
      <c r="AV1317"/>
      <c r="AW1317"/>
      <c r="AX1317"/>
      <c r="AY1317"/>
      <c r="AZ1317"/>
      <c r="BA1317"/>
      <c r="BB1317"/>
      <c r="BC1317"/>
      <c r="BD1317"/>
      <c r="BE1317"/>
      <c r="BF1317"/>
      <c r="BG1317"/>
      <c r="BH1317"/>
      <c r="BI1317"/>
      <c r="BJ1317"/>
      <c r="BK1317"/>
      <c r="BL1317"/>
      <c r="BM1317"/>
      <c r="BN1317"/>
      <c r="BO1317"/>
      <c r="BP1317"/>
      <c r="BQ1317"/>
      <c r="BR1317"/>
      <c r="BS1317"/>
      <c r="BT1317"/>
    </row>
    <row r="1318" spans="1:72" s="8" customFormat="1" x14ac:dyDescent="0.25">
      <c r="A1318" s="93"/>
      <c r="B1318" s="93"/>
      <c r="C1318" s="93"/>
      <c r="D1318" s="93"/>
      <c r="E1318" s="104"/>
      <c r="F1318" s="104"/>
      <c r="G1318" s="104"/>
      <c r="H1318" s="104"/>
      <c r="I1318" s="104"/>
      <c r="J1318" s="104"/>
      <c r="K1318" s="104"/>
      <c r="L1318" s="104"/>
      <c r="M1318"/>
      <c r="N1318"/>
      <c r="O1318"/>
      <c r="P1318"/>
      <c r="Q1318"/>
      <c r="R1318"/>
      <c r="S1318"/>
      <c r="T1318"/>
      <c r="U1318"/>
      <c r="V1318"/>
      <c r="W1318"/>
      <c r="X1318"/>
      <c r="Y1318"/>
      <c r="Z1318"/>
      <c r="AA1318"/>
      <c r="AB1318"/>
      <c r="AC1318"/>
      <c r="AD1318"/>
      <c r="AE1318"/>
      <c r="AF1318"/>
      <c r="AG1318"/>
      <c r="AH1318"/>
      <c r="AI1318"/>
      <c r="AJ1318"/>
      <c r="AK1318"/>
      <c r="AL1318"/>
      <c r="AM1318"/>
      <c r="AN1318"/>
      <c r="AO1318"/>
      <c r="AP1318"/>
      <c r="AQ1318"/>
      <c r="AR1318"/>
      <c r="AS1318"/>
      <c r="AT1318"/>
      <c r="AU1318"/>
      <c r="AV1318"/>
      <c r="AW1318"/>
      <c r="AX1318"/>
      <c r="AY1318"/>
      <c r="AZ1318"/>
      <c r="BA1318"/>
      <c r="BB1318"/>
      <c r="BC1318"/>
      <c r="BD1318"/>
      <c r="BE1318"/>
      <c r="BF1318"/>
      <c r="BG1318"/>
      <c r="BH1318"/>
      <c r="BI1318"/>
      <c r="BJ1318"/>
      <c r="BK1318"/>
      <c r="BL1318"/>
      <c r="BM1318"/>
      <c r="BN1318"/>
      <c r="BO1318"/>
      <c r="BP1318"/>
      <c r="BQ1318"/>
      <c r="BR1318"/>
      <c r="BS1318"/>
      <c r="BT1318"/>
    </row>
    <row r="1319" spans="1:72" s="8" customFormat="1" x14ac:dyDescent="0.25">
      <c r="A1319" s="93"/>
      <c r="B1319" s="93"/>
      <c r="C1319" s="93"/>
      <c r="D1319" s="93"/>
      <c r="E1319" s="104"/>
      <c r="F1319" s="104"/>
      <c r="G1319" s="104"/>
      <c r="H1319" s="104"/>
      <c r="I1319" s="104"/>
      <c r="J1319" s="104"/>
      <c r="K1319" s="104"/>
      <c r="L1319" s="104"/>
      <c r="M1319"/>
      <c r="N1319"/>
      <c r="O1319"/>
      <c r="P1319"/>
      <c r="Q1319"/>
      <c r="R1319"/>
      <c r="S1319"/>
      <c r="T1319"/>
      <c r="U1319"/>
      <c r="V1319"/>
      <c r="W1319"/>
      <c r="X1319"/>
      <c r="Y1319"/>
      <c r="Z1319"/>
      <c r="AA1319"/>
      <c r="AB1319"/>
      <c r="AC1319"/>
      <c r="AD1319"/>
      <c r="AE1319"/>
      <c r="AF1319"/>
      <c r="AG1319"/>
      <c r="AH1319"/>
      <c r="AI1319"/>
      <c r="AJ1319"/>
      <c r="AK1319"/>
      <c r="AL1319"/>
      <c r="AM1319"/>
      <c r="AN1319"/>
      <c r="AO1319"/>
      <c r="AP1319"/>
      <c r="AQ1319"/>
      <c r="AR1319"/>
      <c r="AS1319"/>
      <c r="AT1319"/>
      <c r="AU1319"/>
      <c r="AV1319"/>
      <c r="AW1319"/>
      <c r="AX1319"/>
      <c r="AY1319"/>
      <c r="AZ1319"/>
      <c r="BA1319"/>
      <c r="BB1319"/>
      <c r="BC1319"/>
      <c r="BD1319"/>
      <c r="BE1319"/>
      <c r="BF1319"/>
      <c r="BG1319"/>
      <c r="BH1319"/>
      <c r="BI1319"/>
      <c r="BJ1319"/>
      <c r="BK1319"/>
      <c r="BL1319"/>
      <c r="BM1319"/>
      <c r="BN1319"/>
      <c r="BO1319"/>
      <c r="BP1319"/>
      <c r="BQ1319"/>
      <c r="BR1319"/>
      <c r="BS1319"/>
      <c r="BT1319"/>
    </row>
    <row r="1320" spans="1:72" s="8" customFormat="1" x14ac:dyDescent="0.25">
      <c r="A1320" s="93"/>
      <c r="B1320" s="93"/>
      <c r="C1320" s="93"/>
      <c r="D1320" s="93"/>
      <c r="E1320" s="104"/>
      <c r="F1320" s="104"/>
      <c r="G1320" s="104"/>
      <c r="H1320" s="104"/>
      <c r="I1320" s="104"/>
      <c r="J1320" s="104"/>
      <c r="K1320" s="104"/>
      <c r="L1320" s="104"/>
      <c r="M1320"/>
      <c r="N1320"/>
      <c r="O1320"/>
      <c r="P1320"/>
      <c r="Q1320"/>
      <c r="R1320"/>
      <c r="S1320"/>
      <c r="T1320"/>
      <c r="U1320"/>
      <c r="V1320"/>
      <c r="W1320"/>
      <c r="X1320"/>
      <c r="Y1320"/>
      <c r="Z1320"/>
      <c r="AA1320"/>
      <c r="AB1320"/>
      <c r="AC1320"/>
      <c r="AD1320"/>
      <c r="AE1320"/>
      <c r="AF1320"/>
      <c r="AG1320"/>
      <c r="AH1320"/>
      <c r="AI1320"/>
      <c r="AJ1320"/>
      <c r="AK1320"/>
      <c r="AL1320"/>
      <c r="AM1320"/>
      <c r="AN1320"/>
      <c r="AO1320"/>
      <c r="AP1320"/>
      <c r="AQ1320"/>
      <c r="AR1320"/>
      <c r="AS1320"/>
      <c r="AT1320"/>
      <c r="AU1320"/>
      <c r="AV1320"/>
      <c r="AW1320"/>
      <c r="AX1320"/>
      <c r="AY1320"/>
      <c r="AZ1320"/>
      <c r="BA1320"/>
      <c r="BB1320"/>
      <c r="BC1320"/>
      <c r="BD1320"/>
      <c r="BE1320"/>
      <c r="BF1320"/>
      <c r="BG1320"/>
      <c r="BH1320"/>
      <c r="BI1320"/>
      <c r="BJ1320"/>
      <c r="BK1320"/>
      <c r="BL1320"/>
      <c r="BM1320"/>
      <c r="BN1320"/>
      <c r="BO1320"/>
      <c r="BP1320"/>
      <c r="BQ1320"/>
      <c r="BR1320"/>
      <c r="BS1320"/>
      <c r="BT1320"/>
    </row>
    <row r="1321" spans="1:72" s="8" customFormat="1" x14ac:dyDescent="0.25">
      <c r="A1321" s="93"/>
      <c r="B1321" s="93"/>
      <c r="C1321" s="93"/>
      <c r="D1321" s="93"/>
      <c r="E1321" s="104"/>
      <c r="F1321" s="104"/>
      <c r="G1321" s="104"/>
      <c r="H1321" s="104"/>
      <c r="I1321" s="104"/>
      <c r="J1321" s="104"/>
      <c r="K1321" s="104"/>
      <c r="L1321" s="104"/>
      <c r="M1321"/>
      <c r="N1321"/>
      <c r="O1321"/>
      <c r="P1321"/>
      <c r="Q1321"/>
      <c r="R1321"/>
      <c r="S1321"/>
      <c r="T1321"/>
      <c r="U1321"/>
      <c r="V1321"/>
      <c r="W1321"/>
      <c r="X1321"/>
      <c r="Y1321"/>
      <c r="Z1321"/>
      <c r="AA1321"/>
      <c r="AB1321"/>
      <c r="AC1321"/>
      <c r="AD1321"/>
      <c r="AE1321"/>
      <c r="AF1321"/>
      <c r="AG1321"/>
      <c r="AH1321"/>
      <c r="AI1321"/>
      <c r="AJ1321"/>
      <c r="AK1321"/>
      <c r="AL1321"/>
      <c r="AM1321"/>
      <c r="AN1321"/>
      <c r="AO1321"/>
      <c r="AP1321"/>
      <c r="AQ1321"/>
      <c r="AR1321"/>
      <c r="AS1321"/>
      <c r="AT1321"/>
      <c r="AU1321"/>
      <c r="AV1321"/>
      <c r="AW1321"/>
      <c r="AX1321"/>
      <c r="AY1321"/>
      <c r="AZ1321"/>
      <c r="BA1321"/>
      <c r="BB1321"/>
      <c r="BC1321"/>
      <c r="BD1321"/>
      <c r="BE1321"/>
      <c r="BF1321"/>
      <c r="BG1321"/>
      <c r="BH1321"/>
      <c r="BI1321"/>
      <c r="BJ1321"/>
      <c r="BK1321"/>
      <c r="BL1321"/>
      <c r="BM1321"/>
      <c r="BN1321"/>
      <c r="BO1321"/>
      <c r="BP1321"/>
      <c r="BQ1321"/>
      <c r="BR1321"/>
      <c r="BS1321"/>
      <c r="BT1321"/>
    </row>
    <row r="1322" spans="1:72" s="8" customFormat="1" x14ac:dyDescent="0.25">
      <c r="A1322" s="93"/>
      <c r="B1322" s="93"/>
      <c r="C1322" s="93"/>
      <c r="D1322" s="93"/>
      <c r="E1322" s="104"/>
      <c r="F1322" s="104"/>
      <c r="G1322" s="104"/>
      <c r="H1322" s="104"/>
      <c r="I1322" s="104"/>
      <c r="J1322" s="104"/>
      <c r="K1322" s="104"/>
      <c r="L1322" s="104"/>
      <c r="M1322"/>
      <c r="N1322"/>
      <c r="O1322"/>
      <c r="P1322"/>
      <c r="Q1322"/>
      <c r="R1322"/>
      <c r="S1322"/>
      <c r="T1322"/>
      <c r="U1322"/>
      <c r="V1322"/>
      <c r="W1322"/>
      <c r="X1322"/>
      <c r="Y1322"/>
      <c r="Z1322"/>
      <c r="AA1322"/>
      <c r="AB1322"/>
      <c r="AC1322"/>
      <c r="AD1322"/>
      <c r="AE1322"/>
      <c r="AF1322"/>
      <c r="AG1322"/>
      <c r="AH1322"/>
      <c r="AI1322"/>
      <c r="AJ1322"/>
      <c r="AK1322"/>
      <c r="AL1322"/>
      <c r="AM1322"/>
      <c r="AN1322"/>
      <c r="AO1322"/>
      <c r="AP1322"/>
      <c r="AQ1322"/>
      <c r="AR1322"/>
      <c r="AS1322"/>
      <c r="AT1322"/>
      <c r="AU1322"/>
      <c r="AV1322"/>
      <c r="AW1322"/>
      <c r="AX1322"/>
      <c r="AY1322"/>
      <c r="AZ1322"/>
      <c r="BA1322"/>
      <c r="BB1322"/>
      <c r="BC1322"/>
      <c r="BD1322"/>
      <c r="BE1322"/>
      <c r="BF1322"/>
      <c r="BG1322"/>
      <c r="BH1322"/>
      <c r="BI1322"/>
      <c r="BJ1322"/>
      <c r="BK1322"/>
      <c r="BL1322"/>
      <c r="BM1322"/>
      <c r="BN1322"/>
      <c r="BO1322"/>
      <c r="BP1322"/>
      <c r="BQ1322"/>
      <c r="BR1322"/>
      <c r="BS1322"/>
      <c r="BT1322"/>
    </row>
    <row r="1323" spans="1:72" s="8" customFormat="1" x14ac:dyDescent="0.25">
      <c r="A1323" s="93"/>
      <c r="B1323" s="93"/>
      <c r="C1323" s="93"/>
      <c r="D1323" s="93"/>
      <c r="E1323" s="104"/>
      <c r="F1323" s="104"/>
      <c r="G1323" s="104"/>
      <c r="H1323" s="104"/>
      <c r="I1323" s="104"/>
      <c r="J1323" s="104"/>
      <c r="K1323" s="104"/>
      <c r="L1323" s="104"/>
      <c r="M1323"/>
      <c r="N1323"/>
      <c r="O1323"/>
      <c r="P1323"/>
      <c r="Q1323"/>
      <c r="R1323"/>
      <c r="S1323"/>
      <c r="T1323"/>
      <c r="U1323"/>
      <c r="V1323"/>
      <c r="W1323"/>
      <c r="X1323"/>
      <c r="Y1323"/>
      <c r="Z1323"/>
      <c r="AA1323"/>
      <c r="AB1323"/>
      <c r="AC1323"/>
      <c r="AD1323"/>
      <c r="AE1323"/>
      <c r="AF1323"/>
      <c r="AG1323"/>
      <c r="AH1323"/>
      <c r="AI1323"/>
      <c r="AJ1323"/>
      <c r="AK1323"/>
      <c r="AL1323"/>
      <c r="AM1323"/>
      <c r="AN1323"/>
      <c r="AO1323"/>
      <c r="AP1323"/>
      <c r="AQ1323"/>
      <c r="AR1323"/>
      <c r="AS1323"/>
      <c r="AT1323"/>
      <c r="AU1323"/>
      <c r="AV1323"/>
      <c r="AW1323"/>
      <c r="AX1323"/>
      <c r="AY1323"/>
      <c r="AZ1323"/>
      <c r="BA1323"/>
      <c r="BB1323"/>
      <c r="BC1323"/>
      <c r="BD1323"/>
      <c r="BE1323"/>
      <c r="BF1323"/>
      <c r="BG1323"/>
      <c r="BH1323"/>
      <c r="BI1323"/>
      <c r="BJ1323"/>
      <c r="BK1323"/>
      <c r="BL1323"/>
      <c r="BM1323"/>
      <c r="BN1323"/>
      <c r="BO1323"/>
      <c r="BP1323"/>
      <c r="BQ1323"/>
      <c r="BR1323"/>
      <c r="BS1323"/>
      <c r="BT1323"/>
    </row>
    <row r="1324" spans="1:72" s="8" customFormat="1" x14ac:dyDescent="0.25">
      <c r="A1324" s="93"/>
      <c r="B1324" s="93"/>
      <c r="C1324" s="93"/>
      <c r="D1324" s="93"/>
      <c r="E1324" s="104"/>
      <c r="F1324" s="104"/>
      <c r="G1324" s="104"/>
      <c r="H1324" s="104"/>
      <c r="I1324" s="104"/>
      <c r="J1324" s="104"/>
      <c r="K1324" s="104"/>
      <c r="L1324" s="104"/>
      <c r="M1324"/>
      <c r="N1324"/>
      <c r="O1324"/>
      <c r="P1324"/>
      <c r="Q1324"/>
      <c r="R1324"/>
      <c r="S1324"/>
      <c r="T1324"/>
      <c r="U1324"/>
      <c r="V1324"/>
      <c r="W1324"/>
      <c r="X1324"/>
      <c r="Y1324"/>
      <c r="Z1324"/>
      <c r="AA1324"/>
      <c r="AB1324"/>
      <c r="AC1324"/>
      <c r="AD1324"/>
      <c r="AE1324"/>
      <c r="AF1324"/>
      <c r="AG1324"/>
      <c r="AH1324"/>
      <c r="AI1324"/>
      <c r="AJ1324"/>
      <c r="AK1324"/>
      <c r="AL1324"/>
      <c r="AM1324"/>
      <c r="AN1324"/>
      <c r="AO1324"/>
      <c r="AP1324"/>
      <c r="AQ1324"/>
      <c r="AR1324"/>
      <c r="AS1324"/>
      <c r="AT1324"/>
      <c r="AU1324"/>
      <c r="AV1324"/>
      <c r="AW1324"/>
      <c r="AX1324"/>
      <c r="AY1324"/>
      <c r="AZ1324"/>
      <c r="BA1324"/>
      <c r="BB1324"/>
      <c r="BC1324"/>
      <c r="BD1324"/>
      <c r="BE1324"/>
      <c r="BF1324"/>
      <c r="BG1324"/>
      <c r="BH1324"/>
      <c r="BI1324"/>
      <c r="BJ1324"/>
      <c r="BK1324"/>
      <c r="BL1324"/>
      <c r="BM1324"/>
      <c r="BN1324"/>
      <c r="BO1324"/>
      <c r="BP1324"/>
      <c r="BQ1324"/>
      <c r="BR1324"/>
      <c r="BS1324"/>
      <c r="BT1324"/>
    </row>
    <row r="1325" spans="1:72" s="8" customFormat="1" x14ac:dyDescent="0.25">
      <c r="A1325" s="93"/>
      <c r="B1325" s="93"/>
      <c r="C1325" s="93"/>
      <c r="D1325" s="93"/>
      <c r="E1325" s="104"/>
      <c r="F1325" s="104"/>
      <c r="G1325" s="104"/>
      <c r="H1325" s="104"/>
      <c r="I1325" s="104"/>
      <c r="J1325" s="104"/>
      <c r="K1325" s="104"/>
      <c r="L1325" s="104"/>
      <c r="M1325"/>
      <c r="N1325"/>
      <c r="O1325"/>
      <c r="P1325"/>
      <c r="Q1325"/>
      <c r="R1325"/>
      <c r="S1325"/>
      <c r="T1325"/>
      <c r="U1325"/>
      <c r="V1325"/>
      <c r="W1325"/>
      <c r="X1325"/>
      <c r="Y1325"/>
      <c r="Z1325"/>
      <c r="AA1325"/>
      <c r="AB1325"/>
      <c r="AC1325"/>
      <c r="AD1325"/>
      <c r="AE1325"/>
      <c r="AF1325"/>
      <c r="AG1325"/>
      <c r="AH1325"/>
      <c r="AI1325"/>
      <c r="AJ1325"/>
      <c r="AK1325"/>
      <c r="AL1325"/>
      <c r="AM1325"/>
      <c r="AN1325"/>
      <c r="AO1325"/>
      <c r="AP1325"/>
      <c r="AQ1325"/>
      <c r="AR1325"/>
      <c r="AS1325"/>
      <c r="AT1325"/>
      <c r="AU1325"/>
      <c r="AV1325"/>
      <c r="AW1325"/>
      <c r="AX1325"/>
      <c r="AY1325"/>
      <c r="AZ1325"/>
      <c r="BA1325"/>
      <c r="BB1325"/>
      <c r="BC1325"/>
      <c r="BD1325"/>
      <c r="BE1325"/>
      <c r="BF1325"/>
      <c r="BG1325"/>
      <c r="BH1325"/>
      <c r="BI1325"/>
      <c r="BJ1325"/>
      <c r="BK1325"/>
      <c r="BL1325"/>
      <c r="BM1325"/>
      <c r="BN1325"/>
      <c r="BO1325"/>
      <c r="BP1325"/>
      <c r="BQ1325"/>
      <c r="BR1325"/>
      <c r="BS1325"/>
      <c r="BT1325"/>
    </row>
    <row r="1326" spans="1:72" s="8" customFormat="1" x14ac:dyDescent="0.25">
      <c r="A1326" s="93"/>
      <c r="B1326" s="93"/>
      <c r="C1326" s="93"/>
      <c r="D1326" s="93"/>
      <c r="E1326" s="104"/>
      <c r="F1326" s="104"/>
      <c r="G1326" s="104"/>
      <c r="H1326" s="104"/>
      <c r="I1326" s="104"/>
      <c r="J1326" s="104"/>
      <c r="K1326" s="104"/>
      <c r="L1326" s="104"/>
      <c r="M1326"/>
      <c r="N1326"/>
      <c r="O1326"/>
      <c r="P1326"/>
      <c r="Q1326"/>
      <c r="R1326"/>
      <c r="S1326"/>
      <c r="T1326"/>
      <c r="U1326"/>
      <c r="V1326"/>
      <c r="W1326"/>
      <c r="X1326"/>
      <c r="Y1326"/>
      <c r="Z1326"/>
      <c r="AA1326"/>
      <c r="AB1326"/>
      <c r="AC1326"/>
      <c r="AD1326"/>
      <c r="AE1326"/>
      <c r="AF1326"/>
      <c r="AG1326"/>
      <c r="AH1326"/>
      <c r="AI1326"/>
      <c r="AJ1326"/>
      <c r="AK1326"/>
      <c r="AL1326"/>
      <c r="AM1326"/>
      <c r="AN1326"/>
      <c r="AO1326"/>
      <c r="AP1326"/>
      <c r="AQ1326"/>
      <c r="AR1326"/>
      <c r="AS1326"/>
      <c r="AT1326"/>
      <c r="AU1326"/>
      <c r="AV1326"/>
      <c r="AW1326"/>
      <c r="AX1326"/>
      <c r="AY1326"/>
      <c r="AZ1326"/>
      <c r="BA1326"/>
      <c r="BB1326"/>
      <c r="BC1326"/>
      <c r="BD1326"/>
      <c r="BE1326"/>
      <c r="BF1326"/>
      <c r="BG1326"/>
      <c r="BH1326"/>
      <c r="BI1326"/>
      <c r="BJ1326"/>
      <c r="BK1326"/>
      <c r="BL1326"/>
      <c r="BM1326"/>
      <c r="BN1326"/>
      <c r="BO1326"/>
      <c r="BP1326"/>
      <c r="BQ1326"/>
      <c r="BR1326"/>
      <c r="BS1326"/>
      <c r="BT1326"/>
    </row>
    <row r="1327" spans="1:72" s="8" customFormat="1" x14ac:dyDescent="0.25">
      <c r="A1327" s="93"/>
      <c r="B1327" s="93"/>
      <c r="C1327" s="93"/>
      <c r="D1327" s="93"/>
      <c r="E1327" s="104"/>
      <c r="F1327" s="104"/>
      <c r="G1327" s="104"/>
      <c r="H1327" s="104"/>
      <c r="I1327" s="104"/>
      <c r="J1327" s="104"/>
      <c r="K1327" s="104"/>
      <c r="L1327" s="104"/>
      <c r="M1327"/>
      <c r="N1327"/>
      <c r="O1327"/>
      <c r="P1327"/>
      <c r="Q1327"/>
      <c r="R1327"/>
      <c r="S1327"/>
      <c r="T1327"/>
      <c r="U1327"/>
      <c r="V1327"/>
      <c r="W1327"/>
      <c r="X1327"/>
      <c r="Y1327"/>
      <c r="Z1327"/>
      <c r="AA1327"/>
      <c r="AB1327"/>
      <c r="AC1327"/>
      <c r="AD1327"/>
      <c r="AE1327"/>
      <c r="AF1327"/>
      <c r="AG1327"/>
      <c r="AH1327"/>
      <c r="AI1327"/>
      <c r="AJ1327"/>
      <c r="AK1327"/>
      <c r="AL1327"/>
      <c r="AM1327"/>
      <c r="AN1327"/>
      <c r="AO1327"/>
      <c r="AP1327"/>
      <c r="AQ1327"/>
      <c r="AR1327"/>
      <c r="AS1327"/>
      <c r="AT1327"/>
      <c r="AU1327"/>
      <c r="AV1327"/>
      <c r="AW1327"/>
      <c r="AX1327"/>
      <c r="AY1327"/>
      <c r="AZ1327"/>
      <c r="BA1327"/>
      <c r="BB1327"/>
      <c r="BC1327"/>
      <c r="BD1327"/>
      <c r="BE1327"/>
      <c r="BF1327"/>
      <c r="BG1327"/>
      <c r="BH1327"/>
      <c r="BI1327"/>
      <c r="BJ1327"/>
      <c r="BK1327"/>
      <c r="BL1327"/>
      <c r="BM1327"/>
      <c r="BN1327"/>
      <c r="BO1327"/>
      <c r="BP1327"/>
      <c r="BQ1327"/>
      <c r="BR1327"/>
      <c r="BS1327"/>
      <c r="BT1327"/>
    </row>
    <row r="1328" spans="1:72" s="8" customFormat="1" x14ac:dyDescent="0.25">
      <c r="A1328" s="93"/>
      <c r="B1328" s="93"/>
      <c r="C1328" s="93"/>
      <c r="D1328" s="93"/>
      <c r="E1328" s="104"/>
      <c r="F1328" s="104"/>
      <c r="G1328" s="104"/>
      <c r="H1328" s="104"/>
      <c r="I1328" s="104"/>
      <c r="J1328" s="104"/>
      <c r="K1328" s="104"/>
      <c r="L1328" s="104"/>
      <c r="M1328"/>
      <c r="N1328"/>
      <c r="O1328"/>
      <c r="P1328"/>
      <c r="Q1328"/>
      <c r="R1328"/>
      <c r="S1328"/>
      <c r="T1328"/>
      <c r="U1328"/>
      <c r="V1328"/>
      <c r="W1328"/>
      <c r="X1328"/>
      <c r="Y1328"/>
      <c r="Z1328"/>
      <c r="AA1328"/>
      <c r="AB1328"/>
      <c r="AC1328"/>
      <c r="AD1328"/>
      <c r="AE1328"/>
      <c r="AF1328"/>
      <c r="AG1328"/>
      <c r="AH1328"/>
      <c r="AI1328"/>
      <c r="AJ1328"/>
      <c r="AK1328"/>
      <c r="AL1328"/>
      <c r="AM1328"/>
      <c r="AN1328"/>
      <c r="AO1328"/>
      <c r="AP1328"/>
      <c r="AQ1328"/>
      <c r="AR1328"/>
      <c r="AS1328"/>
      <c r="AT1328"/>
      <c r="AU1328"/>
      <c r="AV1328"/>
      <c r="AW1328"/>
      <c r="AX1328"/>
      <c r="AY1328"/>
      <c r="AZ1328"/>
      <c r="BA1328"/>
      <c r="BB1328"/>
      <c r="BC1328"/>
      <c r="BD1328"/>
      <c r="BE1328"/>
      <c r="BF1328"/>
      <c r="BG1328"/>
      <c r="BH1328"/>
      <c r="BI1328"/>
      <c r="BJ1328"/>
      <c r="BK1328"/>
      <c r="BL1328"/>
      <c r="BM1328"/>
      <c r="BN1328"/>
      <c r="BO1328"/>
      <c r="BP1328"/>
      <c r="BQ1328"/>
      <c r="BR1328"/>
      <c r="BS1328"/>
      <c r="BT1328"/>
    </row>
    <row r="1329" spans="1:72" s="8" customFormat="1" x14ac:dyDescent="0.25">
      <c r="A1329" s="93"/>
      <c r="B1329" s="93"/>
      <c r="C1329" s="93"/>
      <c r="D1329" s="93"/>
      <c r="E1329" s="104"/>
      <c r="F1329" s="104"/>
      <c r="G1329" s="104"/>
      <c r="H1329" s="104"/>
      <c r="I1329" s="104"/>
      <c r="J1329" s="104"/>
      <c r="K1329" s="104"/>
      <c r="L1329" s="104"/>
      <c r="M1329"/>
      <c r="N1329"/>
      <c r="O1329"/>
      <c r="P1329"/>
      <c r="Q1329"/>
      <c r="R1329"/>
      <c r="S1329"/>
      <c r="T1329"/>
      <c r="U1329"/>
      <c r="V1329"/>
      <c r="W1329"/>
      <c r="X1329"/>
      <c r="Y1329"/>
      <c r="Z1329"/>
      <c r="AA1329"/>
      <c r="AB1329"/>
      <c r="AC1329"/>
      <c r="AD1329"/>
      <c r="AE1329"/>
      <c r="AF1329"/>
      <c r="AG1329"/>
      <c r="AH1329"/>
      <c r="AI1329"/>
      <c r="AJ1329"/>
      <c r="AK1329"/>
      <c r="AL1329"/>
      <c r="AM1329"/>
      <c r="AN1329"/>
      <c r="AO1329"/>
      <c r="AP1329"/>
      <c r="AQ1329"/>
      <c r="AR1329"/>
      <c r="AS1329"/>
      <c r="AT1329"/>
      <c r="AU1329"/>
      <c r="AV1329"/>
      <c r="AW1329"/>
      <c r="AX1329"/>
      <c r="AY1329"/>
      <c r="AZ1329"/>
      <c r="BA1329"/>
      <c r="BB1329"/>
      <c r="BC1329"/>
      <c r="BD1329"/>
      <c r="BE1329"/>
      <c r="BF1329"/>
      <c r="BG1329"/>
      <c r="BH1329"/>
      <c r="BI1329"/>
      <c r="BJ1329"/>
      <c r="BK1329"/>
      <c r="BL1329"/>
      <c r="BM1329"/>
      <c r="BN1329"/>
      <c r="BO1329"/>
      <c r="BP1329"/>
      <c r="BQ1329"/>
      <c r="BR1329"/>
      <c r="BS1329"/>
      <c r="BT1329"/>
    </row>
    <row r="1330" spans="1:72" s="8" customFormat="1" x14ac:dyDescent="0.25">
      <c r="A1330" s="93"/>
      <c r="B1330" s="93"/>
      <c r="C1330" s="93"/>
      <c r="D1330" s="93"/>
      <c r="E1330" s="104"/>
      <c r="F1330" s="104"/>
      <c r="G1330" s="104"/>
      <c r="H1330" s="104"/>
      <c r="I1330" s="104"/>
      <c r="J1330" s="104"/>
      <c r="K1330" s="104"/>
      <c r="L1330" s="104"/>
      <c r="M1330"/>
      <c r="N1330"/>
      <c r="O1330"/>
      <c r="P1330"/>
      <c r="Q1330"/>
      <c r="R1330"/>
      <c r="S1330"/>
      <c r="T1330"/>
      <c r="U1330"/>
      <c r="V1330"/>
      <c r="W1330"/>
      <c r="X1330"/>
      <c r="Y1330"/>
      <c r="Z1330"/>
      <c r="AA1330"/>
      <c r="AB1330"/>
      <c r="AC1330"/>
      <c r="AD1330"/>
      <c r="AE1330"/>
      <c r="AF1330"/>
      <c r="AG1330"/>
      <c r="AH1330"/>
      <c r="AI1330"/>
      <c r="AJ1330"/>
      <c r="AK1330"/>
      <c r="AL1330"/>
      <c r="AM1330"/>
      <c r="AN1330"/>
      <c r="AO1330"/>
      <c r="AP1330"/>
      <c r="AQ1330"/>
      <c r="AR1330"/>
      <c r="AS1330"/>
      <c r="AT1330"/>
      <c r="AU1330"/>
      <c r="AV1330"/>
      <c r="AW1330"/>
      <c r="AX1330"/>
      <c r="AY1330"/>
      <c r="AZ1330"/>
      <c r="BA1330"/>
      <c r="BB1330"/>
      <c r="BC1330"/>
      <c r="BD1330"/>
      <c r="BE1330"/>
      <c r="BF1330"/>
      <c r="BG1330"/>
      <c r="BH1330"/>
      <c r="BI1330"/>
      <c r="BJ1330"/>
      <c r="BK1330"/>
      <c r="BL1330"/>
      <c r="BM1330"/>
      <c r="BN1330"/>
      <c r="BO1330"/>
      <c r="BP1330"/>
      <c r="BQ1330"/>
      <c r="BR1330"/>
      <c r="BS1330"/>
      <c r="BT1330"/>
    </row>
    <row r="1331" spans="1:72" s="8" customFormat="1" x14ac:dyDescent="0.25">
      <c r="A1331" s="93"/>
      <c r="B1331" s="93"/>
      <c r="C1331" s="93"/>
      <c r="D1331" s="93"/>
      <c r="E1331" s="104"/>
      <c r="F1331" s="104"/>
      <c r="G1331" s="104"/>
      <c r="H1331" s="104"/>
      <c r="I1331" s="104"/>
      <c r="J1331" s="104"/>
      <c r="K1331" s="104"/>
      <c r="L1331" s="104"/>
      <c r="M1331"/>
      <c r="N1331"/>
      <c r="O1331"/>
      <c r="P1331"/>
      <c r="Q1331"/>
      <c r="R1331"/>
      <c r="S1331"/>
      <c r="T1331"/>
      <c r="U1331"/>
      <c r="V1331"/>
      <c r="W1331"/>
      <c r="X1331"/>
      <c r="Y1331"/>
      <c r="Z1331"/>
      <c r="AA1331"/>
      <c r="AB1331"/>
      <c r="AC1331"/>
      <c r="AD1331"/>
      <c r="AE1331"/>
      <c r="AF1331"/>
      <c r="AG1331"/>
      <c r="AH1331"/>
      <c r="AI1331"/>
      <c r="AJ1331"/>
      <c r="AK1331"/>
      <c r="AL1331"/>
      <c r="AM1331"/>
      <c r="AN1331"/>
      <c r="AO1331"/>
      <c r="AP1331"/>
      <c r="AQ1331"/>
      <c r="AR1331"/>
      <c r="AS1331"/>
      <c r="AT1331"/>
      <c r="AU1331"/>
      <c r="AV1331"/>
      <c r="AW1331"/>
      <c r="AX1331"/>
      <c r="AY1331"/>
      <c r="AZ1331"/>
      <c r="BA1331"/>
      <c r="BB1331"/>
      <c r="BC1331"/>
      <c r="BD1331"/>
      <c r="BE1331"/>
      <c r="BF1331"/>
      <c r="BG1331"/>
      <c r="BH1331"/>
      <c r="BI1331"/>
      <c r="BJ1331"/>
      <c r="BK1331"/>
      <c r="BL1331"/>
      <c r="BM1331"/>
      <c r="BN1331"/>
      <c r="BO1331"/>
      <c r="BP1331"/>
      <c r="BQ1331"/>
      <c r="BR1331"/>
      <c r="BS1331"/>
      <c r="BT1331"/>
    </row>
    <row r="1332" spans="1:72" s="8" customFormat="1" x14ac:dyDescent="0.25">
      <c r="A1332" s="93"/>
      <c r="B1332" s="93"/>
      <c r="C1332" s="93"/>
      <c r="D1332" s="93"/>
      <c r="E1332" s="104"/>
      <c r="F1332" s="104"/>
      <c r="G1332" s="104"/>
      <c r="H1332" s="104"/>
      <c r="I1332" s="104"/>
      <c r="J1332" s="104"/>
      <c r="K1332" s="104"/>
      <c r="L1332" s="104"/>
      <c r="M1332"/>
      <c r="N1332"/>
      <c r="O1332"/>
      <c r="P1332"/>
      <c r="Q1332"/>
      <c r="R1332"/>
      <c r="S1332"/>
      <c r="T1332"/>
      <c r="U1332"/>
      <c r="V1332"/>
      <c r="W1332"/>
      <c r="X1332"/>
      <c r="Y1332"/>
      <c r="Z1332"/>
      <c r="AA1332"/>
      <c r="AB1332"/>
      <c r="AC1332"/>
      <c r="AD1332"/>
      <c r="AE1332"/>
      <c r="AF1332"/>
      <c r="AG1332"/>
      <c r="AH1332"/>
      <c r="AI1332"/>
      <c r="AJ1332"/>
      <c r="AK1332"/>
      <c r="AL1332"/>
      <c r="AM1332"/>
      <c r="AN1332"/>
      <c r="AO1332"/>
      <c r="AP1332"/>
      <c r="AQ1332"/>
      <c r="AR1332"/>
      <c r="AS1332"/>
      <c r="AT1332"/>
      <c r="AU1332"/>
      <c r="AV1332"/>
      <c r="AW1332"/>
      <c r="AX1332"/>
      <c r="AY1332"/>
      <c r="AZ1332"/>
      <c r="BA1332"/>
      <c r="BB1332"/>
      <c r="BC1332"/>
      <c r="BD1332"/>
      <c r="BE1332"/>
      <c r="BF1332"/>
      <c r="BG1332"/>
      <c r="BH1332"/>
      <c r="BI1332"/>
      <c r="BJ1332"/>
      <c r="BK1332"/>
      <c r="BL1332"/>
      <c r="BM1332"/>
      <c r="BN1332"/>
      <c r="BO1332"/>
      <c r="BP1332"/>
      <c r="BQ1332"/>
      <c r="BR1332"/>
      <c r="BS1332"/>
      <c r="BT1332"/>
    </row>
    <row r="1333" spans="1:72" s="8" customFormat="1" x14ac:dyDescent="0.25">
      <c r="A1333" s="93"/>
      <c r="B1333" s="93"/>
      <c r="C1333" s="93"/>
      <c r="D1333" s="93"/>
      <c r="E1333" s="104"/>
      <c r="F1333" s="104"/>
      <c r="G1333" s="104"/>
      <c r="H1333" s="104"/>
      <c r="I1333" s="104"/>
      <c r="J1333" s="104"/>
      <c r="K1333" s="104"/>
      <c r="L1333" s="104"/>
      <c r="M1333"/>
      <c r="N1333"/>
      <c r="O1333"/>
      <c r="P1333"/>
      <c r="Q1333"/>
      <c r="R1333"/>
      <c r="S1333"/>
      <c r="T1333"/>
      <c r="U1333"/>
      <c r="V1333"/>
      <c r="W1333"/>
      <c r="X1333"/>
      <c r="Y1333"/>
      <c r="Z1333"/>
      <c r="AA1333"/>
      <c r="AB1333"/>
      <c r="AC1333"/>
      <c r="AD1333"/>
      <c r="AE1333"/>
      <c r="AF1333"/>
      <c r="AG1333"/>
      <c r="AH1333"/>
      <c r="AI1333"/>
      <c r="AJ1333"/>
      <c r="AK1333"/>
      <c r="AL1333"/>
      <c r="AM1333"/>
      <c r="AN1333"/>
      <c r="AO1333"/>
      <c r="AP1333"/>
      <c r="AQ1333"/>
      <c r="AR1333"/>
      <c r="AS1333"/>
      <c r="AT1333"/>
      <c r="AU1333"/>
      <c r="AV1333"/>
      <c r="AW1333"/>
      <c r="AX1333"/>
      <c r="AY1333"/>
      <c r="AZ1333"/>
      <c r="BA1333"/>
      <c r="BB1333"/>
      <c r="BC1333"/>
      <c r="BD1333"/>
      <c r="BE1333"/>
      <c r="BF1333"/>
      <c r="BG1333"/>
      <c r="BH1333"/>
      <c r="BI1333"/>
      <c r="BJ1333"/>
      <c r="BK1333"/>
      <c r="BL1333"/>
      <c r="BM1333"/>
      <c r="BN1333"/>
      <c r="BO1333"/>
      <c r="BP1333"/>
      <c r="BQ1333"/>
      <c r="BR1333"/>
      <c r="BS1333"/>
      <c r="BT1333"/>
    </row>
    <row r="1334" spans="1:72" s="8" customFormat="1" x14ac:dyDescent="0.25">
      <c r="A1334" s="93"/>
      <c r="B1334" s="93"/>
      <c r="C1334" s="93"/>
      <c r="D1334" s="93"/>
      <c r="E1334" s="104"/>
      <c r="F1334" s="104"/>
      <c r="G1334" s="104"/>
      <c r="H1334" s="104"/>
      <c r="I1334" s="104"/>
      <c r="J1334" s="104"/>
      <c r="K1334" s="104"/>
      <c r="L1334" s="104"/>
      <c r="M1334"/>
      <c r="N1334"/>
      <c r="O1334"/>
      <c r="P1334"/>
      <c r="Q1334"/>
      <c r="R1334"/>
      <c r="S1334"/>
      <c r="T1334"/>
      <c r="U1334"/>
      <c r="V1334"/>
      <c r="W1334"/>
      <c r="X1334"/>
      <c r="Y1334"/>
      <c r="Z1334"/>
      <c r="AA1334"/>
      <c r="AB1334"/>
      <c r="AC1334"/>
      <c r="AD1334"/>
      <c r="AE1334"/>
      <c r="AF1334"/>
      <c r="AG1334"/>
      <c r="AH1334"/>
      <c r="AI1334"/>
      <c r="AJ1334"/>
      <c r="AK1334"/>
      <c r="AL1334"/>
      <c r="AM1334"/>
      <c r="AN1334"/>
      <c r="AO1334"/>
      <c r="AP1334"/>
      <c r="AQ1334"/>
      <c r="AR1334"/>
      <c r="AS1334"/>
      <c r="AT1334"/>
      <c r="AU1334"/>
      <c r="AV1334"/>
      <c r="AW1334"/>
      <c r="AX1334"/>
      <c r="AY1334"/>
      <c r="AZ1334"/>
      <c r="BA1334"/>
      <c r="BB1334"/>
      <c r="BC1334"/>
      <c r="BD1334"/>
      <c r="BE1334"/>
      <c r="BF1334"/>
      <c r="BG1334"/>
      <c r="BH1334"/>
      <c r="BI1334"/>
      <c r="BJ1334"/>
      <c r="BK1334"/>
      <c r="BL1334"/>
      <c r="BM1334"/>
      <c r="BN1334"/>
      <c r="BO1334"/>
      <c r="BP1334"/>
      <c r="BQ1334"/>
      <c r="BR1334"/>
      <c r="BS1334"/>
      <c r="BT1334"/>
    </row>
    <row r="1335" spans="1:72" s="8" customFormat="1" x14ac:dyDescent="0.25">
      <c r="A1335" s="93"/>
      <c r="B1335" s="93"/>
      <c r="C1335" s="93"/>
      <c r="D1335" s="93"/>
      <c r="E1335" s="104"/>
      <c r="F1335" s="104"/>
      <c r="G1335" s="104"/>
      <c r="H1335" s="104"/>
      <c r="I1335" s="104"/>
      <c r="J1335" s="104"/>
      <c r="K1335" s="104"/>
      <c r="L1335" s="104"/>
      <c r="M1335"/>
      <c r="N1335"/>
      <c r="O1335"/>
      <c r="P1335"/>
      <c r="Q1335"/>
      <c r="R1335"/>
      <c r="S1335"/>
      <c r="T1335"/>
      <c r="U1335"/>
      <c r="V1335"/>
      <c r="W1335"/>
      <c r="X1335"/>
      <c r="Y1335"/>
      <c r="Z1335"/>
      <c r="AA1335"/>
      <c r="AB1335"/>
      <c r="AC1335"/>
      <c r="AD1335"/>
      <c r="AE1335"/>
      <c r="AF1335"/>
      <c r="AG1335"/>
      <c r="AH1335"/>
      <c r="AI1335"/>
      <c r="AJ1335"/>
      <c r="AK1335"/>
      <c r="AL1335"/>
      <c r="AM1335"/>
      <c r="AN1335"/>
      <c r="AO1335"/>
      <c r="AP1335"/>
      <c r="AQ1335"/>
      <c r="AR1335"/>
      <c r="AS1335"/>
      <c r="AT1335"/>
      <c r="AU1335"/>
      <c r="AV1335"/>
      <c r="AW1335"/>
      <c r="AX1335"/>
      <c r="AY1335"/>
      <c r="AZ1335"/>
      <c r="BA1335"/>
      <c r="BB1335"/>
      <c r="BC1335"/>
      <c r="BD1335"/>
      <c r="BE1335"/>
      <c r="BF1335"/>
      <c r="BG1335"/>
      <c r="BH1335"/>
      <c r="BI1335"/>
      <c r="BJ1335"/>
      <c r="BK1335"/>
      <c r="BL1335"/>
      <c r="BM1335"/>
      <c r="BN1335"/>
      <c r="BO1335"/>
      <c r="BP1335"/>
      <c r="BQ1335"/>
      <c r="BR1335"/>
      <c r="BS1335"/>
      <c r="BT1335"/>
    </row>
    <row r="1336" spans="1:72" s="8" customFormat="1" x14ac:dyDescent="0.25">
      <c r="A1336" s="93"/>
      <c r="B1336" s="93"/>
      <c r="C1336" s="93"/>
      <c r="D1336" s="93"/>
      <c r="E1336" s="104"/>
      <c r="F1336" s="104"/>
      <c r="G1336" s="104"/>
      <c r="H1336" s="104"/>
      <c r="I1336" s="104"/>
      <c r="J1336" s="104"/>
      <c r="K1336" s="104"/>
      <c r="L1336" s="104"/>
      <c r="M1336"/>
      <c r="N1336"/>
      <c r="O1336"/>
      <c r="P1336"/>
      <c r="Q1336"/>
      <c r="R1336"/>
      <c r="S1336"/>
      <c r="T1336"/>
      <c r="U1336"/>
      <c r="V1336"/>
      <c r="W1336"/>
      <c r="X1336"/>
      <c r="Y1336"/>
      <c r="Z1336"/>
      <c r="AA1336"/>
      <c r="AB1336"/>
      <c r="AC1336"/>
      <c r="AD1336"/>
      <c r="AE1336"/>
      <c r="AF1336"/>
      <c r="AG1336"/>
      <c r="AH1336"/>
      <c r="AI1336"/>
      <c r="AJ1336"/>
      <c r="AK1336"/>
      <c r="AL1336"/>
      <c r="AM1336"/>
      <c r="AN1336"/>
      <c r="AO1336"/>
      <c r="AP1336"/>
      <c r="AQ1336"/>
      <c r="AR1336"/>
      <c r="AS1336"/>
      <c r="AT1336"/>
      <c r="AU1336"/>
      <c r="AV1336"/>
      <c r="AW1336"/>
      <c r="AX1336"/>
      <c r="AY1336"/>
      <c r="AZ1336"/>
      <c r="BA1336"/>
      <c r="BB1336"/>
      <c r="BC1336"/>
      <c r="BD1336"/>
      <c r="BE1336"/>
      <c r="BF1336"/>
      <c r="BG1336"/>
      <c r="BH1336"/>
      <c r="BI1336"/>
      <c r="BJ1336"/>
      <c r="BK1336"/>
      <c r="BL1336"/>
      <c r="BM1336"/>
      <c r="BN1336"/>
      <c r="BO1336"/>
      <c r="BP1336"/>
      <c r="BQ1336"/>
      <c r="BR1336"/>
      <c r="BS1336"/>
      <c r="BT1336"/>
    </row>
    <row r="1337" spans="1:72" s="8" customFormat="1" x14ac:dyDescent="0.25">
      <c r="A1337" s="93"/>
      <c r="B1337" s="93"/>
      <c r="C1337" s="93"/>
      <c r="D1337" s="93"/>
      <c r="E1337" s="104"/>
      <c r="F1337" s="104"/>
      <c r="G1337" s="104"/>
      <c r="H1337" s="104"/>
      <c r="I1337" s="104"/>
      <c r="J1337" s="104"/>
      <c r="K1337" s="104"/>
      <c r="L1337" s="104"/>
      <c r="M1337"/>
      <c r="N1337"/>
      <c r="O1337"/>
      <c r="P1337"/>
      <c r="Q1337"/>
      <c r="R1337"/>
      <c r="S1337"/>
      <c r="T1337"/>
      <c r="U1337"/>
      <c r="V1337"/>
      <c r="W1337"/>
      <c r="X1337"/>
      <c r="Y1337"/>
      <c r="Z1337"/>
      <c r="AA1337"/>
      <c r="AB1337"/>
      <c r="AC1337"/>
      <c r="AD1337"/>
      <c r="AE1337"/>
      <c r="AF1337"/>
      <c r="AG1337"/>
      <c r="AH1337"/>
      <c r="AI1337"/>
      <c r="AJ1337"/>
      <c r="AK1337"/>
      <c r="AL1337"/>
      <c r="AM1337"/>
      <c r="AN1337"/>
      <c r="AO1337"/>
      <c r="AP1337"/>
      <c r="AQ1337"/>
      <c r="AR1337"/>
      <c r="AS1337"/>
      <c r="AT1337"/>
      <c r="AU1337"/>
      <c r="AV1337"/>
      <c r="AW1337"/>
      <c r="AX1337"/>
      <c r="AY1337"/>
      <c r="AZ1337"/>
      <c r="BA1337"/>
      <c r="BB1337"/>
      <c r="BC1337"/>
      <c r="BD1337"/>
      <c r="BE1337"/>
      <c r="BF1337"/>
      <c r="BG1337"/>
      <c r="BH1337"/>
      <c r="BI1337"/>
      <c r="BJ1337"/>
      <c r="BK1337"/>
      <c r="BL1337"/>
      <c r="BM1337"/>
      <c r="BN1337"/>
      <c r="BO1337"/>
      <c r="BP1337"/>
      <c r="BQ1337"/>
      <c r="BR1337"/>
      <c r="BS1337"/>
      <c r="BT1337"/>
    </row>
    <row r="1338" spans="1:72" s="8" customFormat="1" x14ac:dyDescent="0.25">
      <c r="A1338" s="93"/>
      <c r="B1338" s="93"/>
      <c r="C1338" s="93"/>
      <c r="D1338" s="93"/>
      <c r="E1338" s="104"/>
      <c r="F1338" s="104"/>
      <c r="G1338" s="104"/>
      <c r="H1338" s="104"/>
      <c r="I1338" s="104"/>
      <c r="J1338" s="104"/>
      <c r="K1338" s="104"/>
      <c r="L1338" s="104"/>
      <c r="M1338"/>
      <c r="N1338"/>
      <c r="O1338"/>
      <c r="P1338"/>
      <c r="Q1338"/>
      <c r="R1338"/>
      <c r="S1338"/>
      <c r="T1338"/>
      <c r="U1338"/>
      <c r="V1338"/>
      <c r="W1338"/>
      <c r="X1338"/>
      <c r="Y1338"/>
      <c r="Z1338"/>
      <c r="AA1338"/>
      <c r="AB1338"/>
      <c r="AC1338"/>
      <c r="AD1338"/>
      <c r="AE1338"/>
      <c r="AF1338"/>
      <c r="AG1338"/>
      <c r="AH1338"/>
      <c r="AI1338"/>
      <c r="AJ1338"/>
      <c r="AK1338"/>
      <c r="AL1338"/>
      <c r="AM1338"/>
      <c r="AN1338"/>
      <c r="AO1338"/>
      <c r="AP1338"/>
      <c r="AQ1338"/>
      <c r="AR1338"/>
      <c r="AS1338"/>
      <c r="AT1338"/>
      <c r="AU1338"/>
      <c r="AV1338"/>
      <c r="AW1338"/>
      <c r="AX1338"/>
      <c r="AY1338"/>
      <c r="AZ1338"/>
      <c r="BA1338"/>
      <c r="BB1338"/>
      <c r="BC1338"/>
      <c r="BD1338"/>
      <c r="BE1338"/>
      <c r="BF1338"/>
      <c r="BG1338"/>
      <c r="BH1338"/>
      <c r="BI1338"/>
      <c r="BJ1338"/>
      <c r="BK1338"/>
      <c r="BL1338"/>
      <c r="BM1338"/>
      <c r="BN1338"/>
      <c r="BO1338"/>
      <c r="BP1338"/>
      <c r="BQ1338"/>
      <c r="BR1338"/>
      <c r="BS1338"/>
      <c r="BT1338"/>
    </row>
    <row r="1339" spans="1:72" s="8" customFormat="1" x14ac:dyDescent="0.25">
      <c r="A1339" s="93"/>
      <c r="B1339" s="93"/>
      <c r="C1339" s="93"/>
      <c r="D1339" s="93"/>
      <c r="E1339" s="104"/>
      <c r="F1339" s="104"/>
      <c r="G1339" s="104"/>
      <c r="H1339" s="104"/>
      <c r="I1339" s="104"/>
      <c r="J1339" s="104"/>
      <c r="K1339" s="104"/>
      <c r="L1339" s="104"/>
      <c r="M1339"/>
      <c r="N1339"/>
      <c r="O1339"/>
      <c r="P1339"/>
      <c r="Q1339"/>
      <c r="R1339"/>
      <c r="S1339"/>
      <c r="T1339"/>
      <c r="U1339"/>
      <c r="V1339"/>
      <c r="W1339"/>
      <c r="X1339"/>
      <c r="Y1339"/>
      <c r="Z1339"/>
      <c r="AA1339"/>
      <c r="AB1339"/>
      <c r="AC1339"/>
      <c r="AD1339"/>
      <c r="AE1339"/>
      <c r="AF1339"/>
      <c r="AG1339"/>
      <c r="AH1339"/>
      <c r="AI1339"/>
      <c r="AJ1339"/>
      <c r="AK1339"/>
      <c r="AL1339"/>
      <c r="AM1339"/>
      <c r="AN1339"/>
      <c r="AO1339"/>
      <c r="AP1339"/>
      <c r="AQ1339"/>
      <c r="AR1339"/>
      <c r="AS1339"/>
      <c r="AT1339"/>
      <c r="AU1339"/>
      <c r="AV1339"/>
      <c r="AW1339"/>
      <c r="AX1339"/>
      <c r="AY1339"/>
      <c r="AZ1339"/>
      <c r="BA1339"/>
      <c r="BB1339"/>
      <c r="BC1339"/>
      <c r="BD1339"/>
      <c r="BE1339"/>
      <c r="BF1339"/>
      <c r="BG1339"/>
      <c r="BH1339"/>
      <c r="BI1339"/>
      <c r="BJ1339"/>
      <c r="BK1339"/>
      <c r="BL1339"/>
      <c r="BM1339"/>
      <c r="BN1339"/>
      <c r="BO1339"/>
      <c r="BP1339"/>
      <c r="BQ1339"/>
      <c r="BR1339"/>
      <c r="BS1339"/>
      <c r="BT1339"/>
    </row>
    <row r="1340" spans="1:72" s="8" customFormat="1" x14ac:dyDescent="0.25">
      <c r="A1340" s="93"/>
      <c r="B1340" s="93"/>
      <c r="C1340" s="93"/>
      <c r="D1340" s="93"/>
      <c r="E1340" s="104"/>
      <c r="F1340" s="104"/>
      <c r="G1340" s="104"/>
      <c r="H1340" s="104"/>
      <c r="I1340" s="104"/>
      <c r="J1340" s="104"/>
      <c r="K1340" s="104"/>
      <c r="L1340" s="104"/>
      <c r="M1340"/>
      <c r="N1340"/>
      <c r="O1340"/>
      <c r="P1340"/>
      <c r="Q1340"/>
      <c r="R1340"/>
      <c r="S1340"/>
      <c r="T1340"/>
      <c r="U1340"/>
      <c r="V1340"/>
      <c r="W1340"/>
      <c r="X1340"/>
      <c r="Y1340"/>
      <c r="Z1340"/>
      <c r="AA1340"/>
      <c r="AB1340"/>
      <c r="AC1340"/>
      <c r="AD1340"/>
      <c r="AE1340"/>
      <c r="AF1340"/>
      <c r="AG1340"/>
      <c r="AH1340"/>
      <c r="AI1340"/>
      <c r="AJ1340"/>
      <c r="AK1340"/>
      <c r="AL1340"/>
      <c r="AM1340"/>
      <c r="AN1340"/>
      <c r="AO1340"/>
      <c r="AP1340"/>
      <c r="AQ1340"/>
      <c r="AR1340"/>
      <c r="AS1340"/>
      <c r="AT1340"/>
      <c r="AU1340"/>
      <c r="AV1340"/>
      <c r="AW1340"/>
      <c r="AX1340"/>
      <c r="AY1340"/>
      <c r="AZ1340"/>
      <c r="BA1340"/>
      <c r="BB1340"/>
      <c r="BC1340"/>
      <c r="BD1340"/>
      <c r="BE1340"/>
      <c r="BF1340"/>
      <c r="BG1340"/>
      <c r="BH1340"/>
      <c r="BI1340"/>
      <c r="BJ1340"/>
      <c r="BK1340"/>
      <c r="BL1340"/>
      <c r="BM1340"/>
      <c r="BN1340"/>
      <c r="BO1340"/>
      <c r="BP1340"/>
      <c r="BQ1340"/>
      <c r="BR1340"/>
      <c r="BS1340"/>
      <c r="BT1340"/>
    </row>
    <row r="1341" spans="1:72" s="8" customFormat="1" x14ac:dyDescent="0.25">
      <c r="A1341" s="93"/>
      <c r="B1341" s="93"/>
      <c r="C1341" s="93"/>
      <c r="D1341" s="93"/>
      <c r="E1341" s="104"/>
      <c r="F1341" s="104"/>
      <c r="G1341" s="104"/>
      <c r="H1341" s="104"/>
      <c r="I1341" s="104"/>
      <c r="J1341" s="104"/>
      <c r="K1341" s="104"/>
      <c r="L1341" s="104"/>
      <c r="M1341"/>
      <c r="N1341"/>
      <c r="O1341"/>
      <c r="P1341"/>
      <c r="Q1341"/>
      <c r="R1341"/>
      <c r="S1341"/>
      <c r="T1341"/>
      <c r="U1341"/>
      <c r="V1341"/>
      <c r="W1341"/>
      <c r="X1341"/>
      <c r="Y1341"/>
      <c r="Z1341"/>
      <c r="AA1341"/>
      <c r="AB1341"/>
      <c r="AC1341"/>
      <c r="AD1341"/>
      <c r="AE1341"/>
      <c r="AF1341"/>
      <c r="AG1341"/>
      <c r="AH1341"/>
      <c r="AI1341"/>
      <c r="AJ1341"/>
      <c r="AK1341"/>
      <c r="AL1341"/>
      <c r="AM1341"/>
      <c r="AN1341"/>
      <c r="AO1341"/>
      <c r="AP1341"/>
      <c r="AQ1341"/>
      <c r="AR1341"/>
      <c r="AS1341"/>
      <c r="AT1341"/>
      <c r="AU1341"/>
      <c r="AV1341"/>
      <c r="AW1341"/>
      <c r="AX1341"/>
      <c r="AY1341"/>
      <c r="AZ1341"/>
      <c r="BA1341"/>
      <c r="BB1341"/>
      <c r="BC1341"/>
      <c r="BD1341"/>
      <c r="BE1341"/>
      <c r="BF1341"/>
      <c r="BG1341"/>
      <c r="BH1341"/>
      <c r="BI1341"/>
      <c r="BJ1341"/>
      <c r="BK1341"/>
      <c r="BL1341"/>
      <c r="BM1341"/>
      <c r="BN1341"/>
      <c r="BO1341"/>
      <c r="BP1341"/>
      <c r="BQ1341"/>
      <c r="BR1341"/>
      <c r="BS1341"/>
      <c r="BT1341"/>
    </row>
    <row r="1342" spans="1:72" s="8" customFormat="1" x14ac:dyDescent="0.25">
      <c r="A1342" s="93"/>
      <c r="B1342" s="93"/>
      <c r="C1342" s="93"/>
      <c r="D1342" s="93"/>
      <c r="E1342" s="104"/>
      <c r="F1342" s="104"/>
      <c r="G1342" s="104"/>
      <c r="H1342" s="104"/>
      <c r="I1342" s="104"/>
      <c r="J1342" s="104"/>
      <c r="K1342" s="104"/>
      <c r="L1342" s="104"/>
      <c r="M1342"/>
      <c r="N1342"/>
      <c r="O1342"/>
      <c r="P1342"/>
      <c r="Q1342"/>
      <c r="R1342"/>
      <c r="S1342"/>
      <c r="T1342"/>
      <c r="U1342"/>
      <c r="V1342"/>
      <c r="W1342"/>
      <c r="X1342"/>
      <c r="Y1342"/>
      <c r="Z1342"/>
      <c r="AA1342"/>
      <c r="AB1342"/>
      <c r="AC1342"/>
      <c r="AD1342"/>
      <c r="AE1342"/>
      <c r="AF1342"/>
      <c r="AG1342"/>
      <c r="AH1342"/>
      <c r="AI1342"/>
      <c r="AJ1342"/>
      <c r="AK1342"/>
      <c r="AL1342"/>
      <c r="AM1342"/>
      <c r="AN1342"/>
      <c r="AO1342"/>
      <c r="AP1342"/>
      <c r="AQ1342"/>
      <c r="AR1342"/>
      <c r="AS1342"/>
      <c r="AT1342"/>
      <c r="AU1342"/>
      <c r="AV1342"/>
      <c r="AW1342"/>
      <c r="AX1342"/>
      <c r="AY1342"/>
      <c r="AZ1342"/>
      <c r="BA1342"/>
      <c r="BB1342"/>
      <c r="BC1342"/>
      <c r="BD1342"/>
      <c r="BE1342"/>
      <c r="BF1342"/>
      <c r="BG1342"/>
      <c r="BH1342"/>
      <c r="BI1342"/>
      <c r="BJ1342"/>
      <c r="BK1342"/>
      <c r="BL1342"/>
      <c r="BM1342"/>
      <c r="BN1342"/>
      <c r="BO1342"/>
      <c r="BP1342"/>
      <c r="BQ1342"/>
      <c r="BR1342"/>
      <c r="BS1342"/>
      <c r="BT1342"/>
    </row>
    <row r="1343" spans="1:72" s="8" customFormat="1" x14ac:dyDescent="0.25">
      <c r="A1343" s="93"/>
      <c r="B1343" s="93"/>
      <c r="C1343" s="93"/>
      <c r="D1343" s="93"/>
      <c r="E1343" s="104"/>
      <c r="F1343" s="104"/>
      <c r="G1343" s="104"/>
      <c r="H1343" s="104"/>
      <c r="I1343" s="104"/>
      <c r="J1343" s="104"/>
      <c r="K1343" s="104"/>
      <c r="L1343" s="104"/>
      <c r="M1343"/>
      <c r="N1343"/>
      <c r="O1343"/>
      <c r="P1343"/>
      <c r="Q1343"/>
      <c r="R1343"/>
      <c r="S1343"/>
      <c r="T1343"/>
      <c r="U1343"/>
      <c r="V1343"/>
      <c r="W1343"/>
      <c r="X1343"/>
      <c r="Y1343"/>
      <c r="Z1343"/>
      <c r="AA1343"/>
      <c r="AB1343"/>
      <c r="AC1343"/>
      <c r="AD1343"/>
      <c r="AE1343"/>
      <c r="AF1343"/>
      <c r="AG1343"/>
      <c r="AH1343"/>
      <c r="AI1343"/>
      <c r="AJ1343"/>
      <c r="AK1343"/>
      <c r="AL1343"/>
      <c r="AM1343"/>
      <c r="AN1343"/>
      <c r="AO1343"/>
      <c r="AP1343"/>
      <c r="AQ1343"/>
      <c r="AR1343"/>
      <c r="AS1343"/>
      <c r="AT1343"/>
      <c r="AU1343"/>
      <c r="AV1343"/>
      <c r="AW1343"/>
      <c r="AX1343"/>
      <c r="AY1343"/>
      <c r="AZ1343"/>
      <c r="BA1343"/>
      <c r="BB1343"/>
      <c r="BC1343"/>
      <c r="BD1343"/>
      <c r="BE1343"/>
      <c r="BF1343"/>
      <c r="BG1343"/>
      <c r="BH1343"/>
      <c r="BI1343"/>
      <c r="BJ1343"/>
      <c r="BK1343"/>
      <c r="BL1343"/>
      <c r="BM1343"/>
      <c r="BN1343"/>
      <c r="BO1343"/>
      <c r="BP1343"/>
      <c r="BQ1343"/>
      <c r="BR1343"/>
      <c r="BS1343"/>
      <c r="BT1343"/>
    </row>
    <row r="1344" spans="1:72" s="8" customFormat="1" x14ac:dyDescent="0.25">
      <c r="A1344" s="93"/>
      <c r="B1344" s="93"/>
      <c r="C1344" s="93"/>
      <c r="D1344" s="93"/>
      <c r="E1344" s="104"/>
      <c r="F1344" s="104"/>
      <c r="G1344" s="104"/>
      <c r="H1344" s="104"/>
      <c r="I1344" s="104"/>
      <c r="J1344" s="104"/>
      <c r="K1344" s="104"/>
      <c r="L1344" s="104"/>
      <c r="M1344"/>
      <c r="N1344"/>
      <c r="O1344"/>
      <c r="P1344"/>
      <c r="Q1344"/>
      <c r="R1344"/>
      <c r="S1344"/>
      <c r="T1344"/>
      <c r="U1344"/>
      <c r="V1344"/>
      <c r="W1344"/>
      <c r="X1344"/>
      <c r="Y1344"/>
      <c r="Z1344"/>
      <c r="AA1344"/>
      <c r="AB1344"/>
      <c r="AC1344"/>
      <c r="AD1344"/>
      <c r="AE1344"/>
      <c r="AF1344"/>
      <c r="AG1344"/>
      <c r="AH1344"/>
      <c r="AI1344"/>
      <c r="AJ1344"/>
      <c r="AK1344"/>
      <c r="AL1344"/>
      <c r="AM1344"/>
      <c r="AN1344"/>
      <c r="AO1344"/>
      <c r="AP1344"/>
      <c r="AQ1344"/>
      <c r="AR1344"/>
      <c r="AS1344"/>
      <c r="AT1344"/>
      <c r="AU1344"/>
      <c r="AV1344"/>
      <c r="AW1344"/>
      <c r="AX1344"/>
      <c r="AY1344"/>
      <c r="AZ1344"/>
      <c r="BA1344"/>
      <c r="BB1344"/>
      <c r="BC1344"/>
      <c r="BD1344"/>
      <c r="BE1344"/>
      <c r="BF1344"/>
      <c r="BG1344"/>
      <c r="BH1344"/>
      <c r="BI1344"/>
      <c r="BJ1344"/>
      <c r="BK1344"/>
      <c r="BL1344"/>
      <c r="BM1344"/>
      <c r="BN1344"/>
      <c r="BO1344"/>
      <c r="BP1344"/>
      <c r="BQ1344"/>
      <c r="BR1344"/>
      <c r="BS1344"/>
      <c r="BT1344"/>
    </row>
    <row r="1345" spans="1:72" s="8" customFormat="1" x14ac:dyDescent="0.25">
      <c r="A1345" s="93"/>
      <c r="B1345" s="93"/>
      <c r="C1345" s="93"/>
      <c r="D1345" s="93"/>
      <c r="E1345" s="104"/>
      <c r="F1345" s="104"/>
      <c r="G1345" s="104"/>
      <c r="H1345" s="104"/>
      <c r="I1345" s="104"/>
      <c r="J1345" s="104"/>
      <c r="K1345" s="104"/>
      <c r="L1345" s="104"/>
      <c r="M1345"/>
      <c r="N1345"/>
      <c r="O1345"/>
      <c r="P1345"/>
      <c r="Q1345"/>
      <c r="R1345"/>
      <c r="S1345"/>
      <c r="T1345"/>
      <c r="U1345"/>
      <c r="V1345"/>
      <c r="W1345"/>
      <c r="X1345"/>
      <c r="Y1345"/>
      <c r="Z1345"/>
      <c r="AA1345"/>
      <c r="AB1345"/>
      <c r="AC1345"/>
      <c r="AD1345"/>
      <c r="AE1345"/>
      <c r="AF1345"/>
      <c r="AG1345"/>
      <c r="AH1345"/>
      <c r="AI1345"/>
      <c r="AJ1345"/>
      <c r="AK1345"/>
      <c r="AL1345"/>
      <c r="AM1345"/>
      <c r="AN1345"/>
      <c r="AO1345"/>
      <c r="AP1345"/>
      <c r="AQ1345"/>
      <c r="AR1345"/>
      <c r="AS1345"/>
      <c r="AT1345"/>
      <c r="AU1345"/>
      <c r="AV1345"/>
      <c r="AW1345"/>
      <c r="AX1345"/>
      <c r="AY1345"/>
      <c r="AZ1345"/>
      <c r="BA1345"/>
      <c r="BB1345"/>
      <c r="BC1345"/>
      <c r="BD1345"/>
      <c r="BE1345"/>
      <c r="BF1345"/>
      <c r="BG1345"/>
      <c r="BH1345"/>
      <c r="BI1345"/>
      <c r="BJ1345"/>
      <c r="BK1345"/>
      <c r="BL1345"/>
      <c r="BM1345"/>
      <c r="BN1345"/>
      <c r="BO1345"/>
      <c r="BP1345"/>
      <c r="BQ1345"/>
      <c r="BR1345"/>
      <c r="BS1345"/>
      <c r="BT1345"/>
    </row>
    <row r="1346" spans="1:72" s="8" customFormat="1" x14ac:dyDescent="0.25">
      <c r="A1346" s="93"/>
      <c r="B1346" s="93"/>
      <c r="C1346" s="93"/>
      <c r="D1346" s="93"/>
      <c r="E1346" s="104"/>
      <c r="F1346" s="104"/>
      <c r="G1346" s="104"/>
      <c r="H1346" s="104"/>
      <c r="I1346" s="104"/>
      <c r="J1346" s="104"/>
      <c r="K1346" s="104"/>
      <c r="L1346" s="104"/>
      <c r="M1346"/>
      <c r="N1346"/>
      <c r="O1346"/>
      <c r="P1346"/>
      <c r="Q1346"/>
      <c r="R1346"/>
      <c r="S1346"/>
      <c r="T1346"/>
      <c r="U1346"/>
      <c r="V1346"/>
      <c r="W1346"/>
      <c r="X1346"/>
      <c r="Y1346"/>
      <c r="Z1346"/>
      <c r="AA1346"/>
      <c r="AB1346"/>
      <c r="AC1346"/>
      <c r="AD1346"/>
      <c r="AE1346"/>
      <c r="AF1346"/>
      <c r="AG1346"/>
      <c r="AH1346"/>
      <c r="AI1346"/>
      <c r="AJ1346"/>
      <c r="AK1346"/>
      <c r="AL1346"/>
      <c r="AM1346"/>
      <c r="AN1346"/>
      <c r="AO1346"/>
      <c r="AP1346"/>
      <c r="AQ1346"/>
      <c r="AR1346"/>
      <c r="AS1346"/>
      <c r="AT1346"/>
      <c r="AU1346"/>
      <c r="AV1346"/>
      <c r="AW1346"/>
      <c r="AX1346"/>
      <c r="AY1346"/>
      <c r="AZ1346"/>
      <c r="BA1346"/>
      <c r="BB1346"/>
      <c r="BC1346"/>
      <c r="BD1346"/>
      <c r="BE1346"/>
      <c r="BF1346"/>
      <c r="BG1346"/>
      <c r="BH1346"/>
      <c r="BI1346"/>
      <c r="BJ1346"/>
      <c r="BK1346"/>
      <c r="BL1346"/>
      <c r="BM1346"/>
      <c r="BN1346"/>
      <c r="BO1346"/>
      <c r="BP1346"/>
      <c r="BQ1346"/>
      <c r="BR1346"/>
      <c r="BS1346"/>
      <c r="BT1346"/>
    </row>
    <row r="1347" spans="1:72" s="8" customFormat="1" x14ac:dyDescent="0.25">
      <c r="A1347" s="93"/>
      <c r="B1347" s="93"/>
      <c r="C1347" s="93"/>
      <c r="D1347" s="93"/>
      <c r="E1347" s="104"/>
      <c r="F1347" s="104"/>
      <c r="G1347" s="104"/>
      <c r="H1347" s="104"/>
      <c r="I1347" s="104"/>
      <c r="J1347" s="104"/>
      <c r="K1347" s="104"/>
      <c r="L1347" s="104"/>
      <c r="M1347"/>
      <c r="N1347"/>
      <c r="O1347"/>
      <c r="P1347"/>
      <c r="Q1347"/>
      <c r="R1347"/>
      <c r="S1347"/>
      <c r="T1347"/>
      <c r="U1347"/>
      <c r="V1347"/>
      <c r="W1347"/>
      <c r="X1347"/>
      <c r="Y1347"/>
      <c r="Z1347"/>
      <c r="AA1347"/>
      <c r="AB1347"/>
      <c r="AC1347"/>
      <c r="AD1347"/>
      <c r="AE1347"/>
      <c r="AF1347"/>
      <c r="AG1347"/>
      <c r="AH1347"/>
      <c r="AI1347"/>
      <c r="AJ1347"/>
      <c r="AK1347"/>
      <c r="AL1347"/>
      <c r="AM1347"/>
      <c r="AN1347"/>
      <c r="AO1347"/>
      <c r="AP1347"/>
      <c r="AQ1347"/>
      <c r="AR1347"/>
      <c r="AS1347"/>
      <c r="AT1347"/>
      <c r="AU1347"/>
      <c r="AV1347"/>
      <c r="AW1347"/>
      <c r="AX1347"/>
      <c r="AY1347"/>
      <c r="AZ1347"/>
      <c r="BA1347"/>
      <c r="BB1347"/>
      <c r="BC1347"/>
      <c r="BD1347"/>
      <c r="BE1347"/>
      <c r="BF1347"/>
      <c r="BG1347"/>
      <c r="BH1347"/>
      <c r="BI1347"/>
      <c r="BJ1347"/>
      <c r="BK1347"/>
      <c r="BL1347"/>
      <c r="BM1347"/>
      <c r="BN1347"/>
      <c r="BO1347"/>
      <c r="BP1347"/>
      <c r="BQ1347"/>
      <c r="BR1347"/>
      <c r="BS1347"/>
      <c r="BT1347"/>
    </row>
    <row r="1348" spans="1:72" s="8" customFormat="1" x14ac:dyDescent="0.25">
      <c r="A1348" s="93"/>
      <c r="B1348" s="93"/>
      <c r="C1348" s="93"/>
      <c r="D1348" s="93"/>
      <c r="E1348" s="104"/>
      <c r="F1348" s="104"/>
      <c r="G1348" s="104"/>
      <c r="H1348" s="104"/>
      <c r="I1348" s="104"/>
      <c r="J1348" s="104"/>
      <c r="K1348" s="104"/>
      <c r="L1348" s="104"/>
      <c r="M1348"/>
      <c r="N1348"/>
      <c r="O1348"/>
      <c r="P1348"/>
      <c r="Q1348"/>
      <c r="R1348"/>
      <c r="S1348"/>
      <c r="T1348"/>
      <c r="U1348"/>
      <c r="V1348"/>
      <c r="W1348"/>
      <c r="X1348"/>
      <c r="Y1348"/>
      <c r="Z1348"/>
      <c r="AA1348"/>
      <c r="AB1348"/>
      <c r="AC1348"/>
      <c r="AD1348"/>
      <c r="AE1348"/>
      <c r="AF1348"/>
      <c r="AG1348"/>
      <c r="AH1348"/>
      <c r="AI1348"/>
      <c r="AJ1348"/>
      <c r="AK1348"/>
      <c r="AL1348"/>
      <c r="AM1348"/>
      <c r="AN1348"/>
      <c r="AO1348"/>
      <c r="AP1348"/>
      <c r="AQ1348"/>
      <c r="AR1348"/>
      <c r="AS1348"/>
      <c r="AT1348"/>
      <c r="AU1348"/>
      <c r="AV1348"/>
      <c r="AW1348"/>
      <c r="AX1348"/>
      <c r="AY1348"/>
      <c r="AZ1348"/>
      <c r="BA1348"/>
      <c r="BB1348"/>
      <c r="BC1348"/>
      <c r="BD1348"/>
      <c r="BE1348"/>
      <c r="BF1348"/>
      <c r="BG1348"/>
      <c r="BH1348"/>
      <c r="BI1348"/>
      <c r="BJ1348"/>
      <c r="BK1348"/>
      <c r="BL1348"/>
      <c r="BM1348"/>
      <c r="BN1348"/>
      <c r="BO1348"/>
      <c r="BP1348"/>
      <c r="BQ1348"/>
      <c r="BR1348"/>
      <c r="BS1348"/>
      <c r="BT1348"/>
    </row>
    <row r="1349" spans="1:72" s="8" customFormat="1" x14ac:dyDescent="0.25">
      <c r="A1349" s="93"/>
      <c r="B1349" s="93"/>
      <c r="C1349" s="93"/>
      <c r="D1349" s="93"/>
      <c r="E1349" s="104"/>
      <c r="F1349" s="104"/>
      <c r="G1349" s="104"/>
      <c r="H1349" s="104"/>
      <c r="I1349" s="104"/>
      <c r="J1349" s="104"/>
      <c r="K1349" s="104"/>
      <c r="L1349" s="104"/>
      <c r="M1349"/>
      <c r="N1349"/>
      <c r="O1349"/>
      <c r="P1349"/>
      <c r="Q1349"/>
      <c r="R1349"/>
      <c r="S1349"/>
      <c r="T1349"/>
      <c r="U1349"/>
      <c r="V1349"/>
      <c r="W1349"/>
      <c r="X1349"/>
      <c r="Y1349"/>
      <c r="Z1349"/>
      <c r="AA1349"/>
      <c r="AB1349"/>
      <c r="AC1349"/>
      <c r="AD1349"/>
      <c r="AE1349"/>
      <c r="AF1349"/>
      <c r="AG1349"/>
      <c r="AH1349"/>
      <c r="AI1349"/>
      <c r="AJ1349"/>
      <c r="AK1349"/>
      <c r="AL1349"/>
      <c r="AM1349"/>
      <c r="AN1349"/>
      <c r="AO1349"/>
      <c r="AP1349"/>
      <c r="AQ1349"/>
      <c r="AR1349"/>
      <c r="AS1349"/>
      <c r="AT1349"/>
      <c r="AU1349"/>
      <c r="AV1349"/>
      <c r="AW1349"/>
      <c r="AX1349"/>
      <c r="AY1349"/>
      <c r="AZ1349"/>
      <c r="BA1349"/>
      <c r="BB1349"/>
      <c r="BC1349"/>
      <c r="BD1349"/>
      <c r="BE1349"/>
      <c r="BF1349"/>
      <c r="BG1349"/>
      <c r="BH1349"/>
      <c r="BI1349"/>
      <c r="BJ1349"/>
      <c r="BK1349"/>
      <c r="BL1349"/>
      <c r="BM1349"/>
      <c r="BN1349"/>
      <c r="BO1349"/>
      <c r="BP1349"/>
      <c r="BQ1349"/>
      <c r="BR1349"/>
      <c r="BS1349"/>
      <c r="BT1349"/>
    </row>
    <row r="1350" spans="1:72" s="8" customFormat="1" x14ac:dyDescent="0.25">
      <c r="A1350" s="93"/>
      <c r="B1350" s="93"/>
      <c r="C1350" s="93"/>
      <c r="D1350" s="93"/>
      <c r="E1350" s="104"/>
      <c r="F1350" s="104"/>
      <c r="G1350" s="104"/>
      <c r="H1350" s="104"/>
      <c r="I1350" s="104"/>
      <c r="J1350" s="104"/>
      <c r="K1350" s="104"/>
      <c r="L1350" s="104"/>
      <c r="M1350"/>
      <c r="N1350"/>
      <c r="O1350"/>
      <c r="P1350"/>
      <c r="Q1350"/>
      <c r="R1350"/>
      <c r="S1350"/>
      <c r="T1350"/>
      <c r="U1350"/>
      <c r="V1350"/>
      <c r="W1350"/>
      <c r="X1350"/>
      <c r="Y1350"/>
      <c r="Z1350"/>
      <c r="AA1350"/>
      <c r="AB1350"/>
      <c r="AC1350"/>
      <c r="AD1350"/>
      <c r="AE1350"/>
      <c r="AF1350"/>
      <c r="AG1350"/>
      <c r="AH1350"/>
      <c r="AI1350"/>
      <c r="AJ1350"/>
      <c r="AK1350"/>
      <c r="AL1350"/>
      <c r="AM1350"/>
      <c r="AN1350"/>
      <c r="AO1350"/>
      <c r="AP1350"/>
      <c r="AQ1350"/>
      <c r="AR1350"/>
      <c r="AS1350"/>
      <c r="AT1350"/>
      <c r="AU1350"/>
      <c r="AV1350"/>
      <c r="AW1350"/>
      <c r="AX1350"/>
      <c r="AY1350"/>
      <c r="AZ1350"/>
      <c r="BA1350"/>
      <c r="BB1350"/>
      <c r="BC1350"/>
      <c r="BD1350"/>
      <c r="BE1350"/>
      <c r="BF1350"/>
      <c r="BG1350"/>
      <c r="BH1350"/>
      <c r="BI1350"/>
      <c r="BJ1350"/>
      <c r="BK1350"/>
      <c r="BL1350"/>
      <c r="BM1350"/>
      <c r="BN1350"/>
      <c r="BO1350"/>
      <c r="BP1350"/>
      <c r="BQ1350"/>
      <c r="BR1350"/>
      <c r="BS1350"/>
      <c r="BT1350"/>
    </row>
    <row r="1351" spans="1:72" s="8" customFormat="1" x14ac:dyDescent="0.25">
      <c r="A1351" s="93"/>
      <c r="B1351" s="93"/>
      <c r="C1351" s="93"/>
      <c r="D1351" s="93"/>
      <c r="E1351" s="104"/>
      <c r="F1351" s="104"/>
      <c r="G1351" s="104"/>
      <c r="H1351" s="104"/>
      <c r="I1351" s="104"/>
      <c r="J1351" s="104"/>
      <c r="K1351" s="104"/>
      <c r="L1351" s="104"/>
      <c r="M1351"/>
      <c r="N1351"/>
      <c r="O1351"/>
      <c r="P1351"/>
      <c r="Q1351"/>
      <c r="R1351"/>
      <c r="S1351"/>
      <c r="T1351"/>
      <c r="U1351"/>
      <c r="V1351"/>
      <c r="W1351"/>
      <c r="X1351"/>
      <c r="Y1351"/>
      <c r="Z1351"/>
      <c r="AA1351"/>
      <c r="AB1351"/>
      <c r="AC1351"/>
      <c r="AD1351"/>
      <c r="AE1351"/>
      <c r="AF1351"/>
      <c r="AG1351"/>
      <c r="AH1351"/>
      <c r="AI1351"/>
      <c r="AJ1351"/>
      <c r="AK1351"/>
      <c r="AL1351"/>
      <c r="AM1351"/>
      <c r="AN1351"/>
      <c r="AO1351"/>
      <c r="AP1351"/>
      <c r="AQ1351"/>
      <c r="AR1351"/>
      <c r="AS1351"/>
      <c r="AT1351"/>
      <c r="AU1351"/>
      <c r="AV1351"/>
      <c r="AW1351"/>
      <c r="AX1351"/>
      <c r="AY1351"/>
      <c r="AZ1351"/>
      <c r="BA1351"/>
      <c r="BB1351"/>
      <c r="BC1351"/>
      <c r="BD1351"/>
      <c r="BE1351"/>
      <c r="BF1351"/>
      <c r="BG1351"/>
      <c r="BH1351"/>
      <c r="BI1351"/>
      <c r="BJ1351"/>
      <c r="BK1351"/>
      <c r="BL1351"/>
      <c r="BM1351"/>
      <c r="BN1351"/>
      <c r="BO1351"/>
      <c r="BP1351"/>
      <c r="BQ1351"/>
      <c r="BR1351"/>
      <c r="BS1351"/>
      <c r="BT1351"/>
    </row>
    <row r="1352" spans="1:72" s="8" customFormat="1" x14ac:dyDescent="0.25">
      <c r="A1352" s="93"/>
      <c r="B1352" s="93"/>
      <c r="C1352" s="93"/>
      <c r="D1352" s="93"/>
      <c r="E1352" s="104"/>
      <c r="F1352" s="104"/>
      <c r="G1352" s="104"/>
      <c r="H1352" s="104"/>
      <c r="I1352" s="104"/>
      <c r="J1352" s="104"/>
      <c r="K1352" s="104"/>
      <c r="L1352" s="104"/>
      <c r="M1352"/>
      <c r="N1352"/>
      <c r="O1352"/>
      <c r="P1352"/>
      <c r="Q1352"/>
      <c r="R1352"/>
      <c r="S1352"/>
      <c r="T1352"/>
      <c r="U1352"/>
      <c r="V1352"/>
      <c r="W1352"/>
      <c r="X1352"/>
      <c r="Y1352"/>
      <c r="Z1352"/>
      <c r="AA1352"/>
      <c r="AB1352"/>
      <c r="AC1352"/>
      <c r="AD1352"/>
      <c r="AE1352"/>
      <c r="AF1352"/>
      <c r="AG1352"/>
      <c r="AH1352"/>
      <c r="AI1352"/>
      <c r="AJ1352"/>
      <c r="AK1352"/>
      <c r="AL1352"/>
      <c r="AM1352"/>
      <c r="AN1352"/>
      <c r="AO1352"/>
      <c r="AP1352"/>
      <c r="AQ1352"/>
      <c r="AR1352"/>
      <c r="AS1352"/>
      <c r="AT1352"/>
      <c r="AU1352"/>
      <c r="AV1352"/>
      <c r="AW1352"/>
      <c r="AX1352"/>
      <c r="AY1352"/>
      <c r="AZ1352"/>
      <c r="BA1352"/>
      <c r="BB1352"/>
      <c r="BC1352"/>
      <c r="BD1352"/>
      <c r="BE1352"/>
      <c r="BF1352"/>
      <c r="BG1352"/>
      <c r="BH1352"/>
      <c r="BI1352"/>
      <c r="BJ1352"/>
      <c r="BK1352"/>
      <c r="BL1352"/>
      <c r="BM1352"/>
      <c r="BN1352"/>
      <c r="BO1352"/>
      <c r="BP1352"/>
      <c r="BQ1352"/>
      <c r="BR1352"/>
      <c r="BS1352"/>
      <c r="BT1352"/>
    </row>
    <row r="1353" spans="1:72" s="8" customFormat="1" x14ac:dyDescent="0.25">
      <c r="A1353" s="93"/>
      <c r="B1353" s="93"/>
      <c r="C1353" s="93"/>
      <c r="D1353" s="93"/>
      <c r="E1353" s="104"/>
      <c r="F1353" s="104"/>
      <c r="G1353" s="104"/>
      <c r="H1353" s="104"/>
      <c r="I1353" s="104"/>
      <c r="J1353" s="104"/>
      <c r="K1353" s="104"/>
      <c r="L1353" s="104"/>
      <c r="M1353"/>
      <c r="N1353"/>
      <c r="O1353"/>
      <c r="P1353"/>
      <c r="Q1353"/>
      <c r="R1353"/>
      <c r="S1353"/>
      <c r="T1353"/>
      <c r="U1353"/>
      <c r="V1353"/>
      <c r="W1353"/>
      <c r="X1353"/>
      <c r="Y1353"/>
      <c r="Z1353"/>
      <c r="AA1353"/>
      <c r="AB1353"/>
      <c r="AC1353"/>
      <c r="AD1353"/>
      <c r="AE1353"/>
      <c r="AF1353"/>
      <c r="AG1353"/>
      <c r="AH1353"/>
      <c r="AI1353"/>
      <c r="AJ1353"/>
      <c r="AK1353"/>
      <c r="AL1353"/>
      <c r="AM1353"/>
      <c r="AN1353"/>
      <c r="AO1353"/>
      <c r="AP1353"/>
      <c r="AQ1353"/>
      <c r="AR1353"/>
      <c r="AS1353"/>
      <c r="AT1353"/>
      <c r="AU1353"/>
      <c r="AV1353"/>
      <c r="AW1353"/>
      <c r="AX1353"/>
      <c r="AY1353"/>
      <c r="AZ1353"/>
      <c r="BA1353"/>
      <c r="BB1353"/>
      <c r="BC1353"/>
      <c r="BD1353"/>
      <c r="BE1353"/>
      <c r="BF1353"/>
      <c r="BG1353"/>
      <c r="BH1353"/>
      <c r="BI1353"/>
      <c r="BJ1353"/>
      <c r="BK1353"/>
      <c r="BL1353"/>
      <c r="BM1353"/>
      <c r="BN1353"/>
      <c r="BO1353"/>
      <c r="BP1353"/>
      <c r="BQ1353"/>
      <c r="BR1353"/>
      <c r="BS1353"/>
      <c r="BT1353"/>
    </row>
    <row r="1354" spans="1:72" s="8" customFormat="1" x14ac:dyDescent="0.25">
      <c r="A1354" s="93"/>
      <c r="B1354" s="93"/>
      <c r="C1354" s="93"/>
      <c r="D1354" s="93"/>
      <c r="E1354" s="104"/>
      <c r="F1354" s="104"/>
      <c r="G1354" s="104"/>
      <c r="H1354" s="104"/>
      <c r="I1354" s="104"/>
      <c r="J1354" s="104"/>
      <c r="K1354" s="104"/>
      <c r="L1354" s="104"/>
      <c r="M1354"/>
      <c r="N1354"/>
      <c r="O1354"/>
      <c r="P1354"/>
      <c r="Q1354"/>
      <c r="R1354"/>
      <c r="S1354"/>
      <c r="T1354"/>
      <c r="U1354"/>
      <c r="V1354"/>
      <c r="W1354"/>
      <c r="X1354"/>
      <c r="Y1354"/>
      <c r="Z1354"/>
      <c r="AA1354"/>
      <c r="AB1354"/>
      <c r="AC1354"/>
      <c r="AD1354"/>
      <c r="AE1354"/>
      <c r="AF1354"/>
      <c r="AG1354"/>
      <c r="AH1354"/>
      <c r="AI1354"/>
      <c r="AJ1354"/>
      <c r="AK1354"/>
      <c r="AL1354"/>
      <c r="AM1354"/>
      <c r="AN1354"/>
      <c r="AO1354"/>
      <c r="AP1354"/>
      <c r="AQ1354"/>
      <c r="AR1354"/>
      <c r="AS1354"/>
      <c r="AT1354"/>
      <c r="AU1354"/>
      <c r="AV1354"/>
      <c r="AW1354"/>
      <c r="AX1354"/>
      <c r="AY1354"/>
      <c r="AZ1354"/>
      <c r="BA1354"/>
      <c r="BB1354"/>
      <c r="BC1354"/>
      <c r="BD1354"/>
      <c r="BE1354"/>
      <c r="BF1354"/>
      <c r="BG1354"/>
      <c r="BH1354"/>
      <c r="BI1354"/>
      <c r="BJ1354"/>
      <c r="BK1354"/>
      <c r="BL1354"/>
      <c r="BM1354"/>
      <c r="BN1354"/>
      <c r="BO1354"/>
      <c r="BP1354"/>
      <c r="BQ1354"/>
      <c r="BR1354"/>
      <c r="BS1354"/>
      <c r="BT1354"/>
    </row>
    <row r="1355" spans="1:72" s="8" customFormat="1" x14ac:dyDescent="0.25">
      <c r="A1355" s="93"/>
      <c r="B1355" s="93"/>
      <c r="C1355" s="93"/>
      <c r="D1355" s="93"/>
      <c r="E1355" s="104"/>
      <c r="F1355" s="104"/>
      <c r="G1355" s="104"/>
      <c r="H1355" s="104"/>
      <c r="I1355" s="104"/>
      <c r="J1355" s="104"/>
      <c r="K1355" s="104"/>
      <c r="L1355" s="104"/>
      <c r="M1355"/>
      <c r="N1355"/>
      <c r="O1355"/>
      <c r="P1355"/>
      <c r="Q1355"/>
      <c r="R1355"/>
      <c r="S1355"/>
      <c r="T1355"/>
      <c r="U1355"/>
      <c r="V1355"/>
      <c r="W1355"/>
      <c r="X1355"/>
      <c r="Y1355"/>
      <c r="Z1355"/>
      <c r="AA1355"/>
      <c r="AB1355"/>
      <c r="AC1355"/>
      <c r="AD1355"/>
      <c r="AE1355"/>
      <c r="AF1355"/>
      <c r="AG1355"/>
      <c r="AH1355"/>
      <c r="AI1355"/>
      <c r="AJ1355"/>
      <c r="AK1355"/>
      <c r="AL1355"/>
      <c r="AM1355"/>
      <c r="AN1355"/>
      <c r="AO1355"/>
      <c r="AP1355"/>
      <c r="AQ1355"/>
      <c r="AR1355"/>
      <c r="AS1355"/>
      <c r="AT1355"/>
      <c r="AU1355"/>
      <c r="AV1355"/>
      <c r="AW1355"/>
      <c r="AX1355"/>
      <c r="AY1355"/>
      <c r="AZ1355"/>
      <c r="BA1355"/>
      <c r="BB1355"/>
      <c r="BC1355"/>
      <c r="BD1355"/>
      <c r="BE1355"/>
      <c r="BF1355"/>
      <c r="BG1355"/>
      <c r="BH1355"/>
      <c r="BI1355"/>
      <c r="BJ1355"/>
      <c r="BK1355"/>
      <c r="BL1355"/>
      <c r="BM1355"/>
      <c r="BN1355"/>
      <c r="BO1355"/>
      <c r="BP1355"/>
      <c r="BQ1355"/>
      <c r="BR1355"/>
      <c r="BS1355"/>
      <c r="BT1355"/>
    </row>
    <row r="1356" spans="1:72" s="8" customFormat="1" x14ac:dyDescent="0.25">
      <c r="A1356" s="93"/>
      <c r="B1356" s="93"/>
      <c r="C1356" s="93"/>
      <c r="D1356" s="93"/>
      <c r="E1356" s="104"/>
      <c r="F1356" s="104"/>
      <c r="G1356" s="104"/>
      <c r="H1356" s="104"/>
      <c r="I1356" s="104"/>
      <c r="J1356" s="104"/>
      <c r="K1356" s="104"/>
      <c r="L1356" s="104"/>
      <c r="M1356"/>
      <c r="N1356"/>
      <c r="O1356"/>
      <c r="P1356"/>
      <c r="Q1356"/>
      <c r="R1356"/>
      <c r="S1356"/>
      <c r="T1356"/>
      <c r="U1356"/>
      <c r="V1356"/>
      <c r="W1356"/>
      <c r="X1356"/>
      <c r="Y1356"/>
      <c r="Z1356"/>
      <c r="AA1356"/>
      <c r="AB1356"/>
      <c r="AC1356"/>
      <c r="AD1356"/>
      <c r="AE1356"/>
      <c r="AF1356"/>
      <c r="AG1356"/>
      <c r="AH1356"/>
      <c r="AI1356"/>
      <c r="AJ1356"/>
      <c r="AK1356"/>
      <c r="AL1356"/>
      <c r="AM1356"/>
      <c r="AN1356"/>
      <c r="AO1356"/>
      <c r="AP1356"/>
      <c r="AQ1356"/>
      <c r="AR1356"/>
      <c r="AS1356"/>
      <c r="AT1356"/>
      <c r="AU1356"/>
      <c r="AV1356"/>
      <c r="AW1356"/>
      <c r="AX1356"/>
      <c r="AY1356"/>
      <c r="AZ1356"/>
      <c r="BA1356"/>
      <c r="BB1356"/>
      <c r="BC1356"/>
      <c r="BD1356"/>
      <c r="BE1356"/>
      <c r="BF1356"/>
      <c r="BG1356"/>
      <c r="BH1356"/>
      <c r="BI1356"/>
      <c r="BJ1356"/>
      <c r="BK1356"/>
      <c r="BL1356"/>
      <c r="BM1356"/>
      <c r="BN1356"/>
      <c r="BO1356"/>
      <c r="BP1356"/>
      <c r="BQ1356"/>
      <c r="BR1356"/>
      <c r="BS1356"/>
      <c r="BT1356"/>
    </row>
    <row r="1357" spans="1:72" s="8" customFormat="1" x14ac:dyDescent="0.25">
      <c r="A1357" s="93"/>
      <c r="B1357" s="93"/>
      <c r="C1357" s="93"/>
      <c r="D1357" s="93"/>
      <c r="E1357" s="104"/>
      <c r="F1357" s="104"/>
      <c r="G1357" s="104"/>
      <c r="H1357" s="104"/>
      <c r="I1357" s="104"/>
      <c r="J1357" s="104"/>
      <c r="K1357" s="104"/>
      <c r="L1357" s="104"/>
      <c r="M1357"/>
      <c r="N1357"/>
      <c r="O1357"/>
      <c r="P1357"/>
      <c r="Q1357"/>
      <c r="R1357"/>
      <c r="S1357"/>
      <c r="T1357"/>
      <c r="U1357"/>
      <c r="V1357"/>
      <c r="W1357"/>
      <c r="X1357"/>
      <c r="Y1357"/>
      <c r="Z1357"/>
      <c r="AA1357"/>
      <c r="AB1357"/>
      <c r="AC1357"/>
      <c r="AD1357"/>
      <c r="AE1357"/>
      <c r="AF1357"/>
      <c r="AG1357"/>
      <c r="AH1357"/>
      <c r="AI1357"/>
      <c r="AJ1357"/>
      <c r="AK1357"/>
      <c r="AL1357"/>
      <c r="AM1357"/>
      <c r="AN1357"/>
      <c r="AO1357"/>
      <c r="AP1357"/>
      <c r="AQ1357"/>
      <c r="AR1357"/>
      <c r="AS1357"/>
      <c r="AT1357"/>
      <c r="AU1357"/>
      <c r="AV1357"/>
      <c r="AW1357"/>
      <c r="AX1357"/>
      <c r="AY1357"/>
      <c r="AZ1357"/>
      <c r="BA1357"/>
      <c r="BB1357"/>
      <c r="BC1357"/>
      <c r="BD1357"/>
      <c r="BE1357"/>
      <c r="BF1357"/>
      <c r="BG1357"/>
      <c r="BH1357"/>
      <c r="BI1357"/>
      <c r="BJ1357"/>
      <c r="BK1357"/>
      <c r="BL1357"/>
      <c r="BM1357"/>
      <c r="BN1357"/>
      <c r="BO1357"/>
      <c r="BP1357"/>
      <c r="BQ1357"/>
      <c r="BR1357"/>
      <c r="BS1357"/>
      <c r="BT1357"/>
    </row>
    <row r="1358" spans="1:72" s="8" customFormat="1" x14ac:dyDescent="0.25">
      <c r="A1358" s="93"/>
      <c r="B1358" s="93"/>
      <c r="C1358" s="93"/>
      <c r="D1358" s="93"/>
      <c r="E1358" s="104"/>
      <c r="F1358" s="104"/>
      <c r="G1358" s="104"/>
      <c r="H1358" s="104"/>
      <c r="I1358" s="104"/>
      <c r="J1358" s="104"/>
      <c r="K1358" s="104"/>
      <c r="L1358" s="104"/>
      <c r="M1358"/>
      <c r="N1358"/>
      <c r="O1358"/>
      <c r="P1358"/>
      <c r="Q1358"/>
      <c r="R1358"/>
      <c r="S1358"/>
      <c r="T1358"/>
      <c r="U1358"/>
      <c r="V1358"/>
      <c r="W1358"/>
      <c r="X1358"/>
      <c r="Y1358"/>
      <c r="Z1358"/>
      <c r="AA1358"/>
      <c r="AB1358"/>
      <c r="AC1358"/>
      <c r="AD1358"/>
      <c r="AE1358"/>
      <c r="AF1358"/>
      <c r="AG1358"/>
      <c r="AH1358"/>
      <c r="AI1358"/>
      <c r="AJ1358"/>
      <c r="AK1358"/>
      <c r="AL1358"/>
      <c r="AM1358"/>
      <c r="AN1358"/>
      <c r="AO1358"/>
      <c r="AP1358"/>
      <c r="AQ1358"/>
      <c r="AR1358"/>
      <c r="AS1358"/>
      <c r="AT1358"/>
      <c r="AU1358"/>
      <c r="AV1358"/>
      <c r="AW1358"/>
      <c r="AX1358"/>
      <c r="AY1358"/>
      <c r="AZ1358"/>
      <c r="BA1358"/>
      <c r="BB1358"/>
      <c r="BC1358"/>
      <c r="BD1358"/>
      <c r="BE1358"/>
      <c r="BF1358"/>
      <c r="BG1358"/>
      <c r="BH1358"/>
      <c r="BI1358"/>
      <c r="BJ1358"/>
      <c r="BK1358"/>
      <c r="BL1358"/>
      <c r="BM1358"/>
      <c r="BN1358"/>
      <c r="BO1358"/>
      <c r="BP1358"/>
      <c r="BQ1358"/>
      <c r="BR1358"/>
      <c r="BS1358"/>
      <c r="BT1358"/>
    </row>
    <row r="1359" spans="1:72" s="8" customFormat="1" x14ac:dyDescent="0.25">
      <c r="A1359" s="93"/>
      <c r="B1359" s="93"/>
      <c r="C1359" s="93"/>
      <c r="D1359" s="93"/>
      <c r="E1359" s="104"/>
      <c r="F1359" s="104"/>
      <c r="G1359" s="104"/>
      <c r="H1359" s="104"/>
      <c r="I1359" s="104"/>
      <c r="J1359" s="104"/>
      <c r="K1359" s="104"/>
      <c r="L1359" s="104"/>
      <c r="M1359"/>
      <c r="N1359"/>
      <c r="O1359"/>
      <c r="P1359"/>
      <c r="Q1359"/>
      <c r="R1359"/>
      <c r="S1359"/>
      <c r="T1359"/>
      <c r="U1359"/>
      <c r="V1359"/>
      <c r="W1359"/>
      <c r="X1359"/>
      <c r="Y1359"/>
      <c r="Z1359"/>
      <c r="AA1359"/>
      <c r="AB1359"/>
      <c r="AC1359"/>
      <c r="AD1359"/>
      <c r="AE1359"/>
      <c r="AF1359"/>
      <c r="AG1359"/>
      <c r="AH1359"/>
      <c r="AI1359"/>
      <c r="AJ1359"/>
      <c r="AK1359"/>
      <c r="AL1359"/>
      <c r="AM1359"/>
      <c r="AN1359"/>
      <c r="AO1359"/>
      <c r="AP1359"/>
      <c r="AQ1359"/>
      <c r="AR1359"/>
      <c r="AS1359"/>
      <c r="AT1359"/>
      <c r="AU1359"/>
      <c r="AV1359"/>
      <c r="AW1359"/>
      <c r="AX1359"/>
      <c r="AY1359"/>
      <c r="AZ1359"/>
      <c r="BA1359"/>
      <c r="BB1359"/>
      <c r="BC1359"/>
      <c r="BD1359"/>
      <c r="BE1359"/>
      <c r="BF1359"/>
      <c r="BG1359"/>
      <c r="BH1359"/>
      <c r="BI1359"/>
      <c r="BJ1359"/>
      <c r="BK1359"/>
      <c r="BL1359"/>
      <c r="BM1359"/>
      <c r="BN1359"/>
      <c r="BO1359"/>
      <c r="BP1359"/>
      <c r="BQ1359"/>
      <c r="BR1359"/>
      <c r="BS1359"/>
      <c r="BT1359"/>
    </row>
    <row r="1360" spans="1:72" s="8" customFormat="1" x14ac:dyDescent="0.25">
      <c r="A1360" s="93"/>
      <c r="B1360" s="93"/>
      <c r="C1360" s="93"/>
      <c r="D1360" s="93"/>
      <c r="E1360" s="104"/>
      <c r="F1360" s="104"/>
      <c r="G1360" s="104"/>
      <c r="H1360" s="104"/>
      <c r="I1360" s="104"/>
      <c r="J1360" s="104"/>
      <c r="K1360" s="104"/>
      <c r="L1360" s="104"/>
      <c r="M1360"/>
      <c r="N1360"/>
      <c r="O1360"/>
      <c r="P1360"/>
      <c r="Q1360"/>
      <c r="R1360"/>
      <c r="S1360"/>
      <c r="T1360"/>
      <c r="U1360"/>
      <c r="V1360"/>
      <c r="W1360"/>
      <c r="X1360"/>
      <c r="Y1360"/>
      <c r="Z1360"/>
      <c r="AA1360"/>
      <c r="AB1360"/>
      <c r="AC1360"/>
      <c r="AD1360"/>
      <c r="AE1360"/>
      <c r="AF1360"/>
      <c r="AG1360"/>
      <c r="AH1360"/>
      <c r="AI1360"/>
      <c r="AJ1360"/>
      <c r="AK1360"/>
      <c r="AL1360"/>
      <c r="AM1360"/>
      <c r="AN1360"/>
      <c r="AO1360"/>
      <c r="AP1360"/>
      <c r="AQ1360"/>
      <c r="AR1360"/>
      <c r="AS1360"/>
      <c r="AT1360"/>
      <c r="AU1360"/>
      <c r="AV1360"/>
      <c r="AW1360"/>
      <c r="AX1360"/>
      <c r="AY1360"/>
      <c r="AZ1360"/>
      <c r="BA1360"/>
      <c r="BB1360"/>
      <c r="BC1360"/>
      <c r="BD1360"/>
      <c r="BE1360"/>
      <c r="BF1360"/>
      <c r="BG1360"/>
      <c r="BH1360"/>
      <c r="BI1360"/>
      <c r="BJ1360"/>
      <c r="BK1360"/>
      <c r="BL1360"/>
      <c r="BM1360"/>
      <c r="BN1360"/>
      <c r="BO1360"/>
      <c r="BP1360"/>
      <c r="BQ1360"/>
      <c r="BR1360"/>
      <c r="BS1360"/>
      <c r="BT1360"/>
    </row>
    <row r="1361" spans="1:72" s="8" customFormat="1" x14ac:dyDescent="0.25">
      <c r="A1361" s="93"/>
      <c r="B1361" s="93"/>
      <c r="C1361" s="93"/>
      <c r="D1361" s="93"/>
      <c r="E1361" s="104"/>
      <c r="F1361" s="104"/>
      <c r="G1361" s="104"/>
      <c r="H1361" s="104"/>
      <c r="I1361" s="104"/>
      <c r="J1361" s="104"/>
      <c r="K1361" s="104"/>
      <c r="L1361" s="104"/>
      <c r="M1361"/>
      <c r="N1361"/>
      <c r="O1361"/>
      <c r="P1361"/>
      <c r="Q1361"/>
      <c r="R1361"/>
      <c r="S1361"/>
      <c r="T1361"/>
      <c r="U1361"/>
      <c r="V1361"/>
      <c r="W1361"/>
      <c r="X1361"/>
      <c r="Y1361"/>
      <c r="Z1361"/>
      <c r="AA1361"/>
      <c r="AB1361"/>
      <c r="AC1361"/>
      <c r="AD1361"/>
      <c r="AE1361"/>
      <c r="AF1361"/>
      <c r="AG1361"/>
      <c r="AH1361"/>
      <c r="AI1361"/>
      <c r="AJ1361"/>
      <c r="AK1361"/>
      <c r="AL1361"/>
      <c r="AM1361"/>
      <c r="AN1361"/>
      <c r="AO1361"/>
      <c r="AP1361"/>
      <c r="AQ1361"/>
      <c r="AR1361"/>
      <c r="AS1361"/>
      <c r="AT1361"/>
      <c r="AU1361"/>
      <c r="AV1361"/>
      <c r="AW1361"/>
      <c r="AX1361"/>
      <c r="AY1361"/>
      <c r="AZ1361"/>
      <c r="BA1361"/>
      <c r="BB1361"/>
      <c r="BC1361"/>
      <c r="BD1361"/>
      <c r="BE1361"/>
      <c r="BF1361"/>
      <c r="BG1361"/>
      <c r="BH1361"/>
      <c r="BI1361"/>
      <c r="BJ1361"/>
      <c r="BK1361"/>
      <c r="BL1361"/>
      <c r="BM1361"/>
      <c r="BN1361"/>
      <c r="BO1361"/>
      <c r="BP1361"/>
      <c r="BQ1361"/>
      <c r="BR1361"/>
      <c r="BS1361"/>
      <c r="BT1361"/>
    </row>
    <row r="1362" spans="1:72" s="8" customFormat="1" x14ac:dyDescent="0.25">
      <c r="A1362" s="93"/>
      <c r="B1362" s="93"/>
      <c r="C1362" s="93"/>
      <c r="D1362" s="93"/>
      <c r="E1362" s="104"/>
      <c r="F1362" s="104"/>
      <c r="G1362" s="104"/>
      <c r="H1362" s="104"/>
      <c r="I1362" s="104"/>
      <c r="J1362" s="104"/>
      <c r="K1362" s="104"/>
      <c r="L1362" s="104"/>
      <c r="M1362"/>
      <c r="N1362"/>
      <c r="O1362"/>
      <c r="P1362"/>
      <c r="Q1362"/>
      <c r="R1362"/>
      <c r="S1362"/>
      <c r="T1362"/>
      <c r="U1362"/>
      <c r="V1362"/>
      <c r="W1362"/>
      <c r="X1362"/>
      <c r="Y1362"/>
      <c r="Z1362"/>
      <c r="AA1362"/>
      <c r="AB1362"/>
      <c r="AC1362"/>
      <c r="AD1362"/>
      <c r="AE1362"/>
      <c r="AF1362"/>
      <c r="AG1362"/>
      <c r="AH1362"/>
      <c r="AI1362"/>
      <c r="AJ1362"/>
      <c r="AK1362"/>
      <c r="AL1362"/>
      <c r="AM1362"/>
      <c r="AN1362"/>
      <c r="AO1362"/>
      <c r="AP1362"/>
      <c r="AQ1362"/>
      <c r="AR1362"/>
      <c r="AS1362"/>
      <c r="AT1362"/>
      <c r="AU1362"/>
      <c r="AV1362"/>
      <c r="AW1362"/>
      <c r="AX1362"/>
      <c r="AY1362"/>
      <c r="AZ1362"/>
      <c r="BA1362"/>
      <c r="BB1362"/>
      <c r="BC1362"/>
      <c r="BD1362"/>
      <c r="BE1362"/>
      <c r="BF1362"/>
      <c r="BG1362"/>
      <c r="BH1362"/>
      <c r="BI1362"/>
      <c r="BJ1362"/>
      <c r="BK1362"/>
      <c r="BL1362"/>
      <c r="BM1362"/>
      <c r="BN1362"/>
      <c r="BO1362"/>
      <c r="BP1362"/>
      <c r="BQ1362"/>
      <c r="BR1362"/>
      <c r="BS1362"/>
      <c r="BT1362"/>
    </row>
    <row r="1363" spans="1:72" s="8" customFormat="1" x14ac:dyDescent="0.25">
      <c r="A1363" s="93"/>
      <c r="B1363" s="93"/>
      <c r="C1363" s="93"/>
      <c r="D1363" s="93"/>
      <c r="E1363" s="104"/>
      <c r="F1363" s="104"/>
      <c r="G1363" s="104"/>
      <c r="H1363" s="104"/>
      <c r="I1363" s="104"/>
      <c r="J1363" s="104"/>
      <c r="K1363" s="104"/>
      <c r="L1363" s="104"/>
      <c r="M1363"/>
      <c r="N1363"/>
      <c r="O1363"/>
      <c r="P1363"/>
      <c r="Q1363"/>
      <c r="R1363"/>
      <c r="S1363"/>
      <c r="T1363"/>
      <c r="U1363"/>
      <c r="V1363"/>
      <c r="W1363"/>
      <c r="X1363"/>
      <c r="Y1363"/>
      <c r="Z1363"/>
      <c r="AA1363"/>
      <c r="AB1363"/>
      <c r="AC1363"/>
      <c r="AD1363"/>
      <c r="AE1363"/>
      <c r="AF1363"/>
      <c r="AG1363"/>
      <c r="AH1363"/>
      <c r="AI1363"/>
      <c r="AJ1363"/>
      <c r="AK1363"/>
      <c r="AL1363"/>
      <c r="AM1363"/>
      <c r="AN1363"/>
      <c r="AO1363"/>
      <c r="AP1363"/>
      <c r="AQ1363"/>
      <c r="AR1363"/>
      <c r="AS1363"/>
      <c r="AT1363"/>
      <c r="AU1363"/>
      <c r="AV1363"/>
      <c r="AW1363"/>
      <c r="AX1363"/>
      <c r="AY1363"/>
      <c r="AZ1363"/>
      <c r="BA1363"/>
      <c r="BB1363"/>
      <c r="BC1363"/>
      <c r="BD1363"/>
      <c r="BE1363"/>
      <c r="BF1363"/>
      <c r="BG1363"/>
      <c r="BH1363"/>
      <c r="BI1363"/>
      <c r="BJ1363"/>
      <c r="BK1363"/>
      <c r="BL1363"/>
      <c r="BM1363"/>
      <c r="BN1363"/>
      <c r="BO1363"/>
      <c r="BP1363"/>
      <c r="BQ1363"/>
      <c r="BR1363"/>
      <c r="BS1363"/>
      <c r="BT1363"/>
    </row>
    <row r="1364" spans="1:72" s="8" customFormat="1" x14ac:dyDescent="0.25">
      <c r="A1364" s="93"/>
      <c r="B1364" s="93"/>
      <c r="C1364" s="93"/>
      <c r="D1364" s="93"/>
      <c r="E1364" s="104"/>
      <c r="F1364" s="104"/>
      <c r="G1364" s="104"/>
      <c r="H1364" s="104"/>
      <c r="I1364" s="104"/>
      <c r="J1364" s="104"/>
      <c r="K1364" s="104"/>
      <c r="L1364" s="104"/>
      <c r="M1364"/>
      <c r="N1364"/>
      <c r="O1364"/>
      <c r="P1364"/>
      <c r="Q1364"/>
      <c r="R1364"/>
      <c r="S1364"/>
      <c r="T1364"/>
      <c r="U1364"/>
      <c r="V1364"/>
      <c r="W1364"/>
      <c r="X1364"/>
      <c r="Y1364"/>
      <c r="Z1364"/>
      <c r="AA1364"/>
      <c r="AB1364"/>
      <c r="AC1364"/>
      <c r="AD1364"/>
      <c r="AE1364"/>
      <c r="AF1364"/>
      <c r="AG1364"/>
      <c r="AH1364"/>
      <c r="AI1364"/>
      <c r="AJ1364"/>
      <c r="AK1364"/>
      <c r="AL1364"/>
      <c r="AM1364"/>
      <c r="AN1364"/>
      <c r="AO1364"/>
      <c r="AP1364"/>
      <c r="AQ1364"/>
      <c r="AR1364"/>
      <c r="AS1364"/>
      <c r="AT1364"/>
      <c r="AU1364"/>
      <c r="AV1364"/>
      <c r="AW1364"/>
      <c r="AX1364"/>
      <c r="AY1364"/>
      <c r="AZ1364"/>
      <c r="BA1364"/>
      <c r="BB1364"/>
      <c r="BC1364"/>
      <c r="BD1364"/>
      <c r="BE1364"/>
      <c r="BF1364"/>
      <c r="BG1364"/>
      <c r="BH1364"/>
      <c r="BI1364"/>
      <c r="BJ1364"/>
      <c r="BK1364"/>
      <c r="BL1364"/>
      <c r="BM1364"/>
      <c r="BN1364"/>
      <c r="BO1364"/>
      <c r="BP1364"/>
      <c r="BQ1364"/>
      <c r="BR1364"/>
      <c r="BS1364"/>
      <c r="BT1364"/>
    </row>
    <row r="1365" spans="1:72" s="8" customFormat="1" x14ac:dyDescent="0.25">
      <c r="A1365" s="93"/>
      <c r="B1365" s="93"/>
      <c r="C1365" s="93"/>
      <c r="D1365" s="93"/>
      <c r="E1365" s="104"/>
      <c r="F1365" s="104"/>
      <c r="G1365" s="104"/>
      <c r="H1365" s="104"/>
      <c r="I1365" s="104"/>
      <c r="J1365" s="104"/>
      <c r="K1365" s="104"/>
      <c r="L1365" s="104"/>
      <c r="M1365"/>
      <c r="N1365"/>
      <c r="O1365"/>
      <c r="P1365"/>
      <c r="Q1365"/>
      <c r="R1365"/>
      <c r="S1365"/>
      <c r="T1365"/>
      <c r="U1365"/>
      <c r="V1365"/>
      <c r="W1365"/>
      <c r="X1365"/>
      <c r="Y1365"/>
      <c r="Z1365"/>
      <c r="AA1365"/>
      <c r="AB1365"/>
      <c r="AC1365"/>
      <c r="AD1365"/>
      <c r="AE1365"/>
      <c r="AF1365"/>
      <c r="AG1365"/>
      <c r="AH1365"/>
      <c r="AI1365"/>
      <c r="AJ1365"/>
      <c r="AK1365"/>
      <c r="AL1365"/>
      <c r="AM1365"/>
      <c r="AN1365"/>
      <c r="AO1365"/>
      <c r="AP1365"/>
      <c r="AQ1365"/>
      <c r="AR1365"/>
      <c r="AS1365"/>
      <c r="AT1365"/>
      <c r="AU1365"/>
      <c r="AV1365"/>
      <c r="AW1365"/>
      <c r="AX1365"/>
      <c r="AY1365"/>
      <c r="AZ1365"/>
      <c r="BA1365"/>
      <c r="BB1365"/>
      <c r="BC1365"/>
      <c r="BD1365"/>
      <c r="BE1365"/>
      <c r="BF1365"/>
      <c r="BG1365"/>
      <c r="BH1365"/>
      <c r="BI1365"/>
      <c r="BJ1365"/>
      <c r="BK1365"/>
      <c r="BL1365"/>
      <c r="BM1365"/>
      <c r="BN1365"/>
      <c r="BO1365"/>
      <c r="BP1365"/>
      <c r="BQ1365"/>
      <c r="BR1365"/>
      <c r="BS1365"/>
      <c r="BT1365"/>
    </row>
    <row r="1366" spans="1:72" s="8" customFormat="1" x14ac:dyDescent="0.25">
      <c r="A1366" s="93"/>
      <c r="B1366" s="93"/>
      <c r="C1366" s="93"/>
      <c r="D1366" s="93"/>
      <c r="E1366" s="104"/>
      <c r="F1366" s="104"/>
      <c r="G1366" s="104"/>
      <c r="H1366" s="104"/>
      <c r="I1366" s="104"/>
      <c r="J1366" s="104"/>
      <c r="K1366" s="104"/>
      <c r="L1366" s="104"/>
      <c r="M1366"/>
      <c r="N1366"/>
      <c r="O1366"/>
      <c r="P1366"/>
      <c r="Q1366"/>
      <c r="R1366"/>
      <c r="S1366"/>
      <c r="T1366"/>
      <c r="U1366"/>
      <c r="V1366"/>
      <c r="W1366"/>
      <c r="X1366"/>
      <c r="Y1366"/>
      <c r="Z1366"/>
      <c r="AA1366"/>
      <c r="AB1366"/>
      <c r="AC1366"/>
      <c r="AD1366"/>
      <c r="AE1366"/>
      <c r="AF1366"/>
      <c r="AG1366"/>
      <c r="AH1366"/>
      <c r="AI1366"/>
      <c r="AJ1366"/>
      <c r="AK1366"/>
      <c r="AL1366"/>
      <c r="AM1366"/>
      <c r="AN1366"/>
      <c r="AO1366"/>
      <c r="AP1366"/>
      <c r="AQ1366"/>
      <c r="AR1366"/>
      <c r="AS1366"/>
      <c r="AT1366"/>
      <c r="AU1366"/>
      <c r="AV1366"/>
      <c r="AW1366"/>
      <c r="AX1366"/>
      <c r="AY1366"/>
      <c r="AZ1366"/>
      <c r="BA1366"/>
      <c r="BB1366"/>
      <c r="BC1366"/>
      <c r="BD1366"/>
      <c r="BE1366"/>
      <c r="BF1366"/>
      <c r="BG1366"/>
      <c r="BH1366"/>
      <c r="BI1366"/>
      <c r="BJ1366"/>
      <c r="BK1366"/>
      <c r="BL1366"/>
      <c r="BM1366"/>
      <c r="BN1366"/>
      <c r="BO1366"/>
      <c r="BP1366"/>
      <c r="BQ1366"/>
      <c r="BR1366"/>
      <c r="BS1366"/>
      <c r="BT1366"/>
    </row>
    <row r="1367" spans="1:72" s="8" customFormat="1" x14ac:dyDescent="0.25">
      <c r="A1367" s="93"/>
      <c r="B1367" s="93"/>
      <c r="C1367" s="93"/>
      <c r="D1367" s="93"/>
      <c r="E1367" s="104"/>
      <c r="F1367" s="104"/>
      <c r="G1367" s="104"/>
      <c r="H1367" s="104"/>
      <c r="I1367" s="104"/>
      <c r="J1367" s="104"/>
      <c r="K1367" s="104"/>
      <c r="L1367" s="104"/>
      <c r="M1367"/>
      <c r="N1367"/>
      <c r="O1367"/>
      <c r="P1367"/>
      <c r="Q1367"/>
      <c r="R1367"/>
      <c r="S1367"/>
      <c r="T1367"/>
      <c r="U1367"/>
      <c r="V1367"/>
      <c r="W1367"/>
      <c r="X1367"/>
      <c r="Y1367"/>
      <c r="Z1367"/>
      <c r="AA1367"/>
      <c r="AB1367"/>
      <c r="AC1367"/>
      <c r="AD1367"/>
      <c r="AE1367"/>
      <c r="AF1367"/>
      <c r="AG1367"/>
      <c r="AH1367"/>
      <c r="AI1367"/>
      <c r="AJ1367"/>
      <c r="AK1367"/>
      <c r="AL1367"/>
      <c r="AM1367"/>
      <c r="AN1367"/>
      <c r="AO1367"/>
      <c r="AP1367"/>
      <c r="AQ1367"/>
      <c r="AR1367"/>
      <c r="AS1367"/>
      <c r="AT1367"/>
      <c r="AU1367"/>
      <c r="AV1367"/>
      <c r="AW1367"/>
      <c r="AX1367"/>
      <c r="AY1367"/>
      <c r="AZ1367"/>
      <c r="BA1367"/>
      <c r="BB1367"/>
      <c r="BC1367"/>
      <c r="BD1367"/>
      <c r="BE1367"/>
      <c r="BF1367"/>
      <c r="BG1367"/>
      <c r="BH1367"/>
      <c r="BI1367"/>
      <c r="BJ1367"/>
      <c r="BK1367"/>
      <c r="BL1367"/>
      <c r="BM1367"/>
      <c r="BN1367"/>
      <c r="BO1367"/>
      <c r="BP1367"/>
      <c r="BQ1367"/>
      <c r="BR1367"/>
      <c r="BS1367"/>
      <c r="BT1367"/>
    </row>
    <row r="1368" spans="1:72" s="8" customFormat="1" x14ac:dyDescent="0.25">
      <c r="A1368" s="93"/>
      <c r="B1368" s="93"/>
      <c r="C1368" s="93"/>
      <c r="D1368" s="93"/>
      <c r="E1368" s="104"/>
      <c r="F1368" s="104"/>
      <c r="G1368" s="104"/>
      <c r="H1368" s="104"/>
      <c r="I1368" s="104"/>
      <c r="J1368" s="104"/>
      <c r="K1368" s="104"/>
      <c r="L1368" s="104"/>
      <c r="M1368"/>
      <c r="N1368"/>
      <c r="O1368"/>
      <c r="P1368"/>
      <c r="Q1368"/>
      <c r="R1368"/>
      <c r="S1368"/>
      <c r="T1368"/>
      <c r="U1368"/>
      <c r="V1368"/>
      <c r="W1368"/>
      <c r="X1368"/>
      <c r="Y1368"/>
      <c r="Z1368"/>
      <c r="AA1368"/>
      <c r="AB1368"/>
      <c r="AC1368"/>
      <c r="AD1368"/>
      <c r="AE1368"/>
      <c r="AF1368"/>
      <c r="AG1368"/>
      <c r="AH1368"/>
      <c r="AI1368"/>
      <c r="AJ1368"/>
      <c r="AK1368"/>
      <c r="AL1368"/>
      <c r="AM1368"/>
      <c r="AN1368"/>
      <c r="AO1368"/>
      <c r="AP1368"/>
      <c r="AQ1368"/>
      <c r="AR1368"/>
      <c r="AS1368"/>
      <c r="AT1368"/>
      <c r="AU1368"/>
      <c r="AV1368"/>
      <c r="AW1368"/>
      <c r="AX1368"/>
      <c r="AY1368"/>
      <c r="AZ1368"/>
      <c r="BA1368"/>
      <c r="BB1368"/>
      <c r="BC1368"/>
      <c r="BD1368"/>
      <c r="BE1368"/>
      <c r="BF1368"/>
      <c r="BG1368"/>
      <c r="BH1368"/>
      <c r="BI1368"/>
      <c r="BJ1368"/>
      <c r="BK1368"/>
      <c r="BL1368"/>
      <c r="BM1368"/>
      <c r="BN1368"/>
      <c r="BO1368"/>
      <c r="BP1368"/>
      <c r="BQ1368"/>
      <c r="BR1368"/>
      <c r="BS1368"/>
      <c r="BT1368"/>
    </row>
    <row r="1369" spans="1:72" s="8" customFormat="1" x14ac:dyDescent="0.25">
      <c r="A1369" s="93"/>
      <c r="B1369" s="93"/>
      <c r="C1369" s="93"/>
      <c r="D1369" s="93"/>
      <c r="E1369" s="104"/>
      <c r="F1369" s="104"/>
      <c r="G1369" s="104"/>
      <c r="H1369" s="104"/>
      <c r="I1369" s="104"/>
      <c r="J1369" s="104"/>
      <c r="K1369" s="104"/>
      <c r="L1369" s="104"/>
      <c r="M1369"/>
      <c r="N1369"/>
      <c r="O1369"/>
      <c r="P1369"/>
      <c r="Q1369"/>
      <c r="R1369"/>
      <c r="S1369"/>
      <c r="T1369"/>
      <c r="U1369"/>
      <c r="V1369"/>
      <c r="W1369"/>
      <c r="X1369"/>
      <c r="Y1369"/>
      <c r="Z1369"/>
      <c r="AA1369"/>
      <c r="AB1369"/>
      <c r="AC1369"/>
      <c r="AD1369"/>
      <c r="AE1369"/>
      <c r="AF1369"/>
      <c r="AG1369"/>
      <c r="AH1369"/>
      <c r="AI1369"/>
      <c r="AJ1369"/>
      <c r="AK1369"/>
      <c r="AL1369"/>
      <c r="AM1369"/>
      <c r="AN1369"/>
      <c r="AO1369"/>
      <c r="AP1369"/>
      <c r="AQ1369"/>
      <c r="AR1369"/>
      <c r="AS1369"/>
      <c r="AT1369"/>
      <c r="AU1369"/>
      <c r="AV1369"/>
      <c r="AW1369"/>
      <c r="AX1369"/>
      <c r="AY1369"/>
      <c r="AZ1369"/>
      <c r="BA1369"/>
      <c r="BB1369"/>
      <c r="BC1369"/>
      <c r="BD1369"/>
      <c r="BE1369"/>
      <c r="BF1369"/>
      <c r="BG1369"/>
      <c r="BH1369"/>
      <c r="BI1369"/>
      <c r="BJ1369"/>
      <c r="BK1369"/>
      <c r="BL1369"/>
      <c r="BM1369"/>
      <c r="BN1369"/>
      <c r="BO1369"/>
      <c r="BP1369"/>
      <c r="BQ1369"/>
      <c r="BR1369"/>
      <c r="BS1369"/>
      <c r="BT1369"/>
    </row>
    <row r="1370" spans="1:72" s="8" customFormat="1" x14ac:dyDescent="0.25">
      <c r="A1370" s="93"/>
      <c r="B1370" s="93"/>
      <c r="C1370" s="93"/>
      <c r="D1370" s="93"/>
      <c r="E1370" s="104"/>
      <c r="F1370" s="104"/>
      <c r="G1370" s="104"/>
      <c r="H1370" s="104"/>
      <c r="I1370" s="104"/>
      <c r="J1370" s="104"/>
      <c r="K1370" s="104"/>
      <c r="L1370" s="104"/>
      <c r="M1370"/>
      <c r="N1370"/>
      <c r="O1370"/>
      <c r="P1370"/>
      <c r="Q1370"/>
      <c r="R1370"/>
      <c r="S1370"/>
      <c r="T1370"/>
      <c r="U1370"/>
      <c r="V1370"/>
      <c r="W1370"/>
      <c r="X1370"/>
      <c r="Y1370"/>
      <c r="Z1370"/>
      <c r="AA1370"/>
      <c r="AB1370"/>
      <c r="AC1370"/>
      <c r="AD1370"/>
      <c r="AE1370"/>
      <c r="AF1370"/>
      <c r="AG1370"/>
      <c r="AH1370"/>
      <c r="AI1370"/>
      <c r="AJ1370"/>
      <c r="AK1370"/>
      <c r="AL1370"/>
      <c r="AM1370"/>
      <c r="AN1370"/>
      <c r="AO1370"/>
      <c r="AP1370"/>
      <c r="AQ1370"/>
      <c r="AR1370"/>
      <c r="AS1370"/>
      <c r="AT1370"/>
      <c r="AU1370"/>
      <c r="AV1370"/>
      <c r="AW1370"/>
      <c r="AX1370"/>
      <c r="AY1370"/>
      <c r="AZ1370"/>
      <c r="BA1370"/>
      <c r="BB1370"/>
      <c r="BC1370"/>
      <c r="BD1370"/>
      <c r="BE1370"/>
      <c r="BF1370"/>
      <c r="BG1370"/>
      <c r="BH1370"/>
      <c r="BI1370"/>
      <c r="BJ1370"/>
      <c r="BK1370"/>
      <c r="BL1370"/>
      <c r="BM1370"/>
      <c r="BN1370"/>
      <c r="BO1370"/>
      <c r="BP1370"/>
      <c r="BQ1370"/>
      <c r="BR1370"/>
      <c r="BS1370"/>
      <c r="BT1370"/>
    </row>
    <row r="1371" spans="1:72" s="8" customFormat="1" x14ac:dyDescent="0.25">
      <c r="A1371" s="93"/>
      <c r="B1371" s="93"/>
      <c r="C1371" s="93"/>
      <c r="D1371" s="93"/>
      <c r="E1371" s="104"/>
      <c r="F1371" s="104"/>
      <c r="G1371" s="104"/>
      <c r="H1371" s="104"/>
      <c r="I1371" s="104"/>
      <c r="J1371" s="104"/>
      <c r="K1371" s="104"/>
      <c r="L1371" s="104"/>
      <c r="M1371"/>
      <c r="N1371"/>
      <c r="O1371"/>
      <c r="P1371"/>
      <c r="Q1371"/>
      <c r="R1371"/>
      <c r="S1371"/>
      <c r="T1371"/>
      <c r="U1371"/>
      <c r="V1371"/>
      <c r="W1371"/>
      <c r="X1371"/>
      <c r="Y1371"/>
      <c r="Z1371"/>
      <c r="AA1371"/>
      <c r="AB1371"/>
      <c r="AC1371"/>
      <c r="AD1371"/>
      <c r="AE1371"/>
      <c r="AF1371"/>
      <c r="AG1371"/>
      <c r="AH1371"/>
      <c r="AI1371"/>
      <c r="AJ1371"/>
      <c r="AK1371"/>
      <c r="AL1371"/>
      <c r="AM1371"/>
      <c r="AN1371"/>
      <c r="AO1371"/>
      <c r="AP1371"/>
      <c r="AQ1371"/>
      <c r="AR1371"/>
      <c r="AS1371"/>
      <c r="AT1371"/>
      <c r="AU1371"/>
      <c r="AV1371"/>
      <c r="AW1371"/>
      <c r="AX1371"/>
      <c r="AY1371"/>
      <c r="AZ1371"/>
      <c r="BA1371"/>
      <c r="BB1371"/>
      <c r="BC1371"/>
      <c r="BD1371"/>
      <c r="BE1371"/>
      <c r="BF1371"/>
      <c r="BG1371"/>
      <c r="BH1371"/>
      <c r="BI1371"/>
      <c r="BJ1371"/>
      <c r="BK1371"/>
      <c r="BL1371"/>
      <c r="BM1371"/>
      <c r="BN1371"/>
      <c r="BO1371"/>
      <c r="BP1371"/>
      <c r="BQ1371"/>
      <c r="BR1371"/>
      <c r="BS1371"/>
      <c r="BT1371"/>
    </row>
    <row r="1372" spans="1:72" s="8" customFormat="1" x14ac:dyDescent="0.25">
      <c r="A1372" s="93"/>
      <c r="B1372" s="93"/>
      <c r="C1372" s="93"/>
      <c r="D1372" s="93"/>
      <c r="E1372" s="104"/>
      <c r="F1372" s="104"/>
      <c r="G1372" s="104"/>
      <c r="H1372" s="104"/>
      <c r="I1372" s="104"/>
      <c r="J1372" s="104"/>
      <c r="K1372" s="104"/>
      <c r="L1372" s="104"/>
      <c r="M1372"/>
      <c r="N1372"/>
      <c r="O1372"/>
      <c r="P1372"/>
      <c r="Q1372"/>
      <c r="R1372"/>
      <c r="S1372"/>
      <c r="T1372"/>
      <c r="U1372"/>
      <c r="V1372"/>
      <c r="W1372"/>
      <c r="X1372"/>
      <c r="Y1372"/>
      <c r="Z1372"/>
      <c r="AA1372"/>
      <c r="AB1372"/>
      <c r="AC1372"/>
      <c r="AD1372"/>
      <c r="AE1372"/>
      <c r="AF1372"/>
      <c r="AG1372"/>
      <c r="AH1372"/>
      <c r="AI1372"/>
      <c r="AJ1372"/>
      <c r="AK1372"/>
      <c r="AL1372"/>
      <c r="AM1372"/>
      <c r="AN1372"/>
      <c r="AO1372"/>
      <c r="AP1372"/>
      <c r="AQ1372"/>
      <c r="AR1372"/>
      <c r="AS1372"/>
      <c r="AT1372"/>
      <c r="AU1372"/>
      <c r="AV1372"/>
      <c r="AW1372"/>
      <c r="AX1372"/>
      <c r="AY1372"/>
      <c r="AZ1372"/>
      <c r="BA1372"/>
      <c r="BB1372"/>
      <c r="BC1372"/>
      <c r="BD1372"/>
      <c r="BE1372"/>
      <c r="BF1372"/>
      <c r="BG1372"/>
      <c r="BH1372"/>
      <c r="BI1372"/>
      <c r="BJ1372"/>
      <c r="BK1372"/>
      <c r="BL1372"/>
      <c r="BM1372"/>
      <c r="BN1372"/>
      <c r="BO1372"/>
      <c r="BP1372"/>
      <c r="BQ1372"/>
      <c r="BR1372"/>
      <c r="BS1372"/>
      <c r="BT1372"/>
    </row>
    <row r="1373" spans="1:72" s="8" customFormat="1" x14ac:dyDescent="0.25">
      <c r="A1373" s="93"/>
      <c r="B1373" s="93"/>
      <c r="C1373" s="93"/>
      <c r="D1373" s="93"/>
      <c r="E1373" s="104"/>
      <c r="F1373" s="104"/>
      <c r="G1373" s="104"/>
      <c r="H1373" s="104"/>
      <c r="I1373" s="104"/>
      <c r="J1373" s="104"/>
      <c r="K1373" s="104"/>
      <c r="L1373" s="104"/>
      <c r="M1373"/>
      <c r="N1373"/>
      <c r="O1373"/>
      <c r="P1373"/>
      <c r="Q1373"/>
      <c r="R1373"/>
      <c r="S1373"/>
      <c r="T1373"/>
      <c r="U1373"/>
      <c r="V1373"/>
      <c r="W1373"/>
      <c r="X1373"/>
      <c r="Y1373"/>
      <c r="Z1373"/>
      <c r="AA1373"/>
      <c r="AB1373"/>
      <c r="AC1373"/>
      <c r="AD1373"/>
      <c r="AE1373"/>
      <c r="AF1373"/>
      <c r="AG1373"/>
      <c r="AH1373"/>
      <c r="AI1373"/>
      <c r="AJ1373"/>
      <c r="AK1373"/>
      <c r="AL1373"/>
      <c r="AM1373"/>
      <c r="AN1373"/>
      <c r="AO1373"/>
      <c r="AP1373"/>
      <c r="AQ1373"/>
      <c r="AR1373"/>
      <c r="AS1373"/>
      <c r="AT1373"/>
      <c r="AU1373"/>
      <c r="AV1373"/>
      <c r="AW1373"/>
      <c r="AX1373"/>
      <c r="AY1373"/>
      <c r="AZ1373"/>
      <c r="BA1373"/>
      <c r="BB1373"/>
      <c r="BC1373"/>
      <c r="BD1373"/>
      <c r="BE1373"/>
      <c r="BF1373"/>
      <c r="BG1373"/>
      <c r="BH1373"/>
      <c r="BI1373"/>
      <c r="BJ1373"/>
      <c r="BK1373"/>
      <c r="BL1373"/>
      <c r="BM1373"/>
      <c r="BN1373"/>
      <c r="BO1373"/>
      <c r="BP1373"/>
      <c r="BQ1373"/>
      <c r="BR1373"/>
      <c r="BS1373"/>
      <c r="BT1373"/>
    </row>
    <row r="1374" spans="1:72" s="8" customFormat="1" x14ac:dyDescent="0.25">
      <c r="A1374" s="93"/>
      <c r="B1374" s="93"/>
      <c r="C1374" s="93"/>
      <c r="D1374" s="93"/>
      <c r="E1374" s="104"/>
      <c r="F1374" s="104"/>
      <c r="G1374" s="104"/>
      <c r="H1374" s="104"/>
      <c r="I1374" s="104"/>
      <c r="J1374" s="104"/>
      <c r="K1374" s="104"/>
      <c r="L1374" s="104"/>
      <c r="M1374"/>
      <c r="N1374"/>
      <c r="O1374"/>
      <c r="P1374"/>
      <c r="Q1374"/>
      <c r="R1374"/>
      <c r="S1374"/>
      <c r="T1374"/>
      <c r="U1374"/>
      <c r="V1374"/>
      <c r="W1374"/>
      <c r="X1374"/>
      <c r="Y1374"/>
      <c r="Z1374"/>
      <c r="AA1374"/>
      <c r="AB1374"/>
      <c r="AC1374"/>
      <c r="AD1374"/>
      <c r="AE1374"/>
      <c r="AF1374"/>
      <c r="AG1374"/>
      <c r="AH1374"/>
      <c r="AI1374"/>
      <c r="AJ1374"/>
      <c r="AK1374"/>
      <c r="AL1374"/>
      <c r="AM1374"/>
      <c r="AN1374"/>
      <c r="AO1374"/>
      <c r="AP1374"/>
      <c r="AQ1374"/>
      <c r="AR1374"/>
      <c r="AS1374"/>
      <c r="AT1374"/>
      <c r="AU1374"/>
      <c r="AV1374"/>
      <c r="AW1374"/>
      <c r="AX1374"/>
      <c r="AY1374"/>
      <c r="AZ1374"/>
      <c r="BA1374"/>
      <c r="BB1374"/>
      <c r="BC1374"/>
      <c r="BD1374"/>
      <c r="BE1374"/>
      <c r="BF1374"/>
      <c r="BG1374"/>
      <c r="BH1374"/>
      <c r="BI1374"/>
      <c r="BJ1374"/>
      <c r="BK1374"/>
      <c r="BL1374"/>
      <c r="BM1374"/>
      <c r="BN1374"/>
      <c r="BO1374"/>
      <c r="BP1374"/>
      <c r="BQ1374"/>
      <c r="BR1374"/>
      <c r="BS1374"/>
      <c r="BT1374"/>
    </row>
    <row r="1375" spans="1:72" s="8" customFormat="1" x14ac:dyDescent="0.25">
      <c r="A1375" s="93"/>
      <c r="B1375" s="93"/>
      <c r="C1375" s="93"/>
      <c r="D1375" s="93"/>
      <c r="E1375" s="104"/>
      <c r="F1375" s="104"/>
      <c r="G1375" s="104"/>
      <c r="H1375" s="104"/>
      <c r="I1375" s="104"/>
      <c r="J1375" s="104"/>
      <c r="K1375" s="104"/>
      <c r="L1375" s="104"/>
      <c r="M1375"/>
      <c r="N1375"/>
      <c r="O1375"/>
      <c r="P1375"/>
      <c r="Q1375"/>
      <c r="R1375"/>
      <c r="S1375"/>
      <c r="T1375"/>
      <c r="U1375"/>
      <c r="V1375"/>
      <c r="W1375"/>
      <c r="X1375"/>
      <c r="Y1375"/>
      <c r="Z1375"/>
      <c r="AA1375"/>
      <c r="AB1375"/>
      <c r="AC1375"/>
      <c r="AD1375"/>
      <c r="AE1375"/>
      <c r="AF1375"/>
      <c r="AG1375"/>
      <c r="AH1375"/>
      <c r="AI1375"/>
      <c r="AJ1375"/>
      <c r="AK1375"/>
      <c r="AL1375"/>
      <c r="AM1375"/>
      <c r="AN1375"/>
      <c r="AO1375"/>
      <c r="AP1375"/>
      <c r="AQ1375"/>
      <c r="AR1375"/>
      <c r="AS1375"/>
      <c r="AT1375"/>
      <c r="AU1375"/>
      <c r="AV1375"/>
      <c r="AW1375"/>
      <c r="AX1375"/>
      <c r="AY1375"/>
      <c r="AZ1375"/>
      <c r="BA1375"/>
      <c r="BB1375"/>
      <c r="BC1375"/>
      <c r="BD1375"/>
      <c r="BE1375"/>
      <c r="BF1375"/>
      <c r="BG1375"/>
      <c r="BH1375"/>
      <c r="BI1375"/>
      <c r="BJ1375"/>
      <c r="BK1375"/>
      <c r="BL1375"/>
      <c r="BM1375"/>
      <c r="BN1375"/>
      <c r="BO1375"/>
      <c r="BP1375"/>
      <c r="BQ1375"/>
      <c r="BR1375"/>
      <c r="BS1375"/>
      <c r="BT1375"/>
    </row>
    <row r="1376" spans="1:72" s="8" customFormat="1" x14ac:dyDescent="0.25">
      <c r="A1376" s="93"/>
      <c r="B1376" s="93"/>
      <c r="C1376" s="93"/>
      <c r="D1376" s="93"/>
      <c r="E1376" s="104"/>
      <c r="F1376" s="104"/>
      <c r="G1376" s="104"/>
      <c r="H1376" s="104"/>
      <c r="I1376" s="104"/>
      <c r="J1376" s="104"/>
      <c r="K1376" s="104"/>
      <c r="L1376" s="104"/>
      <c r="M1376"/>
      <c r="N1376"/>
      <c r="O1376"/>
      <c r="P1376"/>
      <c r="Q1376"/>
      <c r="R1376"/>
      <c r="S1376"/>
      <c r="T1376"/>
      <c r="U1376"/>
      <c r="V1376"/>
      <c r="W1376"/>
      <c r="X1376"/>
      <c r="Y1376"/>
      <c r="Z1376"/>
      <c r="AA1376"/>
      <c r="AB1376"/>
      <c r="AC1376"/>
      <c r="AD1376"/>
      <c r="AE1376"/>
      <c r="AF1376"/>
      <c r="AG1376"/>
      <c r="AH1376"/>
      <c r="AI1376"/>
      <c r="AJ1376"/>
      <c r="AK1376"/>
      <c r="AL1376"/>
      <c r="AM1376"/>
      <c r="AN1376"/>
      <c r="AO1376"/>
      <c r="AP1376"/>
      <c r="AQ1376"/>
      <c r="AR1376"/>
      <c r="AS1376"/>
      <c r="AT1376"/>
      <c r="AU1376"/>
      <c r="AV1376"/>
      <c r="AW1376"/>
      <c r="AX1376"/>
      <c r="AY1376"/>
      <c r="AZ1376"/>
      <c r="BA1376"/>
      <c r="BB1376"/>
      <c r="BC1376"/>
      <c r="BD1376"/>
      <c r="BE1376"/>
      <c r="BF1376"/>
      <c r="BG1376"/>
      <c r="BH1376"/>
      <c r="BI1376"/>
      <c r="BJ1376"/>
      <c r="BK1376"/>
      <c r="BL1376"/>
      <c r="BM1376"/>
      <c r="BN1376"/>
      <c r="BO1376"/>
      <c r="BP1376"/>
      <c r="BQ1376"/>
      <c r="BR1376"/>
      <c r="BS1376"/>
      <c r="BT1376"/>
    </row>
    <row r="1377" spans="1:72" s="8" customFormat="1" x14ac:dyDescent="0.25">
      <c r="A1377" s="93"/>
      <c r="B1377" s="93"/>
      <c r="C1377" s="93"/>
      <c r="D1377" s="93"/>
      <c r="E1377" s="104"/>
      <c r="F1377" s="104"/>
      <c r="G1377" s="104"/>
      <c r="H1377" s="104"/>
      <c r="I1377" s="104"/>
      <c r="J1377" s="104"/>
      <c r="K1377" s="104"/>
      <c r="L1377" s="104"/>
      <c r="M1377"/>
      <c r="N1377"/>
      <c r="O1377"/>
      <c r="P1377"/>
      <c r="Q1377"/>
      <c r="R1377"/>
      <c r="S1377"/>
      <c r="T1377"/>
      <c r="U1377"/>
      <c r="V1377"/>
      <c r="W1377"/>
      <c r="X1377"/>
      <c r="Y1377"/>
      <c r="Z1377"/>
      <c r="AA1377"/>
      <c r="AB1377"/>
      <c r="AC1377"/>
      <c r="AD1377"/>
      <c r="AE1377"/>
      <c r="AF1377"/>
      <c r="AG1377"/>
      <c r="AH1377"/>
      <c r="AI1377"/>
      <c r="AJ1377"/>
      <c r="AK1377"/>
      <c r="AL1377"/>
      <c r="AM1377"/>
      <c r="AN1377"/>
      <c r="AO1377"/>
      <c r="AP1377"/>
      <c r="AQ1377"/>
      <c r="AR1377"/>
      <c r="AS1377"/>
      <c r="AT1377"/>
      <c r="AU1377"/>
      <c r="AV1377"/>
      <c r="AW1377"/>
      <c r="AX1377"/>
      <c r="AY1377"/>
      <c r="AZ1377"/>
      <c r="BA1377"/>
      <c r="BB1377"/>
      <c r="BC1377"/>
      <c r="BD1377"/>
      <c r="BE1377"/>
      <c r="BF1377"/>
      <c r="BG1377"/>
      <c r="BH1377"/>
      <c r="BI1377"/>
      <c r="BJ1377"/>
      <c r="BK1377"/>
      <c r="BL1377"/>
      <c r="BM1377"/>
      <c r="BN1377"/>
      <c r="BO1377"/>
      <c r="BP1377"/>
      <c r="BQ1377"/>
      <c r="BR1377"/>
      <c r="BS1377"/>
      <c r="BT1377"/>
    </row>
    <row r="1378" spans="1:72" s="8" customFormat="1" x14ac:dyDescent="0.25">
      <c r="A1378" s="93"/>
      <c r="B1378" s="93"/>
      <c r="C1378" s="93"/>
      <c r="D1378" s="93"/>
      <c r="E1378" s="104"/>
      <c r="F1378" s="104"/>
      <c r="G1378" s="104"/>
      <c r="H1378" s="104"/>
      <c r="I1378" s="104"/>
      <c r="J1378" s="104"/>
      <c r="K1378" s="104"/>
      <c r="L1378" s="104"/>
      <c r="M1378"/>
      <c r="N1378"/>
      <c r="O1378"/>
      <c r="P1378"/>
      <c r="Q1378"/>
      <c r="R1378"/>
      <c r="S1378"/>
      <c r="T1378"/>
      <c r="U1378"/>
      <c r="V1378"/>
      <c r="W1378"/>
      <c r="X1378"/>
      <c r="Y1378"/>
      <c r="Z1378"/>
      <c r="AA1378"/>
      <c r="AB1378"/>
      <c r="AC1378"/>
      <c r="AD1378"/>
      <c r="AE1378"/>
      <c r="AF1378"/>
      <c r="AG1378"/>
      <c r="AH1378"/>
      <c r="AI1378"/>
      <c r="AJ1378"/>
      <c r="AK1378"/>
      <c r="AL1378"/>
      <c r="AM1378"/>
      <c r="AN1378"/>
      <c r="AO1378"/>
      <c r="AP1378"/>
      <c r="AQ1378"/>
      <c r="AR1378"/>
      <c r="AS1378"/>
      <c r="AT1378"/>
      <c r="AU1378"/>
      <c r="AV1378"/>
      <c r="AW1378"/>
      <c r="AX1378"/>
      <c r="AY1378"/>
      <c r="AZ1378"/>
      <c r="BA1378"/>
      <c r="BB1378"/>
      <c r="BC1378"/>
      <c r="BD1378"/>
      <c r="BE1378"/>
      <c r="BF1378"/>
      <c r="BG1378"/>
      <c r="BH1378"/>
      <c r="BI1378"/>
      <c r="BJ1378"/>
      <c r="BK1378"/>
      <c r="BL1378"/>
      <c r="BM1378"/>
      <c r="BN1378"/>
      <c r="BO1378"/>
      <c r="BP1378"/>
      <c r="BQ1378"/>
      <c r="BR1378"/>
      <c r="BS1378"/>
      <c r="BT1378"/>
    </row>
    <row r="1379" spans="1:72" s="8" customFormat="1" x14ac:dyDescent="0.25">
      <c r="A1379" s="93"/>
      <c r="B1379" s="93"/>
      <c r="C1379" s="93"/>
      <c r="D1379" s="93"/>
      <c r="E1379" s="104"/>
      <c r="F1379" s="104"/>
      <c r="G1379" s="104"/>
      <c r="H1379" s="104"/>
      <c r="I1379" s="104"/>
      <c r="J1379" s="104"/>
      <c r="K1379" s="104"/>
      <c r="L1379" s="104"/>
      <c r="M1379"/>
      <c r="N1379"/>
      <c r="O1379"/>
      <c r="P1379"/>
      <c r="Q1379"/>
      <c r="R1379"/>
      <c r="S1379"/>
      <c r="T1379"/>
      <c r="U1379"/>
      <c r="V1379"/>
      <c r="W1379"/>
      <c r="X1379"/>
      <c r="Y1379"/>
      <c r="Z1379"/>
      <c r="AA1379"/>
      <c r="AB1379"/>
      <c r="AC1379"/>
      <c r="AD1379"/>
      <c r="AE1379"/>
      <c r="AF1379"/>
      <c r="AG1379"/>
      <c r="AH1379"/>
      <c r="AI1379"/>
      <c r="AJ1379"/>
      <c r="AK1379"/>
      <c r="AL1379"/>
      <c r="AM1379"/>
      <c r="AN1379"/>
      <c r="AO1379"/>
      <c r="AP1379"/>
      <c r="AQ1379"/>
      <c r="AR1379"/>
      <c r="AS1379"/>
      <c r="AT1379"/>
      <c r="AU1379"/>
      <c r="AV1379"/>
      <c r="AW1379"/>
      <c r="AX1379"/>
      <c r="AY1379"/>
      <c r="AZ1379"/>
      <c r="BA1379"/>
      <c r="BB1379"/>
      <c r="BC1379"/>
      <c r="BD1379"/>
      <c r="BE1379"/>
      <c r="BF1379"/>
      <c r="BG1379"/>
      <c r="BH1379"/>
      <c r="BI1379"/>
      <c r="BJ1379"/>
      <c r="BK1379"/>
      <c r="BL1379"/>
      <c r="BM1379"/>
      <c r="BN1379"/>
      <c r="BO1379"/>
      <c r="BP1379"/>
      <c r="BQ1379"/>
      <c r="BR1379"/>
      <c r="BS1379"/>
      <c r="BT1379"/>
    </row>
    <row r="1380" spans="1:72" s="8" customFormat="1" x14ac:dyDescent="0.25">
      <c r="A1380" s="93"/>
      <c r="B1380" s="93"/>
      <c r="C1380" s="93"/>
      <c r="D1380" s="93"/>
      <c r="E1380" s="104"/>
      <c r="F1380" s="104"/>
      <c r="G1380" s="104"/>
      <c r="H1380" s="104"/>
      <c r="I1380" s="104"/>
      <c r="J1380" s="104"/>
      <c r="K1380" s="104"/>
      <c r="L1380" s="104"/>
      <c r="M1380"/>
      <c r="N1380"/>
      <c r="O1380"/>
      <c r="P1380"/>
      <c r="Q1380"/>
      <c r="R1380"/>
      <c r="S1380"/>
      <c r="T1380"/>
      <c r="U1380"/>
      <c r="V1380"/>
      <c r="W1380"/>
      <c r="X1380"/>
      <c r="Y1380"/>
      <c r="Z1380"/>
      <c r="AA1380"/>
      <c r="AB1380"/>
      <c r="AC1380"/>
      <c r="AD1380"/>
      <c r="AE1380"/>
      <c r="AF1380"/>
      <c r="AG1380"/>
      <c r="AH1380"/>
      <c r="AI1380"/>
      <c r="AJ1380"/>
      <c r="AK1380"/>
      <c r="AL1380"/>
      <c r="AM1380"/>
      <c r="AN1380"/>
      <c r="AO1380"/>
      <c r="AP1380"/>
      <c r="AQ1380"/>
      <c r="AR1380"/>
      <c r="AS1380"/>
      <c r="AT1380"/>
      <c r="AU1380"/>
      <c r="AV1380"/>
      <c r="AW1380"/>
      <c r="AX1380"/>
      <c r="AY1380"/>
      <c r="AZ1380"/>
      <c r="BA1380"/>
      <c r="BB1380"/>
      <c r="BC1380"/>
      <c r="BD1380"/>
      <c r="BE1380"/>
      <c r="BF1380"/>
      <c r="BG1380"/>
      <c r="BH1380"/>
      <c r="BI1380"/>
      <c r="BJ1380"/>
      <c r="BK1380"/>
      <c r="BL1380"/>
      <c r="BM1380"/>
      <c r="BN1380"/>
      <c r="BO1380"/>
      <c r="BP1380"/>
      <c r="BQ1380"/>
      <c r="BR1380"/>
      <c r="BS1380"/>
      <c r="BT1380"/>
    </row>
    <row r="1381" spans="1:72" s="8" customFormat="1" x14ac:dyDescent="0.25">
      <c r="A1381" s="93"/>
      <c r="B1381" s="93"/>
      <c r="C1381" s="93"/>
      <c r="D1381" s="93"/>
      <c r="E1381" s="104"/>
      <c r="F1381" s="104"/>
      <c r="G1381" s="104"/>
      <c r="H1381" s="104"/>
      <c r="I1381" s="104"/>
      <c r="J1381" s="104"/>
      <c r="K1381" s="104"/>
      <c r="L1381" s="104"/>
      <c r="M1381"/>
      <c r="N1381"/>
      <c r="O1381"/>
      <c r="P1381"/>
      <c r="Q1381"/>
      <c r="R1381"/>
      <c r="S1381"/>
      <c r="T1381"/>
      <c r="U1381"/>
      <c r="V1381"/>
      <c r="W1381"/>
      <c r="X1381"/>
      <c r="Y1381"/>
      <c r="Z1381"/>
      <c r="AA1381"/>
      <c r="AB1381"/>
      <c r="AC1381"/>
      <c r="AD1381"/>
      <c r="AE1381"/>
      <c r="AF1381"/>
      <c r="AG1381"/>
      <c r="AH1381"/>
      <c r="AI1381"/>
      <c r="AJ1381"/>
      <c r="AK1381"/>
      <c r="AL1381"/>
      <c r="AM1381"/>
      <c r="AN1381"/>
      <c r="AO1381"/>
      <c r="AP1381"/>
      <c r="AQ1381"/>
      <c r="AR1381"/>
      <c r="AS1381"/>
      <c r="AT1381"/>
      <c r="AU1381"/>
      <c r="AV1381"/>
      <c r="AW1381"/>
      <c r="AX1381"/>
      <c r="AY1381"/>
      <c r="AZ1381"/>
      <c r="BA1381"/>
      <c r="BB1381"/>
      <c r="BC1381"/>
      <c r="BD1381"/>
      <c r="BE1381"/>
      <c r="BF1381"/>
      <c r="BG1381"/>
      <c r="BH1381"/>
      <c r="BI1381"/>
      <c r="BJ1381"/>
      <c r="BK1381"/>
      <c r="BL1381"/>
      <c r="BM1381"/>
      <c r="BN1381"/>
      <c r="BO1381"/>
      <c r="BP1381"/>
      <c r="BQ1381"/>
      <c r="BR1381"/>
      <c r="BS1381"/>
      <c r="BT1381"/>
    </row>
    <row r="1382" spans="1:72" s="8" customFormat="1" x14ac:dyDescent="0.25">
      <c r="A1382" s="93"/>
      <c r="B1382" s="93"/>
      <c r="C1382" s="93"/>
      <c r="D1382" s="93"/>
      <c r="E1382" s="104"/>
      <c r="F1382" s="104"/>
      <c r="G1382" s="104"/>
      <c r="H1382" s="104"/>
      <c r="I1382" s="104"/>
      <c r="J1382" s="104"/>
      <c r="K1382" s="104"/>
      <c r="L1382" s="104"/>
      <c r="M1382"/>
      <c r="N1382"/>
      <c r="O1382"/>
      <c r="P1382"/>
      <c r="Q1382"/>
      <c r="R1382"/>
      <c r="S1382"/>
      <c r="T1382"/>
      <c r="U1382"/>
      <c r="V1382"/>
      <c r="W1382"/>
      <c r="X1382"/>
      <c r="Y1382"/>
      <c r="Z1382"/>
      <c r="AA1382"/>
      <c r="AB1382"/>
      <c r="AC1382"/>
      <c r="AD1382"/>
      <c r="AE1382"/>
      <c r="AF1382"/>
      <c r="AG1382"/>
      <c r="AH1382"/>
      <c r="AI1382"/>
      <c r="AJ1382"/>
      <c r="AK1382"/>
      <c r="AL1382"/>
      <c r="AM1382"/>
      <c r="AN1382"/>
      <c r="AO1382"/>
      <c r="AP1382"/>
      <c r="AQ1382"/>
      <c r="AR1382"/>
      <c r="AS1382"/>
      <c r="AT1382"/>
      <c r="AU1382"/>
      <c r="AV1382"/>
      <c r="AW1382"/>
      <c r="AX1382"/>
      <c r="AY1382"/>
      <c r="AZ1382"/>
      <c r="BA1382"/>
      <c r="BB1382"/>
      <c r="BC1382"/>
      <c r="BD1382"/>
      <c r="BE1382"/>
      <c r="BF1382"/>
      <c r="BG1382"/>
      <c r="BH1382"/>
      <c r="BI1382"/>
      <c r="BJ1382"/>
      <c r="BK1382"/>
      <c r="BL1382"/>
      <c r="BM1382"/>
      <c r="BN1382"/>
      <c r="BO1382"/>
      <c r="BP1382"/>
      <c r="BQ1382"/>
      <c r="BR1382"/>
      <c r="BS1382"/>
      <c r="BT1382"/>
    </row>
    <row r="1383" spans="1:72" s="8" customFormat="1" x14ac:dyDescent="0.25">
      <c r="A1383" s="93"/>
      <c r="B1383" s="93"/>
      <c r="C1383" s="93"/>
      <c r="D1383" s="93"/>
      <c r="E1383" s="104"/>
      <c r="F1383" s="104"/>
      <c r="G1383" s="104"/>
      <c r="H1383" s="104"/>
      <c r="I1383" s="104"/>
      <c r="J1383" s="104"/>
      <c r="K1383" s="104"/>
      <c r="L1383" s="104"/>
      <c r="M1383"/>
      <c r="N1383"/>
      <c r="O1383"/>
      <c r="P1383"/>
      <c r="Q1383"/>
      <c r="R1383"/>
      <c r="S1383"/>
      <c r="T1383"/>
      <c r="U1383"/>
      <c r="V1383"/>
      <c r="W1383"/>
      <c r="X1383"/>
      <c r="Y1383"/>
      <c r="Z1383"/>
      <c r="AA1383"/>
      <c r="AB1383"/>
      <c r="AC1383"/>
      <c r="AD1383"/>
      <c r="AE1383"/>
      <c r="AF1383"/>
      <c r="AG1383"/>
      <c r="AH1383"/>
      <c r="AI1383"/>
      <c r="AJ1383"/>
      <c r="AK1383"/>
      <c r="AL1383"/>
      <c r="AM1383"/>
      <c r="AN1383"/>
      <c r="AO1383"/>
      <c r="AP1383"/>
      <c r="AQ1383"/>
      <c r="AR1383"/>
      <c r="AS1383"/>
      <c r="AT1383"/>
      <c r="AU1383"/>
      <c r="AV1383"/>
      <c r="AW1383"/>
      <c r="AX1383"/>
      <c r="AY1383"/>
      <c r="AZ1383"/>
      <c r="BA1383"/>
      <c r="BB1383"/>
      <c r="BC1383"/>
      <c r="BD1383"/>
      <c r="BE1383"/>
      <c r="BF1383"/>
      <c r="BG1383"/>
      <c r="BH1383"/>
      <c r="BI1383"/>
      <c r="BJ1383"/>
      <c r="BK1383"/>
      <c r="BL1383"/>
      <c r="BM1383"/>
      <c r="BN1383"/>
      <c r="BO1383"/>
      <c r="BP1383"/>
      <c r="BQ1383"/>
      <c r="BR1383"/>
      <c r="BS1383"/>
      <c r="BT1383"/>
    </row>
    <row r="1384" spans="1:72" s="8" customFormat="1" x14ac:dyDescent="0.25">
      <c r="A1384" s="93"/>
      <c r="B1384" s="93"/>
      <c r="C1384" s="93"/>
      <c r="D1384" s="93"/>
      <c r="E1384" s="104"/>
      <c r="F1384" s="104"/>
      <c r="G1384" s="104"/>
      <c r="H1384" s="104"/>
      <c r="I1384" s="104"/>
      <c r="J1384" s="104"/>
      <c r="K1384" s="104"/>
      <c r="L1384" s="104"/>
      <c r="M1384"/>
      <c r="N1384"/>
      <c r="O1384"/>
      <c r="P1384"/>
      <c r="Q1384"/>
      <c r="R1384"/>
      <c r="S1384"/>
      <c r="T1384"/>
      <c r="U1384"/>
      <c r="V1384"/>
      <c r="W1384"/>
      <c r="X1384"/>
      <c r="Y1384"/>
      <c r="Z1384"/>
      <c r="AA1384"/>
      <c r="AB1384"/>
      <c r="AC1384"/>
      <c r="AD1384"/>
      <c r="AE1384"/>
      <c r="AF1384"/>
      <c r="AG1384"/>
      <c r="AH1384"/>
      <c r="AI1384"/>
      <c r="AJ1384"/>
      <c r="AK1384"/>
      <c r="AL1384"/>
      <c r="AM1384"/>
      <c r="AN1384"/>
      <c r="AO1384"/>
      <c r="AP1384"/>
      <c r="AQ1384"/>
      <c r="AR1384"/>
      <c r="AS1384"/>
      <c r="AT1384"/>
      <c r="AU1384"/>
      <c r="AV1384"/>
      <c r="AW1384"/>
      <c r="AX1384"/>
      <c r="AY1384"/>
      <c r="AZ1384"/>
      <c r="BA1384"/>
      <c r="BB1384"/>
      <c r="BC1384"/>
      <c r="BD1384"/>
      <c r="BE1384"/>
      <c r="BF1384"/>
      <c r="BG1384"/>
      <c r="BH1384"/>
      <c r="BI1384"/>
      <c r="BJ1384"/>
      <c r="BK1384"/>
      <c r="BL1384"/>
      <c r="BM1384"/>
      <c r="BN1384"/>
      <c r="BO1384"/>
      <c r="BP1384"/>
      <c r="BQ1384"/>
      <c r="BR1384"/>
      <c r="BS1384"/>
      <c r="BT1384"/>
    </row>
    <row r="1385" spans="1:72" s="8" customFormat="1" x14ac:dyDescent="0.25">
      <c r="A1385" s="93"/>
      <c r="B1385" s="93"/>
      <c r="C1385" s="93"/>
      <c r="D1385" s="93"/>
      <c r="E1385" s="104"/>
      <c r="F1385" s="104"/>
      <c r="G1385" s="104"/>
      <c r="H1385" s="104"/>
      <c r="I1385" s="104"/>
      <c r="J1385" s="104"/>
      <c r="K1385" s="104"/>
      <c r="L1385" s="104"/>
      <c r="M1385"/>
      <c r="N1385"/>
      <c r="O1385"/>
      <c r="P1385"/>
      <c r="Q1385"/>
      <c r="R1385"/>
      <c r="S1385"/>
      <c r="T1385"/>
      <c r="U1385"/>
      <c r="V1385"/>
      <c r="W1385"/>
      <c r="X1385"/>
      <c r="Y1385"/>
      <c r="Z1385"/>
      <c r="AA1385"/>
      <c r="AB1385"/>
      <c r="AC1385"/>
      <c r="AD1385"/>
      <c r="AE1385"/>
      <c r="AF1385"/>
      <c r="AG1385"/>
      <c r="AH1385"/>
      <c r="AI1385"/>
      <c r="AJ1385"/>
      <c r="AK1385"/>
      <c r="AL1385"/>
      <c r="AM1385"/>
      <c r="AN1385"/>
      <c r="AO1385"/>
      <c r="AP1385"/>
      <c r="AQ1385"/>
      <c r="AR1385"/>
      <c r="AS1385"/>
      <c r="AT1385"/>
      <c r="AU1385"/>
      <c r="AV1385"/>
      <c r="AW1385"/>
      <c r="AX1385"/>
      <c r="AY1385"/>
      <c r="AZ1385"/>
      <c r="BA1385"/>
      <c r="BB1385"/>
      <c r="BC1385"/>
      <c r="BD1385"/>
      <c r="BE1385"/>
      <c r="BF1385"/>
      <c r="BG1385"/>
      <c r="BH1385"/>
      <c r="BI1385"/>
      <c r="BJ1385"/>
      <c r="BK1385"/>
      <c r="BL1385"/>
      <c r="BM1385"/>
      <c r="BN1385"/>
      <c r="BO1385"/>
      <c r="BP1385"/>
      <c r="BQ1385"/>
      <c r="BR1385"/>
      <c r="BS1385"/>
      <c r="BT1385"/>
    </row>
    <row r="1386" spans="1:72" s="8" customFormat="1" x14ac:dyDescent="0.25">
      <c r="A1386" s="93"/>
      <c r="B1386" s="93"/>
      <c r="C1386" s="93"/>
      <c r="D1386" s="93"/>
      <c r="E1386" s="104"/>
      <c r="F1386" s="104"/>
      <c r="G1386" s="104"/>
      <c r="H1386" s="104"/>
      <c r="I1386" s="104"/>
      <c r="J1386" s="104"/>
      <c r="K1386" s="104"/>
      <c r="L1386" s="104"/>
      <c r="M1386"/>
      <c r="N1386"/>
      <c r="O1386"/>
      <c r="P1386"/>
      <c r="Q1386"/>
      <c r="R1386"/>
      <c r="S1386"/>
      <c r="T1386"/>
      <c r="U1386"/>
      <c r="V1386"/>
      <c r="W1386"/>
      <c r="X1386"/>
      <c r="Y1386"/>
      <c r="Z1386"/>
      <c r="AA1386"/>
      <c r="AB1386"/>
      <c r="AC1386"/>
      <c r="AD1386"/>
      <c r="AE1386"/>
      <c r="AF1386"/>
      <c r="AG1386"/>
      <c r="AH1386"/>
      <c r="AI1386"/>
      <c r="AJ1386"/>
      <c r="AK1386"/>
      <c r="AL1386"/>
      <c r="AM1386"/>
      <c r="AN1386"/>
      <c r="AO1386"/>
      <c r="AP1386"/>
      <c r="AQ1386"/>
      <c r="AR1386"/>
      <c r="AS1386"/>
      <c r="AT1386"/>
      <c r="AU1386"/>
      <c r="AV1386"/>
      <c r="AW1386"/>
      <c r="AX1386"/>
      <c r="AY1386"/>
      <c r="AZ1386"/>
      <c r="BA1386"/>
      <c r="BB1386"/>
      <c r="BC1386"/>
      <c r="BD1386"/>
      <c r="BE1386"/>
      <c r="BF1386"/>
      <c r="BG1386"/>
      <c r="BH1386"/>
      <c r="BI1386"/>
      <c r="BJ1386"/>
      <c r="BK1386"/>
      <c r="BL1386"/>
      <c r="BM1386"/>
      <c r="BN1386"/>
      <c r="BO1386"/>
      <c r="BP1386"/>
      <c r="BQ1386"/>
      <c r="BR1386"/>
      <c r="BS1386"/>
      <c r="BT1386"/>
    </row>
    <row r="1387" spans="1:72" s="8" customFormat="1" x14ac:dyDescent="0.25">
      <c r="A1387" s="93"/>
      <c r="B1387" s="93"/>
      <c r="C1387" s="93"/>
      <c r="D1387" s="93"/>
      <c r="E1387" s="104"/>
      <c r="F1387" s="104"/>
      <c r="G1387" s="104"/>
      <c r="H1387" s="104"/>
      <c r="I1387" s="104"/>
      <c r="J1387" s="104"/>
      <c r="K1387" s="104"/>
      <c r="L1387" s="104"/>
      <c r="M1387"/>
      <c r="N1387"/>
      <c r="O1387"/>
      <c r="P1387"/>
      <c r="Q1387"/>
      <c r="R1387"/>
      <c r="S1387"/>
      <c r="T1387"/>
      <c r="U1387"/>
      <c r="V1387"/>
      <c r="W1387"/>
      <c r="X1387"/>
      <c r="Y1387"/>
      <c r="Z1387"/>
      <c r="AA1387"/>
      <c r="AB1387"/>
      <c r="AC1387"/>
      <c r="AD1387"/>
      <c r="AE1387"/>
      <c r="AF1387"/>
      <c r="AG1387"/>
      <c r="AH1387"/>
      <c r="AI1387"/>
      <c r="AJ1387"/>
      <c r="AK1387"/>
      <c r="AL1387"/>
      <c r="AM1387"/>
      <c r="AN1387"/>
      <c r="AO1387"/>
      <c r="AP1387"/>
      <c r="AQ1387"/>
      <c r="AR1387"/>
      <c r="AS1387"/>
      <c r="AT1387"/>
      <c r="AU1387"/>
      <c r="AV1387"/>
      <c r="AW1387"/>
      <c r="AX1387"/>
      <c r="AY1387"/>
      <c r="AZ1387"/>
      <c r="BA1387"/>
      <c r="BB1387"/>
      <c r="BC1387"/>
      <c r="BD1387"/>
      <c r="BE1387"/>
      <c r="BF1387"/>
      <c r="BG1387"/>
      <c r="BH1387"/>
      <c r="BI1387"/>
      <c r="BJ1387"/>
      <c r="BK1387"/>
      <c r="BL1387"/>
      <c r="BM1387"/>
      <c r="BN1387"/>
      <c r="BO1387"/>
      <c r="BP1387"/>
      <c r="BQ1387"/>
      <c r="BR1387"/>
      <c r="BS1387"/>
      <c r="BT1387"/>
    </row>
    <row r="1388" spans="1:72" s="8" customFormat="1" x14ac:dyDescent="0.25">
      <c r="A1388" s="93"/>
      <c r="B1388" s="93"/>
      <c r="C1388" s="93"/>
      <c r="D1388" s="93"/>
      <c r="E1388" s="104"/>
      <c r="F1388" s="104"/>
      <c r="G1388" s="104"/>
      <c r="H1388" s="104"/>
      <c r="I1388" s="104"/>
      <c r="J1388" s="104"/>
      <c r="K1388" s="104"/>
      <c r="L1388" s="104"/>
      <c r="M1388"/>
      <c r="N1388"/>
      <c r="O1388"/>
      <c r="P1388"/>
      <c r="Q1388"/>
      <c r="R1388"/>
      <c r="S1388"/>
      <c r="T1388"/>
      <c r="U1388"/>
      <c r="V1388"/>
      <c r="W1388"/>
      <c r="X1388"/>
      <c r="Y1388"/>
      <c r="Z1388"/>
      <c r="AA1388"/>
      <c r="AB1388"/>
      <c r="AC1388"/>
      <c r="AD1388"/>
      <c r="AE1388"/>
      <c r="AF1388"/>
      <c r="AG1388"/>
      <c r="AH1388"/>
      <c r="AI1388"/>
      <c r="AJ1388"/>
      <c r="AK1388"/>
      <c r="AL1388"/>
      <c r="AM1388"/>
      <c r="AN1388"/>
      <c r="AO1388"/>
      <c r="AP1388"/>
      <c r="AQ1388"/>
      <c r="AR1388"/>
      <c r="AS1388"/>
      <c r="AT1388"/>
      <c r="AU1388"/>
      <c r="AV1388"/>
      <c r="AW1388"/>
      <c r="AX1388"/>
      <c r="AY1388"/>
      <c r="AZ1388"/>
      <c r="BA1388"/>
      <c r="BB1388"/>
      <c r="BC1388"/>
      <c r="BD1388"/>
      <c r="BE1388"/>
      <c r="BF1388"/>
      <c r="BG1388"/>
      <c r="BH1388"/>
      <c r="BI1388"/>
      <c r="BJ1388"/>
      <c r="BK1388"/>
      <c r="BL1388"/>
      <c r="BM1388"/>
      <c r="BN1388"/>
      <c r="BO1388"/>
      <c r="BP1388"/>
      <c r="BQ1388"/>
      <c r="BR1388"/>
      <c r="BS1388"/>
      <c r="BT1388"/>
    </row>
    <row r="1389" spans="1:72" s="8" customFormat="1" x14ac:dyDescent="0.25">
      <c r="A1389" s="93"/>
      <c r="B1389" s="93"/>
      <c r="C1389" s="93"/>
      <c r="D1389" s="93"/>
      <c r="E1389" s="104"/>
      <c r="F1389" s="104"/>
      <c r="G1389" s="104"/>
      <c r="H1389" s="104"/>
      <c r="I1389" s="104"/>
      <c r="J1389" s="104"/>
      <c r="K1389" s="104"/>
      <c r="L1389" s="104"/>
      <c r="M1389"/>
      <c r="N1389"/>
      <c r="O1389"/>
      <c r="P1389"/>
      <c r="Q1389"/>
      <c r="R1389"/>
      <c r="S1389"/>
      <c r="T1389"/>
      <c r="U1389"/>
      <c r="V1389"/>
      <c r="W1389"/>
      <c r="X1389"/>
      <c r="Y1389"/>
      <c r="Z1389"/>
      <c r="AA1389"/>
      <c r="AB1389"/>
      <c r="AC1389"/>
      <c r="AD1389"/>
      <c r="AE1389"/>
      <c r="AF1389"/>
      <c r="AG1389"/>
      <c r="AH1389"/>
      <c r="AI1389"/>
      <c r="AJ1389"/>
      <c r="AK1389"/>
      <c r="AL1389"/>
      <c r="AM1389"/>
      <c r="AN1389"/>
      <c r="AO1389"/>
      <c r="AP1389"/>
      <c r="AQ1389"/>
      <c r="AR1389"/>
      <c r="AS1389"/>
      <c r="AT1389"/>
      <c r="AU1389"/>
      <c r="AV1389"/>
      <c r="AW1389"/>
      <c r="AX1389"/>
      <c r="AY1389"/>
      <c r="AZ1389"/>
      <c r="BA1389"/>
      <c r="BB1389"/>
      <c r="BC1389"/>
      <c r="BD1389"/>
      <c r="BE1389"/>
      <c r="BF1389"/>
      <c r="BG1389"/>
      <c r="BH1389"/>
      <c r="BI1389"/>
      <c r="BJ1389"/>
      <c r="BK1389"/>
      <c r="BL1389"/>
      <c r="BM1389"/>
      <c r="BN1389"/>
      <c r="BO1389"/>
      <c r="BP1389"/>
      <c r="BQ1389"/>
      <c r="BR1389"/>
      <c r="BS1389"/>
      <c r="BT1389"/>
    </row>
    <row r="1390" spans="1:72" s="8" customFormat="1" x14ac:dyDescent="0.25">
      <c r="A1390" s="93"/>
      <c r="B1390" s="93"/>
      <c r="C1390" s="93"/>
      <c r="D1390" s="93"/>
      <c r="E1390" s="104"/>
      <c r="F1390" s="104"/>
      <c r="G1390" s="104"/>
      <c r="H1390" s="104"/>
      <c r="I1390" s="104"/>
      <c r="J1390" s="104"/>
      <c r="K1390" s="104"/>
      <c r="L1390" s="104"/>
      <c r="M1390"/>
      <c r="N1390"/>
      <c r="O1390"/>
      <c r="P1390"/>
      <c r="Q1390"/>
      <c r="R1390"/>
      <c r="S1390"/>
      <c r="T1390"/>
      <c r="U1390"/>
      <c r="V1390"/>
      <c r="W1390"/>
      <c r="X1390"/>
      <c r="Y1390"/>
      <c r="Z1390"/>
      <c r="AA1390"/>
      <c r="AB1390"/>
      <c r="AC1390"/>
      <c r="AD1390"/>
      <c r="AE1390"/>
      <c r="AF1390"/>
      <c r="AG1390"/>
      <c r="AH1390"/>
      <c r="AI1390"/>
      <c r="AJ1390"/>
      <c r="AK1390"/>
      <c r="AL1390"/>
      <c r="AM1390"/>
      <c r="AN1390"/>
      <c r="AO1390"/>
      <c r="AP1390"/>
      <c r="AQ1390"/>
      <c r="AR1390"/>
      <c r="AS1390"/>
      <c r="AT1390"/>
      <c r="AU1390"/>
      <c r="AV1390"/>
      <c r="AW1390"/>
      <c r="AX1390"/>
      <c r="AY1390"/>
      <c r="AZ1390"/>
      <c r="BA1390"/>
      <c r="BB1390"/>
      <c r="BC1390"/>
      <c r="BD1390"/>
      <c r="BE1390"/>
      <c r="BF1390"/>
      <c r="BG1390"/>
      <c r="BH1390"/>
      <c r="BI1390"/>
      <c r="BJ1390"/>
      <c r="BK1390"/>
      <c r="BL1390"/>
      <c r="BM1390"/>
      <c r="BN1390"/>
      <c r="BO1390"/>
      <c r="BP1390"/>
      <c r="BQ1390"/>
      <c r="BR1390"/>
      <c r="BS1390"/>
      <c r="BT1390"/>
    </row>
    <row r="1391" spans="1:72" s="8" customFormat="1" x14ac:dyDescent="0.25">
      <c r="A1391" s="93"/>
      <c r="B1391" s="93"/>
      <c r="C1391" s="93"/>
      <c r="D1391" s="93"/>
      <c r="E1391" s="104"/>
      <c r="F1391" s="104"/>
      <c r="G1391" s="104"/>
      <c r="H1391" s="104"/>
      <c r="I1391" s="104"/>
      <c r="J1391" s="104"/>
      <c r="K1391" s="104"/>
      <c r="L1391" s="104"/>
      <c r="M1391"/>
      <c r="N1391"/>
      <c r="O1391"/>
      <c r="P1391"/>
      <c r="Q1391"/>
      <c r="R1391"/>
      <c r="S1391"/>
      <c r="T1391"/>
      <c r="U1391"/>
      <c r="V1391"/>
      <c r="W1391"/>
      <c r="X1391"/>
      <c r="Y1391"/>
      <c r="Z1391"/>
      <c r="AA1391"/>
      <c r="AB1391"/>
      <c r="AC1391"/>
      <c r="AD1391"/>
      <c r="AE1391"/>
      <c r="AF1391"/>
      <c r="AG1391"/>
      <c r="AH1391"/>
      <c r="AI1391"/>
      <c r="AJ1391"/>
      <c r="AK1391"/>
      <c r="AL1391"/>
      <c r="AM1391"/>
      <c r="AN1391"/>
      <c r="AO1391"/>
      <c r="AP1391"/>
      <c r="AQ1391"/>
      <c r="AR1391"/>
      <c r="AS1391"/>
      <c r="AT1391"/>
      <c r="AU1391"/>
      <c r="AV1391"/>
      <c r="AW1391"/>
      <c r="AX1391"/>
      <c r="AY1391"/>
      <c r="AZ1391"/>
      <c r="BA1391"/>
      <c r="BB1391"/>
      <c r="BC1391"/>
      <c r="BD1391"/>
      <c r="BE1391"/>
      <c r="BF1391"/>
      <c r="BG1391"/>
      <c r="BH1391"/>
      <c r="BI1391"/>
      <c r="BJ1391"/>
      <c r="BK1391"/>
      <c r="BL1391"/>
      <c r="BM1391"/>
      <c r="BN1391"/>
      <c r="BO1391"/>
      <c r="BP1391"/>
      <c r="BQ1391"/>
      <c r="BR1391"/>
      <c r="BS1391"/>
      <c r="BT1391"/>
    </row>
    <row r="1392" spans="1:72" s="8" customFormat="1" x14ac:dyDescent="0.25">
      <c r="A1392" s="93"/>
      <c r="B1392" s="93"/>
      <c r="C1392" s="93"/>
      <c r="D1392" s="93"/>
      <c r="E1392" s="104"/>
      <c r="F1392" s="104"/>
      <c r="G1392" s="104"/>
      <c r="H1392" s="104"/>
      <c r="I1392" s="104"/>
      <c r="J1392" s="104"/>
      <c r="K1392" s="104"/>
      <c r="L1392" s="104"/>
      <c r="M1392"/>
      <c r="N1392"/>
      <c r="O1392"/>
      <c r="P1392"/>
      <c r="Q1392"/>
      <c r="R1392"/>
      <c r="S1392"/>
      <c r="T1392"/>
      <c r="U1392"/>
      <c r="V1392"/>
      <c r="W1392"/>
      <c r="X1392"/>
      <c r="Y1392"/>
      <c r="Z1392"/>
      <c r="AA1392"/>
      <c r="AB1392"/>
      <c r="AC1392"/>
      <c r="AD1392"/>
      <c r="AE1392"/>
      <c r="AF1392"/>
      <c r="AG1392"/>
      <c r="AH1392"/>
      <c r="AI1392"/>
      <c r="AJ1392"/>
      <c r="AK1392"/>
      <c r="AL1392"/>
      <c r="AM1392"/>
      <c r="AN1392"/>
      <c r="AO1392"/>
      <c r="AP1392"/>
      <c r="AQ1392"/>
      <c r="AR1392"/>
      <c r="AS1392"/>
      <c r="AT1392"/>
      <c r="AU1392"/>
      <c r="AV1392"/>
      <c r="AW1392"/>
      <c r="AX1392"/>
      <c r="AY1392"/>
      <c r="AZ1392"/>
      <c r="BA1392"/>
      <c r="BB1392"/>
      <c r="BC1392"/>
      <c r="BD1392"/>
      <c r="BE1392"/>
      <c r="BF1392"/>
      <c r="BG1392"/>
      <c r="BH1392"/>
      <c r="BI1392"/>
      <c r="BJ1392"/>
      <c r="BK1392"/>
      <c r="BL1392"/>
      <c r="BM1392"/>
      <c r="BN1392"/>
      <c r="BO1392"/>
      <c r="BP1392"/>
      <c r="BQ1392"/>
      <c r="BR1392"/>
      <c r="BS1392"/>
      <c r="BT1392"/>
    </row>
    <row r="1393" spans="1:72" s="8" customFormat="1" x14ac:dyDescent="0.25">
      <c r="A1393" s="93"/>
      <c r="B1393" s="93"/>
      <c r="C1393" s="93"/>
      <c r="D1393" s="93"/>
      <c r="E1393" s="104"/>
      <c r="F1393" s="104"/>
      <c r="G1393" s="104"/>
      <c r="H1393" s="104"/>
      <c r="I1393" s="104"/>
      <c r="J1393" s="104"/>
      <c r="K1393" s="104"/>
      <c r="L1393" s="104"/>
      <c r="M1393"/>
      <c r="N1393"/>
      <c r="O1393"/>
      <c r="P1393"/>
      <c r="Q1393"/>
      <c r="R1393"/>
      <c r="S1393"/>
      <c r="T1393"/>
      <c r="U1393"/>
      <c r="V1393"/>
      <c r="W1393"/>
      <c r="X1393"/>
      <c r="Y1393"/>
      <c r="Z1393"/>
      <c r="AA1393"/>
      <c r="AB1393"/>
      <c r="AC1393"/>
      <c r="AD1393"/>
      <c r="AE1393"/>
      <c r="AF1393"/>
      <c r="AG1393"/>
      <c r="AH1393"/>
      <c r="AI1393"/>
      <c r="AJ1393"/>
      <c r="AK1393"/>
      <c r="AL1393"/>
      <c r="AM1393"/>
      <c r="AN1393"/>
      <c r="AO1393"/>
      <c r="AP1393"/>
      <c r="AQ1393"/>
      <c r="AR1393"/>
      <c r="AS1393"/>
      <c r="AT1393"/>
      <c r="AU1393"/>
      <c r="AV1393"/>
      <c r="AW1393"/>
      <c r="AX1393"/>
      <c r="AY1393"/>
      <c r="AZ1393"/>
      <c r="BA1393"/>
      <c r="BB1393"/>
      <c r="BC1393"/>
      <c r="BD1393"/>
      <c r="BE1393"/>
      <c r="BF1393"/>
      <c r="BG1393"/>
      <c r="BH1393"/>
      <c r="BI1393"/>
      <c r="BJ1393"/>
      <c r="BK1393"/>
      <c r="BL1393"/>
      <c r="BM1393"/>
      <c r="BN1393"/>
      <c r="BO1393"/>
      <c r="BP1393"/>
      <c r="BQ1393"/>
      <c r="BR1393"/>
      <c r="BS1393"/>
      <c r="BT1393"/>
    </row>
    <row r="1394" spans="1:72" s="8" customFormat="1" x14ac:dyDescent="0.25">
      <c r="A1394" s="93"/>
      <c r="B1394" s="93"/>
      <c r="C1394" s="93"/>
      <c r="D1394" s="93"/>
      <c r="E1394" s="104"/>
      <c r="F1394" s="104"/>
      <c r="G1394" s="104"/>
      <c r="H1394" s="104"/>
      <c r="I1394" s="104"/>
      <c r="J1394" s="104"/>
      <c r="K1394" s="104"/>
      <c r="L1394" s="104"/>
      <c r="M1394"/>
      <c r="N1394"/>
      <c r="O1394"/>
      <c r="P1394"/>
      <c r="Q1394"/>
      <c r="R1394"/>
      <c r="S1394"/>
      <c r="T1394"/>
      <c r="U1394"/>
      <c r="V1394"/>
      <c r="W1394"/>
      <c r="X1394"/>
      <c r="Y1394"/>
      <c r="Z1394"/>
      <c r="AA1394"/>
      <c r="AB1394"/>
      <c r="AC1394"/>
      <c r="AD1394"/>
      <c r="AE1394"/>
      <c r="AF1394"/>
      <c r="AG1394"/>
      <c r="AH1394"/>
      <c r="AI1394"/>
      <c r="AJ1394"/>
      <c r="AK1394"/>
      <c r="AL1394"/>
      <c r="AM1394"/>
      <c r="AN1394"/>
      <c r="AO1394"/>
      <c r="AP1394"/>
      <c r="AQ1394"/>
      <c r="AR1394"/>
      <c r="AS1394"/>
      <c r="AT1394"/>
      <c r="AU1394"/>
      <c r="AV1394"/>
      <c r="AW1394"/>
      <c r="AX1394"/>
      <c r="AY1394"/>
      <c r="AZ1394"/>
      <c r="BA1394"/>
      <c r="BB1394"/>
      <c r="BC1394"/>
      <c r="BD1394"/>
      <c r="BE1394"/>
      <c r="BF1394"/>
      <c r="BG1394"/>
      <c r="BH1394"/>
      <c r="BI1394"/>
      <c r="BJ1394"/>
      <c r="BK1394"/>
      <c r="BL1394"/>
      <c r="BM1394"/>
      <c r="BN1394"/>
      <c r="BO1394"/>
      <c r="BP1394"/>
      <c r="BQ1394"/>
      <c r="BR1394"/>
      <c r="BS1394"/>
      <c r="BT1394"/>
    </row>
    <row r="1395" spans="1:72" s="8" customFormat="1" x14ac:dyDescent="0.25">
      <c r="A1395" s="93"/>
      <c r="B1395" s="93"/>
      <c r="C1395" s="93"/>
      <c r="D1395" s="93"/>
      <c r="E1395" s="104"/>
      <c r="F1395" s="104"/>
      <c r="G1395" s="104"/>
      <c r="H1395" s="104"/>
      <c r="I1395" s="104"/>
      <c r="J1395" s="104"/>
      <c r="K1395" s="104"/>
      <c r="L1395" s="104"/>
      <c r="M1395"/>
      <c r="N1395"/>
      <c r="O1395"/>
      <c r="P1395"/>
      <c r="Q1395"/>
      <c r="R1395"/>
      <c r="S1395"/>
      <c r="T1395"/>
      <c r="U1395"/>
      <c r="V1395"/>
      <c r="W1395"/>
      <c r="X1395"/>
      <c r="Y1395"/>
      <c r="Z1395"/>
      <c r="AA1395"/>
      <c r="AB1395"/>
      <c r="AC1395"/>
      <c r="AD1395"/>
      <c r="AE1395"/>
      <c r="AF1395"/>
      <c r="AG1395"/>
      <c r="AH1395"/>
      <c r="AI1395"/>
      <c r="AJ1395"/>
      <c r="AK1395"/>
      <c r="AL1395"/>
      <c r="AM1395"/>
      <c r="AN1395"/>
      <c r="AO1395"/>
      <c r="AP1395"/>
      <c r="AQ1395"/>
      <c r="AR1395"/>
      <c r="AS1395"/>
      <c r="AT1395"/>
      <c r="AU1395"/>
      <c r="AV1395"/>
      <c r="AW1395"/>
      <c r="AX1395"/>
      <c r="AY1395"/>
      <c r="AZ1395"/>
      <c r="BA1395"/>
      <c r="BB1395"/>
      <c r="BC1395"/>
      <c r="BD1395"/>
      <c r="BE1395"/>
      <c r="BF1395"/>
      <c r="BG1395"/>
      <c r="BH1395"/>
      <c r="BI1395"/>
      <c r="BJ1395"/>
      <c r="BK1395"/>
      <c r="BL1395"/>
      <c r="BM1395"/>
      <c r="BN1395"/>
      <c r="BO1395"/>
      <c r="BP1395"/>
      <c r="BQ1395"/>
      <c r="BR1395"/>
      <c r="BS1395"/>
      <c r="BT1395"/>
    </row>
    <row r="1396" spans="1:72" s="8" customFormat="1" x14ac:dyDescent="0.25">
      <c r="A1396" s="93"/>
      <c r="B1396" s="93"/>
      <c r="C1396" s="93"/>
      <c r="D1396" s="93"/>
      <c r="E1396" s="104"/>
      <c r="F1396" s="104"/>
      <c r="G1396" s="104"/>
      <c r="H1396" s="104"/>
      <c r="I1396" s="104"/>
      <c r="J1396" s="104"/>
      <c r="K1396" s="104"/>
      <c r="L1396" s="104"/>
      <c r="M1396"/>
      <c r="N1396"/>
      <c r="O1396"/>
      <c r="P1396"/>
      <c r="Q1396"/>
      <c r="R1396"/>
      <c r="S1396"/>
      <c r="T1396"/>
      <c r="U1396"/>
      <c r="V1396"/>
      <c r="W1396"/>
      <c r="X1396"/>
      <c r="Y1396"/>
      <c r="Z1396"/>
      <c r="AA1396"/>
      <c r="AB1396"/>
      <c r="AC1396"/>
      <c r="AD1396"/>
      <c r="AE1396"/>
      <c r="AF1396"/>
      <c r="AG1396"/>
      <c r="AH1396"/>
      <c r="AI1396"/>
      <c r="AJ1396"/>
      <c r="AK1396"/>
      <c r="AL1396"/>
      <c r="AM1396"/>
      <c r="AN1396"/>
      <c r="AO1396"/>
      <c r="AP1396"/>
      <c r="AQ1396"/>
      <c r="AR1396"/>
      <c r="AS1396"/>
      <c r="AT1396"/>
      <c r="AU1396"/>
      <c r="AV1396"/>
      <c r="AW1396"/>
      <c r="AX1396"/>
      <c r="AY1396"/>
      <c r="AZ1396"/>
      <c r="BA1396"/>
      <c r="BB1396"/>
      <c r="BC1396"/>
      <c r="BD1396"/>
      <c r="BE1396"/>
      <c r="BF1396"/>
      <c r="BG1396"/>
      <c r="BH1396"/>
      <c r="BI1396"/>
      <c r="BJ1396"/>
      <c r="BK1396"/>
      <c r="BL1396"/>
      <c r="BM1396"/>
      <c r="BN1396"/>
      <c r="BO1396"/>
      <c r="BP1396"/>
      <c r="BQ1396"/>
      <c r="BR1396"/>
      <c r="BS1396"/>
      <c r="BT1396"/>
    </row>
    <row r="1397" spans="1:72" s="8" customFormat="1" x14ac:dyDescent="0.25">
      <c r="A1397" s="93"/>
      <c r="B1397" s="93"/>
      <c r="C1397" s="93"/>
      <c r="D1397" s="93"/>
      <c r="E1397" s="104"/>
      <c r="F1397" s="104"/>
      <c r="G1397" s="104"/>
      <c r="H1397" s="104"/>
      <c r="I1397" s="104"/>
      <c r="J1397" s="104"/>
      <c r="K1397" s="104"/>
      <c r="L1397" s="104"/>
      <c r="M1397"/>
      <c r="N1397"/>
      <c r="O1397"/>
      <c r="P1397"/>
      <c r="Q1397"/>
      <c r="R1397"/>
      <c r="S1397"/>
      <c r="T1397"/>
      <c r="U1397"/>
      <c r="V1397"/>
      <c r="W1397"/>
      <c r="X1397"/>
      <c r="Y1397"/>
      <c r="Z1397"/>
      <c r="AA1397"/>
      <c r="AB1397"/>
      <c r="AC1397"/>
      <c r="AD1397"/>
      <c r="AE1397"/>
      <c r="AF1397"/>
      <c r="AG1397"/>
      <c r="AH1397"/>
      <c r="AI1397"/>
      <c r="AJ1397"/>
      <c r="AK1397"/>
      <c r="AL1397"/>
      <c r="AM1397"/>
      <c r="AN1397"/>
      <c r="AO1397"/>
      <c r="AP1397"/>
      <c r="AQ1397"/>
      <c r="AR1397"/>
      <c r="AS1397"/>
      <c r="AT1397"/>
      <c r="AU1397"/>
      <c r="AV1397"/>
      <c r="AW1397"/>
      <c r="AX1397"/>
      <c r="AY1397"/>
      <c r="AZ1397"/>
      <c r="BA1397"/>
      <c r="BB1397"/>
      <c r="BC1397"/>
      <c r="BD1397"/>
      <c r="BE1397"/>
      <c r="BF1397"/>
      <c r="BG1397"/>
      <c r="BH1397"/>
      <c r="BI1397"/>
      <c r="BJ1397"/>
      <c r="BK1397"/>
      <c r="BL1397"/>
      <c r="BM1397"/>
      <c r="BN1397"/>
      <c r="BO1397"/>
      <c r="BP1397"/>
      <c r="BQ1397"/>
      <c r="BR1397"/>
      <c r="BS1397"/>
      <c r="BT1397"/>
    </row>
    <row r="1398" spans="1:72" s="8" customFormat="1" x14ac:dyDescent="0.25">
      <c r="A1398" s="93"/>
      <c r="B1398" s="93"/>
      <c r="C1398" s="93"/>
      <c r="D1398" s="93"/>
      <c r="E1398" s="104"/>
      <c r="F1398" s="104"/>
      <c r="G1398" s="104"/>
      <c r="H1398" s="104"/>
      <c r="I1398" s="104"/>
      <c r="J1398" s="104"/>
      <c r="K1398" s="104"/>
      <c r="L1398" s="104"/>
      <c r="M1398"/>
      <c r="N1398"/>
      <c r="O1398"/>
      <c r="P1398"/>
      <c r="Q1398"/>
      <c r="R1398"/>
      <c r="S1398"/>
      <c r="T1398"/>
      <c r="U1398"/>
      <c r="V1398"/>
      <c r="W1398"/>
      <c r="X1398"/>
      <c r="Y1398"/>
      <c r="Z1398"/>
      <c r="AA1398"/>
      <c r="AB1398"/>
      <c r="AC1398"/>
      <c r="AD1398"/>
      <c r="AE1398"/>
      <c r="AF1398"/>
      <c r="AG1398"/>
      <c r="AH1398"/>
      <c r="AI1398"/>
      <c r="AJ1398"/>
      <c r="AK1398"/>
      <c r="AL1398"/>
      <c r="AM1398"/>
      <c r="AN1398"/>
      <c r="AO1398"/>
      <c r="AP1398"/>
      <c r="AQ1398"/>
      <c r="AR1398"/>
      <c r="AS1398"/>
      <c r="AT1398"/>
      <c r="AU1398"/>
      <c r="AV1398"/>
      <c r="AW1398"/>
      <c r="AX1398"/>
      <c r="AY1398"/>
      <c r="AZ1398"/>
      <c r="BA1398"/>
      <c r="BB1398"/>
      <c r="BC1398"/>
      <c r="BD1398"/>
      <c r="BE1398"/>
      <c r="BF1398"/>
      <c r="BG1398"/>
      <c r="BH1398"/>
      <c r="BI1398"/>
      <c r="BJ1398"/>
      <c r="BK1398"/>
      <c r="BL1398"/>
      <c r="BM1398"/>
      <c r="BN1398"/>
      <c r="BO1398"/>
      <c r="BP1398"/>
      <c r="BQ1398"/>
      <c r="BR1398"/>
      <c r="BS1398"/>
      <c r="BT1398"/>
    </row>
    <row r="1399" spans="1:72" s="8" customFormat="1" x14ac:dyDescent="0.25">
      <c r="A1399" s="93"/>
      <c r="B1399" s="93"/>
      <c r="C1399" s="93"/>
      <c r="D1399" s="93"/>
      <c r="E1399" s="104"/>
      <c r="F1399" s="104"/>
      <c r="G1399" s="104"/>
      <c r="H1399" s="104"/>
      <c r="I1399" s="104"/>
      <c r="J1399" s="104"/>
      <c r="K1399" s="104"/>
      <c r="L1399" s="104"/>
      <c r="M1399"/>
      <c r="N1399"/>
      <c r="O1399"/>
      <c r="P1399"/>
      <c r="Q1399"/>
      <c r="R1399"/>
      <c r="S1399"/>
      <c r="T1399"/>
      <c r="U1399"/>
      <c r="V1399"/>
      <c r="W1399"/>
      <c r="X1399"/>
      <c r="Y1399"/>
      <c r="Z1399"/>
      <c r="AA1399"/>
      <c r="AB1399"/>
      <c r="AC1399"/>
      <c r="AD1399"/>
      <c r="AE1399"/>
      <c r="AF1399"/>
      <c r="AG1399"/>
      <c r="AH1399"/>
      <c r="AI1399"/>
      <c r="AJ1399"/>
      <c r="AK1399"/>
      <c r="AL1399"/>
      <c r="AM1399"/>
      <c r="AN1399"/>
      <c r="AO1399"/>
      <c r="AP1399"/>
      <c r="AQ1399"/>
      <c r="AR1399"/>
      <c r="AS1399"/>
      <c r="AT1399"/>
      <c r="AU1399"/>
      <c r="AV1399"/>
      <c r="AW1399"/>
      <c r="AX1399"/>
      <c r="AY1399"/>
      <c r="AZ1399"/>
      <c r="BA1399"/>
      <c r="BB1399"/>
      <c r="BC1399"/>
      <c r="BD1399"/>
      <c r="BE1399"/>
      <c r="BF1399"/>
      <c r="BG1399"/>
      <c r="BH1399"/>
      <c r="BI1399"/>
      <c r="BJ1399"/>
      <c r="BK1399"/>
      <c r="BL1399"/>
      <c r="BM1399"/>
      <c r="BN1399"/>
      <c r="BO1399"/>
      <c r="BP1399"/>
      <c r="BQ1399"/>
      <c r="BR1399"/>
      <c r="BS1399"/>
      <c r="BT1399"/>
    </row>
    <row r="1400" spans="1:72" s="8" customFormat="1" x14ac:dyDescent="0.25">
      <c r="A1400" s="93"/>
      <c r="B1400" s="93"/>
      <c r="C1400" s="93"/>
      <c r="D1400" s="93"/>
      <c r="E1400" s="104"/>
      <c r="F1400" s="104"/>
      <c r="G1400" s="104"/>
      <c r="H1400" s="104"/>
      <c r="I1400" s="104"/>
      <c r="J1400" s="104"/>
      <c r="K1400" s="104"/>
      <c r="L1400" s="104"/>
      <c r="M1400"/>
      <c r="N1400"/>
      <c r="O1400"/>
      <c r="P1400"/>
      <c r="Q1400"/>
      <c r="R1400"/>
      <c r="S1400"/>
      <c r="T1400"/>
      <c r="U1400"/>
      <c r="V1400"/>
      <c r="W1400"/>
      <c r="X1400"/>
      <c r="Y1400"/>
      <c r="Z1400"/>
      <c r="AA1400"/>
      <c r="AB1400"/>
      <c r="AC1400"/>
      <c r="AD1400"/>
      <c r="AE1400"/>
      <c r="AF1400"/>
      <c r="AG1400"/>
      <c r="AH1400"/>
      <c r="AI1400"/>
      <c r="AJ1400"/>
      <c r="AK1400"/>
      <c r="AL1400"/>
      <c r="AM1400"/>
      <c r="AN1400"/>
      <c r="AO1400"/>
      <c r="AP1400"/>
      <c r="AQ1400"/>
      <c r="AR1400"/>
      <c r="AS1400"/>
      <c r="AT1400"/>
      <c r="AU1400"/>
      <c r="AV1400"/>
      <c r="AW1400"/>
      <c r="AX1400"/>
      <c r="AY1400"/>
      <c r="AZ1400"/>
      <c r="BA1400"/>
      <c r="BB1400"/>
      <c r="BC1400"/>
      <c r="BD1400"/>
      <c r="BE1400"/>
      <c r="BF1400"/>
      <c r="BG1400"/>
      <c r="BH1400"/>
      <c r="BI1400"/>
      <c r="BJ1400"/>
      <c r="BK1400"/>
      <c r="BL1400"/>
      <c r="BM1400"/>
      <c r="BN1400"/>
      <c r="BO1400"/>
      <c r="BP1400"/>
      <c r="BQ1400"/>
      <c r="BR1400"/>
      <c r="BS1400"/>
      <c r="BT1400"/>
    </row>
    <row r="1401" spans="1:72" s="8" customFormat="1" x14ac:dyDescent="0.25">
      <c r="A1401" s="93"/>
      <c r="B1401" s="93"/>
      <c r="C1401" s="93"/>
      <c r="D1401" s="93"/>
      <c r="E1401" s="104"/>
      <c r="F1401" s="104"/>
      <c r="G1401" s="104"/>
      <c r="H1401" s="104"/>
      <c r="I1401" s="104"/>
      <c r="J1401" s="104"/>
      <c r="K1401" s="104"/>
      <c r="L1401" s="104"/>
      <c r="M1401"/>
      <c r="N1401"/>
      <c r="O1401"/>
      <c r="P1401"/>
      <c r="Q1401"/>
      <c r="R1401"/>
      <c r="S1401"/>
      <c r="T1401"/>
      <c r="U1401"/>
      <c r="V1401"/>
      <c r="W1401"/>
      <c r="X1401"/>
      <c r="Y1401"/>
      <c r="Z1401"/>
      <c r="AA1401"/>
      <c r="AB1401"/>
      <c r="AC1401"/>
      <c r="AD1401"/>
      <c r="AE1401"/>
      <c r="AF1401"/>
      <c r="AG1401"/>
      <c r="AH1401"/>
      <c r="AI1401"/>
      <c r="AJ1401"/>
      <c r="AK1401"/>
      <c r="AL1401"/>
      <c r="AM1401"/>
      <c r="AN1401"/>
      <c r="AO1401"/>
      <c r="AP1401"/>
      <c r="AQ1401"/>
      <c r="AR1401"/>
      <c r="AS1401"/>
      <c r="AT1401"/>
      <c r="AU1401"/>
      <c r="AV1401"/>
      <c r="AW1401"/>
      <c r="AX1401"/>
      <c r="AY1401"/>
      <c r="AZ1401"/>
      <c r="BA1401"/>
      <c r="BB1401"/>
      <c r="BC1401"/>
      <c r="BD1401"/>
      <c r="BE1401"/>
      <c r="BF1401"/>
      <c r="BG1401"/>
      <c r="BH1401"/>
      <c r="BI1401"/>
      <c r="BJ1401"/>
      <c r="BK1401"/>
      <c r="BL1401"/>
      <c r="BM1401"/>
      <c r="BN1401"/>
      <c r="BO1401"/>
      <c r="BP1401"/>
      <c r="BQ1401"/>
      <c r="BR1401"/>
      <c r="BS1401"/>
      <c r="BT1401"/>
    </row>
    <row r="1402" spans="1:72" s="8" customFormat="1" x14ac:dyDescent="0.25">
      <c r="A1402" s="93"/>
      <c r="B1402" s="93"/>
      <c r="C1402" s="93"/>
      <c r="D1402" s="93"/>
      <c r="E1402" s="104"/>
      <c r="F1402" s="104"/>
      <c r="G1402" s="104"/>
      <c r="H1402" s="104"/>
      <c r="I1402" s="104"/>
      <c r="J1402" s="104"/>
      <c r="K1402" s="104"/>
      <c r="L1402" s="104"/>
      <c r="M1402"/>
      <c r="N1402"/>
      <c r="O1402"/>
      <c r="P1402"/>
      <c r="Q1402"/>
      <c r="R1402"/>
      <c r="S1402"/>
      <c r="T1402"/>
      <c r="U1402"/>
      <c r="V1402"/>
      <c r="W1402"/>
      <c r="X1402"/>
      <c r="Y1402"/>
      <c r="Z1402"/>
      <c r="AA1402"/>
      <c r="AB1402"/>
      <c r="AC1402"/>
      <c r="AD1402"/>
      <c r="AE1402"/>
      <c r="AF1402"/>
      <c r="AG1402"/>
      <c r="AH1402"/>
      <c r="AI1402"/>
      <c r="AJ1402"/>
      <c r="AK1402"/>
      <c r="AL1402"/>
      <c r="AM1402"/>
      <c r="AN1402"/>
      <c r="AO1402"/>
      <c r="AP1402"/>
      <c r="AQ1402"/>
      <c r="AR1402"/>
      <c r="AS1402"/>
      <c r="AT1402"/>
      <c r="AU1402"/>
      <c r="AV1402"/>
      <c r="AW1402"/>
      <c r="AX1402"/>
      <c r="AY1402"/>
      <c r="AZ1402"/>
      <c r="BA1402"/>
      <c r="BB1402"/>
      <c r="BC1402"/>
      <c r="BD1402"/>
      <c r="BE1402"/>
      <c r="BF1402"/>
      <c r="BG1402"/>
      <c r="BH1402"/>
      <c r="BI1402"/>
      <c r="BJ1402"/>
      <c r="BK1402"/>
      <c r="BL1402"/>
      <c r="BM1402"/>
      <c r="BN1402"/>
      <c r="BO1402"/>
      <c r="BP1402"/>
      <c r="BQ1402"/>
      <c r="BR1402"/>
      <c r="BS1402"/>
      <c r="BT1402"/>
    </row>
    <row r="1403" spans="1:72" s="8" customFormat="1" x14ac:dyDescent="0.25">
      <c r="A1403" s="93"/>
      <c r="B1403" s="93"/>
      <c r="C1403" s="93"/>
      <c r="D1403" s="93"/>
      <c r="E1403" s="104"/>
      <c r="F1403" s="104"/>
      <c r="G1403" s="104"/>
      <c r="H1403" s="104"/>
      <c r="I1403" s="104"/>
      <c r="J1403" s="104"/>
      <c r="K1403" s="104"/>
      <c r="L1403" s="104"/>
      <c r="M1403"/>
      <c r="N1403"/>
      <c r="O1403"/>
      <c r="P1403"/>
      <c r="Q1403"/>
      <c r="R1403"/>
      <c r="S1403"/>
      <c r="T1403"/>
      <c r="U1403"/>
      <c r="V1403"/>
      <c r="W1403"/>
      <c r="X1403"/>
      <c r="Y1403"/>
      <c r="Z1403"/>
      <c r="AA1403"/>
      <c r="AB1403"/>
      <c r="AC1403"/>
      <c r="AD1403"/>
      <c r="AE1403"/>
      <c r="AF1403"/>
      <c r="AG1403"/>
      <c r="AH1403"/>
      <c r="AI1403"/>
      <c r="AJ1403"/>
      <c r="AK1403"/>
      <c r="AL1403"/>
      <c r="AM1403"/>
      <c r="AN1403"/>
      <c r="AO1403"/>
      <c r="AP1403"/>
      <c r="AQ1403"/>
      <c r="AR1403"/>
      <c r="AS1403"/>
      <c r="AT1403"/>
      <c r="AU1403"/>
      <c r="AV1403"/>
      <c r="AW1403"/>
      <c r="AX1403"/>
      <c r="AY1403"/>
      <c r="AZ1403"/>
      <c r="BA1403"/>
      <c r="BB1403"/>
      <c r="BC1403"/>
      <c r="BD1403"/>
      <c r="BE1403"/>
      <c r="BF1403"/>
      <c r="BG1403"/>
      <c r="BH1403"/>
      <c r="BI1403"/>
      <c r="BJ1403"/>
      <c r="BK1403"/>
      <c r="BL1403"/>
      <c r="BM1403"/>
      <c r="BN1403"/>
      <c r="BO1403"/>
      <c r="BP1403"/>
      <c r="BQ1403"/>
      <c r="BR1403"/>
      <c r="BS1403"/>
      <c r="BT1403"/>
    </row>
    <row r="1404" spans="1:72" s="8" customFormat="1" x14ac:dyDescent="0.25">
      <c r="A1404" s="93"/>
      <c r="B1404" s="93"/>
      <c r="C1404" s="93"/>
      <c r="D1404" s="93"/>
      <c r="E1404" s="104"/>
      <c r="F1404" s="104"/>
      <c r="G1404" s="104"/>
      <c r="H1404" s="104"/>
      <c r="I1404" s="104"/>
      <c r="J1404" s="104"/>
      <c r="K1404" s="104"/>
      <c r="L1404" s="104"/>
      <c r="M1404"/>
      <c r="N1404"/>
      <c r="O1404"/>
      <c r="P1404"/>
      <c r="Q1404"/>
      <c r="R1404"/>
      <c r="S1404"/>
      <c r="T1404"/>
      <c r="U1404"/>
      <c r="V1404"/>
      <c r="W1404"/>
      <c r="X1404"/>
      <c r="Y1404"/>
      <c r="Z1404"/>
      <c r="AA1404"/>
      <c r="AB1404"/>
      <c r="AC1404"/>
      <c r="AD1404"/>
      <c r="AE1404"/>
      <c r="AF1404"/>
      <c r="AG1404"/>
      <c r="AH1404"/>
      <c r="AI1404"/>
      <c r="AJ1404"/>
      <c r="AK1404"/>
      <c r="AL1404"/>
      <c r="AM1404"/>
      <c r="AN1404"/>
      <c r="AO1404"/>
      <c r="AP1404"/>
      <c r="AQ1404"/>
      <c r="AR1404"/>
      <c r="AS1404"/>
      <c r="AT1404"/>
      <c r="AU1404"/>
      <c r="AV1404"/>
      <c r="AW1404"/>
      <c r="AX1404"/>
      <c r="AY1404"/>
      <c r="AZ1404"/>
      <c r="BA1404"/>
      <c r="BB1404"/>
      <c r="BC1404"/>
      <c r="BD1404"/>
      <c r="BE1404"/>
      <c r="BF1404"/>
      <c r="BG1404"/>
      <c r="BH1404"/>
      <c r="BI1404"/>
      <c r="BJ1404"/>
      <c r="BK1404"/>
      <c r="BL1404"/>
      <c r="BM1404"/>
      <c r="BN1404"/>
      <c r="BO1404"/>
      <c r="BP1404"/>
      <c r="BQ1404"/>
      <c r="BR1404"/>
      <c r="BS1404"/>
      <c r="BT1404"/>
    </row>
    <row r="1405" spans="1:72" s="8" customFormat="1" x14ac:dyDescent="0.25">
      <c r="A1405" s="93"/>
      <c r="B1405" s="93"/>
      <c r="C1405" s="93"/>
      <c r="D1405" s="93"/>
      <c r="E1405" s="104"/>
      <c r="F1405" s="104"/>
      <c r="G1405" s="104"/>
      <c r="H1405" s="104"/>
      <c r="I1405" s="104"/>
      <c r="J1405" s="104"/>
      <c r="K1405" s="104"/>
      <c r="L1405" s="104"/>
      <c r="M1405"/>
      <c r="N1405"/>
      <c r="O1405"/>
      <c r="P1405"/>
      <c r="Q1405"/>
      <c r="R1405"/>
      <c r="S1405"/>
      <c r="T1405"/>
      <c r="U1405"/>
      <c r="V1405"/>
      <c r="W1405"/>
      <c r="X1405"/>
      <c r="Y1405"/>
      <c r="Z1405"/>
      <c r="AA1405"/>
      <c r="AB1405"/>
      <c r="AC1405"/>
      <c r="AD1405"/>
      <c r="AE1405"/>
      <c r="AF1405"/>
      <c r="AG1405"/>
      <c r="AH1405"/>
      <c r="AI1405"/>
      <c r="AJ1405"/>
      <c r="AK1405"/>
      <c r="AL1405"/>
      <c r="AM1405"/>
      <c r="AN1405"/>
      <c r="AO1405"/>
      <c r="AP1405"/>
      <c r="AQ1405"/>
      <c r="AR1405"/>
      <c r="AS1405"/>
      <c r="AT1405"/>
      <c r="AU1405"/>
      <c r="AV1405"/>
      <c r="AW1405"/>
      <c r="AX1405"/>
      <c r="AY1405"/>
      <c r="AZ1405"/>
      <c r="BA1405"/>
      <c r="BB1405"/>
      <c r="BC1405"/>
      <c r="BD1405"/>
      <c r="BE1405"/>
      <c r="BF1405"/>
      <c r="BG1405"/>
      <c r="BH1405"/>
      <c r="BI1405"/>
      <c r="BJ1405"/>
      <c r="BK1405"/>
      <c r="BL1405"/>
      <c r="BM1405"/>
      <c r="BN1405"/>
      <c r="BO1405"/>
      <c r="BP1405"/>
      <c r="BQ1405"/>
      <c r="BR1405"/>
      <c r="BS1405"/>
      <c r="BT1405"/>
    </row>
    <row r="1406" spans="1:72" s="8" customFormat="1" x14ac:dyDescent="0.25">
      <c r="A1406" s="93"/>
      <c r="B1406" s="93"/>
      <c r="C1406" s="93"/>
      <c r="D1406" s="93"/>
      <c r="E1406" s="104"/>
      <c r="F1406" s="104"/>
      <c r="G1406" s="104"/>
      <c r="H1406" s="104"/>
      <c r="I1406" s="104"/>
      <c r="J1406" s="104"/>
      <c r="K1406" s="104"/>
      <c r="L1406" s="104"/>
      <c r="M1406"/>
      <c r="N1406"/>
      <c r="O1406"/>
      <c r="P1406"/>
      <c r="Q1406"/>
      <c r="R1406"/>
      <c r="S1406"/>
      <c r="T1406"/>
      <c r="U1406"/>
      <c r="V1406"/>
      <c r="W1406"/>
      <c r="X1406"/>
      <c r="Y1406"/>
      <c r="Z1406"/>
      <c r="AA1406"/>
      <c r="AB1406"/>
      <c r="AC1406"/>
      <c r="AD1406"/>
      <c r="AE1406"/>
      <c r="AF1406"/>
      <c r="AG1406"/>
      <c r="AH1406"/>
      <c r="AI1406"/>
      <c r="AJ1406"/>
      <c r="AK1406"/>
      <c r="AL1406"/>
      <c r="AM1406"/>
      <c r="AN1406"/>
      <c r="AO1406"/>
      <c r="AP1406"/>
      <c r="AQ1406"/>
      <c r="AR1406"/>
      <c r="AS1406"/>
      <c r="AT1406"/>
      <c r="AU1406"/>
      <c r="AV1406"/>
      <c r="AW1406"/>
      <c r="AX1406"/>
      <c r="AY1406"/>
      <c r="AZ1406"/>
      <c r="BA1406"/>
      <c r="BB1406"/>
      <c r="BC1406"/>
      <c r="BD1406"/>
      <c r="BE1406"/>
      <c r="BF1406"/>
      <c r="BG1406"/>
      <c r="BH1406"/>
      <c r="BI1406"/>
      <c r="BJ1406"/>
      <c r="BK1406"/>
      <c r="BL1406"/>
      <c r="BM1406"/>
      <c r="BN1406"/>
      <c r="BO1406"/>
      <c r="BP1406"/>
      <c r="BQ1406"/>
      <c r="BR1406"/>
      <c r="BS1406"/>
      <c r="BT1406"/>
    </row>
    <row r="1407" spans="1:72" s="8" customFormat="1" x14ac:dyDescent="0.25">
      <c r="A1407" s="93"/>
      <c r="B1407" s="93"/>
      <c r="C1407" s="93"/>
      <c r="D1407" s="93"/>
      <c r="E1407" s="104"/>
      <c r="F1407" s="104"/>
      <c r="G1407" s="104"/>
      <c r="H1407" s="104"/>
      <c r="I1407" s="104"/>
      <c r="J1407" s="104"/>
      <c r="K1407" s="104"/>
      <c r="L1407" s="104"/>
      <c r="M1407"/>
      <c r="N1407"/>
      <c r="O1407"/>
      <c r="P1407"/>
      <c r="Q1407"/>
      <c r="R1407"/>
      <c r="S1407"/>
      <c r="T1407"/>
      <c r="U1407"/>
      <c r="V1407"/>
      <c r="W1407"/>
      <c r="X1407"/>
      <c r="Y1407"/>
      <c r="Z1407"/>
      <c r="AA1407"/>
      <c r="AB1407"/>
      <c r="AC1407"/>
      <c r="AD1407"/>
      <c r="AE1407"/>
      <c r="AF1407"/>
      <c r="AG1407"/>
      <c r="AH1407"/>
      <c r="AI1407"/>
      <c r="AJ1407"/>
      <c r="AK1407"/>
      <c r="AL1407"/>
      <c r="AM1407"/>
      <c r="AN1407"/>
      <c r="AO1407"/>
      <c r="AP1407"/>
      <c r="AQ1407"/>
      <c r="AR1407"/>
      <c r="AS1407"/>
      <c r="AT1407"/>
      <c r="AU1407"/>
      <c r="AV1407"/>
      <c r="AW1407"/>
      <c r="AX1407"/>
      <c r="AY1407"/>
      <c r="AZ1407"/>
      <c r="BA1407"/>
      <c r="BB1407"/>
      <c r="BC1407"/>
      <c r="BD1407"/>
      <c r="BE1407"/>
      <c r="BF1407"/>
      <c r="BG1407"/>
      <c r="BH1407"/>
      <c r="BI1407"/>
      <c r="BJ1407"/>
      <c r="BK1407"/>
      <c r="BL1407"/>
      <c r="BM1407"/>
      <c r="BN1407"/>
      <c r="BO1407"/>
      <c r="BP1407"/>
      <c r="BQ1407"/>
      <c r="BR1407"/>
      <c r="BS1407"/>
      <c r="BT1407"/>
    </row>
    <row r="1408" spans="1:72" s="8" customFormat="1" x14ac:dyDescent="0.25">
      <c r="A1408" s="93"/>
      <c r="B1408" s="93"/>
      <c r="C1408" s="93"/>
      <c r="D1408" s="93"/>
      <c r="E1408" s="104"/>
      <c r="F1408" s="104"/>
      <c r="G1408" s="104"/>
      <c r="H1408" s="104"/>
      <c r="I1408" s="104"/>
      <c r="J1408" s="104"/>
      <c r="K1408" s="104"/>
      <c r="L1408" s="104"/>
      <c r="M1408"/>
      <c r="N1408"/>
      <c r="O1408"/>
      <c r="P1408"/>
      <c r="Q1408"/>
      <c r="R1408"/>
      <c r="S1408"/>
      <c r="T1408"/>
      <c r="U1408"/>
      <c r="V1408"/>
      <c r="W1408"/>
      <c r="X1408"/>
      <c r="Y1408"/>
      <c r="Z1408"/>
      <c r="AA1408"/>
      <c r="AB1408"/>
      <c r="AC1408"/>
      <c r="AD1408"/>
      <c r="AE1408"/>
      <c r="AF1408"/>
      <c r="AG1408"/>
      <c r="AH1408"/>
      <c r="AI1408"/>
      <c r="AJ1408"/>
      <c r="AK1408"/>
      <c r="AL1408"/>
      <c r="AM1408"/>
      <c r="AN1408"/>
      <c r="AO1408"/>
      <c r="AP1408"/>
      <c r="AQ1408"/>
      <c r="AR1408"/>
      <c r="AS1408"/>
      <c r="AT1408"/>
      <c r="AU1408"/>
      <c r="AV1408"/>
      <c r="AW1408"/>
      <c r="AX1408"/>
      <c r="AY1408"/>
      <c r="AZ1408"/>
      <c r="BA1408"/>
      <c r="BB1408"/>
      <c r="BC1408"/>
      <c r="BD1408"/>
      <c r="BE1408"/>
      <c r="BF1408"/>
      <c r="BG1408"/>
      <c r="BH1408"/>
      <c r="BI1408"/>
      <c r="BJ1408"/>
      <c r="BK1408"/>
      <c r="BL1408"/>
      <c r="BM1408"/>
      <c r="BN1408"/>
      <c r="BO1408"/>
      <c r="BP1408"/>
      <c r="BQ1408"/>
      <c r="BR1408"/>
      <c r="BS1408"/>
      <c r="BT1408"/>
    </row>
    <row r="1409" spans="1:72" s="8" customFormat="1" x14ac:dyDescent="0.25">
      <c r="A1409" s="93"/>
      <c r="B1409" s="93"/>
      <c r="C1409" s="93"/>
      <c r="D1409" s="93"/>
      <c r="E1409" s="104"/>
      <c r="F1409" s="104"/>
      <c r="G1409" s="104"/>
      <c r="H1409" s="104"/>
      <c r="I1409" s="104"/>
      <c r="J1409" s="104"/>
      <c r="K1409" s="104"/>
      <c r="L1409" s="104"/>
      <c r="M1409"/>
      <c r="N1409"/>
      <c r="O1409"/>
      <c r="P1409"/>
      <c r="Q1409"/>
      <c r="R1409"/>
      <c r="S1409"/>
      <c r="T1409"/>
      <c r="U1409"/>
      <c r="V1409"/>
      <c r="W1409"/>
      <c r="X1409"/>
      <c r="Y1409"/>
      <c r="Z1409"/>
      <c r="AA1409"/>
      <c r="AB1409"/>
      <c r="AC1409"/>
      <c r="AD1409"/>
      <c r="AE1409"/>
      <c r="AF1409"/>
      <c r="AG1409"/>
      <c r="AH1409"/>
      <c r="AI1409"/>
      <c r="AJ1409"/>
      <c r="AK1409"/>
      <c r="AL1409"/>
      <c r="AM1409"/>
      <c r="AN1409"/>
      <c r="AO1409"/>
      <c r="AP1409"/>
      <c r="AQ1409"/>
      <c r="AR1409"/>
      <c r="AS1409"/>
      <c r="AT1409"/>
      <c r="AU1409"/>
      <c r="AV1409"/>
      <c r="AW1409"/>
      <c r="AX1409"/>
      <c r="AY1409"/>
      <c r="AZ1409"/>
      <c r="BA1409"/>
      <c r="BB1409"/>
      <c r="BC1409"/>
      <c r="BD1409"/>
      <c r="BE1409"/>
      <c r="BF1409"/>
      <c r="BG1409"/>
      <c r="BH1409"/>
      <c r="BI1409"/>
      <c r="BJ1409"/>
      <c r="BK1409"/>
      <c r="BL1409"/>
      <c r="BM1409"/>
      <c r="BN1409"/>
      <c r="BO1409"/>
      <c r="BP1409"/>
      <c r="BQ1409"/>
      <c r="BR1409"/>
      <c r="BS1409"/>
      <c r="BT1409"/>
    </row>
    <row r="1410" spans="1:72" s="8" customFormat="1" x14ac:dyDescent="0.25">
      <c r="A1410" s="93"/>
      <c r="B1410" s="93"/>
      <c r="C1410" s="93"/>
      <c r="D1410" s="93"/>
      <c r="E1410" s="104"/>
      <c r="F1410" s="104"/>
      <c r="G1410" s="104"/>
      <c r="H1410" s="104"/>
      <c r="I1410" s="104"/>
      <c r="J1410" s="104"/>
      <c r="K1410" s="104"/>
      <c r="L1410" s="104"/>
      <c r="M1410"/>
      <c r="N1410"/>
      <c r="O1410"/>
      <c r="P1410"/>
      <c r="Q1410"/>
      <c r="R1410"/>
      <c r="S1410"/>
      <c r="T1410"/>
      <c r="U1410"/>
      <c r="V1410"/>
      <c r="W1410"/>
      <c r="X1410"/>
      <c r="Y1410"/>
      <c r="Z1410"/>
      <c r="AA1410"/>
      <c r="AB1410"/>
      <c r="AC1410"/>
      <c r="AD1410"/>
      <c r="AE1410"/>
      <c r="AF1410"/>
      <c r="AG1410"/>
      <c r="AH1410"/>
      <c r="AI1410"/>
      <c r="AJ1410"/>
      <c r="AK1410"/>
      <c r="AL1410"/>
      <c r="AM1410"/>
      <c r="AN1410"/>
      <c r="AO1410"/>
      <c r="AP1410"/>
      <c r="AQ1410"/>
      <c r="AR1410"/>
      <c r="AS1410"/>
      <c r="AT1410"/>
      <c r="AU1410"/>
      <c r="AV1410"/>
      <c r="AW1410"/>
      <c r="AX1410"/>
      <c r="AY1410"/>
      <c r="AZ1410"/>
      <c r="BA1410"/>
      <c r="BB1410"/>
      <c r="BC1410"/>
      <c r="BD1410"/>
      <c r="BE1410"/>
      <c r="BF1410"/>
      <c r="BG1410"/>
      <c r="BH1410"/>
      <c r="BI1410"/>
      <c r="BJ1410"/>
      <c r="BK1410"/>
      <c r="BL1410"/>
      <c r="BM1410"/>
      <c r="BN1410"/>
      <c r="BO1410"/>
      <c r="BP1410"/>
      <c r="BQ1410"/>
      <c r="BR1410"/>
      <c r="BS1410"/>
      <c r="BT1410"/>
    </row>
    <row r="1411" spans="1:72" s="8" customFormat="1" x14ac:dyDescent="0.25">
      <c r="A1411" s="93"/>
      <c r="B1411" s="93"/>
      <c r="C1411" s="93"/>
      <c r="D1411" s="93"/>
      <c r="E1411" s="104"/>
      <c r="F1411" s="104"/>
      <c r="G1411" s="104"/>
      <c r="H1411" s="104"/>
      <c r="I1411" s="104"/>
      <c r="J1411" s="104"/>
      <c r="K1411" s="104"/>
      <c r="L1411" s="104"/>
      <c r="M1411"/>
      <c r="N1411"/>
      <c r="O1411"/>
      <c r="P1411"/>
      <c r="Q1411"/>
      <c r="R1411"/>
      <c r="S1411"/>
      <c r="T1411"/>
      <c r="U1411"/>
      <c r="V1411"/>
      <c r="W1411"/>
      <c r="X1411"/>
      <c r="Y1411"/>
      <c r="Z1411"/>
      <c r="AA1411"/>
      <c r="AB1411"/>
      <c r="AC1411"/>
      <c r="AD1411"/>
      <c r="AE1411"/>
      <c r="AF1411"/>
      <c r="AG1411"/>
      <c r="AH1411"/>
      <c r="AI1411"/>
      <c r="AJ1411"/>
      <c r="AK1411"/>
      <c r="AL1411"/>
      <c r="AM1411"/>
      <c r="AN1411"/>
      <c r="AO1411"/>
      <c r="AP1411"/>
      <c r="AQ1411"/>
      <c r="AR1411"/>
      <c r="AS1411"/>
      <c r="AT1411"/>
      <c r="AU1411"/>
      <c r="AV1411"/>
      <c r="AW1411"/>
      <c r="AX1411"/>
      <c r="AY1411"/>
      <c r="AZ1411"/>
      <c r="BA1411"/>
      <c r="BB1411"/>
      <c r="BC1411"/>
      <c r="BD1411"/>
      <c r="BE1411"/>
      <c r="BF1411"/>
      <c r="BG1411"/>
      <c r="BH1411"/>
      <c r="BI1411"/>
      <c r="BJ1411"/>
      <c r="BK1411"/>
      <c r="BL1411"/>
      <c r="BM1411"/>
      <c r="BN1411"/>
      <c r="BO1411"/>
      <c r="BP1411"/>
      <c r="BQ1411"/>
      <c r="BR1411"/>
      <c r="BS1411"/>
      <c r="BT1411"/>
    </row>
    <row r="1412" spans="1:72" s="8" customFormat="1" x14ac:dyDescent="0.25">
      <c r="A1412" s="93"/>
      <c r="B1412" s="93"/>
      <c r="C1412" s="93"/>
      <c r="D1412" s="93"/>
      <c r="E1412" s="104"/>
      <c r="F1412" s="104"/>
      <c r="G1412" s="104"/>
      <c r="H1412" s="104"/>
      <c r="I1412" s="104"/>
      <c r="J1412" s="104"/>
      <c r="K1412" s="104"/>
      <c r="L1412" s="104"/>
      <c r="M1412"/>
      <c r="N1412"/>
      <c r="O1412"/>
      <c r="P1412"/>
      <c r="Q1412"/>
      <c r="R1412"/>
      <c r="S1412"/>
      <c r="T1412"/>
      <c r="U1412"/>
      <c r="V1412"/>
      <c r="W1412"/>
      <c r="X1412"/>
      <c r="Y1412"/>
      <c r="Z1412"/>
      <c r="AA1412"/>
      <c r="AB1412"/>
      <c r="AC1412"/>
      <c r="AD1412"/>
      <c r="AE1412"/>
      <c r="AF1412"/>
      <c r="AG1412"/>
      <c r="AH1412"/>
      <c r="AI1412"/>
      <c r="AJ1412"/>
      <c r="AK1412"/>
      <c r="AL1412"/>
      <c r="AM1412"/>
      <c r="AN1412"/>
      <c r="AO1412"/>
      <c r="AP1412"/>
      <c r="AQ1412"/>
      <c r="AR1412"/>
      <c r="AS1412"/>
      <c r="AT1412"/>
      <c r="AU1412"/>
      <c r="AV1412"/>
      <c r="AW1412"/>
      <c r="AX1412"/>
      <c r="AY1412"/>
      <c r="AZ1412"/>
      <c r="BA1412"/>
      <c r="BB1412"/>
      <c r="BC1412"/>
      <c r="BD1412"/>
      <c r="BE1412"/>
      <c r="BF1412"/>
      <c r="BG1412"/>
      <c r="BH1412"/>
      <c r="BI1412"/>
      <c r="BJ1412"/>
      <c r="BK1412"/>
      <c r="BL1412"/>
      <c r="BM1412"/>
      <c r="BN1412"/>
      <c r="BO1412"/>
      <c r="BP1412"/>
      <c r="BQ1412"/>
      <c r="BR1412"/>
      <c r="BS1412"/>
      <c r="BT1412"/>
    </row>
    <row r="1413" spans="1:72" s="8" customFormat="1" x14ac:dyDescent="0.25">
      <c r="A1413" s="93"/>
      <c r="B1413" s="93"/>
      <c r="C1413" s="93"/>
      <c r="D1413" s="93"/>
      <c r="E1413" s="104"/>
      <c r="F1413" s="104"/>
      <c r="G1413" s="104"/>
      <c r="H1413" s="104"/>
      <c r="I1413" s="104"/>
      <c r="J1413" s="104"/>
      <c r="K1413" s="104"/>
      <c r="L1413" s="104"/>
      <c r="M1413"/>
      <c r="N1413"/>
      <c r="O1413"/>
      <c r="P1413"/>
      <c r="Q1413"/>
      <c r="R1413"/>
      <c r="S1413"/>
      <c r="T1413"/>
      <c r="U1413"/>
      <c r="V1413"/>
      <c r="W1413"/>
      <c r="X1413"/>
      <c r="Y1413"/>
      <c r="Z1413"/>
      <c r="AA1413"/>
      <c r="AB1413"/>
      <c r="AC1413"/>
      <c r="AD1413"/>
      <c r="AE1413"/>
      <c r="AF1413"/>
      <c r="AG1413"/>
      <c r="AH1413"/>
      <c r="AI1413"/>
      <c r="AJ1413"/>
      <c r="AK1413"/>
      <c r="AL1413"/>
      <c r="AM1413"/>
      <c r="AN1413"/>
      <c r="AO1413"/>
      <c r="AP1413"/>
      <c r="AQ1413"/>
      <c r="AR1413"/>
      <c r="AS1413"/>
      <c r="AT1413"/>
      <c r="AU1413"/>
      <c r="AV1413"/>
      <c r="AW1413"/>
      <c r="AX1413"/>
      <c r="AY1413"/>
      <c r="AZ1413"/>
      <c r="BA1413"/>
      <c r="BB1413"/>
      <c r="BC1413"/>
      <c r="BD1413"/>
      <c r="BE1413"/>
      <c r="BF1413"/>
      <c r="BG1413"/>
      <c r="BH1413"/>
      <c r="BI1413"/>
      <c r="BJ1413"/>
      <c r="BK1413"/>
      <c r="BL1413"/>
      <c r="BM1413"/>
      <c r="BN1413"/>
      <c r="BO1413"/>
      <c r="BP1413"/>
      <c r="BQ1413"/>
      <c r="BR1413"/>
      <c r="BS1413"/>
      <c r="BT1413"/>
    </row>
    <row r="1414" spans="1:72" s="8" customFormat="1" x14ac:dyDescent="0.25">
      <c r="A1414" s="93"/>
      <c r="B1414" s="93"/>
      <c r="C1414" s="93"/>
      <c r="D1414" s="93"/>
      <c r="E1414" s="104"/>
      <c r="F1414" s="104"/>
      <c r="G1414" s="104"/>
      <c r="H1414" s="104"/>
      <c r="I1414" s="104"/>
      <c r="J1414" s="104"/>
      <c r="K1414" s="104"/>
      <c r="L1414" s="104"/>
      <c r="M1414"/>
      <c r="N1414"/>
      <c r="O1414"/>
      <c r="P1414"/>
      <c r="Q1414"/>
      <c r="R1414"/>
      <c r="S1414"/>
      <c r="T1414"/>
      <c r="U1414"/>
      <c r="V1414"/>
      <c r="W1414"/>
      <c r="X1414"/>
      <c r="Y1414"/>
      <c r="Z1414"/>
      <c r="AA1414"/>
      <c r="AB1414"/>
      <c r="AC1414"/>
      <c r="AD1414"/>
      <c r="AE1414"/>
      <c r="AF1414"/>
      <c r="AG1414"/>
      <c r="AH1414"/>
      <c r="AI1414"/>
      <c r="AJ1414"/>
      <c r="AK1414"/>
      <c r="AL1414"/>
      <c r="AM1414"/>
      <c r="AN1414"/>
      <c r="AO1414"/>
      <c r="AP1414"/>
      <c r="AQ1414"/>
      <c r="AR1414"/>
      <c r="AS1414"/>
      <c r="AT1414"/>
      <c r="AU1414"/>
      <c r="AV1414"/>
      <c r="AW1414"/>
      <c r="AX1414"/>
      <c r="AY1414"/>
      <c r="AZ1414"/>
      <c r="BA1414"/>
      <c r="BB1414"/>
      <c r="BC1414"/>
      <c r="BD1414"/>
      <c r="BE1414"/>
      <c r="BF1414"/>
      <c r="BG1414"/>
      <c r="BH1414"/>
      <c r="BI1414"/>
      <c r="BJ1414"/>
      <c r="BK1414"/>
      <c r="BL1414"/>
      <c r="BM1414"/>
      <c r="BN1414"/>
      <c r="BO1414"/>
      <c r="BP1414"/>
      <c r="BQ1414"/>
      <c r="BR1414"/>
      <c r="BS1414"/>
      <c r="BT1414"/>
    </row>
    <row r="1415" spans="1:72" s="8" customFormat="1" x14ac:dyDescent="0.25">
      <c r="A1415" s="93"/>
      <c r="B1415" s="93"/>
      <c r="C1415" s="93"/>
      <c r="D1415" s="93"/>
      <c r="E1415" s="104"/>
      <c r="F1415" s="104"/>
      <c r="G1415" s="104"/>
      <c r="H1415" s="104"/>
      <c r="I1415" s="104"/>
      <c r="J1415" s="104"/>
      <c r="K1415" s="104"/>
      <c r="L1415" s="104"/>
      <c r="M1415"/>
      <c r="N1415"/>
      <c r="O1415"/>
      <c r="P1415"/>
      <c r="Q1415"/>
      <c r="R1415"/>
      <c r="S1415"/>
      <c r="T1415"/>
      <c r="U1415"/>
      <c r="V1415"/>
      <c r="W1415"/>
      <c r="X1415"/>
      <c r="Y1415"/>
      <c r="Z1415"/>
      <c r="AA1415"/>
      <c r="AB1415"/>
      <c r="AC1415"/>
      <c r="AD1415"/>
      <c r="AE1415"/>
      <c r="AF1415"/>
      <c r="AG1415"/>
      <c r="AH1415"/>
      <c r="AI1415"/>
      <c r="AJ1415"/>
      <c r="AK1415"/>
      <c r="AL1415"/>
      <c r="AM1415"/>
      <c r="AN1415"/>
      <c r="AO1415"/>
      <c r="AP1415"/>
      <c r="AQ1415"/>
      <c r="AR1415"/>
      <c r="AS1415"/>
      <c r="AT1415"/>
      <c r="AU1415"/>
      <c r="AV1415"/>
      <c r="AW1415"/>
      <c r="AX1415"/>
      <c r="AY1415"/>
      <c r="AZ1415"/>
      <c r="BA1415"/>
      <c r="BB1415"/>
      <c r="BC1415"/>
      <c r="BD1415"/>
      <c r="BE1415"/>
      <c r="BF1415"/>
      <c r="BG1415"/>
      <c r="BH1415"/>
      <c r="BI1415"/>
      <c r="BJ1415"/>
      <c r="BK1415"/>
      <c r="BL1415"/>
      <c r="BM1415"/>
      <c r="BN1415"/>
      <c r="BO1415"/>
      <c r="BP1415"/>
      <c r="BQ1415"/>
      <c r="BR1415"/>
      <c r="BS1415"/>
      <c r="BT1415"/>
    </row>
    <row r="1416" spans="1:72" s="8" customFormat="1" x14ac:dyDescent="0.25">
      <c r="A1416" s="93"/>
      <c r="B1416" s="93"/>
      <c r="C1416" s="93"/>
      <c r="D1416" s="93"/>
      <c r="E1416" s="104"/>
      <c r="F1416" s="104"/>
      <c r="G1416" s="104"/>
      <c r="H1416" s="104"/>
      <c r="I1416" s="104"/>
      <c r="J1416" s="104"/>
      <c r="K1416" s="104"/>
      <c r="L1416" s="104"/>
      <c r="M1416"/>
      <c r="N1416"/>
      <c r="O1416"/>
      <c r="P1416"/>
      <c r="Q1416"/>
      <c r="R1416"/>
      <c r="S1416"/>
      <c r="T1416"/>
      <c r="U1416"/>
      <c r="V1416"/>
      <c r="W1416"/>
      <c r="X1416"/>
      <c r="Y1416"/>
      <c r="Z1416"/>
      <c r="AA1416"/>
      <c r="AB1416"/>
      <c r="AC1416"/>
      <c r="AD1416"/>
      <c r="AE1416"/>
      <c r="AF1416"/>
      <c r="AG1416"/>
      <c r="AH1416"/>
      <c r="AI1416"/>
      <c r="AJ1416"/>
      <c r="AK1416"/>
      <c r="AL1416"/>
      <c r="AM1416"/>
      <c r="AN1416"/>
      <c r="AO1416"/>
      <c r="AP1416"/>
      <c r="AQ1416"/>
      <c r="AR1416"/>
      <c r="AS1416"/>
      <c r="AT1416"/>
      <c r="AU1416"/>
      <c r="AV1416"/>
      <c r="AW1416"/>
      <c r="AX1416"/>
      <c r="AY1416"/>
      <c r="AZ1416"/>
      <c r="BA1416"/>
      <c r="BB1416"/>
      <c r="BC1416"/>
      <c r="BD1416"/>
      <c r="BE1416"/>
      <c r="BF1416"/>
      <c r="BG1416"/>
      <c r="BH1416"/>
      <c r="BI1416"/>
      <c r="BJ1416"/>
      <c r="BK1416"/>
      <c r="BL1416"/>
      <c r="BM1416"/>
      <c r="BN1416"/>
      <c r="BO1416"/>
      <c r="BP1416"/>
      <c r="BQ1416"/>
      <c r="BR1416"/>
      <c r="BS1416"/>
      <c r="BT1416"/>
    </row>
    <row r="1417" spans="1:72" s="8" customFormat="1" x14ac:dyDescent="0.25">
      <c r="A1417" s="93"/>
      <c r="B1417" s="93"/>
      <c r="C1417" s="93"/>
      <c r="D1417" s="93"/>
      <c r="E1417" s="104"/>
      <c r="F1417" s="104"/>
      <c r="G1417" s="104"/>
      <c r="H1417" s="104"/>
      <c r="I1417" s="104"/>
      <c r="J1417" s="104"/>
      <c r="K1417" s="104"/>
      <c r="L1417" s="104"/>
      <c r="M1417"/>
      <c r="N1417"/>
      <c r="O1417"/>
      <c r="P1417"/>
      <c r="Q1417"/>
      <c r="R1417"/>
      <c r="S1417"/>
      <c r="T1417"/>
      <c r="U1417"/>
      <c r="V1417"/>
      <c r="W1417"/>
      <c r="X1417"/>
      <c r="Y1417"/>
      <c r="Z1417"/>
      <c r="AA1417"/>
      <c r="AB1417"/>
      <c r="AC1417"/>
      <c r="AD1417"/>
      <c r="AE1417"/>
      <c r="AF1417"/>
      <c r="AG1417"/>
      <c r="AH1417"/>
      <c r="AI1417"/>
      <c r="AJ1417"/>
      <c r="AK1417"/>
      <c r="AL1417"/>
      <c r="AM1417"/>
      <c r="AN1417"/>
      <c r="AO1417"/>
      <c r="AP1417"/>
      <c r="AQ1417"/>
      <c r="AR1417"/>
      <c r="AS1417"/>
      <c r="AT1417"/>
      <c r="AU1417"/>
      <c r="AV1417"/>
      <c r="AW1417"/>
      <c r="AX1417"/>
      <c r="AY1417"/>
      <c r="AZ1417"/>
      <c r="BA1417"/>
      <c r="BB1417"/>
      <c r="BC1417"/>
      <c r="BD1417"/>
      <c r="BE1417"/>
      <c r="BF1417"/>
      <c r="BG1417"/>
      <c r="BH1417"/>
      <c r="BI1417"/>
      <c r="BJ1417"/>
      <c r="BK1417"/>
      <c r="BL1417"/>
      <c r="BM1417"/>
      <c r="BN1417"/>
      <c r="BO1417"/>
      <c r="BP1417"/>
      <c r="BQ1417"/>
      <c r="BR1417"/>
      <c r="BS1417"/>
      <c r="BT1417"/>
    </row>
    <row r="1418" spans="1:72" s="8" customFormat="1" x14ac:dyDescent="0.25">
      <c r="A1418" s="93"/>
      <c r="B1418" s="93"/>
      <c r="C1418" s="93"/>
      <c r="D1418" s="93"/>
      <c r="E1418" s="104"/>
      <c r="F1418" s="104"/>
      <c r="G1418" s="104"/>
      <c r="H1418" s="104"/>
      <c r="I1418" s="104"/>
      <c r="J1418" s="104"/>
      <c r="K1418" s="104"/>
      <c r="L1418" s="104"/>
      <c r="M1418"/>
      <c r="N1418"/>
      <c r="O1418"/>
      <c r="P1418"/>
      <c r="Q1418"/>
      <c r="R1418"/>
      <c r="S1418"/>
      <c r="T1418"/>
      <c r="U1418"/>
      <c r="V1418"/>
      <c r="W1418"/>
      <c r="X1418"/>
      <c r="Y1418"/>
      <c r="Z1418"/>
      <c r="AA1418"/>
      <c r="AB1418"/>
      <c r="AC1418"/>
      <c r="AD1418"/>
      <c r="AE1418"/>
      <c r="AF1418"/>
      <c r="AG1418"/>
      <c r="AH1418"/>
      <c r="AI1418"/>
      <c r="AJ1418"/>
      <c r="AK1418"/>
      <c r="AL1418"/>
      <c r="AM1418"/>
      <c r="AN1418"/>
      <c r="AO1418"/>
      <c r="AP1418"/>
      <c r="AQ1418"/>
      <c r="AR1418"/>
      <c r="AS1418"/>
      <c r="AT1418"/>
      <c r="AU1418"/>
      <c r="AV1418"/>
      <c r="AW1418"/>
      <c r="AX1418"/>
      <c r="AY1418"/>
      <c r="AZ1418"/>
      <c r="BA1418"/>
      <c r="BB1418"/>
      <c r="BC1418"/>
      <c r="BD1418"/>
      <c r="BE1418"/>
      <c r="BF1418"/>
      <c r="BG1418"/>
      <c r="BH1418"/>
      <c r="BI1418"/>
      <c r="BJ1418"/>
      <c r="BK1418"/>
      <c r="BL1418"/>
      <c r="BM1418"/>
      <c r="BN1418"/>
      <c r="BO1418"/>
      <c r="BP1418"/>
      <c r="BQ1418"/>
      <c r="BR1418"/>
      <c r="BS1418"/>
      <c r="BT1418"/>
    </row>
    <row r="1419" spans="1:72" s="8" customFormat="1" x14ac:dyDescent="0.25">
      <c r="A1419" s="93"/>
      <c r="B1419" s="93"/>
      <c r="C1419" s="93"/>
      <c r="D1419" s="93"/>
      <c r="E1419" s="104"/>
      <c r="F1419" s="104"/>
      <c r="G1419" s="104"/>
      <c r="H1419" s="104"/>
      <c r="I1419" s="104"/>
      <c r="J1419" s="104"/>
      <c r="K1419" s="104"/>
      <c r="L1419" s="104"/>
      <c r="M1419"/>
      <c r="N1419"/>
      <c r="O1419"/>
      <c r="P1419"/>
      <c r="Q1419"/>
      <c r="R1419"/>
      <c r="S1419"/>
      <c r="T1419"/>
      <c r="U1419"/>
      <c r="V1419"/>
      <c r="W1419"/>
      <c r="X1419"/>
      <c r="Y1419"/>
      <c r="Z1419"/>
      <c r="AA1419"/>
      <c r="AB1419"/>
      <c r="AC1419"/>
      <c r="AD1419"/>
      <c r="AE1419"/>
      <c r="AF1419"/>
      <c r="AG1419"/>
      <c r="AH1419"/>
      <c r="AI1419"/>
      <c r="AJ1419"/>
      <c r="AK1419"/>
      <c r="AL1419"/>
      <c r="AM1419"/>
      <c r="AN1419"/>
      <c r="AO1419"/>
      <c r="AP1419"/>
      <c r="AQ1419"/>
      <c r="AR1419"/>
      <c r="AS1419"/>
      <c r="AT1419"/>
      <c r="AU1419"/>
      <c r="AV1419"/>
      <c r="AW1419"/>
      <c r="AX1419"/>
      <c r="AY1419"/>
      <c r="AZ1419"/>
      <c r="BA1419"/>
      <c r="BB1419"/>
      <c r="BC1419"/>
      <c r="BD1419"/>
      <c r="BE1419"/>
      <c r="BF1419"/>
      <c r="BG1419"/>
      <c r="BH1419"/>
      <c r="BI1419"/>
      <c r="BJ1419"/>
      <c r="BK1419"/>
      <c r="BL1419"/>
      <c r="BM1419"/>
      <c r="BN1419"/>
      <c r="BO1419"/>
      <c r="BP1419"/>
      <c r="BQ1419"/>
      <c r="BR1419"/>
      <c r="BS1419"/>
      <c r="BT1419"/>
    </row>
    <row r="1420" spans="1:72" s="8" customFormat="1" x14ac:dyDescent="0.25">
      <c r="A1420" s="93"/>
      <c r="B1420" s="93"/>
      <c r="C1420" s="93"/>
      <c r="D1420" s="93"/>
      <c r="E1420" s="104"/>
      <c r="F1420" s="104"/>
      <c r="G1420" s="104"/>
      <c r="H1420" s="104"/>
      <c r="I1420" s="104"/>
      <c r="J1420" s="104"/>
      <c r="K1420" s="104"/>
      <c r="L1420" s="104"/>
      <c r="M1420"/>
      <c r="N1420"/>
      <c r="O1420"/>
      <c r="P1420"/>
      <c r="Q1420"/>
      <c r="R1420"/>
      <c r="S1420"/>
      <c r="T1420"/>
      <c r="U1420"/>
      <c r="V1420"/>
      <c r="W1420"/>
      <c r="X1420"/>
      <c r="Y1420"/>
      <c r="Z1420"/>
      <c r="AA1420"/>
      <c r="AB1420"/>
      <c r="AC1420"/>
      <c r="AD1420"/>
      <c r="AE1420"/>
      <c r="AF1420"/>
      <c r="AG1420"/>
      <c r="AH1420"/>
      <c r="AI1420"/>
      <c r="AJ1420"/>
      <c r="AK1420"/>
      <c r="AL1420"/>
      <c r="AM1420"/>
      <c r="AN1420"/>
      <c r="AO1420"/>
      <c r="AP1420"/>
      <c r="AQ1420"/>
      <c r="AR1420"/>
      <c r="AS1420"/>
      <c r="AT1420"/>
      <c r="AU1420"/>
      <c r="AV1420"/>
      <c r="AW1420"/>
      <c r="AX1420"/>
      <c r="AY1420"/>
      <c r="AZ1420"/>
      <c r="BA1420"/>
      <c r="BB1420"/>
      <c r="BC1420"/>
      <c r="BD1420"/>
      <c r="BE1420"/>
      <c r="BF1420"/>
      <c r="BG1420"/>
      <c r="BH1420"/>
      <c r="BI1420"/>
      <c r="BJ1420"/>
      <c r="BK1420"/>
      <c r="BL1420"/>
      <c r="BM1420"/>
      <c r="BN1420"/>
      <c r="BO1420"/>
      <c r="BP1420"/>
      <c r="BQ1420"/>
      <c r="BR1420"/>
      <c r="BS1420"/>
      <c r="BT1420"/>
    </row>
    <row r="1421" spans="1:72" s="8" customFormat="1" x14ac:dyDescent="0.25">
      <c r="A1421" s="93"/>
      <c r="B1421" s="93"/>
      <c r="C1421" s="93"/>
      <c r="D1421" s="93"/>
      <c r="E1421" s="104"/>
      <c r="F1421" s="104"/>
      <c r="G1421" s="104"/>
      <c r="H1421" s="104"/>
      <c r="I1421" s="104"/>
      <c r="J1421" s="104"/>
      <c r="K1421" s="104"/>
      <c r="L1421" s="104"/>
      <c r="M1421"/>
      <c r="N1421"/>
      <c r="O1421"/>
      <c r="P1421"/>
      <c r="Q1421"/>
      <c r="R1421"/>
      <c r="S1421"/>
      <c r="T1421"/>
      <c r="U1421"/>
      <c r="V1421"/>
      <c r="W1421"/>
      <c r="X1421"/>
      <c r="Y1421"/>
      <c r="Z1421"/>
      <c r="AA1421"/>
      <c r="AB1421"/>
      <c r="AC1421"/>
      <c r="AD1421"/>
      <c r="AE1421"/>
      <c r="AF1421"/>
      <c r="AG1421"/>
      <c r="AH1421"/>
      <c r="AI1421"/>
      <c r="AJ1421"/>
      <c r="AK1421"/>
      <c r="AL1421"/>
      <c r="AM1421"/>
      <c r="AN1421"/>
      <c r="AO1421"/>
      <c r="AP1421"/>
      <c r="AQ1421"/>
      <c r="AR1421"/>
      <c r="AS1421"/>
      <c r="AT1421"/>
      <c r="AU1421"/>
      <c r="AV1421"/>
      <c r="AW1421"/>
      <c r="AX1421"/>
      <c r="AY1421"/>
      <c r="AZ1421"/>
      <c r="BA1421"/>
      <c r="BB1421"/>
      <c r="BC1421"/>
      <c r="BD1421"/>
      <c r="BE1421"/>
      <c r="BF1421"/>
      <c r="BG1421"/>
      <c r="BH1421"/>
      <c r="BI1421"/>
      <c r="BJ1421"/>
      <c r="BK1421"/>
      <c r="BL1421"/>
      <c r="BM1421"/>
      <c r="BN1421"/>
      <c r="BO1421"/>
      <c r="BP1421"/>
      <c r="BQ1421"/>
      <c r="BR1421"/>
      <c r="BS1421"/>
      <c r="BT1421"/>
    </row>
    <row r="1422" spans="1:72" s="8" customFormat="1" x14ac:dyDescent="0.25">
      <c r="A1422" s="93"/>
      <c r="B1422" s="93"/>
      <c r="C1422" s="93"/>
      <c r="D1422" s="93"/>
      <c r="E1422" s="104"/>
      <c r="F1422" s="104"/>
      <c r="G1422" s="104"/>
      <c r="H1422" s="104"/>
      <c r="I1422" s="104"/>
      <c r="J1422" s="104"/>
      <c r="K1422" s="104"/>
      <c r="L1422" s="104"/>
      <c r="M1422"/>
      <c r="N1422"/>
      <c r="O1422"/>
      <c r="P1422"/>
      <c r="Q1422"/>
      <c r="R1422"/>
      <c r="S1422"/>
      <c r="T1422"/>
      <c r="U1422"/>
      <c r="V1422"/>
      <c r="W1422"/>
      <c r="X1422"/>
      <c r="Y1422"/>
      <c r="Z1422"/>
      <c r="AA1422"/>
      <c r="AB1422"/>
      <c r="AC1422"/>
      <c r="AD1422"/>
      <c r="AE1422"/>
      <c r="AF1422"/>
      <c r="AG1422"/>
      <c r="AH1422"/>
      <c r="AI1422"/>
      <c r="AJ1422"/>
      <c r="AK1422"/>
      <c r="AL1422"/>
      <c r="AM1422"/>
      <c r="AN1422"/>
      <c r="AO1422"/>
      <c r="AP1422"/>
      <c r="AQ1422"/>
      <c r="AR1422"/>
      <c r="AS1422"/>
      <c r="AT1422"/>
      <c r="AU1422"/>
      <c r="AV1422"/>
      <c r="AW1422"/>
      <c r="AX1422"/>
      <c r="AY1422"/>
      <c r="AZ1422"/>
      <c r="BA1422"/>
      <c r="BB1422"/>
      <c r="BC1422"/>
      <c r="BD1422"/>
      <c r="BE1422"/>
      <c r="BF1422"/>
      <c r="BG1422"/>
      <c r="BH1422"/>
      <c r="BI1422"/>
      <c r="BJ1422"/>
      <c r="BK1422"/>
      <c r="BL1422"/>
      <c r="BM1422"/>
      <c r="BN1422"/>
      <c r="BO1422"/>
      <c r="BP1422"/>
      <c r="BQ1422"/>
      <c r="BR1422"/>
      <c r="BS1422"/>
      <c r="BT1422"/>
    </row>
    <row r="1423" spans="1:72" s="8" customFormat="1" x14ac:dyDescent="0.25">
      <c r="A1423" s="93"/>
      <c r="B1423" s="93"/>
      <c r="C1423" s="93"/>
      <c r="D1423" s="93"/>
      <c r="E1423" s="104"/>
      <c r="F1423" s="104"/>
      <c r="G1423" s="104"/>
      <c r="H1423" s="104"/>
      <c r="I1423" s="104"/>
      <c r="J1423" s="104"/>
      <c r="K1423" s="104"/>
      <c r="L1423" s="104"/>
      <c r="M1423"/>
      <c r="N1423"/>
      <c r="O1423"/>
      <c r="P1423"/>
      <c r="Q1423"/>
      <c r="R1423"/>
      <c r="S1423"/>
      <c r="T1423"/>
      <c r="U1423"/>
      <c r="V1423"/>
      <c r="W1423"/>
      <c r="X1423"/>
      <c r="Y1423"/>
      <c r="Z1423"/>
      <c r="AA1423"/>
      <c r="AB1423"/>
      <c r="AC1423"/>
      <c r="AD1423"/>
      <c r="AE1423"/>
      <c r="AF1423"/>
      <c r="AG1423"/>
      <c r="AH1423"/>
      <c r="AI1423"/>
      <c r="AJ1423"/>
      <c r="AK1423"/>
      <c r="AL1423"/>
      <c r="AM1423"/>
      <c r="AN1423"/>
      <c r="AO1423"/>
      <c r="AP1423"/>
      <c r="AQ1423"/>
      <c r="AR1423"/>
      <c r="AS1423"/>
      <c r="AT1423"/>
      <c r="AU1423"/>
      <c r="AV1423"/>
      <c r="AW1423"/>
      <c r="AX1423"/>
      <c r="AY1423"/>
      <c r="AZ1423"/>
      <c r="BA1423"/>
      <c r="BB1423"/>
      <c r="BC1423"/>
      <c r="BD1423"/>
      <c r="BE1423"/>
      <c r="BF1423"/>
      <c r="BG1423"/>
      <c r="BH1423"/>
      <c r="BI1423"/>
      <c r="BJ1423"/>
      <c r="BK1423"/>
      <c r="BL1423"/>
      <c r="BM1423"/>
      <c r="BN1423"/>
      <c r="BO1423"/>
      <c r="BP1423"/>
      <c r="BQ1423"/>
      <c r="BR1423"/>
      <c r="BS1423"/>
      <c r="BT1423"/>
    </row>
    <row r="1424" spans="1:72" s="8" customFormat="1" x14ac:dyDescent="0.25">
      <c r="A1424" s="93"/>
      <c r="B1424" s="93"/>
      <c r="C1424" s="93"/>
      <c r="D1424" s="93"/>
      <c r="E1424" s="104"/>
      <c r="F1424" s="104"/>
      <c r="G1424" s="104"/>
      <c r="H1424" s="104"/>
      <c r="I1424" s="104"/>
      <c r="J1424" s="104"/>
      <c r="K1424" s="104"/>
      <c r="L1424" s="104"/>
      <c r="M1424"/>
      <c r="N1424"/>
      <c r="O1424"/>
      <c r="P1424"/>
      <c r="Q1424"/>
      <c r="R1424"/>
      <c r="S1424"/>
      <c r="T1424"/>
      <c r="U1424"/>
      <c r="V1424"/>
      <c r="W1424"/>
      <c r="X1424"/>
      <c r="Y1424"/>
      <c r="Z1424"/>
      <c r="AA1424"/>
      <c r="AB1424"/>
      <c r="AC1424"/>
      <c r="AD1424"/>
      <c r="AE1424"/>
      <c r="AF1424"/>
      <c r="AG1424"/>
      <c r="AH1424"/>
      <c r="AI1424"/>
      <c r="AJ1424"/>
      <c r="AK1424"/>
      <c r="AL1424"/>
      <c r="AM1424"/>
      <c r="AN1424"/>
      <c r="AO1424"/>
      <c r="AP1424"/>
      <c r="AQ1424"/>
      <c r="AR1424"/>
      <c r="AS1424"/>
      <c r="AT1424"/>
      <c r="AU1424"/>
      <c r="AV1424"/>
      <c r="AW1424"/>
      <c r="AX1424"/>
      <c r="AY1424"/>
      <c r="AZ1424"/>
      <c r="BA1424"/>
      <c r="BB1424"/>
      <c r="BC1424"/>
      <c r="BD1424"/>
      <c r="BE1424"/>
      <c r="BF1424"/>
      <c r="BG1424"/>
      <c r="BH1424"/>
      <c r="BI1424"/>
      <c r="BJ1424"/>
      <c r="BK1424"/>
      <c r="BL1424"/>
      <c r="BM1424"/>
      <c r="BN1424"/>
      <c r="BO1424"/>
      <c r="BP1424"/>
      <c r="BQ1424"/>
      <c r="BR1424"/>
      <c r="BS1424"/>
      <c r="BT1424"/>
    </row>
    <row r="1425" spans="1:72" s="8" customFormat="1" x14ac:dyDescent="0.25">
      <c r="A1425" s="93"/>
      <c r="B1425" s="93"/>
      <c r="C1425" s="93"/>
      <c r="D1425" s="93"/>
      <c r="E1425" s="104"/>
      <c r="F1425" s="104"/>
      <c r="G1425" s="104"/>
      <c r="H1425" s="104"/>
      <c r="I1425" s="104"/>
      <c r="J1425" s="104"/>
      <c r="K1425" s="104"/>
      <c r="L1425" s="104"/>
      <c r="M1425"/>
      <c r="N1425"/>
      <c r="O1425"/>
      <c r="P1425"/>
      <c r="Q1425"/>
      <c r="R1425"/>
      <c r="S1425"/>
      <c r="T1425"/>
      <c r="U1425"/>
      <c r="V1425"/>
      <c r="W1425"/>
      <c r="X1425"/>
      <c r="Y1425"/>
      <c r="Z1425"/>
      <c r="AA1425"/>
      <c r="AB1425"/>
      <c r="AC1425"/>
      <c r="AD1425"/>
      <c r="AE1425"/>
      <c r="AF1425"/>
      <c r="AG1425"/>
      <c r="AH1425"/>
      <c r="AI1425"/>
      <c r="AJ1425"/>
      <c r="AK1425"/>
      <c r="AL1425"/>
      <c r="AM1425"/>
      <c r="AN1425"/>
      <c r="AO1425"/>
      <c r="AP1425"/>
      <c r="AQ1425"/>
      <c r="AR1425"/>
      <c r="AS1425"/>
      <c r="AT1425"/>
      <c r="AU1425"/>
      <c r="AV1425"/>
      <c r="AW1425"/>
      <c r="AX1425"/>
      <c r="AY1425"/>
      <c r="AZ1425"/>
      <c r="BA1425"/>
      <c r="BB1425"/>
      <c r="BC1425"/>
      <c r="BD1425"/>
      <c r="BE1425"/>
      <c r="BF1425"/>
      <c r="BG1425"/>
      <c r="BH1425"/>
      <c r="BI1425"/>
      <c r="BJ1425"/>
      <c r="BK1425"/>
      <c r="BL1425"/>
      <c r="BM1425"/>
      <c r="BN1425"/>
      <c r="BO1425"/>
      <c r="BP1425"/>
      <c r="BQ1425"/>
      <c r="BR1425"/>
      <c r="BS1425"/>
      <c r="BT1425"/>
    </row>
    <row r="1426" spans="1:72" s="8" customFormat="1" x14ac:dyDescent="0.25">
      <c r="A1426" s="93"/>
      <c r="B1426" s="93"/>
      <c r="C1426" s="93"/>
      <c r="D1426" s="93"/>
      <c r="E1426" s="104"/>
      <c r="F1426" s="104"/>
      <c r="G1426" s="104"/>
      <c r="H1426" s="104"/>
      <c r="I1426" s="104"/>
      <c r="J1426" s="104"/>
      <c r="K1426" s="104"/>
      <c r="L1426" s="104"/>
      <c r="M1426"/>
      <c r="N1426"/>
      <c r="O1426"/>
      <c r="P1426"/>
      <c r="Q1426"/>
      <c r="R1426"/>
      <c r="S1426"/>
      <c r="T1426"/>
      <c r="U1426"/>
      <c r="V1426"/>
      <c r="W1426"/>
      <c r="X1426"/>
      <c r="Y1426"/>
      <c r="Z1426"/>
      <c r="AA1426"/>
      <c r="AB1426"/>
      <c r="AC1426"/>
      <c r="AD1426"/>
      <c r="AE1426"/>
      <c r="AF1426"/>
      <c r="AG1426"/>
      <c r="AH1426"/>
      <c r="AI1426"/>
      <c r="AJ1426"/>
      <c r="AK1426"/>
      <c r="AL1426"/>
      <c r="AM1426"/>
      <c r="AN1426"/>
      <c r="AO1426"/>
      <c r="AP1426"/>
      <c r="AQ1426"/>
      <c r="AR1426"/>
      <c r="AS1426"/>
      <c r="AT1426"/>
      <c r="AU1426"/>
      <c r="AV1426"/>
      <c r="AW1426"/>
      <c r="AX1426"/>
      <c r="AY1426"/>
      <c r="AZ1426"/>
      <c r="BA1426"/>
      <c r="BB1426"/>
      <c r="BC1426"/>
      <c r="BD1426"/>
      <c r="BE1426"/>
      <c r="BF1426"/>
      <c r="BG1426"/>
      <c r="BH1426"/>
      <c r="BI1426"/>
      <c r="BJ1426"/>
      <c r="BK1426"/>
      <c r="BL1426"/>
      <c r="BM1426"/>
      <c r="BN1426"/>
      <c r="BO1426"/>
      <c r="BP1426"/>
      <c r="BQ1426"/>
      <c r="BR1426"/>
      <c r="BS1426"/>
      <c r="BT1426"/>
    </row>
    <row r="1427" spans="1:72" s="8" customFormat="1" x14ac:dyDescent="0.25">
      <c r="A1427" s="93"/>
      <c r="B1427" s="93"/>
      <c r="C1427" s="93"/>
      <c r="D1427" s="93"/>
      <c r="E1427" s="104"/>
      <c r="F1427" s="104"/>
      <c r="G1427" s="104"/>
      <c r="H1427" s="104"/>
      <c r="I1427" s="104"/>
      <c r="J1427" s="104"/>
      <c r="K1427" s="104"/>
      <c r="L1427" s="104"/>
      <c r="M1427"/>
      <c r="N1427"/>
      <c r="O1427"/>
      <c r="P1427"/>
      <c r="Q1427"/>
      <c r="R1427"/>
      <c r="S1427"/>
      <c r="T1427"/>
      <c r="U1427"/>
      <c r="V1427"/>
      <c r="W1427"/>
      <c r="X1427"/>
      <c r="Y1427"/>
      <c r="Z1427"/>
      <c r="AA1427"/>
      <c r="AB1427"/>
      <c r="AC1427"/>
      <c r="AD1427"/>
      <c r="AE1427"/>
      <c r="AF1427"/>
      <c r="AG1427"/>
      <c r="AH1427"/>
      <c r="AI1427"/>
      <c r="AJ1427"/>
      <c r="AK1427"/>
      <c r="AL1427"/>
      <c r="AM1427"/>
      <c r="AN1427"/>
      <c r="AO1427"/>
      <c r="AP1427"/>
      <c r="AQ1427"/>
      <c r="AR1427"/>
      <c r="AS1427"/>
      <c r="AT1427"/>
      <c r="AU1427"/>
      <c r="AV1427"/>
      <c r="AW1427"/>
      <c r="AX1427"/>
      <c r="AY1427"/>
      <c r="AZ1427"/>
      <c r="BA1427"/>
      <c r="BB1427"/>
      <c r="BC1427"/>
      <c r="BD1427"/>
      <c r="BE1427"/>
      <c r="BF1427"/>
      <c r="BG1427"/>
      <c r="BH1427"/>
      <c r="BI1427"/>
      <c r="BJ1427"/>
      <c r="BK1427"/>
      <c r="BL1427"/>
      <c r="BM1427"/>
      <c r="BN1427"/>
      <c r="BO1427"/>
      <c r="BP1427"/>
      <c r="BQ1427"/>
      <c r="BR1427"/>
      <c r="BS1427"/>
      <c r="BT1427"/>
    </row>
    <row r="1428" spans="1:72" s="8" customFormat="1" x14ac:dyDescent="0.25">
      <c r="A1428" s="93"/>
      <c r="B1428" s="93"/>
      <c r="C1428" s="93"/>
      <c r="D1428" s="93"/>
      <c r="E1428" s="104"/>
      <c r="F1428" s="104"/>
      <c r="G1428" s="104"/>
      <c r="H1428" s="104"/>
      <c r="I1428" s="104"/>
      <c r="J1428" s="104"/>
      <c r="K1428" s="104"/>
      <c r="L1428" s="104"/>
      <c r="M1428"/>
      <c r="N1428"/>
      <c r="O1428"/>
      <c r="P1428"/>
      <c r="Q1428"/>
      <c r="R1428"/>
      <c r="S1428"/>
      <c r="T1428"/>
      <c r="U1428"/>
      <c r="V1428"/>
      <c r="W1428"/>
      <c r="X1428"/>
      <c r="Y1428"/>
      <c r="Z1428"/>
      <c r="AA1428"/>
      <c r="AB1428"/>
      <c r="AC1428"/>
      <c r="AD1428"/>
      <c r="AE1428"/>
      <c r="AF1428"/>
      <c r="AG1428"/>
      <c r="AH1428"/>
      <c r="AI1428"/>
      <c r="AJ1428"/>
      <c r="AK1428"/>
      <c r="AL1428"/>
      <c r="AM1428"/>
      <c r="AN1428"/>
      <c r="AO1428"/>
      <c r="AP1428"/>
      <c r="AQ1428"/>
      <c r="AR1428"/>
      <c r="AS1428"/>
      <c r="AT1428"/>
      <c r="AU1428"/>
      <c r="AV1428"/>
      <c r="AW1428"/>
      <c r="AX1428"/>
      <c r="AY1428"/>
      <c r="AZ1428"/>
      <c r="BA1428"/>
      <c r="BB1428"/>
      <c r="BC1428"/>
      <c r="BD1428"/>
      <c r="BE1428"/>
      <c r="BF1428"/>
      <c r="BG1428"/>
      <c r="BH1428"/>
      <c r="BI1428"/>
      <c r="BJ1428"/>
      <c r="BK1428"/>
      <c r="BL1428"/>
      <c r="BM1428"/>
      <c r="BN1428"/>
      <c r="BO1428"/>
      <c r="BP1428"/>
      <c r="BQ1428"/>
      <c r="BR1428"/>
      <c r="BS1428"/>
      <c r="BT1428"/>
    </row>
    <row r="1429" spans="1:72" s="8" customFormat="1" x14ac:dyDescent="0.25">
      <c r="A1429" s="93"/>
      <c r="B1429" s="93"/>
      <c r="C1429" s="93"/>
      <c r="D1429" s="93"/>
      <c r="E1429" s="104"/>
      <c r="F1429" s="104"/>
      <c r="G1429" s="104"/>
      <c r="H1429" s="104"/>
      <c r="I1429" s="104"/>
      <c r="J1429" s="104"/>
      <c r="K1429" s="104"/>
      <c r="L1429" s="104"/>
      <c r="M1429"/>
      <c r="N1429"/>
      <c r="O1429"/>
      <c r="P1429"/>
      <c r="Q1429"/>
      <c r="R1429"/>
      <c r="S1429"/>
      <c r="T1429"/>
      <c r="U1429"/>
      <c r="V1429"/>
      <c r="W1429"/>
      <c r="X1429"/>
      <c r="Y1429"/>
      <c r="Z1429"/>
      <c r="AA1429"/>
      <c r="AB1429"/>
      <c r="AC1429"/>
      <c r="AD1429"/>
      <c r="AE1429"/>
      <c r="AF1429"/>
      <c r="AG1429"/>
      <c r="AH1429"/>
      <c r="AI1429"/>
      <c r="AJ1429"/>
      <c r="AK1429"/>
      <c r="AL1429"/>
      <c r="AM1429"/>
      <c r="AN1429"/>
      <c r="AO1429"/>
      <c r="AP1429"/>
      <c r="AQ1429"/>
      <c r="AR1429"/>
      <c r="AS1429"/>
      <c r="AT1429"/>
      <c r="AU1429"/>
      <c r="AV1429"/>
      <c r="AW1429"/>
      <c r="AX1429"/>
      <c r="AY1429"/>
      <c r="AZ1429"/>
      <c r="BA1429"/>
      <c r="BB1429"/>
      <c r="BC1429"/>
      <c r="BD1429"/>
      <c r="BE1429"/>
      <c r="BF1429"/>
      <c r="BG1429"/>
      <c r="BH1429"/>
      <c r="BI1429"/>
      <c r="BJ1429"/>
      <c r="BK1429"/>
      <c r="BL1429"/>
      <c r="BM1429"/>
      <c r="BN1429"/>
      <c r="BO1429"/>
      <c r="BP1429"/>
      <c r="BQ1429"/>
      <c r="BR1429"/>
      <c r="BS1429"/>
      <c r="BT1429"/>
    </row>
    <row r="1430" spans="1:72" s="8" customFormat="1" x14ac:dyDescent="0.25">
      <c r="A1430" s="93"/>
      <c r="B1430" s="93"/>
      <c r="C1430" s="93"/>
      <c r="D1430" s="93"/>
      <c r="E1430" s="104"/>
      <c r="F1430" s="104"/>
      <c r="G1430" s="104"/>
      <c r="H1430" s="104"/>
      <c r="I1430" s="104"/>
      <c r="J1430" s="104"/>
      <c r="K1430" s="104"/>
      <c r="L1430" s="104"/>
      <c r="M1430"/>
      <c r="N1430"/>
      <c r="O1430"/>
      <c r="P1430"/>
      <c r="Q1430"/>
      <c r="R1430"/>
      <c r="S1430"/>
      <c r="T1430"/>
      <c r="U1430"/>
      <c r="V1430"/>
      <c r="W1430"/>
      <c r="X1430"/>
      <c r="Y1430"/>
      <c r="Z1430"/>
      <c r="AA1430"/>
      <c r="AB1430"/>
      <c r="AC1430"/>
      <c r="AD1430"/>
      <c r="AE1430"/>
      <c r="AF1430"/>
      <c r="AG1430"/>
      <c r="AH1430"/>
      <c r="AI1430"/>
      <c r="AJ1430"/>
      <c r="AK1430"/>
      <c r="AL1430"/>
      <c r="AM1430"/>
      <c r="AN1430"/>
      <c r="AO1430"/>
      <c r="AP1430"/>
      <c r="AQ1430"/>
      <c r="AR1430"/>
      <c r="AS1430"/>
      <c r="AT1430"/>
      <c r="AU1430"/>
      <c r="AV1430"/>
      <c r="AW1430"/>
      <c r="AX1430"/>
      <c r="AY1430"/>
      <c r="AZ1430"/>
      <c r="BA1430"/>
      <c r="BB1430"/>
      <c r="BC1430"/>
      <c r="BD1430"/>
      <c r="BE1430"/>
      <c r="BF1430"/>
      <c r="BG1430"/>
      <c r="BH1430"/>
      <c r="BI1430"/>
      <c r="BJ1430"/>
      <c r="BK1430"/>
      <c r="BL1430"/>
      <c r="BM1430"/>
      <c r="BN1430"/>
      <c r="BO1430"/>
      <c r="BP1430"/>
      <c r="BQ1430"/>
      <c r="BR1430"/>
      <c r="BS1430"/>
      <c r="BT1430"/>
    </row>
    <row r="1431" spans="1:72" s="8" customFormat="1" x14ac:dyDescent="0.25">
      <c r="A1431" s="93"/>
      <c r="B1431" s="93"/>
      <c r="C1431" s="93"/>
      <c r="D1431" s="93"/>
      <c r="E1431" s="104"/>
      <c r="F1431" s="104"/>
      <c r="G1431" s="104"/>
      <c r="H1431" s="104"/>
      <c r="I1431" s="104"/>
      <c r="J1431" s="104"/>
      <c r="K1431" s="104"/>
      <c r="L1431" s="104"/>
      <c r="M1431"/>
      <c r="N1431"/>
      <c r="O1431"/>
      <c r="P1431"/>
      <c r="Q1431"/>
      <c r="R1431"/>
      <c r="S1431"/>
      <c r="T1431"/>
      <c r="U1431"/>
      <c r="V1431"/>
      <c r="W1431"/>
      <c r="X1431"/>
      <c r="Y1431"/>
      <c r="Z1431"/>
      <c r="AA1431"/>
      <c r="AB1431"/>
      <c r="AC1431"/>
      <c r="AD1431"/>
      <c r="AE1431"/>
      <c r="AF1431"/>
      <c r="AG1431"/>
      <c r="AH1431"/>
      <c r="AI1431"/>
      <c r="AJ1431"/>
      <c r="AK1431"/>
      <c r="AL1431"/>
      <c r="AM1431"/>
      <c r="AN1431"/>
      <c r="AO1431"/>
      <c r="AP1431"/>
      <c r="AQ1431"/>
      <c r="AR1431"/>
      <c r="AS1431"/>
      <c r="AT1431"/>
      <c r="AU1431"/>
      <c r="AV1431"/>
      <c r="AW1431"/>
      <c r="AX1431"/>
      <c r="AY1431"/>
      <c r="AZ1431"/>
      <c r="BA1431"/>
      <c r="BB1431"/>
      <c r="BC1431"/>
      <c r="BD1431"/>
      <c r="BE1431"/>
      <c r="BF1431"/>
      <c r="BG1431"/>
      <c r="BH1431"/>
      <c r="BI1431"/>
      <c r="BJ1431"/>
      <c r="BK1431"/>
      <c r="BL1431"/>
      <c r="BM1431"/>
      <c r="BN1431"/>
      <c r="BO1431"/>
      <c r="BP1431"/>
      <c r="BQ1431"/>
      <c r="BR1431"/>
      <c r="BS1431"/>
      <c r="BT1431"/>
    </row>
    <row r="1432" spans="1:72" s="8" customFormat="1" x14ac:dyDescent="0.25">
      <c r="A1432" s="93"/>
      <c r="B1432" s="93"/>
      <c r="C1432" s="93"/>
      <c r="D1432" s="93"/>
      <c r="E1432" s="104"/>
      <c r="F1432" s="104"/>
      <c r="G1432" s="104"/>
      <c r="H1432" s="104"/>
      <c r="I1432" s="104"/>
      <c r="J1432" s="104"/>
      <c r="K1432" s="104"/>
      <c r="L1432" s="104"/>
      <c r="M1432"/>
      <c r="N1432"/>
      <c r="O1432"/>
      <c r="P1432"/>
      <c r="Q1432"/>
      <c r="R1432"/>
      <c r="S1432"/>
      <c r="T1432"/>
      <c r="U1432"/>
      <c r="V1432"/>
      <c r="W1432"/>
      <c r="X1432"/>
      <c r="Y1432"/>
      <c r="Z1432"/>
      <c r="AA1432"/>
      <c r="AB1432"/>
      <c r="AC1432"/>
      <c r="AD1432"/>
      <c r="AE1432"/>
      <c r="AF1432"/>
      <c r="AG1432"/>
      <c r="AH1432"/>
      <c r="AI1432"/>
      <c r="AJ1432"/>
      <c r="AK1432"/>
      <c r="AL1432"/>
      <c r="AM1432"/>
      <c r="AN1432"/>
      <c r="AO1432"/>
      <c r="AP1432"/>
      <c r="AQ1432"/>
      <c r="AR1432"/>
      <c r="AS1432"/>
      <c r="AT1432"/>
      <c r="AU1432"/>
      <c r="AV1432"/>
      <c r="AW1432"/>
      <c r="AX1432"/>
      <c r="AY1432"/>
      <c r="AZ1432"/>
      <c r="BA1432"/>
      <c r="BB1432"/>
      <c r="BC1432"/>
      <c r="BD1432"/>
      <c r="BE1432"/>
      <c r="BF1432"/>
      <c r="BG1432"/>
      <c r="BH1432"/>
      <c r="BI1432"/>
      <c r="BJ1432"/>
      <c r="BK1432"/>
      <c r="BL1432"/>
      <c r="BM1432"/>
      <c r="BN1432"/>
      <c r="BO1432"/>
      <c r="BP1432"/>
      <c r="BQ1432"/>
      <c r="BR1432"/>
      <c r="BS1432"/>
      <c r="BT1432"/>
    </row>
    <row r="1433" spans="1:72" s="8" customFormat="1" x14ac:dyDescent="0.25">
      <c r="A1433" s="93"/>
      <c r="B1433" s="93"/>
      <c r="C1433" s="93"/>
      <c r="D1433" s="93"/>
      <c r="E1433" s="104"/>
      <c r="F1433" s="104"/>
      <c r="G1433" s="104"/>
      <c r="H1433" s="104"/>
      <c r="I1433" s="104"/>
      <c r="J1433" s="104"/>
      <c r="K1433" s="104"/>
      <c r="L1433" s="104"/>
      <c r="M1433"/>
      <c r="N1433"/>
      <c r="O1433"/>
      <c r="P1433"/>
      <c r="Q1433"/>
      <c r="R1433"/>
      <c r="S1433"/>
      <c r="T1433"/>
      <c r="U1433"/>
      <c r="V1433"/>
      <c r="W1433"/>
      <c r="X1433"/>
      <c r="Y1433"/>
      <c r="Z1433"/>
      <c r="AA1433"/>
      <c r="AB1433"/>
      <c r="AC1433"/>
      <c r="AD1433"/>
      <c r="AE1433"/>
      <c r="AF1433"/>
      <c r="AG1433"/>
      <c r="AH1433"/>
      <c r="AI1433"/>
      <c r="AJ1433"/>
      <c r="AK1433"/>
      <c r="AL1433"/>
      <c r="AM1433"/>
      <c r="AN1433"/>
      <c r="AO1433"/>
      <c r="AP1433"/>
      <c r="AQ1433"/>
      <c r="AR1433"/>
      <c r="AS1433"/>
      <c r="AT1433"/>
      <c r="AU1433"/>
      <c r="AV1433"/>
      <c r="AW1433"/>
      <c r="AX1433"/>
      <c r="AY1433"/>
      <c r="AZ1433"/>
      <c r="BA1433"/>
      <c r="BB1433"/>
      <c r="BC1433"/>
      <c r="BD1433"/>
      <c r="BE1433"/>
      <c r="BF1433"/>
      <c r="BG1433"/>
      <c r="BH1433"/>
      <c r="BI1433"/>
      <c r="BJ1433"/>
      <c r="BK1433"/>
      <c r="BL1433"/>
      <c r="BM1433"/>
      <c r="BN1433"/>
      <c r="BO1433"/>
      <c r="BP1433"/>
      <c r="BQ1433"/>
      <c r="BR1433"/>
      <c r="BS1433"/>
      <c r="BT1433"/>
    </row>
    <row r="1434" spans="1:72" s="8" customFormat="1" x14ac:dyDescent="0.25">
      <c r="A1434" s="93"/>
      <c r="B1434" s="93"/>
      <c r="C1434" s="93"/>
      <c r="D1434" s="93"/>
      <c r="E1434" s="104"/>
      <c r="F1434" s="104"/>
      <c r="G1434" s="104"/>
      <c r="H1434" s="104"/>
      <c r="I1434" s="104"/>
      <c r="J1434" s="104"/>
      <c r="K1434" s="104"/>
      <c r="L1434" s="104"/>
      <c r="M1434"/>
      <c r="N1434"/>
      <c r="O1434"/>
      <c r="P1434"/>
      <c r="Q1434"/>
      <c r="R1434"/>
      <c r="S1434"/>
      <c r="T1434"/>
      <c r="U1434"/>
      <c r="V1434"/>
      <c r="W1434"/>
      <c r="X1434"/>
      <c r="Y1434"/>
      <c r="Z1434"/>
      <c r="AA1434"/>
      <c r="AB1434"/>
      <c r="AC1434"/>
      <c r="AD1434"/>
      <c r="AE1434"/>
      <c r="AF1434"/>
      <c r="AG1434"/>
      <c r="AH1434"/>
      <c r="AI1434"/>
      <c r="AJ1434"/>
      <c r="AK1434"/>
      <c r="AL1434"/>
      <c r="AM1434"/>
      <c r="AN1434"/>
      <c r="AO1434"/>
      <c r="AP1434"/>
      <c r="AQ1434"/>
      <c r="AR1434"/>
      <c r="AS1434"/>
      <c r="AT1434"/>
      <c r="AU1434"/>
      <c r="AV1434"/>
      <c r="AW1434"/>
      <c r="AX1434"/>
      <c r="AY1434"/>
      <c r="AZ1434"/>
      <c r="BA1434"/>
      <c r="BB1434"/>
      <c r="BC1434"/>
      <c r="BD1434"/>
      <c r="BE1434"/>
      <c r="BF1434"/>
      <c r="BG1434"/>
      <c r="BH1434"/>
      <c r="BI1434"/>
      <c r="BJ1434"/>
      <c r="BK1434"/>
      <c r="BL1434"/>
      <c r="BM1434"/>
      <c r="BN1434"/>
      <c r="BO1434"/>
      <c r="BP1434"/>
      <c r="BQ1434"/>
      <c r="BR1434"/>
      <c r="BS1434"/>
      <c r="BT1434"/>
    </row>
    <row r="1435" spans="1:72" s="8" customFormat="1" x14ac:dyDescent="0.25">
      <c r="A1435" s="93"/>
      <c r="B1435" s="93"/>
      <c r="C1435" s="93"/>
      <c r="D1435" s="93"/>
      <c r="E1435" s="104"/>
      <c r="F1435" s="104"/>
      <c r="G1435" s="104"/>
      <c r="H1435" s="104"/>
      <c r="I1435" s="104"/>
      <c r="J1435" s="104"/>
      <c r="K1435" s="104"/>
      <c r="L1435" s="104"/>
      <c r="M1435"/>
      <c r="N1435"/>
      <c r="O1435"/>
      <c r="P1435"/>
      <c r="Q1435"/>
      <c r="R1435"/>
      <c r="S1435"/>
      <c r="T1435"/>
      <c r="U1435"/>
      <c r="V1435"/>
      <c r="W1435"/>
      <c r="X1435"/>
      <c r="Y1435"/>
      <c r="Z1435"/>
      <c r="AA1435"/>
      <c r="AB1435"/>
      <c r="AC1435"/>
      <c r="AD1435"/>
      <c r="AE1435"/>
      <c r="AF1435"/>
      <c r="AG1435"/>
      <c r="AH1435"/>
      <c r="AI1435"/>
      <c r="AJ1435"/>
      <c r="AK1435"/>
      <c r="AL1435"/>
      <c r="AM1435"/>
      <c r="AN1435"/>
      <c r="AO1435"/>
      <c r="AP1435"/>
      <c r="AQ1435"/>
      <c r="AR1435"/>
      <c r="AS1435"/>
      <c r="AT1435"/>
      <c r="AU1435"/>
      <c r="AV1435"/>
      <c r="AW1435"/>
      <c r="AX1435"/>
      <c r="AY1435"/>
      <c r="AZ1435"/>
      <c r="BA1435"/>
      <c r="BB1435"/>
      <c r="BC1435"/>
      <c r="BD1435"/>
      <c r="BE1435"/>
      <c r="BF1435"/>
      <c r="BG1435"/>
      <c r="BH1435"/>
      <c r="BI1435"/>
      <c r="BJ1435"/>
      <c r="BK1435"/>
      <c r="BL1435"/>
      <c r="BM1435"/>
      <c r="BN1435"/>
      <c r="BO1435"/>
      <c r="BP1435"/>
      <c r="BQ1435"/>
      <c r="BR1435"/>
      <c r="BS1435"/>
      <c r="BT1435"/>
    </row>
    <row r="1436" spans="1:72" s="8" customFormat="1" x14ac:dyDescent="0.25">
      <c r="A1436" s="93"/>
      <c r="B1436" s="93"/>
      <c r="C1436" s="93"/>
      <c r="D1436" s="93"/>
      <c r="E1436" s="104"/>
      <c r="F1436" s="104"/>
      <c r="G1436" s="104"/>
      <c r="H1436" s="104"/>
      <c r="I1436" s="104"/>
      <c r="J1436" s="104"/>
      <c r="K1436" s="104"/>
      <c r="L1436" s="104"/>
      <c r="M1436"/>
      <c r="N1436"/>
      <c r="O1436"/>
      <c r="P1436"/>
      <c r="Q1436"/>
      <c r="R1436"/>
      <c r="S1436"/>
      <c r="T1436"/>
      <c r="U1436"/>
      <c r="V1436"/>
      <c r="W1436"/>
      <c r="X1436"/>
      <c r="Y1436"/>
      <c r="Z1436"/>
      <c r="AA1436"/>
      <c r="AB1436"/>
      <c r="AC1436"/>
      <c r="AD1436"/>
      <c r="AE1436"/>
      <c r="AF1436"/>
      <c r="AG1436"/>
      <c r="AH1436"/>
      <c r="AI1436"/>
      <c r="AJ1436"/>
      <c r="AK1436"/>
      <c r="AL1436"/>
      <c r="AM1436"/>
      <c r="AN1436"/>
      <c r="AO1436"/>
      <c r="AP1436"/>
      <c r="AQ1436"/>
      <c r="AR1436"/>
      <c r="AS1436"/>
      <c r="AT1436"/>
      <c r="AU1436"/>
      <c r="AV1436"/>
      <c r="AW1436"/>
      <c r="AX1436"/>
      <c r="AY1436"/>
      <c r="AZ1436"/>
      <c r="BA1436"/>
      <c r="BB1436"/>
      <c r="BC1436"/>
      <c r="BD1436"/>
      <c r="BE1436"/>
      <c r="BF1436"/>
      <c r="BG1436"/>
      <c r="BH1436"/>
      <c r="BI1436"/>
      <c r="BJ1436"/>
      <c r="BK1436"/>
      <c r="BL1436"/>
      <c r="BM1436"/>
      <c r="BN1436"/>
      <c r="BO1436"/>
      <c r="BP1436"/>
      <c r="BQ1436"/>
      <c r="BR1436"/>
      <c r="BS1436"/>
      <c r="BT1436"/>
    </row>
    <row r="1437" spans="1:72" s="8" customFormat="1" x14ac:dyDescent="0.25">
      <c r="A1437" s="93"/>
      <c r="B1437" s="93"/>
      <c r="C1437" s="93"/>
      <c r="D1437" s="93"/>
      <c r="E1437" s="104"/>
      <c r="F1437" s="104"/>
      <c r="G1437" s="104"/>
      <c r="H1437" s="104"/>
      <c r="I1437" s="104"/>
      <c r="J1437" s="104"/>
      <c r="K1437" s="104"/>
      <c r="L1437" s="104"/>
      <c r="M1437"/>
      <c r="N1437"/>
      <c r="O1437"/>
      <c r="P1437"/>
      <c r="Q1437"/>
      <c r="R1437"/>
      <c r="S1437"/>
      <c r="T1437"/>
      <c r="U1437"/>
      <c r="V1437"/>
      <c r="W1437"/>
      <c r="X1437"/>
      <c r="Y1437"/>
      <c r="Z1437"/>
      <c r="AA1437"/>
      <c r="AB1437"/>
      <c r="AC1437"/>
      <c r="AD1437"/>
      <c r="AE1437"/>
      <c r="AF1437"/>
      <c r="AG1437"/>
      <c r="AH1437"/>
      <c r="AI1437"/>
      <c r="AJ1437"/>
      <c r="AK1437"/>
      <c r="AL1437"/>
      <c r="AM1437"/>
      <c r="AN1437"/>
      <c r="AO1437"/>
      <c r="AP1437"/>
      <c r="AQ1437"/>
      <c r="AR1437"/>
      <c r="AS1437"/>
      <c r="AT1437"/>
      <c r="AU1437"/>
      <c r="AV1437"/>
      <c r="AW1437"/>
      <c r="AX1437"/>
      <c r="AY1437"/>
      <c r="AZ1437"/>
      <c r="BA1437"/>
      <c r="BB1437"/>
      <c r="BC1437"/>
      <c r="BD1437"/>
      <c r="BE1437"/>
      <c r="BF1437"/>
      <c r="BG1437"/>
      <c r="BH1437"/>
      <c r="BI1437"/>
      <c r="BJ1437"/>
      <c r="BK1437"/>
      <c r="BL1437"/>
      <c r="BM1437"/>
      <c r="BN1437"/>
      <c r="BO1437"/>
      <c r="BP1437"/>
      <c r="BQ1437"/>
      <c r="BR1437"/>
      <c r="BS1437"/>
      <c r="BT1437"/>
    </row>
    <row r="1438" spans="1:72" s="8" customFormat="1" x14ac:dyDescent="0.25">
      <c r="A1438" s="93"/>
      <c r="B1438" s="93"/>
      <c r="C1438" s="93"/>
      <c r="D1438" s="93"/>
      <c r="E1438" s="104"/>
      <c r="F1438" s="104"/>
      <c r="G1438" s="104"/>
      <c r="H1438" s="104"/>
      <c r="I1438" s="104"/>
      <c r="J1438" s="104"/>
      <c r="K1438" s="104"/>
      <c r="L1438" s="104"/>
      <c r="M1438"/>
      <c r="N1438"/>
      <c r="O1438"/>
      <c r="P1438"/>
      <c r="Q1438"/>
      <c r="R1438"/>
      <c r="S1438"/>
      <c r="T1438"/>
      <c r="U1438"/>
      <c r="V1438"/>
      <c r="W1438"/>
      <c r="X1438"/>
      <c r="Y1438"/>
      <c r="Z1438"/>
      <c r="AA1438"/>
      <c r="AB1438"/>
      <c r="AC1438"/>
      <c r="AD1438"/>
      <c r="AE1438"/>
      <c r="AF1438"/>
      <c r="AG1438"/>
      <c r="AH1438"/>
      <c r="AI1438"/>
      <c r="AJ1438"/>
      <c r="AK1438"/>
      <c r="AL1438"/>
      <c r="AM1438"/>
      <c r="AN1438"/>
      <c r="AO1438"/>
      <c r="AP1438"/>
      <c r="AQ1438"/>
      <c r="AR1438"/>
      <c r="AS1438"/>
      <c r="AT1438"/>
      <c r="AU1438"/>
      <c r="AV1438"/>
      <c r="AW1438"/>
      <c r="AX1438"/>
      <c r="AY1438"/>
      <c r="AZ1438"/>
      <c r="BA1438"/>
      <c r="BB1438"/>
      <c r="BC1438"/>
      <c r="BD1438"/>
      <c r="BE1438"/>
      <c r="BF1438"/>
      <c r="BG1438"/>
      <c r="BH1438"/>
      <c r="BI1438"/>
      <c r="BJ1438"/>
      <c r="BK1438"/>
      <c r="BL1438"/>
      <c r="BM1438"/>
      <c r="BN1438"/>
      <c r="BO1438"/>
      <c r="BP1438"/>
      <c r="BQ1438"/>
      <c r="BR1438"/>
      <c r="BS1438"/>
      <c r="BT1438"/>
    </row>
    <row r="1439" spans="1:72" s="8" customFormat="1" x14ac:dyDescent="0.25">
      <c r="A1439" s="93"/>
      <c r="B1439" s="93"/>
      <c r="C1439" s="93"/>
      <c r="D1439" s="93"/>
      <c r="E1439" s="104"/>
      <c r="F1439" s="104"/>
      <c r="G1439" s="104"/>
      <c r="H1439" s="104"/>
      <c r="I1439" s="104"/>
      <c r="J1439" s="104"/>
      <c r="K1439" s="104"/>
      <c r="L1439" s="104"/>
      <c r="M1439"/>
      <c r="N1439"/>
      <c r="O1439"/>
      <c r="P1439"/>
      <c r="Q1439"/>
      <c r="R1439"/>
      <c r="S1439"/>
      <c r="T1439"/>
      <c r="U1439"/>
      <c r="V1439"/>
      <c r="W1439"/>
      <c r="X1439"/>
      <c r="Y1439"/>
      <c r="Z1439"/>
      <c r="AA1439"/>
      <c r="AB1439"/>
      <c r="AC1439"/>
      <c r="AD1439"/>
      <c r="AE1439"/>
      <c r="AF1439"/>
      <c r="AG1439"/>
      <c r="AH1439"/>
      <c r="AI1439"/>
      <c r="AJ1439"/>
      <c r="AK1439"/>
      <c r="AL1439"/>
      <c r="AM1439"/>
      <c r="AN1439"/>
      <c r="AO1439"/>
      <c r="AP1439"/>
      <c r="AQ1439"/>
      <c r="AR1439"/>
      <c r="AS1439"/>
      <c r="AT1439"/>
      <c r="AU1439"/>
      <c r="AV1439"/>
      <c r="AW1439"/>
      <c r="AX1439"/>
      <c r="AY1439"/>
      <c r="AZ1439"/>
      <c r="BA1439"/>
      <c r="BB1439"/>
      <c r="BC1439"/>
      <c r="BD1439"/>
      <c r="BE1439"/>
      <c r="BF1439"/>
      <c r="BG1439"/>
      <c r="BH1439"/>
      <c r="BI1439"/>
      <c r="BJ1439"/>
      <c r="BK1439"/>
      <c r="BL1439"/>
      <c r="BM1439"/>
      <c r="BN1439"/>
      <c r="BO1439"/>
      <c r="BP1439"/>
      <c r="BQ1439"/>
      <c r="BR1439"/>
      <c r="BS1439"/>
      <c r="BT1439"/>
    </row>
    <row r="1440" spans="1:72" s="8" customFormat="1" x14ac:dyDescent="0.25">
      <c r="A1440" s="93"/>
      <c r="B1440" s="93"/>
      <c r="C1440" s="93"/>
      <c r="D1440" s="93"/>
      <c r="E1440" s="104"/>
      <c r="F1440" s="104"/>
      <c r="G1440" s="104"/>
      <c r="H1440" s="104"/>
      <c r="I1440" s="104"/>
      <c r="J1440" s="104"/>
      <c r="K1440" s="104"/>
      <c r="L1440" s="104"/>
      <c r="M1440"/>
      <c r="N1440"/>
      <c r="O1440"/>
      <c r="P1440"/>
      <c r="Q1440"/>
      <c r="R1440"/>
      <c r="S1440"/>
      <c r="T1440"/>
      <c r="U1440"/>
      <c r="V1440"/>
      <c r="W1440"/>
      <c r="X1440"/>
      <c r="Y1440"/>
      <c r="Z1440"/>
      <c r="AA1440"/>
      <c r="AB1440"/>
      <c r="AC1440"/>
      <c r="AD1440"/>
      <c r="AE1440"/>
      <c r="AF1440"/>
      <c r="AG1440"/>
      <c r="AH1440"/>
      <c r="AI1440"/>
      <c r="AJ1440"/>
      <c r="AK1440"/>
      <c r="AL1440"/>
      <c r="AM1440"/>
      <c r="AN1440"/>
      <c r="AO1440"/>
      <c r="AP1440"/>
      <c r="AQ1440"/>
      <c r="AR1440"/>
      <c r="AS1440"/>
      <c r="AT1440"/>
      <c r="AU1440"/>
      <c r="AV1440"/>
      <c r="AW1440"/>
      <c r="AX1440"/>
      <c r="AY1440"/>
      <c r="AZ1440"/>
      <c r="BA1440"/>
      <c r="BB1440"/>
      <c r="BC1440"/>
      <c r="BD1440"/>
      <c r="BE1440"/>
      <c r="BF1440"/>
      <c r="BG1440"/>
      <c r="BH1440"/>
      <c r="BI1440"/>
      <c r="BJ1440"/>
      <c r="BK1440"/>
      <c r="BL1440"/>
      <c r="BM1440"/>
      <c r="BN1440"/>
      <c r="BO1440"/>
      <c r="BP1440"/>
      <c r="BQ1440"/>
      <c r="BR1440"/>
      <c r="BS1440"/>
      <c r="BT1440"/>
    </row>
    <row r="1441" spans="1:72" s="8" customFormat="1" x14ac:dyDescent="0.25">
      <c r="A1441" s="93"/>
      <c r="B1441" s="93"/>
      <c r="C1441" s="93"/>
      <c r="D1441" s="93"/>
      <c r="E1441" s="104"/>
      <c r="F1441" s="104"/>
      <c r="G1441" s="104"/>
      <c r="H1441" s="104"/>
      <c r="I1441" s="104"/>
      <c r="J1441" s="104"/>
      <c r="K1441" s="104"/>
      <c r="L1441" s="104"/>
      <c r="M1441"/>
      <c r="N1441"/>
      <c r="O1441"/>
      <c r="P1441"/>
      <c r="Q1441"/>
      <c r="R1441"/>
      <c r="S1441"/>
      <c r="T1441"/>
      <c r="U1441"/>
      <c r="V1441"/>
      <c r="W1441"/>
      <c r="X1441"/>
      <c r="Y1441"/>
      <c r="Z1441"/>
      <c r="AA1441"/>
      <c r="AB1441"/>
      <c r="AC1441"/>
      <c r="AD1441"/>
      <c r="AE1441"/>
      <c r="AF1441"/>
      <c r="AG1441"/>
      <c r="AH1441"/>
      <c r="AI1441"/>
      <c r="AJ1441"/>
      <c r="AK1441"/>
      <c r="AL1441"/>
      <c r="AM1441"/>
      <c r="AN1441"/>
      <c r="AO1441"/>
      <c r="AP1441"/>
      <c r="AQ1441"/>
      <c r="AR1441"/>
      <c r="AS1441"/>
      <c r="AT1441"/>
      <c r="AU1441"/>
      <c r="AV1441"/>
      <c r="AW1441"/>
      <c r="AX1441"/>
      <c r="AY1441"/>
      <c r="AZ1441"/>
      <c r="BA1441"/>
      <c r="BB1441"/>
      <c r="BC1441"/>
      <c r="BD1441"/>
      <c r="BE1441"/>
      <c r="BF1441"/>
      <c r="BG1441"/>
      <c r="BH1441"/>
      <c r="BI1441"/>
      <c r="BJ1441"/>
      <c r="BK1441"/>
      <c r="BL1441"/>
      <c r="BM1441"/>
      <c r="BN1441"/>
      <c r="BO1441"/>
      <c r="BP1441"/>
      <c r="BQ1441"/>
      <c r="BR1441"/>
      <c r="BS1441"/>
      <c r="BT1441"/>
    </row>
    <row r="1442" spans="1:72" s="8" customFormat="1" x14ac:dyDescent="0.25">
      <c r="A1442" s="93"/>
      <c r="B1442" s="93"/>
      <c r="C1442" s="93"/>
      <c r="D1442" s="93"/>
      <c r="E1442" s="104"/>
      <c r="F1442" s="104"/>
      <c r="G1442" s="104"/>
      <c r="H1442" s="104"/>
      <c r="I1442" s="104"/>
      <c r="J1442" s="104"/>
      <c r="K1442" s="104"/>
      <c r="L1442" s="104"/>
      <c r="M1442"/>
      <c r="N1442"/>
      <c r="O1442"/>
      <c r="P1442"/>
      <c r="Q1442"/>
      <c r="R1442"/>
      <c r="S1442"/>
      <c r="T1442"/>
      <c r="U1442"/>
      <c r="V1442"/>
      <c r="W1442"/>
      <c r="X1442"/>
      <c r="Y1442"/>
      <c r="Z1442"/>
      <c r="AA1442"/>
      <c r="AB1442"/>
      <c r="AC1442"/>
      <c r="AD1442"/>
      <c r="AE1442"/>
      <c r="AF1442"/>
      <c r="AG1442"/>
      <c r="AH1442"/>
      <c r="AI1442"/>
      <c r="AJ1442"/>
      <c r="AK1442"/>
      <c r="AL1442"/>
      <c r="AM1442"/>
      <c r="AN1442"/>
      <c r="AO1442"/>
      <c r="AP1442"/>
      <c r="AQ1442"/>
      <c r="AR1442"/>
      <c r="AS1442"/>
      <c r="AT1442"/>
      <c r="AU1442"/>
      <c r="AV1442"/>
      <c r="AW1442"/>
      <c r="AX1442"/>
      <c r="AY1442"/>
      <c r="AZ1442"/>
      <c r="BA1442"/>
      <c r="BB1442"/>
      <c r="BC1442"/>
      <c r="BD1442"/>
      <c r="BE1442"/>
      <c r="BF1442"/>
      <c r="BG1442"/>
      <c r="BH1442"/>
      <c r="BI1442"/>
      <c r="BJ1442"/>
      <c r="BK1442"/>
      <c r="BL1442"/>
      <c r="BM1442"/>
      <c r="BN1442"/>
      <c r="BO1442"/>
      <c r="BP1442"/>
      <c r="BQ1442"/>
      <c r="BR1442"/>
      <c r="BS1442"/>
      <c r="BT1442"/>
    </row>
    <row r="1443" spans="1:72" s="8" customFormat="1" x14ac:dyDescent="0.25">
      <c r="A1443" s="93"/>
      <c r="B1443" s="93"/>
      <c r="C1443" s="93"/>
      <c r="D1443" s="93"/>
      <c r="E1443" s="104"/>
      <c r="F1443" s="104"/>
      <c r="G1443" s="104"/>
      <c r="H1443" s="104"/>
      <c r="I1443" s="104"/>
      <c r="J1443" s="104"/>
      <c r="K1443" s="104"/>
      <c r="L1443" s="104"/>
      <c r="M1443"/>
      <c r="N1443"/>
      <c r="O1443"/>
      <c r="P1443"/>
      <c r="Q1443"/>
      <c r="R1443"/>
      <c r="S1443"/>
      <c r="T1443"/>
      <c r="U1443"/>
      <c r="V1443"/>
      <c r="W1443"/>
      <c r="X1443"/>
      <c r="Y1443"/>
      <c r="Z1443"/>
      <c r="AA1443"/>
      <c r="AB1443"/>
      <c r="AC1443"/>
      <c r="AD1443"/>
      <c r="AE1443"/>
      <c r="AF1443"/>
      <c r="AG1443"/>
      <c r="AH1443"/>
      <c r="AI1443"/>
      <c r="AJ1443"/>
      <c r="AK1443"/>
      <c r="AL1443"/>
      <c r="AM1443"/>
      <c r="AN1443"/>
      <c r="AO1443"/>
      <c r="AP1443"/>
      <c r="AQ1443"/>
      <c r="AR1443"/>
      <c r="AS1443"/>
      <c r="AT1443"/>
      <c r="AU1443"/>
      <c r="AV1443"/>
      <c r="AW1443"/>
      <c r="AX1443"/>
      <c r="AY1443"/>
      <c r="AZ1443"/>
      <c r="BA1443"/>
      <c r="BB1443"/>
      <c r="BC1443"/>
      <c r="BD1443"/>
      <c r="BE1443"/>
      <c r="BF1443"/>
      <c r="BG1443"/>
      <c r="BH1443"/>
      <c r="BI1443"/>
      <c r="BJ1443"/>
      <c r="BK1443"/>
      <c r="BL1443"/>
      <c r="BM1443"/>
      <c r="BN1443"/>
      <c r="BO1443"/>
      <c r="BP1443"/>
      <c r="BQ1443"/>
      <c r="BR1443"/>
      <c r="BS1443"/>
      <c r="BT1443"/>
    </row>
    <row r="1444" spans="1:72" s="8" customFormat="1" x14ac:dyDescent="0.25">
      <c r="A1444" s="93"/>
      <c r="B1444" s="93"/>
      <c r="C1444" s="93"/>
      <c r="D1444" s="93"/>
      <c r="E1444" s="104"/>
      <c r="F1444" s="104"/>
      <c r="G1444" s="104"/>
      <c r="H1444" s="104"/>
      <c r="I1444" s="104"/>
      <c r="J1444" s="104"/>
      <c r="K1444" s="104"/>
      <c r="L1444" s="104"/>
      <c r="M1444"/>
      <c r="N1444"/>
      <c r="O1444"/>
      <c r="P1444"/>
      <c r="Q1444"/>
      <c r="R1444"/>
      <c r="S1444"/>
      <c r="T1444"/>
      <c r="U1444"/>
      <c r="V1444"/>
      <c r="W1444"/>
      <c r="X1444"/>
      <c r="Y1444"/>
      <c r="Z1444"/>
      <c r="AA1444"/>
      <c r="AB1444"/>
      <c r="AC1444"/>
      <c r="AD1444"/>
      <c r="AE1444"/>
      <c r="AF1444"/>
      <c r="AG1444"/>
      <c r="AH1444"/>
      <c r="AI1444"/>
      <c r="AJ1444"/>
      <c r="AK1444"/>
      <c r="AL1444"/>
      <c r="AM1444"/>
      <c r="AN1444"/>
      <c r="AO1444"/>
      <c r="AP1444"/>
      <c r="AQ1444"/>
      <c r="AR1444"/>
      <c r="AS1444"/>
      <c r="AT1444"/>
      <c r="AU1444"/>
      <c r="AV1444"/>
      <c r="AW1444"/>
      <c r="AX1444"/>
      <c r="AY1444"/>
      <c r="AZ1444"/>
      <c r="BA1444"/>
      <c r="BB1444"/>
      <c r="BC1444"/>
      <c r="BD1444"/>
      <c r="BE1444"/>
      <c r="BF1444"/>
      <c r="BG1444"/>
      <c r="BH1444"/>
      <c r="BI1444"/>
      <c r="BJ1444"/>
      <c r="BK1444"/>
      <c r="BL1444"/>
      <c r="BM1444"/>
      <c r="BN1444"/>
      <c r="BO1444"/>
      <c r="BP1444"/>
      <c r="BQ1444"/>
      <c r="BR1444"/>
      <c r="BS1444"/>
      <c r="BT1444"/>
    </row>
    <row r="1445" spans="1:72" s="8" customFormat="1" x14ac:dyDescent="0.25">
      <c r="A1445" s="93"/>
      <c r="B1445" s="93"/>
      <c r="C1445" s="93"/>
      <c r="D1445" s="93"/>
      <c r="E1445" s="104"/>
      <c r="F1445" s="104"/>
      <c r="G1445" s="104"/>
      <c r="H1445" s="104"/>
      <c r="I1445" s="104"/>
      <c r="J1445" s="104"/>
      <c r="K1445" s="104"/>
      <c r="L1445" s="104"/>
      <c r="M1445"/>
      <c r="N1445"/>
      <c r="O1445"/>
      <c r="P1445"/>
      <c r="Q1445"/>
      <c r="R1445"/>
      <c r="S1445"/>
      <c r="T1445"/>
      <c r="U1445"/>
      <c r="V1445"/>
      <c r="W1445"/>
      <c r="X1445"/>
      <c r="Y1445"/>
      <c r="Z1445"/>
      <c r="AA1445"/>
      <c r="AB1445"/>
      <c r="AC1445"/>
      <c r="AD1445"/>
      <c r="AE1445"/>
      <c r="AF1445"/>
      <c r="AG1445"/>
      <c r="AH1445"/>
      <c r="AI1445"/>
      <c r="AJ1445"/>
      <c r="AK1445"/>
      <c r="AL1445"/>
      <c r="AM1445"/>
      <c r="AN1445"/>
      <c r="AO1445"/>
      <c r="AP1445"/>
      <c r="AQ1445"/>
      <c r="AR1445"/>
      <c r="AS1445"/>
      <c r="AT1445"/>
      <c r="AU1445"/>
      <c r="AV1445"/>
      <c r="AW1445"/>
      <c r="AX1445"/>
      <c r="AY1445"/>
      <c r="AZ1445"/>
      <c r="BA1445"/>
      <c r="BB1445"/>
      <c r="BC1445"/>
      <c r="BD1445"/>
      <c r="BE1445"/>
      <c r="BF1445"/>
      <c r="BG1445"/>
      <c r="BH1445"/>
      <c r="BI1445"/>
      <c r="BJ1445"/>
      <c r="BK1445"/>
      <c r="BL1445"/>
      <c r="BM1445"/>
      <c r="BN1445"/>
      <c r="BO1445"/>
      <c r="BP1445"/>
      <c r="BQ1445"/>
      <c r="BR1445"/>
      <c r="BS1445"/>
      <c r="BT1445"/>
    </row>
    <row r="1446" spans="1:72" s="8" customFormat="1" x14ac:dyDescent="0.25">
      <c r="A1446" s="93"/>
      <c r="B1446" s="93"/>
      <c r="C1446" s="93"/>
      <c r="D1446" s="93"/>
      <c r="E1446" s="104"/>
      <c r="F1446" s="104"/>
      <c r="G1446" s="104"/>
      <c r="H1446" s="104"/>
      <c r="I1446" s="104"/>
      <c r="J1446" s="104"/>
      <c r="K1446" s="104"/>
      <c r="L1446" s="104"/>
      <c r="M1446"/>
      <c r="N1446"/>
      <c r="O1446"/>
      <c r="P1446"/>
      <c r="Q1446"/>
      <c r="R1446"/>
      <c r="S1446"/>
      <c r="T1446"/>
      <c r="U1446"/>
      <c r="V1446"/>
      <c r="W1446"/>
      <c r="X1446"/>
      <c r="Y1446"/>
      <c r="Z1446"/>
      <c r="AA1446"/>
      <c r="AB1446"/>
      <c r="AC1446"/>
      <c r="AD1446"/>
      <c r="AE1446"/>
      <c r="AF1446"/>
      <c r="AG1446"/>
      <c r="AH1446"/>
      <c r="AI1446"/>
      <c r="AJ1446"/>
      <c r="AK1446"/>
      <c r="AL1446"/>
      <c r="AM1446"/>
      <c r="AN1446"/>
      <c r="AO1446"/>
      <c r="AP1446"/>
      <c r="AQ1446"/>
      <c r="AR1446"/>
      <c r="AS1446"/>
      <c r="AT1446"/>
      <c r="AU1446"/>
      <c r="AV1446"/>
      <c r="AW1446"/>
      <c r="AX1446"/>
      <c r="AY1446"/>
      <c r="AZ1446"/>
      <c r="BA1446"/>
      <c r="BB1446"/>
      <c r="BC1446"/>
      <c r="BD1446"/>
      <c r="BE1446"/>
      <c r="BF1446"/>
      <c r="BG1446"/>
      <c r="BH1446"/>
      <c r="BI1446"/>
      <c r="BJ1446"/>
      <c r="BK1446"/>
      <c r="BL1446"/>
      <c r="BM1446"/>
      <c r="BN1446"/>
      <c r="BO1446"/>
      <c r="BP1446"/>
      <c r="BQ1446"/>
      <c r="BR1446"/>
      <c r="BS1446"/>
      <c r="BT1446"/>
    </row>
    <row r="1447" spans="1:72" s="8" customFormat="1" x14ac:dyDescent="0.25">
      <c r="A1447" s="93"/>
      <c r="B1447" s="93"/>
      <c r="C1447" s="93"/>
      <c r="D1447" s="93"/>
      <c r="E1447" s="104"/>
      <c r="F1447" s="104"/>
      <c r="G1447" s="104"/>
      <c r="H1447" s="104"/>
      <c r="I1447" s="104"/>
      <c r="J1447" s="104"/>
      <c r="K1447" s="104"/>
      <c r="L1447" s="104"/>
      <c r="M1447"/>
      <c r="N1447"/>
      <c r="O1447"/>
      <c r="P1447"/>
      <c r="Q1447"/>
      <c r="R1447"/>
      <c r="S1447"/>
      <c r="T1447"/>
      <c r="U1447"/>
      <c r="V1447"/>
      <c r="W1447"/>
      <c r="X1447"/>
      <c r="Y1447"/>
      <c r="Z1447"/>
      <c r="AA1447"/>
      <c r="AB1447"/>
      <c r="AC1447"/>
      <c r="AD1447"/>
      <c r="AE1447"/>
      <c r="AF1447"/>
      <c r="AG1447"/>
      <c r="AH1447"/>
      <c r="AI1447"/>
      <c r="AJ1447"/>
      <c r="AK1447"/>
      <c r="AL1447"/>
      <c r="AM1447"/>
      <c r="AN1447"/>
      <c r="AO1447"/>
      <c r="AP1447"/>
      <c r="AQ1447"/>
      <c r="AR1447"/>
      <c r="AS1447"/>
      <c r="AT1447"/>
      <c r="AU1447"/>
      <c r="AV1447"/>
      <c r="AW1447"/>
      <c r="AX1447"/>
      <c r="AY1447"/>
      <c r="AZ1447"/>
      <c r="BA1447"/>
      <c r="BB1447"/>
      <c r="BC1447"/>
      <c r="BD1447"/>
      <c r="BE1447"/>
      <c r="BF1447"/>
      <c r="BG1447"/>
      <c r="BH1447"/>
      <c r="BI1447"/>
      <c r="BJ1447"/>
      <c r="BK1447"/>
      <c r="BL1447"/>
      <c r="BM1447"/>
      <c r="BN1447"/>
      <c r="BO1447"/>
      <c r="BP1447"/>
      <c r="BQ1447"/>
      <c r="BR1447"/>
      <c r="BS1447"/>
      <c r="BT1447"/>
    </row>
    <row r="1448" spans="1:72" s="8" customFormat="1" x14ac:dyDescent="0.25">
      <c r="A1448" s="93"/>
      <c r="B1448" s="93"/>
      <c r="C1448" s="93"/>
      <c r="D1448" s="93"/>
      <c r="E1448" s="104"/>
      <c r="F1448" s="104"/>
      <c r="G1448" s="104"/>
      <c r="H1448" s="104"/>
      <c r="I1448" s="104"/>
      <c r="J1448" s="104"/>
      <c r="K1448" s="104"/>
      <c r="L1448" s="104"/>
      <c r="M1448"/>
      <c r="N1448"/>
      <c r="O1448"/>
      <c r="P1448"/>
      <c r="Q1448"/>
      <c r="R1448"/>
      <c r="S1448"/>
      <c r="T1448"/>
      <c r="U1448"/>
      <c r="V1448"/>
      <c r="W1448"/>
      <c r="X1448"/>
      <c r="Y1448"/>
      <c r="Z1448"/>
      <c r="AA1448"/>
      <c r="AB1448"/>
      <c r="AC1448"/>
      <c r="AD1448"/>
      <c r="AE1448"/>
      <c r="AF1448"/>
      <c r="AG1448"/>
      <c r="AH1448"/>
      <c r="AI1448"/>
      <c r="AJ1448"/>
      <c r="AK1448"/>
      <c r="AL1448"/>
      <c r="AM1448"/>
      <c r="AN1448"/>
      <c r="AO1448"/>
      <c r="AP1448"/>
      <c r="AQ1448"/>
      <c r="AR1448"/>
      <c r="AS1448"/>
      <c r="AT1448"/>
      <c r="AU1448"/>
      <c r="AV1448"/>
      <c r="AW1448"/>
      <c r="AX1448"/>
      <c r="AY1448"/>
      <c r="AZ1448"/>
      <c r="BA1448"/>
      <c r="BB1448"/>
      <c r="BC1448"/>
      <c r="BD1448"/>
      <c r="BE1448"/>
      <c r="BF1448"/>
      <c r="BG1448"/>
      <c r="BH1448"/>
      <c r="BI1448"/>
      <c r="BJ1448"/>
      <c r="BK1448"/>
      <c r="BL1448"/>
      <c r="BM1448"/>
      <c r="BN1448"/>
      <c r="BO1448"/>
      <c r="BP1448"/>
      <c r="BQ1448"/>
      <c r="BR1448"/>
      <c r="BS1448"/>
      <c r="BT1448"/>
    </row>
    <row r="1449" spans="1:72" s="8" customFormat="1" x14ac:dyDescent="0.25">
      <c r="A1449" s="93"/>
      <c r="B1449" s="93"/>
      <c r="C1449" s="93"/>
      <c r="D1449" s="93"/>
      <c r="E1449" s="104"/>
      <c r="F1449" s="104"/>
      <c r="G1449" s="104"/>
      <c r="H1449" s="104"/>
      <c r="I1449" s="104"/>
      <c r="J1449" s="104"/>
      <c r="K1449" s="104"/>
      <c r="L1449" s="104"/>
      <c r="M1449"/>
      <c r="N1449"/>
      <c r="O1449"/>
      <c r="P1449"/>
      <c r="Q1449"/>
      <c r="R1449"/>
      <c r="S1449"/>
      <c r="T1449"/>
      <c r="U1449"/>
      <c r="V1449"/>
      <c r="W1449"/>
      <c r="X1449"/>
      <c r="Y1449"/>
      <c r="Z1449"/>
      <c r="AA1449"/>
      <c r="AB1449"/>
      <c r="AC1449"/>
      <c r="AD1449"/>
      <c r="AE1449"/>
      <c r="AF1449"/>
      <c r="AG1449"/>
      <c r="AH1449"/>
      <c r="AI1449"/>
      <c r="AJ1449"/>
      <c r="AK1449"/>
      <c r="AL1449"/>
      <c r="AM1449"/>
      <c r="AN1449"/>
      <c r="AO1449"/>
      <c r="AP1449"/>
      <c r="AQ1449"/>
      <c r="AR1449"/>
      <c r="AS1449"/>
      <c r="AT1449"/>
      <c r="AU1449"/>
      <c r="AV1449"/>
      <c r="AW1449"/>
      <c r="AX1449"/>
      <c r="AY1449"/>
      <c r="AZ1449"/>
      <c r="BA1449"/>
      <c r="BB1449"/>
      <c r="BC1449"/>
      <c r="BD1449"/>
      <c r="BE1449"/>
      <c r="BF1449"/>
      <c r="BG1449"/>
      <c r="BH1449"/>
      <c r="BI1449"/>
      <c r="BJ1449"/>
      <c r="BK1449"/>
      <c r="BL1449"/>
      <c r="BM1449"/>
      <c r="BN1449"/>
      <c r="BO1449"/>
      <c r="BP1449"/>
      <c r="BQ1449"/>
      <c r="BR1449"/>
      <c r="BS1449"/>
      <c r="BT1449"/>
    </row>
    <row r="1450" spans="1:72" s="8" customFormat="1" x14ac:dyDescent="0.25">
      <c r="A1450" s="93"/>
      <c r="B1450" s="93"/>
      <c r="C1450" s="93"/>
      <c r="D1450" s="93"/>
      <c r="E1450" s="104"/>
      <c r="F1450" s="104"/>
      <c r="G1450" s="104"/>
      <c r="H1450" s="104"/>
      <c r="I1450" s="104"/>
      <c r="J1450" s="104"/>
      <c r="K1450" s="104"/>
      <c r="L1450" s="104"/>
      <c r="M1450"/>
      <c r="N1450"/>
      <c r="O1450"/>
      <c r="P1450"/>
      <c r="Q1450"/>
      <c r="R1450"/>
      <c r="S1450"/>
      <c r="T1450"/>
      <c r="U1450"/>
      <c r="V1450"/>
      <c r="W1450"/>
      <c r="X1450"/>
      <c r="Y1450"/>
      <c r="Z1450"/>
      <c r="AA1450"/>
      <c r="AB1450"/>
      <c r="AC1450"/>
      <c r="AD1450"/>
      <c r="AE1450"/>
      <c r="AF1450"/>
      <c r="AG1450"/>
      <c r="AH1450"/>
      <c r="AI1450"/>
      <c r="AJ1450"/>
      <c r="AK1450"/>
      <c r="AL1450"/>
      <c r="AM1450"/>
      <c r="AN1450"/>
      <c r="AO1450"/>
      <c r="AP1450"/>
      <c r="AQ1450"/>
      <c r="AR1450"/>
      <c r="AS1450"/>
      <c r="AT1450"/>
      <c r="AU1450"/>
      <c r="AV1450"/>
      <c r="AW1450"/>
      <c r="AX1450"/>
      <c r="AY1450"/>
      <c r="AZ1450"/>
      <c r="BA1450"/>
      <c r="BB1450"/>
      <c r="BC1450"/>
      <c r="BD1450"/>
      <c r="BE1450"/>
      <c r="BF1450"/>
      <c r="BG1450"/>
      <c r="BH1450"/>
      <c r="BI1450"/>
      <c r="BJ1450"/>
      <c r="BK1450"/>
      <c r="BL1450"/>
      <c r="BM1450"/>
      <c r="BN1450"/>
      <c r="BO1450"/>
      <c r="BP1450"/>
      <c r="BQ1450"/>
      <c r="BR1450"/>
      <c r="BS1450"/>
      <c r="BT1450"/>
    </row>
    <row r="1451" spans="1:72" s="8" customFormat="1" x14ac:dyDescent="0.25">
      <c r="A1451" s="93"/>
      <c r="B1451" s="93"/>
      <c r="C1451" s="93"/>
      <c r="D1451" s="93"/>
      <c r="E1451" s="104"/>
      <c r="F1451" s="104"/>
      <c r="G1451" s="104"/>
      <c r="H1451" s="104"/>
      <c r="I1451" s="104"/>
      <c r="J1451" s="104"/>
      <c r="K1451" s="104"/>
      <c r="L1451" s="104"/>
      <c r="M1451"/>
      <c r="N1451"/>
      <c r="O1451"/>
      <c r="P1451"/>
      <c r="Q1451"/>
      <c r="R1451"/>
      <c r="S1451"/>
      <c r="T1451"/>
      <c r="U1451"/>
      <c r="V1451"/>
      <c r="W1451"/>
      <c r="X1451"/>
      <c r="Y1451"/>
      <c r="Z1451"/>
      <c r="AA1451"/>
      <c r="AB1451"/>
      <c r="AC1451"/>
      <c r="AD1451"/>
      <c r="AE1451"/>
      <c r="AF1451"/>
      <c r="AG1451"/>
      <c r="AH1451"/>
      <c r="AI1451"/>
      <c r="AJ1451"/>
      <c r="AK1451"/>
      <c r="AL1451"/>
      <c r="AM1451"/>
      <c r="AN1451"/>
      <c r="AO1451"/>
      <c r="AP1451"/>
      <c r="AQ1451"/>
      <c r="AR1451"/>
      <c r="AS1451"/>
      <c r="AT1451"/>
      <c r="AU1451"/>
      <c r="AV1451"/>
      <c r="AW1451"/>
      <c r="AX1451"/>
      <c r="AY1451"/>
      <c r="AZ1451"/>
      <c r="BA1451"/>
      <c r="BB1451"/>
      <c r="BC1451"/>
      <c r="BD1451"/>
      <c r="BE1451"/>
      <c r="BF1451"/>
      <c r="BG1451"/>
      <c r="BH1451"/>
      <c r="BI1451"/>
      <c r="BJ1451"/>
      <c r="BK1451"/>
      <c r="BL1451"/>
      <c r="BM1451"/>
      <c r="BN1451"/>
      <c r="BO1451"/>
      <c r="BP1451"/>
      <c r="BQ1451"/>
      <c r="BR1451"/>
      <c r="BS1451"/>
      <c r="BT1451"/>
    </row>
    <row r="1452" spans="1:72" s="8" customFormat="1" x14ac:dyDescent="0.25">
      <c r="A1452" s="93"/>
      <c r="B1452" s="93"/>
      <c r="C1452" s="93"/>
      <c r="D1452" s="93"/>
      <c r="E1452" s="104"/>
      <c r="F1452" s="104"/>
      <c r="G1452" s="104"/>
      <c r="H1452" s="104"/>
      <c r="I1452" s="104"/>
      <c r="J1452" s="104"/>
      <c r="K1452" s="104"/>
      <c r="L1452" s="104"/>
      <c r="M1452"/>
      <c r="N1452"/>
      <c r="O1452"/>
      <c r="P1452"/>
      <c r="Q1452"/>
      <c r="R1452"/>
      <c r="S1452"/>
      <c r="T1452"/>
      <c r="U1452"/>
      <c r="V1452"/>
      <c r="W1452"/>
      <c r="X1452"/>
      <c r="Y1452"/>
      <c r="Z1452"/>
      <c r="AA1452"/>
      <c r="AB1452"/>
      <c r="AC1452"/>
      <c r="AD1452"/>
      <c r="AE1452"/>
      <c r="AF1452"/>
      <c r="AG1452"/>
      <c r="AH1452"/>
      <c r="AI1452"/>
      <c r="AJ1452"/>
      <c r="AK1452"/>
      <c r="AL1452"/>
      <c r="AM1452"/>
      <c r="AN1452"/>
      <c r="AO1452"/>
      <c r="AP1452"/>
      <c r="AQ1452"/>
      <c r="AR1452"/>
      <c r="AS1452"/>
      <c r="AT1452"/>
      <c r="AU1452"/>
      <c r="AV1452"/>
      <c r="AW1452"/>
      <c r="AX1452"/>
      <c r="AY1452"/>
      <c r="AZ1452"/>
      <c r="BA1452"/>
      <c r="BB1452"/>
      <c r="BC1452"/>
      <c r="BD1452"/>
      <c r="BE1452"/>
      <c r="BF1452"/>
      <c r="BG1452"/>
      <c r="BH1452"/>
      <c r="BI1452"/>
      <c r="BJ1452"/>
      <c r="BK1452"/>
      <c r="BL1452"/>
      <c r="BM1452"/>
      <c r="BN1452"/>
      <c r="BO1452"/>
      <c r="BP1452"/>
      <c r="BQ1452"/>
      <c r="BR1452"/>
      <c r="BS1452"/>
      <c r="BT1452"/>
    </row>
    <row r="1453" spans="1:72" s="8" customFormat="1" x14ac:dyDescent="0.25">
      <c r="A1453" s="93"/>
      <c r="B1453" s="93"/>
      <c r="C1453" s="93"/>
      <c r="D1453" s="93"/>
      <c r="E1453" s="104"/>
      <c r="F1453" s="104"/>
      <c r="G1453" s="104"/>
      <c r="H1453" s="104"/>
      <c r="I1453" s="104"/>
      <c r="J1453" s="104"/>
      <c r="K1453" s="104"/>
      <c r="L1453" s="104"/>
      <c r="M1453"/>
      <c r="N1453"/>
      <c r="O1453"/>
      <c r="P1453"/>
      <c r="Q1453"/>
      <c r="R1453"/>
      <c r="S1453"/>
      <c r="T1453"/>
      <c r="U1453"/>
      <c r="V1453"/>
      <c r="W1453"/>
      <c r="X1453"/>
      <c r="Y1453"/>
      <c r="Z1453"/>
      <c r="AA1453"/>
      <c r="AB1453"/>
      <c r="AC1453"/>
      <c r="AD1453"/>
      <c r="AE1453"/>
      <c r="AF1453"/>
      <c r="AG1453"/>
      <c r="AH1453"/>
      <c r="AI1453"/>
      <c r="AJ1453"/>
      <c r="AK1453"/>
      <c r="AL1453"/>
      <c r="AM1453"/>
      <c r="AN1453"/>
      <c r="AO1453"/>
      <c r="AP1453"/>
      <c r="AQ1453"/>
      <c r="AR1453"/>
      <c r="AS1453"/>
      <c r="AT1453"/>
      <c r="AU1453"/>
      <c r="AV1453"/>
      <c r="AW1453"/>
      <c r="AX1453"/>
      <c r="AY1453"/>
      <c r="AZ1453"/>
      <c r="BA1453"/>
      <c r="BB1453"/>
      <c r="BC1453"/>
      <c r="BD1453"/>
      <c r="BE1453"/>
      <c r="BF1453"/>
      <c r="BG1453"/>
      <c r="BH1453"/>
      <c r="BI1453"/>
      <c r="BJ1453"/>
      <c r="BK1453"/>
      <c r="BL1453"/>
      <c r="BM1453"/>
      <c r="BN1453"/>
      <c r="BO1453"/>
      <c r="BP1453"/>
      <c r="BQ1453"/>
      <c r="BR1453"/>
      <c r="BS1453"/>
      <c r="BT1453"/>
    </row>
    <row r="1454" spans="1:72" s="8" customFormat="1" x14ac:dyDescent="0.25">
      <c r="A1454" s="93"/>
      <c r="B1454" s="93"/>
      <c r="C1454" s="93"/>
      <c r="D1454" s="93"/>
      <c r="E1454" s="104"/>
      <c r="F1454" s="104"/>
      <c r="G1454" s="104"/>
      <c r="H1454" s="104"/>
      <c r="I1454" s="104"/>
      <c r="J1454" s="104"/>
      <c r="K1454" s="104"/>
      <c r="L1454" s="104"/>
      <c r="M1454"/>
      <c r="N1454"/>
      <c r="O1454"/>
      <c r="P1454"/>
      <c r="Q1454"/>
      <c r="R1454"/>
      <c r="S1454"/>
      <c r="T1454"/>
      <c r="U1454"/>
      <c r="V1454"/>
      <c r="W1454"/>
      <c r="X1454"/>
      <c r="Y1454"/>
      <c r="Z1454"/>
      <c r="AA1454"/>
      <c r="AB1454"/>
      <c r="AC1454"/>
      <c r="AD1454"/>
      <c r="AE1454"/>
      <c r="AF1454"/>
      <c r="AG1454"/>
      <c r="AH1454"/>
      <c r="AI1454"/>
      <c r="AJ1454"/>
      <c r="AK1454"/>
      <c r="AL1454"/>
      <c r="AM1454"/>
      <c r="AN1454"/>
      <c r="AO1454"/>
      <c r="AP1454"/>
      <c r="AQ1454"/>
      <c r="AR1454"/>
      <c r="AS1454"/>
      <c r="AT1454"/>
      <c r="AU1454"/>
      <c r="AV1454"/>
      <c r="AW1454"/>
      <c r="AX1454"/>
      <c r="AY1454"/>
      <c r="AZ1454"/>
      <c r="BA1454"/>
      <c r="BB1454"/>
      <c r="BC1454"/>
      <c r="BD1454"/>
      <c r="BE1454"/>
      <c r="BF1454"/>
      <c r="BG1454"/>
      <c r="BH1454"/>
      <c r="BI1454"/>
      <c r="BJ1454"/>
      <c r="BK1454"/>
      <c r="BL1454"/>
      <c r="BM1454"/>
      <c r="BN1454"/>
      <c r="BO1454"/>
      <c r="BP1454"/>
      <c r="BQ1454"/>
      <c r="BR1454"/>
      <c r="BS1454"/>
      <c r="BT1454"/>
    </row>
    <row r="1455" spans="1:72" s="8" customFormat="1" x14ac:dyDescent="0.25">
      <c r="A1455" s="93"/>
      <c r="B1455" s="93"/>
      <c r="C1455" s="93"/>
      <c r="D1455" s="93"/>
      <c r="E1455" s="104"/>
      <c r="F1455" s="104"/>
      <c r="G1455" s="104"/>
      <c r="H1455" s="104"/>
      <c r="I1455" s="104"/>
      <c r="J1455" s="104"/>
      <c r="K1455" s="104"/>
      <c r="L1455" s="104"/>
      <c r="M1455"/>
      <c r="N1455"/>
      <c r="O1455"/>
      <c r="P1455"/>
      <c r="Q1455"/>
      <c r="R1455"/>
      <c r="S1455"/>
      <c r="T1455"/>
      <c r="U1455"/>
      <c r="V1455"/>
      <c r="W1455"/>
      <c r="X1455"/>
      <c r="Y1455"/>
      <c r="Z1455"/>
      <c r="AA1455"/>
      <c r="AB1455"/>
      <c r="AC1455"/>
      <c r="AD1455"/>
      <c r="AE1455"/>
      <c r="AF1455"/>
      <c r="AG1455"/>
      <c r="AH1455"/>
      <c r="AI1455"/>
      <c r="AJ1455"/>
      <c r="AK1455"/>
      <c r="AL1455"/>
      <c r="AM1455"/>
      <c r="AN1455"/>
      <c r="AO1455"/>
      <c r="AP1455"/>
      <c r="AQ1455"/>
      <c r="AR1455"/>
      <c r="AS1455"/>
      <c r="AT1455"/>
      <c r="AU1455"/>
      <c r="AV1455"/>
      <c r="AW1455"/>
      <c r="AX1455"/>
      <c r="AY1455"/>
      <c r="AZ1455"/>
      <c r="BA1455"/>
      <c r="BB1455"/>
      <c r="BC1455"/>
      <c r="BD1455"/>
      <c r="BE1455"/>
      <c r="BF1455"/>
      <c r="BG1455"/>
      <c r="BH1455"/>
      <c r="BI1455"/>
      <c r="BJ1455"/>
      <c r="BK1455"/>
      <c r="BL1455"/>
      <c r="BM1455"/>
      <c r="BN1455"/>
      <c r="BO1455"/>
      <c r="BP1455"/>
      <c r="BQ1455"/>
      <c r="BR1455"/>
      <c r="BS1455"/>
      <c r="BT1455"/>
    </row>
    <row r="1456" spans="1:72" s="8" customFormat="1" x14ac:dyDescent="0.25">
      <c r="A1456" s="93"/>
      <c r="B1456" s="93"/>
      <c r="C1456" s="93"/>
      <c r="D1456" s="93"/>
      <c r="E1456" s="104"/>
      <c r="F1456" s="104"/>
      <c r="G1456" s="104"/>
      <c r="H1456" s="104"/>
      <c r="I1456" s="104"/>
      <c r="J1456" s="104"/>
      <c r="K1456" s="104"/>
      <c r="L1456" s="104"/>
      <c r="M1456"/>
      <c r="N1456"/>
      <c r="O1456"/>
      <c r="P1456"/>
      <c r="Q1456"/>
      <c r="R1456"/>
      <c r="S1456"/>
      <c r="T1456"/>
      <c r="U1456"/>
      <c r="V1456"/>
      <c r="W1456"/>
      <c r="X1456"/>
      <c r="Y1456"/>
      <c r="Z1456"/>
      <c r="AA1456"/>
      <c r="AB1456"/>
      <c r="AC1456"/>
      <c r="AD1456"/>
      <c r="AE1456"/>
      <c r="AF1456"/>
      <c r="AG1456"/>
      <c r="AH1456"/>
      <c r="AI1456"/>
      <c r="AJ1456"/>
      <c r="AK1456"/>
      <c r="AL1456"/>
      <c r="AM1456"/>
      <c r="AN1456"/>
      <c r="AO1456"/>
      <c r="AP1456"/>
      <c r="AQ1456"/>
      <c r="AR1456"/>
      <c r="AS1456"/>
      <c r="AT1456"/>
      <c r="AU1456"/>
      <c r="AV1456"/>
      <c r="AW1456"/>
      <c r="AX1456"/>
      <c r="AY1456"/>
      <c r="AZ1456"/>
      <c r="BA1456"/>
      <c r="BB1456"/>
      <c r="BC1456"/>
      <c r="BD1456"/>
      <c r="BE1456"/>
      <c r="BF1456"/>
      <c r="BG1456"/>
      <c r="BH1456"/>
      <c r="BI1456"/>
      <c r="BJ1456"/>
      <c r="BK1456"/>
      <c r="BL1456"/>
      <c r="BM1456"/>
      <c r="BN1456"/>
      <c r="BO1456"/>
      <c r="BP1456"/>
      <c r="BQ1456"/>
      <c r="BR1456"/>
      <c r="BS1456"/>
      <c r="BT1456"/>
    </row>
    <row r="1457" spans="1:72" s="8" customFormat="1" x14ac:dyDescent="0.25">
      <c r="A1457" s="93"/>
      <c r="B1457" s="93"/>
      <c r="C1457" s="93"/>
      <c r="D1457" s="93"/>
      <c r="E1457" s="104"/>
      <c r="F1457" s="104"/>
      <c r="G1457" s="104"/>
      <c r="H1457" s="104"/>
      <c r="I1457" s="104"/>
      <c r="J1457" s="104"/>
      <c r="K1457" s="104"/>
      <c r="L1457" s="104"/>
      <c r="M1457"/>
      <c r="N1457"/>
      <c r="O1457"/>
      <c r="P1457"/>
      <c r="Q1457"/>
      <c r="R1457"/>
      <c r="S1457"/>
      <c r="T1457"/>
      <c r="U1457"/>
      <c r="V1457"/>
      <c r="W1457"/>
      <c r="X1457"/>
      <c r="Y1457"/>
      <c r="Z1457"/>
      <c r="AA1457"/>
      <c r="AB1457"/>
      <c r="AC1457"/>
      <c r="AD1457"/>
      <c r="AE1457"/>
      <c r="AF1457"/>
      <c r="AG1457"/>
      <c r="AH1457"/>
      <c r="AI1457"/>
      <c r="AJ1457"/>
      <c r="AK1457"/>
      <c r="AL1457"/>
      <c r="AM1457"/>
      <c r="AN1457"/>
      <c r="AO1457"/>
      <c r="AP1457"/>
      <c r="AQ1457"/>
      <c r="AR1457"/>
      <c r="AS1457"/>
      <c r="AT1457"/>
      <c r="AU1457"/>
      <c r="AV1457"/>
      <c r="AW1457"/>
      <c r="AX1457"/>
      <c r="AY1457"/>
      <c r="AZ1457"/>
      <c r="BA1457"/>
      <c r="BB1457"/>
      <c r="BC1457"/>
      <c r="BD1457"/>
      <c r="BE1457"/>
      <c r="BF1457"/>
      <c r="BG1457"/>
      <c r="BH1457"/>
      <c r="BI1457"/>
      <c r="BJ1457"/>
      <c r="BK1457"/>
      <c r="BL1457"/>
      <c r="BM1457"/>
      <c r="BN1457"/>
      <c r="BO1457"/>
      <c r="BP1457"/>
      <c r="BQ1457"/>
      <c r="BR1457"/>
      <c r="BS1457"/>
      <c r="BT1457"/>
    </row>
    <row r="1458" spans="1:72" s="8" customFormat="1" x14ac:dyDescent="0.25">
      <c r="A1458" s="93"/>
      <c r="B1458" s="93"/>
      <c r="C1458" s="93"/>
      <c r="D1458" s="93"/>
      <c r="E1458" s="104"/>
      <c r="F1458" s="104"/>
      <c r="G1458" s="104"/>
      <c r="H1458" s="104"/>
      <c r="I1458" s="104"/>
      <c r="J1458" s="104"/>
      <c r="K1458" s="104"/>
      <c r="L1458" s="104"/>
      <c r="M1458"/>
      <c r="N1458"/>
      <c r="O1458"/>
      <c r="P1458"/>
      <c r="Q1458"/>
      <c r="R1458"/>
      <c r="S1458"/>
      <c r="T1458"/>
      <c r="U1458"/>
      <c r="V1458"/>
      <c r="W1458"/>
      <c r="X1458"/>
      <c r="Y1458"/>
      <c r="Z1458"/>
      <c r="AA1458"/>
      <c r="AB1458"/>
      <c r="AC1458"/>
      <c r="AD1458"/>
      <c r="AE1458"/>
      <c r="AF1458"/>
      <c r="AG1458"/>
      <c r="AH1458"/>
      <c r="AI1458"/>
      <c r="AJ1458"/>
      <c r="AK1458"/>
      <c r="AL1458"/>
      <c r="AM1458"/>
      <c r="AN1458"/>
      <c r="AO1458"/>
      <c r="AP1458"/>
      <c r="AQ1458"/>
      <c r="AR1458"/>
      <c r="AS1458"/>
      <c r="AT1458"/>
      <c r="AU1458"/>
      <c r="AV1458"/>
      <c r="AW1458"/>
      <c r="AX1458"/>
      <c r="AY1458"/>
      <c r="AZ1458"/>
      <c r="BA1458"/>
      <c r="BB1458"/>
      <c r="BC1458"/>
      <c r="BD1458"/>
      <c r="BE1458"/>
      <c r="BF1458"/>
      <c r="BG1458"/>
      <c r="BH1458"/>
      <c r="BI1458"/>
      <c r="BJ1458"/>
      <c r="BK1458"/>
      <c r="BL1458"/>
      <c r="BM1458"/>
      <c r="BN1458"/>
      <c r="BO1458"/>
      <c r="BP1458"/>
      <c r="BQ1458"/>
      <c r="BR1458"/>
      <c r="BS1458"/>
      <c r="BT1458"/>
    </row>
    <row r="1459" spans="1:72" s="8" customFormat="1" x14ac:dyDescent="0.25">
      <c r="A1459" s="93"/>
      <c r="B1459" s="93"/>
      <c r="C1459" s="93"/>
      <c r="D1459" s="93"/>
      <c r="E1459" s="104"/>
      <c r="F1459" s="104"/>
      <c r="G1459" s="104"/>
      <c r="H1459" s="104"/>
      <c r="I1459" s="104"/>
      <c r="J1459" s="104"/>
      <c r="K1459" s="104"/>
      <c r="L1459" s="104"/>
      <c r="M1459"/>
      <c r="N1459"/>
      <c r="O1459"/>
      <c r="P1459"/>
      <c r="Q1459"/>
      <c r="R1459"/>
      <c r="S1459"/>
      <c r="T1459"/>
      <c r="U1459"/>
      <c r="V1459"/>
      <c r="W1459"/>
      <c r="X1459"/>
      <c r="Y1459"/>
      <c r="Z1459"/>
      <c r="AA1459"/>
      <c r="AB1459"/>
      <c r="AC1459"/>
      <c r="AD1459"/>
      <c r="AE1459"/>
      <c r="AF1459"/>
      <c r="AG1459"/>
      <c r="AH1459"/>
      <c r="AI1459"/>
      <c r="AJ1459"/>
      <c r="AK1459"/>
      <c r="AL1459"/>
      <c r="AM1459"/>
      <c r="AN1459"/>
      <c r="AO1459"/>
      <c r="AP1459"/>
      <c r="AQ1459"/>
      <c r="AR1459"/>
      <c r="AS1459"/>
      <c r="AT1459"/>
      <c r="AU1459"/>
      <c r="AV1459"/>
      <c r="AW1459"/>
      <c r="AX1459"/>
      <c r="AY1459"/>
      <c r="AZ1459"/>
      <c r="BA1459"/>
      <c r="BB1459"/>
      <c r="BC1459"/>
      <c r="BD1459"/>
      <c r="BE1459"/>
      <c r="BF1459"/>
      <c r="BG1459"/>
      <c r="BH1459"/>
      <c r="BI1459"/>
      <c r="BJ1459"/>
      <c r="BK1459"/>
      <c r="BL1459"/>
      <c r="BM1459"/>
      <c r="BN1459"/>
      <c r="BO1459"/>
      <c r="BP1459"/>
      <c r="BQ1459"/>
      <c r="BR1459"/>
      <c r="BS1459"/>
      <c r="BT1459"/>
    </row>
    <row r="1460" spans="1:72" s="8" customFormat="1" x14ac:dyDescent="0.25">
      <c r="A1460" s="93"/>
      <c r="B1460" s="93"/>
      <c r="C1460" s="93"/>
      <c r="D1460" s="93"/>
      <c r="E1460" s="104"/>
      <c r="F1460" s="104"/>
      <c r="G1460" s="104"/>
      <c r="H1460" s="104"/>
      <c r="I1460" s="104"/>
      <c r="J1460" s="104"/>
      <c r="K1460" s="104"/>
      <c r="L1460" s="104"/>
      <c r="M1460"/>
      <c r="N1460"/>
      <c r="O1460"/>
      <c r="P1460"/>
      <c r="Q1460"/>
      <c r="R1460"/>
      <c r="S1460"/>
      <c r="T1460"/>
      <c r="U1460"/>
      <c r="V1460"/>
      <c r="W1460"/>
      <c r="X1460"/>
      <c r="Y1460"/>
      <c r="Z1460"/>
      <c r="AA1460"/>
      <c r="AB1460"/>
      <c r="AC1460"/>
      <c r="AD1460"/>
      <c r="AE1460"/>
      <c r="AF1460"/>
      <c r="AG1460"/>
      <c r="AH1460"/>
      <c r="AI1460"/>
      <c r="AJ1460"/>
      <c r="AK1460"/>
      <c r="AL1460"/>
      <c r="AM1460"/>
      <c r="AN1460"/>
      <c r="AO1460"/>
      <c r="AP1460"/>
      <c r="AQ1460"/>
      <c r="AR1460"/>
      <c r="AS1460"/>
      <c r="AT1460"/>
      <c r="AU1460"/>
      <c r="AV1460"/>
      <c r="AW1460"/>
      <c r="AX1460"/>
      <c r="AY1460"/>
      <c r="AZ1460"/>
      <c r="BA1460"/>
      <c r="BB1460"/>
      <c r="BC1460"/>
      <c r="BD1460"/>
      <c r="BE1460"/>
      <c r="BF1460"/>
      <c r="BG1460"/>
      <c r="BH1460"/>
      <c r="BI1460"/>
      <c r="BJ1460"/>
      <c r="BK1460"/>
      <c r="BL1460"/>
      <c r="BM1460"/>
      <c r="BN1460"/>
      <c r="BO1460"/>
      <c r="BP1460"/>
      <c r="BQ1460"/>
      <c r="BR1460"/>
      <c r="BS1460"/>
      <c r="BT1460"/>
    </row>
    <row r="1461" spans="1:72" s="8" customFormat="1" x14ac:dyDescent="0.25">
      <c r="A1461" s="93"/>
      <c r="B1461" s="93"/>
      <c r="C1461" s="93"/>
      <c r="D1461" s="93"/>
      <c r="E1461" s="104"/>
      <c r="F1461" s="104"/>
      <c r="G1461" s="104"/>
      <c r="H1461" s="104"/>
      <c r="I1461" s="104"/>
      <c r="J1461" s="104"/>
      <c r="K1461" s="104"/>
      <c r="L1461" s="104"/>
      <c r="M1461"/>
      <c r="N1461"/>
      <c r="O1461"/>
      <c r="P1461"/>
      <c r="Q1461"/>
      <c r="R1461"/>
      <c r="S1461"/>
      <c r="T1461"/>
      <c r="U1461"/>
      <c r="V1461"/>
      <c r="W1461"/>
      <c r="X1461"/>
      <c r="Y1461"/>
      <c r="Z1461"/>
      <c r="AA1461"/>
      <c r="AB1461"/>
      <c r="AC1461"/>
      <c r="AD1461"/>
      <c r="AE1461"/>
      <c r="AF1461"/>
      <c r="AG1461"/>
      <c r="AH1461"/>
      <c r="AI1461"/>
      <c r="AJ1461"/>
      <c r="AK1461"/>
      <c r="AL1461"/>
      <c r="AM1461"/>
      <c r="AN1461"/>
      <c r="AO1461"/>
      <c r="AP1461"/>
      <c r="AQ1461"/>
      <c r="AR1461"/>
      <c r="AS1461"/>
      <c r="AT1461"/>
      <c r="AU1461"/>
      <c r="AV1461"/>
      <c r="AW1461"/>
      <c r="AX1461"/>
      <c r="AY1461"/>
      <c r="AZ1461"/>
      <c r="BA1461"/>
      <c r="BB1461"/>
      <c r="BC1461"/>
      <c r="BD1461"/>
      <c r="BE1461"/>
      <c r="BF1461"/>
      <c r="BG1461"/>
      <c r="BH1461"/>
      <c r="BI1461"/>
      <c r="BJ1461"/>
      <c r="BK1461"/>
      <c r="BL1461"/>
      <c r="BM1461"/>
      <c r="BN1461"/>
      <c r="BO1461"/>
      <c r="BP1461"/>
      <c r="BQ1461"/>
      <c r="BR1461"/>
      <c r="BS1461"/>
      <c r="BT1461"/>
    </row>
    <row r="1462" spans="1:72" s="8" customFormat="1" x14ac:dyDescent="0.25">
      <c r="A1462" s="93"/>
      <c r="B1462" s="93"/>
      <c r="C1462" s="93"/>
      <c r="D1462" s="93"/>
      <c r="E1462" s="104"/>
      <c r="F1462" s="104"/>
      <c r="G1462" s="104"/>
      <c r="H1462" s="104"/>
      <c r="I1462" s="104"/>
      <c r="J1462" s="104"/>
      <c r="K1462" s="104"/>
      <c r="L1462" s="104"/>
      <c r="M1462"/>
      <c r="N1462"/>
      <c r="O1462"/>
      <c r="P1462"/>
      <c r="Q1462"/>
      <c r="R1462"/>
      <c r="S1462"/>
      <c r="T1462"/>
      <c r="U1462"/>
      <c r="V1462"/>
      <c r="W1462"/>
      <c r="X1462"/>
      <c r="Y1462"/>
      <c r="Z1462"/>
      <c r="AA1462"/>
      <c r="AB1462"/>
      <c r="AC1462"/>
      <c r="AD1462"/>
      <c r="AE1462"/>
      <c r="AF1462"/>
      <c r="AG1462"/>
      <c r="AH1462"/>
      <c r="AI1462"/>
      <c r="AJ1462"/>
      <c r="AK1462"/>
      <c r="AL1462"/>
      <c r="AM1462"/>
      <c r="AN1462"/>
      <c r="AO1462"/>
      <c r="AP1462"/>
      <c r="AQ1462"/>
      <c r="AR1462"/>
      <c r="AS1462"/>
      <c r="AT1462"/>
      <c r="AU1462"/>
      <c r="AV1462"/>
      <c r="AW1462"/>
      <c r="AX1462"/>
      <c r="AY1462"/>
      <c r="AZ1462"/>
      <c r="BA1462"/>
      <c r="BB1462"/>
      <c r="BC1462"/>
      <c r="BD1462"/>
      <c r="BE1462"/>
      <c r="BF1462"/>
      <c r="BG1462"/>
      <c r="BH1462"/>
      <c r="BI1462"/>
      <c r="BJ1462"/>
      <c r="BK1462"/>
      <c r="BL1462"/>
      <c r="BM1462"/>
      <c r="BN1462"/>
      <c r="BO1462"/>
      <c r="BP1462"/>
      <c r="BQ1462"/>
      <c r="BR1462"/>
      <c r="BS1462"/>
      <c r="BT1462"/>
    </row>
    <row r="1463" spans="1:72" s="8" customFormat="1" x14ac:dyDescent="0.25">
      <c r="A1463" s="93"/>
      <c r="B1463" s="93"/>
      <c r="C1463" s="93"/>
      <c r="D1463" s="93"/>
      <c r="E1463" s="104"/>
      <c r="F1463" s="104"/>
      <c r="G1463" s="104"/>
      <c r="H1463" s="104"/>
      <c r="I1463" s="104"/>
      <c r="J1463" s="104"/>
      <c r="K1463" s="104"/>
      <c r="L1463" s="104"/>
      <c r="M1463"/>
      <c r="N1463"/>
      <c r="O1463"/>
      <c r="P1463"/>
      <c r="Q1463"/>
      <c r="R1463"/>
      <c r="S1463"/>
      <c r="T1463"/>
      <c r="U1463"/>
      <c r="V1463"/>
      <c r="W1463"/>
      <c r="X1463"/>
      <c r="Y1463"/>
      <c r="Z1463"/>
      <c r="AA1463"/>
      <c r="AB1463"/>
      <c r="AC1463"/>
      <c r="AD1463"/>
      <c r="AE1463"/>
      <c r="AF1463"/>
      <c r="AG1463"/>
      <c r="AH1463"/>
      <c r="AI1463"/>
      <c r="AJ1463"/>
      <c r="AK1463"/>
      <c r="AL1463"/>
      <c r="AM1463"/>
      <c r="AN1463"/>
      <c r="AO1463"/>
      <c r="AP1463"/>
      <c r="AQ1463"/>
      <c r="AR1463"/>
      <c r="AS1463"/>
      <c r="AT1463"/>
      <c r="AU1463"/>
      <c r="AV1463"/>
      <c r="AW1463"/>
      <c r="AX1463"/>
      <c r="AY1463"/>
      <c r="AZ1463"/>
      <c r="BA1463"/>
      <c r="BB1463"/>
      <c r="BC1463"/>
      <c r="BD1463"/>
      <c r="BE1463"/>
      <c r="BF1463"/>
      <c r="BG1463"/>
      <c r="BH1463"/>
      <c r="BI1463"/>
      <c r="BJ1463"/>
      <c r="BK1463"/>
      <c r="BL1463"/>
      <c r="BM1463"/>
      <c r="BN1463"/>
      <c r="BO1463"/>
      <c r="BP1463"/>
      <c r="BQ1463"/>
      <c r="BR1463"/>
      <c r="BS1463"/>
      <c r="BT1463"/>
    </row>
    <row r="1464" spans="1:72" s="8" customFormat="1" x14ac:dyDescent="0.25">
      <c r="A1464" s="93"/>
      <c r="B1464" s="93"/>
      <c r="C1464" s="93"/>
      <c r="D1464" s="93"/>
      <c r="E1464" s="104"/>
      <c r="F1464" s="104"/>
      <c r="G1464" s="104"/>
      <c r="H1464" s="104"/>
      <c r="I1464" s="104"/>
      <c r="J1464" s="104"/>
      <c r="K1464" s="104"/>
      <c r="L1464" s="104"/>
      <c r="M1464"/>
      <c r="N1464"/>
      <c r="O1464"/>
      <c r="P1464"/>
      <c r="Q1464"/>
      <c r="R1464"/>
      <c r="S1464"/>
      <c r="T1464"/>
      <c r="U1464"/>
      <c r="V1464"/>
      <c r="W1464"/>
      <c r="X1464"/>
      <c r="Y1464"/>
      <c r="Z1464"/>
      <c r="AA1464"/>
      <c r="AB1464"/>
      <c r="AC1464"/>
      <c r="AD1464"/>
      <c r="AE1464"/>
      <c r="AF1464"/>
      <c r="AG1464"/>
      <c r="AH1464"/>
      <c r="AI1464"/>
      <c r="AJ1464"/>
      <c r="AK1464"/>
      <c r="AL1464"/>
      <c r="AM1464"/>
      <c r="AN1464"/>
      <c r="AO1464"/>
      <c r="AP1464"/>
      <c r="AQ1464"/>
      <c r="AR1464"/>
      <c r="AS1464"/>
      <c r="AT1464"/>
      <c r="AU1464"/>
      <c r="AV1464"/>
      <c r="AW1464"/>
      <c r="AX1464"/>
      <c r="AY1464"/>
      <c r="AZ1464"/>
      <c r="BA1464"/>
      <c r="BB1464"/>
      <c r="BC1464"/>
      <c r="BD1464"/>
      <c r="BE1464"/>
      <c r="BF1464"/>
      <c r="BG1464"/>
      <c r="BH1464"/>
      <c r="BI1464"/>
      <c r="BJ1464"/>
      <c r="BK1464"/>
      <c r="BL1464"/>
      <c r="BM1464"/>
      <c r="BN1464"/>
      <c r="BO1464"/>
      <c r="BP1464"/>
      <c r="BQ1464"/>
      <c r="BR1464"/>
      <c r="BS1464"/>
      <c r="BT1464"/>
    </row>
    <row r="1465" spans="1:72" s="8" customFormat="1" x14ac:dyDescent="0.25">
      <c r="A1465" s="93"/>
      <c r="B1465" s="93"/>
      <c r="C1465" s="93"/>
      <c r="D1465" s="93"/>
      <c r="E1465" s="104"/>
      <c r="F1465" s="104"/>
      <c r="G1465" s="104"/>
      <c r="H1465" s="104"/>
      <c r="I1465" s="104"/>
      <c r="J1465" s="104"/>
      <c r="K1465" s="104"/>
      <c r="L1465" s="104"/>
      <c r="M1465"/>
      <c r="N1465"/>
      <c r="O1465"/>
      <c r="P1465"/>
      <c r="Q1465"/>
      <c r="R1465"/>
      <c r="S1465"/>
      <c r="T1465"/>
      <c r="U1465"/>
      <c r="V1465"/>
      <c r="W1465"/>
      <c r="X1465"/>
      <c r="Y1465"/>
      <c r="Z1465"/>
      <c r="AA1465"/>
      <c r="AB1465"/>
      <c r="AC1465"/>
      <c r="AD1465"/>
      <c r="AE1465"/>
      <c r="AF1465"/>
      <c r="AG1465"/>
      <c r="AH1465"/>
      <c r="AI1465"/>
      <c r="AJ1465"/>
      <c r="AK1465"/>
      <c r="AL1465"/>
      <c r="AM1465"/>
      <c r="AN1465"/>
      <c r="AO1465"/>
      <c r="AP1465"/>
      <c r="AQ1465"/>
      <c r="AR1465"/>
      <c r="AS1465"/>
      <c r="AT1465"/>
      <c r="AU1465"/>
      <c r="AV1465"/>
      <c r="AW1465"/>
      <c r="AX1465"/>
      <c r="AY1465"/>
      <c r="AZ1465"/>
      <c r="BA1465"/>
      <c r="BB1465"/>
      <c r="BC1465"/>
      <c r="BD1465"/>
      <c r="BE1465"/>
      <c r="BF1465"/>
      <c r="BG1465"/>
      <c r="BH1465"/>
      <c r="BI1465"/>
      <c r="BJ1465"/>
      <c r="BK1465"/>
      <c r="BL1465"/>
      <c r="BM1465"/>
      <c r="BN1465"/>
      <c r="BO1465"/>
      <c r="BP1465"/>
      <c r="BQ1465"/>
      <c r="BR1465"/>
      <c r="BS1465"/>
      <c r="BT1465"/>
    </row>
    <row r="1466" spans="1:72" s="8" customFormat="1" x14ac:dyDescent="0.25">
      <c r="A1466" s="93"/>
      <c r="B1466" s="93"/>
      <c r="C1466" s="93"/>
      <c r="D1466" s="93"/>
      <c r="E1466" s="104"/>
      <c r="F1466" s="104"/>
      <c r="G1466" s="104"/>
      <c r="H1466" s="104"/>
      <c r="I1466" s="104"/>
      <c r="J1466" s="104"/>
      <c r="K1466" s="104"/>
      <c r="L1466" s="104"/>
      <c r="M1466"/>
      <c r="N1466"/>
      <c r="O1466"/>
      <c r="P1466"/>
      <c r="Q1466"/>
      <c r="R1466"/>
      <c r="S1466"/>
      <c r="T1466"/>
      <c r="U1466"/>
      <c r="V1466"/>
      <c r="W1466"/>
      <c r="X1466"/>
      <c r="Y1466"/>
      <c r="Z1466"/>
      <c r="AA1466"/>
      <c r="AB1466"/>
      <c r="AC1466"/>
      <c r="AD1466"/>
      <c r="AE1466"/>
      <c r="AF1466"/>
      <c r="AG1466"/>
      <c r="AH1466"/>
      <c r="AI1466"/>
      <c r="AJ1466"/>
      <c r="AK1466"/>
      <c r="AL1466"/>
      <c r="AM1466"/>
      <c r="AN1466"/>
      <c r="AO1466"/>
      <c r="AP1466"/>
      <c r="AQ1466"/>
      <c r="AR1466"/>
      <c r="AS1466"/>
      <c r="AT1466"/>
      <c r="AU1466"/>
      <c r="AV1466"/>
      <c r="AW1466"/>
      <c r="AX1466"/>
      <c r="AY1466"/>
      <c r="AZ1466"/>
      <c r="BA1466"/>
      <c r="BB1466"/>
      <c r="BC1466"/>
      <c r="BD1466"/>
      <c r="BE1466"/>
      <c r="BF1466"/>
      <c r="BG1466"/>
      <c r="BH1466"/>
      <c r="BI1466"/>
      <c r="BJ1466"/>
      <c r="BK1466"/>
      <c r="BL1466"/>
      <c r="BM1466"/>
      <c r="BN1466"/>
      <c r="BO1466"/>
      <c r="BP1466"/>
      <c r="BQ1466"/>
      <c r="BR1466"/>
      <c r="BS1466"/>
      <c r="BT1466"/>
    </row>
    <row r="1467" spans="1:72" s="8" customFormat="1" x14ac:dyDescent="0.25">
      <c r="A1467" s="93"/>
      <c r="B1467" s="93"/>
      <c r="C1467" s="93"/>
      <c r="D1467" s="93"/>
      <c r="E1467" s="104"/>
      <c r="F1467" s="104"/>
      <c r="G1467" s="104"/>
      <c r="H1467" s="104"/>
      <c r="I1467" s="104"/>
      <c r="J1467" s="104"/>
      <c r="K1467" s="104"/>
      <c r="L1467" s="104"/>
      <c r="M1467"/>
      <c r="N1467"/>
      <c r="O1467"/>
      <c r="P1467"/>
      <c r="Q1467"/>
      <c r="R1467"/>
      <c r="S1467"/>
      <c r="T1467"/>
      <c r="U1467"/>
      <c r="V1467"/>
      <c r="W1467"/>
      <c r="X1467"/>
      <c r="Y1467"/>
      <c r="Z1467"/>
      <c r="AA1467"/>
      <c r="AB1467"/>
      <c r="AC1467"/>
      <c r="AD1467"/>
      <c r="AE1467"/>
      <c r="AF1467"/>
      <c r="AG1467"/>
      <c r="AH1467"/>
      <c r="AI1467"/>
      <c r="AJ1467"/>
      <c r="AK1467"/>
      <c r="AL1467"/>
      <c r="AM1467"/>
      <c r="AN1467"/>
      <c r="AO1467"/>
      <c r="AP1467"/>
      <c r="AQ1467"/>
      <c r="AR1467"/>
      <c r="AS1467"/>
      <c r="AT1467"/>
      <c r="AU1467"/>
      <c r="AV1467"/>
      <c r="AW1467"/>
      <c r="AX1467"/>
      <c r="AY1467"/>
      <c r="AZ1467"/>
      <c r="BA1467"/>
      <c r="BB1467"/>
      <c r="BC1467"/>
      <c r="BD1467"/>
      <c r="BE1467"/>
      <c r="BF1467"/>
      <c r="BG1467"/>
      <c r="BH1467"/>
      <c r="BI1467"/>
      <c r="BJ1467"/>
      <c r="BK1467"/>
      <c r="BL1467"/>
      <c r="BM1467"/>
      <c r="BN1467"/>
      <c r="BO1467"/>
      <c r="BP1467"/>
      <c r="BQ1467"/>
      <c r="BR1467"/>
      <c r="BS1467"/>
      <c r="BT1467"/>
    </row>
    <row r="1468" spans="1:72" s="8" customFormat="1" x14ac:dyDescent="0.25">
      <c r="A1468" s="93"/>
      <c r="B1468" s="93"/>
      <c r="C1468" s="93"/>
      <c r="D1468" s="93"/>
      <c r="E1468" s="104"/>
      <c r="F1468" s="104"/>
      <c r="G1468" s="104"/>
      <c r="H1468" s="104"/>
      <c r="I1468" s="104"/>
      <c r="J1468" s="104"/>
      <c r="K1468" s="104"/>
      <c r="L1468" s="104"/>
      <c r="M1468"/>
      <c r="N1468"/>
      <c r="O1468"/>
      <c r="P1468"/>
      <c r="Q1468"/>
      <c r="R1468"/>
      <c r="S1468"/>
      <c r="T1468"/>
      <c r="U1468"/>
      <c r="V1468"/>
      <c r="W1468"/>
      <c r="X1468"/>
      <c r="Y1468"/>
      <c r="Z1468"/>
      <c r="AA1468"/>
      <c r="AB1468"/>
      <c r="AC1468"/>
      <c r="AD1468"/>
      <c r="AE1468"/>
      <c r="AF1468"/>
      <c r="AG1468"/>
      <c r="AH1468"/>
      <c r="AI1468"/>
      <c r="AJ1468"/>
      <c r="AK1468"/>
      <c r="AL1468"/>
      <c r="AM1468"/>
      <c r="AN1468"/>
      <c r="AO1468"/>
      <c r="AP1468"/>
      <c r="AQ1468"/>
      <c r="AR1468"/>
      <c r="AS1468"/>
      <c r="AT1468"/>
      <c r="AU1468"/>
      <c r="AV1468"/>
      <c r="AW1468"/>
      <c r="AX1468"/>
      <c r="AY1468"/>
      <c r="AZ1468"/>
      <c r="BA1468"/>
      <c r="BB1468"/>
      <c r="BC1468"/>
      <c r="BD1468"/>
      <c r="BE1468"/>
      <c r="BF1468"/>
      <c r="BG1468"/>
      <c r="BH1468"/>
      <c r="BI1468"/>
      <c r="BJ1468"/>
      <c r="BK1468"/>
      <c r="BL1468"/>
      <c r="BM1468"/>
      <c r="BN1468"/>
      <c r="BO1468"/>
      <c r="BP1468"/>
      <c r="BQ1468"/>
      <c r="BR1468"/>
      <c r="BS1468"/>
      <c r="BT1468"/>
    </row>
    <row r="1469" spans="1:72" s="8" customFormat="1" x14ac:dyDescent="0.25">
      <c r="A1469" s="93"/>
      <c r="B1469" s="93"/>
      <c r="C1469" s="93"/>
      <c r="D1469" s="93"/>
      <c r="E1469" s="104"/>
      <c r="F1469" s="104"/>
      <c r="G1469" s="104"/>
      <c r="H1469" s="104"/>
      <c r="I1469" s="104"/>
      <c r="J1469" s="104"/>
      <c r="K1469" s="104"/>
      <c r="L1469" s="104"/>
      <c r="M1469"/>
      <c r="N1469"/>
      <c r="O1469"/>
      <c r="P1469"/>
      <c r="Q1469"/>
      <c r="R1469"/>
      <c r="S1469"/>
      <c r="T1469"/>
      <c r="U1469"/>
      <c r="V1469"/>
      <c r="W1469"/>
      <c r="X1469"/>
      <c r="Y1469"/>
      <c r="Z1469"/>
      <c r="AA1469"/>
      <c r="AB1469"/>
      <c r="AC1469"/>
      <c r="AD1469"/>
      <c r="AE1469"/>
      <c r="AF1469"/>
      <c r="AG1469"/>
      <c r="AH1469"/>
      <c r="AI1469"/>
      <c r="AJ1469"/>
      <c r="AK1469"/>
      <c r="AL1469"/>
      <c r="AM1469"/>
      <c r="AN1469"/>
      <c r="AO1469"/>
      <c r="AP1469"/>
      <c r="AQ1469"/>
      <c r="AR1469"/>
      <c r="AS1469"/>
      <c r="AT1469"/>
      <c r="AU1469"/>
      <c r="AV1469"/>
      <c r="AW1469"/>
      <c r="AX1469"/>
      <c r="AY1469"/>
      <c r="AZ1469"/>
      <c r="BA1469"/>
      <c r="BB1469"/>
      <c r="BC1469"/>
      <c r="BD1469"/>
      <c r="BE1469"/>
      <c r="BF1469"/>
      <c r="BG1469"/>
      <c r="BH1469"/>
      <c r="BI1469"/>
      <c r="BJ1469"/>
      <c r="BK1469"/>
      <c r="BL1469"/>
      <c r="BM1469"/>
      <c r="BN1469"/>
      <c r="BO1469"/>
      <c r="BP1469"/>
      <c r="BQ1469"/>
      <c r="BR1469"/>
      <c r="BS1469"/>
      <c r="BT1469"/>
    </row>
    <row r="1470" spans="1:72" s="8" customFormat="1" x14ac:dyDescent="0.25">
      <c r="A1470" s="93"/>
      <c r="B1470" s="93"/>
      <c r="C1470" s="93"/>
      <c r="D1470" s="93"/>
      <c r="E1470" s="104"/>
      <c r="F1470" s="104"/>
      <c r="G1470" s="104"/>
      <c r="H1470" s="104"/>
      <c r="I1470" s="104"/>
      <c r="J1470" s="104"/>
      <c r="K1470" s="104"/>
      <c r="L1470" s="104"/>
      <c r="M1470"/>
      <c r="N1470"/>
      <c r="O1470"/>
      <c r="P1470"/>
      <c r="Q1470"/>
      <c r="R1470"/>
      <c r="S1470"/>
      <c r="T1470"/>
      <c r="U1470"/>
      <c r="V1470"/>
      <c r="W1470"/>
      <c r="X1470"/>
      <c r="Y1470"/>
      <c r="Z1470"/>
      <c r="AA1470"/>
      <c r="AB1470"/>
      <c r="AC1470"/>
      <c r="AD1470"/>
      <c r="AE1470"/>
      <c r="AF1470"/>
      <c r="AG1470"/>
      <c r="AH1470"/>
      <c r="AI1470"/>
      <c r="AJ1470"/>
      <c r="AK1470"/>
      <c r="AL1470"/>
      <c r="AM1470"/>
      <c r="AN1470"/>
      <c r="AO1470"/>
      <c r="AP1470"/>
      <c r="AQ1470"/>
      <c r="AR1470"/>
      <c r="AS1470"/>
      <c r="AT1470"/>
      <c r="AU1470"/>
      <c r="AV1470"/>
      <c r="AW1470"/>
      <c r="AX1470"/>
      <c r="AY1470"/>
      <c r="AZ1470"/>
      <c r="BA1470"/>
      <c r="BB1470"/>
      <c r="BC1470"/>
      <c r="BD1470"/>
      <c r="BE1470"/>
      <c r="BF1470"/>
      <c r="BG1470"/>
      <c r="BH1470"/>
      <c r="BI1470"/>
      <c r="BJ1470"/>
      <c r="BK1470"/>
      <c r="BL1470"/>
      <c r="BM1470"/>
      <c r="BN1470"/>
      <c r="BO1470"/>
      <c r="BP1470"/>
      <c r="BQ1470"/>
      <c r="BR1470"/>
      <c r="BS1470"/>
      <c r="BT1470"/>
    </row>
    <row r="1471" spans="1:72" s="8" customFormat="1" x14ac:dyDescent="0.25">
      <c r="A1471" s="93"/>
      <c r="B1471" s="93"/>
      <c r="C1471" s="93"/>
      <c r="D1471" s="93"/>
      <c r="E1471" s="104"/>
      <c r="F1471" s="104"/>
      <c r="G1471" s="104"/>
      <c r="H1471" s="104"/>
      <c r="I1471" s="104"/>
      <c r="J1471" s="104"/>
      <c r="K1471" s="104"/>
      <c r="L1471" s="104"/>
      <c r="M1471"/>
      <c r="N1471"/>
      <c r="O1471"/>
      <c r="P1471"/>
      <c r="Q1471"/>
      <c r="R1471"/>
      <c r="S1471"/>
      <c r="T1471"/>
      <c r="U1471"/>
      <c r="V1471"/>
      <c r="W1471"/>
      <c r="X1471"/>
      <c r="Y1471"/>
      <c r="Z1471"/>
      <c r="AA1471"/>
      <c r="AB1471"/>
      <c r="AC1471"/>
      <c r="AD1471"/>
      <c r="AE1471"/>
      <c r="AF1471"/>
      <c r="AG1471"/>
      <c r="AH1471"/>
      <c r="AI1471"/>
      <c r="AJ1471"/>
      <c r="AK1471"/>
      <c r="AL1471"/>
      <c r="AM1471"/>
      <c r="AN1471"/>
      <c r="AO1471"/>
      <c r="AP1471"/>
      <c r="AQ1471"/>
      <c r="AR1471"/>
      <c r="AS1471"/>
      <c r="AT1471"/>
      <c r="AU1471"/>
      <c r="AV1471"/>
      <c r="AW1471"/>
      <c r="AX1471"/>
      <c r="AY1471"/>
      <c r="AZ1471"/>
      <c r="BA1471"/>
      <c r="BB1471"/>
      <c r="BC1471"/>
      <c r="BD1471"/>
      <c r="BE1471"/>
      <c r="BF1471"/>
      <c r="BG1471"/>
      <c r="BH1471"/>
      <c r="BI1471"/>
      <c r="BJ1471"/>
      <c r="BK1471"/>
      <c r="BL1471"/>
      <c r="BM1471"/>
      <c r="BN1471"/>
      <c r="BO1471"/>
      <c r="BP1471"/>
      <c r="BQ1471"/>
      <c r="BR1471"/>
      <c r="BS1471"/>
      <c r="BT1471"/>
    </row>
    <row r="1472" spans="1:72" s="8" customFormat="1" x14ac:dyDescent="0.25">
      <c r="A1472" s="93"/>
      <c r="B1472" s="93"/>
      <c r="C1472" s="93"/>
      <c r="D1472" s="93"/>
      <c r="E1472" s="104"/>
      <c r="F1472" s="104"/>
      <c r="G1472" s="104"/>
      <c r="H1472" s="104"/>
      <c r="I1472" s="104"/>
      <c r="J1472" s="104"/>
      <c r="K1472" s="104"/>
      <c r="L1472" s="104"/>
      <c r="M1472"/>
      <c r="N1472"/>
      <c r="O1472"/>
      <c r="P1472"/>
      <c r="Q1472"/>
      <c r="R1472"/>
      <c r="S1472"/>
      <c r="T1472"/>
      <c r="U1472"/>
      <c r="V1472"/>
      <c r="W1472"/>
      <c r="X1472"/>
      <c r="Y1472"/>
      <c r="Z1472"/>
      <c r="AA1472"/>
      <c r="AB1472"/>
      <c r="AC1472"/>
      <c r="AD1472"/>
      <c r="AE1472"/>
      <c r="AF1472"/>
      <c r="AG1472"/>
      <c r="AH1472"/>
      <c r="AI1472"/>
      <c r="AJ1472"/>
      <c r="AK1472"/>
      <c r="AL1472"/>
      <c r="AM1472"/>
      <c r="AN1472"/>
      <c r="AO1472"/>
      <c r="AP1472"/>
      <c r="AQ1472"/>
      <c r="AR1472"/>
      <c r="AS1472"/>
      <c r="AT1472"/>
      <c r="AU1472"/>
      <c r="AV1472"/>
      <c r="AW1472"/>
      <c r="AX1472"/>
      <c r="AY1472"/>
      <c r="AZ1472"/>
      <c r="BA1472"/>
      <c r="BB1472"/>
      <c r="BC1472"/>
      <c r="BD1472"/>
      <c r="BE1472"/>
      <c r="BF1472"/>
      <c r="BG1472"/>
      <c r="BH1472"/>
      <c r="BI1472"/>
      <c r="BJ1472"/>
      <c r="BK1472"/>
      <c r="BL1472"/>
      <c r="BM1472"/>
      <c r="BN1472"/>
      <c r="BO1472"/>
      <c r="BP1472"/>
      <c r="BQ1472"/>
      <c r="BR1472"/>
      <c r="BS1472"/>
      <c r="BT1472"/>
    </row>
    <row r="1473" spans="1:72" s="8" customFormat="1" x14ac:dyDescent="0.25">
      <c r="A1473" s="93"/>
      <c r="B1473" s="93"/>
      <c r="C1473" s="93"/>
      <c r="D1473" s="93"/>
      <c r="E1473" s="104"/>
      <c r="F1473" s="104"/>
      <c r="G1473" s="104"/>
      <c r="H1473" s="104"/>
      <c r="I1473" s="104"/>
      <c r="J1473" s="104"/>
      <c r="K1473" s="104"/>
      <c r="L1473" s="104"/>
      <c r="M1473"/>
      <c r="N1473"/>
      <c r="O1473"/>
      <c r="P1473"/>
      <c r="Q1473"/>
      <c r="R1473"/>
      <c r="S1473"/>
      <c r="T1473"/>
      <c r="U1473"/>
      <c r="V1473"/>
      <c r="W1473"/>
      <c r="X1473"/>
      <c r="Y1473"/>
      <c r="Z1473"/>
      <c r="AA1473"/>
      <c r="AB1473"/>
      <c r="AC1473"/>
      <c r="AD1473"/>
      <c r="AE1473"/>
      <c r="AF1473"/>
      <c r="AG1473"/>
      <c r="AH1473"/>
      <c r="AI1473"/>
      <c r="AJ1473"/>
      <c r="AK1473"/>
      <c r="AL1473"/>
      <c r="AM1473"/>
      <c r="AN1473"/>
      <c r="AO1473"/>
      <c r="AP1473"/>
      <c r="AQ1473"/>
      <c r="AR1473"/>
      <c r="AS1473"/>
      <c r="AT1473"/>
      <c r="AU1473"/>
      <c r="AV1473"/>
      <c r="AW1473"/>
      <c r="AX1473"/>
      <c r="AY1473"/>
      <c r="AZ1473"/>
      <c r="BA1473"/>
      <c r="BB1473"/>
      <c r="BC1473"/>
      <c r="BD1473"/>
      <c r="BE1473"/>
      <c r="BF1473"/>
      <c r="BG1473"/>
      <c r="BH1473"/>
      <c r="BI1473"/>
      <c r="BJ1473"/>
      <c r="BK1473"/>
      <c r="BL1473"/>
      <c r="BM1473"/>
      <c r="BN1473"/>
      <c r="BO1473"/>
      <c r="BP1473"/>
      <c r="BQ1473"/>
      <c r="BR1473"/>
      <c r="BS1473"/>
      <c r="BT1473"/>
    </row>
    <row r="1474" spans="1:72" s="8" customFormat="1" x14ac:dyDescent="0.25">
      <c r="A1474" s="93"/>
      <c r="B1474" s="93"/>
      <c r="C1474" s="93"/>
      <c r="D1474" s="93"/>
      <c r="E1474" s="104"/>
      <c r="F1474" s="104"/>
      <c r="G1474" s="104"/>
      <c r="H1474" s="104"/>
      <c r="I1474" s="104"/>
      <c r="J1474" s="104"/>
      <c r="K1474" s="104"/>
      <c r="L1474" s="104"/>
      <c r="M1474"/>
      <c r="N1474"/>
      <c r="O1474"/>
      <c r="P1474"/>
      <c r="Q1474"/>
      <c r="R1474"/>
      <c r="S1474"/>
      <c r="T1474"/>
      <c r="U1474"/>
      <c r="V1474"/>
      <c r="W1474"/>
      <c r="X1474"/>
      <c r="Y1474"/>
      <c r="Z1474"/>
      <c r="AA1474"/>
      <c r="AB1474"/>
      <c r="AC1474"/>
      <c r="AD1474"/>
      <c r="AE1474"/>
      <c r="AF1474"/>
      <c r="AG1474"/>
      <c r="AH1474"/>
      <c r="AI1474"/>
      <c r="AJ1474"/>
      <c r="AK1474"/>
      <c r="AL1474"/>
      <c r="AM1474"/>
      <c r="AN1474"/>
      <c r="AO1474"/>
      <c r="AP1474"/>
      <c r="AQ1474"/>
      <c r="AR1474"/>
      <c r="AS1474"/>
      <c r="AT1474"/>
      <c r="AU1474"/>
      <c r="AV1474"/>
      <c r="AW1474"/>
      <c r="AX1474"/>
      <c r="AY1474"/>
      <c r="AZ1474"/>
      <c r="BA1474"/>
      <c r="BB1474"/>
      <c r="BC1474"/>
      <c r="BD1474"/>
      <c r="BE1474"/>
      <c r="BF1474"/>
      <c r="BG1474"/>
      <c r="BH1474"/>
      <c r="BI1474"/>
      <c r="BJ1474"/>
      <c r="BK1474"/>
      <c r="BL1474"/>
      <c r="BM1474"/>
      <c r="BN1474"/>
      <c r="BO1474"/>
      <c r="BP1474"/>
      <c r="BQ1474"/>
      <c r="BR1474"/>
      <c r="BS1474"/>
      <c r="BT1474"/>
    </row>
    <row r="1475" spans="1:72" s="8" customFormat="1" x14ac:dyDescent="0.25">
      <c r="A1475" s="93"/>
      <c r="B1475" s="93"/>
      <c r="C1475" s="93"/>
      <c r="D1475" s="93"/>
      <c r="E1475" s="104"/>
      <c r="F1475" s="104"/>
      <c r="G1475" s="104"/>
      <c r="H1475" s="104"/>
      <c r="I1475" s="104"/>
      <c r="J1475" s="104"/>
      <c r="K1475" s="104"/>
      <c r="L1475" s="104"/>
      <c r="M1475"/>
      <c r="N1475"/>
      <c r="O1475"/>
      <c r="P1475"/>
      <c r="Q1475"/>
      <c r="R1475"/>
      <c r="S1475"/>
      <c r="T1475"/>
      <c r="U1475"/>
      <c r="V1475"/>
      <c r="W1475"/>
      <c r="X1475"/>
      <c r="Y1475"/>
      <c r="Z1475"/>
      <c r="AA1475"/>
      <c r="AB1475"/>
      <c r="AC1475"/>
      <c r="AD1475"/>
      <c r="AE1475"/>
      <c r="AF1475"/>
      <c r="AG1475"/>
      <c r="AH1475"/>
      <c r="AI1475"/>
      <c r="AJ1475"/>
      <c r="AK1475"/>
      <c r="AL1475"/>
      <c r="AM1475"/>
      <c r="AN1475"/>
      <c r="AO1475"/>
      <c r="AP1475"/>
      <c r="AQ1475"/>
      <c r="AR1475"/>
      <c r="AS1475"/>
      <c r="AT1475"/>
      <c r="AU1475"/>
      <c r="AV1475"/>
      <c r="AW1475"/>
      <c r="AX1475"/>
      <c r="AY1475"/>
      <c r="AZ1475"/>
      <c r="BA1475"/>
      <c r="BB1475"/>
      <c r="BC1475"/>
      <c r="BD1475"/>
      <c r="BE1475"/>
      <c r="BF1475"/>
      <c r="BG1475"/>
      <c r="BH1475"/>
      <c r="BI1475"/>
      <c r="BJ1475"/>
      <c r="BK1475"/>
      <c r="BL1475"/>
      <c r="BM1475"/>
      <c r="BN1475"/>
      <c r="BO1475"/>
      <c r="BP1475"/>
      <c r="BQ1475"/>
      <c r="BR1475"/>
      <c r="BS1475"/>
      <c r="BT1475"/>
    </row>
    <row r="1476" spans="1:72" s="8" customFormat="1" x14ac:dyDescent="0.25">
      <c r="A1476" s="93"/>
      <c r="B1476" s="93"/>
      <c r="C1476" s="93"/>
      <c r="D1476" s="93"/>
      <c r="E1476" s="104"/>
      <c r="F1476" s="104"/>
      <c r="G1476" s="104"/>
      <c r="H1476" s="104"/>
      <c r="I1476" s="104"/>
      <c r="J1476" s="104"/>
      <c r="K1476" s="104"/>
      <c r="L1476" s="104"/>
      <c r="M1476"/>
      <c r="N1476"/>
      <c r="O1476"/>
      <c r="P1476"/>
      <c r="Q1476"/>
      <c r="R1476"/>
      <c r="S1476"/>
      <c r="T1476"/>
      <c r="U1476"/>
      <c r="V1476"/>
      <c r="W1476"/>
      <c r="X1476"/>
      <c r="Y1476"/>
      <c r="Z1476"/>
      <c r="AA1476"/>
      <c r="AB1476"/>
      <c r="AC1476"/>
      <c r="AD1476"/>
      <c r="AE1476"/>
      <c r="AF1476"/>
      <c r="AG1476"/>
      <c r="AH1476"/>
      <c r="AI1476"/>
      <c r="AJ1476"/>
      <c r="AK1476"/>
      <c r="AL1476"/>
      <c r="AM1476"/>
      <c r="AN1476"/>
      <c r="AO1476"/>
      <c r="AP1476"/>
      <c r="AQ1476"/>
      <c r="AR1476"/>
      <c r="AS1476"/>
      <c r="AT1476"/>
      <c r="AU1476"/>
      <c r="AV1476"/>
      <c r="AW1476"/>
      <c r="AX1476"/>
      <c r="AY1476"/>
      <c r="AZ1476"/>
      <c r="BA1476"/>
      <c r="BB1476"/>
      <c r="BC1476"/>
      <c r="BD1476"/>
      <c r="BE1476"/>
      <c r="BF1476"/>
      <c r="BG1476"/>
      <c r="BH1476"/>
      <c r="BI1476"/>
      <c r="BJ1476"/>
      <c r="BK1476"/>
      <c r="BL1476"/>
      <c r="BM1476"/>
      <c r="BN1476"/>
      <c r="BO1476"/>
      <c r="BP1476"/>
      <c r="BQ1476"/>
      <c r="BR1476"/>
      <c r="BS1476"/>
      <c r="BT1476"/>
    </row>
    <row r="1477" spans="1:72" s="8" customFormat="1" x14ac:dyDescent="0.25">
      <c r="A1477" s="93"/>
      <c r="B1477" s="93"/>
      <c r="C1477" s="93"/>
      <c r="D1477" s="93"/>
      <c r="E1477" s="104"/>
      <c r="F1477" s="104"/>
      <c r="G1477" s="104"/>
      <c r="H1477" s="104"/>
      <c r="I1477" s="104"/>
      <c r="J1477" s="104"/>
      <c r="K1477" s="104"/>
      <c r="L1477" s="104"/>
      <c r="M1477"/>
      <c r="N1477"/>
      <c r="O1477"/>
      <c r="P1477"/>
      <c r="Q1477"/>
      <c r="R1477"/>
      <c r="S1477"/>
      <c r="T1477"/>
      <c r="U1477"/>
      <c r="V1477"/>
      <c r="W1477"/>
      <c r="X1477"/>
      <c r="Y1477"/>
      <c r="Z1477"/>
      <c r="AA1477"/>
      <c r="AB1477"/>
      <c r="AC1477"/>
      <c r="AD1477"/>
      <c r="AE1477"/>
      <c r="AF1477"/>
      <c r="AG1477"/>
      <c r="AH1477"/>
      <c r="AI1477"/>
      <c r="AJ1477"/>
      <c r="AK1477"/>
      <c r="AL1477"/>
      <c r="AM1477"/>
      <c r="AN1477"/>
      <c r="AO1477"/>
      <c r="AP1477"/>
      <c r="AQ1477"/>
      <c r="AR1477"/>
      <c r="AS1477"/>
      <c r="AT1477"/>
      <c r="AU1477"/>
      <c r="AV1477"/>
      <c r="AW1477"/>
      <c r="AX1477"/>
      <c r="AY1477"/>
      <c r="AZ1477"/>
      <c r="BA1477"/>
      <c r="BB1477"/>
      <c r="BC1477"/>
      <c r="BD1477"/>
      <c r="BE1477"/>
      <c r="BF1477"/>
      <c r="BG1477"/>
      <c r="BH1477"/>
      <c r="BI1477"/>
      <c r="BJ1477"/>
      <c r="BK1477"/>
      <c r="BL1477"/>
      <c r="BM1477"/>
      <c r="BN1477"/>
      <c r="BO1477"/>
      <c r="BP1477"/>
      <c r="BQ1477"/>
      <c r="BR1477"/>
      <c r="BS1477"/>
      <c r="BT1477"/>
    </row>
    <row r="1478" spans="1:72" s="8" customFormat="1" x14ac:dyDescent="0.25">
      <c r="A1478" s="93"/>
      <c r="B1478" s="93"/>
      <c r="C1478" s="93"/>
      <c r="D1478" s="93"/>
      <c r="E1478" s="104"/>
      <c r="F1478" s="104"/>
      <c r="G1478" s="104"/>
      <c r="H1478" s="104"/>
      <c r="I1478" s="104"/>
      <c r="J1478" s="104"/>
      <c r="K1478" s="104"/>
      <c r="L1478" s="104"/>
      <c r="M1478"/>
      <c r="N1478"/>
      <c r="O1478"/>
      <c r="P1478"/>
      <c r="Q1478"/>
      <c r="R1478"/>
      <c r="S1478"/>
      <c r="T1478"/>
      <c r="U1478"/>
      <c r="V1478"/>
      <c r="W1478"/>
      <c r="X1478"/>
      <c r="Y1478"/>
      <c r="Z1478"/>
      <c r="AA1478"/>
      <c r="AB1478"/>
      <c r="AC1478"/>
      <c r="AD1478"/>
      <c r="AE1478"/>
      <c r="AF1478"/>
      <c r="AG1478"/>
      <c r="AH1478"/>
      <c r="AI1478"/>
      <c r="AJ1478"/>
      <c r="AK1478"/>
      <c r="AL1478"/>
      <c r="AM1478"/>
      <c r="AN1478"/>
      <c r="AO1478"/>
      <c r="AP1478"/>
      <c r="AQ1478"/>
      <c r="AR1478"/>
      <c r="AS1478"/>
      <c r="AT1478"/>
      <c r="AU1478"/>
      <c r="AV1478"/>
      <c r="AW1478"/>
      <c r="AX1478"/>
      <c r="AY1478"/>
      <c r="AZ1478"/>
      <c r="BA1478"/>
      <c r="BB1478"/>
      <c r="BC1478"/>
      <c r="BD1478"/>
      <c r="BE1478"/>
      <c r="BF1478"/>
      <c r="BG1478"/>
      <c r="BH1478"/>
      <c r="BI1478"/>
      <c r="BJ1478"/>
      <c r="BK1478"/>
      <c r="BL1478"/>
      <c r="BM1478"/>
      <c r="BN1478"/>
      <c r="BO1478"/>
      <c r="BP1478"/>
      <c r="BQ1478"/>
      <c r="BR1478"/>
      <c r="BS1478"/>
      <c r="BT1478"/>
    </row>
    <row r="1479" spans="1:72" s="8" customFormat="1" x14ac:dyDescent="0.25">
      <c r="A1479" s="93"/>
      <c r="B1479" s="93"/>
      <c r="C1479" s="93"/>
      <c r="D1479" s="93"/>
      <c r="E1479" s="104"/>
      <c r="F1479" s="104"/>
      <c r="G1479" s="104"/>
      <c r="H1479" s="104"/>
      <c r="I1479" s="104"/>
      <c r="J1479" s="104"/>
      <c r="K1479" s="104"/>
      <c r="L1479" s="104"/>
      <c r="M1479"/>
      <c r="N1479"/>
      <c r="O1479"/>
      <c r="P1479"/>
      <c r="Q1479"/>
      <c r="R1479"/>
      <c r="S1479"/>
      <c r="T1479"/>
      <c r="U1479"/>
      <c r="V1479"/>
      <c r="W1479"/>
      <c r="X1479"/>
      <c r="Y1479"/>
      <c r="Z1479"/>
      <c r="AA1479"/>
      <c r="AB1479"/>
      <c r="AC1479"/>
      <c r="AD1479"/>
      <c r="AE1479"/>
      <c r="AF1479"/>
      <c r="AG1479"/>
      <c r="AH1479"/>
      <c r="AI1479"/>
      <c r="AJ1479"/>
      <c r="AK1479"/>
      <c r="AL1479"/>
      <c r="AM1479"/>
      <c r="AN1479"/>
      <c r="AO1479"/>
      <c r="AP1479"/>
      <c r="AQ1479"/>
      <c r="AR1479"/>
      <c r="AS1479"/>
      <c r="AT1479"/>
      <c r="AU1479"/>
      <c r="AV1479"/>
      <c r="AW1479"/>
      <c r="AX1479"/>
      <c r="AY1479"/>
      <c r="AZ1479"/>
      <c r="BA1479"/>
      <c r="BB1479"/>
      <c r="BC1479"/>
      <c r="BD1479"/>
      <c r="BE1479"/>
      <c r="BF1479"/>
      <c r="BG1479"/>
      <c r="BH1479"/>
      <c r="BI1479"/>
      <c r="BJ1479"/>
      <c r="BK1479"/>
      <c r="BL1479"/>
      <c r="BM1479"/>
      <c r="BN1479"/>
      <c r="BO1479"/>
      <c r="BP1479"/>
      <c r="BQ1479"/>
      <c r="BR1479"/>
      <c r="BS1479"/>
      <c r="BT1479"/>
    </row>
    <row r="1480" spans="1:72" s="8" customFormat="1" x14ac:dyDescent="0.25">
      <c r="A1480" s="93"/>
      <c r="B1480" s="93"/>
      <c r="C1480" s="93"/>
      <c r="D1480" s="93"/>
      <c r="E1480" s="104"/>
      <c r="F1480" s="104"/>
      <c r="G1480" s="104"/>
      <c r="H1480" s="104"/>
      <c r="I1480" s="104"/>
      <c r="J1480" s="104"/>
      <c r="K1480" s="104"/>
      <c r="L1480" s="104"/>
      <c r="M1480"/>
      <c r="N1480"/>
      <c r="O1480"/>
      <c r="P1480"/>
      <c r="Q1480"/>
      <c r="R1480"/>
      <c r="S1480"/>
      <c r="T1480"/>
      <c r="U1480"/>
      <c r="V1480"/>
      <c r="W1480"/>
      <c r="X1480"/>
      <c r="Y1480"/>
      <c r="Z1480"/>
      <c r="AA1480"/>
      <c r="AB1480"/>
      <c r="AC1480"/>
      <c r="AD1480"/>
      <c r="AE1480"/>
      <c r="AF1480"/>
      <c r="AG1480"/>
      <c r="AH1480"/>
      <c r="AI1480"/>
      <c r="AJ1480"/>
      <c r="AK1480"/>
      <c r="AL1480"/>
      <c r="AM1480"/>
      <c r="AN1480"/>
      <c r="AO1480"/>
      <c r="AP1480"/>
      <c r="AQ1480"/>
      <c r="AR1480"/>
      <c r="AS1480"/>
      <c r="AT1480"/>
      <c r="AU1480"/>
      <c r="AV1480"/>
      <c r="AW1480"/>
      <c r="AX1480"/>
      <c r="AY1480"/>
      <c r="AZ1480"/>
      <c r="BA1480"/>
      <c r="BB1480"/>
      <c r="BC1480"/>
      <c r="BD1480"/>
      <c r="BE1480"/>
      <c r="BF1480"/>
      <c r="BG1480"/>
      <c r="BH1480"/>
      <c r="BI1480"/>
      <c r="BJ1480"/>
      <c r="BK1480"/>
      <c r="BL1480"/>
      <c r="BM1480"/>
      <c r="BN1480"/>
      <c r="BO1480"/>
      <c r="BP1480"/>
      <c r="BQ1480"/>
      <c r="BR1480"/>
      <c r="BS1480"/>
      <c r="BT1480"/>
    </row>
    <row r="1481" spans="1:72" s="8" customFormat="1" x14ac:dyDescent="0.25">
      <c r="A1481" s="93"/>
      <c r="B1481" s="93"/>
      <c r="C1481" s="93"/>
      <c r="D1481" s="93"/>
      <c r="E1481" s="104"/>
      <c r="F1481" s="104"/>
      <c r="G1481" s="104"/>
      <c r="H1481" s="104"/>
      <c r="I1481" s="104"/>
      <c r="J1481" s="104"/>
      <c r="K1481" s="104"/>
      <c r="L1481" s="104"/>
      <c r="M1481"/>
      <c r="N1481"/>
      <c r="O1481"/>
      <c r="P1481"/>
      <c r="Q1481"/>
      <c r="R1481"/>
      <c r="S1481"/>
      <c r="T1481"/>
      <c r="U1481"/>
      <c r="V1481"/>
      <c r="W1481"/>
      <c r="X1481"/>
      <c r="Y1481"/>
      <c r="Z1481"/>
      <c r="AA1481"/>
      <c r="AB1481"/>
      <c r="AC1481"/>
      <c r="AD1481"/>
      <c r="AE1481"/>
      <c r="AF1481"/>
      <c r="AG1481"/>
      <c r="AH1481"/>
      <c r="AI1481"/>
      <c r="AJ1481"/>
      <c r="AK1481"/>
      <c r="AL1481"/>
      <c r="AM1481"/>
      <c r="AN1481"/>
      <c r="AO1481"/>
      <c r="AP1481"/>
      <c r="AQ1481"/>
      <c r="AR1481"/>
      <c r="AS1481"/>
      <c r="AT1481"/>
      <c r="AU1481"/>
      <c r="AV1481"/>
      <c r="AW1481"/>
      <c r="AX1481"/>
      <c r="AY1481"/>
      <c r="AZ1481"/>
      <c r="BA1481"/>
      <c r="BB1481"/>
      <c r="BC1481"/>
      <c r="BD1481"/>
      <c r="BE1481"/>
      <c r="BF1481"/>
      <c r="BG1481"/>
      <c r="BH1481"/>
      <c r="BI1481"/>
      <c r="BJ1481"/>
      <c r="BK1481"/>
      <c r="BL1481"/>
      <c r="BM1481"/>
      <c r="BN1481"/>
      <c r="BO1481"/>
      <c r="BP1481"/>
      <c r="BQ1481"/>
      <c r="BR1481"/>
      <c r="BS1481"/>
      <c r="BT1481"/>
    </row>
    <row r="1482" spans="1:72" s="8" customFormat="1" x14ac:dyDescent="0.25">
      <c r="A1482" s="93"/>
      <c r="B1482" s="93"/>
      <c r="C1482" s="93"/>
      <c r="D1482" s="93"/>
      <c r="E1482" s="104"/>
      <c r="F1482" s="104"/>
      <c r="G1482" s="104"/>
      <c r="H1482" s="104"/>
      <c r="I1482" s="104"/>
      <c r="J1482" s="104"/>
      <c r="K1482" s="104"/>
      <c r="L1482" s="104"/>
      <c r="M1482"/>
      <c r="N1482"/>
      <c r="O1482"/>
      <c r="P1482"/>
      <c r="Q1482"/>
      <c r="R1482"/>
      <c r="S1482"/>
      <c r="T1482"/>
      <c r="U1482"/>
      <c r="V1482"/>
      <c r="W1482"/>
      <c r="X1482"/>
      <c r="Y1482"/>
      <c r="Z1482"/>
      <c r="AA1482"/>
      <c r="AB1482"/>
      <c r="AC1482"/>
      <c r="AD1482"/>
      <c r="AE1482"/>
      <c r="AF1482"/>
      <c r="AG1482"/>
      <c r="AH1482"/>
      <c r="AI1482"/>
      <c r="AJ1482"/>
      <c r="AK1482"/>
      <c r="AL1482"/>
      <c r="AM1482"/>
      <c r="AN1482"/>
      <c r="AO1482"/>
      <c r="AP1482"/>
      <c r="AQ1482"/>
      <c r="AR1482"/>
      <c r="AS1482"/>
      <c r="AT1482"/>
      <c r="AU1482"/>
      <c r="AV1482"/>
      <c r="AW1482"/>
      <c r="AX1482"/>
      <c r="AY1482"/>
      <c r="AZ1482"/>
      <c r="BA1482"/>
      <c r="BB1482"/>
      <c r="BC1482"/>
      <c r="BD1482"/>
      <c r="BE1482"/>
      <c r="BF1482"/>
      <c r="BG1482"/>
      <c r="BH1482"/>
      <c r="BI1482"/>
      <c r="BJ1482"/>
      <c r="BK1482"/>
      <c r="BL1482"/>
      <c r="BM1482"/>
      <c r="BN1482"/>
      <c r="BO1482"/>
      <c r="BP1482"/>
      <c r="BQ1482"/>
      <c r="BR1482"/>
      <c r="BS1482"/>
      <c r="BT1482"/>
    </row>
    <row r="1483" spans="1:72" s="8" customFormat="1" x14ac:dyDescent="0.25">
      <c r="A1483" s="93"/>
      <c r="B1483" s="93"/>
      <c r="C1483" s="93"/>
      <c r="D1483" s="93"/>
      <c r="E1483" s="104"/>
      <c r="F1483" s="104"/>
      <c r="G1483" s="104"/>
      <c r="H1483" s="104"/>
      <c r="I1483" s="104"/>
      <c r="J1483" s="104"/>
      <c r="K1483" s="104"/>
      <c r="L1483" s="104"/>
      <c r="M1483"/>
      <c r="N1483"/>
      <c r="O1483"/>
      <c r="P1483"/>
      <c r="Q1483"/>
      <c r="R1483"/>
      <c r="S1483"/>
      <c r="T1483"/>
      <c r="U1483"/>
      <c r="V1483"/>
      <c r="W1483"/>
      <c r="X1483"/>
      <c r="Y1483"/>
      <c r="Z1483"/>
      <c r="AA1483"/>
      <c r="AB1483"/>
      <c r="AC1483"/>
      <c r="AD1483"/>
      <c r="AE1483"/>
      <c r="AF1483"/>
      <c r="AG1483"/>
      <c r="AH1483"/>
      <c r="AI1483"/>
      <c r="AJ1483"/>
      <c r="AK1483"/>
      <c r="AL1483"/>
      <c r="AM1483"/>
      <c r="AN1483"/>
      <c r="AO1483"/>
      <c r="AP1483"/>
      <c r="AQ1483"/>
      <c r="AR1483"/>
      <c r="AS1483"/>
      <c r="AT1483"/>
      <c r="AU1483"/>
      <c r="AV1483"/>
      <c r="AW1483"/>
      <c r="AX1483"/>
      <c r="AY1483"/>
      <c r="AZ1483"/>
      <c r="BA1483"/>
      <c r="BB1483"/>
      <c r="BC1483"/>
      <c r="BD1483"/>
      <c r="BE1483"/>
      <c r="BF1483"/>
      <c r="BG1483"/>
      <c r="BH1483"/>
      <c r="BI1483"/>
      <c r="BJ1483"/>
      <c r="BK1483"/>
      <c r="BL1483"/>
      <c r="BM1483"/>
      <c r="BN1483"/>
      <c r="BO1483"/>
      <c r="BP1483"/>
      <c r="BQ1483"/>
      <c r="BR1483"/>
      <c r="BS1483"/>
      <c r="BT1483"/>
    </row>
    <row r="1484" spans="1:72" s="8" customFormat="1" x14ac:dyDescent="0.25">
      <c r="A1484" s="93"/>
      <c r="B1484" s="93"/>
      <c r="C1484" s="93"/>
      <c r="D1484" s="93"/>
      <c r="E1484" s="104"/>
      <c r="F1484" s="104"/>
      <c r="G1484" s="104"/>
      <c r="H1484" s="104"/>
      <c r="I1484" s="104"/>
      <c r="J1484" s="104"/>
      <c r="K1484" s="104"/>
      <c r="L1484" s="104"/>
      <c r="M1484"/>
      <c r="N1484"/>
      <c r="O1484"/>
      <c r="P1484"/>
      <c r="Q1484"/>
      <c r="R1484"/>
      <c r="S1484"/>
      <c r="T1484"/>
      <c r="U1484"/>
      <c r="V1484"/>
      <c r="W1484"/>
      <c r="X1484"/>
      <c r="Y1484"/>
      <c r="Z1484"/>
      <c r="AA1484"/>
      <c r="AB1484"/>
      <c r="AC1484"/>
      <c r="AD1484"/>
      <c r="AE1484"/>
      <c r="AF1484"/>
      <c r="AG1484"/>
      <c r="AH1484"/>
      <c r="AI1484"/>
      <c r="AJ1484"/>
      <c r="AK1484"/>
      <c r="AL1484"/>
      <c r="AM1484"/>
      <c r="AN1484"/>
      <c r="AO1484"/>
      <c r="AP1484"/>
      <c r="AQ1484"/>
      <c r="AR1484"/>
      <c r="AS1484"/>
      <c r="AT1484"/>
      <c r="AU1484"/>
      <c r="AV1484"/>
      <c r="AW1484"/>
      <c r="AX1484"/>
      <c r="AY1484"/>
      <c r="AZ1484"/>
      <c r="BA1484"/>
      <c r="BB1484"/>
      <c r="BC1484"/>
      <c r="BD1484"/>
      <c r="BE1484"/>
      <c r="BF1484"/>
      <c r="BG1484"/>
      <c r="BH1484"/>
      <c r="BI1484"/>
      <c r="BJ1484"/>
      <c r="BK1484"/>
      <c r="BL1484"/>
      <c r="BM1484"/>
      <c r="BN1484"/>
      <c r="BO1484"/>
      <c r="BP1484"/>
      <c r="BQ1484"/>
      <c r="BR1484"/>
      <c r="BS1484"/>
      <c r="BT1484"/>
    </row>
    <row r="1485" spans="1:72" s="8" customFormat="1" x14ac:dyDescent="0.25">
      <c r="A1485" s="93"/>
      <c r="B1485" s="93"/>
      <c r="C1485" s="93"/>
      <c r="D1485" s="93"/>
      <c r="E1485" s="104"/>
      <c r="F1485" s="104"/>
      <c r="G1485" s="104"/>
      <c r="H1485" s="104"/>
      <c r="I1485" s="104"/>
      <c r="J1485" s="104"/>
      <c r="K1485" s="104"/>
      <c r="L1485" s="104"/>
      <c r="M1485"/>
      <c r="N1485"/>
      <c r="O1485"/>
      <c r="P1485"/>
      <c r="Q1485"/>
      <c r="R1485"/>
      <c r="S1485"/>
      <c r="T1485"/>
      <c r="U1485"/>
      <c r="V1485"/>
      <c r="W1485"/>
      <c r="X1485"/>
      <c r="Y1485"/>
      <c r="Z1485"/>
      <c r="AA1485"/>
      <c r="AB1485"/>
      <c r="AC1485"/>
      <c r="AD1485"/>
      <c r="AE1485"/>
      <c r="AF1485"/>
      <c r="AG1485"/>
      <c r="AH1485"/>
      <c r="AI1485"/>
      <c r="AJ1485"/>
      <c r="AK1485"/>
      <c r="AL1485"/>
      <c r="AM1485"/>
      <c r="AN1485"/>
      <c r="AO1485"/>
      <c r="AP1485"/>
      <c r="AQ1485"/>
      <c r="AR1485"/>
      <c r="AS1485"/>
      <c r="AT1485"/>
      <c r="AU1485"/>
      <c r="AV1485"/>
      <c r="AW1485"/>
      <c r="AX1485"/>
      <c r="AY1485"/>
      <c r="AZ1485"/>
      <c r="BA1485"/>
      <c r="BB1485"/>
      <c r="BC1485"/>
      <c r="BD1485"/>
      <c r="BE1485"/>
      <c r="BF1485"/>
      <c r="BG1485"/>
      <c r="BH1485"/>
      <c r="BI1485"/>
      <c r="BJ1485"/>
      <c r="BK1485"/>
      <c r="BL1485"/>
      <c r="BM1485"/>
      <c r="BN1485"/>
      <c r="BO1485"/>
      <c r="BP1485"/>
      <c r="BQ1485"/>
      <c r="BR1485"/>
      <c r="BS1485"/>
      <c r="BT1485"/>
    </row>
    <row r="1486" spans="1:72" s="8" customFormat="1" x14ac:dyDescent="0.25">
      <c r="A1486" s="93"/>
      <c r="B1486" s="93"/>
      <c r="C1486" s="93"/>
      <c r="D1486" s="93"/>
      <c r="E1486" s="104"/>
      <c r="F1486" s="104"/>
      <c r="G1486" s="104"/>
      <c r="H1486" s="104"/>
      <c r="I1486" s="104"/>
      <c r="J1486" s="104"/>
      <c r="K1486" s="104"/>
      <c r="L1486" s="104"/>
      <c r="M1486"/>
      <c r="N1486"/>
      <c r="O1486"/>
      <c r="P1486"/>
      <c r="Q1486"/>
      <c r="R1486"/>
      <c r="S1486"/>
      <c r="T1486"/>
      <c r="U1486"/>
      <c r="V1486"/>
      <c r="W1486"/>
      <c r="X1486"/>
      <c r="Y1486"/>
      <c r="Z1486"/>
      <c r="AA1486"/>
      <c r="AB1486"/>
      <c r="AC1486"/>
      <c r="AD1486"/>
      <c r="AE1486"/>
      <c r="AF1486"/>
      <c r="AG1486"/>
      <c r="AH1486"/>
      <c r="AI1486"/>
      <c r="AJ1486"/>
      <c r="AK1486"/>
      <c r="AL1486"/>
      <c r="AM1486"/>
      <c r="AN1486"/>
      <c r="AO1486"/>
      <c r="AP1486"/>
      <c r="AQ1486"/>
      <c r="AR1486"/>
      <c r="AS1486"/>
      <c r="AT1486"/>
      <c r="AU1486"/>
      <c r="AV1486"/>
      <c r="AW1486"/>
      <c r="AX1486"/>
      <c r="AY1486"/>
      <c r="AZ1486"/>
      <c r="BA1486"/>
      <c r="BB1486"/>
      <c r="BC1486"/>
      <c r="BD1486"/>
      <c r="BE1486"/>
      <c r="BF1486"/>
      <c r="BG1486"/>
      <c r="BH1486"/>
      <c r="BI1486"/>
      <c r="BJ1486"/>
      <c r="BK1486"/>
      <c r="BL1486"/>
      <c r="BM1486"/>
      <c r="BN1486"/>
      <c r="BO1486"/>
      <c r="BP1486"/>
      <c r="BQ1486"/>
      <c r="BR1486"/>
      <c r="BS1486"/>
      <c r="BT1486"/>
    </row>
    <row r="1487" spans="1:72" s="8" customFormat="1" x14ac:dyDescent="0.25">
      <c r="A1487" s="93"/>
      <c r="B1487" s="93"/>
      <c r="C1487" s="93"/>
      <c r="D1487" s="93"/>
      <c r="E1487" s="104"/>
      <c r="F1487" s="104"/>
      <c r="G1487" s="104"/>
      <c r="H1487" s="104"/>
      <c r="I1487" s="104"/>
      <c r="J1487" s="104"/>
      <c r="K1487" s="104"/>
      <c r="L1487" s="104"/>
      <c r="M1487"/>
      <c r="N1487"/>
      <c r="O1487"/>
      <c r="P1487"/>
      <c r="Q1487"/>
      <c r="R1487"/>
      <c r="S1487"/>
      <c r="T1487"/>
      <c r="U1487"/>
      <c r="V1487"/>
      <c r="W1487"/>
      <c r="X1487"/>
      <c r="Y1487"/>
      <c r="Z1487"/>
      <c r="AA1487"/>
      <c r="AB1487"/>
      <c r="AC1487"/>
      <c r="AD1487"/>
      <c r="AE1487"/>
      <c r="AF1487"/>
      <c r="AG1487"/>
      <c r="AH1487"/>
      <c r="AI1487"/>
      <c r="AJ1487"/>
      <c r="AK1487"/>
      <c r="AL1487"/>
      <c r="AM1487"/>
      <c r="AN1487"/>
      <c r="AO1487"/>
      <c r="AP1487"/>
      <c r="AQ1487"/>
      <c r="AR1487"/>
      <c r="AS1487"/>
      <c r="AT1487"/>
      <c r="AU1487"/>
      <c r="AV1487"/>
      <c r="AW1487"/>
      <c r="AX1487"/>
      <c r="AY1487"/>
      <c r="AZ1487"/>
      <c r="BA1487"/>
      <c r="BB1487"/>
      <c r="BC1487"/>
      <c r="BD1487"/>
      <c r="BE1487"/>
      <c r="BF1487"/>
      <c r="BG1487"/>
      <c r="BH1487"/>
      <c r="BI1487"/>
      <c r="BJ1487"/>
      <c r="BK1487"/>
      <c r="BL1487"/>
      <c r="BM1487"/>
      <c r="BN1487"/>
      <c r="BO1487"/>
      <c r="BP1487"/>
      <c r="BQ1487"/>
      <c r="BR1487"/>
      <c r="BS1487"/>
      <c r="BT1487"/>
    </row>
    <row r="1488" spans="1:72" s="8" customFormat="1" x14ac:dyDescent="0.25">
      <c r="A1488" s="93"/>
      <c r="B1488" s="93"/>
      <c r="C1488" s="93"/>
      <c r="D1488" s="93"/>
      <c r="E1488" s="104"/>
      <c r="F1488" s="104"/>
      <c r="G1488" s="104"/>
      <c r="H1488" s="104"/>
      <c r="I1488" s="104"/>
      <c r="J1488" s="104"/>
      <c r="K1488" s="104"/>
      <c r="L1488" s="104"/>
      <c r="M1488"/>
      <c r="N1488"/>
      <c r="O1488"/>
      <c r="P1488"/>
      <c r="Q1488"/>
      <c r="R1488"/>
      <c r="S1488"/>
      <c r="T1488"/>
      <c r="U1488"/>
      <c r="V1488"/>
      <c r="W1488"/>
      <c r="X1488"/>
      <c r="Y1488"/>
      <c r="Z1488"/>
      <c r="AA1488"/>
      <c r="AB1488"/>
      <c r="AC1488"/>
      <c r="AD1488"/>
      <c r="AE1488"/>
      <c r="AF1488"/>
      <c r="AG1488"/>
      <c r="AH1488"/>
      <c r="AI1488"/>
      <c r="AJ1488"/>
      <c r="AK1488"/>
      <c r="AL1488"/>
      <c r="AM1488"/>
      <c r="AN1488"/>
      <c r="AO1488"/>
      <c r="AP1488"/>
      <c r="AQ1488"/>
      <c r="AR1488"/>
      <c r="AS1488"/>
      <c r="AT1488"/>
      <c r="AU1488"/>
      <c r="AV1488"/>
      <c r="AW1488"/>
      <c r="AX1488"/>
      <c r="AY1488"/>
      <c r="AZ1488"/>
      <c r="BA1488"/>
      <c r="BB1488"/>
      <c r="BC1488"/>
      <c r="BD1488"/>
      <c r="BE1488"/>
      <c r="BF1488"/>
      <c r="BG1488"/>
      <c r="BH1488"/>
      <c r="BI1488"/>
      <c r="BJ1488"/>
      <c r="BK1488"/>
      <c r="BL1488"/>
      <c r="BM1488"/>
      <c r="BN1488"/>
      <c r="BO1488"/>
      <c r="BP1488"/>
      <c r="BQ1488"/>
      <c r="BR1488"/>
      <c r="BS1488"/>
      <c r="BT1488"/>
    </row>
    <row r="1489" spans="1:72" s="8" customFormat="1" x14ac:dyDescent="0.25">
      <c r="A1489" s="93"/>
      <c r="B1489" s="93"/>
      <c r="C1489" s="93"/>
      <c r="D1489" s="93"/>
      <c r="E1489" s="104"/>
      <c r="F1489" s="104"/>
      <c r="G1489" s="104"/>
      <c r="H1489" s="104"/>
      <c r="I1489" s="104"/>
      <c r="J1489" s="104"/>
      <c r="K1489" s="104"/>
      <c r="L1489" s="104"/>
      <c r="M1489"/>
      <c r="N1489"/>
      <c r="O1489"/>
      <c r="P1489"/>
      <c r="Q1489"/>
      <c r="R1489"/>
      <c r="S1489"/>
      <c r="T1489"/>
      <c r="U1489"/>
      <c r="V1489"/>
      <c r="W1489"/>
      <c r="X1489"/>
      <c r="Y1489"/>
      <c r="Z1489"/>
      <c r="AA1489"/>
      <c r="AB1489"/>
      <c r="AC1489"/>
      <c r="AD1489"/>
      <c r="AE1489"/>
      <c r="AF1489"/>
      <c r="AG1489"/>
      <c r="AH1489"/>
      <c r="AI1489"/>
      <c r="AJ1489"/>
      <c r="AK1489"/>
      <c r="AL1489"/>
      <c r="AM1489"/>
      <c r="AN1489"/>
      <c r="AO1489"/>
      <c r="AP1489"/>
      <c r="AQ1489"/>
      <c r="AR1489"/>
      <c r="AS1489"/>
      <c r="AT1489"/>
      <c r="AU1489"/>
      <c r="AV1489"/>
      <c r="AW1489"/>
      <c r="AX1489"/>
      <c r="AY1489"/>
      <c r="AZ1489"/>
      <c r="BA1489"/>
      <c r="BB1489"/>
      <c r="BC1489"/>
      <c r="BD1489"/>
      <c r="BE1489"/>
      <c r="BF1489"/>
      <c r="BG1489"/>
      <c r="BH1489"/>
      <c r="BI1489"/>
      <c r="BJ1489"/>
      <c r="BK1489"/>
      <c r="BL1489"/>
      <c r="BM1489"/>
      <c r="BN1489"/>
      <c r="BO1489"/>
      <c r="BP1489"/>
      <c r="BQ1489"/>
      <c r="BR1489"/>
      <c r="BS1489"/>
      <c r="BT1489"/>
    </row>
    <row r="1490" spans="1:72" s="8" customFormat="1" x14ac:dyDescent="0.25">
      <c r="A1490" s="93"/>
      <c r="B1490" s="93"/>
      <c r="C1490" s="93"/>
      <c r="D1490" s="93"/>
      <c r="E1490" s="104"/>
      <c r="F1490" s="104"/>
      <c r="G1490" s="104"/>
      <c r="H1490" s="104"/>
      <c r="I1490" s="104"/>
      <c r="J1490" s="104"/>
      <c r="K1490" s="104"/>
      <c r="L1490" s="104"/>
      <c r="M1490"/>
      <c r="N1490"/>
      <c r="O1490"/>
      <c r="P1490"/>
      <c r="Q1490"/>
      <c r="R1490"/>
      <c r="S1490"/>
      <c r="T1490"/>
      <c r="U1490"/>
      <c r="V1490"/>
      <c r="W1490"/>
      <c r="X1490"/>
      <c r="Y1490"/>
      <c r="Z1490"/>
      <c r="AA1490"/>
      <c r="AB1490"/>
      <c r="AC1490"/>
      <c r="AD1490"/>
      <c r="AE1490"/>
      <c r="AF1490"/>
      <c r="AG1490"/>
      <c r="AH1490"/>
      <c r="AI1490"/>
      <c r="AJ1490"/>
      <c r="AK1490"/>
      <c r="AL1490"/>
      <c r="AM1490"/>
      <c r="AN1490"/>
      <c r="AO1490"/>
      <c r="AP1490"/>
      <c r="AQ1490"/>
      <c r="AR1490"/>
      <c r="AS1490"/>
      <c r="AT1490"/>
      <c r="AU1490"/>
      <c r="AV1490"/>
      <c r="AW1490"/>
      <c r="AX1490"/>
      <c r="AY1490"/>
      <c r="AZ1490"/>
      <c r="BA1490"/>
      <c r="BB1490"/>
      <c r="BC1490"/>
      <c r="BD1490"/>
      <c r="BE1490"/>
      <c r="BF1490"/>
      <c r="BG1490"/>
      <c r="BH1490"/>
      <c r="BI1490"/>
      <c r="BJ1490"/>
      <c r="BK1490"/>
      <c r="BL1490"/>
      <c r="BM1490"/>
      <c r="BN1490"/>
      <c r="BO1490"/>
      <c r="BP1490"/>
      <c r="BQ1490"/>
      <c r="BR1490"/>
      <c r="BS1490"/>
      <c r="BT1490"/>
    </row>
    <row r="1491" spans="1:72" s="8" customFormat="1" x14ac:dyDescent="0.25">
      <c r="A1491" s="93"/>
      <c r="B1491" s="93"/>
      <c r="C1491" s="93"/>
      <c r="D1491" s="93"/>
      <c r="E1491" s="104"/>
      <c r="F1491" s="104"/>
      <c r="G1491" s="104"/>
      <c r="H1491" s="104"/>
      <c r="I1491" s="104"/>
      <c r="J1491" s="104"/>
      <c r="K1491" s="104"/>
      <c r="L1491" s="104"/>
      <c r="M1491"/>
      <c r="N1491"/>
      <c r="O1491"/>
      <c r="P1491"/>
      <c r="Q1491"/>
      <c r="R1491"/>
      <c r="S1491"/>
      <c r="T1491"/>
      <c r="U1491"/>
      <c r="V1491"/>
      <c r="W1491"/>
      <c r="X1491"/>
      <c r="Y1491"/>
      <c r="Z1491"/>
      <c r="AA1491"/>
      <c r="AB1491"/>
      <c r="AC1491"/>
      <c r="AD1491"/>
      <c r="AE1491"/>
      <c r="AF1491"/>
      <c r="AG1491"/>
      <c r="AH1491"/>
      <c r="AI1491"/>
      <c r="AJ1491"/>
      <c r="AK1491"/>
      <c r="AL1491"/>
      <c r="AM1491"/>
      <c r="AN1491"/>
      <c r="AO1491"/>
      <c r="AP1491"/>
      <c r="AQ1491"/>
      <c r="AR1491"/>
      <c r="AS1491"/>
      <c r="AT1491"/>
      <c r="AU1491"/>
      <c r="AV1491"/>
      <c r="AW1491"/>
      <c r="AX1491"/>
      <c r="AY1491"/>
      <c r="AZ1491"/>
      <c r="BA1491"/>
      <c r="BB1491"/>
      <c r="BC1491"/>
      <c r="BD1491"/>
      <c r="BE1491"/>
      <c r="BF1491"/>
      <c r="BG1491"/>
      <c r="BH1491"/>
      <c r="BI1491"/>
      <c r="BJ1491"/>
      <c r="BK1491"/>
      <c r="BL1491"/>
      <c r="BM1491"/>
      <c r="BN1491"/>
      <c r="BO1491"/>
      <c r="BP1491"/>
      <c r="BQ1491"/>
      <c r="BR1491"/>
      <c r="BS1491"/>
      <c r="BT1491"/>
    </row>
    <row r="1492" spans="1:72" s="8" customFormat="1" x14ac:dyDescent="0.25">
      <c r="A1492" s="93"/>
      <c r="B1492" s="93"/>
      <c r="C1492" s="93"/>
      <c r="D1492" s="93"/>
      <c r="E1492" s="104"/>
      <c r="F1492" s="104"/>
      <c r="G1492" s="104"/>
      <c r="H1492" s="104"/>
      <c r="I1492" s="104"/>
      <c r="J1492" s="104"/>
      <c r="K1492" s="104"/>
      <c r="L1492" s="104"/>
      <c r="M1492"/>
      <c r="N1492"/>
      <c r="O1492"/>
      <c r="P1492"/>
      <c r="Q1492"/>
      <c r="R1492"/>
      <c r="S1492"/>
      <c r="T1492"/>
      <c r="U1492"/>
      <c r="V1492"/>
      <c r="W1492"/>
      <c r="X1492"/>
      <c r="Y1492"/>
      <c r="Z1492"/>
      <c r="AA1492"/>
      <c r="AB1492"/>
      <c r="AC1492"/>
      <c r="AD1492"/>
      <c r="AE1492"/>
      <c r="AF1492"/>
      <c r="AG1492"/>
      <c r="AH1492"/>
      <c r="AI1492"/>
      <c r="AJ1492"/>
      <c r="AK1492"/>
      <c r="AL1492"/>
      <c r="AM1492"/>
      <c r="AN1492"/>
      <c r="AO1492"/>
      <c r="AP1492"/>
      <c r="AQ1492"/>
      <c r="AR1492"/>
      <c r="AS1492"/>
      <c r="AT1492"/>
      <c r="AU1492"/>
      <c r="AV1492"/>
      <c r="AW1492"/>
      <c r="AX1492"/>
      <c r="AY1492"/>
      <c r="AZ1492"/>
      <c r="BA1492"/>
      <c r="BB1492"/>
      <c r="BC1492"/>
      <c r="BD1492"/>
      <c r="BE1492"/>
      <c r="BF1492"/>
      <c r="BG1492"/>
      <c r="BH1492"/>
      <c r="BI1492"/>
      <c r="BJ1492"/>
      <c r="BK1492"/>
      <c r="BL1492"/>
      <c r="BM1492"/>
      <c r="BN1492"/>
      <c r="BO1492"/>
      <c r="BP1492"/>
      <c r="BQ1492"/>
      <c r="BR1492"/>
      <c r="BS1492"/>
      <c r="BT1492"/>
    </row>
    <row r="1493" spans="1:72" s="8" customFormat="1" x14ac:dyDescent="0.25">
      <c r="A1493" s="93"/>
      <c r="B1493" s="93"/>
      <c r="C1493" s="93"/>
      <c r="D1493" s="93"/>
      <c r="E1493" s="104"/>
      <c r="F1493" s="104"/>
      <c r="G1493" s="104"/>
      <c r="H1493" s="104"/>
      <c r="I1493" s="104"/>
      <c r="J1493" s="104"/>
      <c r="K1493" s="104"/>
      <c r="L1493" s="104"/>
      <c r="M1493"/>
      <c r="N1493"/>
      <c r="O1493"/>
      <c r="P1493"/>
      <c r="Q1493"/>
      <c r="R1493"/>
      <c r="S1493"/>
      <c r="T1493"/>
      <c r="U1493"/>
      <c r="V1493"/>
      <c r="W1493"/>
      <c r="X1493"/>
      <c r="Y1493"/>
      <c r="Z1493"/>
      <c r="AA1493"/>
      <c r="AB1493"/>
      <c r="AC1493"/>
      <c r="AD1493"/>
      <c r="AE1493"/>
      <c r="AF1493"/>
      <c r="AG1493"/>
      <c r="AH1493"/>
      <c r="AI1493"/>
      <c r="AJ1493"/>
      <c r="AK1493"/>
      <c r="AL1493"/>
      <c r="AM1493"/>
      <c r="AN1493"/>
      <c r="AO1493"/>
      <c r="AP1493"/>
      <c r="AQ1493"/>
      <c r="AR1493"/>
      <c r="AS1493"/>
      <c r="AT1493"/>
      <c r="AU1493"/>
      <c r="AV1493"/>
      <c r="AW1493"/>
      <c r="AX1493"/>
      <c r="AY1493"/>
      <c r="AZ1493"/>
      <c r="BA1493"/>
      <c r="BB1493"/>
      <c r="BC1493"/>
      <c r="BD1493"/>
      <c r="BE1493"/>
      <c r="BF1493"/>
      <c r="BG1493"/>
      <c r="BH1493"/>
      <c r="BI1493"/>
      <c r="BJ1493"/>
      <c r="BK1493"/>
      <c r="BL1493"/>
      <c r="BM1493"/>
      <c r="BN1493"/>
      <c r="BO1493"/>
      <c r="BP1493"/>
      <c r="BQ1493"/>
      <c r="BR1493"/>
      <c r="BS1493"/>
      <c r="BT1493"/>
    </row>
    <row r="1494" spans="1:72" s="8" customFormat="1" x14ac:dyDescent="0.25">
      <c r="A1494" s="93"/>
      <c r="B1494" s="93"/>
      <c r="C1494" s="93"/>
      <c r="D1494" s="93"/>
      <c r="E1494" s="104"/>
      <c r="F1494" s="104"/>
      <c r="G1494" s="104"/>
      <c r="H1494" s="104"/>
      <c r="I1494" s="104"/>
      <c r="J1494" s="104"/>
      <c r="K1494" s="104"/>
      <c r="L1494" s="104"/>
      <c r="M1494"/>
      <c r="N1494"/>
      <c r="O1494"/>
      <c r="P1494"/>
      <c r="Q1494"/>
      <c r="R1494"/>
      <c r="S1494"/>
      <c r="T1494"/>
      <c r="U1494"/>
      <c r="V1494"/>
      <c r="W1494"/>
      <c r="X1494"/>
      <c r="Y1494"/>
      <c r="Z1494"/>
      <c r="AA1494"/>
      <c r="AB1494"/>
      <c r="AC1494"/>
      <c r="AD1494"/>
      <c r="AE1494"/>
      <c r="AF1494"/>
      <c r="AG1494"/>
      <c r="AH1494"/>
      <c r="AI1494"/>
      <c r="AJ1494"/>
      <c r="AK1494"/>
      <c r="AL1494"/>
      <c r="AM1494"/>
      <c r="AN1494"/>
      <c r="AO1494"/>
      <c r="AP1494"/>
      <c r="AQ1494"/>
      <c r="AR1494"/>
      <c r="AS1494"/>
      <c r="AT1494"/>
      <c r="AU1494"/>
      <c r="AV1494"/>
      <c r="AW1494"/>
      <c r="AX1494"/>
      <c r="AY1494"/>
      <c r="AZ1494"/>
      <c r="BA1494"/>
      <c r="BB1494"/>
      <c r="BC1494"/>
      <c r="BD1494"/>
      <c r="BE1494"/>
      <c r="BF1494"/>
      <c r="BG1494"/>
      <c r="BH1494"/>
      <c r="BI1494"/>
      <c r="BJ1494"/>
      <c r="BK1494"/>
      <c r="BL1494"/>
      <c r="BM1494"/>
      <c r="BN1494"/>
      <c r="BO1494"/>
      <c r="BP1494"/>
      <c r="BQ1494"/>
      <c r="BR1494"/>
      <c r="BS1494"/>
      <c r="BT1494"/>
    </row>
    <row r="1495" spans="1:72" s="8" customFormat="1" x14ac:dyDescent="0.25">
      <c r="A1495" s="93"/>
      <c r="B1495" s="93"/>
      <c r="C1495" s="93"/>
      <c r="D1495" s="93"/>
      <c r="E1495" s="104"/>
      <c r="F1495" s="104"/>
      <c r="G1495" s="104"/>
      <c r="H1495" s="104"/>
      <c r="I1495" s="104"/>
      <c r="J1495" s="104"/>
      <c r="K1495" s="104"/>
      <c r="L1495" s="104"/>
      <c r="M1495"/>
      <c r="N1495"/>
      <c r="O1495"/>
      <c r="P1495"/>
      <c r="Q1495"/>
      <c r="R1495"/>
      <c r="S1495"/>
      <c r="T1495"/>
      <c r="U1495"/>
      <c r="V1495"/>
      <c r="W1495"/>
      <c r="X1495"/>
      <c r="Y1495"/>
      <c r="Z1495"/>
      <c r="AA1495"/>
      <c r="AB1495"/>
      <c r="AC1495"/>
      <c r="AD1495"/>
      <c r="AE1495"/>
      <c r="AF1495"/>
      <c r="AG1495"/>
      <c r="AH1495"/>
      <c r="AI1495"/>
      <c r="AJ1495"/>
      <c r="AK1495"/>
      <c r="AL1495"/>
      <c r="AM1495"/>
      <c r="AN1495"/>
      <c r="AO1495"/>
      <c r="AP1495"/>
      <c r="AQ1495"/>
      <c r="AR1495"/>
      <c r="AS1495"/>
      <c r="AT1495"/>
      <c r="AU1495"/>
      <c r="AV1495"/>
      <c r="AW1495"/>
      <c r="AX1495"/>
      <c r="AY1495"/>
      <c r="AZ1495"/>
      <c r="BA1495"/>
      <c r="BB1495"/>
      <c r="BC1495"/>
      <c r="BD1495"/>
      <c r="BE1495"/>
      <c r="BF1495"/>
      <c r="BG1495"/>
      <c r="BH1495"/>
      <c r="BI1495"/>
      <c r="BJ1495"/>
      <c r="BK1495"/>
      <c r="BL1495"/>
      <c r="BM1495"/>
      <c r="BN1495"/>
      <c r="BO1495"/>
      <c r="BP1495"/>
      <c r="BQ1495"/>
      <c r="BR1495"/>
      <c r="BS1495"/>
      <c r="BT1495"/>
    </row>
    <row r="1496" spans="1:72" s="8" customFormat="1" x14ac:dyDescent="0.25">
      <c r="A1496" s="93"/>
      <c r="B1496" s="93"/>
      <c r="C1496" s="93"/>
      <c r="D1496" s="93"/>
      <c r="E1496" s="104"/>
      <c r="F1496" s="104"/>
      <c r="G1496" s="104"/>
      <c r="H1496" s="104"/>
      <c r="I1496" s="104"/>
      <c r="J1496" s="104"/>
      <c r="K1496" s="104"/>
      <c r="L1496" s="104"/>
      <c r="M1496"/>
      <c r="N1496"/>
      <c r="O1496"/>
      <c r="P1496"/>
      <c r="Q1496"/>
      <c r="R1496"/>
      <c r="S1496"/>
      <c r="T1496"/>
      <c r="U1496"/>
      <c r="V1496"/>
      <c r="W1496"/>
      <c r="X1496"/>
      <c r="Y1496"/>
      <c r="Z1496"/>
      <c r="AA1496"/>
      <c r="AB1496"/>
      <c r="AC1496"/>
      <c r="AD1496"/>
      <c r="AE1496"/>
      <c r="AF1496"/>
      <c r="AG1496"/>
      <c r="AH1496"/>
      <c r="AI1496"/>
      <c r="AJ1496"/>
      <c r="AK1496"/>
      <c r="AL1496"/>
      <c r="AM1496"/>
      <c r="AN1496"/>
      <c r="AO1496"/>
      <c r="AP1496"/>
      <c r="AQ1496"/>
      <c r="AR1496"/>
      <c r="AS1496"/>
      <c r="AT1496"/>
      <c r="AU1496"/>
      <c r="AV1496"/>
      <c r="AW1496"/>
      <c r="AX1496"/>
      <c r="AY1496"/>
      <c r="AZ1496"/>
      <c r="BA1496"/>
      <c r="BB1496"/>
      <c r="BC1496"/>
      <c r="BD1496"/>
      <c r="BE1496"/>
      <c r="BF1496"/>
      <c r="BG1496"/>
      <c r="BH1496"/>
      <c r="BI1496"/>
      <c r="BJ1496"/>
      <c r="BK1496"/>
      <c r="BL1496"/>
      <c r="BM1496"/>
      <c r="BN1496"/>
      <c r="BO1496"/>
      <c r="BP1496"/>
      <c r="BQ1496"/>
      <c r="BR1496"/>
      <c r="BS1496"/>
      <c r="BT1496"/>
    </row>
    <row r="1497" spans="1:72" s="8" customFormat="1" x14ac:dyDescent="0.25">
      <c r="A1497" s="93"/>
      <c r="B1497" s="93"/>
      <c r="C1497" s="93"/>
      <c r="D1497" s="93"/>
      <c r="E1497" s="104"/>
      <c r="F1497" s="104"/>
      <c r="G1497" s="104"/>
      <c r="H1497" s="104"/>
      <c r="I1497" s="104"/>
      <c r="J1497" s="104"/>
      <c r="K1497" s="104"/>
      <c r="L1497" s="104"/>
      <c r="M1497"/>
      <c r="N1497"/>
      <c r="O1497"/>
      <c r="P1497"/>
      <c r="Q1497"/>
      <c r="R1497"/>
      <c r="S1497"/>
      <c r="T1497"/>
      <c r="U1497"/>
      <c r="V1497"/>
      <c r="W1497"/>
      <c r="X1497"/>
      <c r="Y1497"/>
      <c r="Z1497"/>
      <c r="AA1497"/>
      <c r="AB1497"/>
      <c r="AC1497"/>
      <c r="AD1497"/>
      <c r="AE1497"/>
      <c r="AF1497"/>
      <c r="AG1497"/>
      <c r="AH1497"/>
      <c r="AI1497"/>
      <c r="AJ1497"/>
      <c r="AK1497"/>
      <c r="AL1497"/>
      <c r="AM1497"/>
      <c r="AN1497"/>
      <c r="AO1497"/>
      <c r="AP1497"/>
      <c r="AQ1497"/>
      <c r="AR1497"/>
      <c r="AS1497"/>
      <c r="AT1497"/>
      <c r="AU1497"/>
      <c r="AV1497"/>
      <c r="AW1497"/>
      <c r="AX1497"/>
      <c r="AY1497"/>
      <c r="AZ1497"/>
      <c r="BA1497"/>
      <c r="BB1497"/>
      <c r="BC1497"/>
      <c r="BD1497"/>
      <c r="BE1497"/>
      <c r="BF1497"/>
      <c r="BG1497"/>
      <c r="BH1497"/>
      <c r="BI1497"/>
      <c r="BJ1497"/>
      <c r="BK1497"/>
      <c r="BL1497"/>
      <c r="BM1497"/>
      <c r="BN1497"/>
      <c r="BO1497"/>
      <c r="BP1497"/>
      <c r="BQ1497"/>
      <c r="BR1497"/>
      <c r="BS1497"/>
      <c r="BT1497"/>
    </row>
    <row r="1498" spans="1:72" s="8" customFormat="1" x14ac:dyDescent="0.25">
      <c r="A1498" s="93"/>
      <c r="B1498" s="93"/>
      <c r="C1498" s="93"/>
      <c r="D1498" s="93"/>
      <c r="E1498" s="104"/>
      <c r="F1498" s="104"/>
      <c r="G1498" s="104"/>
      <c r="H1498" s="104"/>
      <c r="I1498" s="104"/>
      <c r="J1498" s="104"/>
      <c r="K1498" s="104"/>
      <c r="L1498" s="104"/>
      <c r="M1498"/>
      <c r="N1498"/>
      <c r="O1498"/>
      <c r="P1498"/>
      <c r="Q1498"/>
      <c r="R1498"/>
      <c r="S1498"/>
      <c r="T1498"/>
      <c r="U1498"/>
      <c r="V1498"/>
      <c r="W1498"/>
      <c r="X1498"/>
      <c r="Y1498"/>
      <c r="Z1498"/>
      <c r="AA1498"/>
      <c r="AB1498"/>
      <c r="AC1498"/>
      <c r="AD1498"/>
      <c r="AE1498"/>
      <c r="AF1498"/>
      <c r="AG1498"/>
      <c r="AH1498"/>
      <c r="AI1498"/>
      <c r="AJ1498"/>
      <c r="AK1498"/>
      <c r="AL1498"/>
      <c r="AM1498"/>
      <c r="AN1498"/>
      <c r="AO1498"/>
      <c r="AP1498"/>
      <c r="AQ1498"/>
      <c r="AR1498"/>
      <c r="AS1498"/>
      <c r="AT1498"/>
      <c r="AU1498"/>
      <c r="AV1498"/>
      <c r="AW1498"/>
      <c r="AX1498"/>
      <c r="AY1498"/>
      <c r="AZ1498"/>
      <c r="BA1498"/>
      <c r="BB1498"/>
      <c r="BC1498"/>
      <c r="BD1498"/>
      <c r="BE1498"/>
      <c r="BF1498"/>
      <c r="BG1498"/>
      <c r="BH1498"/>
      <c r="BI1498"/>
      <c r="BJ1498"/>
      <c r="BK1498"/>
      <c r="BL1498"/>
      <c r="BM1498"/>
      <c r="BN1498"/>
      <c r="BO1498"/>
      <c r="BP1498"/>
      <c r="BQ1498"/>
      <c r="BR1498"/>
      <c r="BS1498"/>
      <c r="BT1498"/>
    </row>
    <row r="1499" spans="1:72" s="8" customFormat="1" x14ac:dyDescent="0.25">
      <c r="A1499" s="93"/>
      <c r="B1499" s="93"/>
      <c r="C1499" s="93"/>
      <c r="D1499" s="93"/>
      <c r="E1499" s="104"/>
      <c r="F1499" s="104"/>
      <c r="G1499" s="104"/>
      <c r="H1499" s="104"/>
      <c r="I1499" s="104"/>
      <c r="J1499" s="104"/>
      <c r="K1499" s="104"/>
      <c r="L1499" s="104"/>
      <c r="M1499"/>
      <c r="N1499"/>
      <c r="O1499"/>
      <c r="P1499"/>
      <c r="Q1499"/>
      <c r="R1499"/>
      <c r="S1499"/>
      <c r="T1499"/>
      <c r="U1499"/>
      <c r="V1499"/>
      <c r="W1499"/>
      <c r="X1499"/>
      <c r="Y1499"/>
      <c r="Z1499"/>
      <c r="AA1499"/>
      <c r="AB1499"/>
      <c r="AC1499"/>
      <c r="AD1499"/>
      <c r="AE1499"/>
      <c r="AF1499"/>
      <c r="AG1499"/>
      <c r="AH1499"/>
      <c r="AI1499"/>
      <c r="AJ1499"/>
      <c r="AK1499"/>
      <c r="AL1499"/>
      <c r="AM1499"/>
      <c r="AN1499"/>
      <c r="AO1499"/>
      <c r="AP1499"/>
      <c r="AQ1499"/>
      <c r="AR1499"/>
      <c r="AS1499"/>
      <c r="AT1499"/>
      <c r="AU1499"/>
      <c r="AV1499"/>
      <c r="AW1499"/>
      <c r="AX1499"/>
      <c r="AY1499"/>
      <c r="AZ1499"/>
      <c r="BA1499"/>
      <c r="BB1499"/>
      <c r="BC1499"/>
      <c r="BD1499"/>
      <c r="BE1499"/>
      <c r="BF1499"/>
      <c r="BG1499"/>
      <c r="BH1499"/>
      <c r="BI1499"/>
      <c r="BJ1499"/>
      <c r="BK1499"/>
      <c r="BL1499"/>
      <c r="BM1499"/>
      <c r="BN1499"/>
      <c r="BO1499"/>
      <c r="BP1499"/>
      <c r="BQ1499"/>
      <c r="BR1499"/>
      <c r="BS1499"/>
      <c r="BT1499"/>
    </row>
    <row r="1500" spans="1:72" s="8" customFormat="1" x14ac:dyDescent="0.25">
      <c r="A1500" s="93"/>
      <c r="B1500" s="93"/>
      <c r="C1500" s="93"/>
      <c r="D1500" s="93"/>
      <c r="E1500" s="104"/>
      <c r="F1500" s="104"/>
      <c r="G1500" s="104"/>
      <c r="H1500" s="104"/>
      <c r="I1500" s="104"/>
      <c r="J1500" s="104"/>
      <c r="K1500" s="104"/>
      <c r="L1500" s="104"/>
      <c r="M1500"/>
      <c r="N1500"/>
      <c r="O1500"/>
      <c r="P1500"/>
      <c r="Q1500"/>
      <c r="R1500"/>
      <c r="S1500"/>
      <c r="T1500"/>
      <c r="U1500"/>
      <c r="V1500"/>
      <c r="W1500"/>
      <c r="X1500"/>
      <c r="Y1500"/>
      <c r="Z1500"/>
      <c r="AA1500"/>
      <c r="AB1500"/>
      <c r="AC1500"/>
      <c r="AD1500"/>
      <c r="AE1500"/>
      <c r="AF1500"/>
      <c r="AG1500"/>
      <c r="AH1500"/>
      <c r="AI1500"/>
      <c r="AJ1500"/>
      <c r="AK1500"/>
      <c r="AL1500"/>
      <c r="AM1500"/>
      <c r="AN1500"/>
      <c r="AO1500"/>
      <c r="AP1500"/>
      <c r="AQ1500"/>
      <c r="AR1500"/>
      <c r="AS1500"/>
      <c r="AT1500"/>
      <c r="AU1500"/>
      <c r="AV1500"/>
      <c r="AW1500"/>
      <c r="AX1500"/>
      <c r="AY1500"/>
      <c r="AZ1500"/>
      <c r="BA1500"/>
      <c r="BB1500"/>
      <c r="BC1500"/>
      <c r="BD1500"/>
      <c r="BE1500"/>
      <c r="BF1500"/>
      <c r="BG1500"/>
      <c r="BH1500"/>
      <c r="BI1500"/>
      <c r="BJ1500"/>
      <c r="BK1500"/>
      <c r="BL1500"/>
      <c r="BM1500"/>
      <c r="BN1500"/>
      <c r="BO1500"/>
      <c r="BP1500"/>
      <c r="BQ1500"/>
      <c r="BR1500"/>
      <c r="BS1500"/>
      <c r="BT1500"/>
    </row>
    <row r="1501" spans="1:72" s="8" customFormat="1" x14ac:dyDescent="0.25">
      <c r="A1501" s="93"/>
      <c r="B1501" s="93"/>
      <c r="C1501" s="93"/>
      <c r="D1501" s="93"/>
      <c r="E1501" s="104"/>
      <c r="F1501" s="104"/>
      <c r="G1501" s="104"/>
      <c r="H1501" s="104"/>
      <c r="I1501" s="104"/>
      <c r="J1501" s="104"/>
      <c r="K1501" s="104"/>
      <c r="L1501" s="104"/>
      <c r="M1501"/>
      <c r="N1501"/>
      <c r="O1501"/>
      <c r="P1501"/>
      <c r="Q1501"/>
      <c r="R1501"/>
      <c r="S1501"/>
      <c r="T1501"/>
      <c r="U1501"/>
      <c r="V1501"/>
      <c r="W1501"/>
      <c r="X1501"/>
      <c r="Y1501"/>
      <c r="Z1501"/>
      <c r="AA1501"/>
      <c r="AB1501"/>
      <c r="AC1501"/>
      <c r="AD1501"/>
      <c r="AE1501"/>
      <c r="AF1501"/>
      <c r="AG1501"/>
      <c r="AH1501"/>
      <c r="AI1501"/>
      <c r="AJ1501"/>
      <c r="AK1501"/>
      <c r="AL1501"/>
      <c r="AM1501"/>
      <c r="AN1501"/>
      <c r="AO1501"/>
      <c r="AP1501"/>
      <c r="AQ1501"/>
      <c r="AR1501"/>
      <c r="AS1501"/>
      <c r="AT1501"/>
      <c r="AU1501"/>
      <c r="AV1501"/>
      <c r="AW1501"/>
      <c r="AX1501"/>
      <c r="AY1501"/>
      <c r="AZ1501"/>
      <c r="BA1501"/>
      <c r="BB1501"/>
      <c r="BC1501"/>
      <c r="BD1501"/>
      <c r="BE1501"/>
      <c r="BF1501"/>
      <c r="BG1501"/>
      <c r="BH1501"/>
      <c r="BI1501"/>
      <c r="BJ1501"/>
      <c r="BK1501"/>
      <c r="BL1501"/>
      <c r="BM1501"/>
      <c r="BN1501"/>
      <c r="BO1501"/>
      <c r="BP1501"/>
      <c r="BQ1501"/>
      <c r="BR1501"/>
      <c r="BS1501"/>
      <c r="BT1501"/>
    </row>
    <row r="1502" spans="1:72" s="8" customFormat="1" x14ac:dyDescent="0.25">
      <c r="A1502" s="93"/>
      <c r="B1502" s="93"/>
      <c r="C1502" s="93"/>
      <c r="D1502" s="93"/>
      <c r="E1502" s="104"/>
      <c r="F1502" s="104"/>
      <c r="G1502" s="104"/>
      <c r="H1502" s="104"/>
      <c r="I1502" s="104"/>
      <c r="J1502" s="104"/>
      <c r="K1502" s="104"/>
      <c r="L1502" s="104"/>
      <c r="M1502"/>
      <c r="N1502"/>
      <c r="O1502"/>
      <c r="P1502"/>
      <c r="Q1502"/>
      <c r="R1502"/>
      <c r="S1502"/>
      <c r="T1502"/>
      <c r="U1502"/>
      <c r="V1502"/>
      <c r="W1502"/>
      <c r="X1502"/>
      <c r="Y1502"/>
      <c r="Z1502"/>
      <c r="AA1502"/>
      <c r="AB1502"/>
      <c r="AC1502"/>
      <c r="AD1502"/>
      <c r="AE1502"/>
      <c r="AF1502"/>
      <c r="AG1502"/>
      <c r="AH1502"/>
      <c r="AI1502"/>
      <c r="AJ1502"/>
      <c r="AK1502"/>
      <c r="AL1502"/>
      <c r="AM1502"/>
      <c r="AN1502"/>
      <c r="AO1502"/>
      <c r="AP1502"/>
      <c r="AQ1502"/>
      <c r="AR1502"/>
      <c r="AS1502"/>
      <c r="AT1502"/>
      <c r="AU1502"/>
      <c r="AV1502"/>
      <c r="AW1502"/>
      <c r="AX1502"/>
      <c r="AY1502"/>
      <c r="AZ1502"/>
      <c r="BA1502"/>
      <c r="BB1502"/>
      <c r="BC1502"/>
      <c r="BD1502"/>
      <c r="BE1502"/>
      <c r="BF1502"/>
      <c r="BG1502"/>
      <c r="BH1502"/>
      <c r="BI1502"/>
      <c r="BJ1502"/>
      <c r="BK1502"/>
      <c r="BL1502"/>
      <c r="BM1502"/>
      <c r="BN1502"/>
      <c r="BO1502"/>
      <c r="BP1502"/>
      <c r="BQ1502"/>
      <c r="BR1502"/>
      <c r="BS1502"/>
      <c r="BT1502"/>
    </row>
    <row r="1503" spans="1:72" s="8" customFormat="1" x14ac:dyDescent="0.25">
      <c r="A1503" s="93"/>
      <c r="B1503" s="93"/>
      <c r="C1503" s="93"/>
      <c r="D1503" s="93"/>
      <c r="E1503" s="104"/>
      <c r="F1503" s="104"/>
      <c r="G1503" s="104"/>
      <c r="H1503" s="104"/>
      <c r="I1503" s="104"/>
      <c r="J1503" s="104"/>
      <c r="K1503" s="104"/>
      <c r="L1503" s="104"/>
      <c r="M1503"/>
      <c r="N1503"/>
      <c r="O1503"/>
      <c r="P1503"/>
      <c r="Q1503"/>
      <c r="R1503"/>
      <c r="S1503"/>
      <c r="T1503"/>
      <c r="U1503"/>
      <c r="V1503"/>
      <c r="W1503"/>
      <c r="X1503"/>
      <c r="Y1503"/>
      <c r="Z1503"/>
      <c r="AA1503"/>
      <c r="AB1503"/>
      <c r="AC1503"/>
      <c r="AD1503"/>
      <c r="AE1503"/>
      <c r="AF1503"/>
      <c r="AG1503"/>
      <c r="AH1503"/>
      <c r="AI1503"/>
      <c r="AJ1503"/>
      <c r="AK1503"/>
      <c r="AL1503"/>
      <c r="AM1503"/>
      <c r="AN1503"/>
      <c r="AO1503"/>
      <c r="AP1503"/>
      <c r="AQ1503"/>
      <c r="AR1503"/>
      <c r="AS1503"/>
      <c r="AT1503"/>
      <c r="AU1503"/>
      <c r="AV1503"/>
      <c r="AW1503"/>
      <c r="AX1503"/>
      <c r="AY1503"/>
      <c r="AZ1503"/>
      <c r="BA1503"/>
      <c r="BB1503"/>
      <c r="BC1503"/>
      <c r="BD1503"/>
      <c r="BE1503"/>
      <c r="BF1503"/>
      <c r="BG1503"/>
      <c r="BH1503"/>
      <c r="BI1503"/>
      <c r="BJ1503"/>
      <c r="BK1503"/>
      <c r="BL1503"/>
      <c r="BM1503"/>
      <c r="BN1503"/>
      <c r="BO1503"/>
      <c r="BP1503"/>
      <c r="BQ1503"/>
      <c r="BR1503"/>
      <c r="BS1503"/>
      <c r="BT1503"/>
    </row>
    <row r="1504" spans="1:72" s="8" customFormat="1" x14ac:dyDescent="0.25">
      <c r="A1504" s="93"/>
      <c r="B1504" s="93"/>
      <c r="C1504" s="93"/>
      <c r="D1504" s="93"/>
      <c r="E1504" s="104"/>
      <c r="F1504" s="104"/>
      <c r="G1504" s="104"/>
      <c r="H1504" s="104"/>
      <c r="I1504" s="104"/>
      <c r="J1504" s="104"/>
      <c r="K1504" s="104"/>
      <c r="L1504" s="104"/>
      <c r="M1504"/>
      <c r="N1504"/>
      <c r="O1504"/>
      <c r="P1504"/>
      <c r="Q1504"/>
      <c r="R1504"/>
      <c r="S1504"/>
      <c r="T1504"/>
      <c r="U1504"/>
      <c r="V1504"/>
      <c r="W1504"/>
      <c r="X1504"/>
      <c r="Y1504"/>
      <c r="Z1504"/>
      <c r="AA1504"/>
      <c r="AB1504"/>
      <c r="AC1504"/>
      <c r="AD1504"/>
      <c r="AE1504"/>
      <c r="AF1504"/>
      <c r="AG1504"/>
      <c r="AH1504"/>
      <c r="AI1504"/>
      <c r="AJ1504"/>
      <c r="AK1504"/>
      <c r="AL1504"/>
      <c r="AM1504"/>
      <c r="AN1504"/>
      <c r="AO1504"/>
      <c r="AP1504"/>
      <c r="AQ1504"/>
      <c r="AR1504"/>
      <c r="AS1504"/>
      <c r="AT1504"/>
      <c r="AU1504"/>
      <c r="AV1504"/>
      <c r="AW1504"/>
      <c r="AX1504"/>
      <c r="AY1504"/>
      <c r="AZ1504"/>
      <c r="BA1504"/>
      <c r="BB1504"/>
      <c r="BC1504"/>
      <c r="BD1504"/>
      <c r="BE1504"/>
      <c r="BF1504"/>
      <c r="BG1504"/>
      <c r="BH1504"/>
      <c r="BI1504"/>
      <c r="BJ1504"/>
      <c r="BK1504"/>
      <c r="BL1504"/>
      <c r="BM1504"/>
      <c r="BN1504"/>
      <c r="BO1504"/>
      <c r="BP1504"/>
      <c r="BQ1504"/>
      <c r="BR1504"/>
      <c r="BS1504"/>
      <c r="BT1504"/>
    </row>
    <row r="1505" spans="1:72" s="8" customFormat="1" x14ac:dyDescent="0.25">
      <c r="A1505" s="93"/>
      <c r="B1505" s="93"/>
      <c r="C1505" s="93"/>
      <c r="D1505" s="93"/>
      <c r="E1505" s="104"/>
      <c r="F1505" s="104"/>
      <c r="G1505" s="104"/>
      <c r="H1505" s="104"/>
      <c r="I1505" s="104"/>
      <c r="J1505" s="104"/>
      <c r="K1505" s="104"/>
      <c r="L1505" s="104"/>
      <c r="M1505"/>
      <c r="N1505"/>
      <c r="O1505"/>
      <c r="P1505"/>
      <c r="Q1505"/>
      <c r="R1505"/>
      <c r="S1505"/>
      <c r="T1505"/>
      <c r="U1505"/>
      <c r="V1505"/>
      <c r="W1505"/>
      <c r="X1505"/>
      <c r="Y1505"/>
      <c r="Z1505"/>
      <c r="AA1505"/>
      <c r="AB1505"/>
      <c r="AC1505"/>
      <c r="AD1505"/>
      <c r="AE1505"/>
      <c r="AF1505"/>
      <c r="AG1505"/>
      <c r="AH1505"/>
      <c r="AI1505"/>
      <c r="AJ1505"/>
      <c r="AK1505"/>
      <c r="AL1505"/>
      <c r="AM1505"/>
      <c r="AN1505"/>
      <c r="AO1505"/>
      <c r="AP1505"/>
      <c r="AQ1505"/>
      <c r="AR1505"/>
      <c r="AS1505"/>
      <c r="AT1505"/>
      <c r="AU1505"/>
      <c r="AV1505"/>
      <c r="AW1505"/>
      <c r="AX1505"/>
      <c r="AY1505"/>
      <c r="AZ1505"/>
      <c r="BA1505"/>
      <c r="BB1505"/>
      <c r="BC1505"/>
      <c r="BD1505"/>
      <c r="BE1505"/>
      <c r="BF1505"/>
      <c r="BG1505"/>
      <c r="BH1505"/>
      <c r="BI1505"/>
      <c r="BJ1505"/>
      <c r="BK1505"/>
      <c r="BL1505"/>
      <c r="BM1505"/>
      <c r="BN1505"/>
      <c r="BO1505"/>
      <c r="BP1505"/>
      <c r="BQ1505"/>
      <c r="BR1505"/>
      <c r="BS1505"/>
      <c r="BT1505"/>
    </row>
    <row r="1506" spans="1:72" s="8" customFormat="1" x14ac:dyDescent="0.25">
      <c r="A1506" s="93"/>
      <c r="B1506" s="93"/>
      <c r="C1506" s="93"/>
      <c r="D1506" s="93"/>
      <c r="E1506" s="104"/>
      <c r="F1506" s="104"/>
      <c r="G1506" s="104"/>
      <c r="H1506" s="104"/>
      <c r="I1506" s="104"/>
      <c r="J1506" s="104"/>
      <c r="K1506" s="104"/>
      <c r="L1506" s="104"/>
      <c r="M1506"/>
      <c r="N1506"/>
      <c r="O1506"/>
      <c r="P1506"/>
      <c r="Q1506"/>
      <c r="R1506"/>
      <c r="S1506"/>
      <c r="T1506"/>
      <c r="U1506"/>
      <c r="V1506"/>
      <c r="W1506"/>
      <c r="X1506"/>
      <c r="Y1506"/>
      <c r="Z1506"/>
      <c r="AA1506"/>
      <c r="AB1506"/>
      <c r="AC1506"/>
      <c r="AD1506"/>
      <c r="AE1506"/>
      <c r="AF1506"/>
      <c r="AG1506"/>
      <c r="AH1506"/>
      <c r="AI1506"/>
      <c r="AJ1506"/>
      <c r="AK1506"/>
      <c r="AL1506"/>
      <c r="AM1506"/>
      <c r="AN1506"/>
      <c r="AO1506"/>
      <c r="AP1506"/>
      <c r="AQ1506"/>
      <c r="AR1506"/>
      <c r="AS1506"/>
      <c r="AT1506"/>
      <c r="AU1506"/>
      <c r="AV1506"/>
      <c r="AW1506"/>
      <c r="AX1506"/>
      <c r="AY1506"/>
      <c r="AZ1506"/>
      <c r="BA1506"/>
      <c r="BB1506"/>
      <c r="BC1506"/>
      <c r="BD1506"/>
      <c r="BE1506"/>
      <c r="BF1506"/>
      <c r="BG1506"/>
      <c r="BH1506"/>
      <c r="BI1506"/>
      <c r="BJ1506"/>
      <c r="BK1506"/>
      <c r="BL1506"/>
      <c r="BM1506"/>
      <c r="BN1506"/>
      <c r="BO1506"/>
      <c r="BP1506"/>
      <c r="BQ1506"/>
      <c r="BR1506"/>
      <c r="BS1506"/>
      <c r="BT1506"/>
    </row>
    <row r="1507" spans="1:72" s="8" customFormat="1" x14ac:dyDescent="0.25">
      <c r="A1507" s="93"/>
      <c r="B1507" s="93"/>
      <c r="C1507" s="93"/>
      <c r="D1507" s="93"/>
      <c r="E1507" s="104"/>
      <c r="F1507" s="104"/>
      <c r="G1507" s="104"/>
      <c r="H1507" s="104"/>
      <c r="I1507" s="104"/>
      <c r="J1507" s="104"/>
      <c r="K1507" s="104"/>
      <c r="L1507" s="104"/>
      <c r="M1507"/>
      <c r="N1507"/>
      <c r="O1507"/>
      <c r="P1507"/>
      <c r="Q1507"/>
      <c r="R1507"/>
      <c r="S1507"/>
      <c r="T1507"/>
      <c r="U1507"/>
      <c r="V1507"/>
      <c r="W1507"/>
      <c r="X1507"/>
      <c r="Y1507"/>
      <c r="Z1507"/>
      <c r="AA1507"/>
      <c r="AB1507"/>
      <c r="AC1507"/>
      <c r="AD1507"/>
      <c r="AE1507"/>
      <c r="AF1507"/>
      <c r="AG1507"/>
      <c r="AH1507"/>
      <c r="AI1507"/>
      <c r="AJ1507"/>
      <c r="AK1507"/>
      <c r="AL1507"/>
      <c r="AM1507"/>
      <c r="AN1507"/>
      <c r="AO1507"/>
      <c r="AP1507"/>
      <c r="AQ1507"/>
      <c r="AR1507"/>
      <c r="AS1507"/>
      <c r="AT1507"/>
      <c r="AU1507"/>
      <c r="AV1507"/>
      <c r="AW1507"/>
      <c r="AX1507"/>
      <c r="AY1507"/>
      <c r="AZ1507"/>
      <c r="BA1507"/>
      <c r="BB1507"/>
      <c r="BC1507"/>
      <c r="BD1507"/>
      <c r="BE1507"/>
      <c r="BF1507"/>
      <c r="BG1507"/>
      <c r="BH1507"/>
      <c r="BI1507"/>
      <c r="BJ1507"/>
      <c r="BK1507"/>
      <c r="BL1507"/>
      <c r="BM1507"/>
      <c r="BN1507"/>
      <c r="BO1507"/>
      <c r="BP1507"/>
      <c r="BQ1507"/>
      <c r="BR1507"/>
      <c r="BS1507"/>
      <c r="BT1507"/>
    </row>
    <row r="1508" spans="1:72" s="8" customFormat="1" x14ac:dyDescent="0.25">
      <c r="A1508" s="93"/>
      <c r="B1508" s="93"/>
      <c r="C1508" s="93"/>
      <c r="D1508" s="93"/>
      <c r="E1508" s="104"/>
      <c r="F1508" s="104"/>
      <c r="G1508" s="104"/>
      <c r="H1508" s="104"/>
      <c r="I1508" s="104"/>
      <c r="J1508" s="104"/>
      <c r="K1508" s="104"/>
      <c r="L1508" s="104"/>
      <c r="M1508"/>
      <c r="N1508"/>
      <c r="O1508"/>
      <c r="P1508"/>
      <c r="Q1508"/>
      <c r="R1508"/>
      <c r="S1508"/>
      <c r="T1508"/>
      <c r="U1508"/>
      <c r="V1508"/>
      <c r="W1508"/>
      <c r="X1508"/>
      <c r="Y1508"/>
      <c r="Z1508"/>
      <c r="AA1508"/>
      <c r="AB1508"/>
      <c r="AC1508"/>
      <c r="AD1508"/>
      <c r="AE1508"/>
      <c r="AF1508"/>
      <c r="AG1508"/>
      <c r="AH1508"/>
      <c r="AI1508"/>
      <c r="AJ1508"/>
      <c r="AK1508"/>
      <c r="AL1508"/>
      <c r="AM1508"/>
      <c r="AN1508"/>
      <c r="AO1508"/>
      <c r="AP1508"/>
      <c r="AQ1508"/>
      <c r="AR1508"/>
      <c r="AS1508"/>
      <c r="AT1508"/>
      <c r="AU1508"/>
      <c r="AV1508"/>
      <c r="AW1508"/>
      <c r="AX1508"/>
      <c r="AY1508"/>
      <c r="AZ1508"/>
      <c r="BA1508"/>
      <c r="BB1508"/>
      <c r="BC1508"/>
      <c r="BD1508"/>
      <c r="BE1508"/>
      <c r="BF1508"/>
      <c r="BG1508"/>
      <c r="BH1508"/>
      <c r="BI1508"/>
      <c r="BJ1508"/>
      <c r="BK1508"/>
      <c r="BL1508"/>
      <c r="BM1508"/>
      <c r="BN1508"/>
      <c r="BO1508"/>
      <c r="BP1508"/>
      <c r="BQ1508"/>
      <c r="BR1508"/>
      <c r="BS1508"/>
      <c r="BT1508"/>
    </row>
    <row r="1509" spans="1:72" s="8" customFormat="1" x14ac:dyDescent="0.25">
      <c r="A1509" s="93"/>
      <c r="B1509" s="93"/>
      <c r="C1509" s="93"/>
      <c r="D1509" s="93"/>
      <c r="E1509" s="104"/>
      <c r="F1509" s="104"/>
      <c r="G1509" s="104"/>
      <c r="H1509" s="104"/>
      <c r="I1509" s="104"/>
      <c r="J1509" s="104"/>
      <c r="K1509" s="104"/>
      <c r="L1509" s="104"/>
      <c r="M1509"/>
      <c r="N1509"/>
      <c r="O1509"/>
      <c r="P1509"/>
      <c r="Q1509"/>
      <c r="R1509"/>
      <c r="S1509"/>
      <c r="T1509"/>
      <c r="U1509"/>
      <c r="V1509"/>
      <c r="W1509"/>
      <c r="X1509"/>
      <c r="Y1509"/>
      <c r="Z1509"/>
      <c r="AA1509"/>
      <c r="AB1509"/>
      <c r="AC1509"/>
      <c r="AD1509"/>
      <c r="AE1509"/>
      <c r="AF1509"/>
      <c r="AG1509"/>
      <c r="AH1509"/>
      <c r="AI1509"/>
      <c r="AJ1509"/>
      <c r="AK1509"/>
      <c r="AL1509"/>
      <c r="AM1509"/>
      <c r="AN1509"/>
      <c r="AO1509"/>
      <c r="AP1509"/>
      <c r="AQ1509"/>
      <c r="AR1509"/>
      <c r="AS1509"/>
      <c r="AT1509"/>
      <c r="AU1509"/>
      <c r="AV1509"/>
      <c r="AW1509"/>
      <c r="AX1509"/>
      <c r="AY1509"/>
      <c r="AZ1509"/>
      <c r="BA1509"/>
      <c r="BB1509"/>
      <c r="BC1509"/>
      <c r="BD1509"/>
      <c r="BE1509"/>
      <c r="BF1509"/>
      <c r="BG1509"/>
      <c r="BH1509"/>
      <c r="BI1509"/>
      <c r="BJ1509"/>
      <c r="BK1509"/>
      <c r="BL1509"/>
      <c r="BM1509"/>
      <c r="BN1509"/>
      <c r="BO1509"/>
      <c r="BP1509"/>
      <c r="BQ1509"/>
      <c r="BR1509"/>
      <c r="BS1509"/>
      <c r="BT1509"/>
    </row>
    <row r="1510" spans="1:72" s="8" customFormat="1" x14ac:dyDescent="0.25">
      <c r="A1510" s="93"/>
      <c r="B1510" s="93"/>
      <c r="C1510" s="93"/>
      <c r="D1510" s="93"/>
      <c r="E1510" s="104"/>
      <c r="F1510" s="104"/>
      <c r="G1510" s="104"/>
      <c r="H1510" s="104"/>
      <c r="I1510" s="104"/>
      <c r="J1510" s="104"/>
      <c r="K1510" s="104"/>
      <c r="L1510" s="104"/>
      <c r="M1510"/>
      <c r="N1510"/>
      <c r="O1510"/>
      <c r="P1510"/>
      <c r="Q1510"/>
      <c r="R1510"/>
      <c r="S1510"/>
      <c r="T1510"/>
      <c r="U1510"/>
      <c r="V1510"/>
      <c r="W1510"/>
      <c r="X1510"/>
      <c r="Y1510"/>
      <c r="Z1510"/>
      <c r="AA1510"/>
      <c r="AB1510"/>
      <c r="AC1510"/>
      <c r="AD1510"/>
      <c r="AE1510"/>
      <c r="AF1510"/>
      <c r="AG1510"/>
      <c r="AH1510"/>
      <c r="AI1510"/>
      <c r="AJ1510"/>
      <c r="AK1510"/>
      <c r="AL1510"/>
      <c r="AM1510"/>
      <c r="AN1510"/>
      <c r="AO1510"/>
      <c r="AP1510"/>
      <c r="AQ1510"/>
      <c r="AR1510"/>
      <c r="AS1510"/>
      <c r="AT1510"/>
      <c r="AU1510"/>
      <c r="AV1510"/>
      <c r="AW1510"/>
      <c r="AX1510"/>
      <c r="AY1510"/>
      <c r="AZ1510"/>
      <c r="BA1510"/>
      <c r="BB1510"/>
      <c r="BC1510"/>
      <c r="BD1510"/>
      <c r="BE1510"/>
      <c r="BF1510"/>
      <c r="BG1510"/>
      <c r="BH1510"/>
      <c r="BI1510"/>
      <c r="BJ1510"/>
      <c r="BK1510"/>
      <c r="BL1510"/>
      <c r="BM1510"/>
      <c r="BN1510"/>
      <c r="BO1510"/>
      <c r="BP1510"/>
      <c r="BQ1510"/>
      <c r="BR1510"/>
      <c r="BS1510"/>
      <c r="BT1510"/>
    </row>
    <row r="1511" spans="1:72" s="8" customFormat="1" x14ac:dyDescent="0.25">
      <c r="A1511" s="93"/>
      <c r="B1511" s="93"/>
      <c r="C1511" s="93"/>
      <c r="D1511" s="93"/>
      <c r="E1511" s="104"/>
      <c r="F1511" s="104"/>
      <c r="G1511" s="104"/>
      <c r="H1511" s="104"/>
      <c r="I1511" s="104"/>
      <c r="J1511" s="104"/>
      <c r="K1511" s="104"/>
      <c r="L1511" s="104"/>
      <c r="M1511"/>
      <c r="N1511"/>
      <c r="O1511"/>
      <c r="P1511"/>
      <c r="Q1511"/>
      <c r="R1511"/>
      <c r="S1511"/>
      <c r="T1511"/>
      <c r="U1511"/>
      <c r="V1511"/>
      <c r="W1511"/>
      <c r="X1511"/>
      <c r="Y1511"/>
      <c r="Z1511"/>
      <c r="AA1511"/>
      <c r="AB1511"/>
      <c r="AC1511"/>
      <c r="AD1511"/>
      <c r="AE1511"/>
      <c r="AF1511"/>
      <c r="AG1511"/>
      <c r="AH1511"/>
      <c r="AI1511"/>
      <c r="AJ1511"/>
      <c r="AK1511"/>
      <c r="AL1511"/>
      <c r="AM1511"/>
      <c r="AN1511"/>
      <c r="AO1511"/>
      <c r="AP1511"/>
      <c r="AQ1511"/>
      <c r="AR1511"/>
      <c r="AS1511"/>
      <c r="AT1511"/>
      <c r="AU1511"/>
      <c r="AV1511"/>
      <c r="AW1511"/>
      <c r="AX1511"/>
      <c r="AY1511"/>
      <c r="AZ1511"/>
      <c r="BA1511"/>
      <c r="BB1511"/>
      <c r="BC1511"/>
      <c r="BD1511"/>
      <c r="BE1511"/>
      <c r="BF1511"/>
      <c r="BG1511"/>
      <c r="BH1511"/>
      <c r="BI1511"/>
      <c r="BJ1511"/>
      <c r="BK1511"/>
      <c r="BL1511"/>
      <c r="BM1511"/>
      <c r="BN1511"/>
      <c r="BO1511"/>
      <c r="BP1511"/>
      <c r="BQ1511"/>
      <c r="BR1511"/>
      <c r="BS1511"/>
      <c r="BT1511"/>
    </row>
    <row r="1512" spans="1:72" s="8" customFormat="1" x14ac:dyDescent="0.25">
      <c r="A1512" s="93"/>
      <c r="B1512" s="93"/>
      <c r="C1512" s="93"/>
      <c r="D1512" s="93"/>
      <c r="E1512" s="104"/>
      <c r="F1512" s="104"/>
      <c r="G1512" s="104"/>
      <c r="H1512" s="104"/>
      <c r="I1512" s="104"/>
      <c r="J1512" s="104"/>
      <c r="K1512" s="104"/>
      <c r="L1512" s="104"/>
      <c r="M1512"/>
      <c r="N1512"/>
      <c r="O1512"/>
      <c r="P1512"/>
      <c r="Q1512"/>
      <c r="R1512"/>
      <c r="S1512"/>
      <c r="T1512"/>
      <c r="U1512"/>
      <c r="V1512"/>
      <c r="W1512"/>
      <c r="X1512"/>
      <c r="Y1512"/>
      <c r="Z1512"/>
      <c r="AA1512"/>
      <c r="AB1512"/>
      <c r="AC1512"/>
      <c r="AD1512"/>
      <c r="AE1512"/>
      <c r="AF1512"/>
      <c r="AG1512"/>
      <c r="AH1512"/>
      <c r="AI1512"/>
      <c r="AJ1512"/>
      <c r="AK1512"/>
      <c r="AL1512"/>
      <c r="AM1512"/>
      <c r="AN1512"/>
      <c r="AO1512"/>
      <c r="AP1512"/>
      <c r="AQ1512"/>
      <c r="AR1512"/>
      <c r="AS1512"/>
      <c r="AT1512"/>
      <c r="AU1512"/>
      <c r="AV1512"/>
      <c r="AW1512"/>
      <c r="AX1512"/>
      <c r="AY1512"/>
      <c r="AZ1512"/>
      <c r="BA1512"/>
      <c r="BB1512"/>
      <c r="BC1512"/>
      <c r="BD1512"/>
      <c r="BE1512"/>
      <c r="BF1512"/>
      <c r="BG1512"/>
      <c r="BH1512"/>
      <c r="BI1512"/>
      <c r="BJ1512"/>
      <c r="BK1512"/>
      <c r="BL1512"/>
      <c r="BM1512"/>
      <c r="BN1512"/>
      <c r="BO1512"/>
      <c r="BP1512"/>
      <c r="BQ1512"/>
      <c r="BR1512"/>
      <c r="BS1512"/>
      <c r="BT1512"/>
    </row>
    <row r="1513" spans="1:72" s="8" customFormat="1" x14ac:dyDescent="0.25">
      <c r="A1513" s="93"/>
      <c r="B1513" s="93"/>
      <c r="C1513" s="93"/>
      <c r="D1513" s="93"/>
      <c r="E1513" s="104"/>
      <c r="F1513" s="104"/>
      <c r="G1513" s="104"/>
      <c r="H1513" s="104"/>
      <c r="I1513" s="104"/>
      <c r="J1513" s="104"/>
      <c r="K1513" s="104"/>
      <c r="L1513" s="104"/>
      <c r="M1513"/>
      <c r="N1513"/>
      <c r="O1513"/>
      <c r="P1513"/>
      <c r="Q1513"/>
      <c r="R1513"/>
      <c r="S1513"/>
      <c r="T1513"/>
      <c r="U1513"/>
      <c r="V1513"/>
      <c r="W1513"/>
      <c r="X1513"/>
      <c r="Y1513"/>
      <c r="Z1513"/>
      <c r="AA1513"/>
      <c r="AB1513"/>
      <c r="AC1513"/>
      <c r="AD1513"/>
      <c r="AE1513"/>
      <c r="AF1513"/>
      <c r="AG1513"/>
      <c r="AH1513"/>
      <c r="AI1513"/>
      <c r="AJ1513"/>
      <c r="AK1513"/>
      <c r="AL1513"/>
      <c r="AM1513"/>
      <c r="AN1513"/>
      <c r="AO1513"/>
      <c r="AP1513"/>
      <c r="AQ1513"/>
      <c r="AR1513"/>
      <c r="AS1513"/>
      <c r="AT1513"/>
      <c r="AU1513"/>
      <c r="AV1513"/>
      <c r="AW1513"/>
      <c r="AX1513"/>
      <c r="AY1513"/>
      <c r="AZ1513"/>
      <c r="BA1513"/>
      <c r="BB1513"/>
      <c r="BC1513"/>
      <c r="BD1513"/>
      <c r="BE1513"/>
      <c r="BF1513"/>
      <c r="BG1513"/>
      <c r="BH1513"/>
      <c r="BI1513"/>
      <c r="BJ1513"/>
      <c r="BK1513"/>
      <c r="BL1513"/>
      <c r="BM1513"/>
      <c r="BN1513"/>
      <c r="BO1513"/>
      <c r="BP1513"/>
      <c r="BQ1513"/>
      <c r="BR1513"/>
      <c r="BS1513"/>
      <c r="BT1513"/>
    </row>
    <row r="1514" spans="1:72" s="8" customFormat="1" x14ac:dyDescent="0.25">
      <c r="A1514" s="93"/>
      <c r="B1514" s="93"/>
      <c r="C1514" s="93"/>
      <c r="D1514" s="93"/>
      <c r="E1514" s="104"/>
      <c r="F1514" s="104"/>
      <c r="G1514" s="104"/>
      <c r="H1514" s="104"/>
      <c r="I1514" s="104"/>
      <c r="J1514" s="104"/>
      <c r="K1514" s="104"/>
      <c r="L1514" s="104"/>
      <c r="M1514"/>
      <c r="N1514"/>
      <c r="O1514"/>
      <c r="P1514"/>
      <c r="Q1514"/>
      <c r="R1514"/>
      <c r="S1514"/>
      <c r="T1514"/>
      <c r="U1514"/>
      <c r="V1514"/>
      <c r="W1514"/>
      <c r="X1514"/>
      <c r="Y1514"/>
      <c r="Z1514"/>
      <c r="AA1514"/>
      <c r="AB1514"/>
      <c r="AC1514"/>
      <c r="AD1514"/>
      <c r="AE1514"/>
      <c r="AF1514"/>
      <c r="AG1514"/>
      <c r="AH1514"/>
      <c r="AI1514"/>
      <c r="AJ1514"/>
      <c r="AK1514"/>
      <c r="AL1514"/>
      <c r="AM1514"/>
      <c r="AN1514"/>
      <c r="AO1514"/>
      <c r="AP1514"/>
      <c r="AQ1514"/>
      <c r="AR1514"/>
      <c r="AS1514"/>
      <c r="AT1514"/>
      <c r="AU1514"/>
      <c r="AV1514"/>
      <c r="AW1514"/>
      <c r="AX1514"/>
      <c r="AY1514"/>
      <c r="AZ1514"/>
      <c r="BA1514"/>
      <c r="BB1514"/>
      <c r="BC1514"/>
      <c r="BD1514"/>
      <c r="BE1514"/>
      <c r="BF1514"/>
      <c r="BG1514"/>
      <c r="BH1514"/>
      <c r="BI1514"/>
      <c r="BJ1514"/>
      <c r="BK1514"/>
      <c r="BL1514"/>
      <c r="BM1514"/>
      <c r="BN1514"/>
      <c r="BO1514"/>
      <c r="BP1514"/>
      <c r="BQ1514"/>
      <c r="BR1514"/>
      <c r="BS1514"/>
      <c r="BT1514"/>
    </row>
    <row r="1515" spans="1:72" s="8" customFormat="1" x14ac:dyDescent="0.25">
      <c r="A1515" s="93"/>
      <c r="B1515" s="93"/>
      <c r="C1515" s="93"/>
      <c r="D1515" s="93"/>
      <c r="E1515" s="104"/>
      <c r="F1515" s="104"/>
      <c r="G1515" s="104"/>
      <c r="H1515" s="104"/>
      <c r="I1515" s="104"/>
      <c r="J1515" s="104"/>
      <c r="K1515" s="104"/>
      <c r="L1515" s="104"/>
      <c r="M1515"/>
      <c r="N1515"/>
      <c r="O1515"/>
      <c r="P1515"/>
      <c r="Q1515"/>
      <c r="R1515"/>
      <c r="S1515"/>
      <c r="T1515"/>
      <c r="U1515"/>
      <c r="V1515"/>
      <c r="W1515"/>
      <c r="X1515"/>
      <c r="Y1515"/>
      <c r="Z1515"/>
      <c r="AA1515"/>
      <c r="AB1515"/>
      <c r="AC1515"/>
      <c r="AD1515"/>
      <c r="AE1515"/>
      <c r="AF1515"/>
      <c r="AG1515"/>
      <c r="AH1515"/>
      <c r="AI1515"/>
      <c r="AJ1515"/>
      <c r="AK1515"/>
      <c r="AL1515"/>
      <c r="AM1515"/>
      <c r="AN1515"/>
      <c r="AO1515"/>
      <c r="AP1515"/>
      <c r="AQ1515"/>
      <c r="AR1515"/>
      <c r="AS1515"/>
      <c r="AT1515"/>
      <c r="AU1515"/>
      <c r="AV1515"/>
      <c r="AW1515"/>
      <c r="AX1515"/>
      <c r="AY1515"/>
      <c r="AZ1515"/>
      <c r="BA1515"/>
      <c r="BB1515"/>
      <c r="BC1515"/>
      <c r="BD1515"/>
      <c r="BE1515"/>
      <c r="BF1515"/>
      <c r="BG1515"/>
      <c r="BH1515"/>
      <c r="BI1515"/>
      <c r="BJ1515"/>
      <c r="BK1515"/>
      <c r="BL1515"/>
      <c r="BM1515"/>
      <c r="BN1515"/>
      <c r="BO1515"/>
      <c r="BP1515"/>
      <c r="BQ1515"/>
      <c r="BR1515"/>
      <c r="BS1515"/>
      <c r="BT1515"/>
    </row>
    <row r="1516" spans="1:72" s="8" customFormat="1" x14ac:dyDescent="0.25">
      <c r="A1516" s="93"/>
      <c r="B1516" s="93"/>
      <c r="C1516" s="93"/>
      <c r="D1516" s="93"/>
      <c r="E1516" s="104"/>
      <c r="F1516" s="104"/>
      <c r="G1516" s="104"/>
      <c r="H1516" s="104"/>
      <c r="I1516" s="104"/>
      <c r="J1516" s="104"/>
      <c r="K1516" s="104"/>
      <c r="L1516" s="104"/>
      <c r="M1516"/>
      <c r="N1516"/>
      <c r="O1516"/>
      <c r="P1516"/>
      <c r="Q1516"/>
      <c r="R1516"/>
      <c r="S1516"/>
      <c r="T1516"/>
      <c r="U1516"/>
      <c r="V1516"/>
      <c r="W1516"/>
      <c r="X1516"/>
      <c r="Y1516"/>
      <c r="Z1516"/>
      <c r="AA1516"/>
      <c r="AB1516"/>
      <c r="AC1516"/>
      <c r="AD1516"/>
      <c r="AE1516"/>
      <c r="AF1516"/>
      <c r="AG1516"/>
      <c r="AH1516"/>
      <c r="AI1516"/>
      <c r="AJ1516"/>
      <c r="AK1516"/>
      <c r="AL1516"/>
      <c r="AM1516"/>
      <c r="AN1516"/>
      <c r="AO1516"/>
      <c r="AP1516"/>
      <c r="AQ1516"/>
      <c r="AR1516"/>
      <c r="AS1516"/>
      <c r="AT1516"/>
      <c r="AU1516"/>
      <c r="AV1516"/>
      <c r="AW1516"/>
      <c r="AX1516"/>
      <c r="AY1516"/>
      <c r="AZ1516"/>
      <c r="BA1516"/>
      <c r="BB1516"/>
      <c r="BC1516"/>
      <c r="BD1516"/>
      <c r="BE1516"/>
      <c r="BF1516"/>
      <c r="BG1516"/>
      <c r="BH1516"/>
      <c r="BI1516"/>
      <c r="BJ1516"/>
      <c r="BK1516"/>
      <c r="BL1516"/>
      <c r="BM1516"/>
      <c r="BN1516"/>
      <c r="BO1516"/>
      <c r="BP1516"/>
      <c r="BQ1516"/>
      <c r="BR1516"/>
      <c r="BS1516"/>
      <c r="BT1516"/>
    </row>
    <row r="1517" spans="1:72" s="8" customFormat="1" x14ac:dyDescent="0.25">
      <c r="A1517" s="93"/>
      <c r="B1517" s="93"/>
      <c r="C1517" s="93"/>
      <c r="D1517" s="93"/>
      <c r="E1517" s="104"/>
      <c r="F1517" s="104"/>
      <c r="G1517" s="104"/>
      <c r="H1517" s="104"/>
      <c r="I1517" s="104"/>
      <c r="J1517" s="104"/>
      <c r="K1517" s="104"/>
      <c r="L1517" s="104"/>
      <c r="M1517"/>
      <c r="N1517"/>
      <c r="O1517"/>
      <c r="P1517"/>
      <c r="Q1517"/>
      <c r="R1517"/>
      <c r="S1517"/>
      <c r="T1517"/>
      <c r="U1517"/>
      <c r="V1517"/>
      <c r="W1517"/>
      <c r="X1517"/>
      <c r="Y1517"/>
      <c r="Z1517"/>
      <c r="AA1517"/>
      <c r="AB1517"/>
      <c r="AC1517"/>
      <c r="AD1517"/>
      <c r="AE1517"/>
      <c r="AF1517"/>
      <c r="AG1517"/>
      <c r="AH1517"/>
      <c r="AI1517"/>
      <c r="AJ1517"/>
      <c r="AK1517"/>
      <c r="AL1517"/>
      <c r="AM1517"/>
      <c r="AN1517"/>
      <c r="AO1517"/>
      <c r="AP1517"/>
      <c r="AQ1517"/>
      <c r="AR1517"/>
      <c r="AS1517"/>
      <c r="AT1517"/>
      <c r="AU1517"/>
      <c r="AV1517"/>
      <c r="AW1517"/>
      <c r="AX1517"/>
      <c r="AY1517"/>
      <c r="AZ1517"/>
      <c r="BA1517"/>
      <c r="BB1517"/>
      <c r="BC1517"/>
      <c r="BD1517"/>
      <c r="BE1517"/>
      <c r="BF1517"/>
      <c r="BG1517"/>
      <c r="BH1517"/>
      <c r="BI1517"/>
      <c r="BJ1517"/>
      <c r="BK1517"/>
      <c r="BL1517"/>
      <c r="BM1517"/>
      <c r="BN1517"/>
      <c r="BO1517"/>
      <c r="BP1517"/>
      <c r="BQ1517"/>
      <c r="BR1517"/>
      <c r="BS1517"/>
      <c r="BT1517"/>
    </row>
    <row r="1518" spans="1:72" s="8" customFormat="1" x14ac:dyDescent="0.25">
      <c r="A1518" s="93"/>
      <c r="B1518" s="93"/>
      <c r="C1518" s="93"/>
      <c r="D1518" s="93"/>
      <c r="E1518" s="104"/>
      <c r="F1518" s="104"/>
      <c r="G1518" s="104"/>
      <c r="H1518" s="104"/>
      <c r="I1518" s="104"/>
      <c r="J1518" s="104"/>
      <c r="K1518" s="104"/>
      <c r="L1518" s="104"/>
      <c r="M1518"/>
      <c r="N1518"/>
      <c r="O1518"/>
      <c r="P1518"/>
      <c r="Q1518"/>
      <c r="R1518"/>
      <c r="S1518"/>
      <c r="T1518"/>
      <c r="U1518"/>
      <c r="V1518"/>
      <c r="W1518"/>
      <c r="X1518"/>
      <c r="Y1518"/>
      <c r="Z1518"/>
      <c r="AA1518"/>
      <c r="AB1518"/>
      <c r="AC1518"/>
      <c r="AD1518"/>
      <c r="AE1518"/>
      <c r="AF1518"/>
      <c r="AG1518"/>
      <c r="AH1518"/>
      <c r="AI1518"/>
      <c r="AJ1518"/>
      <c r="AK1518"/>
      <c r="AL1518"/>
      <c r="AM1518"/>
      <c r="AN1518"/>
      <c r="AO1518"/>
      <c r="AP1518"/>
      <c r="AQ1518"/>
      <c r="AR1518"/>
      <c r="AS1518"/>
      <c r="AT1518"/>
      <c r="AU1518"/>
      <c r="AV1518"/>
      <c r="AW1518"/>
      <c r="AX1518"/>
      <c r="AY1518"/>
      <c r="AZ1518"/>
      <c r="BA1518"/>
      <c r="BB1518"/>
      <c r="BC1518"/>
      <c r="BD1518"/>
      <c r="BE1518"/>
      <c r="BF1518"/>
      <c r="BG1518"/>
      <c r="BH1518"/>
      <c r="BI1518"/>
      <c r="BJ1518"/>
      <c r="BK1518"/>
      <c r="BL1518"/>
      <c r="BM1518"/>
      <c r="BN1518"/>
      <c r="BO1518"/>
      <c r="BP1518"/>
      <c r="BQ1518"/>
      <c r="BR1518"/>
      <c r="BS1518"/>
      <c r="BT1518"/>
    </row>
    <row r="1519" spans="1:72" s="8" customFormat="1" x14ac:dyDescent="0.25">
      <c r="A1519" s="93"/>
      <c r="B1519" s="93"/>
      <c r="C1519" s="93"/>
      <c r="D1519" s="93"/>
      <c r="E1519" s="104"/>
      <c r="F1519" s="104"/>
      <c r="G1519" s="104"/>
      <c r="H1519" s="104"/>
      <c r="I1519" s="104"/>
      <c r="J1519" s="104"/>
      <c r="K1519" s="104"/>
      <c r="L1519" s="104"/>
      <c r="M1519"/>
      <c r="N1519"/>
      <c r="O1519"/>
      <c r="P1519"/>
      <c r="Q1519"/>
      <c r="R1519"/>
      <c r="S1519"/>
      <c r="T1519"/>
      <c r="U1519"/>
      <c r="V1519"/>
      <c r="W1519"/>
      <c r="X1519"/>
      <c r="Y1519"/>
      <c r="Z1519"/>
      <c r="AA1519"/>
      <c r="AB1519"/>
      <c r="AC1519"/>
      <c r="AD1519"/>
      <c r="AE1519"/>
      <c r="AF1519"/>
      <c r="AG1519"/>
      <c r="AH1519"/>
      <c r="AI1519"/>
      <c r="AJ1519"/>
      <c r="AK1519"/>
      <c r="AL1519"/>
      <c r="AM1519"/>
      <c r="AN1519"/>
      <c r="AO1519"/>
      <c r="AP1519"/>
      <c r="AQ1519"/>
      <c r="AR1519"/>
      <c r="AS1519"/>
      <c r="AT1519"/>
      <c r="AU1519"/>
      <c r="AV1519"/>
      <c r="AW1519"/>
      <c r="AX1519"/>
      <c r="AY1519"/>
      <c r="AZ1519"/>
      <c r="BA1519"/>
      <c r="BB1519"/>
      <c r="BC1519"/>
      <c r="BD1519"/>
      <c r="BE1519"/>
      <c r="BF1519"/>
      <c r="BG1519"/>
      <c r="BH1519"/>
      <c r="BI1519"/>
      <c r="BJ1519"/>
      <c r="BK1519"/>
      <c r="BL1519"/>
      <c r="BM1519"/>
      <c r="BN1519"/>
      <c r="BO1519"/>
      <c r="BP1519"/>
      <c r="BQ1519"/>
      <c r="BR1519"/>
      <c r="BS1519"/>
      <c r="BT1519"/>
    </row>
    <row r="1520" spans="1:72" s="8" customFormat="1" x14ac:dyDescent="0.25">
      <c r="A1520" s="93"/>
      <c r="B1520" s="93"/>
      <c r="C1520" s="93"/>
      <c r="D1520" s="93"/>
      <c r="E1520" s="104"/>
      <c r="F1520" s="104"/>
      <c r="G1520" s="104"/>
      <c r="H1520" s="104"/>
      <c r="I1520" s="104"/>
      <c r="J1520" s="104"/>
      <c r="K1520" s="104"/>
      <c r="L1520" s="104"/>
      <c r="M1520"/>
      <c r="N1520"/>
      <c r="O1520"/>
      <c r="P1520"/>
      <c r="Q1520"/>
      <c r="R1520"/>
      <c r="S1520"/>
      <c r="T1520"/>
      <c r="U1520"/>
      <c r="V1520"/>
      <c r="W1520"/>
      <c r="X1520"/>
      <c r="Y1520"/>
      <c r="Z1520"/>
      <c r="AA1520"/>
      <c r="AB1520"/>
      <c r="AC1520"/>
      <c r="AD1520"/>
      <c r="AE1520"/>
      <c r="AF1520"/>
      <c r="AG1520"/>
      <c r="AH1520"/>
      <c r="AI1520"/>
      <c r="AJ1520"/>
      <c r="AK1520"/>
      <c r="AL1520"/>
      <c r="AM1520"/>
      <c r="AN1520"/>
      <c r="AO1520"/>
      <c r="AP1520"/>
      <c r="AQ1520"/>
      <c r="AR1520"/>
      <c r="AS1520"/>
      <c r="AT1520"/>
      <c r="AU1520"/>
      <c r="AV1520"/>
      <c r="AW1520"/>
      <c r="AX1520"/>
      <c r="AY1520"/>
      <c r="AZ1520"/>
      <c r="BA1520"/>
      <c r="BB1520"/>
      <c r="BC1520"/>
      <c r="BD1520"/>
      <c r="BE1520"/>
      <c r="BF1520"/>
      <c r="BG1520"/>
      <c r="BH1520"/>
      <c r="BI1520"/>
      <c r="BJ1520"/>
      <c r="BK1520"/>
      <c r="BL1520"/>
      <c r="BM1520"/>
      <c r="BN1520"/>
      <c r="BO1520"/>
      <c r="BP1520"/>
      <c r="BQ1520"/>
      <c r="BR1520"/>
      <c r="BS1520"/>
      <c r="BT1520"/>
    </row>
    <row r="1521" spans="1:72" s="8" customFormat="1" x14ac:dyDescent="0.25">
      <c r="A1521" s="93"/>
      <c r="B1521" s="93"/>
      <c r="C1521" s="93"/>
      <c r="D1521" s="93"/>
      <c r="E1521" s="104"/>
      <c r="F1521" s="104"/>
      <c r="G1521" s="104"/>
      <c r="H1521" s="104"/>
      <c r="I1521" s="104"/>
      <c r="J1521" s="104"/>
      <c r="K1521" s="104"/>
      <c r="L1521" s="104"/>
      <c r="M1521"/>
      <c r="N1521"/>
      <c r="O1521"/>
      <c r="P1521"/>
      <c r="Q1521"/>
      <c r="R1521"/>
      <c r="S1521"/>
      <c r="T1521"/>
      <c r="U1521"/>
      <c r="V1521"/>
      <c r="W1521"/>
      <c r="X1521"/>
      <c r="Y1521"/>
      <c r="Z1521"/>
      <c r="AA1521"/>
      <c r="AB1521"/>
      <c r="AC1521"/>
      <c r="AD1521"/>
      <c r="AE1521"/>
      <c r="AF1521"/>
      <c r="AG1521"/>
      <c r="AH1521"/>
      <c r="AI1521"/>
      <c r="AJ1521"/>
      <c r="AK1521"/>
      <c r="AL1521"/>
      <c r="AM1521"/>
      <c r="AN1521"/>
      <c r="AO1521"/>
      <c r="AP1521"/>
      <c r="AQ1521"/>
      <c r="AR1521"/>
      <c r="AS1521"/>
      <c r="AT1521"/>
      <c r="AU1521"/>
      <c r="AV1521"/>
      <c r="AW1521"/>
      <c r="AX1521"/>
      <c r="AY1521"/>
      <c r="AZ1521"/>
      <c r="BA1521"/>
      <c r="BB1521"/>
      <c r="BC1521"/>
      <c r="BD1521"/>
      <c r="BE1521"/>
      <c r="BF1521"/>
      <c r="BG1521"/>
      <c r="BH1521"/>
      <c r="BI1521"/>
      <c r="BJ1521"/>
      <c r="BK1521"/>
      <c r="BL1521"/>
      <c r="BM1521"/>
      <c r="BN1521"/>
      <c r="BO1521"/>
      <c r="BP1521"/>
      <c r="BQ1521"/>
      <c r="BR1521"/>
      <c r="BS1521"/>
      <c r="BT1521"/>
    </row>
    <row r="1522" spans="1:72" s="8" customFormat="1" x14ac:dyDescent="0.25">
      <c r="A1522" s="93"/>
      <c r="B1522" s="93"/>
      <c r="C1522" s="93"/>
      <c r="D1522" s="93"/>
      <c r="E1522" s="104"/>
      <c r="F1522" s="104"/>
      <c r="G1522" s="104"/>
      <c r="H1522" s="104"/>
      <c r="I1522" s="104"/>
      <c r="J1522" s="104"/>
      <c r="K1522" s="104"/>
      <c r="L1522" s="104"/>
      <c r="M1522"/>
      <c r="N1522"/>
      <c r="O1522"/>
      <c r="P1522"/>
      <c r="Q1522"/>
      <c r="R1522"/>
      <c r="S1522"/>
      <c r="T1522"/>
      <c r="U1522"/>
      <c r="V1522"/>
      <c r="W1522"/>
      <c r="X1522"/>
      <c r="Y1522"/>
      <c r="Z1522"/>
      <c r="AA1522"/>
      <c r="AB1522"/>
      <c r="AC1522"/>
      <c r="AD1522"/>
      <c r="AE1522"/>
      <c r="AF1522"/>
      <c r="AG1522"/>
      <c r="AH1522"/>
      <c r="AI1522"/>
      <c r="AJ1522"/>
      <c r="AK1522"/>
      <c r="AL1522"/>
      <c r="AM1522"/>
      <c r="AN1522"/>
      <c r="AO1522"/>
      <c r="AP1522"/>
      <c r="AQ1522"/>
      <c r="AR1522"/>
      <c r="AS1522"/>
      <c r="AT1522"/>
      <c r="AU1522"/>
      <c r="AV1522"/>
      <c r="AW1522"/>
      <c r="AX1522"/>
      <c r="AY1522"/>
      <c r="AZ1522"/>
      <c r="BA1522"/>
      <c r="BB1522"/>
      <c r="BC1522"/>
      <c r="BD1522"/>
      <c r="BE1522"/>
      <c r="BF1522"/>
      <c r="BG1522"/>
      <c r="BH1522"/>
      <c r="BI1522"/>
      <c r="BJ1522"/>
      <c r="BK1522"/>
      <c r="BL1522"/>
      <c r="BM1522"/>
      <c r="BN1522"/>
      <c r="BO1522"/>
      <c r="BP1522"/>
      <c r="BQ1522"/>
      <c r="BR1522"/>
      <c r="BS1522"/>
      <c r="BT1522"/>
    </row>
    <row r="1523" spans="1:72" s="8" customFormat="1" x14ac:dyDescent="0.25">
      <c r="A1523" s="93"/>
      <c r="B1523" s="93"/>
      <c r="C1523" s="93"/>
      <c r="D1523" s="93"/>
      <c r="E1523" s="104"/>
      <c r="F1523" s="104"/>
      <c r="G1523" s="104"/>
      <c r="H1523" s="104"/>
      <c r="I1523" s="104"/>
      <c r="J1523" s="104"/>
      <c r="K1523" s="104"/>
      <c r="L1523" s="104"/>
      <c r="M1523"/>
      <c r="N1523"/>
      <c r="O1523"/>
      <c r="P1523"/>
      <c r="Q1523"/>
      <c r="R1523"/>
      <c r="S1523"/>
      <c r="T1523"/>
      <c r="U1523"/>
      <c r="V1523"/>
      <c r="W1523"/>
      <c r="X1523"/>
      <c r="Y1523"/>
      <c r="Z1523"/>
      <c r="AA1523"/>
      <c r="AB1523"/>
      <c r="AC1523"/>
      <c r="AD1523"/>
      <c r="AE1523"/>
      <c r="AF1523"/>
      <c r="AG1523"/>
      <c r="AH1523"/>
      <c r="AI1523"/>
      <c r="AJ1523"/>
      <c r="AK1523"/>
      <c r="AL1523"/>
      <c r="AM1523"/>
      <c r="AN1523"/>
      <c r="AO1523"/>
      <c r="AP1523"/>
      <c r="AQ1523"/>
      <c r="AR1523"/>
      <c r="AS1523"/>
      <c r="AT1523"/>
      <c r="AU1523"/>
      <c r="AV1523"/>
      <c r="AW1523"/>
      <c r="AX1523"/>
      <c r="AY1523"/>
      <c r="AZ1523"/>
      <c r="BA1523"/>
      <c r="BB1523"/>
      <c r="BC1523"/>
      <c r="BD1523"/>
      <c r="BE1523"/>
      <c r="BF1523"/>
      <c r="BG1523"/>
      <c r="BH1523"/>
      <c r="BI1523"/>
      <c r="BJ1523"/>
      <c r="BK1523"/>
      <c r="BL1523"/>
      <c r="BM1523"/>
      <c r="BN1523"/>
      <c r="BO1523"/>
      <c r="BP1523"/>
      <c r="BQ1523"/>
      <c r="BR1523"/>
      <c r="BS1523"/>
      <c r="BT1523"/>
    </row>
    <row r="1524" spans="1:72" s="8" customFormat="1" x14ac:dyDescent="0.25">
      <c r="A1524" s="93"/>
      <c r="B1524" s="93"/>
      <c r="C1524" s="93"/>
      <c r="D1524" s="93"/>
      <c r="E1524" s="104"/>
      <c r="F1524" s="104"/>
      <c r="G1524" s="104"/>
      <c r="H1524" s="104"/>
      <c r="I1524" s="104"/>
      <c r="J1524" s="104"/>
      <c r="K1524" s="104"/>
      <c r="L1524" s="104"/>
      <c r="M1524"/>
      <c r="N1524"/>
      <c r="O1524"/>
      <c r="P1524"/>
      <c r="Q1524"/>
      <c r="R1524"/>
      <c r="S1524"/>
      <c r="T1524"/>
      <c r="U1524"/>
      <c r="V1524"/>
      <c r="W1524"/>
      <c r="X1524"/>
      <c r="Y1524"/>
      <c r="Z1524"/>
      <c r="AA1524"/>
      <c r="AB1524"/>
      <c r="AC1524"/>
      <c r="AD1524"/>
      <c r="AE1524"/>
      <c r="AF1524"/>
      <c r="AG1524"/>
      <c r="AH1524"/>
      <c r="AI1524"/>
      <c r="AJ1524"/>
      <c r="AK1524"/>
      <c r="AL1524"/>
      <c r="AM1524"/>
      <c r="AN1524"/>
      <c r="AO1524"/>
      <c r="AP1524"/>
      <c r="AQ1524"/>
      <c r="AR1524"/>
      <c r="AS1524"/>
      <c r="AT1524"/>
      <c r="AU1524"/>
      <c r="AV1524"/>
      <c r="AW1524"/>
      <c r="AX1524"/>
      <c r="AY1524"/>
      <c r="AZ1524"/>
      <c r="BA1524"/>
      <c r="BB1524"/>
      <c r="BC1524"/>
      <c r="BD1524"/>
      <c r="BE1524"/>
      <c r="BF1524"/>
      <c r="BG1524"/>
      <c r="BH1524"/>
      <c r="BI1524"/>
      <c r="BJ1524"/>
      <c r="BK1524"/>
      <c r="BL1524"/>
      <c r="BM1524"/>
      <c r="BN1524"/>
      <c r="BO1524"/>
      <c r="BP1524"/>
      <c r="BQ1524"/>
      <c r="BR1524"/>
      <c r="BS1524"/>
      <c r="BT1524"/>
    </row>
    <row r="1525" spans="1:72" s="8" customFormat="1" x14ac:dyDescent="0.25">
      <c r="A1525" s="93"/>
      <c r="B1525" s="93"/>
      <c r="C1525" s="93"/>
      <c r="D1525" s="93"/>
      <c r="E1525" s="104"/>
      <c r="F1525" s="104"/>
      <c r="G1525" s="104"/>
      <c r="H1525" s="104"/>
      <c r="I1525" s="104"/>
      <c r="J1525" s="104"/>
      <c r="K1525" s="104"/>
      <c r="L1525" s="104"/>
      <c r="M1525"/>
      <c r="N1525"/>
      <c r="O1525"/>
      <c r="P1525"/>
      <c r="Q1525"/>
      <c r="R1525"/>
      <c r="S1525"/>
      <c r="T1525"/>
      <c r="U1525"/>
      <c r="V1525"/>
      <c r="W1525"/>
      <c r="X1525"/>
      <c r="Y1525"/>
      <c r="Z1525"/>
      <c r="AA1525"/>
      <c r="AB1525"/>
      <c r="AC1525"/>
      <c r="AD1525"/>
      <c r="AE1525"/>
      <c r="AF1525"/>
      <c r="AG1525"/>
      <c r="AH1525"/>
      <c r="AI1525"/>
      <c r="AJ1525"/>
      <c r="AK1525"/>
      <c r="AL1525"/>
      <c r="AM1525"/>
      <c r="AN1525"/>
      <c r="AO1525"/>
      <c r="AP1525"/>
      <c r="AQ1525"/>
      <c r="AR1525"/>
      <c r="AS1525"/>
      <c r="AT1525"/>
      <c r="AU1525"/>
      <c r="AV1525"/>
      <c r="AW1525"/>
      <c r="AX1525"/>
      <c r="AY1525"/>
      <c r="AZ1525"/>
      <c r="BA1525"/>
      <c r="BB1525"/>
      <c r="BC1525"/>
      <c r="BD1525"/>
      <c r="BE1525"/>
      <c r="BF1525"/>
      <c r="BG1525"/>
      <c r="BH1525"/>
      <c r="BI1525"/>
      <c r="BJ1525"/>
      <c r="BK1525"/>
      <c r="BL1525"/>
      <c r="BM1525"/>
      <c r="BN1525"/>
      <c r="BO1525"/>
      <c r="BP1525"/>
      <c r="BQ1525"/>
      <c r="BR1525"/>
      <c r="BS1525"/>
      <c r="BT1525"/>
    </row>
    <row r="1526" spans="1:72" s="8" customFormat="1" x14ac:dyDescent="0.25">
      <c r="A1526" s="93"/>
      <c r="B1526" s="93"/>
      <c r="C1526" s="93"/>
      <c r="D1526" s="93"/>
      <c r="E1526" s="104"/>
      <c r="F1526" s="104"/>
      <c r="G1526" s="104"/>
      <c r="H1526" s="104"/>
      <c r="I1526" s="104"/>
      <c r="J1526" s="104"/>
      <c r="K1526" s="104"/>
      <c r="L1526" s="104"/>
      <c r="M1526"/>
      <c r="N1526"/>
      <c r="O1526"/>
      <c r="P1526"/>
      <c r="Q1526"/>
      <c r="R1526"/>
      <c r="S1526"/>
      <c r="T1526"/>
      <c r="U1526"/>
      <c r="V1526"/>
      <c r="W1526"/>
      <c r="X1526"/>
      <c r="Y1526"/>
      <c r="Z1526"/>
      <c r="AA1526"/>
      <c r="AB1526"/>
      <c r="AC1526"/>
      <c r="AD1526"/>
      <c r="AE1526"/>
      <c r="AF1526"/>
      <c r="AG1526"/>
      <c r="AH1526"/>
      <c r="AI1526"/>
      <c r="AJ1526"/>
      <c r="AK1526"/>
      <c r="AL1526"/>
      <c r="AM1526"/>
      <c r="AN1526"/>
      <c r="AO1526"/>
      <c r="AP1526"/>
      <c r="AQ1526"/>
      <c r="AR1526"/>
      <c r="AS1526"/>
      <c r="AT1526"/>
      <c r="AU1526"/>
      <c r="AV1526"/>
      <c r="AW1526"/>
      <c r="AX1526"/>
      <c r="AY1526"/>
      <c r="AZ1526"/>
      <c r="BA1526"/>
      <c r="BB1526"/>
      <c r="BC1526"/>
      <c r="BD1526"/>
      <c r="BE1526"/>
      <c r="BF1526"/>
      <c r="BG1526"/>
      <c r="BH1526"/>
      <c r="BI1526"/>
      <c r="BJ1526"/>
      <c r="BK1526"/>
      <c r="BL1526"/>
      <c r="BM1526"/>
      <c r="BN1526"/>
      <c r="BO1526"/>
      <c r="BP1526"/>
      <c r="BQ1526"/>
      <c r="BR1526"/>
      <c r="BS1526"/>
      <c r="BT1526"/>
    </row>
    <row r="1527" spans="1:72" s="8" customFormat="1" x14ac:dyDescent="0.25">
      <c r="A1527" s="93"/>
      <c r="B1527" s="93"/>
      <c r="C1527" s="93"/>
      <c r="D1527" s="93"/>
      <c r="E1527" s="104"/>
      <c r="F1527" s="104"/>
      <c r="G1527" s="104"/>
      <c r="H1527" s="104"/>
      <c r="I1527" s="104"/>
      <c r="J1527" s="104"/>
      <c r="K1527" s="104"/>
      <c r="L1527" s="104"/>
      <c r="M1527"/>
      <c r="N1527"/>
      <c r="O1527"/>
      <c r="P1527"/>
      <c r="Q1527"/>
      <c r="R1527"/>
      <c r="S1527"/>
      <c r="T1527"/>
      <c r="U1527"/>
      <c r="V1527"/>
      <c r="W1527"/>
      <c r="X1527"/>
      <c r="Y1527"/>
      <c r="Z1527"/>
      <c r="AA1527"/>
      <c r="AB1527"/>
      <c r="AC1527"/>
      <c r="AD1527"/>
      <c r="AE1527"/>
      <c r="AF1527"/>
      <c r="AG1527"/>
      <c r="AH1527"/>
      <c r="AI1527"/>
      <c r="AJ1527"/>
      <c r="AK1527"/>
      <c r="AL1527"/>
      <c r="AM1527"/>
      <c r="AN1527"/>
      <c r="AO1527"/>
      <c r="AP1527"/>
      <c r="AQ1527"/>
      <c r="AR1527"/>
      <c r="AS1527"/>
      <c r="AT1527"/>
      <c r="AU1527"/>
      <c r="AV1527"/>
      <c r="AW1527"/>
      <c r="AX1527"/>
      <c r="AY1527"/>
      <c r="AZ1527"/>
      <c r="BA1527"/>
      <c r="BB1527"/>
      <c r="BC1527"/>
      <c r="BD1527"/>
      <c r="BE1527"/>
      <c r="BF1527"/>
      <c r="BG1527"/>
      <c r="BH1527"/>
      <c r="BI1527"/>
      <c r="BJ1527"/>
      <c r="BK1527"/>
      <c r="BL1527"/>
      <c r="BM1527"/>
      <c r="BN1527"/>
      <c r="BO1527"/>
      <c r="BP1527"/>
      <c r="BQ1527"/>
      <c r="BR1527"/>
      <c r="BS1527"/>
      <c r="BT1527"/>
    </row>
    <row r="1528" spans="1:72" s="8" customFormat="1" x14ac:dyDescent="0.25">
      <c r="A1528" s="93"/>
      <c r="B1528" s="93"/>
      <c r="C1528" s="93"/>
      <c r="D1528" s="93"/>
      <c r="E1528" s="104"/>
      <c r="F1528" s="104"/>
      <c r="G1528" s="104"/>
      <c r="H1528" s="104"/>
      <c r="I1528" s="104"/>
      <c r="J1528" s="104"/>
      <c r="K1528" s="104"/>
      <c r="L1528" s="104"/>
      <c r="M1528"/>
      <c r="N1528"/>
      <c r="O1528"/>
      <c r="P1528"/>
      <c r="Q1528"/>
      <c r="R1528"/>
      <c r="S1528"/>
      <c r="T1528"/>
      <c r="U1528"/>
      <c r="V1528"/>
      <c r="W1528"/>
      <c r="X1528"/>
      <c r="Y1528"/>
      <c r="Z1528"/>
      <c r="AA1528"/>
      <c r="AB1528"/>
      <c r="AC1528"/>
      <c r="AD1528"/>
      <c r="AE1528"/>
      <c r="AF1528"/>
      <c r="AG1528"/>
      <c r="AH1528"/>
      <c r="AI1528"/>
      <c r="AJ1528"/>
      <c r="AK1528"/>
      <c r="AL1528"/>
      <c r="AM1528"/>
      <c r="AN1528"/>
      <c r="AO1528"/>
      <c r="AP1528"/>
      <c r="AQ1528"/>
      <c r="AR1528"/>
      <c r="AS1528"/>
      <c r="AT1528"/>
      <c r="AU1528"/>
      <c r="AV1528"/>
      <c r="AW1528"/>
      <c r="AX1528"/>
      <c r="AY1528"/>
      <c r="AZ1528"/>
      <c r="BA1528"/>
      <c r="BB1528"/>
      <c r="BC1528"/>
      <c r="BD1528"/>
      <c r="BE1528"/>
      <c r="BF1528"/>
      <c r="BG1528"/>
      <c r="BH1528"/>
      <c r="BI1528"/>
      <c r="BJ1528"/>
      <c r="BK1528"/>
      <c r="BL1528"/>
      <c r="BM1528"/>
      <c r="BN1528"/>
      <c r="BO1528"/>
      <c r="BP1528"/>
      <c r="BQ1528"/>
      <c r="BR1528"/>
      <c r="BS1528"/>
      <c r="BT1528"/>
    </row>
    <row r="1529" spans="1:72" s="8" customFormat="1" x14ac:dyDescent="0.25">
      <c r="A1529" s="93"/>
      <c r="B1529" s="93"/>
      <c r="C1529" s="93"/>
      <c r="D1529" s="93"/>
      <c r="E1529" s="104"/>
      <c r="F1529" s="104"/>
      <c r="G1529" s="104"/>
      <c r="H1529" s="104"/>
      <c r="I1529" s="104"/>
      <c r="J1529" s="104"/>
      <c r="K1529" s="104"/>
      <c r="L1529" s="104"/>
      <c r="M1529"/>
      <c r="N1529"/>
      <c r="O1529"/>
      <c r="P1529"/>
      <c r="Q1529"/>
      <c r="R1529"/>
      <c r="S1529"/>
      <c r="T1529"/>
      <c r="U1529"/>
      <c r="V1529"/>
      <c r="W1529"/>
      <c r="X1529"/>
      <c r="Y1529"/>
      <c r="Z1529"/>
      <c r="AA1529"/>
      <c r="AB1529"/>
      <c r="AC1529"/>
      <c r="AD1529"/>
      <c r="AE1529"/>
      <c r="AF1529"/>
      <c r="AG1529"/>
      <c r="AH1529"/>
      <c r="AI1529"/>
      <c r="AJ1529"/>
      <c r="AK1529"/>
      <c r="AL1529"/>
      <c r="AM1529"/>
      <c r="AN1529"/>
      <c r="AO1529"/>
      <c r="AP1529"/>
      <c r="AQ1529"/>
      <c r="AR1529"/>
      <c r="AS1529"/>
      <c r="AT1529"/>
      <c r="AU1529"/>
      <c r="AV1529"/>
      <c r="AW1529"/>
      <c r="AX1529"/>
      <c r="AY1529"/>
      <c r="AZ1529"/>
      <c r="BA1529"/>
      <c r="BB1529"/>
      <c r="BC1529"/>
      <c r="BD1529"/>
      <c r="BE1529"/>
      <c r="BF1529"/>
      <c r="BG1529"/>
      <c r="BH1529"/>
      <c r="BI1529"/>
      <c r="BJ1529"/>
      <c r="BK1529"/>
      <c r="BL1529"/>
      <c r="BM1529"/>
      <c r="BN1529"/>
      <c r="BO1529"/>
      <c r="BP1529"/>
      <c r="BQ1529"/>
      <c r="BR1529"/>
      <c r="BS1529"/>
      <c r="BT1529"/>
    </row>
    <row r="1530" spans="1:72" s="8" customFormat="1" x14ac:dyDescent="0.25">
      <c r="A1530" s="93"/>
      <c r="B1530" s="93"/>
      <c r="C1530" s="93"/>
      <c r="D1530" s="93"/>
      <c r="E1530" s="104"/>
      <c r="F1530" s="104"/>
      <c r="G1530" s="104"/>
      <c r="H1530" s="104"/>
      <c r="I1530" s="104"/>
      <c r="J1530" s="104"/>
      <c r="K1530" s="104"/>
      <c r="L1530" s="104"/>
      <c r="M1530"/>
      <c r="N1530"/>
      <c r="O1530"/>
      <c r="P1530"/>
      <c r="Q1530"/>
      <c r="R1530"/>
      <c r="S1530"/>
      <c r="T1530"/>
      <c r="U1530"/>
      <c r="V1530"/>
      <c r="W1530"/>
      <c r="X1530"/>
      <c r="Y1530"/>
      <c r="Z1530"/>
      <c r="AA1530"/>
      <c r="AB1530"/>
      <c r="AC1530"/>
      <c r="AD1530"/>
      <c r="AE1530"/>
      <c r="AF1530"/>
      <c r="AG1530"/>
      <c r="AH1530"/>
      <c r="AI1530"/>
      <c r="AJ1530"/>
      <c r="AK1530"/>
      <c r="AL1530"/>
      <c r="AM1530"/>
      <c r="AN1530"/>
      <c r="AO1530"/>
      <c r="AP1530"/>
      <c r="AQ1530"/>
      <c r="AR1530"/>
      <c r="AS1530"/>
      <c r="AT1530"/>
      <c r="AU1530"/>
      <c r="AV1530"/>
      <c r="AW1530"/>
      <c r="AX1530"/>
      <c r="AY1530"/>
      <c r="AZ1530"/>
      <c r="BA1530"/>
      <c r="BB1530"/>
      <c r="BC1530"/>
      <c r="BD1530"/>
      <c r="BE1530"/>
      <c r="BF1530"/>
      <c r="BG1530"/>
      <c r="BH1530"/>
      <c r="BI1530"/>
      <c r="BJ1530"/>
      <c r="BK1530"/>
      <c r="BL1530"/>
      <c r="BM1530"/>
      <c r="BN1530"/>
      <c r="BO1530"/>
      <c r="BP1530"/>
      <c r="BQ1530"/>
      <c r="BR1530"/>
      <c r="BS1530"/>
      <c r="BT1530"/>
    </row>
    <row r="1531" spans="1:72" s="8" customFormat="1" x14ac:dyDescent="0.25">
      <c r="A1531" s="93"/>
      <c r="B1531" s="93"/>
      <c r="C1531" s="93"/>
      <c r="D1531" s="93"/>
      <c r="E1531" s="104"/>
      <c r="F1531" s="104"/>
      <c r="G1531" s="104"/>
      <c r="H1531" s="104"/>
      <c r="I1531" s="104"/>
      <c r="J1531" s="104"/>
      <c r="K1531" s="104"/>
      <c r="L1531" s="104"/>
      <c r="M1531"/>
      <c r="N1531"/>
      <c r="O1531"/>
      <c r="P1531"/>
      <c r="Q1531"/>
      <c r="R1531"/>
      <c r="S1531"/>
      <c r="T1531"/>
      <c r="U1531"/>
      <c r="V1531"/>
      <c r="W1531"/>
      <c r="X1531"/>
      <c r="Y1531"/>
      <c r="Z1531"/>
      <c r="AA1531"/>
      <c r="AB1531"/>
      <c r="AC1531"/>
      <c r="AD1531"/>
      <c r="AE1531"/>
      <c r="AF1531"/>
      <c r="AG1531"/>
      <c r="AH1531"/>
      <c r="AI1531"/>
      <c r="AJ1531"/>
      <c r="AK1531"/>
      <c r="AL1531"/>
      <c r="AM1531"/>
      <c r="AN1531"/>
      <c r="AO1531"/>
      <c r="AP1531"/>
      <c r="AQ1531"/>
      <c r="AR1531"/>
      <c r="AS1531"/>
      <c r="AT1531"/>
      <c r="AU1531"/>
      <c r="AV1531"/>
      <c r="AW1531"/>
      <c r="AX1531"/>
      <c r="AY1531"/>
      <c r="AZ1531"/>
      <c r="BA1531"/>
      <c r="BB1531"/>
      <c r="BC1531"/>
      <c r="BD1531"/>
      <c r="BE1531"/>
      <c r="BF1531"/>
      <c r="BG1531"/>
      <c r="BH1531"/>
      <c r="BI1531"/>
      <c r="BJ1531"/>
      <c r="BK1531"/>
      <c r="BL1531"/>
      <c r="BM1531"/>
      <c r="BN1531"/>
      <c r="BO1531"/>
      <c r="BP1531"/>
      <c r="BQ1531"/>
      <c r="BR1531"/>
      <c r="BS1531"/>
      <c r="BT1531"/>
    </row>
    <row r="1532" spans="1:72" s="8" customFormat="1" x14ac:dyDescent="0.25">
      <c r="A1532" s="93"/>
      <c r="B1532" s="93"/>
      <c r="C1532" s="93"/>
      <c r="D1532" s="93"/>
      <c r="E1532" s="104"/>
      <c r="F1532" s="104"/>
      <c r="G1532" s="104"/>
      <c r="H1532" s="104"/>
      <c r="I1532" s="104"/>
      <c r="J1532" s="104"/>
      <c r="K1532" s="104"/>
      <c r="L1532" s="104"/>
      <c r="M1532"/>
      <c r="N1532"/>
      <c r="O1532"/>
      <c r="P1532"/>
      <c r="Q1532"/>
      <c r="R1532"/>
      <c r="S1532"/>
      <c r="T1532"/>
      <c r="U1532"/>
      <c r="V1532"/>
      <c r="W1532"/>
      <c r="X1532"/>
      <c r="Y1532"/>
      <c r="Z1532"/>
      <c r="AA1532"/>
      <c r="AB1532"/>
      <c r="AC1532"/>
      <c r="AD1532"/>
      <c r="AE1532"/>
      <c r="AF1532"/>
      <c r="AG1532"/>
      <c r="AH1532"/>
      <c r="AI1532"/>
      <c r="AJ1532"/>
      <c r="AK1532"/>
      <c r="AL1532"/>
      <c r="AM1532"/>
      <c r="AN1532"/>
      <c r="AO1532"/>
      <c r="AP1532"/>
      <c r="AQ1532"/>
      <c r="AR1532"/>
      <c r="AS1532"/>
      <c r="AT1532"/>
      <c r="AU1532"/>
      <c r="AV1532"/>
      <c r="AW1532"/>
      <c r="AX1532"/>
      <c r="AY1532"/>
      <c r="AZ1532"/>
      <c r="BA1532"/>
      <c r="BB1532"/>
      <c r="BC1532"/>
      <c r="BD1532"/>
      <c r="BE1532"/>
      <c r="BF1532"/>
      <c r="BG1532"/>
      <c r="BH1532"/>
      <c r="BI1532"/>
      <c r="BJ1532"/>
      <c r="BK1532"/>
      <c r="BL1532"/>
      <c r="BM1532"/>
      <c r="BN1532"/>
      <c r="BO1532"/>
      <c r="BP1532"/>
      <c r="BQ1532"/>
      <c r="BR1532"/>
      <c r="BS1532"/>
      <c r="BT1532"/>
    </row>
    <row r="1533" spans="1:72" s="8" customFormat="1" x14ac:dyDescent="0.25">
      <c r="A1533" s="93"/>
      <c r="B1533" s="93"/>
      <c r="C1533" s="93"/>
      <c r="D1533" s="93"/>
      <c r="E1533" s="104"/>
      <c r="F1533" s="104"/>
      <c r="G1533" s="104"/>
      <c r="H1533" s="104"/>
      <c r="I1533" s="104"/>
      <c r="J1533" s="104"/>
      <c r="K1533" s="104"/>
      <c r="L1533" s="104"/>
      <c r="M1533"/>
      <c r="N1533"/>
      <c r="O1533"/>
      <c r="P1533"/>
      <c r="Q1533"/>
      <c r="R1533"/>
      <c r="S1533"/>
      <c r="T1533"/>
      <c r="U1533"/>
      <c r="V1533"/>
      <c r="W1533"/>
      <c r="X1533"/>
      <c r="Y1533"/>
      <c r="Z1533"/>
      <c r="AA1533"/>
      <c r="AB1533"/>
      <c r="AC1533"/>
      <c r="AD1533"/>
      <c r="AE1533"/>
      <c r="AF1533"/>
      <c r="AG1533"/>
      <c r="AH1533"/>
      <c r="AI1533"/>
      <c r="AJ1533"/>
      <c r="AK1533"/>
      <c r="AL1533"/>
      <c r="AM1533"/>
      <c r="AN1533"/>
      <c r="AO1533"/>
      <c r="AP1533"/>
      <c r="AQ1533"/>
      <c r="AR1533"/>
      <c r="AS1533"/>
      <c r="AT1533"/>
      <c r="AU1533"/>
      <c r="AV1533"/>
      <c r="AW1533"/>
      <c r="AX1533"/>
      <c r="AY1533"/>
      <c r="AZ1533"/>
      <c r="BA1533"/>
      <c r="BB1533"/>
      <c r="BC1533"/>
      <c r="BD1533"/>
      <c r="BE1533"/>
      <c r="BF1533"/>
      <c r="BG1533"/>
      <c r="BH1533"/>
      <c r="BI1533"/>
      <c r="BJ1533"/>
      <c r="BK1533"/>
      <c r="BL1533"/>
      <c r="BM1533"/>
      <c r="BN1533"/>
      <c r="BO1533"/>
      <c r="BP1533"/>
      <c r="BQ1533"/>
      <c r="BR1533"/>
      <c r="BS1533"/>
      <c r="BT1533"/>
    </row>
    <row r="1534" spans="1:72" s="8" customFormat="1" x14ac:dyDescent="0.25">
      <c r="A1534" s="93"/>
      <c r="B1534" s="93"/>
      <c r="C1534" s="93"/>
      <c r="D1534" s="93"/>
      <c r="E1534" s="104"/>
      <c r="F1534" s="104"/>
      <c r="G1534" s="104"/>
      <c r="H1534" s="104"/>
      <c r="I1534" s="104"/>
      <c r="J1534" s="104"/>
      <c r="K1534" s="104"/>
      <c r="L1534" s="104"/>
      <c r="M1534"/>
      <c r="N1534"/>
      <c r="O1534"/>
      <c r="P1534"/>
      <c r="Q1534"/>
      <c r="R1534"/>
      <c r="S1534"/>
      <c r="T1534"/>
      <c r="U1534"/>
      <c r="V1534"/>
      <c r="W1534"/>
      <c r="X1534"/>
      <c r="Y1534"/>
      <c r="Z1534"/>
      <c r="AA1534"/>
      <c r="AB1534"/>
      <c r="AC1534"/>
      <c r="AD1534"/>
      <c r="AE1534"/>
      <c r="AF1534"/>
      <c r="AG1534"/>
      <c r="AH1534"/>
      <c r="AI1534"/>
      <c r="AJ1534"/>
      <c r="AK1534"/>
      <c r="AL1534"/>
      <c r="AM1534"/>
      <c r="AN1534"/>
      <c r="AO1534"/>
      <c r="AP1534"/>
      <c r="AQ1534"/>
      <c r="AR1534"/>
      <c r="AS1534"/>
      <c r="AT1534"/>
      <c r="AU1534"/>
      <c r="AV1534"/>
      <c r="AW1534"/>
      <c r="AX1534"/>
      <c r="AY1534"/>
      <c r="AZ1534"/>
      <c r="BA1534"/>
      <c r="BB1534"/>
      <c r="BC1534"/>
      <c r="BD1534"/>
      <c r="BE1534"/>
      <c r="BF1534"/>
      <c r="BG1534"/>
      <c r="BH1534"/>
      <c r="BI1534"/>
      <c r="BJ1534"/>
      <c r="BK1534"/>
      <c r="BL1534"/>
      <c r="BM1534"/>
      <c r="BN1534"/>
      <c r="BO1534"/>
      <c r="BP1534"/>
      <c r="BQ1534"/>
      <c r="BR1534"/>
      <c r="BS1534"/>
      <c r="BT1534"/>
    </row>
    <row r="1535" spans="1:72" s="8" customFormat="1" x14ac:dyDescent="0.25">
      <c r="A1535" s="93"/>
      <c r="B1535" s="93"/>
      <c r="C1535" s="93"/>
      <c r="D1535" s="93"/>
      <c r="E1535" s="104"/>
      <c r="F1535" s="104"/>
      <c r="G1535" s="104"/>
      <c r="H1535" s="104"/>
      <c r="I1535" s="104"/>
      <c r="J1535" s="104"/>
      <c r="K1535" s="104"/>
      <c r="L1535" s="104"/>
      <c r="M1535"/>
      <c r="N1535"/>
      <c r="O1535"/>
      <c r="P1535"/>
      <c r="Q1535"/>
      <c r="R1535"/>
      <c r="S1535"/>
      <c r="T1535"/>
      <c r="U1535"/>
      <c r="V1535"/>
      <c r="W1535"/>
      <c r="X1535"/>
      <c r="Y1535"/>
      <c r="Z1535"/>
      <c r="AA1535"/>
      <c r="AB1535"/>
      <c r="AC1535"/>
      <c r="AD1535"/>
      <c r="AE1535"/>
      <c r="AF1535"/>
      <c r="AG1535"/>
      <c r="AH1535"/>
      <c r="AI1535"/>
      <c r="AJ1535"/>
      <c r="AK1535"/>
      <c r="AL1535"/>
      <c r="AM1535"/>
      <c r="AN1535"/>
      <c r="AO1535"/>
      <c r="AP1535"/>
      <c r="AQ1535"/>
      <c r="AR1535"/>
      <c r="AS1535"/>
      <c r="AT1535"/>
      <c r="AU1535"/>
      <c r="AV1535"/>
      <c r="AW1535"/>
      <c r="AX1535"/>
      <c r="AY1535"/>
      <c r="AZ1535"/>
      <c r="BA1535"/>
      <c r="BB1535"/>
      <c r="BC1535"/>
      <c r="BD1535"/>
      <c r="BE1535"/>
      <c r="BF1535"/>
      <c r="BG1535"/>
      <c r="BH1535"/>
      <c r="BI1535"/>
      <c r="BJ1535"/>
      <c r="BK1535"/>
      <c r="BL1535"/>
      <c r="BM1535"/>
      <c r="BN1535"/>
      <c r="BO1535"/>
      <c r="BP1535"/>
      <c r="BQ1535"/>
      <c r="BR1535"/>
      <c r="BS1535"/>
      <c r="BT1535"/>
    </row>
    <row r="1536" spans="1:72" s="8" customFormat="1" x14ac:dyDescent="0.25">
      <c r="A1536" s="93"/>
      <c r="B1536" s="93"/>
      <c r="C1536" s="93"/>
      <c r="D1536" s="93"/>
      <c r="E1536" s="104"/>
      <c r="F1536" s="104"/>
      <c r="G1536" s="104"/>
      <c r="H1536" s="104"/>
      <c r="I1536" s="104"/>
      <c r="J1536" s="104"/>
      <c r="K1536" s="104"/>
      <c r="L1536" s="104"/>
      <c r="M1536"/>
      <c r="N1536"/>
      <c r="O1536"/>
      <c r="P1536"/>
      <c r="Q1536"/>
      <c r="R1536"/>
      <c r="S1536"/>
      <c r="T1536"/>
      <c r="U1536"/>
      <c r="V1536"/>
      <c r="W1536"/>
      <c r="X1536"/>
      <c r="Y1536"/>
      <c r="Z1536"/>
      <c r="AA1536"/>
      <c r="AB1536"/>
      <c r="AC1536"/>
      <c r="AD1536"/>
      <c r="AE1536"/>
      <c r="AF1536"/>
      <c r="AG1536"/>
      <c r="AH1536"/>
      <c r="AI1536"/>
      <c r="AJ1536"/>
      <c r="AK1536"/>
      <c r="AL1536"/>
      <c r="AM1536"/>
      <c r="AN1536"/>
      <c r="AO1536"/>
      <c r="AP1536"/>
      <c r="AQ1536"/>
      <c r="AR1536"/>
      <c r="AS1536"/>
      <c r="AT1536"/>
      <c r="AU1536"/>
      <c r="AV1536"/>
      <c r="AW1536"/>
      <c r="AX1536"/>
      <c r="AY1536"/>
      <c r="AZ1536"/>
      <c r="BA1536"/>
      <c r="BB1536"/>
      <c r="BC1536"/>
      <c r="BD1536"/>
      <c r="BE1536"/>
      <c r="BF1536"/>
      <c r="BG1536"/>
      <c r="BH1536"/>
      <c r="BI1536"/>
      <c r="BJ1536"/>
      <c r="BK1536"/>
      <c r="BL1536"/>
      <c r="BM1536"/>
      <c r="BN1536"/>
      <c r="BO1536"/>
      <c r="BP1536"/>
      <c r="BQ1536"/>
      <c r="BR1536"/>
      <c r="BS1536"/>
      <c r="BT1536"/>
    </row>
    <row r="1537" spans="1:72" s="8" customFormat="1" x14ac:dyDescent="0.25">
      <c r="A1537" s="93"/>
      <c r="B1537" s="93"/>
      <c r="C1537" s="93"/>
      <c r="D1537" s="93"/>
      <c r="E1537" s="104"/>
      <c r="F1537" s="104"/>
      <c r="G1537" s="104"/>
      <c r="H1537" s="104"/>
      <c r="I1537" s="104"/>
      <c r="J1537" s="104"/>
      <c r="K1537" s="104"/>
      <c r="L1537" s="104"/>
      <c r="M1537"/>
      <c r="N1537"/>
      <c r="O1537"/>
      <c r="P1537"/>
      <c r="Q1537"/>
      <c r="R1537"/>
      <c r="S1537"/>
      <c r="T1537"/>
      <c r="U1537"/>
      <c r="V1537"/>
      <c r="W1537"/>
      <c r="X1537"/>
      <c r="Y1537"/>
      <c r="Z1537"/>
      <c r="AA1537"/>
      <c r="AB1537"/>
      <c r="AC1537"/>
      <c r="AD1537"/>
      <c r="AE1537"/>
      <c r="AF1537"/>
      <c r="AG1537"/>
      <c r="AH1537"/>
      <c r="AI1537"/>
      <c r="AJ1537"/>
      <c r="AK1537"/>
      <c r="AL1537"/>
      <c r="AM1537"/>
      <c r="AN1537"/>
      <c r="AO1537"/>
      <c r="AP1537"/>
      <c r="AQ1537"/>
      <c r="AR1537"/>
      <c r="AS1537"/>
      <c r="AT1537"/>
      <c r="AU1537"/>
      <c r="AV1537"/>
      <c r="AW1537"/>
      <c r="AX1537"/>
      <c r="AY1537"/>
      <c r="AZ1537"/>
      <c r="BA1537"/>
      <c r="BB1537"/>
      <c r="BC1537"/>
      <c r="BD1537"/>
      <c r="BE1537"/>
      <c r="BF1537"/>
      <c r="BG1537"/>
      <c r="BH1537"/>
      <c r="BI1537"/>
      <c r="BJ1537"/>
      <c r="BK1537"/>
      <c r="BL1537"/>
      <c r="BM1537"/>
      <c r="BN1537"/>
      <c r="BO1537"/>
      <c r="BP1537"/>
      <c r="BQ1537"/>
      <c r="BR1537"/>
      <c r="BS1537"/>
      <c r="BT1537"/>
    </row>
    <row r="1538" spans="1:72" s="8" customFormat="1" x14ac:dyDescent="0.25">
      <c r="A1538" s="93"/>
      <c r="B1538" s="93"/>
      <c r="C1538" s="93"/>
      <c r="D1538" s="93"/>
      <c r="E1538" s="104"/>
      <c r="F1538" s="104"/>
      <c r="G1538" s="104"/>
      <c r="H1538" s="104"/>
      <c r="I1538" s="104"/>
      <c r="J1538" s="104"/>
      <c r="K1538" s="104"/>
      <c r="L1538" s="104"/>
      <c r="M1538"/>
      <c r="N1538"/>
      <c r="O1538"/>
      <c r="P1538"/>
      <c r="Q1538"/>
      <c r="R1538"/>
      <c r="S1538"/>
      <c r="T1538"/>
      <c r="U1538"/>
      <c r="V1538"/>
      <c r="W1538"/>
      <c r="X1538"/>
      <c r="Y1538"/>
      <c r="Z1538"/>
      <c r="AA1538"/>
      <c r="AB1538"/>
      <c r="AC1538"/>
      <c r="AD1538"/>
      <c r="AE1538"/>
      <c r="AF1538"/>
      <c r="AG1538"/>
      <c r="AH1538"/>
      <c r="AI1538"/>
      <c r="AJ1538"/>
      <c r="AK1538"/>
      <c r="AL1538"/>
      <c r="AM1538"/>
      <c r="AN1538"/>
      <c r="AO1538"/>
      <c r="AP1538"/>
      <c r="AQ1538"/>
      <c r="AR1538"/>
      <c r="AS1538"/>
      <c r="AT1538"/>
      <c r="AU1538"/>
      <c r="AV1538"/>
      <c r="AW1538"/>
      <c r="AX1538"/>
      <c r="AY1538"/>
      <c r="AZ1538"/>
      <c r="BA1538"/>
      <c r="BB1538"/>
      <c r="BC1538"/>
      <c r="BD1538"/>
      <c r="BE1538"/>
      <c r="BF1538"/>
      <c r="BG1538"/>
      <c r="BH1538"/>
      <c r="BI1538"/>
      <c r="BJ1538"/>
      <c r="BK1538"/>
      <c r="BL1538"/>
      <c r="BM1538"/>
      <c r="BN1538"/>
      <c r="BO1538"/>
      <c r="BP1538"/>
      <c r="BQ1538"/>
      <c r="BR1538"/>
      <c r="BS1538"/>
      <c r="BT1538"/>
    </row>
    <row r="1539" spans="1:72" s="8" customFormat="1" x14ac:dyDescent="0.25">
      <c r="A1539" s="93"/>
      <c r="B1539" s="93"/>
      <c r="C1539" s="93"/>
      <c r="D1539" s="93"/>
      <c r="E1539" s="104"/>
      <c r="F1539" s="104"/>
      <c r="G1539" s="104"/>
      <c r="H1539" s="104"/>
      <c r="I1539" s="104"/>
      <c r="J1539" s="104"/>
      <c r="K1539" s="104"/>
      <c r="L1539" s="104"/>
      <c r="M1539"/>
      <c r="N1539"/>
      <c r="O1539"/>
      <c r="P1539"/>
      <c r="Q1539"/>
      <c r="R1539"/>
      <c r="S1539"/>
      <c r="T1539"/>
      <c r="U1539"/>
      <c r="V1539"/>
      <c r="W1539"/>
      <c r="X1539"/>
      <c r="Y1539"/>
      <c r="Z1539"/>
      <c r="AA1539"/>
      <c r="AB1539"/>
      <c r="AC1539"/>
      <c r="AD1539"/>
      <c r="AE1539"/>
      <c r="AF1539"/>
      <c r="AG1539"/>
      <c r="AH1539"/>
      <c r="AI1539"/>
      <c r="AJ1539"/>
      <c r="AK1539"/>
      <c r="AL1539"/>
      <c r="AM1539"/>
      <c r="AN1539"/>
      <c r="AO1539"/>
      <c r="AP1539"/>
      <c r="AQ1539"/>
      <c r="AR1539"/>
      <c r="AS1539"/>
      <c r="AT1539"/>
      <c r="AU1539"/>
      <c r="AV1539"/>
      <c r="AW1539"/>
      <c r="AX1539"/>
      <c r="AY1539"/>
      <c r="AZ1539"/>
      <c r="BA1539"/>
      <c r="BB1539"/>
      <c r="BC1539"/>
      <c r="BD1539"/>
      <c r="BE1539"/>
      <c r="BF1539"/>
      <c r="BG1539"/>
      <c r="BH1539"/>
      <c r="BI1539"/>
      <c r="BJ1539"/>
      <c r="BK1539"/>
      <c r="BL1539"/>
      <c r="BM1539"/>
      <c r="BN1539"/>
      <c r="BO1539"/>
      <c r="BP1539"/>
      <c r="BQ1539"/>
      <c r="BR1539"/>
      <c r="BS1539"/>
      <c r="BT1539"/>
    </row>
    <row r="1540" spans="1:72" s="8" customFormat="1" x14ac:dyDescent="0.25">
      <c r="A1540" s="93"/>
      <c r="B1540" s="93"/>
      <c r="C1540" s="93"/>
      <c r="D1540" s="93"/>
      <c r="E1540" s="104"/>
      <c r="F1540" s="104"/>
      <c r="G1540" s="104"/>
      <c r="H1540" s="104"/>
      <c r="I1540" s="104"/>
      <c r="J1540" s="104"/>
      <c r="K1540" s="104"/>
      <c r="L1540" s="104"/>
      <c r="M1540"/>
      <c r="N1540"/>
      <c r="O1540"/>
      <c r="P1540"/>
      <c r="Q1540"/>
      <c r="R1540"/>
      <c r="S1540"/>
      <c r="T1540"/>
      <c r="U1540"/>
      <c r="V1540"/>
      <c r="W1540"/>
      <c r="X1540"/>
      <c r="Y1540"/>
      <c r="Z1540"/>
      <c r="AA1540"/>
      <c r="AB1540"/>
      <c r="AC1540"/>
      <c r="AD1540"/>
      <c r="AE1540"/>
      <c r="AF1540"/>
      <c r="AG1540"/>
      <c r="AH1540"/>
      <c r="AI1540"/>
      <c r="AJ1540"/>
      <c r="AK1540"/>
      <c r="AL1540"/>
      <c r="AM1540"/>
      <c r="AN1540"/>
      <c r="AO1540"/>
      <c r="AP1540"/>
      <c r="AQ1540"/>
      <c r="AR1540"/>
      <c r="AS1540"/>
      <c r="AT1540"/>
      <c r="AU1540"/>
      <c r="AV1540"/>
      <c r="AW1540"/>
      <c r="AX1540"/>
      <c r="AY1540"/>
      <c r="AZ1540"/>
      <c r="BA1540"/>
      <c r="BB1540"/>
      <c r="BC1540"/>
      <c r="BD1540"/>
      <c r="BE1540"/>
      <c r="BF1540"/>
      <c r="BG1540"/>
      <c r="BH1540"/>
      <c r="BI1540"/>
      <c r="BJ1540"/>
      <c r="BK1540"/>
      <c r="BL1540"/>
      <c r="BM1540"/>
      <c r="BN1540"/>
      <c r="BO1540"/>
      <c r="BP1540"/>
      <c r="BQ1540"/>
      <c r="BR1540"/>
      <c r="BS1540"/>
      <c r="BT1540"/>
    </row>
    <row r="1541" spans="1:72" s="8" customFormat="1" x14ac:dyDescent="0.25">
      <c r="A1541" s="93"/>
      <c r="B1541" s="93"/>
      <c r="C1541" s="93"/>
      <c r="D1541" s="93"/>
      <c r="E1541" s="104"/>
      <c r="F1541" s="104"/>
      <c r="G1541" s="104"/>
      <c r="H1541" s="104"/>
      <c r="I1541" s="104"/>
      <c r="J1541" s="104"/>
      <c r="K1541" s="104"/>
      <c r="L1541" s="104"/>
      <c r="M1541"/>
      <c r="N1541"/>
      <c r="O1541"/>
      <c r="P1541"/>
      <c r="Q1541"/>
      <c r="R1541"/>
      <c r="S1541"/>
      <c r="T1541"/>
      <c r="U1541"/>
      <c r="V1541"/>
      <c r="W1541"/>
      <c r="X1541"/>
      <c r="Y1541"/>
      <c r="Z1541"/>
      <c r="AA1541"/>
      <c r="AB1541"/>
      <c r="AC1541"/>
      <c r="AD1541"/>
      <c r="AE1541"/>
      <c r="AF1541"/>
      <c r="AG1541"/>
      <c r="AH1541"/>
      <c r="AI1541"/>
      <c r="AJ1541"/>
      <c r="AK1541"/>
      <c r="AL1541"/>
      <c r="AM1541"/>
      <c r="AN1541"/>
      <c r="AO1541"/>
      <c r="AP1541"/>
      <c r="AQ1541"/>
      <c r="AR1541"/>
      <c r="AS1541"/>
      <c r="AT1541"/>
      <c r="AU1541"/>
      <c r="AV1541"/>
      <c r="AW1541"/>
      <c r="AX1541"/>
      <c r="AY1541"/>
      <c r="AZ1541"/>
      <c r="BA1541"/>
      <c r="BB1541"/>
      <c r="BC1541"/>
      <c r="BD1541"/>
      <c r="BE1541"/>
      <c r="BF1541"/>
      <c r="BG1541"/>
      <c r="BH1541"/>
      <c r="BI1541"/>
      <c r="BJ1541"/>
      <c r="BK1541"/>
      <c r="BL1541"/>
      <c r="BM1541"/>
      <c r="BN1541"/>
      <c r="BO1541"/>
      <c r="BP1541"/>
      <c r="BQ1541"/>
      <c r="BR1541"/>
      <c r="BS1541"/>
      <c r="BT1541"/>
    </row>
    <row r="1542" spans="1:72" s="8" customFormat="1" x14ac:dyDescent="0.25">
      <c r="A1542" s="93"/>
      <c r="B1542" s="93"/>
      <c r="C1542" s="93"/>
      <c r="D1542" s="93"/>
      <c r="E1542" s="104"/>
      <c r="F1542" s="104"/>
      <c r="G1542" s="104"/>
      <c r="H1542" s="104"/>
      <c r="I1542" s="104"/>
      <c r="J1542" s="104"/>
      <c r="K1542" s="104"/>
      <c r="L1542" s="104"/>
      <c r="M1542"/>
      <c r="N1542"/>
      <c r="O1542"/>
      <c r="P1542"/>
      <c r="Q1542"/>
      <c r="R1542"/>
      <c r="S1542"/>
      <c r="T1542"/>
      <c r="U1542"/>
      <c r="V1542"/>
      <c r="W1542"/>
      <c r="X1542"/>
      <c r="Y1542"/>
      <c r="Z1542"/>
      <c r="AA1542"/>
      <c r="AB1542"/>
      <c r="AC1542"/>
      <c r="AD1542"/>
      <c r="AE1542"/>
      <c r="AF1542"/>
      <c r="AG1542"/>
      <c r="AH1542"/>
      <c r="AI1542"/>
      <c r="AJ1542"/>
      <c r="AK1542"/>
      <c r="AL1542"/>
      <c r="AM1542"/>
      <c r="AN1542"/>
      <c r="AO1542"/>
      <c r="AP1542"/>
      <c r="AQ1542"/>
      <c r="AR1542"/>
      <c r="AS1542"/>
      <c r="AT1542"/>
      <c r="AU1542"/>
      <c r="AV1542"/>
      <c r="AW1542"/>
      <c r="AX1542"/>
      <c r="AY1542"/>
      <c r="AZ1542"/>
      <c r="BA1542"/>
      <c r="BB1542"/>
      <c r="BC1542"/>
      <c r="BD1542"/>
      <c r="BE1542"/>
      <c r="BF1542"/>
      <c r="BG1542"/>
      <c r="BH1542"/>
      <c r="BI1542"/>
      <c r="BJ1542"/>
      <c r="BK1542"/>
      <c r="BL1542"/>
      <c r="BM1542"/>
      <c r="BN1542"/>
      <c r="BO1542"/>
      <c r="BP1542"/>
      <c r="BQ1542"/>
      <c r="BR1542"/>
      <c r="BS1542"/>
      <c r="BT1542"/>
    </row>
    <row r="1543" spans="1:72" s="8" customFormat="1" x14ac:dyDescent="0.25">
      <c r="A1543" s="93"/>
      <c r="B1543" s="93"/>
      <c r="C1543" s="93"/>
      <c r="D1543" s="93"/>
      <c r="E1543" s="104"/>
      <c r="F1543" s="104"/>
      <c r="G1543" s="104"/>
      <c r="H1543" s="104"/>
      <c r="I1543" s="104"/>
      <c r="J1543" s="104"/>
      <c r="K1543" s="104"/>
      <c r="L1543" s="104"/>
      <c r="M1543"/>
      <c r="N1543"/>
      <c r="O1543"/>
      <c r="P1543"/>
      <c r="Q1543"/>
      <c r="R1543"/>
      <c r="S1543"/>
      <c r="T1543"/>
      <c r="U1543"/>
      <c r="V1543"/>
      <c r="W1543"/>
      <c r="X1543"/>
      <c r="Y1543"/>
      <c r="Z1543"/>
      <c r="AA1543"/>
      <c r="AB1543"/>
      <c r="AC1543"/>
      <c r="AD1543"/>
      <c r="AE1543"/>
      <c r="AF1543"/>
      <c r="AG1543"/>
      <c r="AH1543"/>
      <c r="AI1543"/>
      <c r="AJ1543"/>
      <c r="AK1543"/>
      <c r="AL1543"/>
      <c r="AM1543"/>
      <c r="AN1543"/>
      <c r="AO1543"/>
      <c r="AP1543"/>
      <c r="AQ1543"/>
      <c r="AR1543"/>
      <c r="AS1543"/>
      <c r="AT1543"/>
      <c r="AU1543"/>
      <c r="AV1543"/>
      <c r="AW1543"/>
      <c r="AX1543"/>
      <c r="AY1543"/>
      <c r="AZ1543"/>
      <c r="BA1543"/>
      <c r="BB1543"/>
      <c r="BC1543"/>
      <c r="BD1543"/>
      <c r="BE1543"/>
      <c r="BF1543"/>
      <c r="BG1543"/>
      <c r="BH1543"/>
      <c r="BI1543"/>
      <c r="BJ1543"/>
      <c r="BK1543"/>
      <c r="BL1543"/>
      <c r="BM1543"/>
      <c r="BN1543"/>
      <c r="BO1543"/>
      <c r="BP1543"/>
      <c r="BQ1543"/>
      <c r="BR1543"/>
      <c r="BS1543"/>
      <c r="BT1543"/>
    </row>
    <row r="1544" spans="1:72" s="8" customFormat="1" x14ac:dyDescent="0.25">
      <c r="A1544" s="93"/>
      <c r="B1544" s="93"/>
      <c r="C1544" s="93"/>
      <c r="D1544" s="93"/>
      <c r="E1544" s="104"/>
      <c r="F1544" s="104"/>
      <c r="G1544" s="104"/>
      <c r="H1544" s="104"/>
      <c r="I1544" s="104"/>
      <c r="J1544" s="104"/>
      <c r="K1544" s="104"/>
      <c r="L1544" s="104"/>
      <c r="M1544"/>
      <c r="N1544"/>
      <c r="O1544"/>
      <c r="P1544"/>
      <c r="Q1544"/>
      <c r="R1544"/>
      <c r="S1544"/>
      <c r="T1544"/>
      <c r="U1544"/>
      <c r="V1544"/>
      <c r="W1544"/>
      <c r="X1544"/>
      <c r="Y1544"/>
      <c r="Z1544"/>
      <c r="AA1544"/>
      <c r="AB1544"/>
      <c r="AC1544"/>
      <c r="AD1544"/>
      <c r="AE1544"/>
      <c r="AF1544"/>
      <c r="AG1544"/>
      <c r="AH1544"/>
      <c r="AI1544"/>
      <c r="AJ1544"/>
      <c r="AK1544"/>
      <c r="AL1544"/>
      <c r="AM1544"/>
      <c r="AN1544"/>
      <c r="AO1544"/>
      <c r="AP1544"/>
      <c r="AQ1544"/>
      <c r="AR1544"/>
      <c r="AS1544"/>
      <c r="AT1544"/>
      <c r="AU1544"/>
      <c r="AV1544"/>
      <c r="AW1544"/>
      <c r="AX1544"/>
      <c r="AY1544"/>
      <c r="AZ1544"/>
      <c r="BA1544"/>
      <c r="BB1544"/>
      <c r="BC1544"/>
      <c r="BD1544"/>
      <c r="BE1544"/>
      <c r="BF1544"/>
      <c r="BG1544"/>
      <c r="BH1544"/>
      <c r="BI1544"/>
      <c r="BJ1544"/>
      <c r="BK1544"/>
      <c r="BL1544"/>
      <c r="BM1544"/>
      <c r="BN1544"/>
      <c r="BO1544"/>
      <c r="BP1544"/>
      <c r="BQ1544"/>
      <c r="BR1544"/>
      <c r="BS1544"/>
      <c r="BT1544"/>
    </row>
    <row r="1545" spans="1:72" s="8" customFormat="1" x14ac:dyDescent="0.25">
      <c r="A1545" s="93"/>
      <c r="B1545" s="93"/>
      <c r="C1545" s="93"/>
      <c r="D1545" s="93"/>
      <c r="E1545" s="104"/>
      <c r="F1545" s="104"/>
      <c r="G1545" s="104"/>
      <c r="H1545" s="104"/>
      <c r="I1545" s="104"/>
      <c r="J1545" s="104"/>
      <c r="K1545" s="104"/>
      <c r="L1545" s="104"/>
      <c r="M1545"/>
      <c r="N1545"/>
      <c r="O1545"/>
      <c r="P1545"/>
      <c r="Q1545"/>
      <c r="R1545"/>
      <c r="S1545"/>
      <c r="T1545"/>
      <c r="U1545"/>
      <c r="V1545"/>
      <c r="W1545"/>
      <c r="X1545"/>
      <c r="Y1545"/>
      <c r="Z1545"/>
      <c r="AA1545"/>
      <c r="AB1545"/>
      <c r="AC1545"/>
      <c r="AD1545"/>
      <c r="AE1545"/>
      <c r="AF1545"/>
      <c r="AG1545"/>
      <c r="AH1545"/>
      <c r="AI1545"/>
      <c r="AJ1545"/>
      <c r="AK1545"/>
      <c r="AL1545"/>
      <c r="AM1545"/>
      <c r="AN1545"/>
      <c r="AO1545"/>
      <c r="AP1545"/>
      <c r="AQ1545"/>
      <c r="AR1545"/>
      <c r="AS1545"/>
      <c r="AT1545"/>
      <c r="AU1545"/>
      <c r="AV1545"/>
      <c r="AW1545"/>
      <c r="AX1545"/>
      <c r="AY1545"/>
      <c r="AZ1545"/>
      <c r="BA1545"/>
      <c r="BB1545"/>
      <c r="BC1545"/>
      <c r="BD1545"/>
      <c r="BE1545"/>
      <c r="BF1545"/>
      <c r="BG1545"/>
      <c r="BH1545"/>
      <c r="BI1545"/>
      <c r="BJ1545"/>
      <c r="BK1545"/>
      <c r="BL1545"/>
      <c r="BM1545"/>
      <c r="BN1545"/>
      <c r="BO1545"/>
      <c r="BP1545"/>
      <c r="BQ1545"/>
      <c r="BR1545"/>
      <c r="BS1545"/>
      <c r="BT1545"/>
    </row>
    <row r="1546" spans="1:72" s="8" customFormat="1" x14ac:dyDescent="0.25">
      <c r="A1546" s="93"/>
      <c r="B1546" s="93"/>
      <c r="C1546" s="93"/>
      <c r="D1546" s="93"/>
      <c r="E1546" s="104"/>
      <c r="F1546" s="104"/>
      <c r="G1546" s="104"/>
      <c r="H1546" s="104"/>
      <c r="I1546" s="104"/>
      <c r="J1546" s="104"/>
      <c r="K1546" s="104"/>
      <c r="L1546" s="104"/>
      <c r="M1546"/>
      <c r="N1546"/>
      <c r="O1546"/>
      <c r="P1546"/>
      <c r="Q1546"/>
      <c r="R1546"/>
      <c r="S1546"/>
      <c r="T1546"/>
      <c r="U1546"/>
      <c r="V1546"/>
      <c r="W1546"/>
      <c r="X1546"/>
      <c r="Y1546"/>
      <c r="Z1546"/>
      <c r="AA1546"/>
      <c r="AB1546"/>
      <c r="AC1546"/>
      <c r="AD1546"/>
      <c r="AE1546"/>
      <c r="AF1546"/>
      <c r="AG1546"/>
      <c r="AH1546"/>
      <c r="AI1546"/>
      <c r="AJ1546"/>
      <c r="AK1546"/>
      <c r="AL1546"/>
      <c r="AM1546"/>
      <c r="AN1546"/>
      <c r="AO1546"/>
      <c r="AP1546"/>
      <c r="AQ1546"/>
      <c r="AR1546"/>
      <c r="AS1546"/>
      <c r="AT1546"/>
      <c r="AU1546"/>
      <c r="AV1546"/>
      <c r="AW1546"/>
      <c r="AX1546"/>
      <c r="AY1546"/>
      <c r="AZ1546"/>
      <c r="BA1546"/>
      <c r="BB1546"/>
      <c r="BC1546"/>
      <c r="BD1546"/>
      <c r="BE1546"/>
      <c r="BF1546"/>
      <c r="BG1546"/>
      <c r="BH1546"/>
      <c r="BI1546"/>
      <c r="BJ1546"/>
      <c r="BK1546"/>
      <c r="BL1546"/>
      <c r="BM1546"/>
      <c r="BN1546"/>
      <c r="BO1546"/>
      <c r="BP1546"/>
      <c r="BQ1546"/>
      <c r="BR1546"/>
      <c r="BS1546"/>
      <c r="BT1546"/>
    </row>
    <row r="1547" spans="1:72" s="8" customFormat="1" x14ac:dyDescent="0.25">
      <c r="A1547" s="93"/>
      <c r="B1547" s="93"/>
      <c r="C1547" s="93"/>
      <c r="D1547" s="93"/>
      <c r="E1547" s="104"/>
      <c r="F1547" s="104"/>
      <c r="G1547" s="104"/>
      <c r="H1547" s="104"/>
      <c r="I1547" s="104"/>
      <c r="J1547" s="104"/>
      <c r="K1547" s="104"/>
      <c r="L1547" s="104"/>
      <c r="M1547"/>
      <c r="N1547"/>
      <c r="O1547"/>
      <c r="P1547"/>
      <c r="Q1547"/>
      <c r="R1547"/>
      <c r="S1547"/>
      <c r="T1547"/>
      <c r="U1547"/>
      <c r="V1547"/>
      <c r="W1547"/>
      <c r="X1547"/>
      <c r="Y1547"/>
      <c r="Z1547"/>
      <c r="AA1547"/>
      <c r="AB1547"/>
      <c r="AC1547"/>
      <c r="AD1547"/>
      <c r="AE1547"/>
      <c r="AF1547"/>
      <c r="AG1547"/>
      <c r="AH1547"/>
      <c r="AI1547"/>
      <c r="AJ1547"/>
      <c r="AK1547"/>
      <c r="AL1547"/>
      <c r="AM1547"/>
      <c r="AN1547"/>
      <c r="AO1547"/>
      <c r="AP1547"/>
      <c r="AQ1547"/>
      <c r="AR1547"/>
      <c r="AS1547"/>
      <c r="AT1547"/>
      <c r="AU1547"/>
      <c r="AV1547"/>
      <c r="AW1547"/>
      <c r="AX1547"/>
      <c r="AY1547"/>
      <c r="AZ1547"/>
      <c r="BA1547"/>
      <c r="BB1547"/>
      <c r="BC1547"/>
      <c r="BD1547"/>
      <c r="BE1547"/>
      <c r="BF1547"/>
      <c r="BG1547"/>
      <c r="BH1547"/>
      <c r="BI1547"/>
      <c r="BJ1547"/>
      <c r="BK1547"/>
      <c r="BL1547"/>
      <c r="BM1547"/>
      <c r="BN1547"/>
      <c r="BO1547"/>
      <c r="BP1547"/>
      <c r="BQ1547"/>
      <c r="BR1547"/>
      <c r="BS1547"/>
      <c r="BT1547"/>
    </row>
    <row r="1548" spans="1:72" s="8" customFormat="1" x14ac:dyDescent="0.25">
      <c r="A1548" s="93"/>
      <c r="B1548" s="93"/>
      <c r="C1548" s="93"/>
      <c r="D1548" s="93"/>
      <c r="E1548" s="104"/>
      <c r="F1548" s="104"/>
      <c r="G1548" s="104"/>
      <c r="H1548" s="104"/>
      <c r="I1548" s="104"/>
      <c r="J1548" s="104"/>
      <c r="K1548" s="104"/>
      <c r="L1548" s="104"/>
      <c r="M1548"/>
      <c r="N1548"/>
      <c r="O1548"/>
      <c r="P1548"/>
      <c r="Q1548"/>
      <c r="R1548"/>
      <c r="S1548"/>
      <c r="T1548"/>
      <c r="U1548"/>
      <c r="V1548"/>
      <c r="W1548"/>
      <c r="X1548"/>
      <c r="Y1548"/>
      <c r="Z1548"/>
      <c r="AA1548"/>
      <c r="AB1548"/>
      <c r="AC1548"/>
      <c r="AD1548"/>
      <c r="AE1548"/>
      <c r="AF1548"/>
      <c r="AG1548"/>
      <c r="AH1548"/>
      <c r="AI1548"/>
      <c r="AJ1548"/>
      <c r="AK1548"/>
      <c r="AL1548"/>
      <c r="AM1548"/>
      <c r="AN1548"/>
      <c r="AO1548"/>
      <c r="AP1548"/>
      <c r="AQ1548"/>
      <c r="AR1548"/>
      <c r="AS1548"/>
      <c r="AT1548"/>
      <c r="AU1548"/>
      <c r="AV1548"/>
      <c r="AW1548"/>
      <c r="AX1548"/>
      <c r="AY1548"/>
      <c r="AZ1548"/>
      <c r="BA1548"/>
      <c r="BB1548"/>
      <c r="BC1548"/>
      <c r="BD1548"/>
      <c r="BE1548"/>
      <c r="BF1548"/>
      <c r="BG1548"/>
      <c r="BH1548"/>
      <c r="BI1548"/>
      <c r="BJ1548"/>
      <c r="BK1548"/>
      <c r="BL1548"/>
      <c r="BM1548"/>
      <c r="BN1548"/>
      <c r="BO1548"/>
      <c r="BP1548"/>
      <c r="BQ1548"/>
      <c r="BR1548"/>
      <c r="BS1548"/>
      <c r="BT1548"/>
    </row>
    <row r="1549" spans="1:72" s="8" customFormat="1" x14ac:dyDescent="0.25">
      <c r="A1549" s="93"/>
      <c r="B1549" s="93"/>
      <c r="C1549" s="93"/>
      <c r="D1549" s="93"/>
      <c r="E1549" s="104"/>
      <c r="F1549" s="104"/>
      <c r="G1549" s="104"/>
      <c r="H1549" s="104"/>
      <c r="I1549" s="104"/>
      <c r="J1549" s="104"/>
      <c r="K1549" s="104"/>
      <c r="L1549" s="104"/>
      <c r="M1549"/>
      <c r="N1549"/>
      <c r="O1549"/>
      <c r="P1549"/>
      <c r="Q1549"/>
      <c r="R1549"/>
      <c r="S1549"/>
      <c r="T1549"/>
      <c r="U1549"/>
      <c r="V1549"/>
      <c r="W1549"/>
      <c r="X1549"/>
      <c r="Y1549"/>
      <c r="Z1549"/>
      <c r="AA1549"/>
      <c r="AB1549"/>
      <c r="AC1549"/>
      <c r="AD1549"/>
      <c r="AE1549"/>
      <c r="AF1549"/>
      <c r="AG1549"/>
      <c r="AH1549"/>
      <c r="AI1549"/>
      <c r="AJ1549"/>
      <c r="AK1549"/>
      <c r="AL1549"/>
      <c r="AM1549"/>
      <c r="AN1549"/>
      <c r="AO1549"/>
      <c r="AP1549"/>
      <c r="AQ1549"/>
      <c r="AR1549"/>
      <c r="AS1549"/>
      <c r="AT1549"/>
      <c r="AU1549"/>
      <c r="AV1549"/>
      <c r="AW1549"/>
      <c r="AX1549"/>
      <c r="AY1549"/>
      <c r="AZ1549"/>
      <c r="BA1549"/>
      <c r="BB1549"/>
      <c r="BC1549"/>
      <c r="BD1549"/>
      <c r="BE1549"/>
      <c r="BF1549"/>
      <c r="BG1549"/>
      <c r="BH1549"/>
      <c r="BI1549"/>
      <c r="BJ1549"/>
      <c r="BK1549"/>
      <c r="BL1549"/>
      <c r="BM1549"/>
      <c r="BN1549"/>
      <c r="BO1549"/>
      <c r="BP1549"/>
      <c r="BQ1549"/>
      <c r="BR1549"/>
      <c r="BS1549"/>
      <c r="BT1549"/>
    </row>
    <row r="1550" spans="1:72" s="8" customFormat="1" x14ac:dyDescent="0.25">
      <c r="A1550" s="93"/>
      <c r="B1550" s="93"/>
      <c r="C1550" s="93"/>
      <c r="D1550" s="93"/>
      <c r="E1550" s="104"/>
      <c r="F1550" s="104"/>
      <c r="G1550" s="104"/>
      <c r="H1550" s="104"/>
      <c r="I1550" s="104"/>
      <c r="J1550" s="104"/>
      <c r="K1550" s="104"/>
      <c r="L1550" s="104"/>
      <c r="M1550"/>
      <c r="N1550"/>
      <c r="O1550"/>
      <c r="P1550"/>
      <c r="Q1550"/>
      <c r="R1550"/>
      <c r="S1550"/>
      <c r="T1550"/>
      <c r="U1550"/>
      <c r="V1550"/>
      <c r="W1550"/>
      <c r="X1550"/>
      <c r="Y1550"/>
      <c r="Z1550"/>
      <c r="AA1550"/>
      <c r="AB1550"/>
      <c r="AC1550"/>
      <c r="AD1550"/>
      <c r="AE1550"/>
      <c r="AF1550"/>
      <c r="AG1550"/>
      <c r="AH1550"/>
      <c r="AI1550"/>
      <c r="AJ1550"/>
      <c r="AK1550"/>
      <c r="AL1550"/>
      <c r="AM1550"/>
      <c r="AN1550"/>
      <c r="AO1550"/>
      <c r="AP1550"/>
      <c r="AQ1550"/>
      <c r="AR1550"/>
      <c r="AS1550"/>
      <c r="AT1550"/>
      <c r="AU1550"/>
      <c r="AV1550"/>
      <c r="AW1550"/>
      <c r="AX1550"/>
      <c r="AY1550"/>
      <c r="AZ1550"/>
      <c r="BA1550"/>
      <c r="BB1550"/>
      <c r="BC1550"/>
      <c r="BD1550"/>
      <c r="BE1550"/>
      <c r="BF1550"/>
      <c r="BG1550"/>
      <c r="BH1550"/>
      <c r="BI1550"/>
      <c r="BJ1550"/>
      <c r="BK1550"/>
      <c r="BL1550"/>
      <c r="BM1550"/>
      <c r="BN1550"/>
      <c r="BO1550"/>
      <c r="BP1550"/>
      <c r="BQ1550"/>
      <c r="BR1550"/>
      <c r="BS1550"/>
      <c r="BT1550"/>
    </row>
    <row r="1551" spans="1:72" s="8" customFormat="1" x14ac:dyDescent="0.25">
      <c r="A1551" s="93"/>
      <c r="B1551" s="93"/>
      <c r="C1551" s="93"/>
      <c r="D1551" s="93"/>
      <c r="E1551" s="104"/>
      <c r="F1551" s="104"/>
      <c r="G1551" s="104"/>
      <c r="H1551" s="104"/>
      <c r="I1551" s="104"/>
      <c r="J1551" s="104"/>
      <c r="K1551" s="104"/>
      <c r="L1551" s="104"/>
      <c r="M1551"/>
      <c r="N1551"/>
      <c r="O1551"/>
      <c r="P1551"/>
      <c r="Q1551"/>
      <c r="R1551"/>
      <c r="S1551"/>
      <c r="T1551"/>
      <c r="U1551"/>
      <c r="V1551"/>
      <c r="W1551"/>
      <c r="X1551"/>
      <c r="Y1551"/>
      <c r="Z1551"/>
      <c r="AA1551"/>
      <c r="AB1551"/>
      <c r="AC1551"/>
      <c r="AD1551"/>
      <c r="AE1551"/>
      <c r="AF1551"/>
      <c r="AG1551"/>
      <c r="AH1551"/>
      <c r="AI1551"/>
      <c r="AJ1551"/>
      <c r="AK1551"/>
      <c r="AL1551"/>
      <c r="AM1551"/>
      <c r="AN1551"/>
      <c r="AO1551"/>
      <c r="AP1551"/>
      <c r="AQ1551"/>
      <c r="AR1551"/>
      <c r="AS1551"/>
      <c r="AT1551"/>
      <c r="AU1551"/>
      <c r="AV1551"/>
      <c r="AW1551"/>
      <c r="AX1551"/>
      <c r="AY1551"/>
      <c r="AZ1551"/>
      <c r="BA1551"/>
      <c r="BB1551"/>
      <c r="BC1551"/>
      <c r="BD1551"/>
      <c r="BE1551"/>
      <c r="BF1551"/>
      <c r="BG1551"/>
      <c r="BH1551"/>
      <c r="BI1551"/>
      <c r="BJ1551"/>
      <c r="BK1551"/>
      <c r="BL1551"/>
      <c r="BM1551"/>
      <c r="BN1551"/>
      <c r="BO1551"/>
      <c r="BP1551"/>
      <c r="BQ1551"/>
      <c r="BR1551"/>
      <c r="BS1551"/>
      <c r="BT1551"/>
    </row>
    <row r="1552" spans="1:72" s="8" customFormat="1" x14ac:dyDescent="0.25">
      <c r="A1552" s="93"/>
      <c r="B1552" s="93"/>
      <c r="C1552" s="93"/>
      <c r="D1552" s="93"/>
      <c r="E1552" s="104"/>
      <c r="F1552" s="104"/>
      <c r="G1552" s="104"/>
      <c r="H1552" s="104"/>
      <c r="I1552" s="104"/>
      <c r="J1552" s="104"/>
      <c r="K1552" s="104"/>
      <c r="L1552" s="104"/>
      <c r="M1552"/>
      <c r="N1552"/>
      <c r="O1552"/>
      <c r="P1552"/>
      <c r="Q1552"/>
      <c r="R1552"/>
      <c r="S1552"/>
      <c r="T1552"/>
      <c r="U1552"/>
      <c r="V1552"/>
      <c r="W1552"/>
      <c r="X1552"/>
      <c r="Y1552"/>
      <c r="Z1552"/>
      <c r="AA1552"/>
      <c r="AB1552"/>
      <c r="AC1552"/>
      <c r="AD1552"/>
      <c r="AE1552"/>
      <c r="AF1552"/>
      <c r="AG1552"/>
      <c r="AH1552"/>
      <c r="AI1552"/>
      <c r="AJ1552"/>
      <c r="AK1552"/>
      <c r="AL1552"/>
      <c r="AM1552"/>
      <c r="AN1552"/>
      <c r="AO1552"/>
      <c r="AP1552"/>
      <c r="AQ1552"/>
      <c r="AR1552"/>
      <c r="AS1552"/>
      <c r="AT1552"/>
      <c r="AU1552"/>
      <c r="AV1552"/>
      <c r="AW1552"/>
      <c r="AX1552"/>
      <c r="AY1552"/>
      <c r="AZ1552"/>
      <c r="BA1552"/>
      <c r="BB1552"/>
      <c r="BC1552"/>
      <c r="BD1552"/>
      <c r="BE1552"/>
      <c r="BF1552"/>
      <c r="BG1552"/>
      <c r="BH1552"/>
      <c r="BI1552"/>
      <c r="BJ1552"/>
      <c r="BK1552"/>
      <c r="BL1552"/>
      <c r="BM1552"/>
      <c r="BN1552"/>
      <c r="BO1552"/>
      <c r="BP1552"/>
      <c r="BQ1552"/>
      <c r="BR1552"/>
      <c r="BS1552"/>
      <c r="BT1552"/>
    </row>
    <row r="1553" spans="1:72" s="8" customFormat="1" x14ac:dyDescent="0.25">
      <c r="A1553" s="93"/>
      <c r="B1553" s="93"/>
      <c r="C1553" s="93"/>
      <c r="D1553" s="93"/>
      <c r="E1553" s="104"/>
      <c r="F1553" s="104"/>
      <c r="G1553" s="104"/>
      <c r="H1553" s="104"/>
      <c r="I1553" s="104"/>
      <c r="J1553" s="104"/>
      <c r="K1553" s="104"/>
      <c r="L1553" s="104"/>
      <c r="M1553"/>
      <c r="N1553"/>
      <c r="O1553"/>
      <c r="P1553"/>
      <c r="Q1553"/>
      <c r="R1553"/>
      <c r="S1553"/>
      <c r="T1553"/>
      <c r="U1553"/>
      <c r="V1553"/>
      <c r="W1553"/>
      <c r="X1553"/>
      <c r="Y1553"/>
      <c r="Z1553"/>
      <c r="AA1553"/>
      <c r="AB1553"/>
      <c r="AC1553"/>
      <c r="AD1553"/>
      <c r="AE1553"/>
      <c r="AF1553"/>
      <c r="AG1553"/>
      <c r="AH1553"/>
      <c r="AI1553"/>
      <c r="AJ1553"/>
      <c r="AK1553"/>
      <c r="AL1553"/>
      <c r="AM1553"/>
      <c r="AN1553"/>
      <c r="AO1553"/>
      <c r="AP1553"/>
      <c r="AQ1553"/>
      <c r="AR1553"/>
      <c r="AS1553"/>
      <c r="AT1553"/>
      <c r="AU1553"/>
      <c r="AV1553"/>
      <c r="AW1553"/>
      <c r="AX1553"/>
      <c r="AY1553"/>
      <c r="AZ1553"/>
      <c r="BA1553"/>
      <c r="BB1553"/>
      <c r="BC1553"/>
      <c r="BD1553"/>
      <c r="BE1553"/>
      <c r="BF1553"/>
      <c r="BG1553"/>
      <c r="BH1553"/>
      <c r="BI1553"/>
      <c r="BJ1553"/>
      <c r="BK1553"/>
      <c r="BL1553"/>
      <c r="BM1553"/>
      <c r="BN1553"/>
      <c r="BO1553"/>
      <c r="BP1553"/>
      <c r="BQ1553"/>
      <c r="BR1553"/>
      <c r="BS1553"/>
      <c r="BT1553"/>
    </row>
    <row r="1554" spans="1:72" s="8" customFormat="1" x14ac:dyDescent="0.25">
      <c r="A1554" s="93"/>
      <c r="B1554" s="93"/>
      <c r="C1554" s="93"/>
      <c r="D1554" s="93"/>
      <c r="E1554" s="104"/>
      <c r="F1554" s="104"/>
      <c r="G1554" s="104"/>
      <c r="H1554" s="104"/>
      <c r="I1554" s="104"/>
      <c r="J1554" s="104"/>
      <c r="K1554" s="104"/>
      <c r="L1554" s="104"/>
      <c r="M1554"/>
      <c r="N1554"/>
      <c r="O1554"/>
      <c r="P1554"/>
      <c r="Q1554"/>
      <c r="R1554"/>
      <c r="S1554"/>
      <c r="T1554"/>
      <c r="U1554"/>
      <c r="V1554"/>
      <c r="W1554"/>
      <c r="X1554"/>
      <c r="Y1554"/>
      <c r="Z1554"/>
      <c r="AA1554"/>
      <c r="AB1554"/>
      <c r="AC1554"/>
      <c r="AD1554"/>
      <c r="AE1554"/>
      <c r="AF1554"/>
      <c r="AG1554"/>
      <c r="AH1554"/>
      <c r="AI1554"/>
      <c r="AJ1554"/>
      <c r="AK1554"/>
      <c r="AL1554"/>
      <c r="AM1554"/>
      <c r="AN1554"/>
      <c r="AO1554"/>
      <c r="AP1554"/>
      <c r="AQ1554"/>
      <c r="AR1554"/>
      <c r="AS1554"/>
      <c r="AT1554"/>
      <c r="AU1554"/>
      <c r="AV1554"/>
      <c r="AW1554"/>
      <c r="AX1554"/>
      <c r="AY1554"/>
      <c r="AZ1554"/>
      <c r="BA1554"/>
      <c r="BB1554"/>
      <c r="BC1554"/>
      <c r="BD1554"/>
      <c r="BE1554"/>
      <c r="BF1554"/>
      <c r="BG1554"/>
      <c r="BH1554"/>
      <c r="BI1554"/>
      <c r="BJ1554"/>
      <c r="BK1554"/>
      <c r="BL1554"/>
      <c r="BM1554"/>
      <c r="BN1554"/>
      <c r="BO1554"/>
      <c r="BP1554"/>
      <c r="BQ1554"/>
      <c r="BR1554"/>
      <c r="BS1554"/>
      <c r="BT1554"/>
    </row>
    <row r="1555" spans="1:72" s="8" customFormat="1" x14ac:dyDescent="0.25">
      <c r="A1555" s="93"/>
      <c r="B1555" s="93"/>
      <c r="C1555" s="93"/>
      <c r="D1555" s="93"/>
      <c r="E1555" s="104"/>
      <c r="F1555" s="104"/>
      <c r="G1555" s="104"/>
      <c r="H1555" s="104"/>
      <c r="I1555" s="104"/>
      <c r="J1555" s="104"/>
      <c r="K1555" s="104"/>
      <c r="L1555" s="104"/>
      <c r="M1555"/>
      <c r="N1555"/>
      <c r="O1555"/>
      <c r="P1555"/>
      <c r="Q1555"/>
      <c r="R1555"/>
      <c r="S1555"/>
      <c r="T1555"/>
      <c r="U1555"/>
      <c r="V1555"/>
      <c r="W1555"/>
      <c r="X1555"/>
      <c r="Y1555"/>
      <c r="Z1555"/>
      <c r="AA1555"/>
      <c r="AB1555"/>
      <c r="AC1555"/>
      <c r="AD1555"/>
      <c r="AE1555"/>
      <c r="AF1555"/>
      <c r="AG1555"/>
      <c r="AH1555"/>
      <c r="AI1555"/>
      <c r="AJ1555"/>
      <c r="AK1555"/>
      <c r="AL1555"/>
      <c r="AM1555"/>
      <c r="AN1555"/>
      <c r="AO1555"/>
      <c r="AP1555"/>
      <c r="AQ1555"/>
      <c r="AR1555"/>
      <c r="AS1555"/>
      <c r="AT1555"/>
      <c r="AU1555"/>
      <c r="AV1555"/>
      <c r="AW1555"/>
      <c r="AX1555"/>
      <c r="AY1555"/>
      <c r="AZ1555"/>
      <c r="BA1555"/>
      <c r="BB1555"/>
      <c r="BC1555"/>
      <c r="BD1555"/>
      <c r="BE1555"/>
      <c r="BF1555"/>
      <c r="BG1555"/>
      <c r="BH1555"/>
      <c r="BI1555"/>
      <c r="BJ1555"/>
      <c r="BK1555"/>
      <c r="BL1555"/>
      <c r="BM1555"/>
      <c r="BN1555"/>
      <c r="BO1555"/>
      <c r="BP1555"/>
      <c r="BQ1555"/>
      <c r="BR1555"/>
      <c r="BS1555"/>
      <c r="BT1555"/>
    </row>
    <row r="1556" spans="1:72" s="8" customFormat="1" x14ac:dyDescent="0.25">
      <c r="A1556" s="93"/>
      <c r="B1556" s="93"/>
      <c r="C1556" s="93"/>
      <c r="D1556" s="93"/>
      <c r="E1556" s="104"/>
      <c r="F1556" s="104"/>
      <c r="G1556" s="104"/>
      <c r="H1556" s="104"/>
      <c r="I1556" s="104"/>
      <c r="J1556" s="104"/>
      <c r="K1556" s="104"/>
      <c r="L1556" s="104"/>
      <c r="M1556"/>
      <c r="N1556"/>
      <c r="O1556"/>
      <c r="P1556"/>
      <c r="Q1556"/>
      <c r="R1556"/>
      <c r="S1556"/>
      <c r="T1556"/>
      <c r="U1556"/>
      <c r="V1556"/>
      <c r="W1556"/>
      <c r="X1556"/>
      <c r="Y1556"/>
      <c r="Z1556"/>
      <c r="AA1556"/>
      <c r="AB1556"/>
      <c r="AC1556"/>
      <c r="AD1556"/>
      <c r="AE1556"/>
      <c r="AF1556"/>
      <c r="AG1556"/>
      <c r="AH1556"/>
      <c r="AI1556"/>
      <c r="AJ1556"/>
      <c r="AK1556"/>
      <c r="AL1556"/>
      <c r="AM1556"/>
      <c r="AN1556"/>
      <c r="AO1556"/>
      <c r="AP1556"/>
      <c r="AQ1556"/>
      <c r="AR1556"/>
      <c r="AS1556"/>
      <c r="AT1556"/>
      <c r="AU1556"/>
      <c r="AV1556"/>
      <c r="AW1556"/>
      <c r="AX1556"/>
      <c r="AY1556"/>
      <c r="AZ1556"/>
      <c r="BA1556"/>
      <c r="BB1556"/>
      <c r="BC1556"/>
      <c r="BD1556"/>
      <c r="BE1556"/>
      <c r="BF1556"/>
      <c r="BG1556"/>
      <c r="BH1556"/>
      <c r="BI1556"/>
      <c r="BJ1556"/>
      <c r="BK1556"/>
      <c r="BL1556"/>
      <c r="BM1556"/>
      <c r="BN1556"/>
      <c r="BO1556"/>
      <c r="BP1556"/>
      <c r="BQ1556"/>
      <c r="BR1556"/>
      <c r="BS1556"/>
      <c r="BT1556"/>
    </row>
    <row r="1557" spans="1:72" s="8" customFormat="1" x14ac:dyDescent="0.25">
      <c r="A1557" s="93"/>
      <c r="B1557" s="93"/>
      <c r="C1557" s="93"/>
      <c r="D1557" s="93"/>
      <c r="E1557" s="104"/>
      <c r="F1557" s="104"/>
      <c r="G1557" s="104"/>
      <c r="H1557" s="104"/>
      <c r="I1557" s="104"/>
      <c r="J1557" s="104"/>
      <c r="K1557" s="104"/>
      <c r="L1557" s="104"/>
      <c r="M1557"/>
      <c r="N1557"/>
      <c r="O1557"/>
      <c r="P1557"/>
      <c r="Q1557"/>
      <c r="R1557"/>
      <c r="S1557"/>
      <c r="T1557"/>
      <c r="U1557"/>
      <c r="V1557"/>
      <c r="W1557"/>
      <c r="X1557"/>
      <c r="Y1557"/>
      <c r="Z1557"/>
      <c r="AA1557"/>
      <c r="AB1557"/>
      <c r="AC1557"/>
      <c r="AD1557"/>
      <c r="AE1557"/>
      <c r="AF1557"/>
      <c r="AG1557"/>
      <c r="AH1557"/>
      <c r="AI1557"/>
      <c r="AJ1557"/>
      <c r="AK1557"/>
      <c r="AL1557"/>
      <c r="AM1557"/>
      <c r="AN1557"/>
      <c r="AO1557"/>
      <c r="AP1557"/>
      <c r="AQ1557"/>
      <c r="AR1557"/>
      <c r="AS1557"/>
      <c r="AT1557"/>
      <c r="AU1557"/>
      <c r="AV1557"/>
      <c r="AW1557"/>
      <c r="AX1557"/>
      <c r="AY1557"/>
      <c r="AZ1557"/>
      <c r="BA1557"/>
      <c r="BB1557"/>
      <c r="BC1557"/>
      <c r="BD1557"/>
      <c r="BE1557"/>
      <c r="BF1557"/>
      <c r="BG1557"/>
      <c r="BH1557"/>
      <c r="BI1557"/>
      <c r="BJ1557"/>
      <c r="BK1557"/>
      <c r="BL1557"/>
      <c r="BM1557"/>
      <c r="BN1557"/>
      <c r="BO1557"/>
      <c r="BP1557"/>
      <c r="BQ1557"/>
      <c r="BR1557"/>
      <c r="BS1557"/>
      <c r="BT1557"/>
    </row>
    <row r="1558" spans="1:72" s="8" customFormat="1" x14ac:dyDescent="0.25">
      <c r="A1558" s="93"/>
      <c r="B1558" s="93"/>
      <c r="C1558" s="93"/>
      <c r="D1558" s="93"/>
      <c r="E1558" s="104"/>
      <c r="F1558" s="104"/>
      <c r="G1558" s="104"/>
      <c r="H1558" s="104"/>
      <c r="I1558" s="104"/>
      <c r="J1558" s="104"/>
      <c r="K1558" s="104"/>
      <c r="L1558" s="104"/>
      <c r="M1558"/>
      <c r="N1558"/>
      <c r="O1558"/>
      <c r="P1558"/>
      <c r="Q1558"/>
      <c r="R1558"/>
      <c r="S1558"/>
      <c r="T1558"/>
      <c r="U1558"/>
      <c r="V1558"/>
      <c r="W1558"/>
      <c r="X1558"/>
      <c r="Y1558"/>
      <c r="Z1558"/>
      <c r="AA1558"/>
      <c r="AB1558"/>
      <c r="AC1558"/>
      <c r="AD1558"/>
      <c r="AE1558"/>
      <c r="AF1558"/>
      <c r="AG1558"/>
      <c r="AH1558"/>
      <c r="AI1558"/>
      <c r="AJ1558"/>
      <c r="AK1558"/>
      <c r="AL1558"/>
      <c r="AM1558"/>
      <c r="AN1558"/>
      <c r="AO1558"/>
      <c r="AP1558"/>
      <c r="AQ1558"/>
      <c r="AR1558"/>
      <c r="AS1558"/>
      <c r="AT1558"/>
      <c r="AU1558"/>
      <c r="AV1558"/>
      <c r="AW1558"/>
      <c r="AX1558"/>
      <c r="AY1558"/>
      <c r="AZ1558"/>
      <c r="BA1558"/>
      <c r="BB1558"/>
      <c r="BC1558"/>
      <c r="BD1558"/>
      <c r="BE1558"/>
      <c r="BF1558"/>
      <c r="BG1558"/>
      <c r="BH1558"/>
      <c r="BI1558"/>
      <c r="BJ1558"/>
      <c r="BK1558"/>
      <c r="BL1558"/>
      <c r="BM1558"/>
      <c r="BN1558"/>
      <c r="BO1558"/>
      <c r="BP1558"/>
      <c r="BQ1558"/>
      <c r="BR1558"/>
      <c r="BS1558"/>
      <c r="BT1558"/>
    </row>
    <row r="1559" spans="1:72" s="8" customFormat="1" x14ac:dyDescent="0.25">
      <c r="A1559" s="93"/>
      <c r="B1559" s="93"/>
      <c r="C1559" s="93"/>
      <c r="D1559" s="93"/>
      <c r="E1559" s="104"/>
      <c r="F1559" s="104"/>
      <c r="G1559" s="104"/>
      <c r="H1559" s="104"/>
      <c r="I1559" s="104"/>
      <c r="J1559" s="104"/>
      <c r="K1559" s="104"/>
      <c r="L1559" s="104"/>
      <c r="M1559"/>
      <c r="N1559"/>
      <c r="O1559"/>
      <c r="P1559"/>
      <c r="Q1559"/>
      <c r="R1559"/>
      <c r="S1559"/>
      <c r="T1559"/>
      <c r="U1559"/>
      <c r="V1559"/>
      <c r="W1559"/>
      <c r="X1559"/>
      <c r="Y1559"/>
      <c r="Z1559"/>
      <c r="AA1559"/>
      <c r="AB1559"/>
      <c r="AC1559"/>
      <c r="AD1559"/>
      <c r="AE1559"/>
      <c r="AF1559"/>
      <c r="AG1559"/>
      <c r="AH1559"/>
      <c r="AI1559"/>
      <c r="AJ1559"/>
      <c r="AK1559"/>
      <c r="AL1559"/>
      <c r="AM1559"/>
      <c r="AN1559"/>
      <c r="AO1559"/>
      <c r="AP1559"/>
      <c r="AQ1559"/>
      <c r="AR1559"/>
      <c r="AS1559"/>
      <c r="AT1559"/>
      <c r="AU1559"/>
      <c r="AV1559"/>
      <c r="AW1559"/>
      <c r="AX1559"/>
      <c r="AY1559"/>
      <c r="AZ1559"/>
      <c r="BA1559"/>
      <c r="BB1559"/>
      <c r="BC1559"/>
      <c r="BD1559"/>
      <c r="BE1559"/>
      <c r="BF1559"/>
      <c r="BG1559"/>
      <c r="BH1559"/>
      <c r="BI1559"/>
      <c r="BJ1559"/>
      <c r="BK1559"/>
      <c r="BL1559"/>
      <c r="BM1559"/>
      <c r="BN1559"/>
      <c r="BO1559"/>
      <c r="BP1559"/>
      <c r="BQ1559"/>
      <c r="BR1559"/>
      <c r="BS1559"/>
      <c r="BT1559"/>
    </row>
    <row r="1560" spans="1:72" s="8" customFormat="1" x14ac:dyDescent="0.25">
      <c r="A1560" s="93"/>
      <c r="B1560" s="93"/>
      <c r="C1560" s="93"/>
      <c r="D1560" s="93"/>
      <c r="E1560" s="104"/>
      <c r="F1560" s="104"/>
      <c r="G1560" s="104"/>
      <c r="H1560" s="104"/>
      <c r="I1560" s="104"/>
      <c r="J1560" s="104"/>
      <c r="K1560" s="104"/>
      <c r="L1560" s="104"/>
      <c r="M1560"/>
      <c r="N1560"/>
      <c r="O1560"/>
      <c r="P1560"/>
      <c r="Q1560"/>
      <c r="R1560"/>
      <c r="S1560"/>
      <c r="T1560"/>
      <c r="U1560"/>
      <c r="V1560"/>
      <c r="W1560"/>
      <c r="X1560"/>
      <c r="Y1560"/>
      <c r="Z1560"/>
      <c r="AA1560"/>
      <c r="AB1560"/>
      <c r="AC1560"/>
      <c r="AD1560"/>
      <c r="AE1560"/>
      <c r="AF1560"/>
      <c r="AG1560"/>
      <c r="AH1560"/>
      <c r="AI1560"/>
      <c r="AJ1560"/>
      <c r="AK1560"/>
      <c r="AL1560"/>
      <c r="AM1560"/>
      <c r="AN1560"/>
      <c r="AO1560"/>
      <c r="AP1560"/>
      <c r="AQ1560"/>
      <c r="AR1560"/>
      <c r="AS1560"/>
      <c r="AT1560"/>
      <c r="AU1560"/>
      <c r="AV1560"/>
      <c r="AW1560"/>
      <c r="AX1560"/>
      <c r="AY1560"/>
      <c r="AZ1560"/>
      <c r="BA1560"/>
      <c r="BB1560"/>
      <c r="BC1560"/>
      <c r="BD1560"/>
      <c r="BE1560"/>
      <c r="BF1560"/>
      <c r="BG1560"/>
      <c r="BH1560"/>
      <c r="BI1560"/>
      <c r="BJ1560"/>
      <c r="BK1560"/>
      <c r="BL1560"/>
      <c r="BM1560"/>
      <c r="BN1560"/>
      <c r="BO1560"/>
      <c r="BP1560"/>
      <c r="BQ1560"/>
      <c r="BR1560"/>
      <c r="BS1560"/>
      <c r="BT1560"/>
    </row>
    <row r="1561" spans="1:72" s="8" customFormat="1" x14ac:dyDescent="0.25">
      <c r="A1561" s="93"/>
      <c r="B1561" s="93"/>
      <c r="C1561" s="93"/>
      <c r="D1561" s="93"/>
      <c r="E1561" s="104"/>
      <c r="F1561" s="104"/>
      <c r="G1561" s="104"/>
      <c r="H1561" s="104"/>
      <c r="I1561" s="104"/>
      <c r="J1561" s="104"/>
      <c r="K1561" s="104"/>
      <c r="L1561" s="104"/>
      <c r="M1561"/>
      <c r="N1561"/>
      <c r="O1561"/>
      <c r="P1561"/>
      <c r="Q1561"/>
      <c r="R1561"/>
      <c r="S1561"/>
      <c r="T1561"/>
      <c r="U1561"/>
      <c r="V1561"/>
      <c r="W1561"/>
      <c r="X1561"/>
      <c r="Y1561"/>
      <c r="Z1561"/>
      <c r="AA1561"/>
      <c r="AB1561"/>
      <c r="AC1561"/>
      <c r="AD1561"/>
      <c r="AE1561"/>
      <c r="AF1561"/>
      <c r="AG1561"/>
      <c r="AH1561"/>
      <c r="AI1561"/>
      <c r="AJ1561"/>
      <c r="AK1561"/>
      <c r="AL1561"/>
      <c r="AM1561"/>
      <c r="AN1561"/>
      <c r="AO1561"/>
      <c r="AP1561"/>
      <c r="AQ1561"/>
      <c r="AR1561"/>
      <c r="AS1561"/>
      <c r="AT1561"/>
      <c r="AU1561"/>
      <c r="AV1561"/>
      <c r="AW1561"/>
      <c r="AX1561"/>
      <c r="AY1561"/>
      <c r="AZ1561"/>
      <c r="BA1561"/>
      <c r="BB1561"/>
      <c r="BC1561"/>
      <c r="BD1561"/>
      <c r="BE1561"/>
      <c r="BF1561"/>
      <c r="BG1561"/>
      <c r="BH1561"/>
      <c r="BI1561"/>
      <c r="BJ1561"/>
      <c r="BK1561"/>
      <c r="BL1561"/>
      <c r="BM1561"/>
      <c r="BN1561"/>
      <c r="BO1561"/>
      <c r="BP1561"/>
      <c r="BQ1561"/>
      <c r="BR1561"/>
      <c r="BS1561"/>
      <c r="BT1561"/>
    </row>
    <row r="1562" spans="1:72" s="8" customFormat="1" x14ac:dyDescent="0.25">
      <c r="A1562" s="93"/>
      <c r="B1562" s="93"/>
      <c r="C1562" s="93"/>
      <c r="D1562" s="93"/>
      <c r="E1562" s="104"/>
      <c r="F1562" s="104"/>
      <c r="G1562" s="104"/>
      <c r="H1562" s="104"/>
      <c r="I1562" s="104"/>
      <c r="J1562" s="104"/>
      <c r="K1562" s="104"/>
      <c r="L1562" s="104"/>
      <c r="M1562"/>
      <c r="N1562"/>
      <c r="O1562"/>
      <c r="P1562"/>
      <c r="Q1562"/>
      <c r="R1562"/>
      <c r="S1562"/>
      <c r="T1562"/>
      <c r="U1562"/>
      <c r="V1562"/>
      <c r="W1562"/>
      <c r="X1562"/>
      <c r="Y1562"/>
      <c r="Z1562"/>
      <c r="AA1562"/>
      <c r="AB1562"/>
      <c r="AC1562"/>
      <c r="AD1562"/>
      <c r="AE1562"/>
      <c r="AF1562"/>
      <c r="AG1562"/>
      <c r="AH1562"/>
      <c r="AI1562"/>
      <c r="AJ1562"/>
      <c r="AK1562"/>
      <c r="AL1562"/>
      <c r="AM1562"/>
      <c r="AN1562"/>
      <c r="AO1562"/>
      <c r="AP1562"/>
      <c r="AQ1562"/>
      <c r="AR1562"/>
      <c r="AS1562"/>
      <c r="AT1562"/>
      <c r="AU1562"/>
      <c r="AV1562"/>
      <c r="AW1562"/>
      <c r="AX1562"/>
      <c r="AY1562"/>
      <c r="AZ1562"/>
      <c r="BA1562"/>
      <c r="BB1562"/>
      <c r="BC1562"/>
      <c r="BD1562"/>
      <c r="BE1562"/>
      <c r="BF1562"/>
      <c r="BG1562"/>
      <c r="BH1562"/>
      <c r="BI1562"/>
      <c r="BJ1562"/>
      <c r="BK1562"/>
      <c r="BL1562"/>
      <c r="BM1562"/>
      <c r="BN1562"/>
      <c r="BO1562"/>
      <c r="BP1562"/>
      <c r="BQ1562"/>
      <c r="BR1562"/>
      <c r="BS1562"/>
      <c r="BT1562"/>
    </row>
    <row r="1563" spans="1:72" s="8" customFormat="1" x14ac:dyDescent="0.25">
      <c r="A1563" s="93"/>
      <c r="B1563" s="93"/>
      <c r="C1563" s="93"/>
      <c r="D1563" s="93"/>
      <c r="E1563" s="104"/>
      <c r="F1563" s="104"/>
      <c r="G1563" s="104"/>
      <c r="H1563" s="104"/>
      <c r="I1563" s="104"/>
      <c r="J1563" s="104"/>
      <c r="K1563" s="104"/>
      <c r="L1563" s="104"/>
      <c r="M1563"/>
      <c r="N1563"/>
      <c r="O1563"/>
      <c r="P1563"/>
      <c r="Q1563"/>
      <c r="R1563"/>
      <c r="S1563"/>
      <c r="T1563"/>
      <c r="U1563"/>
      <c r="V1563"/>
      <c r="W1563"/>
      <c r="X1563"/>
      <c r="Y1563"/>
      <c r="Z1563"/>
      <c r="AA1563"/>
      <c r="AB1563"/>
      <c r="AC1563"/>
      <c r="AD1563"/>
      <c r="AE1563"/>
      <c r="AF1563"/>
      <c r="AG1563"/>
      <c r="AH1563"/>
      <c r="AI1563"/>
      <c r="AJ1563"/>
      <c r="AK1563"/>
      <c r="AL1563"/>
      <c r="AM1563"/>
      <c r="AN1563"/>
      <c r="AO1563"/>
      <c r="AP1563"/>
      <c r="AQ1563"/>
      <c r="AR1563"/>
      <c r="AS1563"/>
      <c r="AT1563"/>
      <c r="AU1563"/>
      <c r="AV1563"/>
      <c r="AW1563"/>
      <c r="AX1563"/>
      <c r="AY1563"/>
      <c r="AZ1563"/>
      <c r="BA1563"/>
      <c r="BB1563"/>
      <c r="BC1563"/>
      <c r="BD1563"/>
      <c r="BE1563"/>
      <c r="BF1563"/>
      <c r="BG1563"/>
      <c r="BH1563"/>
      <c r="BI1563"/>
      <c r="BJ1563"/>
      <c r="BK1563"/>
      <c r="BL1563"/>
      <c r="BM1563"/>
      <c r="BN1563"/>
      <c r="BO1563"/>
      <c r="BP1563"/>
      <c r="BQ1563"/>
      <c r="BR1563"/>
      <c r="BS1563"/>
      <c r="BT1563"/>
    </row>
    <row r="1564" spans="1:72" s="8" customFormat="1" x14ac:dyDescent="0.25">
      <c r="A1564" s="93"/>
      <c r="B1564" s="93"/>
      <c r="C1564" s="93"/>
      <c r="D1564" s="93"/>
      <c r="E1564" s="104"/>
      <c r="F1564" s="104"/>
      <c r="G1564" s="104"/>
      <c r="H1564" s="104"/>
      <c r="I1564" s="104"/>
      <c r="J1564" s="104"/>
      <c r="K1564" s="104"/>
      <c r="L1564" s="104"/>
      <c r="M1564"/>
      <c r="N1564"/>
      <c r="O1564"/>
      <c r="P1564"/>
      <c r="Q1564"/>
      <c r="R1564"/>
      <c r="S1564"/>
      <c r="T1564"/>
      <c r="U1564"/>
      <c r="V1564"/>
      <c r="W1564"/>
      <c r="X1564"/>
      <c r="Y1564"/>
      <c r="Z1564"/>
      <c r="AA1564"/>
      <c r="AB1564"/>
      <c r="AC1564"/>
      <c r="AD1564"/>
      <c r="AE1564"/>
      <c r="AF1564"/>
      <c r="AG1564"/>
      <c r="AH1564"/>
      <c r="AI1564"/>
      <c r="AJ1564"/>
      <c r="AK1564"/>
      <c r="AL1564"/>
      <c r="AM1564"/>
      <c r="AN1564"/>
      <c r="AO1564"/>
      <c r="AP1564"/>
      <c r="AQ1564"/>
      <c r="AR1564"/>
      <c r="AS1564"/>
      <c r="AT1564"/>
      <c r="AU1564"/>
      <c r="AV1564"/>
      <c r="AW1564"/>
      <c r="AX1564"/>
      <c r="AY1564"/>
      <c r="AZ1564"/>
      <c r="BA1564"/>
      <c r="BB1564"/>
      <c r="BC1564"/>
      <c r="BD1564"/>
      <c r="BE1564"/>
      <c r="BF1564"/>
      <c r="BG1564"/>
      <c r="BH1564"/>
      <c r="BI1564"/>
      <c r="BJ1564"/>
      <c r="BK1564"/>
      <c r="BL1564"/>
      <c r="BM1564"/>
      <c r="BN1564"/>
      <c r="BO1564"/>
      <c r="BP1564"/>
      <c r="BQ1564"/>
      <c r="BR1564"/>
      <c r="BS1564"/>
      <c r="BT1564"/>
    </row>
    <row r="1565" spans="1:72" s="8" customFormat="1" x14ac:dyDescent="0.25">
      <c r="A1565" s="93"/>
      <c r="B1565" s="93"/>
      <c r="C1565" s="93"/>
      <c r="D1565" s="93"/>
      <c r="E1565" s="104"/>
      <c r="F1565" s="104"/>
      <c r="G1565" s="104"/>
      <c r="H1565" s="104"/>
      <c r="I1565" s="104"/>
      <c r="J1565" s="104"/>
      <c r="K1565" s="104"/>
      <c r="L1565" s="104"/>
      <c r="M1565"/>
      <c r="N1565"/>
      <c r="O1565"/>
      <c r="P1565"/>
      <c r="Q1565"/>
      <c r="R1565"/>
      <c r="S1565"/>
      <c r="T1565"/>
      <c r="U1565"/>
      <c r="V1565"/>
      <c r="W1565"/>
      <c r="X1565"/>
      <c r="Y1565"/>
      <c r="Z1565"/>
      <c r="AA1565"/>
      <c r="AB1565"/>
      <c r="AC1565"/>
      <c r="AD1565"/>
      <c r="AE1565"/>
      <c r="AF1565"/>
      <c r="AG1565"/>
      <c r="AH1565"/>
      <c r="AI1565"/>
      <c r="AJ1565"/>
      <c r="AK1565"/>
      <c r="AL1565"/>
      <c r="AM1565"/>
      <c r="AN1565"/>
      <c r="AO1565"/>
      <c r="AP1565"/>
      <c r="AQ1565"/>
      <c r="AR1565"/>
      <c r="AS1565"/>
      <c r="AT1565"/>
      <c r="AU1565"/>
      <c r="AV1565"/>
      <c r="AW1565"/>
      <c r="AX1565"/>
      <c r="AY1565"/>
      <c r="AZ1565"/>
      <c r="BA1565"/>
      <c r="BB1565"/>
      <c r="BC1565"/>
      <c r="BD1565"/>
      <c r="BE1565"/>
      <c r="BF1565"/>
      <c r="BG1565"/>
      <c r="BH1565"/>
      <c r="BI1565"/>
      <c r="BJ1565"/>
      <c r="BK1565"/>
      <c r="BL1565"/>
      <c r="BM1565"/>
      <c r="BN1565"/>
      <c r="BO1565"/>
      <c r="BP1565"/>
      <c r="BQ1565"/>
      <c r="BR1565"/>
      <c r="BS1565"/>
      <c r="BT1565"/>
    </row>
    <row r="1566" spans="1:72" s="8" customFormat="1" x14ac:dyDescent="0.25">
      <c r="A1566" s="93"/>
      <c r="B1566" s="93"/>
      <c r="C1566" s="93"/>
      <c r="D1566" s="93"/>
      <c r="E1566" s="104"/>
      <c r="F1566" s="104"/>
      <c r="G1566" s="104"/>
      <c r="H1566" s="104"/>
      <c r="I1566" s="104"/>
      <c r="J1566" s="104"/>
      <c r="K1566" s="104"/>
      <c r="L1566" s="104"/>
      <c r="M1566"/>
      <c r="N1566"/>
      <c r="O1566"/>
      <c r="P1566"/>
      <c r="Q1566"/>
      <c r="R1566"/>
      <c r="S1566"/>
      <c r="T1566"/>
      <c r="U1566"/>
      <c r="V1566"/>
      <c r="W1566"/>
      <c r="X1566"/>
      <c r="Y1566"/>
      <c r="Z1566"/>
      <c r="AA1566"/>
      <c r="AB1566"/>
      <c r="AC1566"/>
      <c r="AD1566"/>
      <c r="AE1566"/>
      <c r="AF1566"/>
      <c r="AG1566"/>
      <c r="AH1566"/>
      <c r="AI1566"/>
      <c r="AJ1566"/>
      <c r="AK1566"/>
      <c r="AL1566"/>
      <c r="AM1566"/>
      <c r="AN1566"/>
      <c r="AO1566"/>
      <c r="AP1566"/>
      <c r="AQ1566"/>
      <c r="AR1566"/>
      <c r="AS1566"/>
      <c r="AT1566"/>
      <c r="AU1566"/>
      <c r="AV1566"/>
      <c r="AW1566"/>
      <c r="AX1566"/>
      <c r="AY1566"/>
      <c r="AZ1566"/>
      <c r="BA1566"/>
      <c r="BB1566"/>
      <c r="BC1566"/>
      <c r="BD1566"/>
      <c r="BE1566"/>
      <c r="BF1566"/>
      <c r="BG1566"/>
      <c r="BH1566"/>
      <c r="BI1566"/>
      <c r="BJ1566"/>
      <c r="BK1566"/>
      <c r="BL1566"/>
      <c r="BM1566"/>
      <c r="BN1566"/>
      <c r="BO1566"/>
      <c r="BP1566"/>
      <c r="BQ1566"/>
      <c r="BR1566"/>
      <c r="BS1566"/>
      <c r="BT1566"/>
    </row>
    <row r="1567" spans="1:72" s="8" customFormat="1" x14ac:dyDescent="0.25">
      <c r="A1567" s="93"/>
      <c r="B1567" s="93"/>
      <c r="C1567" s="93"/>
      <c r="D1567" s="93"/>
      <c r="E1567" s="104"/>
      <c r="F1567" s="104"/>
      <c r="G1567" s="104"/>
      <c r="H1567" s="104"/>
      <c r="I1567" s="104"/>
      <c r="J1567" s="104"/>
      <c r="K1567" s="104"/>
      <c r="L1567" s="104"/>
      <c r="M1567"/>
      <c r="N1567"/>
      <c r="O1567"/>
      <c r="P1567"/>
      <c r="Q1567"/>
      <c r="R1567"/>
      <c r="S1567"/>
      <c r="T1567"/>
      <c r="U1567"/>
      <c r="V1567"/>
      <c r="W1567"/>
      <c r="X1567"/>
      <c r="Y1567"/>
      <c r="Z1567"/>
      <c r="AA1567"/>
      <c r="AB1567"/>
      <c r="AC1567"/>
      <c r="AD1567"/>
      <c r="AE1567"/>
      <c r="AF1567"/>
      <c r="AG1567"/>
      <c r="AH1567"/>
      <c r="AI1567"/>
      <c r="AJ1567"/>
      <c r="AK1567"/>
      <c r="AL1567"/>
      <c r="AM1567"/>
      <c r="AN1567"/>
      <c r="AO1567"/>
      <c r="AP1567"/>
      <c r="AQ1567"/>
      <c r="AR1567"/>
      <c r="AS1567"/>
      <c r="AT1567"/>
      <c r="AU1567"/>
      <c r="AV1567"/>
      <c r="AW1567"/>
      <c r="AX1567"/>
      <c r="AY1567"/>
      <c r="AZ1567"/>
      <c r="BA1567"/>
      <c r="BB1567"/>
      <c r="BC1567"/>
      <c r="BD1567"/>
      <c r="BE1567"/>
      <c r="BF1567"/>
      <c r="BG1567"/>
      <c r="BH1567"/>
      <c r="BI1567"/>
      <c r="BJ1567"/>
      <c r="BK1567"/>
      <c r="BL1567"/>
      <c r="BM1567"/>
      <c r="BN1567"/>
      <c r="BO1567"/>
      <c r="BP1567"/>
      <c r="BQ1567"/>
      <c r="BR1567"/>
      <c r="BS1567"/>
      <c r="BT1567"/>
    </row>
    <row r="1568" spans="1:72" s="8" customFormat="1" x14ac:dyDescent="0.25">
      <c r="A1568" s="93"/>
      <c r="B1568" s="93"/>
      <c r="C1568" s="93"/>
      <c r="D1568" s="93"/>
      <c r="E1568" s="104"/>
      <c r="F1568" s="104"/>
      <c r="G1568" s="104"/>
      <c r="H1568" s="104"/>
      <c r="I1568" s="104"/>
      <c r="J1568" s="104"/>
      <c r="K1568" s="104"/>
      <c r="L1568" s="104"/>
      <c r="M1568"/>
      <c r="N1568"/>
      <c r="O1568"/>
      <c r="P1568"/>
      <c r="Q1568"/>
      <c r="R1568"/>
      <c r="S1568"/>
      <c r="T1568"/>
      <c r="U1568"/>
      <c r="V1568"/>
      <c r="W1568"/>
      <c r="X1568"/>
      <c r="Y1568"/>
      <c r="Z1568"/>
      <c r="AA1568"/>
      <c r="AB1568"/>
      <c r="AC1568"/>
      <c r="AD1568"/>
      <c r="AE1568"/>
      <c r="AF1568"/>
      <c r="AG1568"/>
      <c r="AH1568"/>
      <c r="AI1568"/>
      <c r="AJ1568"/>
      <c r="AK1568"/>
      <c r="AL1568"/>
      <c r="AM1568"/>
      <c r="AN1568"/>
      <c r="AO1568"/>
      <c r="AP1568"/>
      <c r="AQ1568"/>
      <c r="AR1568"/>
      <c r="AS1568"/>
      <c r="AT1568"/>
      <c r="AU1568"/>
      <c r="AV1568"/>
      <c r="AW1568"/>
      <c r="AX1568"/>
      <c r="AY1568"/>
      <c r="AZ1568"/>
      <c r="BA1568"/>
      <c r="BB1568"/>
      <c r="BC1568"/>
      <c r="BD1568"/>
      <c r="BE1568"/>
      <c r="BF1568"/>
      <c r="BG1568"/>
      <c r="BH1568"/>
      <c r="BI1568"/>
      <c r="BJ1568"/>
      <c r="BK1568"/>
      <c r="BL1568"/>
      <c r="BM1568"/>
      <c r="BN1568"/>
      <c r="BO1568"/>
      <c r="BP1568"/>
      <c r="BQ1568"/>
      <c r="BR1568"/>
      <c r="BS1568"/>
      <c r="BT1568"/>
    </row>
    <row r="1569" spans="1:72" s="8" customFormat="1" x14ac:dyDescent="0.25">
      <c r="A1569" s="93"/>
      <c r="B1569" s="93"/>
      <c r="C1569" s="93"/>
      <c r="D1569" s="93"/>
      <c r="E1569" s="104"/>
      <c r="F1569" s="104"/>
      <c r="G1569" s="104"/>
      <c r="H1569" s="104"/>
      <c r="I1569" s="104"/>
      <c r="J1569" s="104"/>
      <c r="K1569" s="104"/>
      <c r="L1569" s="104"/>
      <c r="M1569"/>
      <c r="N1569"/>
      <c r="O1569"/>
      <c r="P1569"/>
      <c r="Q1569"/>
      <c r="R1569"/>
      <c r="S1569"/>
      <c r="T1569"/>
      <c r="U1569"/>
      <c r="V1569"/>
      <c r="W1569"/>
      <c r="X1569"/>
      <c r="Y1569"/>
      <c r="Z1569"/>
      <c r="AA1569"/>
      <c r="AB1569"/>
      <c r="AC1569"/>
      <c r="AD1569"/>
      <c r="AE1569"/>
      <c r="AF1569"/>
      <c r="AG1569"/>
      <c r="AH1569"/>
      <c r="AI1569"/>
      <c r="AJ1569"/>
      <c r="AK1569"/>
      <c r="AL1569"/>
      <c r="AM1569"/>
      <c r="AN1569"/>
      <c r="AO1569"/>
      <c r="AP1569"/>
      <c r="AQ1569"/>
      <c r="AR1569"/>
      <c r="AS1569"/>
      <c r="AT1569"/>
      <c r="AU1569"/>
      <c r="AV1569"/>
      <c r="AW1569"/>
      <c r="AX1569"/>
      <c r="AY1569"/>
      <c r="AZ1569"/>
      <c r="BA1569"/>
      <c r="BB1569"/>
      <c r="BC1569"/>
      <c r="BD1569"/>
      <c r="BE1569"/>
      <c r="BF1569"/>
      <c r="BG1569"/>
      <c r="BH1569"/>
      <c r="BI1569"/>
      <c r="BJ1569"/>
      <c r="BK1569"/>
      <c r="BL1569"/>
      <c r="BM1569"/>
      <c r="BN1569"/>
      <c r="BO1569"/>
      <c r="BP1569"/>
      <c r="BQ1569"/>
      <c r="BR1569"/>
      <c r="BS1569"/>
      <c r="BT1569"/>
    </row>
    <row r="1570" spans="1:72" s="8" customFormat="1" x14ac:dyDescent="0.25">
      <c r="A1570" s="93"/>
      <c r="B1570" s="93"/>
      <c r="C1570" s="93"/>
      <c r="D1570" s="93"/>
      <c r="E1570" s="104"/>
      <c r="F1570" s="104"/>
      <c r="G1570" s="104"/>
      <c r="H1570" s="104"/>
      <c r="I1570" s="104"/>
      <c r="J1570" s="104"/>
      <c r="K1570" s="104"/>
      <c r="L1570" s="104"/>
      <c r="M1570"/>
      <c r="N1570"/>
      <c r="O1570"/>
      <c r="P1570"/>
      <c r="Q1570"/>
      <c r="R1570"/>
      <c r="S1570"/>
      <c r="T1570"/>
      <c r="U1570"/>
      <c r="V1570"/>
      <c r="W1570"/>
      <c r="X1570"/>
      <c r="Y1570"/>
      <c r="Z1570"/>
      <c r="AA1570"/>
      <c r="AB1570"/>
      <c r="AC1570"/>
      <c r="AD1570"/>
      <c r="AE1570"/>
      <c r="AF1570"/>
      <c r="AG1570"/>
      <c r="AH1570"/>
      <c r="AI1570"/>
      <c r="AJ1570"/>
      <c r="AK1570"/>
      <c r="AL1570"/>
      <c r="AM1570"/>
      <c r="AN1570"/>
      <c r="AO1570"/>
      <c r="AP1570"/>
      <c r="AQ1570"/>
      <c r="AR1570"/>
      <c r="AS1570"/>
      <c r="AT1570"/>
      <c r="AU1570"/>
      <c r="AV1570"/>
      <c r="AW1570"/>
      <c r="AX1570"/>
      <c r="AY1570"/>
      <c r="AZ1570"/>
      <c r="BA1570"/>
      <c r="BB1570"/>
      <c r="BC1570"/>
      <c r="BD1570"/>
      <c r="BE1570"/>
      <c r="BF1570"/>
      <c r="BG1570"/>
      <c r="BH1570"/>
      <c r="BI1570"/>
      <c r="BJ1570"/>
      <c r="BK1570"/>
      <c r="BL1570"/>
      <c r="BM1570"/>
      <c r="BN1570"/>
      <c r="BO1570"/>
      <c r="BP1570"/>
      <c r="BQ1570"/>
      <c r="BR1570"/>
      <c r="BS1570"/>
      <c r="BT1570"/>
    </row>
    <row r="1571" spans="1:72" s="8" customFormat="1" x14ac:dyDescent="0.25">
      <c r="A1571" s="93"/>
      <c r="B1571" s="93"/>
      <c r="C1571" s="93"/>
      <c r="D1571" s="93"/>
      <c r="E1571" s="104"/>
      <c r="F1571" s="104"/>
      <c r="G1571" s="104"/>
      <c r="H1571" s="104"/>
      <c r="I1571" s="104"/>
      <c r="J1571" s="104"/>
      <c r="K1571" s="104"/>
      <c r="L1571" s="104"/>
      <c r="M1571"/>
      <c r="N1571"/>
      <c r="O1571"/>
      <c r="P1571"/>
      <c r="Q1571"/>
      <c r="R1571"/>
      <c r="S1571"/>
      <c r="T1571"/>
      <c r="U1571"/>
      <c r="V1571"/>
      <c r="W1571"/>
      <c r="X1571"/>
      <c r="Y1571"/>
      <c r="Z1571"/>
      <c r="AA1571"/>
      <c r="AB1571"/>
      <c r="AC1571"/>
      <c r="AD1571"/>
      <c r="AE1571"/>
      <c r="AF1571"/>
      <c r="AG1571"/>
      <c r="AH1571"/>
      <c r="AI1571"/>
      <c r="AJ1571"/>
      <c r="AK1571"/>
      <c r="AL1571"/>
      <c r="AM1571"/>
      <c r="AN1571"/>
      <c r="AO1571"/>
      <c r="AP1571"/>
      <c r="AQ1571"/>
      <c r="AR1571"/>
      <c r="AS1571"/>
      <c r="AT1571"/>
      <c r="AU1571"/>
      <c r="AV1571"/>
      <c r="AW1571"/>
      <c r="AX1571"/>
      <c r="AY1571"/>
      <c r="AZ1571"/>
      <c r="BA1571"/>
      <c r="BB1571"/>
      <c r="BC1571"/>
      <c r="BD1571"/>
      <c r="BE1571"/>
      <c r="BF1571"/>
      <c r="BG1571"/>
      <c r="BH1571"/>
      <c r="BI1571"/>
      <c r="BJ1571"/>
      <c r="BK1571"/>
      <c r="BL1571"/>
      <c r="BM1571"/>
      <c r="BN1571"/>
      <c r="BO1571"/>
      <c r="BP1571"/>
      <c r="BQ1571"/>
      <c r="BR1571"/>
      <c r="BS1571"/>
      <c r="BT1571"/>
    </row>
    <row r="1572" spans="1:72" s="8" customFormat="1" x14ac:dyDescent="0.25">
      <c r="A1572" s="93"/>
      <c r="B1572" s="93"/>
      <c r="C1572" s="93"/>
      <c r="D1572" s="93"/>
      <c r="E1572" s="104"/>
      <c r="F1572" s="104"/>
      <c r="G1572" s="104"/>
      <c r="H1572" s="104"/>
      <c r="I1572" s="104"/>
      <c r="J1572" s="104"/>
      <c r="K1572" s="104"/>
      <c r="L1572" s="104"/>
      <c r="M1572"/>
      <c r="N1572"/>
      <c r="O1572"/>
      <c r="P1572"/>
      <c r="Q1572"/>
      <c r="R1572"/>
      <c r="S1572"/>
      <c r="T1572"/>
      <c r="U1572"/>
      <c r="V1572"/>
      <c r="W1572"/>
      <c r="X1572"/>
      <c r="Y1572"/>
      <c r="Z1572"/>
      <c r="AA1572"/>
      <c r="AB1572"/>
      <c r="AC1572"/>
      <c r="AD1572"/>
      <c r="AE1572"/>
      <c r="AF1572"/>
      <c r="AG1572"/>
      <c r="AH1572"/>
      <c r="AI1572"/>
      <c r="AJ1572"/>
      <c r="AK1572"/>
      <c r="AL1572"/>
      <c r="AM1572"/>
      <c r="AN1572"/>
      <c r="AO1572"/>
      <c r="AP1572"/>
      <c r="AQ1572"/>
      <c r="AR1572"/>
      <c r="AS1572"/>
      <c r="AT1572"/>
      <c r="AU1572"/>
      <c r="AV1572"/>
      <c r="AW1572"/>
      <c r="AX1572"/>
      <c r="AY1572"/>
      <c r="AZ1572"/>
      <c r="BA1572"/>
      <c r="BB1572"/>
      <c r="BC1572"/>
      <c r="BD1572"/>
      <c r="BE1572"/>
      <c r="BF1572"/>
      <c r="BG1572"/>
      <c r="BH1572"/>
      <c r="BI1572"/>
      <c r="BJ1572"/>
      <c r="BK1572"/>
      <c r="BL1572"/>
      <c r="BM1572"/>
      <c r="BN1572"/>
      <c r="BO1572"/>
      <c r="BP1572"/>
      <c r="BQ1572"/>
      <c r="BR1572"/>
      <c r="BS1572"/>
      <c r="BT1572"/>
    </row>
    <row r="1573" spans="1:72" s="8" customFormat="1" x14ac:dyDescent="0.25">
      <c r="A1573" s="93"/>
      <c r="B1573" s="93"/>
      <c r="C1573" s="93"/>
      <c r="D1573" s="93"/>
      <c r="E1573" s="104"/>
      <c r="F1573" s="104"/>
      <c r="G1573" s="104"/>
      <c r="H1573" s="104"/>
      <c r="I1573" s="104"/>
      <c r="J1573" s="104"/>
      <c r="K1573" s="104"/>
      <c r="L1573" s="104"/>
      <c r="M1573"/>
      <c r="N1573"/>
      <c r="O1573"/>
      <c r="P1573"/>
      <c r="Q1573"/>
      <c r="R1573"/>
      <c r="S1573"/>
      <c r="T1573"/>
      <c r="U1573"/>
      <c r="V1573"/>
      <c r="W1573"/>
      <c r="X1573"/>
      <c r="Y1573"/>
      <c r="Z1573"/>
      <c r="AA1573"/>
      <c r="AB1573"/>
      <c r="AC1573"/>
      <c r="AD1573"/>
      <c r="AE1573"/>
      <c r="AF1573"/>
      <c r="AG1573"/>
      <c r="AH1573"/>
      <c r="AI1573"/>
      <c r="AJ1573"/>
      <c r="AK1573"/>
      <c r="AL1573"/>
      <c r="AM1573"/>
      <c r="AN1573"/>
      <c r="AO1573"/>
      <c r="AP1573"/>
      <c r="AQ1573"/>
      <c r="AR1573"/>
      <c r="AS1573"/>
      <c r="AT1573"/>
      <c r="AU1573"/>
      <c r="AV1573"/>
      <c r="AW1573"/>
      <c r="AX1573"/>
      <c r="AY1573"/>
      <c r="AZ1573"/>
      <c r="BA1573"/>
      <c r="BB1573"/>
      <c r="BC1573"/>
      <c r="BD1573"/>
      <c r="BE1573"/>
      <c r="BF1573"/>
      <c r="BG1573"/>
      <c r="BH1573"/>
      <c r="BI1573"/>
      <c r="BJ1573"/>
      <c r="BK1573"/>
      <c r="BL1573"/>
      <c r="BM1573"/>
      <c r="BN1573"/>
      <c r="BO1573"/>
      <c r="BP1573"/>
      <c r="BQ1573"/>
      <c r="BR1573"/>
      <c r="BS1573"/>
      <c r="BT1573"/>
    </row>
    <row r="1574" spans="1:72" s="8" customFormat="1" x14ac:dyDescent="0.25">
      <c r="A1574" s="93"/>
      <c r="B1574" s="93"/>
      <c r="C1574" s="93"/>
      <c r="D1574" s="93"/>
      <c r="E1574" s="104"/>
      <c r="F1574" s="104"/>
      <c r="G1574" s="104"/>
      <c r="H1574" s="104"/>
      <c r="I1574" s="104"/>
      <c r="J1574" s="104"/>
      <c r="K1574" s="104"/>
      <c r="L1574" s="104"/>
      <c r="M1574"/>
      <c r="N1574"/>
      <c r="O1574"/>
      <c r="P1574"/>
      <c r="Q1574"/>
      <c r="R1574"/>
      <c r="S1574"/>
      <c r="T1574"/>
      <c r="U1574"/>
      <c r="V1574"/>
      <c r="W1574"/>
      <c r="X1574"/>
      <c r="Y1574"/>
      <c r="Z1574"/>
      <c r="AA1574"/>
      <c r="AB1574"/>
      <c r="AC1574"/>
      <c r="AD1574"/>
      <c r="AE1574"/>
      <c r="AF1574"/>
      <c r="AG1574"/>
      <c r="AH1574"/>
      <c r="AI1574"/>
      <c r="AJ1574"/>
      <c r="AK1574"/>
      <c r="AL1574"/>
      <c r="AM1574"/>
      <c r="AN1574"/>
      <c r="AO1574"/>
      <c r="AP1574"/>
      <c r="AQ1574"/>
      <c r="AR1574"/>
      <c r="AS1574"/>
      <c r="AT1574"/>
      <c r="AU1574"/>
      <c r="AV1574"/>
      <c r="AW1574"/>
      <c r="AX1574"/>
      <c r="AY1574"/>
      <c r="AZ1574"/>
      <c r="BA1574"/>
      <c r="BB1574"/>
      <c r="BC1574"/>
      <c r="BD1574"/>
      <c r="BE1574"/>
      <c r="BF1574"/>
      <c r="BG1574"/>
      <c r="BH1574"/>
      <c r="BI1574"/>
      <c r="BJ1574"/>
      <c r="BK1574"/>
      <c r="BL1574"/>
      <c r="BM1574"/>
      <c r="BN1574"/>
      <c r="BO1574"/>
      <c r="BP1574"/>
      <c r="BQ1574"/>
      <c r="BR1574"/>
      <c r="BS1574"/>
      <c r="BT1574"/>
    </row>
    <row r="1575" spans="1:72" s="8" customFormat="1" x14ac:dyDescent="0.25">
      <c r="A1575" s="93"/>
      <c r="B1575" s="93"/>
      <c r="C1575" s="93"/>
      <c r="D1575" s="93"/>
      <c r="E1575" s="104"/>
      <c r="F1575" s="104"/>
      <c r="G1575" s="104"/>
      <c r="H1575" s="104"/>
      <c r="I1575" s="104"/>
      <c r="J1575" s="104"/>
      <c r="K1575" s="104"/>
      <c r="L1575" s="104"/>
      <c r="M1575"/>
      <c r="N1575"/>
      <c r="O1575"/>
      <c r="P1575"/>
      <c r="Q1575"/>
      <c r="R1575"/>
      <c r="S1575"/>
      <c r="T1575"/>
      <c r="U1575"/>
      <c r="V1575"/>
      <c r="W1575"/>
      <c r="X1575"/>
      <c r="Y1575"/>
      <c r="Z1575"/>
      <c r="AA1575"/>
      <c r="AB1575"/>
      <c r="AC1575"/>
      <c r="AD1575"/>
      <c r="AE1575"/>
      <c r="AF1575"/>
      <c r="AG1575"/>
      <c r="AH1575"/>
      <c r="AI1575"/>
      <c r="AJ1575"/>
      <c r="AK1575"/>
      <c r="AL1575"/>
      <c r="AM1575"/>
      <c r="AN1575"/>
      <c r="AO1575"/>
      <c r="AP1575"/>
      <c r="AQ1575"/>
      <c r="AR1575"/>
      <c r="AS1575"/>
      <c r="AT1575"/>
      <c r="AU1575"/>
      <c r="AV1575"/>
      <c r="AW1575"/>
      <c r="AX1575"/>
      <c r="AY1575"/>
      <c r="AZ1575"/>
      <c r="BA1575"/>
      <c r="BB1575"/>
      <c r="BC1575"/>
      <c r="BD1575"/>
      <c r="BE1575"/>
      <c r="BF1575"/>
      <c r="BG1575"/>
      <c r="BH1575"/>
      <c r="BI1575"/>
      <c r="BJ1575"/>
      <c r="BK1575"/>
      <c r="BL1575"/>
      <c r="BM1575"/>
      <c r="BN1575"/>
      <c r="BO1575"/>
      <c r="BP1575"/>
      <c r="BQ1575"/>
      <c r="BR1575"/>
      <c r="BS1575"/>
      <c r="BT1575"/>
    </row>
    <row r="1576" spans="1:72" s="8" customFormat="1" x14ac:dyDescent="0.25">
      <c r="A1576" s="93"/>
      <c r="B1576" s="93"/>
      <c r="C1576" s="93"/>
      <c r="D1576" s="93"/>
      <c r="E1576" s="104"/>
      <c r="F1576" s="104"/>
      <c r="G1576" s="104"/>
      <c r="H1576" s="104"/>
      <c r="I1576" s="104"/>
      <c r="J1576" s="104"/>
      <c r="K1576" s="104"/>
      <c r="L1576" s="104"/>
      <c r="M1576"/>
      <c r="N1576"/>
      <c r="O1576"/>
      <c r="P1576"/>
      <c r="Q1576"/>
      <c r="R1576"/>
      <c r="S1576"/>
      <c r="T1576"/>
      <c r="U1576"/>
      <c r="V1576"/>
      <c r="W1576"/>
      <c r="X1576"/>
      <c r="Y1576"/>
      <c r="Z1576"/>
      <c r="AA1576"/>
      <c r="AB1576"/>
      <c r="AC1576"/>
      <c r="AD1576"/>
      <c r="AE1576"/>
      <c r="AF1576"/>
      <c r="AG1576"/>
      <c r="AH1576"/>
      <c r="AI1576"/>
      <c r="AJ1576"/>
      <c r="AK1576"/>
      <c r="AL1576"/>
      <c r="AM1576"/>
      <c r="AN1576"/>
      <c r="AO1576"/>
      <c r="AP1576"/>
      <c r="AQ1576"/>
      <c r="AR1576"/>
      <c r="AS1576"/>
      <c r="AT1576"/>
      <c r="AU1576"/>
      <c r="AV1576"/>
      <c r="AW1576"/>
      <c r="AX1576"/>
      <c r="AY1576"/>
      <c r="AZ1576"/>
      <c r="BA1576"/>
      <c r="BB1576"/>
      <c r="BC1576"/>
      <c r="BD1576"/>
      <c r="BE1576"/>
      <c r="BF1576"/>
      <c r="BG1576"/>
      <c r="BH1576"/>
      <c r="BI1576"/>
      <c r="BJ1576"/>
      <c r="BK1576"/>
      <c r="BL1576"/>
      <c r="BM1576"/>
      <c r="BN1576"/>
      <c r="BO1576"/>
      <c r="BP1576"/>
      <c r="BQ1576"/>
      <c r="BR1576"/>
      <c r="BS1576"/>
      <c r="BT1576"/>
    </row>
    <row r="1577" spans="1:72" s="8" customFormat="1" x14ac:dyDescent="0.25">
      <c r="A1577" s="93"/>
      <c r="B1577" s="93"/>
      <c r="C1577" s="93"/>
      <c r="D1577" s="93"/>
      <c r="E1577" s="104"/>
      <c r="F1577" s="104"/>
      <c r="G1577" s="104"/>
      <c r="H1577" s="104"/>
      <c r="I1577" s="104"/>
      <c r="J1577" s="104"/>
      <c r="K1577" s="104"/>
      <c r="L1577" s="104"/>
      <c r="M1577"/>
      <c r="N1577"/>
      <c r="O1577"/>
      <c r="P1577"/>
      <c r="Q1577"/>
      <c r="R1577"/>
      <c r="S1577"/>
      <c r="T1577"/>
      <c r="U1577"/>
      <c r="V1577"/>
      <c r="W1577"/>
      <c r="X1577"/>
      <c r="Y1577"/>
      <c r="Z1577"/>
      <c r="AA1577"/>
      <c r="AB1577"/>
      <c r="AC1577"/>
      <c r="AD1577"/>
      <c r="AE1577"/>
      <c r="AF1577"/>
      <c r="AG1577"/>
      <c r="AH1577"/>
      <c r="AI1577"/>
      <c r="AJ1577"/>
      <c r="AK1577"/>
      <c r="AL1577"/>
      <c r="AM1577"/>
      <c r="AN1577"/>
      <c r="AO1577"/>
      <c r="AP1577"/>
      <c r="AQ1577"/>
      <c r="AR1577"/>
      <c r="AS1577"/>
      <c r="AT1577"/>
      <c r="AU1577"/>
      <c r="AV1577"/>
      <c r="AW1577"/>
      <c r="AX1577"/>
      <c r="AY1577"/>
      <c r="AZ1577"/>
      <c r="BA1577"/>
      <c r="BB1577"/>
      <c r="BC1577"/>
      <c r="BD1577"/>
      <c r="BE1577"/>
      <c r="BF1577"/>
      <c r="BG1577"/>
      <c r="BH1577"/>
      <c r="BI1577"/>
      <c r="BJ1577"/>
      <c r="BK1577"/>
      <c r="BL1577"/>
      <c r="BM1577"/>
      <c r="BN1577"/>
      <c r="BO1577"/>
      <c r="BP1577"/>
      <c r="BQ1577"/>
      <c r="BR1577"/>
      <c r="BS1577"/>
      <c r="BT1577"/>
    </row>
    <row r="1578" spans="1:72" s="8" customFormat="1" x14ac:dyDescent="0.25">
      <c r="A1578" s="93"/>
      <c r="B1578" s="93"/>
      <c r="C1578" s="93"/>
      <c r="D1578" s="93"/>
      <c r="E1578" s="104"/>
      <c r="F1578" s="104"/>
      <c r="G1578" s="104"/>
      <c r="H1578" s="104"/>
      <c r="I1578" s="104"/>
      <c r="J1578" s="104"/>
      <c r="K1578" s="104"/>
      <c r="L1578" s="104"/>
      <c r="M1578"/>
      <c r="N1578"/>
      <c r="O1578"/>
      <c r="P1578"/>
      <c r="Q1578"/>
      <c r="R1578"/>
      <c r="S1578"/>
      <c r="T1578"/>
      <c r="U1578"/>
      <c r="V1578"/>
      <c r="W1578"/>
      <c r="X1578"/>
      <c r="Y1578"/>
      <c r="Z1578"/>
      <c r="AA1578"/>
      <c r="AB1578"/>
      <c r="AC1578"/>
      <c r="AD1578"/>
      <c r="AE1578"/>
      <c r="AF1578"/>
      <c r="AG1578"/>
      <c r="AH1578"/>
      <c r="AI1578"/>
      <c r="AJ1578"/>
      <c r="AK1578"/>
      <c r="AL1578"/>
      <c r="AM1578"/>
      <c r="AN1578"/>
      <c r="AO1578"/>
      <c r="AP1578"/>
      <c r="AQ1578"/>
      <c r="AR1578"/>
      <c r="AS1578"/>
      <c r="AT1578"/>
      <c r="AU1578"/>
      <c r="AV1578"/>
      <c r="AW1578"/>
      <c r="AX1578"/>
      <c r="AY1578"/>
      <c r="AZ1578"/>
      <c r="BA1578"/>
      <c r="BB1578"/>
      <c r="BC1578"/>
      <c r="BD1578"/>
      <c r="BE1578"/>
      <c r="BF1578"/>
      <c r="BG1578"/>
      <c r="BH1578"/>
      <c r="BI1578"/>
      <c r="BJ1578"/>
      <c r="BK1578"/>
      <c r="BL1578"/>
      <c r="BM1578"/>
      <c r="BN1578"/>
      <c r="BO1578"/>
      <c r="BP1578"/>
      <c r="BQ1578"/>
      <c r="BR1578"/>
      <c r="BS1578"/>
      <c r="BT1578"/>
    </row>
    <row r="1579" spans="1:72" s="8" customFormat="1" x14ac:dyDescent="0.25">
      <c r="A1579" s="93"/>
      <c r="B1579" s="93"/>
      <c r="C1579" s="93"/>
      <c r="D1579" s="93"/>
      <c r="E1579" s="104"/>
      <c r="F1579" s="104"/>
      <c r="G1579" s="104"/>
      <c r="H1579" s="104"/>
      <c r="I1579" s="104"/>
      <c r="J1579" s="104"/>
      <c r="K1579" s="104"/>
      <c r="L1579" s="104"/>
      <c r="M1579"/>
      <c r="N1579"/>
      <c r="O1579"/>
      <c r="P1579"/>
      <c r="Q1579"/>
      <c r="R1579"/>
      <c r="S1579"/>
      <c r="T1579"/>
      <c r="U1579"/>
      <c r="V1579"/>
      <c r="W1579"/>
      <c r="X1579"/>
      <c r="Y1579"/>
      <c r="Z1579"/>
      <c r="AA1579"/>
      <c r="AB1579"/>
      <c r="AC1579"/>
      <c r="AD1579"/>
      <c r="AE1579"/>
      <c r="AF1579"/>
      <c r="AG1579"/>
      <c r="AH1579"/>
      <c r="AI1579"/>
      <c r="AJ1579"/>
      <c r="AK1579"/>
      <c r="AL1579"/>
      <c r="AM1579"/>
      <c r="AN1579"/>
      <c r="AO1579"/>
      <c r="AP1579"/>
      <c r="AQ1579"/>
      <c r="AR1579"/>
      <c r="AS1579"/>
      <c r="AT1579"/>
      <c r="AU1579"/>
      <c r="AV1579"/>
      <c r="AW1579"/>
      <c r="AX1579"/>
      <c r="AY1579"/>
      <c r="AZ1579"/>
      <c r="BA1579"/>
      <c r="BB1579"/>
      <c r="BC1579"/>
      <c r="BD1579"/>
      <c r="BE1579"/>
      <c r="BF1579"/>
      <c r="BG1579"/>
      <c r="BH1579"/>
      <c r="BI1579"/>
      <c r="BJ1579"/>
      <c r="BK1579"/>
      <c r="BL1579"/>
      <c r="BM1579"/>
      <c r="BN1579"/>
      <c r="BO1579"/>
      <c r="BP1579"/>
      <c r="BQ1579"/>
      <c r="BR1579"/>
      <c r="BS1579"/>
      <c r="BT1579"/>
    </row>
    <row r="1580" spans="1:72" s="8" customFormat="1" x14ac:dyDescent="0.25">
      <c r="A1580" s="93"/>
      <c r="B1580" s="93"/>
      <c r="C1580" s="93"/>
      <c r="D1580" s="93"/>
      <c r="E1580" s="104"/>
      <c r="F1580" s="104"/>
      <c r="G1580" s="104"/>
      <c r="H1580" s="104"/>
      <c r="I1580" s="104"/>
      <c r="J1580" s="104"/>
      <c r="K1580" s="104"/>
      <c r="L1580" s="104"/>
      <c r="M1580"/>
      <c r="N1580"/>
      <c r="O1580"/>
      <c r="P1580"/>
      <c r="Q1580"/>
      <c r="R1580"/>
      <c r="S1580"/>
      <c r="T1580"/>
      <c r="U1580"/>
      <c r="V1580"/>
      <c r="W1580"/>
      <c r="X1580"/>
      <c r="Y1580"/>
      <c r="Z1580"/>
      <c r="AA1580"/>
      <c r="AB1580"/>
      <c r="AC1580"/>
      <c r="AD1580"/>
      <c r="AE1580"/>
      <c r="AF1580"/>
      <c r="AG1580"/>
      <c r="AH1580"/>
      <c r="AI1580"/>
      <c r="AJ1580"/>
      <c r="AK1580"/>
      <c r="AL1580"/>
      <c r="AM1580"/>
      <c r="AN1580"/>
      <c r="AO1580"/>
      <c r="AP1580"/>
      <c r="AQ1580"/>
      <c r="AR1580"/>
      <c r="AS1580"/>
      <c r="AT1580"/>
      <c r="AU1580"/>
      <c r="AV1580"/>
      <c r="AW1580"/>
      <c r="AX1580"/>
      <c r="AY1580"/>
      <c r="AZ1580"/>
      <c r="BA1580"/>
      <c r="BB1580"/>
      <c r="BC1580"/>
      <c r="BD1580"/>
      <c r="BE1580"/>
      <c r="BF1580"/>
      <c r="BG1580"/>
      <c r="BH1580"/>
      <c r="BI1580"/>
      <c r="BJ1580"/>
      <c r="BK1580"/>
      <c r="BL1580"/>
      <c r="BM1580"/>
      <c r="BN1580"/>
      <c r="BO1580"/>
      <c r="BP1580"/>
      <c r="BQ1580"/>
      <c r="BR1580"/>
      <c r="BS1580"/>
      <c r="BT1580"/>
    </row>
    <row r="1581" spans="1:72" s="8" customFormat="1" x14ac:dyDescent="0.25">
      <c r="A1581" s="93"/>
      <c r="B1581" s="93"/>
      <c r="C1581" s="93"/>
      <c r="D1581" s="93"/>
      <c r="E1581" s="104"/>
      <c r="F1581" s="104"/>
      <c r="G1581" s="104"/>
      <c r="H1581" s="104"/>
      <c r="I1581" s="104"/>
      <c r="J1581" s="104"/>
      <c r="K1581" s="104"/>
      <c r="L1581" s="104"/>
      <c r="M1581"/>
      <c r="N1581"/>
      <c r="O1581"/>
      <c r="P1581"/>
      <c r="Q1581"/>
      <c r="R1581"/>
      <c r="S1581"/>
      <c r="T1581"/>
      <c r="U1581"/>
      <c r="V1581"/>
      <c r="W1581"/>
      <c r="X1581"/>
      <c r="Y1581"/>
      <c r="Z1581"/>
      <c r="AA1581"/>
      <c r="AB1581"/>
      <c r="AC1581"/>
      <c r="AD1581"/>
      <c r="AE1581"/>
      <c r="AF1581"/>
      <c r="AG1581"/>
      <c r="AH1581"/>
      <c r="AI1581"/>
      <c r="AJ1581"/>
      <c r="AK1581"/>
      <c r="AL1581"/>
      <c r="AM1581"/>
      <c r="AN1581"/>
      <c r="AO1581"/>
      <c r="AP1581"/>
      <c r="AQ1581"/>
      <c r="AR1581"/>
      <c r="AS1581"/>
      <c r="AT1581"/>
      <c r="AU1581"/>
      <c r="AV1581"/>
      <c r="AW1581"/>
      <c r="AX1581"/>
      <c r="AY1581"/>
      <c r="AZ1581"/>
      <c r="BA1581"/>
      <c r="BB1581"/>
      <c r="BC1581"/>
      <c r="BD1581"/>
      <c r="BE1581"/>
      <c r="BF1581"/>
      <c r="BG1581"/>
      <c r="BH1581"/>
      <c r="BI1581"/>
      <c r="BJ1581"/>
      <c r="BK1581"/>
      <c r="BL1581"/>
      <c r="BM1581"/>
      <c r="BN1581"/>
      <c r="BO1581"/>
      <c r="BP1581"/>
      <c r="BQ1581"/>
      <c r="BR1581"/>
      <c r="BS1581"/>
      <c r="BT1581"/>
    </row>
    <row r="1582" spans="1:72" s="8" customFormat="1" x14ac:dyDescent="0.25">
      <c r="A1582" s="93"/>
      <c r="B1582" s="93"/>
      <c r="C1582" s="93"/>
      <c r="D1582" s="93"/>
      <c r="E1582" s="104"/>
      <c r="F1582" s="104"/>
      <c r="G1582" s="104"/>
      <c r="H1582" s="104"/>
      <c r="I1582" s="104"/>
      <c r="J1582" s="104"/>
      <c r="K1582" s="104"/>
      <c r="L1582" s="104"/>
      <c r="M1582"/>
      <c r="N1582"/>
      <c r="O1582"/>
      <c r="P1582"/>
      <c r="Q1582"/>
      <c r="R1582"/>
      <c r="S1582"/>
      <c r="T1582"/>
      <c r="U1582"/>
      <c r="V1582"/>
      <c r="W1582"/>
      <c r="X1582"/>
      <c r="Y1582"/>
      <c r="Z1582"/>
      <c r="AA1582"/>
      <c r="AB1582"/>
      <c r="AC1582"/>
      <c r="AD1582"/>
      <c r="AE1582"/>
      <c r="AF1582"/>
      <c r="AG1582"/>
      <c r="AH1582"/>
      <c r="AI1582"/>
      <c r="AJ1582"/>
      <c r="AK1582"/>
      <c r="AL1582"/>
      <c r="AM1582"/>
      <c r="AN1582"/>
      <c r="AO1582"/>
      <c r="AP1582"/>
      <c r="AQ1582"/>
      <c r="AR1582"/>
      <c r="AS1582"/>
      <c r="AT1582"/>
      <c r="AU1582"/>
      <c r="AV1582"/>
      <c r="AW1582"/>
      <c r="AX1582"/>
      <c r="AY1582"/>
      <c r="AZ1582"/>
      <c r="BA1582"/>
      <c r="BB1582"/>
      <c r="BC1582"/>
      <c r="BD1582"/>
      <c r="BE1582"/>
      <c r="BF1582"/>
      <c r="BG1582"/>
      <c r="BH1582"/>
      <c r="BI1582"/>
      <c r="BJ1582"/>
      <c r="BK1582"/>
      <c r="BL1582"/>
      <c r="BM1582"/>
      <c r="BN1582"/>
      <c r="BO1582"/>
      <c r="BP1582"/>
      <c r="BQ1582"/>
      <c r="BR1582"/>
      <c r="BS1582"/>
      <c r="BT1582"/>
    </row>
    <row r="1583" spans="1:72" s="8" customFormat="1" x14ac:dyDescent="0.25">
      <c r="A1583" s="93"/>
      <c r="B1583" s="93"/>
      <c r="C1583" s="93"/>
      <c r="D1583" s="93"/>
      <c r="E1583" s="104"/>
      <c r="F1583" s="104"/>
      <c r="G1583" s="104"/>
      <c r="H1583" s="104"/>
      <c r="I1583" s="104"/>
      <c r="J1583" s="104"/>
      <c r="K1583" s="104"/>
      <c r="L1583" s="104"/>
      <c r="M1583"/>
      <c r="N1583"/>
      <c r="O1583"/>
      <c r="P1583"/>
      <c r="Q1583"/>
      <c r="R1583"/>
      <c r="S1583"/>
      <c r="T1583"/>
      <c r="U1583"/>
      <c r="V1583"/>
      <c r="W1583"/>
      <c r="X1583"/>
      <c r="Y1583"/>
      <c r="Z1583"/>
      <c r="AA1583"/>
      <c r="AB1583"/>
      <c r="AC1583"/>
      <c r="AD1583"/>
      <c r="AE1583"/>
      <c r="AF1583"/>
      <c r="AG1583"/>
      <c r="AH1583"/>
      <c r="AI1583"/>
      <c r="AJ1583"/>
      <c r="AK1583"/>
      <c r="AL1583"/>
      <c r="AM1583"/>
      <c r="AN1583"/>
      <c r="AO1583"/>
      <c r="AP1583"/>
      <c r="AQ1583"/>
      <c r="AR1583"/>
      <c r="AS1583"/>
      <c r="AT1583"/>
      <c r="AU1583"/>
      <c r="AV1583"/>
      <c r="AW1583"/>
      <c r="AX1583"/>
      <c r="AY1583"/>
      <c r="AZ1583"/>
      <c r="BA1583"/>
      <c r="BB1583"/>
      <c r="BC1583"/>
      <c r="BD1583"/>
      <c r="BE1583"/>
      <c r="BF1583"/>
      <c r="BG1583"/>
      <c r="BH1583"/>
      <c r="BI1583"/>
      <c r="BJ1583"/>
      <c r="BK1583"/>
      <c r="BL1583"/>
      <c r="BM1583"/>
      <c r="BN1583"/>
      <c r="BO1583"/>
      <c r="BP1583"/>
      <c r="BQ1583"/>
      <c r="BR1583"/>
      <c r="BS1583"/>
      <c r="BT1583"/>
    </row>
    <row r="1584" spans="1:72" s="8" customFormat="1" x14ac:dyDescent="0.25">
      <c r="A1584" s="93"/>
      <c r="B1584" s="93"/>
      <c r="C1584" s="93"/>
      <c r="D1584" s="93"/>
      <c r="E1584" s="104"/>
      <c r="F1584" s="104"/>
      <c r="G1584" s="104"/>
      <c r="H1584" s="104"/>
      <c r="I1584" s="104"/>
      <c r="J1584" s="104"/>
      <c r="K1584" s="104"/>
      <c r="L1584" s="104"/>
      <c r="M1584"/>
      <c r="N1584"/>
      <c r="O1584"/>
      <c r="P1584"/>
      <c r="Q1584"/>
      <c r="R1584"/>
      <c r="S1584"/>
      <c r="T1584"/>
      <c r="U1584"/>
      <c r="V1584"/>
      <c r="W1584"/>
      <c r="X1584"/>
      <c r="Y1584"/>
      <c r="Z1584"/>
      <c r="AA1584"/>
      <c r="AB1584"/>
      <c r="AC1584"/>
      <c r="AD1584"/>
      <c r="AE1584"/>
      <c r="AF1584"/>
      <c r="AG1584"/>
      <c r="AH1584"/>
      <c r="AI1584"/>
      <c r="AJ1584"/>
      <c r="AK1584"/>
      <c r="AL1584"/>
      <c r="AM1584"/>
      <c r="AN1584"/>
      <c r="AO1584"/>
      <c r="AP1584"/>
      <c r="AQ1584"/>
      <c r="AR1584"/>
      <c r="AS1584"/>
      <c r="AT1584"/>
      <c r="AU1584"/>
      <c r="AV1584"/>
      <c r="AW1584"/>
      <c r="AX1584"/>
      <c r="AY1584"/>
      <c r="AZ1584"/>
      <c r="BA1584"/>
      <c r="BB1584"/>
      <c r="BC1584"/>
      <c r="BD1584"/>
      <c r="BE1584"/>
      <c r="BF1584"/>
      <c r="BG1584"/>
      <c r="BH1584"/>
      <c r="BI1584"/>
      <c r="BJ1584"/>
      <c r="BK1584"/>
      <c r="BL1584"/>
      <c r="BM1584"/>
      <c r="BN1584"/>
      <c r="BO1584"/>
      <c r="BP1584"/>
      <c r="BQ1584"/>
      <c r="BR1584"/>
      <c r="BS1584"/>
      <c r="BT1584"/>
    </row>
    <row r="1585" spans="1:72" s="8" customFormat="1" x14ac:dyDescent="0.25">
      <c r="A1585" s="93"/>
      <c r="B1585" s="93"/>
      <c r="C1585" s="93"/>
      <c r="D1585" s="93"/>
      <c r="E1585" s="104"/>
      <c r="F1585" s="104"/>
      <c r="G1585" s="104"/>
      <c r="H1585" s="104"/>
      <c r="I1585" s="104"/>
      <c r="J1585" s="104"/>
      <c r="K1585" s="104"/>
      <c r="L1585" s="104"/>
      <c r="M1585"/>
      <c r="N1585"/>
      <c r="O1585"/>
      <c r="P1585"/>
      <c r="Q1585"/>
      <c r="R1585"/>
      <c r="S1585"/>
      <c r="T1585"/>
      <c r="U1585"/>
      <c r="V1585"/>
      <c r="W1585"/>
      <c r="X1585"/>
      <c r="Y1585"/>
      <c r="Z1585"/>
      <c r="AA1585"/>
      <c r="AB1585"/>
      <c r="AC1585"/>
      <c r="AD1585"/>
      <c r="AE1585"/>
      <c r="AF1585"/>
      <c r="AG1585"/>
      <c r="AH1585"/>
      <c r="AI1585"/>
      <c r="AJ1585"/>
      <c r="AK1585"/>
      <c r="AL1585"/>
      <c r="AM1585"/>
      <c r="AN1585"/>
      <c r="AO1585"/>
      <c r="AP1585"/>
      <c r="AQ1585"/>
      <c r="AR1585"/>
      <c r="AS1585"/>
      <c r="AT1585"/>
      <c r="AU1585"/>
      <c r="AV1585"/>
      <c r="AW1585"/>
      <c r="AX1585"/>
      <c r="AY1585"/>
      <c r="AZ1585"/>
      <c r="BA1585"/>
      <c r="BB1585"/>
      <c r="BC1585"/>
      <c r="BD1585"/>
      <c r="BE1585"/>
      <c r="BF1585"/>
      <c r="BG1585"/>
      <c r="BH1585"/>
      <c r="BI1585"/>
      <c r="BJ1585"/>
      <c r="BK1585"/>
      <c r="BL1585"/>
      <c r="BM1585"/>
      <c r="BN1585"/>
      <c r="BO1585"/>
      <c r="BP1585"/>
      <c r="BQ1585"/>
      <c r="BR1585"/>
      <c r="BS1585"/>
      <c r="BT1585"/>
    </row>
    <row r="1586" spans="1:72" s="8" customFormat="1" x14ac:dyDescent="0.25">
      <c r="A1586" s="93"/>
      <c r="B1586" s="93"/>
      <c r="C1586" s="93"/>
      <c r="D1586" s="93"/>
      <c r="E1586" s="104"/>
      <c r="F1586" s="104"/>
      <c r="G1586" s="104"/>
      <c r="H1586" s="104"/>
      <c r="I1586" s="104"/>
      <c r="J1586" s="104"/>
      <c r="K1586" s="104"/>
      <c r="L1586" s="104"/>
      <c r="M1586"/>
      <c r="N1586"/>
      <c r="O1586"/>
      <c r="P1586"/>
      <c r="Q1586"/>
      <c r="R1586"/>
      <c r="S1586"/>
      <c r="T1586"/>
      <c r="U1586"/>
      <c r="V1586"/>
      <c r="W1586"/>
      <c r="X1586"/>
      <c r="Y1586"/>
      <c r="Z1586"/>
      <c r="AA1586"/>
      <c r="AB1586"/>
      <c r="AC1586"/>
      <c r="AD1586"/>
      <c r="AE1586"/>
      <c r="AF1586"/>
      <c r="AG1586"/>
      <c r="AH1586"/>
      <c r="AI1586"/>
      <c r="AJ1586"/>
      <c r="AK1586"/>
      <c r="AL1586"/>
      <c r="AM1586"/>
      <c r="AN1586"/>
      <c r="AO1586"/>
      <c r="AP1586"/>
      <c r="AQ1586"/>
      <c r="AR1586"/>
      <c r="AS1586"/>
      <c r="AT1586"/>
      <c r="AU1586"/>
      <c r="AV1586"/>
      <c r="AW1586"/>
      <c r="AX1586"/>
      <c r="AY1586"/>
      <c r="AZ1586"/>
      <c r="BA1586"/>
      <c r="BB1586"/>
      <c r="BC1586"/>
      <c r="BD1586"/>
      <c r="BE1586"/>
      <c r="BF1586"/>
      <c r="BG1586"/>
      <c r="BH1586"/>
      <c r="BI1586"/>
      <c r="BJ1586"/>
      <c r="BK1586"/>
      <c r="BL1586"/>
      <c r="BM1586"/>
      <c r="BN1586"/>
      <c r="BO1586"/>
      <c r="BP1586"/>
      <c r="BQ1586"/>
      <c r="BR1586"/>
      <c r="BS1586"/>
      <c r="BT1586"/>
    </row>
    <row r="1587" spans="1:72" s="8" customFormat="1" x14ac:dyDescent="0.25">
      <c r="A1587" s="93"/>
      <c r="B1587" s="93"/>
      <c r="C1587" s="93"/>
      <c r="D1587" s="93"/>
      <c r="E1587" s="104"/>
      <c r="F1587" s="104"/>
      <c r="G1587" s="104"/>
      <c r="H1587" s="104"/>
      <c r="I1587" s="104"/>
      <c r="J1587" s="104"/>
      <c r="K1587" s="104"/>
      <c r="L1587" s="104"/>
      <c r="M1587"/>
      <c r="N1587"/>
      <c r="O1587"/>
      <c r="P1587"/>
      <c r="Q1587"/>
      <c r="R1587"/>
      <c r="S1587"/>
      <c r="T1587"/>
      <c r="U1587"/>
      <c r="V1587"/>
      <c r="W1587"/>
      <c r="X1587"/>
      <c r="Y1587"/>
      <c r="Z1587"/>
      <c r="AA1587"/>
      <c r="AB1587"/>
      <c r="AC1587"/>
      <c r="AD1587"/>
      <c r="AE1587"/>
      <c r="AF1587"/>
      <c r="AG1587"/>
      <c r="AH1587"/>
      <c r="AI1587"/>
      <c r="AJ1587"/>
      <c r="AK1587"/>
      <c r="AL1587"/>
      <c r="AM1587"/>
      <c r="AN1587"/>
      <c r="AO1587"/>
      <c r="AP1587"/>
      <c r="AQ1587"/>
      <c r="AR1587"/>
      <c r="AS1587"/>
      <c r="AT1587"/>
      <c r="AU1587"/>
      <c r="AV1587"/>
      <c r="AW1587"/>
      <c r="AX1587"/>
      <c r="AY1587"/>
      <c r="AZ1587"/>
      <c r="BA1587"/>
      <c r="BB1587"/>
      <c r="BC1587"/>
      <c r="BD1587"/>
      <c r="BE1587"/>
      <c r="BF1587"/>
      <c r="BG1587"/>
      <c r="BH1587"/>
      <c r="BI1587"/>
      <c r="BJ1587"/>
      <c r="BK1587"/>
      <c r="BL1587"/>
      <c r="BM1587"/>
      <c r="BN1587"/>
      <c r="BO1587"/>
      <c r="BP1587"/>
      <c r="BQ1587"/>
      <c r="BR1587"/>
      <c r="BS1587"/>
      <c r="BT1587"/>
    </row>
    <row r="1588" spans="1:72" s="8" customFormat="1" x14ac:dyDescent="0.25">
      <c r="A1588" s="93"/>
      <c r="B1588" s="93"/>
      <c r="C1588" s="93"/>
      <c r="D1588" s="93"/>
      <c r="E1588" s="104"/>
      <c r="F1588" s="104"/>
      <c r="G1588" s="104"/>
      <c r="H1588" s="104"/>
      <c r="I1588" s="104"/>
      <c r="J1588" s="104"/>
      <c r="K1588" s="104"/>
      <c r="L1588" s="104"/>
      <c r="M1588"/>
      <c r="N1588"/>
      <c r="O1588"/>
      <c r="P1588"/>
      <c r="Q1588"/>
      <c r="R1588"/>
      <c r="S1588"/>
      <c r="T1588"/>
      <c r="U1588"/>
      <c r="V1588"/>
      <c r="W1588"/>
      <c r="X1588"/>
      <c r="Y1588"/>
      <c r="Z1588"/>
      <c r="AA1588"/>
      <c r="AB1588"/>
      <c r="AC1588"/>
      <c r="AD1588"/>
      <c r="AE1588"/>
      <c r="AF1588"/>
      <c r="AG1588"/>
      <c r="AH1588"/>
      <c r="AI1588"/>
      <c r="AJ1588"/>
      <c r="AK1588"/>
      <c r="AL1588"/>
      <c r="AM1588"/>
      <c r="AN1588"/>
      <c r="AO1588"/>
      <c r="AP1588"/>
      <c r="AQ1588"/>
      <c r="AR1588"/>
      <c r="AS1588"/>
      <c r="AT1588"/>
      <c r="AU1588"/>
      <c r="AV1588"/>
      <c r="AW1588"/>
      <c r="AX1588"/>
      <c r="AY1588"/>
      <c r="AZ1588"/>
      <c r="BA1588"/>
      <c r="BB1588"/>
      <c r="BC1588"/>
      <c r="BD1588"/>
      <c r="BE1588"/>
      <c r="BF1588"/>
      <c r="BG1588"/>
      <c r="BH1588"/>
      <c r="BI1588"/>
      <c r="BJ1588"/>
      <c r="BK1588"/>
      <c r="BL1588"/>
      <c r="BM1588"/>
      <c r="BN1588"/>
      <c r="BO1588"/>
      <c r="BP1588"/>
      <c r="BQ1588"/>
      <c r="BR1588"/>
      <c r="BS1588"/>
      <c r="BT1588"/>
    </row>
    <row r="1589" spans="1:72" s="8" customFormat="1" x14ac:dyDescent="0.25">
      <c r="A1589" s="93"/>
      <c r="B1589" s="93"/>
      <c r="C1589" s="93"/>
      <c r="D1589" s="93"/>
      <c r="E1589" s="104"/>
      <c r="F1589" s="104"/>
      <c r="G1589" s="104"/>
      <c r="H1589" s="104"/>
      <c r="I1589" s="104"/>
      <c r="J1589" s="104"/>
      <c r="K1589" s="104"/>
      <c r="L1589" s="104"/>
      <c r="M1589"/>
      <c r="N1589"/>
      <c r="O1589"/>
      <c r="P1589"/>
      <c r="Q1589"/>
      <c r="R1589"/>
      <c r="S1589"/>
      <c r="T1589"/>
      <c r="U1589"/>
      <c r="V1589"/>
      <c r="W1589"/>
      <c r="X1589"/>
      <c r="Y1589"/>
      <c r="Z1589"/>
      <c r="AA1589"/>
      <c r="AB1589"/>
      <c r="AC1589"/>
      <c r="AD1589"/>
      <c r="AE1589"/>
      <c r="AF1589"/>
      <c r="AG1589"/>
      <c r="AH1589"/>
      <c r="AI1589"/>
      <c r="AJ1589"/>
      <c r="AK1589"/>
      <c r="AL1589"/>
      <c r="AM1589"/>
      <c r="AN1589"/>
      <c r="AO1589"/>
      <c r="AP1589"/>
      <c r="AQ1589"/>
      <c r="AR1589"/>
      <c r="AS1589"/>
      <c r="AT1589"/>
      <c r="AU1589"/>
      <c r="AV1589"/>
      <c r="AW1589"/>
      <c r="AX1589"/>
      <c r="AY1589"/>
      <c r="AZ1589"/>
      <c r="BA1589"/>
      <c r="BB1589"/>
      <c r="BC1589"/>
      <c r="BD1589"/>
      <c r="BE1589"/>
      <c r="BF1589"/>
      <c r="BG1589"/>
      <c r="BH1589"/>
      <c r="BI1589"/>
      <c r="BJ1589"/>
      <c r="BK1589"/>
      <c r="BL1589"/>
      <c r="BM1589"/>
      <c r="BN1589"/>
      <c r="BO1589"/>
      <c r="BP1589"/>
      <c r="BQ1589"/>
      <c r="BR1589"/>
      <c r="BS1589"/>
      <c r="BT1589"/>
    </row>
    <row r="1590" spans="1:72" s="8" customFormat="1" x14ac:dyDescent="0.25">
      <c r="A1590" s="93"/>
      <c r="B1590" s="93"/>
      <c r="C1590" s="93"/>
      <c r="D1590" s="93"/>
      <c r="E1590" s="104"/>
      <c r="F1590" s="104"/>
      <c r="G1590" s="104"/>
      <c r="H1590" s="104"/>
      <c r="I1590" s="104"/>
      <c r="J1590" s="104"/>
      <c r="K1590" s="104"/>
      <c r="L1590" s="104"/>
      <c r="M1590"/>
      <c r="N1590"/>
      <c r="O1590"/>
      <c r="P1590"/>
      <c r="Q1590"/>
      <c r="R1590"/>
      <c r="S1590"/>
      <c r="T1590"/>
      <c r="U1590"/>
      <c r="V1590"/>
      <c r="W1590"/>
      <c r="X1590"/>
      <c r="Y1590"/>
      <c r="Z1590"/>
      <c r="AA1590"/>
      <c r="AB1590"/>
      <c r="AC1590"/>
      <c r="AD1590"/>
      <c r="AE1590"/>
      <c r="AF1590"/>
      <c r="AG1590"/>
      <c r="AH1590"/>
      <c r="AI1590"/>
      <c r="AJ1590"/>
      <c r="AK1590"/>
      <c r="AL1590"/>
      <c r="AM1590"/>
      <c r="AN1590"/>
      <c r="AO1590"/>
      <c r="AP1590"/>
      <c r="AQ1590"/>
      <c r="AR1590"/>
      <c r="AS1590"/>
      <c r="AT1590"/>
      <c r="AU1590"/>
      <c r="AV1590"/>
      <c r="AW1590"/>
      <c r="AX1590"/>
      <c r="AY1590"/>
      <c r="AZ1590"/>
      <c r="BA1590"/>
      <c r="BB1590"/>
      <c r="BC1590"/>
      <c r="BD1590"/>
      <c r="BE1590"/>
      <c r="BF1590"/>
      <c r="BG1590"/>
      <c r="BH1590"/>
      <c r="BI1590"/>
      <c r="BJ1590"/>
      <c r="BK1590"/>
      <c r="BL1590"/>
      <c r="BM1590"/>
      <c r="BN1590"/>
      <c r="BO1590"/>
      <c r="BP1590"/>
      <c r="BQ1590"/>
      <c r="BR1590"/>
      <c r="BS1590"/>
      <c r="BT1590"/>
    </row>
    <row r="1591" spans="1:72" s="8" customFormat="1" x14ac:dyDescent="0.25">
      <c r="A1591" s="93"/>
      <c r="B1591" s="93"/>
      <c r="C1591" s="93"/>
      <c r="D1591" s="93"/>
      <c r="E1591" s="104"/>
      <c r="F1591" s="104"/>
      <c r="G1591" s="104"/>
      <c r="H1591" s="104"/>
      <c r="I1591" s="104"/>
      <c r="J1591" s="104"/>
      <c r="K1591" s="104"/>
      <c r="L1591" s="104"/>
      <c r="M1591"/>
      <c r="N1591"/>
      <c r="O1591"/>
      <c r="P1591"/>
      <c r="Q1591"/>
      <c r="R1591"/>
      <c r="S1591"/>
      <c r="T1591"/>
      <c r="U1591"/>
      <c r="V1591"/>
      <c r="W1591"/>
      <c r="X1591"/>
      <c r="Y1591"/>
      <c r="Z1591"/>
      <c r="AA1591"/>
      <c r="AB1591"/>
      <c r="AC1591"/>
      <c r="AD1591"/>
      <c r="AE1591"/>
      <c r="AF1591"/>
      <c r="AG1591"/>
      <c r="AH1591"/>
      <c r="AI1591"/>
      <c r="AJ1591"/>
      <c r="AK1591"/>
      <c r="AL1591"/>
      <c r="AM1591"/>
      <c r="AN1591"/>
      <c r="AO1591"/>
      <c r="AP1591"/>
      <c r="AQ1591"/>
      <c r="AR1591"/>
      <c r="AS1591"/>
      <c r="AT1591"/>
      <c r="AU1591"/>
      <c r="AV1591"/>
      <c r="AW1591"/>
      <c r="AX1591"/>
      <c r="AY1591"/>
      <c r="AZ1591"/>
      <c r="BA1591"/>
      <c r="BB1591"/>
      <c r="BC1591"/>
      <c r="BD1591"/>
      <c r="BE1591"/>
      <c r="BF1591"/>
      <c r="BG1591"/>
      <c r="BH1591"/>
      <c r="BI1591"/>
      <c r="BJ1591"/>
      <c r="BK1591"/>
      <c r="BL1591"/>
      <c r="BM1591"/>
      <c r="BN1591"/>
      <c r="BO1591"/>
      <c r="BP1591"/>
      <c r="BQ1591"/>
      <c r="BR1591"/>
      <c r="BS1591"/>
      <c r="BT1591"/>
    </row>
    <row r="1592" spans="1:72" s="8" customFormat="1" x14ac:dyDescent="0.25">
      <c r="A1592" s="93"/>
      <c r="B1592" s="93"/>
      <c r="C1592" s="93"/>
      <c r="D1592" s="93"/>
      <c r="E1592" s="104"/>
      <c r="F1592" s="104"/>
      <c r="G1592" s="104"/>
      <c r="H1592" s="104"/>
      <c r="I1592" s="104"/>
      <c r="J1592" s="104"/>
      <c r="K1592" s="104"/>
      <c r="L1592" s="104"/>
      <c r="M1592"/>
      <c r="N1592"/>
      <c r="O1592"/>
      <c r="P1592"/>
      <c r="Q1592"/>
      <c r="R1592"/>
      <c r="S1592"/>
      <c r="T1592"/>
      <c r="U1592"/>
      <c r="V1592"/>
      <c r="W1592"/>
      <c r="X1592"/>
      <c r="Y1592"/>
      <c r="Z1592"/>
      <c r="AA1592"/>
      <c r="AB1592"/>
      <c r="AC1592"/>
      <c r="AD1592"/>
      <c r="AE1592"/>
      <c r="AF1592"/>
      <c r="AG1592"/>
      <c r="AH1592"/>
      <c r="AI1592"/>
      <c r="AJ1592"/>
      <c r="AK1592"/>
      <c r="AL1592"/>
      <c r="AM1592"/>
      <c r="AN1592"/>
      <c r="AO1592"/>
      <c r="AP1592"/>
      <c r="AQ1592"/>
      <c r="AR1592"/>
      <c r="AS1592"/>
      <c r="AT1592"/>
      <c r="AU1592"/>
      <c r="AV1592"/>
      <c r="AW1592"/>
      <c r="AX1592"/>
      <c r="AY1592"/>
      <c r="AZ1592"/>
      <c r="BA1592"/>
      <c r="BB1592"/>
      <c r="BC1592"/>
      <c r="BD1592"/>
      <c r="BE1592"/>
      <c r="BF1592"/>
      <c r="BG1592"/>
      <c r="BH1592"/>
      <c r="BI1592"/>
      <c r="BJ1592"/>
      <c r="BK1592"/>
      <c r="BL1592"/>
      <c r="BM1592"/>
      <c r="BN1592"/>
      <c r="BO1592"/>
      <c r="BP1592"/>
      <c r="BQ1592"/>
      <c r="BR1592"/>
      <c r="BS1592"/>
      <c r="BT1592"/>
    </row>
    <row r="1593" spans="1:72" s="8" customFormat="1" x14ac:dyDescent="0.25">
      <c r="A1593" s="93"/>
      <c r="B1593" s="93"/>
      <c r="C1593" s="93"/>
      <c r="D1593" s="93"/>
      <c r="E1593" s="104"/>
      <c r="F1593" s="104"/>
      <c r="G1593" s="104"/>
      <c r="H1593" s="104"/>
      <c r="I1593" s="104"/>
      <c r="J1593" s="104"/>
      <c r="K1593" s="104"/>
      <c r="L1593" s="104"/>
      <c r="M1593"/>
      <c r="N1593"/>
      <c r="O1593"/>
      <c r="P1593"/>
      <c r="Q1593"/>
      <c r="R1593"/>
      <c r="S1593"/>
      <c r="T1593"/>
      <c r="U1593"/>
      <c r="V1593"/>
      <c r="W1593"/>
      <c r="X1593"/>
      <c r="Y1593"/>
      <c r="Z1593"/>
      <c r="AA1593"/>
      <c r="AB1593"/>
      <c r="AC1593"/>
      <c r="AD1593"/>
      <c r="AE1593"/>
      <c r="AF1593"/>
      <c r="AG1593"/>
      <c r="AH1593"/>
      <c r="AI1593"/>
      <c r="AJ1593"/>
      <c r="AK1593"/>
      <c r="AL1593"/>
      <c r="AM1593"/>
      <c r="AN1593"/>
      <c r="AO1593"/>
      <c r="AP1593"/>
      <c r="AQ1593"/>
      <c r="AR1593"/>
      <c r="AS1593"/>
      <c r="AT1593"/>
      <c r="AU1593"/>
      <c r="AV1593"/>
      <c r="AW1593"/>
      <c r="AX1593"/>
      <c r="AY1593"/>
      <c r="AZ1593"/>
      <c r="BA1593"/>
      <c r="BB1593"/>
      <c r="BC1593"/>
      <c r="BD1593"/>
      <c r="BE1593"/>
      <c r="BF1593"/>
      <c r="BG1593"/>
      <c r="BH1593"/>
      <c r="BI1593"/>
      <c r="BJ1593"/>
      <c r="BK1593"/>
      <c r="BL1593"/>
      <c r="BM1593"/>
      <c r="BN1593"/>
      <c r="BO1593"/>
      <c r="BP1593"/>
      <c r="BQ1593"/>
      <c r="BR1593"/>
      <c r="BS1593"/>
      <c r="BT1593"/>
    </row>
    <row r="1594" spans="1:72" s="8" customFormat="1" x14ac:dyDescent="0.25">
      <c r="A1594" s="93"/>
      <c r="B1594" s="93"/>
      <c r="C1594" s="93"/>
      <c r="D1594" s="93"/>
      <c r="E1594" s="104"/>
      <c r="F1594" s="104"/>
      <c r="G1594" s="104"/>
      <c r="H1594" s="104"/>
      <c r="I1594" s="104"/>
      <c r="J1594" s="104"/>
      <c r="K1594" s="104"/>
      <c r="L1594" s="104"/>
      <c r="M1594"/>
      <c r="N1594"/>
      <c r="O1594"/>
      <c r="P1594"/>
      <c r="Q1594"/>
      <c r="R1594"/>
      <c r="S1594"/>
      <c r="T1594"/>
      <c r="U1594"/>
      <c r="V1594"/>
      <c r="W1594"/>
      <c r="X1594"/>
      <c r="Y1594"/>
      <c r="Z1594"/>
      <c r="AA1594"/>
      <c r="AB1594"/>
      <c r="AC1594"/>
      <c r="AD1594"/>
      <c r="AE1594"/>
      <c r="AF1594"/>
      <c r="AG1594"/>
      <c r="AH1594"/>
      <c r="AI1594"/>
      <c r="AJ1594"/>
      <c r="AK1594"/>
      <c r="AL1594"/>
      <c r="AM1594"/>
      <c r="AN1594"/>
      <c r="AO1594"/>
      <c r="AP1594"/>
      <c r="AQ1594"/>
      <c r="AR1594"/>
      <c r="AS1594"/>
      <c r="AT1594"/>
      <c r="AU1594"/>
      <c r="AV1594"/>
      <c r="AW1594"/>
      <c r="AX1594"/>
      <c r="AY1594"/>
      <c r="AZ1594"/>
      <c r="BA1594"/>
      <c r="BB1594"/>
      <c r="BC1594"/>
      <c r="BD1594"/>
      <c r="BE1594"/>
      <c r="BF1594"/>
      <c r="BG1594"/>
      <c r="BH1594"/>
      <c r="BI1594"/>
      <c r="BJ1594"/>
      <c r="BK1594"/>
      <c r="BL1594"/>
      <c r="BM1594"/>
      <c r="BN1594"/>
      <c r="BO1594"/>
      <c r="BP1594"/>
      <c r="BQ1594"/>
      <c r="BR1594"/>
      <c r="BS1594"/>
      <c r="BT1594"/>
    </row>
    <row r="1595" spans="1:72" s="8" customFormat="1" x14ac:dyDescent="0.25">
      <c r="A1595" s="93"/>
      <c r="B1595" s="93"/>
      <c r="C1595" s="93"/>
      <c r="D1595" s="93"/>
      <c r="E1595" s="104"/>
      <c r="F1595" s="104"/>
      <c r="G1595" s="104"/>
      <c r="H1595" s="104"/>
      <c r="I1595" s="104"/>
      <c r="J1595" s="104"/>
      <c r="K1595" s="104"/>
      <c r="L1595" s="104"/>
      <c r="M1595"/>
      <c r="N1595"/>
      <c r="O1595"/>
      <c r="P1595"/>
      <c r="Q1595"/>
      <c r="R1595"/>
      <c r="S1595"/>
      <c r="T1595"/>
      <c r="U1595"/>
      <c r="V1595"/>
      <c r="W1595"/>
      <c r="X1595"/>
      <c r="Y1595"/>
      <c r="Z1595"/>
      <c r="AA1595"/>
      <c r="AB1595"/>
      <c r="AC1595"/>
      <c r="AD1595"/>
      <c r="AE1595"/>
      <c r="AF1595"/>
      <c r="AG1595"/>
      <c r="AH1595"/>
      <c r="AI1595"/>
      <c r="AJ1595"/>
      <c r="AK1595"/>
      <c r="AL1595"/>
      <c r="AM1595"/>
      <c r="AN1595"/>
      <c r="AO1595"/>
      <c r="AP1595"/>
      <c r="AQ1595"/>
      <c r="AR1595"/>
      <c r="AS1595"/>
      <c r="AT1595"/>
      <c r="AU1595"/>
      <c r="AV1595"/>
      <c r="AW1595"/>
      <c r="AX1595"/>
      <c r="AY1595"/>
      <c r="AZ1595"/>
      <c r="BA1595"/>
      <c r="BB1595"/>
      <c r="BC1595"/>
      <c r="BD1595"/>
      <c r="BE1595"/>
      <c r="BF1595"/>
      <c r="BG1595"/>
      <c r="BH1595"/>
      <c r="BI1595"/>
      <c r="BJ1595"/>
      <c r="BK1595"/>
      <c r="BL1595"/>
      <c r="BM1595"/>
      <c r="BN1595"/>
      <c r="BO1595"/>
      <c r="BP1595"/>
      <c r="BQ1595"/>
      <c r="BR1595"/>
      <c r="BS1595"/>
      <c r="BT1595"/>
    </row>
    <row r="1596" spans="1:72" s="8" customFormat="1" x14ac:dyDescent="0.25">
      <c r="A1596" s="93"/>
      <c r="B1596" s="93"/>
      <c r="C1596" s="93"/>
      <c r="D1596" s="93"/>
      <c r="E1596" s="104"/>
      <c r="F1596" s="104"/>
      <c r="G1596" s="104"/>
      <c r="H1596" s="104"/>
      <c r="I1596" s="104"/>
      <c r="J1596" s="104"/>
      <c r="K1596" s="104"/>
      <c r="L1596" s="104"/>
      <c r="M1596"/>
      <c r="N1596"/>
      <c r="O1596"/>
      <c r="P1596"/>
      <c r="Q1596"/>
      <c r="R1596"/>
      <c r="S1596"/>
      <c r="T1596"/>
      <c r="U1596"/>
      <c r="V1596"/>
      <c r="W1596"/>
      <c r="X1596"/>
      <c r="Y1596"/>
      <c r="Z1596"/>
      <c r="AA1596"/>
      <c r="AB1596"/>
      <c r="AC1596"/>
      <c r="AD1596"/>
      <c r="AE1596"/>
      <c r="AF1596"/>
      <c r="AG1596"/>
      <c r="AH1596"/>
      <c r="AI1596"/>
      <c r="AJ1596"/>
      <c r="AK1596"/>
      <c r="AL1596"/>
      <c r="AM1596"/>
      <c r="AN1596"/>
      <c r="AO1596"/>
      <c r="AP1596"/>
      <c r="AQ1596"/>
      <c r="AR1596"/>
      <c r="AS1596"/>
      <c r="AT1596"/>
      <c r="AU1596"/>
      <c r="AV1596"/>
      <c r="AW1596"/>
      <c r="AX1596"/>
      <c r="AY1596"/>
      <c r="AZ1596"/>
      <c r="BA1596"/>
      <c r="BB1596"/>
      <c r="BC1596"/>
      <c r="BD1596"/>
      <c r="BE1596"/>
      <c r="BF1596"/>
      <c r="BG1596"/>
      <c r="BH1596"/>
      <c r="BI1596"/>
      <c r="BJ1596"/>
      <c r="BK1596"/>
      <c r="BL1596"/>
      <c r="BM1596"/>
      <c r="BN1596"/>
      <c r="BO1596"/>
      <c r="BP1596"/>
      <c r="BQ1596"/>
      <c r="BR1596"/>
      <c r="BS1596"/>
      <c r="BT1596"/>
    </row>
    <row r="1597" spans="1:72" s="8" customFormat="1" x14ac:dyDescent="0.25">
      <c r="A1597" s="93"/>
      <c r="B1597" s="93"/>
      <c r="C1597" s="93"/>
      <c r="D1597" s="93"/>
      <c r="E1597" s="104"/>
      <c r="F1597" s="104"/>
      <c r="G1597" s="104"/>
      <c r="H1597" s="104"/>
      <c r="I1597" s="104"/>
      <c r="J1597" s="104"/>
      <c r="K1597" s="104"/>
      <c r="L1597" s="104"/>
      <c r="M1597"/>
      <c r="N1597"/>
      <c r="O1597"/>
      <c r="P1597"/>
      <c r="Q1597"/>
      <c r="R1597"/>
      <c r="S1597"/>
      <c r="T1597"/>
      <c r="U1597"/>
      <c r="V1597"/>
      <c r="W1597"/>
      <c r="X1597"/>
      <c r="Y1597"/>
      <c r="Z1597"/>
      <c r="AA1597"/>
      <c r="AB1597"/>
      <c r="AC1597"/>
      <c r="AD1597"/>
      <c r="AE1597"/>
      <c r="AF1597"/>
      <c r="AG1597"/>
      <c r="AH1597"/>
      <c r="AI1597"/>
      <c r="AJ1597"/>
      <c r="AK1597"/>
      <c r="AL1597"/>
      <c r="AM1597"/>
      <c r="AN1597"/>
      <c r="AO1597"/>
      <c r="AP1597"/>
      <c r="AQ1597"/>
      <c r="AR1597"/>
      <c r="AS1597"/>
      <c r="AT1597"/>
      <c r="AU1597"/>
      <c r="AV1597"/>
      <c r="AW1597"/>
      <c r="AX1597"/>
      <c r="AY1597"/>
      <c r="AZ1597"/>
      <c r="BA1597"/>
      <c r="BB1597"/>
      <c r="BC1597"/>
      <c r="BD1597"/>
      <c r="BE1597"/>
      <c r="BF1597"/>
      <c r="BG1597"/>
      <c r="BH1597"/>
      <c r="BI1597"/>
      <c r="BJ1597"/>
      <c r="BK1597"/>
      <c r="BL1597"/>
      <c r="BM1597"/>
      <c r="BN1597"/>
      <c r="BO1597"/>
      <c r="BP1597"/>
      <c r="BQ1597"/>
      <c r="BR1597"/>
      <c r="BS1597"/>
      <c r="BT1597"/>
    </row>
    <row r="1598" spans="1:72" s="8" customFormat="1" x14ac:dyDescent="0.25">
      <c r="A1598" s="93"/>
      <c r="B1598" s="93"/>
      <c r="C1598" s="93"/>
      <c r="D1598" s="93"/>
      <c r="E1598" s="104"/>
      <c r="F1598" s="104"/>
      <c r="G1598" s="104"/>
      <c r="H1598" s="104"/>
      <c r="I1598" s="104"/>
      <c r="J1598" s="104"/>
      <c r="K1598" s="104"/>
      <c r="L1598" s="104"/>
      <c r="M1598"/>
      <c r="N1598"/>
      <c r="O1598"/>
      <c r="P1598"/>
      <c r="Q1598"/>
      <c r="R1598"/>
      <c r="S1598"/>
      <c r="T1598"/>
      <c r="U1598"/>
      <c r="V1598"/>
      <c r="W1598"/>
      <c r="X1598"/>
      <c r="Y1598"/>
      <c r="Z1598"/>
      <c r="AA1598"/>
      <c r="AB1598"/>
      <c r="AC1598"/>
      <c r="AD1598"/>
      <c r="AE1598"/>
      <c r="AF1598"/>
      <c r="AG1598"/>
      <c r="AH1598"/>
      <c r="AI1598"/>
      <c r="AJ1598"/>
      <c r="AK1598"/>
      <c r="AL1598"/>
      <c r="AM1598"/>
      <c r="AN1598"/>
      <c r="AO1598"/>
      <c r="AP1598"/>
      <c r="AQ1598"/>
      <c r="AR1598"/>
      <c r="AS1598"/>
      <c r="AT1598"/>
      <c r="AU1598"/>
      <c r="AV1598"/>
      <c r="AW1598"/>
      <c r="AX1598"/>
      <c r="AY1598"/>
      <c r="AZ1598"/>
      <c r="BA1598"/>
      <c r="BB1598"/>
      <c r="BC1598"/>
      <c r="BD1598"/>
      <c r="BE1598"/>
      <c r="BF1598"/>
      <c r="BG1598"/>
      <c r="BH1598"/>
      <c r="BI1598"/>
      <c r="BJ1598"/>
      <c r="BK1598"/>
      <c r="BL1598"/>
      <c r="BM1598"/>
      <c r="BN1598"/>
      <c r="BO1598"/>
      <c r="BP1598"/>
      <c r="BQ1598"/>
      <c r="BR1598"/>
      <c r="BS1598"/>
      <c r="BT1598"/>
    </row>
    <row r="1599" spans="1:72" s="8" customFormat="1" x14ac:dyDescent="0.25">
      <c r="A1599" s="93"/>
      <c r="B1599" s="93"/>
      <c r="C1599" s="93"/>
      <c r="D1599" s="93"/>
      <c r="E1599" s="104"/>
      <c r="F1599" s="104"/>
      <c r="G1599" s="104"/>
      <c r="H1599" s="104"/>
      <c r="I1599" s="104"/>
      <c r="J1599" s="104"/>
      <c r="K1599" s="104"/>
      <c r="L1599" s="104"/>
      <c r="M1599"/>
      <c r="N1599"/>
      <c r="O1599"/>
      <c r="P1599"/>
      <c r="Q1599"/>
      <c r="R1599"/>
      <c r="S1599"/>
      <c r="T1599"/>
      <c r="U1599"/>
      <c r="V1599"/>
      <c r="W1599"/>
      <c r="X1599"/>
      <c r="Y1599"/>
      <c r="Z1599"/>
      <c r="AA1599"/>
      <c r="AB1599"/>
      <c r="AC1599"/>
      <c r="AD1599"/>
      <c r="AE1599"/>
      <c r="AF1599"/>
      <c r="AG1599"/>
      <c r="AH1599"/>
      <c r="AI1599"/>
      <c r="AJ1599"/>
      <c r="AK1599"/>
      <c r="AL1599"/>
      <c r="AM1599"/>
      <c r="AN1599"/>
      <c r="AO1599"/>
      <c r="AP1599"/>
      <c r="AQ1599"/>
      <c r="AR1599"/>
      <c r="AS1599"/>
      <c r="AT1599"/>
      <c r="AU1599"/>
      <c r="AV1599"/>
      <c r="AW1599"/>
      <c r="AX1599"/>
      <c r="AY1599"/>
      <c r="AZ1599"/>
      <c r="BA1599"/>
      <c r="BB1599"/>
      <c r="BC1599"/>
      <c r="BD1599"/>
      <c r="BE1599"/>
      <c r="BF1599"/>
      <c r="BG1599"/>
      <c r="BH1599"/>
      <c r="BI1599"/>
      <c r="BJ1599"/>
      <c r="BK1599"/>
      <c r="BL1599"/>
      <c r="BM1599"/>
      <c r="BN1599"/>
      <c r="BO1599"/>
      <c r="BP1599"/>
      <c r="BQ1599"/>
      <c r="BR1599"/>
      <c r="BS1599"/>
      <c r="BT1599"/>
    </row>
    <row r="1600" spans="1:72" s="8" customFormat="1" x14ac:dyDescent="0.25">
      <c r="A1600" s="93"/>
      <c r="B1600" s="93"/>
      <c r="C1600" s="93"/>
      <c r="D1600" s="93"/>
      <c r="E1600" s="104"/>
      <c r="F1600" s="104"/>
      <c r="G1600" s="104"/>
      <c r="H1600" s="104"/>
      <c r="I1600" s="104"/>
      <c r="J1600" s="104"/>
      <c r="K1600" s="104"/>
      <c r="L1600" s="104"/>
      <c r="M1600"/>
      <c r="N1600"/>
      <c r="O1600"/>
      <c r="P1600"/>
      <c r="Q1600"/>
      <c r="R1600"/>
      <c r="S1600"/>
      <c r="T1600"/>
      <c r="U1600"/>
      <c r="V1600"/>
      <c r="W1600"/>
      <c r="X1600"/>
      <c r="Y1600"/>
      <c r="Z1600"/>
      <c r="AA1600"/>
      <c r="AB1600"/>
      <c r="AC1600"/>
      <c r="AD1600"/>
      <c r="AE1600"/>
      <c r="AF1600"/>
      <c r="AG1600"/>
      <c r="AH1600"/>
      <c r="AI1600"/>
      <c r="AJ1600"/>
      <c r="AK1600"/>
      <c r="AL1600"/>
      <c r="AM1600"/>
      <c r="AN1600"/>
      <c r="AO1600"/>
      <c r="AP1600"/>
      <c r="AQ1600"/>
      <c r="AR1600"/>
      <c r="AS1600"/>
      <c r="AT1600"/>
      <c r="AU1600"/>
      <c r="AV1600"/>
      <c r="AW1600"/>
      <c r="AX1600"/>
      <c r="AY1600"/>
      <c r="AZ1600"/>
      <c r="BA1600"/>
      <c r="BB1600"/>
      <c r="BC1600"/>
      <c r="BD1600"/>
      <c r="BE1600"/>
      <c r="BF1600"/>
      <c r="BG1600"/>
      <c r="BH1600"/>
      <c r="BI1600"/>
      <c r="BJ1600"/>
      <c r="BK1600"/>
      <c r="BL1600"/>
      <c r="BM1600"/>
      <c r="BN1600"/>
      <c r="BO1600"/>
      <c r="BP1600"/>
      <c r="BQ1600"/>
      <c r="BR1600"/>
      <c r="BS1600"/>
      <c r="BT1600"/>
    </row>
    <row r="1601" spans="1:72" s="8" customFormat="1" x14ac:dyDescent="0.25">
      <c r="A1601" s="93"/>
      <c r="B1601" s="93"/>
      <c r="C1601" s="93"/>
      <c r="D1601" s="93"/>
      <c r="E1601" s="104"/>
      <c r="F1601" s="104"/>
      <c r="G1601" s="104"/>
      <c r="H1601" s="104"/>
      <c r="I1601" s="104"/>
      <c r="J1601" s="104"/>
      <c r="K1601" s="104"/>
      <c r="L1601" s="104"/>
      <c r="M1601"/>
      <c r="N1601"/>
      <c r="O1601"/>
      <c r="P1601"/>
      <c r="Q1601"/>
      <c r="R1601"/>
      <c r="S1601"/>
      <c r="T1601"/>
      <c r="U1601"/>
      <c r="V1601"/>
      <c r="W1601"/>
      <c r="X1601"/>
      <c r="Y1601"/>
      <c r="Z1601"/>
      <c r="AA1601"/>
      <c r="AB1601"/>
      <c r="AC1601"/>
      <c r="AD1601"/>
      <c r="AE1601"/>
      <c r="AF1601"/>
      <c r="AG1601"/>
      <c r="AH1601"/>
      <c r="AI1601"/>
      <c r="AJ1601"/>
      <c r="AK1601"/>
      <c r="AL1601"/>
      <c r="AM1601"/>
      <c r="AN1601"/>
      <c r="AO1601"/>
      <c r="AP1601"/>
      <c r="AQ1601"/>
      <c r="AR1601"/>
      <c r="AS1601"/>
      <c r="AT1601"/>
      <c r="AU1601"/>
      <c r="AV1601"/>
      <c r="AW1601"/>
      <c r="AX1601"/>
      <c r="AY1601"/>
      <c r="AZ1601"/>
      <c r="BA1601"/>
      <c r="BB1601"/>
      <c r="BC1601"/>
      <c r="BD1601"/>
      <c r="BE1601"/>
      <c r="BF1601"/>
      <c r="BG1601"/>
      <c r="BH1601"/>
      <c r="BI1601"/>
      <c r="BJ1601"/>
      <c r="BK1601"/>
      <c r="BL1601"/>
      <c r="BM1601"/>
      <c r="BN1601"/>
      <c r="BO1601"/>
      <c r="BP1601"/>
      <c r="BQ1601"/>
      <c r="BR1601"/>
      <c r="BS1601"/>
      <c r="BT1601"/>
    </row>
    <row r="1602" spans="1:72" s="8" customFormat="1" x14ac:dyDescent="0.25">
      <c r="A1602" s="93"/>
      <c r="B1602" s="93"/>
      <c r="C1602" s="93"/>
      <c r="D1602" s="93"/>
      <c r="E1602" s="104"/>
      <c r="F1602" s="104"/>
      <c r="G1602" s="104"/>
      <c r="H1602" s="104"/>
      <c r="I1602" s="104"/>
      <c r="J1602" s="104"/>
      <c r="K1602" s="104"/>
      <c r="L1602" s="104"/>
      <c r="M1602"/>
      <c r="N1602"/>
      <c r="O1602"/>
      <c r="P1602"/>
      <c r="Q1602"/>
      <c r="R1602"/>
      <c r="S1602"/>
      <c r="T1602"/>
      <c r="U1602"/>
      <c r="V1602"/>
      <c r="W1602"/>
      <c r="X1602"/>
      <c r="Y1602"/>
      <c r="Z1602"/>
      <c r="AA1602"/>
      <c r="AB1602"/>
      <c r="AC1602"/>
      <c r="AD1602"/>
      <c r="AE1602"/>
      <c r="AF1602"/>
      <c r="AG1602"/>
      <c r="AH1602"/>
      <c r="AI1602"/>
      <c r="AJ1602"/>
      <c r="AK1602"/>
      <c r="AL1602"/>
      <c r="AM1602"/>
      <c r="AN1602"/>
      <c r="AO1602"/>
      <c r="AP1602"/>
      <c r="AQ1602"/>
      <c r="AR1602"/>
      <c r="AS1602"/>
      <c r="AT1602"/>
      <c r="AU1602"/>
      <c r="AV1602"/>
      <c r="AW1602"/>
      <c r="AX1602"/>
      <c r="AY1602"/>
      <c r="AZ1602"/>
      <c r="BA1602"/>
      <c r="BB1602"/>
      <c r="BC1602"/>
      <c r="BD1602"/>
      <c r="BE1602"/>
      <c r="BF1602"/>
      <c r="BG1602"/>
      <c r="BH1602"/>
      <c r="BI1602"/>
      <c r="BJ1602"/>
      <c r="BK1602"/>
      <c r="BL1602"/>
      <c r="BM1602"/>
      <c r="BN1602"/>
      <c r="BO1602"/>
      <c r="BP1602"/>
      <c r="BQ1602"/>
      <c r="BR1602"/>
      <c r="BS1602"/>
      <c r="BT1602"/>
    </row>
    <row r="1603" spans="1:72" s="8" customFormat="1" x14ac:dyDescent="0.25">
      <c r="A1603" s="93"/>
      <c r="B1603" s="93"/>
      <c r="C1603" s="93"/>
      <c r="D1603" s="93"/>
      <c r="E1603" s="104"/>
      <c r="F1603" s="104"/>
      <c r="G1603" s="104"/>
      <c r="H1603" s="104"/>
      <c r="I1603" s="104"/>
      <c r="J1603" s="104"/>
      <c r="K1603" s="104"/>
      <c r="L1603" s="104"/>
      <c r="M1603"/>
      <c r="N1603"/>
      <c r="O1603"/>
      <c r="P1603"/>
      <c r="Q1603"/>
      <c r="R1603"/>
      <c r="S1603"/>
      <c r="T1603"/>
      <c r="U1603"/>
      <c r="V1603"/>
      <c r="W1603"/>
      <c r="X1603"/>
      <c r="Y1603"/>
      <c r="Z1603"/>
      <c r="AA1603"/>
      <c r="AB1603"/>
      <c r="AC1603"/>
      <c r="AD1603"/>
      <c r="AE1603"/>
      <c r="AF1603"/>
      <c r="AG1603"/>
      <c r="AH1603"/>
      <c r="AI1603"/>
      <c r="AJ1603"/>
      <c r="AK1603"/>
      <c r="AL1603"/>
      <c r="AM1603"/>
      <c r="AN1603"/>
      <c r="AO1603"/>
      <c r="AP1603"/>
      <c r="AQ1603"/>
      <c r="AR1603"/>
      <c r="AS1603"/>
      <c r="AT1603"/>
      <c r="AU1603"/>
      <c r="AV1603"/>
      <c r="AW1603"/>
      <c r="AX1603"/>
      <c r="AY1603"/>
      <c r="AZ1603"/>
      <c r="BA1603"/>
      <c r="BB1603"/>
      <c r="BC1603"/>
      <c r="BD1603"/>
      <c r="BE1603"/>
      <c r="BF1603"/>
      <c r="BG1603"/>
      <c r="BH1603"/>
      <c r="BI1603"/>
      <c r="BJ1603"/>
      <c r="BK1603"/>
      <c r="BL1603"/>
      <c r="BM1603"/>
      <c r="BN1603"/>
      <c r="BO1603"/>
      <c r="BP1603"/>
      <c r="BQ1603"/>
      <c r="BR1603"/>
      <c r="BS1603"/>
      <c r="BT1603"/>
    </row>
    <row r="1604" spans="1:72" s="8" customFormat="1" x14ac:dyDescent="0.25">
      <c r="A1604" s="93"/>
      <c r="B1604" s="93"/>
      <c r="C1604" s="93"/>
      <c r="D1604" s="93"/>
      <c r="E1604" s="104"/>
      <c r="F1604" s="104"/>
      <c r="G1604" s="104"/>
      <c r="H1604" s="104"/>
      <c r="I1604" s="104"/>
      <c r="J1604" s="104"/>
      <c r="K1604" s="104"/>
      <c r="L1604" s="104"/>
      <c r="M1604"/>
      <c r="N1604"/>
      <c r="O1604"/>
      <c r="P1604"/>
      <c r="Q1604"/>
      <c r="R1604"/>
      <c r="S1604"/>
      <c r="T1604"/>
      <c r="U1604"/>
      <c r="V1604"/>
      <c r="W1604"/>
      <c r="X1604"/>
      <c r="Y1604"/>
      <c r="Z1604"/>
      <c r="AA1604"/>
      <c r="AB1604"/>
      <c r="AC1604"/>
      <c r="AD1604"/>
      <c r="AE1604"/>
      <c r="AF1604"/>
      <c r="AG1604"/>
      <c r="AH1604"/>
      <c r="AI1604"/>
      <c r="AJ1604"/>
      <c r="AK1604"/>
      <c r="AL1604"/>
      <c r="AM1604"/>
      <c r="AN1604"/>
      <c r="AO1604"/>
      <c r="AP1604"/>
      <c r="AQ1604"/>
      <c r="AR1604"/>
      <c r="AS1604"/>
      <c r="AT1604"/>
      <c r="AU1604"/>
      <c r="AV1604"/>
      <c r="AW1604"/>
      <c r="AX1604"/>
      <c r="AY1604"/>
      <c r="AZ1604"/>
      <c r="BA1604"/>
      <c r="BB1604"/>
      <c r="BC1604"/>
      <c r="BD1604"/>
      <c r="BE1604"/>
      <c r="BF1604"/>
      <c r="BG1604"/>
      <c r="BH1604"/>
      <c r="BI1604"/>
      <c r="BJ1604"/>
      <c r="BK1604"/>
      <c r="BL1604"/>
      <c r="BM1604"/>
      <c r="BN1604"/>
      <c r="BO1604"/>
      <c r="BP1604"/>
      <c r="BQ1604"/>
      <c r="BR1604"/>
      <c r="BS1604"/>
      <c r="BT1604"/>
    </row>
    <row r="1605" spans="1:72" s="8" customFormat="1" x14ac:dyDescent="0.25">
      <c r="A1605" s="93"/>
      <c r="B1605" s="93"/>
      <c r="C1605" s="93"/>
      <c r="D1605" s="93"/>
      <c r="E1605" s="104"/>
      <c r="F1605" s="104"/>
      <c r="G1605" s="104"/>
      <c r="H1605" s="104"/>
      <c r="I1605" s="104"/>
      <c r="J1605" s="104"/>
      <c r="K1605" s="104"/>
      <c r="L1605" s="104"/>
      <c r="M1605"/>
      <c r="N1605"/>
      <c r="O1605"/>
      <c r="P1605"/>
      <c r="Q1605"/>
      <c r="R1605"/>
      <c r="S1605"/>
      <c r="T1605"/>
      <c r="U1605"/>
      <c r="V1605"/>
      <c r="W1605"/>
      <c r="X1605"/>
      <c r="Y1605"/>
      <c r="Z1605"/>
      <c r="AA1605"/>
      <c r="AB1605"/>
      <c r="AC1605"/>
      <c r="AD1605"/>
      <c r="AE1605"/>
      <c r="AF1605"/>
      <c r="AG1605"/>
      <c r="AH1605"/>
      <c r="AI1605"/>
      <c r="AJ1605"/>
      <c r="AK1605"/>
      <c r="AL1605"/>
      <c r="AM1605"/>
      <c r="AN1605"/>
      <c r="AO1605"/>
      <c r="AP1605"/>
      <c r="AQ1605"/>
      <c r="AR1605"/>
      <c r="AS1605"/>
      <c r="AT1605"/>
      <c r="AU1605"/>
      <c r="AV1605"/>
      <c r="AW1605"/>
      <c r="AX1605"/>
      <c r="AY1605"/>
      <c r="AZ1605"/>
      <c r="BA1605"/>
      <c r="BB1605"/>
      <c r="BC1605"/>
      <c r="BD1605"/>
      <c r="BE1605"/>
      <c r="BF1605"/>
      <c r="BG1605"/>
      <c r="BH1605"/>
      <c r="BI1605"/>
      <c r="BJ1605"/>
      <c r="BK1605"/>
      <c r="BL1605"/>
      <c r="BM1605"/>
      <c r="BN1605"/>
      <c r="BO1605"/>
      <c r="BP1605"/>
      <c r="BQ1605"/>
      <c r="BR1605"/>
      <c r="BS1605"/>
      <c r="BT1605"/>
    </row>
    <row r="1606" spans="1:72" s="8" customFormat="1" x14ac:dyDescent="0.25">
      <c r="A1606" s="93"/>
      <c r="B1606" s="93"/>
      <c r="C1606" s="93"/>
      <c r="D1606" s="93"/>
      <c r="E1606" s="104"/>
      <c r="F1606" s="104"/>
      <c r="G1606" s="104"/>
      <c r="H1606" s="104"/>
      <c r="I1606" s="104"/>
      <c r="J1606" s="104"/>
      <c r="K1606" s="104"/>
      <c r="L1606" s="104"/>
      <c r="M1606"/>
      <c r="N1606"/>
      <c r="O1606"/>
      <c r="P1606"/>
      <c r="Q1606"/>
      <c r="R1606"/>
      <c r="S1606"/>
      <c r="T1606"/>
      <c r="U1606"/>
      <c r="V1606"/>
      <c r="W1606"/>
      <c r="X1606"/>
      <c r="Y1606"/>
      <c r="Z1606"/>
      <c r="AA1606"/>
      <c r="AB1606"/>
      <c r="AC1606"/>
      <c r="AD1606"/>
      <c r="AE1606"/>
      <c r="AF1606"/>
      <c r="AG1606"/>
      <c r="AH1606"/>
      <c r="AI1606"/>
      <c r="AJ1606"/>
      <c r="AK1606"/>
      <c r="AL1606"/>
      <c r="AM1606"/>
      <c r="AN1606"/>
      <c r="AO1606"/>
      <c r="AP1606"/>
      <c r="AQ1606"/>
      <c r="AR1606"/>
      <c r="AS1606"/>
      <c r="AT1606"/>
      <c r="AU1606"/>
      <c r="AV1606"/>
      <c r="AW1606"/>
      <c r="AX1606"/>
      <c r="AY1606"/>
      <c r="AZ1606"/>
      <c r="BA1606"/>
      <c r="BB1606"/>
      <c r="BC1606"/>
      <c r="BD1606"/>
      <c r="BE1606"/>
      <c r="BF1606"/>
      <c r="BG1606"/>
      <c r="BH1606"/>
      <c r="BI1606"/>
      <c r="BJ1606"/>
      <c r="BK1606"/>
      <c r="BL1606"/>
      <c r="BM1606"/>
      <c r="BN1606"/>
      <c r="BO1606"/>
      <c r="BP1606"/>
      <c r="BQ1606"/>
      <c r="BR1606"/>
      <c r="BS1606"/>
      <c r="BT1606"/>
    </row>
    <row r="1607" spans="1:72" s="8" customFormat="1" x14ac:dyDescent="0.25">
      <c r="A1607" s="93"/>
      <c r="B1607" s="93"/>
      <c r="C1607" s="93"/>
      <c r="D1607" s="93"/>
      <c r="E1607" s="104"/>
      <c r="F1607" s="104"/>
      <c r="G1607" s="104"/>
      <c r="H1607" s="104"/>
      <c r="I1607" s="104"/>
      <c r="J1607" s="104"/>
      <c r="K1607" s="104"/>
      <c r="L1607" s="104"/>
      <c r="M1607"/>
      <c r="N1607"/>
      <c r="O1607"/>
      <c r="P1607"/>
      <c r="Q1607"/>
      <c r="R1607"/>
      <c r="S1607"/>
      <c r="T1607"/>
      <c r="U1607"/>
      <c r="V1607"/>
      <c r="W1607"/>
      <c r="X1607"/>
      <c r="Y1607"/>
      <c r="Z1607"/>
      <c r="AA1607"/>
      <c r="AB1607"/>
      <c r="AC1607"/>
      <c r="AD1607"/>
      <c r="AE1607"/>
      <c r="AF1607"/>
      <c r="AG1607"/>
      <c r="AH1607"/>
      <c r="AI1607"/>
      <c r="AJ1607"/>
      <c r="AK1607"/>
      <c r="AL1607"/>
      <c r="AM1607"/>
      <c r="AN1607"/>
      <c r="AO1607"/>
      <c r="AP1607"/>
      <c r="AQ1607"/>
      <c r="AR1607"/>
      <c r="AS1607"/>
      <c r="AT1607"/>
      <c r="AU1607"/>
      <c r="AV1607"/>
      <c r="AW1607"/>
      <c r="AX1607"/>
      <c r="AY1607"/>
      <c r="AZ1607"/>
      <c r="BA1607"/>
      <c r="BB1607"/>
      <c r="BC1607"/>
      <c r="BD1607"/>
      <c r="BE1607"/>
      <c r="BF1607"/>
      <c r="BG1607"/>
      <c r="BH1607"/>
      <c r="BI1607"/>
      <c r="BJ1607"/>
      <c r="BK1607"/>
      <c r="BL1607"/>
      <c r="BM1607"/>
      <c r="BN1607"/>
      <c r="BO1607"/>
      <c r="BP1607"/>
      <c r="BQ1607"/>
      <c r="BR1607"/>
      <c r="BS1607"/>
      <c r="BT1607"/>
    </row>
    <row r="1608" spans="1:72" s="8" customFormat="1" x14ac:dyDescent="0.25">
      <c r="A1608" s="93"/>
      <c r="B1608" s="93"/>
      <c r="C1608" s="93"/>
      <c r="D1608" s="93"/>
      <c r="E1608" s="104"/>
      <c r="F1608" s="104"/>
      <c r="G1608" s="104"/>
      <c r="H1608" s="104"/>
      <c r="I1608" s="104"/>
      <c r="J1608" s="104"/>
      <c r="K1608" s="104"/>
      <c r="L1608" s="104"/>
      <c r="M1608"/>
      <c r="N1608"/>
      <c r="O1608"/>
      <c r="P1608"/>
      <c r="Q1608"/>
      <c r="R1608"/>
      <c r="S1608"/>
      <c r="T1608"/>
      <c r="U1608"/>
      <c r="V1608"/>
      <c r="W1608"/>
      <c r="X1608"/>
      <c r="Y1608"/>
      <c r="Z1608"/>
      <c r="AA1608"/>
      <c r="AB1608"/>
      <c r="AC1608"/>
      <c r="AD1608"/>
      <c r="AE1608"/>
      <c r="AF1608"/>
      <c r="AG1608"/>
      <c r="AH1608"/>
      <c r="AI1608"/>
      <c r="AJ1608"/>
      <c r="AK1608"/>
      <c r="AL1608"/>
      <c r="AM1608"/>
      <c r="AN1608"/>
      <c r="AO1608"/>
      <c r="AP1608"/>
      <c r="AQ1608"/>
      <c r="AR1608"/>
      <c r="AS1608"/>
      <c r="AT1608"/>
      <c r="AU1608"/>
      <c r="AV1608"/>
      <c r="AW1608"/>
      <c r="AX1608"/>
      <c r="AY1608"/>
      <c r="AZ1608"/>
      <c r="BA1608"/>
      <c r="BB1608"/>
      <c r="BC1608"/>
      <c r="BD1608"/>
      <c r="BE1608"/>
      <c r="BF1608"/>
      <c r="BG1608"/>
      <c r="BH1608"/>
      <c r="BI1608"/>
      <c r="BJ1608"/>
      <c r="BK1608"/>
      <c r="BL1608"/>
      <c r="BM1608"/>
      <c r="BN1608"/>
      <c r="BO1608"/>
      <c r="BP1608"/>
      <c r="BQ1608"/>
      <c r="BR1608"/>
      <c r="BS1608"/>
      <c r="BT1608"/>
    </row>
    <row r="1609" spans="1:72" s="8" customFormat="1" x14ac:dyDescent="0.25">
      <c r="A1609" s="93"/>
      <c r="B1609" s="93"/>
      <c r="C1609" s="93"/>
      <c r="D1609" s="93"/>
      <c r="E1609" s="104"/>
      <c r="F1609" s="104"/>
      <c r="G1609" s="104"/>
      <c r="H1609" s="104"/>
      <c r="I1609" s="104"/>
      <c r="J1609" s="104"/>
      <c r="K1609" s="104"/>
      <c r="L1609" s="104"/>
      <c r="M1609"/>
      <c r="N1609"/>
      <c r="O1609"/>
      <c r="P1609"/>
      <c r="Q1609"/>
      <c r="R1609"/>
      <c r="S1609"/>
      <c r="T1609"/>
      <c r="U1609"/>
      <c r="V1609"/>
      <c r="W1609"/>
      <c r="X1609"/>
      <c r="Y1609"/>
      <c r="Z1609"/>
      <c r="AA1609"/>
      <c r="AB1609"/>
      <c r="AC1609"/>
      <c r="AD1609"/>
      <c r="AE1609"/>
      <c r="AF1609"/>
      <c r="AG1609"/>
      <c r="AH1609"/>
      <c r="AI1609"/>
      <c r="AJ1609"/>
      <c r="AK1609"/>
      <c r="AL1609"/>
      <c r="AM1609"/>
      <c r="AN1609"/>
      <c r="AO1609"/>
      <c r="AP1609"/>
      <c r="AQ1609"/>
      <c r="AR1609"/>
      <c r="AS1609"/>
      <c r="AT1609"/>
      <c r="AU1609"/>
      <c r="AV1609"/>
      <c r="AW1609"/>
      <c r="AX1609"/>
      <c r="AY1609"/>
      <c r="AZ1609"/>
      <c r="BA1609"/>
      <c r="BB1609"/>
      <c r="BC1609"/>
      <c r="BD1609"/>
      <c r="BE1609"/>
      <c r="BF1609"/>
      <c r="BG1609"/>
      <c r="BH1609"/>
      <c r="BI1609"/>
      <c r="BJ1609"/>
      <c r="BK1609"/>
      <c r="BL1609"/>
      <c r="BM1609"/>
      <c r="BN1609"/>
      <c r="BO1609"/>
      <c r="BP1609"/>
      <c r="BQ1609"/>
      <c r="BR1609"/>
      <c r="BS1609"/>
      <c r="BT1609"/>
    </row>
    <row r="1610" spans="1:72" s="8" customFormat="1" x14ac:dyDescent="0.25">
      <c r="A1610" s="93"/>
      <c r="B1610" s="93"/>
      <c r="C1610" s="93"/>
      <c r="D1610" s="93"/>
      <c r="E1610" s="104"/>
      <c r="F1610" s="104"/>
      <c r="G1610" s="104"/>
      <c r="H1610" s="104"/>
      <c r="I1610" s="104"/>
      <c r="J1610" s="104"/>
      <c r="K1610" s="104"/>
      <c r="L1610" s="104"/>
      <c r="M1610"/>
      <c r="N1610"/>
      <c r="O1610"/>
      <c r="P1610"/>
      <c r="Q1610"/>
      <c r="R1610"/>
      <c r="S1610"/>
      <c r="T1610"/>
      <c r="U1610"/>
      <c r="V1610"/>
      <c r="W1610"/>
      <c r="X1610"/>
      <c r="Y1610"/>
      <c r="Z1610"/>
      <c r="AA1610"/>
      <c r="AB1610"/>
      <c r="AC1610"/>
      <c r="AD1610"/>
      <c r="AE1610"/>
      <c r="AF1610"/>
      <c r="AG1610"/>
      <c r="AH1610"/>
      <c r="AI1610"/>
      <c r="AJ1610"/>
      <c r="AK1610"/>
      <c r="AL1610"/>
      <c r="AM1610"/>
      <c r="AN1610"/>
      <c r="AO1610"/>
      <c r="AP1610"/>
      <c r="AQ1610"/>
      <c r="AR1610"/>
      <c r="AS1610"/>
      <c r="AT1610"/>
      <c r="AU1610"/>
      <c r="AV1610"/>
      <c r="AW1610"/>
      <c r="AX1610"/>
      <c r="AY1610"/>
      <c r="AZ1610"/>
      <c r="BA1610"/>
      <c r="BB1610"/>
      <c r="BC1610"/>
      <c r="BD1610"/>
      <c r="BE1610"/>
      <c r="BF1610"/>
      <c r="BG1610"/>
      <c r="BH1610"/>
      <c r="BI1610"/>
      <c r="BJ1610"/>
      <c r="BK1610"/>
      <c r="BL1610"/>
      <c r="BM1610"/>
      <c r="BN1610"/>
      <c r="BO1610"/>
      <c r="BP1610"/>
      <c r="BQ1610"/>
      <c r="BR1610"/>
      <c r="BS1610"/>
      <c r="BT1610"/>
    </row>
    <row r="1611" spans="1:72" s="8" customFormat="1" x14ac:dyDescent="0.25">
      <c r="A1611" s="93"/>
      <c r="B1611" s="93"/>
      <c r="C1611" s="93"/>
      <c r="D1611" s="93"/>
      <c r="E1611" s="104"/>
      <c r="F1611" s="104"/>
      <c r="G1611" s="104"/>
      <c r="H1611" s="104"/>
      <c r="I1611" s="104"/>
      <c r="J1611" s="104"/>
      <c r="K1611" s="104"/>
      <c r="L1611" s="104"/>
      <c r="M1611"/>
      <c r="N1611"/>
      <c r="O1611"/>
      <c r="P1611"/>
      <c r="Q1611"/>
      <c r="R1611"/>
      <c r="S1611"/>
      <c r="T1611"/>
      <c r="U1611"/>
      <c r="V1611"/>
      <c r="W1611"/>
      <c r="X1611"/>
      <c r="Y1611"/>
      <c r="Z1611"/>
      <c r="AA1611"/>
      <c r="AB1611"/>
      <c r="AC1611"/>
      <c r="AD1611"/>
      <c r="AE1611"/>
      <c r="AF1611"/>
      <c r="AG1611"/>
      <c r="AH1611"/>
      <c r="AI1611"/>
      <c r="AJ1611"/>
      <c r="AK1611"/>
      <c r="AL1611"/>
      <c r="AM1611"/>
      <c r="AN1611"/>
      <c r="AO1611"/>
      <c r="AP1611"/>
      <c r="AQ1611"/>
      <c r="AR1611"/>
      <c r="AS1611"/>
      <c r="AT1611"/>
      <c r="AU1611"/>
      <c r="AV1611"/>
      <c r="AW1611"/>
      <c r="AX1611"/>
      <c r="AY1611"/>
      <c r="AZ1611"/>
      <c r="BA1611"/>
      <c r="BB1611"/>
      <c r="BC1611"/>
      <c r="BD1611"/>
      <c r="BE1611"/>
      <c r="BF1611"/>
      <c r="BG1611"/>
      <c r="BH1611"/>
      <c r="BI1611"/>
      <c r="BJ1611"/>
      <c r="BK1611"/>
      <c r="BL1611"/>
      <c r="BM1611"/>
      <c r="BN1611"/>
      <c r="BO1611"/>
      <c r="BP1611"/>
      <c r="BQ1611"/>
      <c r="BR1611"/>
      <c r="BS1611"/>
      <c r="BT1611"/>
    </row>
    <row r="1612" spans="1:72" s="8" customFormat="1" x14ac:dyDescent="0.25">
      <c r="A1612" s="93"/>
      <c r="B1612" s="93"/>
      <c r="C1612" s="93"/>
      <c r="D1612" s="93"/>
      <c r="E1612" s="104"/>
      <c r="F1612" s="104"/>
      <c r="G1612" s="104"/>
      <c r="H1612" s="104"/>
      <c r="I1612" s="104"/>
      <c r="J1612" s="104"/>
      <c r="K1612" s="104"/>
      <c r="L1612" s="104"/>
      <c r="M1612"/>
      <c r="N1612"/>
      <c r="O1612"/>
      <c r="P1612"/>
      <c r="Q1612"/>
      <c r="R1612"/>
      <c r="S1612"/>
      <c r="T1612"/>
      <c r="U1612"/>
      <c r="V1612"/>
      <c r="W1612"/>
      <c r="X1612"/>
      <c r="Y1612"/>
      <c r="Z1612"/>
      <c r="AA1612"/>
      <c r="AB1612"/>
      <c r="AC1612"/>
      <c r="AD1612"/>
      <c r="AE1612"/>
      <c r="AF1612"/>
      <c r="AG1612"/>
      <c r="AH1612"/>
      <c r="AI1612"/>
      <c r="AJ1612"/>
      <c r="AK1612"/>
      <c r="AL1612"/>
      <c r="AM1612"/>
      <c r="AN1612"/>
      <c r="AO1612"/>
      <c r="AP1612"/>
      <c r="AQ1612"/>
      <c r="AR1612"/>
      <c r="AS1612"/>
      <c r="AT1612"/>
      <c r="AU1612"/>
      <c r="AV1612"/>
      <c r="AW1612"/>
      <c r="AX1612"/>
      <c r="AY1612"/>
      <c r="AZ1612"/>
      <c r="BA1612"/>
      <c r="BB1612"/>
      <c r="BC1612"/>
      <c r="BD1612"/>
      <c r="BE1612"/>
      <c r="BF1612"/>
      <c r="BG1612"/>
      <c r="BH1612"/>
      <c r="BI1612"/>
      <c r="BJ1612"/>
      <c r="BK1612"/>
      <c r="BL1612"/>
      <c r="BM1612"/>
      <c r="BN1612"/>
      <c r="BO1612"/>
      <c r="BP1612"/>
      <c r="BQ1612"/>
      <c r="BR1612"/>
      <c r="BS1612"/>
      <c r="BT1612"/>
    </row>
    <row r="1613" spans="1:72" s="8" customFormat="1" x14ac:dyDescent="0.25">
      <c r="A1613" s="93"/>
      <c r="B1613" s="93"/>
      <c r="C1613" s="93"/>
      <c r="D1613" s="93"/>
      <c r="E1613" s="104"/>
      <c r="F1613" s="104"/>
      <c r="G1613" s="104"/>
      <c r="H1613" s="104"/>
      <c r="I1613" s="104"/>
      <c r="J1613" s="104"/>
      <c r="K1613" s="104"/>
      <c r="L1613" s="104"/>
      <c r="M1613"/>
      <c r="N1613"/>
      <c r="O1613"/>
      <c r="P1613"/>
      <c r="Q1613"/>
      <c r="R1613"/>
      <c r="S1613"/>
      <c r="T1613"/>
      <c r="U1613"/>
      <c r="V1613"/>
      <c r="W1613"/>
      <c r="X1613"/>
      <c r="Y1613"/>
      <c r="Z1613"/>
      <c r="AA1613"/>
      <c r="AB1613"/>
      <c r="AC1613"/>
      <c r="AD1613"/>
      <c r="AE1613"/>
      <c r="AF1613"/>
      <c r="AG1613"/>
      <c r="AH1613"/>
      <c r="AI1613"/>
      <c r="AJ1613"/>
      <c r="AK1613"/>
      <c r="AL1613"/>
      <c r="AM1613"/>
      <c r="AN1613"/>
      <c r="AO1613"/>
      <c r="AP1613"/>
      <c r="AQ1613"/>
      <c r="AR1613"/>
      <c r="AS1613"/>
      <c r="AT1613"/>
      <c r="AU1613"/>
      <c r="AV1613"/>
      <c r="AW1613"/>
      <c r="AX1613"/>
      <c r="AY1613"/>
      <c r="AZ1613"/>
      <c r="BA1613"/>
      <c r="BB1613"/>
      <c r="BC1613"/>
      <c r="BD1613"/>
      <c r="BE1613"/>
      <c r="BF1613"/>
      <c r="BG1613"/>
      <c r="BH1613"/>
      <c r="BI1613"/>
      <c r="BJ1613"/>
      <c r="BK1613"/>
      <c r="BL1613"/>
      <c r="BM1613"/>
      <c r="BN1613"/>
      <c r="BO1613"/>
      <c r="BP1613"/>
      <c r="BQ1613"/>
      <c r="BR1613"/>
      <c r="BS1613"/>
      <c r="BT1613"/>
    </row>
    <row r="1614" spans="1:72" s="8" customFormat="1" x14ac:dyDescent="0.25">
      <c r="A1614" s="93"/>
      <c r="B1614" s="93"/>
      <c r="C1614" s="93"/>
      <c r="D1614" s="93"/>
      <c r="E1614" s="104"/>
      <c r="F1614" s="104"/>
      <c r="G1614" s="104"/>
      <c r="H1614" s="104"/>
      <c r="I1614" s="104"/>
      <c r="J1614" s="104"/>
      <c r="K1614" s="104"/>
      <c r="L1614" s="104"/>
      <c r="M1614"/>
      <c r="N1614"/>
      <c r="O1614"/>
      <c r="P1614"/>
      <c r="Q1614"/>
      <c r="R1614"/>
      <c r="S1614"/>
      <c r="T1614"/>
      <c r="U1614"/>
      <c r="V1614"/>
      <c r="W1614"/>
      <c r="X1614"/>
      <c r="Y1614"/>
      <c r="Z1614"/>
      <c r="AA1614"/>
      <c r="AB1614"/>
      <c r="AC1614"/>
      <c r="AD1614"/>
      <c r="AE1614"/>
      <c r="AF1614"/>
      <c r="AG1614"/>
      <c r="AH1614"/>
      <c r="AI1614"/>
      <c r="AJ1614"/>
      <c r="AK1614"/>
      <c r="AL1614"/>
      <c r="AM1614"/>
      <c r="AN1614"/>
      <c r="AO1614"/>
      <c r="AP1614"/>
      <c r="AQ1614"/>
      <c r="AR1614"/>
      <c r="AS1614"/>
      <c r="AT1614"/>
      <c r="AU1614"/>
      <c r="AV1614"/>
      <c r="AW1614"/>
      <c r="AX1614"/>
      <c r="AY1614"/>
      <c r="AZ1614"/>
      <c r="BA1614"/>
      <c r="BB1614"/>
      <c r="BC1614"/>
      <c r="BD1614"/>
      <c r="BE1614"/>
      <c r="BF1614"/>
      <c r="BG1614"/>
      <c r="BH1614"/>
      <c r="BI1614"/>
      <c r="BJ1614"/>
      <c r="BK1614"/>
      <c r="BL1614"/>
      <c r="BM1614"/>
      <c r="BN1614"/>
      <c r="BO1614"/>
      <c r="BP1614"/>
      <c r="BQ1614"/>
      <c r="BR1614"/>
      <c r="BS1614"/>
      <c r="BT1614"/>
    </row>
    <row r="1615" spans="1:72" s="8" customFormat="1" x14ac:dyDescent="0.25">
      <c r="A1615" s="93"/>
      <c r="B1615" s="93"/>
      <c r="C1615" s="93"/>
      <c r="D1615" s="93"/>
      <c r="E1615" s="104"/>
      <c r="F1615" s="104"/>
      <c r="G1615" s="104"/>
      <c r="H1615" s="104"/>
      <c r="I1615" s="104"/>
      <c r="J1615" s="104"/>
      <c r="K1615" s="104"/>
      <c r="L1615" s="104"/>
      <c r="M1615"/>
      <c r="N1615"/>
      <c r="O1615"/>
      <c r="P1615"/>
      <c r="Q1615"/>
      <c r="R1615"/>
      <c r="S1615"/>
      <c r="T1615"/>
      <c r="U1615"/>
      <c r="V1615"/>
      <c r="W1615"/>
      <c r="X1615"/>
      <c r="Y1615"/>
      <c r="Z1615"/>
      <c r="AA1615"/>
      <c r="AB1615"/>
      <c r="AC1615"/>
      <c r="AD1615"/>
      <c r="AE1615"/>
      <c r="AF1615"/>
      <c r="AG1615"/>
      <c r="AH1615"/>
      <c r="AI1615"/>
      <c r="AJ1615"/>
      <c r="AK1615"/>
      <c r="AL1615"/>
      <c r="AM1615"/>
      <c r="AN1615"/>
      <c r="AO1615"/>
      <c r="AP1615"/>
      <c r="AQ1615"/>
      <c r="AR1615"/>
      <c r="AS1615"/>
      <c r="AT1615"/>
      <c r="AU1615"/>
      <c r="AV1615"/>
      <c r="AW1615"/>
      <c r="AX1615"/>
      <c r="AY1615"/>
      <c r="AZ1615"/>
      <c r="BA1615"/>
      <c r="BB1615"/>
      <c r="BC1615"/>
      <c r="BD1615"/>
      <c r="BE1615"/>
      <c r="BF1615"/>
      <c r="BG1615"/>
      <c r="BH1615"/>
      <c r="BI1615"/>
      <c r="BJ1615"/>
      <c r="BK1615"/>
      <c r="BL1615"/>
      <c r="BM1615"/>
      <c r="BN1615"/>
      <c r="BO1615"/>
      <c r="BP1615"/>
      <c r="BQ1615"/>
      <c r="BR1615"/>
      <c r="BS1615"/>
      <c r="BT1615"/>
    </row>
    <row r="1616" spans="1:72" s="8" customFormat="1" x14ac:dyDescent="0.25">
      <c r="A1616" s="93"/>
      <c r="B1616" s="93"/>
      <c r="C1616" s="93"/>
      <c r="D1616" s="93"/>
      <c r="E1616" s="104"/>
      <c r="F1616" s="104"/>
      <c r="G1616" s="104"/>
      <c r="H1616" s="104"/>
      <c r="I1616" s="104"/>
      <c r="J1616" s="104"/>
      <c r="K1616" s="104"/>
      <c r="L1616" s="104"/>
      <c r="M1616"/>
      <c r="N1616"/>
      <c r="O1616"/>
      <c r="P1616"/>
      <c r="Q1616"/>
      <c r="R1616"/>
      <c r="S1616"/>
      <c r="T1616"/>
      <c r="U1616"/>
      <c r="V1616"/>
      <c r="W1616"/>
      <c r="X1616"/>
      <c r="Y1616"/>
      <c r="Z1616"/>
      <c r="AA1616"/>
      <c r="AB1616"/>
      <c r="AC1616"/>
      <c r="AD1616"/>
      <c r="AE1616"/>
      <c r="AF1616"/>
      <c r="AG1616"/>
      <c r="AH1616"/>
      <c r="AI1616"/>
      <c r="AJ1616"/>
      <c r="AK1616"/>
      <c r="AL1616"/>
      <c r="AM1616"/>
      <c r="AN1616"/>
      <c r="AO1616"/>
      <c r="AP1616"/>
      <c r="AQ1616"/>
      <c r="AR1616"/>
      <c r="AS1616"/>
      <c r="AT1616"/>
      <c r="AU1616"/>
      <c r="AV1616"/>
      <c r="AW1616"/>
      <c r="AX1616"/>
      <c r="AY1616"/>
      <c r="AZ1616"/>
      <c r="BA1616"/>
      <c r="BB1616"/>
      <c r="BC1616"/>
      <c r="BD1616"/>
      <c r="BE1616"/>
      <c r="BF1616"/>
      <c r="BG1616"/>
      <c r="BH1616"/>
      <c r="BI1616"/>
      <c r="BJ1616"/>
      <c r="BK1616"/>
      <c r="BL1616"/>
      <c r="BM1616"/>
      <c r="BN1616"/>
      <c r="BO1616"/>
      <c r="BP1616"/>
      <c r="BQ1616"/>
      <c r="BR1616"/>
      <c r="BS1616"/>
      <c r="BT1616"/>
    </row>
    <row r="1617" spans="1:72" s="8" customFormat="1" x14ac:dyDescent="0.25">
      <c r="A1617" s="93"/>
      <c r="B1617" s="93"/>
      <c r="C1617" s="93"/>
      <c r="D1617" s="93"/>
      <c r="E1617" s="104"/>
      <c r="F1617" s="104"/>
      <c r="G1617" s="104"/>
      <c r="H1617" s="104"/>
      <c r="I1617" s="104"/>
      <c r="J1617" s="104"/>
      <c r="K1617" s="104"/>
      <c r="L1617" s="104"/>
      <c r="M1617"/>
      <c r="N1617"/>
      <c r="O1617"/>
      <c r="P1617"/>
      <c r="Q1617"/>
      <c r="R1617"/>
      <c r="S1617"/>
      <c r="T1617"/>
      <c r="U1617"/>
      <c r="V1617"/>
      <c r="W1617"/>
      <c r="X1617"/>
      <c r="Y1617"/>
      <c r="Z1617"/>
      <c r="AA1617"/>
      <c r="AB1617"/>
      <c r="AC1617"/>
      <c r="AD1617"/>
      <c r="AE1617"/>
      <c r="AF1617"/>
      <c r="AG1617"/>
      <c r="AH1617"/>
      <c r="AI1617"/>
      <c r="AJ1617"/>
      <c r="AK1617"/>
      <c r="AL1617"/>
      <c r="AM1617"/>
      <c r="AN1617"/>
      <c r="AO1617"/>
      <c r="AP1617"/>
      <c r="AQ1617"/>
      <c r="AR1617"/>
      <c r="AS1617"/>
      <c r="AT1617"/>
      <c r="AU1617"/>
      <c r="AV1617"/>
      <c r="AW1617"/>
      <c r="AX1617"/>
      <c r="AY1617"/>
      <c r="AZ1617"/>
      <c r="BA1617"/>
      <c r="BB1617"/>
      <c r="BC1617"/>
      <c r="BD1617"/>
      <c r="BE1617"/>
      <c r="BF1617"/>
      <c r="BG1617"/>
      <c r="BH1617"/>
      <c r="BI1617"/>
      <c r="BJ1617"/>
      <c r="BK1617"/>
      <c r="BL1617"/>
      <c r="BM1617"/>
      <c r="BN1617"/>
      <c r="BO1617"/>
      <c r="BP1617"/>
      <c r="BQ1617"/>
      <c r="BR1617"/>
      <c r="BS1617"/>
      <c r="BT1617"/>
    </row>
    <row r="1618" spans="1:72" s="8" customFormat="1" x14ac:dyDescent="0.25">
      <c r="A1618" s="93"/>
      <c r="B1618" s="93"/>
      <c r="C1618" s="93"/>
      <c r="D1618" s="93"/>
      <c r="E1618" s="104"/>
      <c r="F1618" s="104"/>
      <c r="G1618" s="104"/>
      <c r="H1618" s="104"/>
      <c r="I1618" s="104"/>
      <c r="J1618" s="104"/>
      <c r="K1618" s="104"/>
      <c r="L1618" s="104"/>
      <c r="M1618"/>
      <c r="N1618"/>
      <c r="O1618"/>
      <c r="P1618"/>
      <c r="Q1618"/>
      <c r="R1618"/>
      <c r="S1618"/>
      <c r="T1618"/>
      <c r="U1618"/>
      <c r="V1618"/>
      <c r="W1618"/>
      <c r="X1618"/>
      <c r="Y1618"/>
      <c r="Z1618"/>
      <c r="AA1618"/>
      <c r="AB1618"/>
      <c r="AC1618"/>
      <c r="AD1618"/>
      <c r="AE1618"/>
      <c r="AF1618"/>
      <c r="AG1618"/>
      <c r="AH1618"/>
      <c r="AI1618"/>
      <c r="AJ1618"/>
      <c r="AK1618"/>
      <c r="AL1618"/>
      <c r="AM1618"/>
      <c r="AN1618"/>
      <c r="AO1618"/>
      <c r="AP1618"/>
      <c r="AQ1618"/>
      <c r="AR1618"/>
      <c r="AS1618"/>
      <c r="AT1618"/>
      <c r="AU1618"/>
      <c r="AV1618"/>
      <c r="AW1618"/>
      <c r="AX1618"/>
      <c r="AY1618"/>
      <c r="AZ1618"/>
      <c r="BA1618"/>
      <c r="BB1618"/>
      <c r="BC1618"/>
      <c r="BD1618"/>
      <c r="BE1618"/>
      <c r="BF1618"/>
      <c r="BG1618"/>
      <c r="BH1618"/>
      <c r="BI1618"/>
      <c r="BJ1618"/>
      <c r="BK1618"/>
      <c r="BL1618"/>
      <c r="BM1618"/>
      <c r="BN1618"/>
      <c r="BO1618"/>
      <c r="BP1618"/>
      <c r="BQ1618"/>
      <c r="BR1618"/>
      <c r="BS1618"/>
      <c r="BT1618"/>
    </row>
    <row r="1619" spans="1:72" s="8" customFormat="1" x14ac:dyDescent="0.25">
      <c r="A1619" s="93"/>
      <c r="B1619" s="93"/>
      <c r="C1619" s="93"/>
      <c r="D1619" s="93"/>
      <c r="E1619" s="104"/>
      <c r="F1619" s="104"/>
      <c r="G1619" s="104"/>
      <c r="H1619" s="104"/>
      <c r="I1619" s="104"/>
      <c r="J1619" s="104"/>
      <c r="K1619" s="104"/>
      <c r="L1619" s="104"/>
      <c r="M1619"/>
      <c r="N1619"/>
      <c r="O1619"/>
      <c r="P1619"/>
      <c r="Q1619"/>
      <c r="R1619"/>
      <c r="S1619"/>
      <c r="T1619"/>
      <c r="U1619"/>
      <c r="V1619"/>
      <c r="W1619"/>
      <c r="X1619"/>
      <c r="Y1619"/>
      <c r="Z1619"/>
      <c r="AA1619"/>
      <c r="AB1619"/>
      <c r="AC1619"/>
      <c r="AD1619"/>
      <c r="AE1619"/>
      <c r="AF1619"/>
      <c r="AG1619"/>
      <c r="AH1619"/>
      <c r="AI1619"/>
      <c r="AJ1619"/>
      <c r="AK1619"/>
      <c r="AL1619"/>
      <c r="AM1619"/>
      <c r="AN1619"/>
      <c r="AO1619"/>
      <c r="AP1619"/>
      <c r="AQ1619"/>
      <c r="AR1619"/>
      <c r="AS1619"/>
      <c r="AT1619"/>
      <c r="AU1619"/>
      <c r="AV1619"/>
      <c r="AW1619"/>
      <c r="AX1619"/>
      <c r="AY1619"/>
      <c r="AZ1619"/>
      <c r="BA1619"/>
      <c r="BB1619"/>
      <c r="BC1619"/>
      <c r="BD1619"/>
      <c r="BE1619"/>
      <c r="BF1619"/>
      <c r="BG1619"/>
      <c r="BH1619"/>
      <c r="BI1619"/>
      <c r="BJ1619"/>
      <c r="BK1619"/>
      <c r="BL1619"/>
      <c r="BM1619"/>
      <c r="BN1619"/>
      <c r="BO1619"/>
      <c r="BP1619"/>
      <c r="BQ1619"/>
      <c r="BR1619"/>
      <c r="BS1619"/>
      <c r="BT1619"/>
    </row>
    <row r="1620" spans="1:72" s="8" customFormat="1" x14ac:dyDescent="0.25">
      <c r="A1620" s="93"/>
      <c r="B1620" s="93"/>
      <c r="C1620" s="93"/>
      <c r="D1620" s="93"/>
      <c r="E1620" s="104"/>
      <c r="F1620" s="104"/>
      <c r="G1620" s="104"/>
      <c r="H1620" s="104"/>
      <c r="I1620" s="104"/>
      <c r="J1620" s="104"/>
      <c r="K1620" s="104"/>
      <c r="L1620" s="104"/>
      <c r="M1620"/>
      <c r="N1620"/>
      <c r="O1620"/>
      <c r="P1620"/>
      <c r="Q1620"/>
      <c r="R1620"/>
      <c r="S1620"/>
      <c r="T1620"/>
      <c r="U1620"/>
      <c r="V1620"/>
      <c r="W1620"/>
      <c r="X1620"/>
      <c r="Y1620"/>
      <c r="Z1620"/>
      <c r="AA1620"/>
      <c r="AB1620"/>
      <c r="AC1620"/>
      <c r="AD1620"/>
      <c r="AE1620"/>
      <c r="AF1620"/>
      <c r="AG1620"/>
      <c r="AH1620"/>
      <c r="AI1620"/>
      <c r="AJ1620"/>
      <c r="AK1620"/>
      <c r="AL1620"/>
      <c r="AM1620"/>
      <c r="AN1620"/>
      <c r="AO1620"/>
      <c r="AP1620"/>
      <c r="AQ1620"/>
      <c r="AR1620"/>
      <c r="AS1620"/>
      <c r="AT1620"/>
      <c r="AU1620"/>
      <c r="AV1620"/>
      <c r="AW1620"/>
      <c r="AX1620"/>
      <c r="AY1620"/>
      <c r="AZ1620"/>
      <c r="BA1620"/>
      <c r="BB1620"/>
      <c r="BC1620"/>
      <c r="BD1620"/>
      <c r="BE1620"/>
      <c r="BF1620"/>
      <c r="BG1620"/>
      <c r="BH1620"/>
      <c r="BI1620"/>
      <c r="BJ1620"/>
      <c r="BK1620"/>
      <c r="BL1620"/>
      <c r="BM1620"/>
      <c r="BN1620"/>
      <c r="BO1620"/>
      <c r="BP1620"/>
      <c r="BQ1620"/>
      <c r="BR1620"/>
      <c r="BS1620"/>
      <c r="BT1620"/>
    </row>
    <row r="1621" spans="1:72" s="8" customFormat="1" x14ac:dyDescent="0.25">
      <c r="A1621" s="93"/>
      <c r="B1621" s="93"/>
      <c r="C1621" s="93"/>
      <c r="D1621" s="93"/>
      <c r="E1621" s="104"/>
      <c r="F1621" s="104"/>
      <c r="G1621" s="104"/>
      <c r="H1621" s="104"/>
      <c r="I1621" s="104"/>
      <c r="J1621" s="104"/>
      <c r="K1621" s="104"/>
      <c r="L1621" s="104"/>
      <c r="M1621"/>
      <c r="N1621"/>
      <c r="O1621"/>
      <c r="P1621"/>
      <c r="Q1621"/>
      <c r="R1621"/>
      <c r="S1621"/>
      <c r="T1621"/>
      <c r="U1621"/>
      <c r="V1621"/>
      <c r="W1621"/>
      <c r="X1621"/>
      <c r="Y1621"/>
      <c r="Z1621"/>
      <c r="AA1621"/>
      <c r="AB1621"/>
      <c r="AC1621"/>
      <c r="AD1621"/>
      <c r="AE1621"/>
      <c r="AF1621"/>
      <c r="AG1621"/>
      <c r="AH1621"/>
      <c r="AI1621"/>
      <c r="AJ1621"/>
      <c r="AK1621"/>
      <c r="AL1621"/>
      <c r="AM1621"/>
      <c r="AN1621"/>
      <c r="AO1621"/>
      <c r="AP1621"/>
      <c r="AQ1621"/>
      <c r="AR1621"/>
      <c r="AS1621"/>
      <c r="AT1621"/>
      <c r="AU1621"/>
      <c r="AV1621"/>
      <c r="AW1621"/>
      <c r="AX1621"/>
      <c r="AY1621"/>
      <c r="AZ1621"/>
      <c r="BA1621"/>
      <c r="BB1621"/>
      <c r="BC1621"/>
      <c r="BD1621"/>
      <c r="BE1621"/>
      <c r="BF1621"/>
      <c r="BG1621"/>
      <c r="BH1621"/>
      <c r="BI1621"/>
      <c r="BJ1621"/>
      <c r="BK1621"/>
      <c r="BL1621"/>
      <c r="BM1621"/>
      <c r="BN1621"/>
      <c r="BO1621"/>
      <c r="BP1621"/>
      <c r="BQ1621"/>
      <c r="BR1621"/>
      <c r="BS1621"/>
      <c r="BT1621"/>
    </row>
    <row r="1622" spans="1:72" s="8" customFormat="1" x14ac:dyDescent="0.25">
      <c r="A1622" s="93"/>
      <c r="B1622" s="93"/>
      <c r="C1622" s="93"/>
      <c r="D1622" s="93"/>
      <c r="E1622" s="104"/>
      <c r="F1622" s="104"/>
      <c r="G1622" s="104"/>
      <c r="H1622" s="104"/>
      <c r="I1622" s="104"/>
      <c r="J1622" s="104"/>
      <c r="K1622" s="104"/>
      <c r="L1622" s="104"/>
      <c r="M1622"/>
      <c r="N1622"/>
      <c r="O1622"/>
      <c r="P1622"/>
      <c r="Q1622"/>
      <c r="R1622"/>
      <c r="S1622"/>
      <c r="T1622"/>
      <c r="U1622"/>
      <c r="V1622"/>
      <c r="W1622"/>
      <c r="X1622"/>
      <c r="Y1622"/>
      <c r="Z1622"/>
      <c r="AA1622"/>
      <c r="AB1622"/>
      <c r="AC1622"/>
      <c r="AD1622"/>
      <c r="AE1622"/>
      <c r="AF1622"/>
      <c r="AG1622"/>
      <c r="AH1622"/>
      <c r="AI1622"/>
      <c r="AJ1622"/>
      <c r="AK1622"/>
      <c r="AL1622"/>
      <c r="AM1622"/>
      <c r="AN1622"/>
      <c r="AO1622"/>
      <c r="AP1622"/>
      <c r="AQ1622"/>
      <c r="AR1622"/>
      <c r="AS1622"/>
      <c r="AT1622"/>
      <c r="AU1622"/>
      <c r="AV1622"/>
      <c r="AW1622"/>
      <c r="AX1622"/>
      <c r="AY1622"/>
      <c r="AZ1622"/>
      <c r="BA1622"/>
      <c r="BB1622"/>
      <c r="BC1622"/>
      <c r="BD1622"/>
      <c r="BE1622"/>
      <c r="BF1622"/>
      <c r="BG1622"/>
      <c r="BH1622"/>
      <c r="BI1622"/>
      <c r="BJ1622"/>
      <c r="BK1622"/>
      <c r="BL1622"/>
      <c r="BM1622"/>
      <c r="BN1622"/>
      <c r="BO1622"/>
      <c r="BP1622"/>
      <c r="BQ1622"/>
      <c r="BR1622"/>
      <c r="BS1622"/>
      <c r="BT1622"/>
    </row>
    <row r="1623" spans="1:72" s="8" customFormat="1" x14ac:dyDescent="0.25">
      <c r="A1623" s="93"/>
      <c r="B1623" s="93"/>
      <c r="C1623" s="93"/>
      <c r="D1623" s="93"/>
      <c r="E1623" s="104"/>
      <c r="F1623" s="104"/>
      <c r="G1623" s="104"/>
      <c r="H1623" s="104"/>
      <c r="I1623" s="104"/>
      <c r="J1623" s="104"/>
      <c r="K1623" s="104"/>
      <c r="L1623" s="104"/>
      <c r="M1623"/>
      <c r="N1623"/>
      <c r="O1623"/>
      <c r="P1623"/>
      <c r="Q1623"/>
      <c r="R1623"/>
      <c r="S1623"/>
      <c r="T1623"/>
      <c r="U1623"/>
      <c r="V1623"/>
      <c r="W1623"/>
      <c r="X1623"/>
      <c r="Y1623"/>
      <c r="Z1623"/>
      <c r="AA1623"/>
      <c r="AB1623"/>
      <c r="AC1623"/>
      <c r="AD1623"/>
      <c r="AE1623"/>
      <c r="AF1623"/>
      <c r="AG1623"/>
      <c r="AH1623"/>
      <c r="AI1623"/>
      <c r="AJ1623"/>
      <c r="AK1623"/>
      <c r="AL1623"/>
      <c r="AM1623"/>
      <c r="AN1623"/>
      <c r="AO1623"/>
      <c r="AP1623"/>
      <c r="AQ1623"/>
      <c r="AR1623"/>
      <c r="AS1623"/>
      <c r="AT1623"/>
      <c r="AU1623"/>
      <c r="AV1623"/>
      <c r="AW1623"/>
      <c r="AX1623"/>
      <c r="AY1623"/>
      <c r="AZ1623"/>
      <c r="BA1623"/>
      <c r="BB1623"/>
      <c r="BC1623"/>
      <c r="BD1623"/>
      <c r="BE1623"/>
      <c r="BF1623"/>
      <c r="BG1623"/>
      <c r="BH1623"/>
      <c r="BI1623"/>
      <c r="BJ1623"/>
      <c r="BK1623"/>
      <c r="BL1623"/>
      <c r="BM1623"/>
      <c r="BN1623"/>
      <c r="BO1623"/>
      <c r="BP1623"/>
      <c r="BQ1623"/>
      <c r="BR1623"/>
      <c r="BS1623"/>
      <c r="BT1623"/>
    </row>
    <row r="1624" spans="1:72" s="8" customFormat="1" x14ac:dyDescent="0.25">
      <c r="A1624" s="93"/>
      <c r="B1624" s="93"/>
      <c r="C1624" s="93"/>
      <c r="D1624" s="93"/>
      <c r="E1624" s="104"/>
      <c r="F1624" s="104"/>
      <c r="G1624" s="104"/>
      <c r="H1624" s="104"/>
      <c r="I1624" s="104"/>
      <c r="J1624" s="104"/>
      <c r="K1624" s="104"/>
      <c r="L1624" s="104"/>
      <c r="M1624"/>
      <c r="N1624"/>
      <c r="O1624"/>
      <c r="P1624"/>
      <c r="Q1624"/>
      <c r="R1624"/>
      <c r="S1624"/>
      <c r="T1624"/>
      <c r="U1624"/>
      <c r="V1624"/>
      <c r="W1624"/>
      <c r="X1624"/>
      <c r="Y1624"/>
      <c r="Z1624"/>
      <c r="AA1624"/>
      <c r="AB1624"/>
      <c r="AC1624"/>
      <c r="AD1624"/>
      <c r="AE1624"/>
      <c r="AF1624"/>
      <c r="AG1624"/>
      <c r="AH1624"/>
      <c r="AI1624"/>
      <c r="AJ1624"/>
      <c r="AK1624"/>
      <c r="AL1624"/>
      <c r="AM1624"/>
      <c r="AN1624"/>
      <c r="AO1624"/>
      <c r="AP1624"/>
      <c r="AQ1624"/>
      <c r="AR1624"/>
      <c r="AS1624"/>
      <c r="AT1624"/>
      <c r="AU1624"/>
      <c r="AV1624"/>
      <c r="AW1624"/>
      <c r="AX1624"/>
      <c r="AY1624"/>
      <c r="AZ1624"/>
      <c r="BA1624"/>
      <c r="BB1624"/>
      <c r="BC1624"/>
      <c r="BD1624"/>
      <c r="BE1624"/>
      <c r="BF1624"/>
      <c r="BG1624"/>
      <c r="BH1624"/>
      <c r="BI1624"/>
      <c r="BJ1624"/>
      <c r="BK1624"/>
      <c r="BL1624"/>
      <c r="BM1624"/>
      <c r="BN1624"/>
      <c r="BO1624"/>
      <c r="BP1624"/>
      <c r="BQ1624"/>
      <c r="BR1624"/>
      <c r="BS1624"/>
      <c r="BT1624"/>
    </row>
    <row r="1625" spans="1:72" s="8" customFormat="1" x14ac:dyDescent="0.25">
      <c r="A1625" s="93"/>
      <c r="B1625" s="93"/>
      <c r="C1625" s="93"/>
      <c r="D1625" s="93"/>
      <c r="E1625" s="104"/>
      <c r="F1625" s="104"/>
      <c r="G1625" s="104"/>
      <c r="H1625" s="104"/>
      <c r="I1625" s="104"/>
      <c r="J1625" s="104"/>
      <c r="K1625" s="104"/>
      <c r="L1625" s="104"/>
      <c r="M1625"/>
      <c r="N1625"/>
      <c r="O1625"/>
      <c r="P1625"/>
      <c r="Q1625"/>
      <c r="R1625"/>
      <c r="S1625"/>
      <c r="T1625"/>
      <c r="U1625"/>
      <c r="V1625"/>
      <c r="W1625"/>
      <c r="X1625"/>
      <c r="Y1625"/>
      <c r="Z1625"/>
      <c r="AA1625"/>
      <c r="AB1625"/>
      <c r="AC1625"/>
      <c r="AD1625"/>
      <c r="AE1625"/>
      <c r="AF1625"/>
      <c r="AG1625"/>
      <c r="AH1625"/>
      <c r="AI1625"/>
      <c r="AJ1625"/>
      <c r="AK1625"/>
      <c r="AL1625"/>
      <c r="AM1625"/>
      <c r="AN1625"/>
      <c r="AO1625"/>
      <c r="AP1625"/>
      <c r="AQ1625"/>
      <c r="AR1625"/>
      <c r="AS1625"/>
      <c r="AT1625"/>
      <c r="AU1625"/>
      <c r="AV1625"/>
      <c r="AW1625"/>
      <c r="AX1625"/>
      <c r="AY1625"/>
      <c r="AZ1625"/>
      <c r="BA1625"/>
      <c r="BB1625"/>
      <c r="BC1625"/>
      <c r="BD1625"/>
      <c r="BE1625"/>
      <c r="BF1625"/>
      <c r="BG1625"/>
      <c r="BH1625"/>
      <c r="BI1625"/>
      <c r="BJ1625"/>
      <c r="BK1625"/>
      <c r="BL1625"/>
      <c r="BM1625"/>
      <c r="BN1625"/>
      <c r="BO1625"/>
      <c r="BP1625"/>
      <c r="BQ1625"/>
      <c r="BR1625"/>
      <c r="BS1625"/>
      <c r="BT1625"/>
    </row>
    <row r="1626" spans="1:72" s="8" customFormat="1" x14ac:dyDescent="0.25">
      <c r="A1626" s="93"/>
      <c r="B1626" s="93"/>
      <c r="C1626" s="93"/>
      <c r="D1626" s="93"/>
      <c r="E1626" s="104"/>
      <c r="F1626" s="104"/>
      <c r="G1626" s="104"/>
      <c r="H1626" s="104"/>
      <c r="I1626" s="104"/>
      <c r="J1626" s="104"/>
      <c r="K1626" s="104"/>
      <c r="L1626" s="104"/>
      <c r="M1626"/>
      <c r="N1626"/>
      <c r="O1626"/>
      <c r="P1626"/>
      <c r="Q1626"/>
      <c r="R1626"/>
      <c r="S1626"/>
      <c r="T1626"/>
      <c r="U1626"/>
      <c r="V1626"/>
      <c r="W1626"/>
      <c r="X1626"/>
      <c r="Y1626"/>
      <c r="Z1626"/>
      <c r="AA1626"/>
      <c r="AB1626"/>
      <c r="AC1626"/>
      <c r="AD1626"/>
      <c r="AE1626"/>
      <c r="AF1626"/>
      <c r="AG1626"/>
      <c r="AH1626"/>
      <c r="AI1626"/>
      <c r="AJ1626"/>
      <c r="AK1626"/>
      <c r="AL1626"/>
      <c r="AM1626"/>
      <c r="AN1626"/>
      <c r="AO1626"/>
      <c r="AP1626"/>
      <c r="AQ1626"/>
      <c r="AR1626"/>
      <c r="AS1626"/>
      <c r="AT1626"/>
      <c r="AU1626"/>
      <c r="AV1626"/>
      <c r="AW1626"/>
      <c r="AX1626"/>
      <c r="AY1626"/>
      <c r="AZ1626"/>
      <c r="BA1626"/>
      <c r="BB1626"/>
      <c r="BC1626"/>
      <c r="BD1626"/>
      <c r="BE1626"/>
      <c r="BF1626"/>
      <c r="BG1626"/>
      <c r="BH1626"/>
      <c r="BI1626"/>
      <c r="BJ1626"/>
      <c r="BK1626"/>
      <c r="BL1626"/>
      <c r="BM1626"/>
      <c r="BN1626"/>
      <c r="BO1626"/>
      <c r="BP1626"/>
      <c r="BQ1626"/>
      <c r="BR1626"/>
      <c r="BS1626"/>
      <c r="BT1626"/>
    </row>
    <row r="1627" spans="1:72" s="8" customFormat="1" x14ac:dyDescent="0.25">
      <c r="A1627" s="93"/>
      <c r="B1627" s="93"/>
      <c r="C1627" s="93"/>
      <c r="D1627" s="93"/>
      <c r="E1627" s="104"/>
      <c r="F1627" s="104"/>
      <c r="G1627" s="104"/>
      <c r="H1627" s="104"/>
      <c r="I1627" s="104"/>
      <c r="J1627" s="104"/>
      <c r="K1627" s="104"/>
      <c r="L1627" s="104"/>
      <c r="M1627"/>
      <c r="N1627"/>
      <c r="O1627"/>
      <c r="P1627"/>
      <c r="Q1627"/>
      <c r="R1627"/>
      <c r="S1627"/>
      <c r="T1627"/>
      <c r="U1627"/>
      <c r="V1627"/>
      <c r="W1627"/>
      <c r="X1627"/>
      <c r="Y1627"/>
      <c r="Z1627"/>
      <c r="AA1627"/>
      <c r="AB1627"/>
      <c r="AC1627"/>
      <c r="AD1627"/>
      <c r="AE1627"/>
      <c r="AF1627"/>
      <c r="AG1627"/>
      <c r="AH1627"/>
      <c r="AI1627"/>
      <c r="AJ1627"/>
      <c r="AK1627"/>
      <c r="AL1627"/>
      <c r="AM1627"/>
      <c r="AN1627"/>
      <c r="AO1627"/>
      <c r="AP1627"/>
      <c r="AQ1627"/>
      <c r="AR1627"/>
      <c r="AS1627"/>
      <c r="AT1627"/>
      <c r="AU1627"/>
      <c r="AV1627"/>
      <c r="AW1627"/>
      <c r="AX1627"/>
      <c r="AY1627"/>
      <c r="AZ1627"/>
      <c r="BA1627"/>
      <c r="BB1627"/>
      <c r="BC1627"/>
      <c r="BD1627"/>
      <c r="BE1627"/>
      <c r="BF1627"/>
      <c r="BG1627"/>
      <c r="BH1627"/>
      <c r="BI1627"/>
      <c r="BJ1627"/>
      <c r="BK1627"/>
      <c r="BL1627"/>
      <c r="BM1627"/>
      <c r="BN1627"/>
      <c r="BO1627"/>
      <c r="BP1627"/>
      <c r="BQ1627"/>
      <c r="BR1627"/>
      <c r="BS1627"/>
      <c r="BT1627"/>
    </row>
    <row r="1628" spans="1:72" s="8" customFormat="1" x14ac:dyDescent="0.25">
      <c r="A1628" s="93"/>
      <c r="B1628" s="93"/>
      <c r="C1628" s="93"/>
      <c r="D1628" s="93"/>
      <c r="E1628" s="104"/>
      <c r="F1628" s="104"/>
      <c r="G1628" s="104"/>
      <c r="H1628" s="104"/>
      <c r="I1628" s="104"/>
      <c r="J1628" s="104"/>
      <c r="K1628" s="104"/>
      <c r="L1628" s="104"/>
      <c r="M1628"/>
      <c r="N1628"/>
      <c r="O1628"/>
      <c r="P1628"/>
      <c r="Q1628"/>
      <c r="R1628"/>
      <c r="S1628"/>
      <c r="T1628"/>
      <c r="U1628"/>
      <c r="V1628"/>
      <c r="W1628"/>
      <c r="X1628"/>
      <c r="Y1628"/>
      <c r="Z1628"/>
      <c r="AA1628"/>
      <c r="AB1628"/>
      <c r="AC1628"/>
      <c r="AD1628"/>
      <c r="AE1628"/>
      <c r="AF1628"/>
      <c r="AG1628"/>
      <c r="AH1628"/>
      <c r="AI1628"/>
      <c r="AJ1628"/>
      <c r="AK1628"/>
      <c r="AL1628"/>
      <c r="AM1628"/>
      <c r="AN1628"/>
      <c r="AO1628"/>
      <c r="AP1628"/>
      <c r="AQ1628"/>
      <c r="AR1628"/>
      <c r="AS1628"/>
      <c r="AT1628"/>
      <c r="AU1628"/>
      <c r="AV1628"/>
      <c r="AW1628"/>
      <c r="AX1628"/>
      <c r="AY1628"/>
      <c r="AZ1628"/>
      <c r="BA1628"/>
      <c r="BB1628"/>
      <c r="BC1628"/>
      <c r="BD1628"/>
      <c r="BE1628"/>
      <c r="BF1628"/>
      <c r="BG1628"/>
      <c r="BH1628"/>
      <c r="BI1628"/>
      <c r="BJ1628"/>
      <c r="BK1628"/>
      <c r="BL1628"/>
      <c r="BM1628"/>
      <c r="BN1628"/>
      <c r="BO1628"/>
      <c r="BP1628"/>
      <c r="BQ1628"/>
      <c r="BR1628"/>
      <c r="BS1628"/>
      <c r="BT1628"/>
    </row>
    <row r="1629" spans="1:72" s="8" customFormat="1" x14ac:dyDescent="0.25">
      <c r="A1629" s="93"/>
      <c r="B1629" s="93"/>
      <c r="C1629" s="93"/>
      <c r="D1629" s="93"/>
      <c r="E1629" s="104"/>
      <c r="F1629" s="104"/>
      <c r="G1629" s="104"/>
      <c r="H1629" s="104"/>
      <c r="I1629" s="104"/>
      <c r="J1629" s="104"/>
      <c r="K1629" s="104"/>
      <c r="L1629" s="104"/>
      <c r="M1629"/>
      <c r="N1629"/>
      <c r="O1629"/>
      <c r="P1629"/>
      <c r="Q1629"/>
      <c r="R1629"/>
      <c r="S1629"/>
      <c r="T1629"/>
      <c r="U1629"/>
      <c r="V1629"/>
      <c r="W1629"/>
      <c r="X1629"/>
      <c r="Y1629"/>
      <c r="Z1629"/>
      <c r="AA1629"/>
      <c r="AB1629"/>
      <c r="AC1629"/>
      <c r="AD1629"/>
      <c r="AE1629"/>
      <c r="AF1629"/>
      <c r="AG1629"/>
      <c r="AH1629"/>
      <c r="AI1629"/>
      <c r="AJ1629"/>
      <c r="AK1629"/>
      <c r="AL1629"/>
      <c r="AM1629"/>
      <c r="AN1629"/>
      <c r="AO1629"/>
      <c r="AP1629"/>
      <c r="AQ1629"/>
      <c r="AR1629"/>
      <c r="AS1629"/>
      <c r="AT1629"/>
      <c r="AU1629"/>
      <c r="AV1629"/>
      <c r="AW1629"/>
      <c r="AX1629"/>
      <c r="AY1629"/>
      <c r="AZ1629"/>
      <c r="BA1629"/>
      <c r="BB1629"/>
      <c r="BC1629"/>
      <c r="BD1629"/>
      <c r="BE1629"/>
      <c r="BF1629"/>
      <c r="BG1629"/>
      <c r="BH1629"/>
      <c r="BI1629"/>
      <c r="BJ1629"/>
      <c r="BK1629"/>
      <c r="BL1629"/>
      <c r="BM1629"/>
      <c r="BN1629"/>
      <c r="BO1629"/>
      <c r="BP1629"/>
      <c r="BQ1629"/>
      <c r="BR1629"/>
      <c r="BS1629"/>
      <c r="BT1629"/>
    </row>
    <row r="1630" spans="1:72" s="8" customFormat="1" x14ac:dyDescent="0.25">
      <c r="A1630" s="93"/>
      <c r="B1630" s="93"/>
      <c r="C1630" s="93"/>
      <c r="D1630" s="93"/>
      <c r="E1630" s="104"/>
      <c r="F1630" s="104"/>
      <c r="G1630" s="104"/>
      <c r="H1630" s="104"/>
      <c r="I1630" s="104"/>
      <c r="J1630" s="104"/>
      <c r="K1630" s="104"/>
      <c r="L1630" s="104"/>
      <c r="M1630"/>
      <c r="N1630"/>
      <c r="O1630"/>
      <c r="P1630"/>
      <c r="Q1630"/>
      <c r="R1630"/>
      <c r="S1630"/>
      <c r="T1630"/>
      <c r="U1630"/>
      <c r="V1630"/>
      <c r="W1630"/>
      <c r="X1630"/>
      <c r="Y1630"/>
      <c r="Z1630"/>
      <c r="AA1630"/>
      <c r="AB1630"/>
      <c r="AC1630"/>
      <c r="AD1630"/>
      <c r="AE1630"/>
      <c r="AF1630"/>
      <c r="AG1630"/>
      <c r="AH1630"/>
      <c r="AI1630"/>
      <c r="AJ1630"/>
      <c r="AK1630"/>
      <c r="AL1630"/>
      <c r="AM1630"/>
      <c r="AN1630"/>
      <c r="AO1630"/>
      <c r="AP1630"/>
      <c r="AQ1630"/>
      <c r="AR1630"/>
      <c r="AS1630"/>
      <c r="AT1630"/>
      <c r="AU1630"/>
      <c r="AV1630"/>
      <c r="AW1630"/>
      <c r="AX1630"/>
      <c r="AY1630"/>
      <c r="AZ1630"/>
      <c r="BA1630"/>
      <c r="BB1630"/>
      <c r="BC1630"/>
      <c r="BD1630"/>
      <c r="BE1630"/>
      <c r="BF1630"/>
      <c r="BG1630"/>
      <c r="BH1630"/>
      <c r="BI1630"/>
      <c r="BJ1630"/>
      <c r="BK1630"/>
      <c r="BL1630"/>
      <c r="BM1630"/>
      <c r="BN1630"/>
      <c r="BO1630"/>
      <c r="BP1630"/>
      <c r="BQ1630"/>
      <c r="BR1630"/>
      <c r="BS1630"/>
      <c r="BT1630"/>
    </row>
    <row r="1631" spans="1:72" s="8" customFormat="1" x14ac:dyDescent="0.25">
      <c r="A1631" s="93"/>
      <c r="B1631" s="93"/>
      <c r="C1631" s="93"/>
      <c r="D1631" s="93"/>
      <c r="E1631" s="104"/>
      <c r="F1631" s="104"/>
      <c r="G1631" s="104"/>
      <c r="H1631" s="104"/>
      <c r="I1631" s="104"/>
      <c r="J1631" s="104"/>
      <c r="K1631" s="104"/>
      <c r="L1631" s="104"/>
      <c r="M1631"/>
      <c r="N1631"/>
      <c r="O1631"/>
      <c r="P1631"/>
      <c r="Q1631"/>
      <c r="R1631"/>
      <c r="S1631"/>
      <c r="T1631"/>
      <c r="U1631"/>
      <c r="V1631"/>
      <c r="W1631"/>
      <c r="X1631"/>
      <c r="Y1631"/>
      <c r="Z1631"/>
      <c r="AA1631"/>
      <c r="AB1631"/>
      <c r="AC1631"/>
      <c r="AD1631"/>
      <c r="AE1631"/>
      <c r="AF1631"/>
      <c r="AG1631"/>
      <c r="AH1631"/>
      <c r="AI1631"/>
      <c r="AJ1631"/>
      <c r="AK1631"/>
      <c r="AL1631"/>
      <c r="AM1631"/>
      <c r="AN1631"/>
      <c r="AO1631"/>
      <c r="AP1631"/>
      <c r="AQ1631"/>
      <c r="AR1631"/>
      <c r="AS1631"/>
      <c r="AT1631"/>
      <c r="AU1631"/>
      <c r="AV1631"/>
      <c r="AW1631"/>
      <c r="AX1631"/>
      <c r="AY1631"/>
      <c r="AZ1631"/>
      <c r="BA1631"/>
      <c r="BB1631"/>
      <c r="BC1631"/>
      <c r="BD1631"/>
      <c r="BE1631"/>
      <c r="BF1631"/>
      <c r="BG1631"/>
      <c r="BH1631"/>
      <c r="BI1631"/>
      <c r="BJ1631"/>
      <c r="BK1631"/>
      <c r="BL1631"/>
      <c r="BM1631"/>
      <c r="BN1631"/>
      <c r="BO1631"/>
      <c r="BP1631"/>
      <c r="BQ1631"/>
      <c r="BR1631"/>
      <c r="BS1631"/>
      <c r="BT1631"/>
    </row>
    <row r="1632" spans="1:72" s="8" customFormat="1" x14ac:dyDescent="0.25">
      <c r="A1632" s="93"/>
      <c r="B1632" s="93"/>
      <c r="C1632" s="93"/>
      <c r="D1632" s="93"/>
      <c r="E1632" s="104"/>
      <c r="F1632" s="104"/>
      <c r="G1632" s="104"/>
      <c r="H1632" s="104"/>
      <c r="I1632" s="104"/>
      <c r="J1632" s="104"/>
      <c r="K1632" s="104"/>
      <c r="L1632" s="104"/>
      <c r="M1632"/>
      <c r="N1632"/>
      <c r="O1632"/>
      <c r="P1632"/>
      <c r="Q1632"/>
      <c r="R1632"/>
      <c r="S1632"/>
      <c r="T1632"/>
      <c r="U1632"/>
      <c r="V1632"/>
      <c r="W1632"/>
      <c r="X1632"/>
      <c r="Y1632"/>
      <c r="Z1632"/>
      <c r="AA1632"/>
      <c r="AB1632"/>
      <c r="AC1632"/>
      <c r="AD1632"/>
      <c r="AE1632"/>
      <c r="AF1632"/>
      <c r="AG1632"/>
      <c r="AH1632"/>
      <c r="AI1632"/>
      <c r="AJ1632"/>
      <c r="AK1632"/>
      <c r="AL1632"/>
      <c r="AM1632"/>
      <c r="AN1632"/>
      <c r="AO1632"/>
      <c r="AP1632"/>
      <c r="AQ1632"/>
      <c r="AR1632"/>
      <c r="AS1632"/>
      <c r="AT1632"/>
      <c r="AU1632"/>
      <c r="AV1632"/>
      <c r="AW1632"/>
      <c r="AX1632"/>
      <c r="AY1632"/>
      <c r="AZ1632"/>
      <c r="BA1632"/>
      <c r="BB1632"/>
      <c r="BC1632"/>
      <c r="BD1632"/>
      <c r="BE1632"/>
      <c r="BF1632"/>
      <c r="BG1632"/>
      <c r="BH1632"/>
      <c r="BI1632"/>
      <c r="BJ1632"/>
      <c r="BK1632"/>
      <c r="BL1632"/>
      <c r="BM1632"/>
      <c r="BN1632"/>
      <c r="BO1632"/>
      <c r="BP1632"/>
      <c r="BQ1632"/>
      <c r="BR1632"/>
      <c r="BS1632"/>
      <c r="BT1632"/>
    </row>
    <row r="1633" spans="1:72" s="8" customFormat="1" x14ac:dyDescent="0.25">
      <c r="A1633" s="93"/>
      <c r="B1633" s="93"/>
      <c r="C1633" s="93"/>
      <c r="D1633" s="93"/>
      <c r="E1633" s="104"/>
      <c r="F1633" s="104"/>
      <c r="G1633" s="104"/>
      <c r="H1633" s="104"/>
      <c r="I1633" s="104"/>
      <c r="J1633" s="104"/>
      <c r="K1633" s="104"/>
      <c r="L1633" s="104"/>
      <c r="M1633"/>
      <c r="N1633"/>
      <c r="O1633"/>
      <c r="P1633"/>
      <c r="Q1633"/>
      <c r="R1633"/>
      <c r="S1633"/>
      <c r="T1633"/>
      <c r="U1633"/>
      <c r="V1633"/>
      <c r="W1633"/>
      <c r="X1633"/>
      <c r="Y1633"/>
      <c r="Z1633"/>
      <c r="AA1633"/>
      <c r="AB1633"/>
      <c r="AC1633"/>
      <c r="AD1633"/>
      <c r="AE1633"/>
      <c r="AF1633"/>
      <c r="AG1633"/>
      <c r="AH1633"/>
      <c r="AI1633"/>
      <c r="AJ1633"/>
      <c r="AK1633"/>
      <c r="AL1633"/>
      <c r="AM1633"/>
      <c r="AN1633"/>
      <c r="AO1633"/>
      <c r="AP1633"/>
      <c r="AQ1633"/>
      <c r="AR1633"/>
      <c r="AS1633"/>
      <c r="AT1633"/>
      <c r="AU1633"/>
      <c r="AV1633"/>
      <c r="AW1633"/>
      <c r="AX1633"/>
      <c r="AY1633"/>
      <c r="AZ1633"/>
      <c r="BA1633"/>
      <c r="BB1633"/>
      <c r="BC1633"/>
      <c r="BD1633"/>
      <c r="BE1633"/>
      <c r="BF1633"/>
      <c r="BG1633"/>
      <c r="BH1633"/>
      <c r="BI1633"/>
      <c r="BJ1633"/>
      <c r="BK1633"/>
      <c r="BL1633"/>
      <c r="BM1633"/>
      <c r="BN1633"/>
      <c r="BO1633"/>
      <c r="BP1633"/>
      <c r="BQ1633"/>
      <c r="BR1633"/>
      <c r="BS1633"/>
      <c r="BT1633"/>
    </row>
    <row r="1634" spans="1:72" s="8" customFormat="1" x14ac:dyDescent="0.25">
      <c r="A1634" s="93"/>
      <c r="B1634" s="93"/>
      <c r="C1634" s="93"/>
      <c r="D1634" s="93"/>
      <c r="E1634" s="104"/>
      <c r="F1634" s="104"/>
      <c r="G1634" s="104"/>
      <c r="H1634" s="104"/>
      <c r="I1634" s="104"/>
      <c r="J1634" s="104"/>
      <c r="K1634" s="104"/>
      <c r="L1634" s="104"/>
      <c r="M1634"/>
      <c r="N1634"/>
      <c r="O1634"/>
      <c r="P1634"/>
      <c r="Q1634"/>
      <c r="R1634"/>
      <c r="S1634"/>
      <c r="T1634"/>
      <c r="U1634"/>
      <c r="V1634"/>
      <c r="W1634"/>
      <c r="X1634"/>
      <c r="Y1634"/>
      <c r="Z1634"/>
      <c r="AA1634"/>
      <c r="AB1634"/>
      <c r="AC1634"/>
      <c r="AD1634"/>
      <c r="AE1634"/>
      <c r="AF1634"/>
      <c r="AG1634"/>
      <c r="AH1634"/>
      <c r="AI1634"/>
      <c r="AJ1634"/>
      <c r="AK1634"/>
      <c r="AL1634"/>
      <c r="AM1634"/>
      <c r="AN1634"/>
      <c r="AO1634"/>
      <c r="AP1634"/>
      <c r="AQ1634"/>
      <c r="AR1634"/>
      <c r="AS1634"/>
      <c r="AT1634"/>
      <c r="AU1634"/>
      <c r="AV1634"/>
      <c r="AW1634"/>
      <c r="AX1634"/>
      <c r="AY1634"/>
      <c r="AZ1634"/>
      <c r="BA1634"/>
      <c r="BB1634"/>
      <c r="BC1634"/>
      <c r="BD1634"/>
      <c r="BE1634"/>
      <c r="BF1634"/>
      <c r="BG1634"/>
      <c r="BH1634"/>
      <c r="BI1634"/>
      <c r="BJ1634"/>
      <c r="BK1634"/>
      <c r="BL1634"/>
      <c r="BM1634"/>
      <c r="BN1634"/>
      <c r="BO1634"/>
      <c r="BP1634"/>
      <c r="BQ1634"/>
      <c r="BR1634"/>
      <c r="BS1634"/>
      <c r="BT1634"/>
    </row>
    <row r="1635" spans="1:72" s="8" customFormat="1" x14ac:dyDescent="0.25">
      <c r="A1635" s="93"/>
      <c r="B1635" s="93"/>
      <c r="C1635" s="93"/>
      <c r="D1635" s="93"/>
      <c r="E1635" s="104"/>
      <c r="F1635" s="104"/>
      <c r="G1635" s="104"/>
      <c r="H1635" s="104"/>
      <c r="I1635" s="104"/>
      <c r="J1635" s="104"/>
      <c r="K1635" s="104"/>
      <c r="L1635" s="104"/>
      <c r="M1635"/>
      <c r="N1635"/>
      <c r="O1635"/>
      <c r="P1635"/>
      <c r="Q1635"/>
      <c r="R1635"/>
      <c r="S1635"/>
      <c r="T1635"/>
      <c r="U1635"/>
      <c r="V1635"/>
      <c r="W1635"/>
      <c r="X1635"/>
      <c r="Y1635"/>
      <c r="Z1635"/>
      <c r="AA1635"/>
      <c r="AB1635"/>
      <c r="AC1635"/>
      <c r="AD1635"/>
      <c r="AE1635"/>
      <c r="AF1635"/>
      <c r="AG1635"/>
      <c r="AH1635"/>
      <c r="AI1635"/>
      <c r="AJ1635"/>
      <c r="AK1635"/>
      <c r="AL1635"/>
      <c r="AM1635"/>
      <c r="AN1635"/>
      <c r="AO1635"/>
      <c r="AP1635"/>
      <c r="AQ1635"/>
      <c r="AR1635"/>
      <c r="AS1635"/>
      <c r="AT1635"/>
      <c r="AU1635"/>
      <c r="AV1635"/>
      <c r="AW1635"/>
      <c r="AX1635"/>
      <c r="AY1635"/>
      <c r="AZ1635"/>
      <c r="BA1635"/>
      <c r="BB1635"/>
      <c r="BC1635"/>
      <c r="BD1635"/>
      <c r="BE1635"/>
      <c r="BF1635"/>
      <c r="BG1635"/>
      <c r="BH1635"/>
      <c r="BI1635"/>
      <c r="BJ1635"/>
      <c r="BK1635"/>
      <c r="BL1635"/>
      <c r="BM1635"/>
      <c r="BN1635"/>
      <c r="BO1635"/>
      <c r="BP1635"/>
      <c r="BQ1635"/>
      <c r="BR1635"/>
      <c r="BS1635"/>
      <c r="BT1635"/>
    </row>
    <row r="1636" spans="1:72" s="8" customFormat="1" x14ac:dyDescent="0.25">
      <c r="A1636" s="93"/>
      <c r="B1636" s="93"/>
      <c r="C1636" s="93"/>
      <c r="D1636" s="93"/>
      <c r="E1636" s="104"/>
      <c r="F1636" s="104"/>
      <c r="G1636" s="104"/>
      <c r="H1636" s="104"/>
      <c r="I1636" s="104"/>
      <c r="J1636" s="104"/>
      <c r="K1636" s="104"/>
      <c r="L1636" s="104"/>
      <c r="M1636"/>
      <c r="N1636"/>
      <c r="O1636"/>
      <c r="P1636"/>
      <c r="Q1636"/>
      <c r="R1636"/>
      <c r="S1636"/>
      <c r="T1636"/>
      <c r="U1636"/>
      <c r="V1636"/>
      <c r="W1636"/>
      <c r="X1636"/>
      <c r="Y1636"/>
      <c r="Z1636"/>
      <c r="AA1636"/>
      <c r="AB1636"/>
      <c r="AC1636"/>
      <c r="AD1636"/>
      <c r="AE1636"/>
      <c r="AF1636"/>
      <c r="AG1636"/>
      <c r="AH1636"/>
      <c r="AI1636"/>
      <c r="AJ1636"/>
      <c r="AK1636"/>
      <c r="AL1636"/>
      <c r="AM1636"/>
      <c r="AN1636"/>
      <c r="AO1636"/>
      <c r="AP1636"/>
      <c r="AQ1636"/>
      <c r="AR1636"/>
      <c r="AS1636"/>
      <c r="AT1636"/>
      <c r="AU1636"/>
      <c r="AV1636"/>
      <c r="AW1636"/>
      <c r="AX1636"/>
      <c r="AY1636"/>
      <c r="AZ1636"/>
      <c r="BA1636"/>
      <c r="BB1636"/>
      <c r="BC1636"/>
      <c r="BD1636"/>
      <c r="BE1636"/>
      <c r="BF1636"/>
      <c r="BG1636"/>
      <c r="BH1636"/>
      <c r="BI1636"/>
      <c r="BJ1636"/>
      <c r="BK1636"/>
      <c r="BL1636"/>
      <c r="BM1636"/>
      <c r="BN1636"/>
      <c r="BO1636"/>
      <c r="BP1636"/>
      <c r="BQ1636"/>
      <c r="BR1636"/>
      <c r="BS1636"/>
      <c r="BT1636"/>
    </row>
    <row r="1637" spans="1:72" s="8" customFormat="1" x14ac:dyDescent="0.25">
      <c r="A1637" s="93"/>
      <c r="B1637" s="93"/>
      <c r="C1637" s="93"/>
      <c r="D1637" s="93"/>
      <c r="E1637" s="104"/>
      <c r="F1637" s="104"/>
      <c r="G1637" s="104"/>
      <c r="H1637" s="104"/>
      <c r="I1637" s="104"/>
      <c r="J1637" s="104"/>
      <c r="K1637" s="104"/>
      <c r="L1637" s="104"/>
      <c r="M1637"/>
      <c r="N1637"/>
      <c r="O1637"/>
      <c r="P1637"/>
      <c r="Q1637"/>
      <c r="R1637"/>
      <c r="S1637"/>
      <c r="T1637"/>
      <c r="U1637"/>
      <c r="V1637"/>
      <c r="W1637"/>
      <c r="X1637"/>
      <c r="Y1637"/>
      <c r="Z1637"/>
      <c r="AA1637"/>
      <c r="AB1637"/>
      <c r="AC1637"/>
      <c r="AD1637"/>
      <c r="AE1637"/>
      <c r="AF1637"/>
      <c r="AG1637"/>
      <c r="AH1637"/>
      <c r="AI1637"/>
      <c r="AJ1637"/>
      <c r="AK1637"/>
      <c r="AL1637"/>
      <c r="AM1637"/>
      <c r="AN1637"/>
      <c r="AO1637"/>
      <c r="AP1637"/>
      <c r="AQ1637"/>
      <c r="AR1637"/>
      <c r="AS1637"/>
      <c r="AT1637"/>
      <c r="AU1637"/>
      <c r="AV1637"/>
      <c r="AW1637"/>
      <c r="AX1637"/>
      <c r="AY1637"/>
      <c r="AZ1637"/>
      <c r="BA1637"/>
      <c r="BB1637"/>
      <c r="BC1637"/>
      <c r="BD1637"/>
      <c r="BE1637"/>
      <c r="BF1637"/>
      <c r="BG1637"/>
      <c r="BH1637"/>
      <c r="BI1637"/>
      <c r="BJ1637"/>
      <c r="BK1637"/>
      <c r="BL1637"/>
      <c r="BM1637"/>
      <c r="BN1637"/>
      <c r="BO1637"/>
      <c r="BP1637"/>
      <c r="BQ1637"/>
      <c r="BR1637"/>
      <c r="BS1637"/>
      <c r="BT1637"/>
    </row>
    <row r="1638" spans="1:72" s="8" customFormat="1" x14ac:dyDescent="0.25">
      <c r="A1638" s="93"/>
      <c r="B1638" s="93"/>
      <c r="C1638" s="93"/>
      <c r="D1638" s="93"/>
      <c r="E1638" s="104"/>
      <c r="F1638" s="104"/>
      <c r="G1638" s="104"/>
      <c r="H1638" s="104"/>
      <c r="I1638" s="104"/>
      <c r="J1638" s="104"/>
      <c r="K1638" s="104"/>
      <c r="L1638" s="104"/>
      <c r="M1638"/>
      <c r="N1638"/>
      <c r="O1638"/>
      <c r="P1638"/>
      <c r="Q1638"/>
      <c r="R1638"/>
      <c r="S1638"/>
      <c r="T1638"/>
      <c r="U1638"/>
      <c r="V1638"/>
      <c r="W1638"/>
      <c r="X1638"/>
      <c r="Y1638"/>
      <c r="Z1638"/>
      <c r="AA1638"/>
      <c r="AB1638"/>
      <c r="AC1638"/>
      <c r="AD1638"/>
      <c r="AE1638"/>
      <c r="AF1638"/>
      <c r="AG1638"/>
      <c r="AH1638"/>
      <c r="AI1638"/>
      <c r="AJ1638"/>
      <c r="AK1638"/>
      <c r="AL1638"/>
      <c r="AM1638"/>
      <c r="AN1638"/>
      <c r="AO1638"/>
      <c r="AP1638"/>
      <c r="AQ1638"/>
      <c r="AR1638"/>
      <c r="AS1638"/>
      <c r="AT1638"/>
      <c r="AU1638"/>
      <c r="AV1638"/>
      <c r="AW1638"/>
      <c r="AX1638"/>
      <c r="AY1638"/>
      <c r="AZ1638"/>
      <c r="BA1638"/>
      <c r="BB1638"/>
      <c r="BC1638"/>
      <c r="BD1638"/>
      <c r="BE1638"/>
      <c r="BF1638"/>
      <c r="BG1638"/>
      <c r="BH1638"/>
      <c r="BI1638"/>
      <c r="BJ1638"/>
      <c r="BK1638"/>
      <c r="BL1638"/>
      <c r="BM1638"/>
      <c r="BN1638"/>
      <c r="BO1638"/>
      <c r="BP1638"/>
      <c r="BQ1638"/>
      <c r="BR1638"/>
      <c r="BS1638"/>
      <c r="BT1638"/>
    </row>
    <row r="1639" spans="1:72" s="8" customFormat="1" x14ac:dyDescent="0.25">
      <c r="A1639" s="93"/>
      <c r="B1639" s="93"/>
      <c r="C1639" s="93"/>
      <c r="D1639" s="93"/>
      <c r="E1639" s="104"/>
      <c r="F1639" s="104"/>
      <c r="G1639" s="104"/>
      <c r="H1639" s="104"/>
      <c r="I1639" s="104"/>
      <c r="J1639" s="104"/>
      <c r="K1639" s="104"/>
      <c r="L1639" s="104"/>
      <c r="M1639"/>
      <c r="N1639"/>
      <c r="O1639"/>
      <c r="P1639"/>
      <c r="Q1639"/>
      <c r="R1639"/>
      <c r="S1639"/>
      <c r="T1639"/>
      <c r="U1639"/>
      <c r="V1639"/>
      <c r="W1639"/>
      <c r="X1639"/>
      <c r="Y1639"/>
      <c r="Z1639"/>
      <c r="AA1639"/>
      <c r="AB1639"/>
      <c r="AC1639"/>
      <c r="AD1639"/>
      <c r="AE1639"/>
      <c r="AF1639"/>
      <c r="AG1639"/>
      <c r="AH1639"/>
      <c r="AI1639"/>
      <c r="AJ1639"/>
      <c r="AK1639"/>
      <c r="AL1639"/>
      <c r="AM1639"/>
      <c r="AN1639"/>
      <c r="AO1639"/>
      <c r="AP1639"/>
      <c r="AQ1639"/>
      <c r="AR1639"/>
      <c r="AS1639"/>
      <c r="AT1639"/>
      <c r="AU1639"/>
      <c r="AV1639"/>
      <c r="AW1639"/>
      <c r="AX1639"/>
      <c r="AY1639"/>
      <c r="AZ1639"/>
      <c r="BA1639"/>
      <c r="BB1639"/>
      <c r="BC1639"/>
      <c r="BD1639"/>
      <c r="BE1639"/>
      <c r="BF1639"/>
      <c r="BG1639"/>
      <c r="BH1639"/>
      <c r="BI1639"/>
      <c r="BJ1639"/>
      <c r="BK1639"/>
      <c r="BL1639"/>
      <c r="BM1639"/>
      <c r="BN1639"/>
      <c r="BO1639"/>
      <c r="BP1639"/>
      <c r="BQ1639"/>
      <c r="BR1639"/>
      <c r="BS1639"/>
      <c r="BT1639"/>
    </row>
    <row r="1640" spans="1:72" s="8" customFormat="1" x14ac:dyDescent="0.25">
      <c r="A1640" s="93"/>
      <c r="B1640" s="93"/>
      <c r="C1640" s="93"/>
      <c r="D1640" s="93"/>
      <c r="E1640" s="104"/>
      <c r="F1640" s="104"/>
      <c r="G1640" s="104"/>
      <c r="H1640" s="104"/>
      <c r="I1640" s="104"/>
      <c r="J1640" s="104"/>
      <c r="K1640" s="104"/>
      <c r="L1640" s="104"/>
      <c r="M1640"/>
      <c r="N1640"/>
      <c r="O1640"/>
      <c r="P1640"/>
      <c r="Q1640"/>
      <c r="R1640"/>
      <c r="S1640"/>
      <c r="T1640"/>
      <c r="U1640"/>
      <c r="V1640"/>
      <c r="W1640"/>
      <c r="X1640"/>
      <c r="Y1640"/>
      <c r="Z1640"/>
      <c r="AA1640"/>
      <c r="AB1640"/>
      <c r="AC1640"/>
      <c r="AD1640"/>
      <c r="AE1640"/>
      <c r="AF1640"/>
      <c r="AG1640"/>
      <c r="AH1640"/>
      <c r="AI1640"/>
      <c r="AJ1640"/>
      <c r="AK1640"/>
      <c r="AL1640"/>
      <c r="AM1640"/>
      <c r="AN1640"/>
      <c r="AO1640"/>
      <c r="AP1640"/>
      <c r="AQ1640"/>
      <c r="AR1640"/>
      <c r="AS1640"/>
      <c r="AT1640"/>
      <c r="AU1640"/>
      <c r="AV1640"/>
      <c r="AW1640"/>
      <c r="AX1640"/>
      <c r="AY1640"/>
      <c r="AZ1640"/>
      <c r="BA1640"/>
      <c r="BB1640"/>
      <c r="BC1640"/>
      <c r="BD1640"/>
      <c r="BE1640"/>
      <c r="BF1640"/>
      <c r="BG1640"/>
      <c r="BH1640"/>
      <c r="BI1640"/>
      <c r="BJ1640"/>
      <c r="BK1640"/>
      <c r="BL1640"/>
      <c r="BM1640"/>
      <c r="BN1640"/>
      <c r="BO1640"/>
      <c r="BP1640"/>
      <c r="BQ1640"/>
      <c r="BR1640"/>
      <c r="BS1640"/>
      <c r="BT1640"/>
    </row>
    <row r="1641" spans="1:72" s="8" customFormat="1" x14ac:dyDescent="0.25">
      <c r="A1641" s="93"/>
      <c r="B1641" s="93"/>
      <c r="C1641" s="93"/>
      <c r="D1641" s="93"/>
      <c r="E1641" s="104"/>
      <c r="F1641" s="104"/>
      <c r="G1641" s="104"/>
      <c r="H1641" s="104"/>
      <c r="I1641" s="104"/>
      <c r="J1641" s="104"/>
      <c r="K1641" s="104"/>
      <c r="L1641" s="104"/>
      <c r="M1641"/>
      <c r="N1641"/>
      <c r="O1641"/>
      <c r="P1641"/>
      <c r="Q1641"/>
      <c r="R1641"/>
      <c r="S1641"/>
      <c r="T1641"/>
      <c r="U1641"/>
      <c r="V1641"/>
      <c r="W1641"/>
      <c r="X1641"/>
      <c r="Y1641"/>
      <c r="Z1641"/>
      <c r="AA1641"/>
      <c r="AB1641"/>
      <c r="AC1641"/>
      <c r="AD1641"/>
      <c r="AE1641"/>
      <c r="AF1641"/>
      <c r="AG1641"/>
      <c r="AH1641"/>
      <c r="AI1641"/>
      <c r="AJ1641"/>
      <c r="AK1641"/>
      <c r="AL1641"/>
      <c r="AM1641"/>
      <c r="AN1641"/>
      <c r="AO1641"/>
      <c r="AP1641"/>
      <c r="AQ1641"/>
      <c r="AR1641"/>
      <c r="AS1641"/>
      <c r="AT1641"/>
      <c r="AU1641"/>
      <c r="AV1641"/>
      <c r="AW1641"/>
      <c r="AX1641"/>
      <c r="AY1641"/>
      <c r="AZ1641"/>
      <c r="BA1641"/>
      <c r="BB1641"/>
      <c r="BC1641"/>
      <c r="BD1641"/>
      <c r="BE1641"/>
      <c r="BF1641"/>
      <c r="BG1641"/>
      <c r="BH1641"/>
      <c r="BI1641"/>
      <c r="BJ1641"/>
      <c r="BK1641"/>
      <c r="BL1641"/>
      <c r="BM1641"/>
      <c r="BN1641"/>
      <c r="BO1641"/>
      <c r="BP1641"/>
      <c r="BQ1641"/>
      <c r="BR1641"/>
      <c r="BS1641"/>
      <c r="BT1641"/>
    </row>
    <row r="1642" spans="1:72" s="8" customFormat="1" x14ac:dyDescent="0.25">
      <c r="A1642" s="93"/>
      <c r="B1642" s="93"/>
      <c r="C1642" s="93"/>
      <c r="D1642" s="93"/>
      <c r="E1642" s="104"/>
      <c r="F1642" s="104"/>
      <c r="G1642" s="104"/>
      <c r="H1642" s="104"/>
      <c r="I1642" s="104"/>
      <c r="J1642" s="104"/>
      <c r="K1642" s="104"/>
      <c r="L1642" s="104"/>
      <c r="M1642"/>
      <c r="N1642"/>
      <c r="O1642"/>
      <c r="P1642"/>
      <c r="Q1642"/>
      <c r="R1642"/>
      <c r="S1642"/>
      <c r="T1642"/>
      <c r="U1642"/>
      <c r="V1642"/>
      <c r="W1642"/>
      <c r="X1642"/>
      <c r="Y1642"/>
      <c r="Z1642"/>
      <c r="AA1642"/>
      <c r="AB1642"/>
      <c r="AC1642"/>
      <c r="AD1642"/>
      <c r="AE1642"/>
      <c r="AF1642"/>
      <c r="AG1642"/>
      <c r="AH1642"/>
      <c r="AI1642"/>
      <c r="AJ1642"/>
      <c r="AK1642"/>
      <c r="AL1642"/>
      <c r="AM1642"/>
      <c r="AN1642"/>
      <c r="AO1642"/>
      <c r="AP1642"/>
      <c r="AQ1642"/>
      <c r="AR1642"/>
      <c r="AS1642"/>
      <c r="AT1642"/>
      <c r="AU1642"/>
      <c r="AV1642"/>
      <c r="AW1642"/>
      <c r="AX1642"/>
      <c r="AY1642"/>
      <c r="AZ1642"/>
      <c r="BA1642"/>
      <c r="BB1642"/>
      <c r="BC1642"/>
      <c r="BD1642"/>
      <c r="BE1642"/>
      <c r="BF1642"/>
      <c r="BG1642"/>
      <c r="BH1642"/>
      <c r="BI1642"/>
      <c r="BJ1642"/>
      <c r="BK1642"/>
      <c r="BL1642"/>
      <c r="BM1642"/>
      <c r="BN1642"/>
      <c r="BO1642"/>
      <c r="BP1642"/>
      <c r="BQ1642"/>
      <c r="BR1642"/>
      <c r="BS1642"/>
      <c r="BT1642"/>
    </row>
    <row r="1643" spans="1:72" s="8" customFormat="1" x14ac:dyDescent="0.25">
      <c r="A1643" s="93"/>
      <c r="B1643" s="93"/>
      <c r="C1643" s="93"/>
      <c r="D1643" s="93"/>
      <c r="E1643" s="104"/>
      <c r="F1643" s="104"/>
      <c r="G1643" s="104"/>
      <c r="H1643" s="104"/>
      <c r="I1643" s="104"/>
      <c r="J1643" s="104"/>
      <c r="K1643" s="104"/>
      <c r="L1643" s="104"/>
      <c r="M1643"/>
      <c r="N1643"/>
      <c r="O1643"/>
      <c r="P1643"/>
      <c r="Q1643"/>
      <c r="R1643"/>
      <c r="S1643"/>
      <c r="T1643"/>
      <c r="U1643"/>
      <c r="V1643"/>
      <c r="W1643"/>
      <c r="X1643"/>
      <c r="Y1643"/>
      <c r="Z1643"/>
      <c r="AA1643"/>
      <c r="AB1643"/>
      <c r="AC1643"/>
      <c r="AD1643"/>
      <c r="AE1643"/>
      <c r="AF1643"/>
      <c r="AG1643"/>
      <c r="AH1643"/>
      <c r="AI1643"/>
      <c r="AJ1643"/>
      <c r="AK1643"/>
      <c r="AL1643"/>
      <c r="AM1643"/>
      <c r="AN1643"/>
      <c r="AO1643"/>
      <c r="AP1643"/>
      <c r="AQ1643"/>
      <c r="AR1643"/>
      <c r="AS1643"/>
      <c r="AT1643"/>
      <c r="AU1643"/>
      <c r="AV1643"/>
      <c r="AW1643"/>
      <c r="AX1643"/>
      <c r="AY1643"/>
      <c r="AZ1643"/>
      <c r="BA1643"/>
      <c r="BB1643"/>
      <c r="BC1643"/>
      <c r="BD1643"/>
      <c r="BE1643"/>
      <c r="BF1643"/>
      <c r="BG1643"/>
      <c r="BH1643"/>
      <c r="BI1643"/>
      <c r="BJ1643"/>
      <c r="BK1643"/>
      <c r="BL1643"/>
      <c r="BM1643"/>
      <c r="BN1643"/>
      <c r="BO1643"/>
      <c r="BP1643"/>
      <c r="BQ1643"/>
      <c r="BR1643"/>
      <c r="BS1643"/>
      <c r="BT1643"/>
    </row>
    <row r="1644" spans="1:72" s="8" customFormat="1" x14ac:dyDescent="0.25">
      <c r="A1644" s="93"/>
      <c r="B1644" s="93"/>
      <c r="C1644" s="93"/>
      <c r="D1644" s="93"/>
      <c r="E1644" s="104"/>
      <c r="F1644" s="104"/>
      <c r="G1644" s="104"/>
      <c r="H1644" s="104"/>
      <c r="I1644" s="104"/>
      <c r="J1644" s="104"/>
      <c r="K1644" s="104"/>
      <c r="L1644" s="104"/>
      <c r="M1644"/>
      <c r="N1644"/>
      <c r="O1644"/>
      <c r="P1644"/>
      <c r="Q1644"/>
      <c r="R1644"/>
      <c r="S1644"/>
      <c r="T1644"/>
      <c r="U1644"/>
      <c r="V1644"/>
      <c r="W1644"/>
      <c r="X1644"/>
      <c r="Y1644"/>
      <c r="Z1644"/>
      <c r="AA1644"/>
      <c r="AB1644"/>
      <c r="AC1644"/>
      <c r="AD1644"/>
      <c r="AE1644"/>
      <c r="AF1644"/>
      <c r="AG1644"/>
      <c r="AH1644"/>
      <c r="AI1644"/>
      <c r="AJ1644"/>
      <c r="AK1644"/>
      <c r="AL1644"/>
      <c r="AM1644"/>
      <c r="AN1644"/>
      <c r="AO1644"/>
      <c r="AP1644"/>
      <c r="AQ1644"/>
      <c r="AR1644"/>
      <c r="AS1644"/>
      <c r="AT1644"/>
      <c r="AU1644"/>
      <c r="AV1644"/>
      <c r="AW1644"/>
      <c r="AX1644"/>
      <c r="AY1644"/>
      <c r="AZ1644"/>
      <c r="BA1644"/>
      <c r="BB1644"/>
      <c r="BC1644"/>
      <c r="BD1644"/>
      <c r="BE1644"/>
      <c r="BF1644"/>
      <c r="BG1644"/>
      <c r="BH1644"/>
      <c r="BI1644"/>
      <c r="BJ1644"/>
      <c r="BK1644"/>
      <c r="BL1644"/>
      <c r="BM1644"/>
      <c r="BN1644"/>
      <c r="BO1644"/>
      <c r="BP1644"/>
      <c r="BQ1644"/>
      <c r="BR1644"/>
      <c r="BS1644"/>
      <c r="BT1644"/>
    </row>
    <row r="1645" spans="1:72" s="8" customFormat="1" x14ac:dyDescent="0.25">
      <c r="A1645" s="93"/>
      <c r="B1645" s="93"/>
      <c r="C1645" s="93"/>
      <c r="D1645" s="93"/>
      <c r="E1645" s="104"/>
      <c r="F1645" s="104"/>
      <c r="G1645" s="104"/>
      <c r="H1645" s="104"/>
      <c r="I1645" s="104"/>
      <c r="J1645" s="104"/>
      <c r="K1645" s="104"/>
      <c r="L1645" s="104"/>
      <c r="M1645"/>
      <c r="N1645"/>
      <c r="O1645"/>
      <c r="P1645"/>
      <c r="Q1645"/>
      <c r="R1645"/>
      <c r="S1645"/>
      <c r="T1645"/>
      <c r="U1645"/>
      <c r="V1645"/>
      <c r="W1645"/>
      <c r="X1645"/>
      <c r="Y1645"/>
      <c r="Z1645"/>
      <c r="AA1645"/>
      <c r="AB1645"/>
      <c r="AC1645"/>
      <c r="AD1645"/>
      <c r="AE1645"/>
      <c r="AF1645"/>
      <c r="AG1645"/>
      <c r="AH1645"/>
      <c r="AI1645"/>
      <c r="AJ1645"/>
      <c r="AK1645"/>
      <c r="AL1645"/>
      <c r="AM1645"/>
      <c r="AN1645"/>
      <c r="AO1645"/>
      <c r="AP1645"/>
      <c r="AQ1645"/>
      <c r="AR1645"/>
      <c r="AS1645"/>
      <c r="AT1645"/>
      <c r="AU1645"/>
      <c r="AV1645"/>
      <c r="AW1645"/>
      <c r="AX1645"/>
      <c r="AY1645"/>
      <c r="AZ1645"/>
      <c r="BA1645"/>
      <c r="BB1645"/>
      <c r="BC1645"/>
      <c r="BD1645"/>
      <c r="BE1645"/>
      <c r="BF1645"/>
      <c r="BG1645"/>
      <c r="BH1645"/>
      <c r="BI1645"/>
      <c r="BJ1645"/>
      <c r="BK1645"/>
      <c r="BL1645"/>
      <c r="BM1645"/>
      <c r="BN1645"/>
      <c r="BO1645"/>
      <c r="BP1645"/>
      <c r="BQ1645"/>
      <c r="BR1645"/>
      <c r="BS1645"/>
      <c r="BT1645"/>
    </row>
    <row r="1646" spans="1:72" s="8" customFormat="1" x14ac:dyDescent="0.25">
      <c r="A1646" s="93"/>
      <c r="B1646" s="93"/>
      <c r="C1646" s="93"/>
      <c r="D1646" s="93"/>
      <c r="E1646" s="104"/>
      <c r="F1646" s="104"/>
      <c r="G1646" s="104"/>
      <c r="H1646" s="104"/>
      <c r="I1646" s="104"/>
      <c r="J1646" s="104"/>
      <c r="K1646" s="104"/>
      <c r="L1646" s="104"/>
      <c r="M1646"/>
      <c r="N1646"/>
      <c r="O1646"/>
      <c r="P1646"/>
      <c r="Q1646"/>
      <c r="R1646"/>
      <c r="S1646"/>
      <c r="T1646"/>
      <c r="U1646"/>
      <c r="V1646"/>
      <c r="W1646"/>
      <c r="X1646"/>
      <c r="Y1646"/>
      <c r="Z1646"/>
      <c r="AA1646"/>
      <c r="AB1646"/>
      <c r="AC1646"/>
      <c r="AD1646"/>
      <c r="AE1646"/>
      <c r="AF1646"/>
      <c r="AG1646"/>
      <c r="AH1646"/>
      <c r="AI1646"/>
      <c r="AJ1646"/>
      <c r="AK1646"/>
      <c r="AL1646"/>
      <c r="AM1646"/>
      <c r="AN1646"/>
      <c r="AO1646"/>
      <c r="AP1646"/>
      <c r="AQ1646"/>
      <c r="AR1646"/>
      <c r="AS1646"/>
      <c r="AT1646"/>
      <c r="AU1646"/>
      <c r="AV1646"/>
      <c r="AW1646"/>
      <c r="AX1646"/>
      <c r="AY1646"/>
      <c r="AZ1646"/>
      <c r="BA1646"/>
      <c r="BB1646"/>
      <c r="BC1646"/>
      <c r="BD1646"/>
      <c r="BE1646"/>
      <c r="BF1646"/>
      <c r="BG1646"/>
      <c r="BH1646"/>
      <c r="BI1646"/>
      <c r="BJ1646"/>
      <c r="BK1646"/>
      <c r="BL1646"/>
      <c r="BM1646"/>
      <c r="BN1646"/>
      <c r="BO1646"/>
      <c r="BP1646"/>
      <c r="BQ1646"/>
      <c r="BR1646"/>
      <c r="BS1646"/>
      <c r="BT1646"/>
    </row>
    <row r="1647" spans="1:72" s="8" customFormat="1" x14ac:dyDescent="0.25">
      <c r="A1647" s="93"/>
      <c r="B1647" s="93"/>
      <c r="C1647" s="93"/>
      <c r="D1647" s="93"/>
      <c r="E1647" s="104"/>
      <c r="F1647" s="104"/>
      <c r="G1647" s="104"/>
      <c r="H1647" s="104"/>
      <c r="I1647" s="104"/>
      <c r="J1647" s="104"/>
      <c r="K1647" s="104"/>
      <c r="L1647" s="104"/>
      <c r="M1647"/>
      <c r="N1647"/>
      <c r="O1647"/>
      <c r="P1647"/>
      <c r="Q1647"/>
      <c r="R1647"/>
      <c r="S1647"/>
      <c r="T1647"/>
      <c r="U1647"/>
      <c r="V1647"/>
      <c r="W1647"/>
      <c r="X1647"/>
      <c r="Y1647"/>
      <c r="Z1647"/>
      <c r="AA1647"/>
      <c r="AB1647"/>
      <c r="AC1647"/>
      <c r="AD1647"/>
      <c r="AE1647"/>
      <c r="AF1647"/>
      <c r="AG1647"/>
      <c r="AH1647"/>
      <c r="AI1647"/>
      <c r="AJ1647"/>
      <c r="AK1647"/>
      <c r="AL1647"/>
      <c r="AM1647"/>
      <c r="AN1647"/>
      <c r="AO1647"/>
      <c r="AP1647"/>
      <c r="AQ1647"/>
      <c r="AR1647"/>
      <c r="AS1647"/>
      <c r="AT1647"/>
      <c r="AU1647"/>
      <c r="AV1647"/>
      <c r="AW1647"/>
      <c r="AX1647"/>
      <c r="AY1647"/>
      <c r="AZ1647"/>
      <c r="BA1647"/>
      <c r="BB1647"/>
      <c r="BC1647"/>
      <c r="BD1647"/>
      <c r="BE1647"/>
      <c r="BF1647"/>
      <c r="BG1647"/>
      <c r="BH1647"/>
      <c r="BI1647"/>
      <c r="BJ1647"/>
      <c r="BK1647"/>
      <c r="BL1647"/>
      <c r="BM1647"/>
      <c r="BN1647"/>
      <c r="BO1647"/>
      <c r="BP1647"/>
      <c r="BQ1647"/>
      <c r="BR1647"/>
      <c r="BS1647"/>
      <c r="BT1647"/>
    </row>
    <row r="1648" spans="1:72" s="8" customFormat="1" x14ac:dyDescent="0.25">
      <c r="A1648" s="93"/>
      <c r="B1648" s="93"/>
      <c r="C1648" s="93"/>
      <c r="D1648" s="93"/>
      <c r="E1648" s="104"/>
      <c r="F1648" s="104"/>
      <c r="G1648" s="104"/>
      <c r="H1648" s="104"/>
      <c r="I1648" s="104"/>
      <c r="J1648" s="104"/>
      <c r="K1648" s="104"/>
      <c r="L1648" s="104"/>
      <c r="M1648"/>
      <c r="N1648"/>
      <c r="O1648"/>
      <c r="P1648"/>
      <c r="Q1648"/>
      <c r="R1648"/>
      <c r="S1648"/>
      <c r="T1648"/>
      <c r="U1648"/>
      <c r="V1648"/>
      <c r="W1648"/>
      <c r="X1648"/>
      <c r="Y1648"/>
      <c r="Z1648"/>
      <c r="AA1648"/>
      <c r="AB1648"/>
      <c r="AC1648"/>
      <c r="AD1648"/>
      <c r="AE1648"/>
      <c r="AF1648"/>
      <c r="AG1648"/>
      <c r="AH1648"/>
      <c r="AI1648"/>
      <c r="AJ1648"/>
      <c r="AK1648"/>
      <c r="AL1648"/>
      <c r="AM1648"/>
      <c r="AN1648"/>
      <c r="AO1648"/>
      <c r="AP1648"/>
      <c r="AQ1648"/>
      <c r="AR1648"/>
      <c r="AS1648"/>
      <c r="AT1648"/>
      <c r="AU1648"/>
      <c r="AV1648"/>
      <c r="AW1648"/>
      <c r="AX1648"/>
      <c r="AY1648"/>
      <c r="AZ1648"/>
      <c r="BA1648"/>
      <c r="BB1648"/>
      <c r="BC1648"/>
      <c r="BD1648"/>
      <c r="BE1648"/>
      <c r="BF1648"/>
      <c r="BG1648"/>
      <c r="BH1648"/>
      <c r="BI1648"/>
      <c r="BJ1648"/>
      <c r="BK1648"/>
      <c r="BL1648"/>
      <c r="BM1648"/>
      <c r="BN1648"/>
      <c r="BO1648"/>
      <c r="BP1648"/>
      <c r="BQ1648"/>
      <c r="BR1648"/>
      <c r="BS1648"/>
      <c r="BT1648"/>
    </row>
    <row r="1649" spans="1:72" s="8" customFormat="1" x14ac:dyDescent="0.25">
      <c r="A1649" s="93"/>
      <c r="B1649" s="93"/>
      <c r="C1649" s="93"/>
      <c r="D1649" s="93"/>
      <c r="E1649" s="104"/>
      <c r="F1649" s="104"/>
      <c r="G1649" s="104"/>
      <c r="H1649" s="104"/>
      <c r="I1649" s="104"/>
      <c r="J1649" s="104"/>
      <c r="K1649" s="104"/>
      <c r="L1649" s="104"/>
      <c r="M1649"/>
      <c r="N1649"/>
      <c r="O1649"/>
      <c r="P1649"/>
      <c r="Q1649"/>
      <c r="R1649"/>
      <c r="S1649"/>
      <c r="T1649"/>
      <c r="U1649"/>
      <c r="V1649"/>
      <c r="W1649"/>
      <c r="X1649"/>
      <c r="Y1649"/>
      <c r="Z1649"/>
      <c r="AA1649"/>
      <c r="AB1649"/>
      <c r="AC1649"/>
      <c r="AD1649"/>
      <c r="AE1649"/>
      <c r="AF1649"/>
      <c r="AG1649"/>
      <c r="AH1649"/>
      <c r="AI1649"/>
      <c r="AJ1649"/>
      <c r="AK1649"/>
      <c r="AL1649"/>
      <c r="AM1649"/>
      <c r="AN1649"/>
      <c r="AO1649"/>
      <c r="AP1649"/>
      <c r="AQ1649"/>
      <c r="AR1649"/>
      <c r="AS1649"/>
      <c r="AT1649"/>
      <c r="AU1649"/>
      <c r="AV1649"/>
      <c r="AW1649"/>
      <c r="AX1649"/>
      <c r="AY1649"/>
      <c r="AZ1649"/>
      <c r="BA1649"/>
      <c r="BB1649"/>
      <c r="BC1649"/>
      <c r="BD1649"/>
      <c r="BE1649"/>
      <c r="BF1649"/>
      <c r="BG1649"/>
      <c r="BH1649"/>
      <c r="BI1649"/>
      <c r="BJ1649"/>
      <c r="BK1649"/>
      <c r="BL1649"/>
      <c r="BM1649"/>
      <c r="BN1649"/>
      <c r="BO1649"/>
      <c r="BP1649"/>
      <c r="BQ1649"/>
      <c r="BR1649"/>
      <c r="BS1649"/>
      <c r="BT1649"/>
    </row>
    <row r="1650" spans="1:72" s="8" customFormat="1" x14ac:dyDescent="0.25">
      <c r="A1650" s="93"/>
      <c r="B1650" s="93"/>
      <c r="C1650" s="93"/>
      <c r="D1650" s="93"/>
      <c r="E1650" s="104"/>
      <c r="F1650" s="104"/>
      <c r="G1650" s="104"/>
      <c r="H1650" s="104"/>
      <c r="I1650" s="104"/>
      <c r="J1650" s="104"/>
      <c r="K1650" s="104"/>
      <c r="L1650" s="104"/>
      <c r="M1650"/>
      <c r="N1650"/>
      <c r="O1650"/>
      <c r="P1650"/>
      <c r="Q1650"/>
      <c r="R1650"/>
      <c r="S1650"/>
      <c r="T1650"/>
      <c r="U1650"/>
      <c r="V1650"/>
      <c r="W1650"/>
      <c r="X1650"/>
      <c r="Y1650"/>
      <c r="Z1650"/>
      <c r="AA1650"/>
      <c r="AB1650"/>
      <c r="AC1650"/>
      <c r="AD1650"/>
      <c r="AE1650"/>
      <c r="AF1650"/>
      <c r="AG1650"/>
      <c r="AH1650"/>
      <c r="AI1650"/>
      <c r="AJ1650"/>
      <c r="AK1650"/>
      <c r="AL1650"/>
      <c r="AM1650"/>
      <c r="AN1650"/>
      <c r="AO1650"/>
      <c r="AP1650"/>
      <c r="AQ1650"/>
      <c r="AR1650"/>
      <c r="AS1650"/>
      <c r="AT1650"/>
      <c r="AU1650"/>
      <c r="AV1650"/>
      <c r="AW1650"/>
      <c r="AX1650"/>
      <c r="AY1650"/>
      <c r="AZ1650"/>
      <c r="BA1650"/>
      <c r="BB1650"/>
      <c r="BC1650"/>
      <c r="BD1650"/>
      <c r="BE1650"/>
      <c r="BF1650"/>
      <c r="BG1650"/>
      <c r="BH1650"/>
      <c r="BI1650"/>
      <c r="BJ1650"/>
      <c r="BK1650"/>
      <c r="BL1650"/>
      <c r="BM1650"/>
      <c r="BN1650"/>
      <c r="BO1650"/>
      <c r="BP1650"/>
      <c r="BQ1650"/>
      <c r="BR1650"/>
      <c r="BS1650"/>
      <c r="BT1650"/>
    </row>
    <row r="1651" spans="1:72" s="8" customFormat="1" x14ac:dyDescent="0.25">
      <c r="A1651" s="93"/>
      <c r="B1651" s="93"/>
      <c r="C1651" s="93"/>
      <c r="D1651" s="93"/>
      <c r="E1651" s="104"/>
      <c r="F1651" s="104"/>
      <c r="G1651" s="104"/>
      <c r="H1651" s="104"/>
      <c r="I1651" s="104"/>
      <c r="J1651" s="104"/>
      <c r="K1651" s="104"/>
      <c r="L1651" s="104"/>
      <c r="M1651"/>
      <c r="N1651"/>
      <c r="O1651"/>
      <c r="P1651"/>
      <c r="Q1651"/>
      <c r="R1651"/>
      <c r="S1651"/>
      <c r="T1651"/>
      <c r="U1651"/>
      <c r="V1651"/>
      <c r="W1651"/>
      <c r="X1651"/>
      <c r="Y1651"/>
      <c r="Z1651"/>
      <c r="AA1651"/>
      <c r="AB1651"/>
      <c r="AC1651"/>
      <c r="AD1651"/>
      <c r="AE1651"/>
      <c r="AF1651"/>
      <c r="AG1651"/>
      <c r="AH1651"/>
      <c r="AI1651"/>
      <c r="AJ1651"/>
      <c r="AK1651"/>
      <c r="AL1651"/>
      <c r="AM1651"/>
      <c r="AN1651"/>
      <c r="AO1651"/>
      <c r="AP1651"/>
      <c r="AQ1651"/>
      <c r="AR1651"/>
      <c r="AS1651"/>
      <c r="AT1651"/>
      <c r="AU1651"/>
      <c r="AV1651"/>
      <c r="AW1651"/>
      <c r="AX1651"/>
      <c r="AY1651"/>
      <c r="AZ1651"/>
      <c r="BA1651"/>
      <c r="BB1651"/>
      <c r="BC1651"/>
      <c r="BD1651"/>
      <c r="BE1651"/>
      <c r="BF1651"/>
      <c r="BG1651"/>
      <c r="BH1651"/>
      <c r="BI1651"/>
      <c r="BJ1651"/>
      <c r="BK1651"/>
      <c r="BL1651"/>
      <c r="BM1651"/>
      <c r="BN1651"/>
      <c r="BO1651"/>
      <c r="BP1651"/>
      <c r="BQ1651"/>
      <c r="BR1651"/>
      <c r="BS1651"/>
      <c r="BT1651"/>
    </row>
    <row r="1652" spans="1:72" s="8" customFormat="1" x14ac:dyDescent="0.25">
      <c r="A1652" s="93"/>
      <c r="B1652" s="93"/>
      <c r="C1652" s="93"/>
      <c r="D1652" s="93"/>
      <c r="E1652" s="104"/>
      <c r="F1652" s="104"/>
      <c r="G1652" s="104"/>
      <c r="H1652" s="104"/>
      <c r="I1652" s="104"/>
      <c r="J1652" s="104"/>
      <c r="K1652" s="104"/>
      <c r="L1652" s="104"/>
      <c r="M1652"/>
      <c r="N1652"/>
      <c r="O1652"/>
      <c r="P1652"/>
      <c r="Q1652"/>
      <c r="R1652"/>
      <c r="S1652"/>
      <c r="T1652"/>
      <c r="U1652"/>
      <c r="V1652"/>
      <c r="W1652"/>
      <c r="X1652"/>
      <c r="Y1652"/>
      <c r="Z1652"/>
      <c r="AA1652"/>
      <c r="AB1652"/>
      <c r="AC1652"/>
      <c r="AD1652"/>
      <c r="AE1652"/>
      <c r="AF1652"/>
      <c r="AG1652"/>
      <c r="AH1652"/>
      <c r="AI1652"/>
      <c r="AJ1652"/>
      <c r="AK1652"/>
      <c r="AL1652"/>
      <c r="AM1652"/>
      <c r="AN1652"/>
      <c r="AO1652"/>
      <c r="AP1652"/>
      <c r="AQ1652"/>
      <c r="AR1652"/>
      <c r="AS1652"/>
      <c r="AT1652"/>
      <c r="AU1652"/>
      <c r="AV1652"/>
      <c r="AW1652"/>
      <c r="AX1652"/>
      <c r="AY1652"/>
      <c r="AZ1652"/>
      <c r="BA1652"/>
      <c r="BB1652"/>
      <c r="BC1652"/>
      <c r="BD1652"/>
      <c r="BE1652"/>
      <c r="BF1652"/>
      <c r="BG1652"/>
      <c r="BH1652"/>
      <c r="BI1652"/>
      <c r="BJ1652"/>
      <c r="BK1652"/>
      <c r="BL1652"/>
      <c r="BM1652"/>
      <c r="BN1652"/>
      <c r="BO1652"/>
      <c r="BP1652"/>
      <c r="BQ1652"/>
      <c r="BR1652"/>
      <c r="BS1652"/>
      <c r="BT1652"/>
    </row>
    <row r="1653" spans="1:72" s="8" customFormat="1" x14ac:dyDescent="0.25">
      <c r="A1653" s="93"/>
      <c r="B1653" s="93"/>
      <c r="C1653" s="93"/>
      <c r="D1653" s="93"/>
      <c r="E1653" s="104"/>
      <c r="F1653" s="104"/>
      <c r="G1653" s="104"/>
      <c r="H1653" s="104"/>
      <c r="I1653" s="104"/>
      <c r="J1653" s="104"/>
      <c r="K1653" s="104"/>
      <c r="L1653" s="104"/>
      <c r="M1653"/>
      <c r="N1653"/>
      <c r="O1653"/>
      <c r="P1653"/>
      <c r="Q1653"/>
      <c r="R1653"/>
      <c r="S1653"/>
      <c r="T1653"/>
      <c r="U1653"/>
      <c r="V1653"/>
      <c r="W1653"/>
      <c r="X1653"/>
      <c r="Y1653"/>
      <c r="Z1653"/>
      <c r="AA1653"/>
      <c r="AB1653"/>
      <c r="AC1653"/>
      <c r="AD1653"/>
      <c r="AE1653"/>
      <c r="AF1653"/>
      <c r="AG1653"/>
      <c r="AH1653"/>
      <c r="AI1653"/>
      <c r="AJ1653"/>
      <c r="AK1653"/>
      <c r="AL1653"/>
      <c r="AM1653"/>
      <c r="AN1653"/>
      <c r="AO1653"/>
      <c r="AP1653"/>
      <c r="AQ1653"/>
      <c r="AR1653"/>
      <c r="AS1653"/>
      <c r="AT1653"/>
      <c r="AU1653"/>
      <c r="AV1653"/>
      <c r="AW1653"/>
      <c r="AX1653"/>
      <c r="AY1653"/>
      <c r="AZ1653"/>
      <c r="BA1653"/>
      <c r="BB1653"/>
      <c r="BC1653"/>
      <c r="BD1653"/>
      <c r="BE1653"/>
      <c r="BF1653"/>
      <c r="BG1653"/>
      <c r="BH1653"/>
      <c r="BI1653"/>
      <c r="BJ1653"/>
      <c r="BK1653"/>
      <c r="BL1653"/>
      <c r="BM1653"/>
      <c r="BN1653"/>
      <c r="BO1653"/>
      <c r="BP1653"/>
      <c r="BQ1653"/>
      <c r="BR1653"/>
      <c r="BS1653"/>
      <c r="BT1653"/>
    </row>
    <row r="1654" spans="1:72" s="8" customFormat="1" x14ac:dyDescent="0.25">
      <c r="A1654" s="93"/>
      <c r="B1654" s="93"/>
      <c r="C1654" s="93"/>
      <c r="D1654" s="93"/>
      <c r="E1654" s="104"/>
      <c r="F1654" s="104"/>
      <c r="G1654" s="104"/>
      <c r="H1654" s="104"/>
      <c r="I1654" s="104"/>
      <c r="J1654" s="104"/>
      <c r="K1654" s="104"/>
      <c r="L1654" s="104"/>
      <c r="M1654"/>
      <c r="N1654"/>
      <c r="O1654"/>
      <c r="P1654"/>
      <c r="Q1654"/>
      <c r="R1654"/>
      <c r="S1654"/>
      <c r="T1654"/>
      <c r="U1654"/>
      <c r="V1654"/>
      <c r="W1654"/>
      <c r="X1654"/>
      <c r="Y1654"/>
      <c r="Z1654"/>
      <c r="AA1654"/>
      <c r="AB1654"/>
      <c r="AC1654"/>
      <c r="AD1654"/>
      <c r="AE1654"/>
      <c r="AF1654"/>
      <c r="AG1654"/>
      <c r="AH1654"/>
      <c r="AI1654"/>
      <c r="AJ1654"/>
      <c r="AK1654"/>
      <c r="AL1654"/>
      <c r="AM1654"/>
      <c r="AN1654"/>
      <c r="AO1654"/>
      <c r="AP1654"/>
      <c r="AQ1654"/>
      <c r="AR1654"/>
      <c r="AS1654"/>
      <c r="AT1654"/>
      <c r="AU1654"/>
      <c r="AV1654"/>
      <c r="AW1654"/>
      <c r="AX1654"/>
      <c r="AY1654"/>
      <c r="AZ1654"/>
      <c r="BA1654"/>
      <c r="BB1654"/>
      <c r="BC1654"/>
      <c r="BD1654"/>
      <c r="BE1654"/>
      <c r="BF1654"/>
      <c r="BG1654"/>
      <c r="BH1654"/>
      <c r="BI1654"/>
      <c r="BJ1654"/>
      <c r="BK1654"/>
      <c r="BL1654"/>
      <c r="BM1654"/>
      <c r="BN1654"/>
      <c r="BO1654"/>
      <c r="BP1654"/>
      <c r="BQ1654"/>
      <c r="BR1654"/>
      <c r="BS1654"/>
      <c r="BT1654"/>
    </row>
    <row r="1655" spans="1:72" s="8" customFormat="1" x14ac:dyDescent="0.25">
      <c r="A1655" s="93"/>
      <c r="B1655" s="93"/>
      <c r="C1655" s="93"/>
      <c r="D1655" s="93"/>
      <c r="E1655" s="104"/>
      <c r="F1655" s="104"/>
      <c r="G1655" s="104"/>
      <c r="H1655" s="104"/>
      <c r="I1655" s="104"/>
      <c r="J1655" s="104"/>
      <c r="K1655" s="104"/>
      <c r="L1655" s="104"/>
      <c r="M1655"/>
      <c r="N1655"/>
      <c r="O1655"/>
      <c r="P1655"/>
      <c r="Q1655"/>
      <c r="R1655"/>
      <c r="S1655"/>
      <c r="T1655"/>
      <c r="U1655"/>
      <c r="V1655"/>
      <c r="W1655"/>
      <c r="X1655"/>
      <c r="Y1655"/>
      <c r="Z1655"/>
      <c r="AA1655"/>
      <c r="AB1655"/>
      <c r="AC1655"/>
      <c r="AD1655"/>
      <c r="AE1655"/>
      <c r="AF1655"/>
      <c r="AG1655"/>
      <c r="AH1655"/>
      <c r="AI1655"/>
      <c r="AJ1655"/>
      <c r="AK1655"/>
      <c r="AL1655"/>
      <c r="AM1655"/>
      <c r="AN1655"/>
      <c r="AO1655"/>
      <c r="AP1655"/>
      <c r="AQ1655"/>
      <c r="AR1655"/>
      <c r="AS1655"/>
      <c r="AT1655"/>
      <c r="AU1655"/>
      <c r="AV1655"/>
      <c r="AW1655"/>
      <c r="AX1655"/>
      <c r="AY1655"/>
      <c r="AZ1655"/>
      <c r="BA1655"/>
      <c r="BB1655"/>
      <c r="BC1655"/>
      <c r="BD1655"/>
      <c r="BE1655"/>
      <c r="BF1655"/>
      <c r="BG1655"/>
      <c r="BH1655"/>
      <c r="BI1655"/>
      <c r="BJ1655"/>
      <c r="BK1655"/>
      <c r="BL1655"/>
      <c r="BM1655"/>
      <c r="BN1655"/>
      <c r="BO1655"/>
      <c r="BP1655"/>
      <c r="BQ1655"/>
      <c r="BR1655"/>
      <c r="BS1655"/>
      <c r="BT1655"/>
    </row>
    <row r="1656" spans="1:72" s="8" customFormat="1" x14ac:dyDescent="0.25">
      <c r="A1656" s="93"/>
      <c r="B1656" s="93"/>
      <c r="C1656" s="93"/>
      <c r="D1656" s="93"/>
      <c r="E1656" s="104"/>
      <c r="F1656" s="104"/>
      <c r="G1656" s="104"/>
      <c r="H1656" s="104"/>
      <c r="I1656" s="104"/>
      <c r="J1656" s="104"/>
      <c r="K1656" s="104"/>
      <c r="L1656" s="104"/>
      <c r="M1656"/>
      <c r="N1656"/>
      <c r="O1656"/>
      <c r="P1656"/>
      <c r="Q1656"/>
      <c r="R1656"/>
      <c r="S1656"/>
      <c r="T1656"/>
      <c r="U1656"/>
      <c r="V1656"/>
      <c r="W1656"/>
      <c r="X1656"/>
      <c r="Y1656"/>
      <c r="Z1656"/>
      <c r="AA1656"/>
      <c r="AB1656"/>
      <c r="AC1656"/>
      <c r="AD1656"/>
      <c r="AE1656"/>
      <c r="AF1656"/>
      <c r="AG1656"/>
      <c r="AH1656"/>
      <c r="AI1656"/>
      <c r="AJ1656"/>
      <c r="AK1656"/>
      <c r="AL1656"/>
      <c r="AM1656"/>
      <c r="AN1656"/>
      <c r="AO1656"/>
      <c r="AP1656"/>
      <c r="AQ1656"/>
      <c r="AR1656"/>
      <c r="AS1656"/>
      <c r="AT1656"/>
      <c r="AU1656"/>
      <c r="AV1656"/>
      <c r="AW1656"/>
      <c r="AX1656"/>
      <c r="AY1656"/>
      <c r="AZ1656"/>
      <c r="BA1656"/>
      <c r="BB1656"/>
      <c r="BC1656"/>
      <c r="BD1656"/>
      <c r="BE1656"/>
      <c r="BF1656"/>
      <c r="BG1656"/>
      <c r="BH1656"/>
      <c r="BI1656"/>
      <c r="BJ1656"/>
      <c r="BK1656"/>
      <c r="BL1656"/>
      <c r="BM1656"/>
      <c r="BN1656"/>
      <c r="BO1656"/>
      <c r="BP1656"/>
      <c r="BQ1656"/>
      <c r="BR1656"/>
      <c r="BS1656"/>
      <c r="BT1656"/>
    </row>
    <row r="1657" spans="1:72" s="8" customFormat="1" x14ac:dyDescent="0.25">
      <c r="A1657" s="93"/>
      <c r="B1657" s="93"/>
      <c r="C1657" s="93"/>
      <c r="D1657" s="93"/>
      <c r="E1657" s="104"/>
      <c r="F1657" s="104"/>
      <c r="G1657" s="104"/>
      <c r="H1657" s="104"/>
      <c r="I1657" s="104"/>
      <c r="J1657" s="104"/>
      <c r="K1657" s="104"/>
      <c r="L1657" s="104"/>
      <c r="M1657"/>
      <c r="N1657"/>
      <c r="O1657"/>
      <c r="P1657"/>
      <c r="Q1657"/>
      <c r="R1657"/>
      <c r="S1657"/>
      <c r="T1657"/>
      <c r="U1657"/>
      <c r="V1657"/>
      <c r="W1657"/>
      <c r="X1657"/>
      <c r="Y1657"/>
      <c r="Z1657"/>
      <c r="AA1657"/>
      <c r="AB1657"/>
      <c r="AC1657"/>
      <c r="AD1657"/>
      <c r="AE1657"/>
      <c r="AF1657"/>
      <c r="AG1657"/>
      <c r="AH1657"/>
      <c r="AI1657"/>
      <c r="AJ1657"/>
      <c r="AK1657"/>
      <c r="AL1657"/>
      <c r="AM1657"/>
      <c r="AN1657"/>
      <c r="AO1657"/>
      <c r="AP1657"/>
      <c r="AQ1657"/>
      <c r="AR1657"/>
      <c r="AS1657"/>
      <c r="AT1657"/>
      <c r="AU1657"/>
      <c r="AV1657"/>
      <c r="AW1657"/>
      <c r="AX1657"/>
      <c r="AY1657"/>
      <c r="AZ1657"/>
      <c r="BA1657"/>
      <c r="BB1657"/>
      <c r="BC1657"/>
      <c r="BD1657"/>
      <c r="BE1657"/>
      <c r="BF1657"/>
      <c r="BG1657"/>
      <c r="BH1657"/>
      <c r="BI1657"/>
      <c r="BJ1657"/>
      <c r="BK1657"/>
      <c r="BL1657"/>
      <c r="BM1657"/>
      <c r="BN1657"/>
      <c r="BO1657"/>
      <c r="BP1657"/>
      <c r="BQ1657"/>
      <c r="BR1657"/>
      <c r="BS1657"/>
      <c r="BT1657"/>
    </row>
    <row r="1658" spans="1:72" s="8" customFormat="1" x14ac:dyDescent="0.25">
      <c r="A1658" s="93"/>
      <c r="B1658" s="93"/>
      <c r="C1658" s="93"/>
      <c r="D1658" s="93"/>
      <c r="E1658" s="104"/>
      <c r="F1658" s="104"/>
      <c r="G1658" s="104"/>
      <c r="H1658" s="104"/>
      <c r="I1658" s="104"/>
      <c r="J1658" s="104"/>
      <c r="K1658" s="104"/>
      <c r="L1658" s="104"/>
      <c r="M1658"/>
      <c r="N1658"/>
      <c r="O1658"/>
      <c r="P1658"/>
      <c r="Q1658"/>
      <c r="R1658"/>
      <c r="S1658"/>
      <c r="T1658"/>
      <c r="U1658"/>
      <c r="V1658"/>
      <c r="W1658"/>
      <c r="X1658"/>
      <c r="Y1658"/>
      <c r="Z1658"/>
      <c r="AA1658"/>
      <c r="AB1658"/>
      <c r="AC1658"/>
      <c r="AD1658"/>
      <c r="AE1658"/>
      <c r="AF1658"/>
      <c r="AG1658"/>
      <c r="AH1658"/>
      <c r="AI1658"/>
      <c r="AJ1658"/>
      <c r="AK1658"/>
      <c r="AL1658"/>
      <c r="AM1658"/>
      <c r="AN1658"/>
      <c r="AO1658"/>
      <c r="AP1658"/>
      <c r="AQ1658"/>
      <c r="AR1658"/>
      <c r="AS1658"/>
      <c r="AT1658"/>
      <c r="AU1658"/>
      <c r="AV1658"/>
      <c r="AW1658"/>
      <c r="AX1658"/>
      <c r="AY1658"/>
      <c r="AZ1658"/>
      <c r="BA1658"/>
      <c r="BB1658"/>
      <c r="BC1658"/>
      <c r="BD1658"/>
      <c r="BE1658"/>
      <c r="BF1658"/>
      <c r="BG1658"/>
      <c r="BH1658"/>
      <c r="BI1658"/>
      <c r="BJ1658"/>
      <c r="BK1658"/>
      <c r="BL1658"/>
      <c r="BM1658"/>
      <c r="BN1658"/>
      <c r="BO1658"/>
      <c r="BP1658"/>
      <c r="BQ1658"/>
      <c r="BR1658"/>
      <c r="BS1658"/>
      <c r="BT1658"/>
    </row>
    <row r="1659" spans="1:72" s="8" customFormat="1" x14ac:dyDescent="0.25">
      <c r="A1659" s="93"/>
      <c r="B1659" s="93"/>
      <c r="C1659" s="93"/>
      <c r="D1659" s="93"/>
      <c r="E1659" s="104"/>
      <c r="F1659" s="104"/>
      <c r="G1659" s="104"/>
      <c r="H1659" s="104"/>
      <c r="I1659" s="104"/>
      <c r="J1659" s="104"/>
      <c r="K1659" s="104"/>
      <c r="L1659" s="104"/>
      <c r="M1659"/>
      <c r="N1659"/>
      <c r="O1659"/>
      <c r="P1659"/>
      <c r="Q1659"/>
      <c r="R1659"/>
      <c r="S1659"/>
      <c r="T1659"/>
      <c r="U1659"/>
      <c r="V1659"/>
      <c r="W1659"/>
      <c r="X1659"/>
      <c r="Y1659"/>
      <c r="Z1659"/>
      <c r="AA1659"/>
      <c r="AB1659"/>
      <c r="AC1659"/>
      <c r="AD1659"/>
      <c r="AE1659"/>
      <c r="AF1659"/>
      <c r="AG1659"/>
      <c r="AH1659"/>
      <c r="AI1659"/>
      <c r="AJ1659"/>
      <c r="AK1659"/>
      <c r="AL1659"/>
      <c r="AM1659"/>
      <c r="AN1659"/>
      <c r="AO1659"/>
      <c r="AP1659"/>
      <c r="AQ1659"/>
      <c r="AR1659"/>
      <c r="AS1659"/>
      <c r="AT1659"/>
      <c r="AU1659"/>
      <c r="AV1659"/>
      <c r="AW1659"/>
      <c r="AX1659"/>
      <c r="AY1659"/>
      <c r="AZ1659"/>
      <c r="BA1659"/>
      <c r="BB1659"/>
      <c r="BC1659"/>
      <c r="BD1659"/>
      <c r="BE1659"/>
      <c r="BF1659"/>
      <c r="BG1659"/>
      <c r="BH1659"/>
      <c r="BI1659"/>
      <c r="BJ1659"/>
      <c r="BK1659"/>
      <c r="BL1659"/>
      <c r="BM1659"/>
      <c r="BN1659"/>
      <c r="BO1659"/>
      <c r="BP1659"/>
      <c r="BQ1659"/>
      <c r="BR1659"/>
      <c r="BS1659"/>
      <c r="BT1659"/>
    </row>
    <row r="1660" spans="1:72" s="8" customFormat="1" x14ac:dyDescent="0.25">
      <c r="A1660" s="93"/>
      <c r="B1660" s="93"/>
      <c r="C1660" s="93"/>
      <c r="D1660" s="93"/>
      <c r="E1660" s="104"/>
      <c r="F1660" s="104"/>
      <c r="G1660" s="104"/>
      <c r="H1660" s="104"/>
      <c r="I1660" s="104"/>
      <c r="J1660" s="104"/>
      <c r="K1660" s="104"/>
      <c r="L1660" s="104"/>
      <c r="M1660"/>
      <c r="N1660"/>
      <c r="O1660"/>
      <c r="P1660"/>
      <c r="Q1660"/>
      <c r="R1660"/>
      <c r="S1660"/>
      <c r="T1660"/>
      <c r="U1660"/>
      <c r="V1660"/>
      <c r="W1660"/>
      <c r="X1660"/>
      <c r="Y1660"/>
      <c r="Z1660"/>
      <c r="AA1660"/>
      <c r="AB1660"/>
      <c r="AC1660"/>
      <c r="AD1660"/>
      <c r="AE1660"/>
      <c r="AF1660"/>
      <c r="AG1660"/>
      <c r="AH1660"/>
      <c r="AI1660"/>
      <c r="AJ1660"/>
      <c r="AK1660"/>
      <c r="AL1660"/>
      <c r="AM1660"/>
      <c r="AN1660"/>
      <c r="AO1660"/>
      <c r="AP1660"/>
      <c r="AQ1660"/>
      <c r="AR1660"/>
      <c r="AS1660"/>
      <c r="AT1660"/>
      <c r="AU1660"/>
      <c r="AV1660"/>
      <c r="AW1660"/>
      <c r="AX1660"/>
      <c r="AY1660"/>
      <c r="AZ1660"/>
      <c r="BA1660"/>
      <c r="BB1660"/>
      <c r="BC1660"/>
      <c r="BD1660"/>
      <c r="BE1660"/>
      <c r="BF1660"/>
      <c r="BG1660"/>
      <c r="BH1660"/>
      <c r="BI1660"/>
      <c r="BJ1660"/>
      <c r="BK1660"/>
      <c r="BL1660"/>
      <c r="BM1660"/>
      <c r="BN1660"/>
      <c r="BO1660"/>
      <c r="BP1660"/>
      <c r="BQ1660"/>
      <c r="BR1660"/>
      <c r="BS1660"/>
      <c r="BT1660"/>
    </row>
    <row r="1661" spans="1:72" s="8" customFormat="1" x14ac:dyDescent="0.25">
      <c r="A1661" s="93"/>
      <c r="B1661" s="93"/>
      <c r="C1661" s="93"/>
      <c r="D1661" s="93"/>
      <c r="E1661" s="104"/>
      <c r="F1661" s="104"/>
      <c r="G1661" s="104"/>
      <c r="H1661" s="104"/>
      <c r="I1661" s="104"/>
      <c r="J1661" s="104"/>
      <c r="K1661" s="104"/>
      <c r="L1661" s="104"/>
      <c r="M1661"/>
      <c r="N1661"/>
      <c r="O1661"/>
      <c r="P1661"/>
      <c r="Q1661"/>
      <c r="R1661"/>
      <c r="S1661"/>
      <c r="T1661"/>
      <c r="U1661"/>
      <c r="V1661"/>
      <c r="W1661"/>
      <c r="X1661"/>
      <c r="Y1661"/>
      <c r="Z1661"/>
      <c r="AA1661"/>
      <c r="AB1661"/>
      <c r="AC1661"/>
      <c r="AD1661"/>
      <c r="AE1661"/>
      <c r="AF1661"/>
      <c r="AG1661"/>
      <c r="AH1661"/>
      <c r="AI1661"/>
      <c r="AJ1661"/>
      <c r="AK1661"/>
      <c r="AL1661"/>
      <c r="AM1661"/>
      <c r="AN1661"/>
      <c r="AO1661"/>
      <c r="AP1661"/>
      <c r="AQ1661"/>
      <c r="AR1661"/>
      <c r="AS1661"/>
      <c r="AT1661"/>
      <c r="AU1661"/>
      <c r="AV1661"/>
      <c r="AW1661"/>
      <c r="AX1661"/>
      <c r="AY1661"/>
      <c r="AZ1661"/>
      <c r="BA1661"/>
      <c r="BB1661"/>
      <c r="BC1661"/>
      <c r="BD1661"/>
      <c r="BE1661"/>
      <c r="BF1661"/>
      <c r="BG1661"/>
      <c r="BH1661"/>
      <c r="BI1661"/>
      <c r="BJ1661"/>
      <c r="BK1661"/>
      <c r="BL1661"/>
      <c r="BM1661"/>
      <c r="BN1661"/>
      <c r="BO1661"/>
      <c r="BP1661"/>
      <c r="BQ1661"/>
      <c r="BR1661"/>
      <c r="BS1661"/>
      <c r="BT1661"/>
    </row>
    <row r="1662" spans="1:72" s="8" customFormat="1" x14ac:dyDescent="0.25">
      <c r="A1662" s="93"/>
      <c r="B1662" s="93"/>
      <c r="C1662" s="93"/>
      <c r="D1662" s="93"/>
      <c r="E1662" s="104"/>
      <c r="F1662" s="104"/>
      <c r="G1662" s="104"/>
      <c r="H1662" s="104"/>
      <c r="I1662" s="104"/>
      <c r="J1662" s="104"/>
      <c r="K1662" s="104"/>
      <c r="L1662" s="104"/>
      <c r="M1662"/>
      <c r="N1662"/>
      <c r="O1662"/>
      <c r="P1662"/>
      <c r="Q1662"/>
      <c r="R1662"/>
      <c r="S1662"/>
      <c r="T1662"/>
      <c r="U1662"/>
      <c r="V1662"/>
      <c r="W1662"/>
      <c r="X1662"/>
      <c r="Y1662"/>
      <c r="Z1662"/>
      <c r="AA1662"/>
      <c r="AB1662"/>
      <c r="AC1662"/>
      <c r="AD1662"/>
      <c r="AE1662"/>
      <c r="AF1662"/>
      <c r="AG1662"/>
      <c r="AH1662"/>
      <c r="AI1662"/>
      <c r="AJ1662"/>
      <c r="AK1662"/>
      <c r="AL1662"/>
      <c r="AM1662"/>
      <c r="AN1662"/>
      <c r="AO1662"/>
      <c r="AP1662"/>
      <c r="AQ1662"/>
      <c r="AR1662"/>
      <c r="AS1662"/>
      <c r="AT1662"/>
      <c r="AU1662"/>
      <c r="AV1662"/>
      <c r="AW1662"/>
      <c r="AX1662"/>
      <c r="AY1662"/>
      <c r="AZ1662"/>
      <c r="BA1662"/>
      <c r="BB1662"/>
      <c r="BC1662"/>
      <c r="BD1662"/>
      <c r="BE1662"/>
      <c r="BF1662"/>
      <c r="BG1662"/>
      <c r="BH1662"/>
      <c r="BI1662"/>
      <c r="BJ1662"/>
      <c r="BK1662"/>
      <c r="BL1662"/>
      <c r="BM1662"/>
      <c r="BN1662"/>
      <c r="BO1662"/>
      <c r="BP1662"/>
      <c r="BQ1662"/>
      <c r="BR1662"/>
      <c r="BS1662"/>
      <c r="BT1662"/>
    </row>
    <row r="1663" spans="1:72" s="8" customFormat="1" x14ac:dyDescent="0.25">
      <c r="A1663" s="93"/>
      <c r="B1663" s="93"/>
      <c r="C1663" s="93"/>
      <c r="D1663" s="93"/>
      <c r="E1663" s="104"/>
      <c r="F1663" s="104"/>
      <c r="G1663" s="104"/>
      <c r="H1663" s="104"/>
      <c r="I1663" s="104"/>
      <c r="J1663" s="104"/>
      <c r="K1663" s="104"/>
      <c r="L1663" s="104"/>
      <c r="M1663"/>
      <c r="N1663"/>
      <c r="O1663"/>
      <c r="P1663"/>
      <c r="Q1663"/>
      <c r="R1663"/>
      <c r="S1663"/>
      <c r="T1663"/>
      <c r="U1663"/>
      <c r="V1663"/>
      <c r="W1663"/>
      <c r="X1663"/>
      <c r="Y1663"/>
      <c r="Z1663"/>
      <c r="AA1663"/>
      <c r="AB1663"/>
      <c r="AC1663"/>
      <c r="AD1663"/>
      <c r="AE1663"/>
      <c r="AF1663"/>
      <c r="AG1663"/>
      <c r="AH1663"/>
      <c r="AI1663"/>
      <c r="AJ1663"/>
      <c r="AK1663"/>
      <c r="AL1663"/>
      <c r="AM1663"/>
      <c r="AN1663"/>
      <c r="AO1663"/>
      <c r="AP1663"/>
      <c r="AQ1663"/>
      <c r="AR1663"/>
      <c r="AS1663"/>
      <c r="AT1663"/>
      <c r="AU1663"/>
      <c r="AV1663"/>
      <c r="AW1663"/>
      <c r="AX1663"/>
      <c r="AY1663"/>
      <c r="AZ1663"/>
      <c r="BA1663"/>
      <c r="BB1663"/>
      <c r="BC1663"/>
      <c r="BD1663"/>
      <c r="BE1663"/>
      <c r="BF1663"/>
      <c r="BG1663"/>
      <c r="BH1663"/>
      <c r="BI1663"/>
      <c r="BJ1663"/>
      <c r="BK1663"/>
      <c r="BL1663"/>
      <c r="BM1663"/>
      <c r="BN1663"/>
      <c r="BO1663"/>
      <c r="BP1663"/>
      <c r="BQ1663"/>
      <c r="BR1663"/>
      <c r="BS1663"/>
      <c r="BT1663"/>
    </row>
    <row r="1664" spans="1:72" s="8" customFormat="1" x14ac:dyDescent="0.25">
      <c r="A1664" s="93"/>
      <c r="B1664" s="93"/>
      <c r="C1664" s="93"/>
      <c r="D1664" s="93"/>
      <c r="E1664" s="104"/>
      <c r="F1664" s="104"/>
      <c r="G1664" s="104"/>
      <c r="H1664" s="104"/>
      <c r="I1664" s="104"/>
      <c r="J1664" s="104"/>
      <c r="K1664" s="104"/>
      <c r="L1664" s="104"/>
      <c r="M1664"/>
      <c r="N1664"/>
      <c r="O1664"/>
      <c r="P1664"/>
      <c r="Q1664"/>
      <c r="R1664"/>
      <c r="S1664"/>
      <c r="T1664"/>
      <c r="U1664"/>
      <c r="V1664"/>
      <c r="W1664"/>
      <c r="X1664"/>
      <c r="Y1664"/>
      <c r="Z1664"/>
      <c r="AA1664"/>
      <c r="AB1664"/>
      <c r="AC1664"/>
      <c r="AD1664"/>
      <c r="AE1664"/>
      <c r="AF1664"/>
      <c r="AG1664"/>
      <c r="AH1664"/>
      <c r="AI1664"/>
      <c r="AJ1664"/>
      <c r="AK1664"/>
      <c r="AL1664"/>
      <c r="AM1664"/>
      <c r="AN1664"/>
      <c r="AO1664"/>
      <c r="AP1664"/>
      <c r="AQ1664"/>
      <c r="AR1664"/>
      <c r="AS1664"/>
      <c r="AT1664"/>
      <c r="AU1664"/>
      <c r="AV1664"/>
      <c r="AW1664"/>
      <c r="AX1664"/>
      <c r="AY1664"/>
      <c r="AZ1664"/>
      <c r="BA1664"/>
      <c r="BB1664"/>
      <c r="BC1664"/>
      <c r="BD1664"/>
      <c r="BE1664"/>
      <c r="BF1664"/>
      <c r="BG1664"/>
      <c r="BH1664"/>
      <c r="BI1664"/>
      <c r="BJ1664"/>
      <c r="BK1664"/>
      <c r="BL1664"/>
      <c r="BM1664"/>
      <c r="BN1664"/>
      <c r="BO1664"/>
      <c r="BP1664"/>
      <c r="BQ1664"/>
      <c r="BR1664"/>
      <c r="BS1664"/>
      <c r="BT1664"/>
    </row>
    <row r="1665" spans="1:72" s="8" customFormat="1" x14ac:dyDescent="0.25">
      <c r="A1665" s="93"/>
      <c r="B1665" s="93"/>
      <c r="C1665" s="93"/>
      <c r="D1665" s="93"/>
      <c r="E1665" s="104"/>
      <c r="F1665" s="104"/>
      <c r="G1665" s="104"/>
      <c r="H1665" s="104"/>
      <c r="I1665" s="104"/>
      <c r="J1665" s="104"/>
      <c r="K1665" s="104"/>
      <c r="L1665" s="104"/>
      <c r="M1665"/>
      <c r="N1665"/>
      <c r="O1665"/>
      <c r="P1665"/>
      <c r="Q1665"/>
      <c r="R1665"/>
      <c r="S1665"/>
      <c r="T1665"/>
      <c r="U1665"/>
      <c r="V1665"/>
      <c r="W1665"/>
      <c r="X1665"/>
      <c r="Y1665"/>
      <c r="Z1665"/>
      <c r="AA1665"/>
      <c r="AB1665"/>
      <c r="AC1665"/>
      <c r="AD1665"/>
      <c r="AE1665"/>
      <c r="AF1665"/>
      <c r="AG1665"/>
      <c r="AH1665"/>
      <c r="AI1665"/>
      <c r="AJ1665"/>
      <c r="AK1665"/>
      <c r="AL1665"/>
      <c r="AM1665"/>
      <c r="AN1665"/>
      <c r="AO1665"/>
      <c r="AP1665"/>
      <c r="AQ1665"/>
      <c r="AR1665"/>
      <c r="AS1665"/>
      <c r="AT1665"/>
      <c r="AU1665"/>
      <c r="AV1665"/>
      <c r="AW1665"/>
      <c r="AX1665"/>
      <c r="AY1665"/>
      <c r="AZ1665"/>
      <c r="BA1665"/>
      <c r="BB1665"/>
      <c r="BC1665"/>
      <c r="BD1665"/>
      <c r="BE1665"/>
      <c r="BF1665"/>
      <c r="BG1665"/>
      <c r="BH1665"/>
      <c r="BI1665"/>
      <c r="BJ1665"/>
      <c r="BK1665"/>
      <c r="BL1665"/>
      <c r="BM1665"/>
      <c r="BN1665"/>
      <c r="BO1665"/>
      <c r="BP1665"/>
      <c r="BQ1665"/>
      <c r="BR1665"/>
      <c r="BS1665"/>
      <c r="BT1665"/>
    </row>
    <row r="1666" spans="1:72" s="8" customFormat="1" x14ac:dyDescent="0.25">
      <c r="A1666" s="93"/>
      <c r="B1666" s="93"/>
      <c r="C1666" s="93"/>
      <c r="D1666" s="93"/>
      <c r="E1666" s="104"/>
      <c r="F1666" s="104"/>
      <c r="G1666" s="104"/>
      <c r="H1666" s="104"/>
      <c r="I1666" s="104"/>
      <c r="J1666" s="104"/>
      <c r="K1666" s="104"/>
      <c r="L1666" s="104"/>
      <c r="M1666"/>
      <c r="N1666"/>
      <c r="O1666"/>
      <c r="P1666"/>
      <c r="Q1666"/>
      <c r="R1666"/>
      <c r="S1666"/>
      <c r="T1666"/>
      <c r="U1666"/>
      <c r="V1666"/>
      <c r="W1666"/>
      <c r="X1666"/>
      <c r="Y1666"/>
      <c r="Z1666"/>
      <c r="AA1666"/>
      <c r="AB1666"/>
      <c r="AC1666"/>
      <c r="AD1666"/>
      <c r="AE1666"/>
      <c r="AF1666"/>
      <c r="AG1666"/>
      <c r="AH1666"/>
      <c r="AI1666"/>
      <c r="AJ1666"/>
      <c r="AK1666"/>
      <c r="AL1666"/>
      <c r="AM1666"/>
      <c r="AN1666"/>
      <c r="AO1666"/>
      <c r="AP1666"/>
      <c r="AQ1666"/>
      <c r="AR1666"/>
      <c r="AS1666"/>
      <c r="AT1666"/>
      <c r="AU1666"/>
      <c r="AV1666"/>
      <c r="AW1666"/>
      <c r="AX1666"/>
      <c r="AY1666"/>
      <c r="AZ1666"/>
      <c r="BA1666"/>
      <c r="BB1666"/>
      <c r="BC1666"/>
      <c r="BD1666"/>
      <c r="BE1666"/>
      <c r="BF1666"/>
      <c r="BG1666"/>
      <c r="BH1666"/>
      <c r="BI1666"/>
      <c r="BJ1666"/>
      <c r="BK1666"/>
      <c r="BL1666"/>
      <c r="BM1666"/>
      <c r="BN1666"/>
      <c r="BO1666"/>
      <c r="BP1666"/>
      <c r="BQ1666"/>
      <c r="BR1666"/>
      <c r="BS1666"/>
      <c r="BT1666"/>
    </row>
    <row r="1667" spans="1:72" s="8" customFormat="1" x14ac:dyDescent="0.25">
      <c r="A1667" s="93"/>
      <c r="B1667" s="93"/>
      <c r="C1667" s="93"/>
      <c r="D1667" s="93"/>
      <c r="E1667" s="104"/>
      <c r="F1667" s="104"/>
      <c r="G1667" s="104"/>
      <c r="H1667" s="104"/>
      <c r="I1667" s="104"/>
      <c r="J1667" s="104"/>
      <c r="K1667" s="104"/>
      <c r="L1667" s="104"/>
      <c r="M1667"/>
      <c r="N1667"/>
      <c r="O1667"/>
      <c r="P1667"/>
      <c r="Q1667"/>
      <c r="R1667"/>
      <c r="S1667"/>
      <c r="T1667"/>
      <c r="U1667"/>
      <c r="V1667"/>
      <c r="W1667"/>
      <c r="X1667"/>
      <c r="Y1667"/>
      <c r="Z1667"/>
      <c r="AA1667"/>
      <c r="AB1667"/>
      <c r="AC1667"/>
      <c r="AD1667"/>
      <c r="AE1667"/>
      <c r="AF1667"/>
      <c r="AG1667"/>
      <c r="AH1667"/>
      <c r="AI1667"/>
      <c r="AJ1667"/>
      <c r="AK1667"/>
      <c r="AL1667"/>
      <c r="AM1667"/>
      <c r="AN1667"/>
      <c r="AO1667"/>
      <c r="AP1667"/>
      <c r="AQ1667"/>
      <c r="AR1667"/>
      <c r="AS1667"/>
      <c r="AT1667"/>
      <c r="AU1667"/>
      <c r="AV1667"/>
      <c r="AW1667"/>
      <c r="AX1667"/>
      <c r="AY1667"/>
      <c r="AZ1667"/>
      <c r="BA1667"/>
      <c r="BB1667"/>
      <c r="BC1667"/>
      <c r="BD1667"/>
      <c r="BE1667"/>
      <c r="BF1667"/>
      <c r="BG1667"/>
      <c r="BH1667"/>
      <c r="BI1667"/>
      <c r="BJ1667"/>
      <c r="BK1667"/>
      <c r="BL1667"/>
      <c r="BM1667"/>
      <c r="BN1667"/>
      <c r="BO1667"/>
      <c r="BP1667"/>
      <c r="BQ1667"/>
      <c r="BR1667"/>
      <c r="BS1667"/>
      <c r="BT1667"/>
    </row>
    <row r="1668" spans="1:72" s="8" customFormat="1" x14ac:dyDescent="0.25">
      <c r="A1668" s="93"/>
      <c r="B1668" s="93"/>
      <c r="C1668" s="93"/>
      <c r="D1668" s="93"/>
      <c r="E1668" s="104"/>
      <c r="F1668" s="104"/>
      <c r="G1668" s="104"/>
      <c r="H1668" s="104"/>
      <c r="I1668" s="104"/>
      <c r="J1668" s="104"/>
      <c r="K1668" s="104"/>
      <c r="L1668" s="104"/>
      <c r="M1668"/>
      <c r="N1668"/>
      <c r="O1668"/>
      <c r="P1668"/>
      <c r="Q1668"/>
      <c r="R1668"/>
      <c r="S1668"/>
      <c r="T1668"/>
      <c r="U1668"/>
      <c r="V1668"/>
      <c r="W1668"/>
      <c r="X1668"/>
      <c r="Y1668"/>
      <c r="Z1668"/>
      <c r="AA1668"/>
      <c r="AB1668"/>
      <c r="AC1668"/>
      <c r="AD1668"/>
      <c r="AE1668"/>
      <c r="AF1668"/>
      <c r="AG1668"/>
      <c r="AH1668"/>
      <c r="AI1668"/>
      <c r="AJ1668"/>
      <c r="AK1668"/>
      <c r="AL1668"/>
      <c r="AM1668"/>
      <c r="AN1668"/>
      <c r="AO1668"/>
      <c r="AP1668"/>
      <c r="AQ1668"/>
      <c r="AR1668"/>
      <c r="AS1668"/>
      <c r="AT1668"/>
      <c r="AU1668"/>
      <c r="AV1668"/>
      <c r="AW1668"/>
      <c r="AX1668"/>
      <c r="AY1668"/>
      <c r="AZ1668"/>
      <c r="BA1668"/>
      <c r="BB1668"/>
      <c r="BC1668"/>
      <c r="BD1668"/>
      <c r="BE1668"/>
      <c r="BF1668"/>
      <c r="BG1668"/>
      <c r="BH1668"/>
      <c r="BI1668"/>
      <c r="BJ1668"/>
      <c r="BK1668"/>
      <c r="BL1668"/>
      <c r="BM1668"/>
      <c r="BN1668"/>
      <c r="BO1668"/>
      <c r="BP1668"/>
      <c r="BQ1668"/>
      <c r="BR1668"/>
      <c r="BS1668"/>
      <c r="BT1668"/>
    </row>
    <row r="1669" spans="1:72" s="8" customFormat="1" x14ac:dyDescent="0.25">
      <c r="A1669" s="93"/>
      <c r="B1669" s="93"/>
      <c r="C1669" s="93"/>
      <c r="D1669" s="93"/>
      <c r="E1669" s="104"/>
      <c r="F1669" s="104"/>
      <c r="G1669" s="104"/>
      <c r="H1669" s="104"/>
      <c r="I1669" s="104"/>
      <c r="J1669" s="104"/>
      <c r="K1669" s="104"/>
      <c r="L1669" s="104"/>
      <c r="M1669"/>
      <c r="N1669"/>
      <c r="O1669"/>
      <c r="P1669"/>
      <c r="Q1669"/>
      <c r="R1669"/>
      <c r="S1669"/>
      <c r="T1669"/>
      <c r="U1669"/>
      <c r="V1669"/>
      <c r="W1669"/>
      <c r="X1669"/>
      <c r="Y1669"/>
      <c r="Z1669"/>
      <c r="AA1669"/>
      <c r="AB1669"/>
      <c r="AC1669"/>
      <c r="AD1669"/>
      <c r="AE1669"/>
      <c r="AF1669"/>
      <c r="AG1669"/>
      <c r="AH1669"/>
      <c r="AI1669"/>
      <c r="AJ1669"/>
      <c r="AK1669"/>
      <c r="AL1669"/>
      <c r="AM1669"/>
      <c r="AN1669"/>
      <c r="AO1669"/>
      <c r="AP1669"/>
      <c r="AQ1669"/>
      <c r="AR1669"/>
      <c r="AS1669"/>
      <c r="AT1669"/>
      <c r="AU1669"/>
      <c r="AV1669"/>
      <c r="AW1669"/>
      <c r="AX1669"/>
      <c r="AY1669"/>
      <c r="AZ1669"/>
      <c r="BA1669"/>
      <c r="BB1669"/>
      <c r="BC1669"/>
      <c r="BD1669"/>
      <c r="BE1669"/>
      <c r="BF1669"/>
      <c r="BG1669"/>
      <c r="BH1669"/>
      <c r="BI1669"/>
      <c r="BJ1669"/>
      <c r="BK1669"/>
      <c r="BL1669"/>
      <c r="BM1669"/>
      <c r="BN1669"/>
      <c r="BO1669"/>
      <c r="BP1669"/>
      <c r="BQ1669"/>
      <c r="BR1669"/>
      <c r="BS1669"/>
      <c r="BT1669"/>
    </row>
    <row r="1670" spans="1:72" s="8" customFormat="1" x14ac:dyDescent="0.25">
      <c r="A1670" s="93"/>
      <c r="B1670" s="93"/>
      <c r="C1670" s="93"/>
      <c r="D1670" s="93"/>
      <c r="E1670" s="104"/>
      <c r="F1670" s="104"/>
      <c r="G1670" s="104"/>
      <c r="H1670" s="104"/>
      <c r="I1670" s="104"/>
      <c r="J1670" s="104"/>
      <c r="K1670" s="104"/>
      <c r="L1670" s="104"/>
      <c r="M1670"/>
      <c r="N1670"/>
      <c r="O1670"/>
      <c r="P1670"/>
      <c r="Q1670"/>
      <c r="R1670"/>
      <c r="S1670"/>
      <c r="T1670"/>
      <c r="U1670"/>
      <c r="V1670"/>
      <c r="W1670"/>
      <c r="X1670"/>
      <c r="Y1670"/>
      <c r="Z1670"/>
      <c r="AA1670"/>
      <c r="AB1670"/>
      <c r="AC1670"/>
      <c r="AD1670"/>
      <c r="AE1670"/>
      <c r="AF1670"/>
      <c r="AG1670"/>
      <c r="AH1670"/>
      <c r="AI1670"/>
      <c r="AJ1670"/>
      <c r="AK1670"/>
      <c r="AL1670"/>
      <c r="AM1670"/>
      <c r="AN1670"/>
      <c r="AO1670"/>
      <c r="AP1670"/>
      <c r="AQ1670"/>
      <c r="AR1670"/>
      <c r="AS1670"/>
      <c r="AT1670"/>
      <c r="AU1670"/>
      <c r="AV1670"/>
      <c r="AW1670"/>
      <c r="AX1670"/>
      <c r="AY1670"/>
      <c r="AZ1670"/>
      <c r="BA1670"/>
      <c r="BB1670"/>
      <c r="BC1670"/>
      <c r="BD1670"/>
      <c r="BE1670"/>
      <c r="BF1670"/>
      <c r="BG1670"/>
      <c r="BH1670"/>
      <c r="BI1670"/>
      <c r="BJ1670"/>
      <c r="BK1670"/>
      <c r="BL1670"/>
      <c r="BM1670"/>
      <c r="BN1670"/>
      <c r="BO1670"/>
      <c r="BP1670"/>
      <c r="BQ1670"/>
      <c r="BR1670"/>
      <c r="BS1670"/>
      <c r="BT1670"/>
    </row>
    <row r="1671" spans="1:72" s="8" customFormat="1" x14ac:dyDescent="0.25">
      <c r="A1671" s="93"/>
      <c r="B1671" s="93"/>
      <c r="C1671" s="93"/>
      <c r="D1671" s="93"/>
      <c r="E1671" s="104"/>
      <c r="F1671" s="104"/>
      <c r="G1671" s="104"/>
      <c r="H1671" s="104"/>
      <c r="I1671" s="104"/>
      <c r="J1671" s="104"/>
      <c r="K1671" s="104"/>
      <c r="L1671" s="104"/>
      <c r="M1671"/>
      <c r="N1671"/>
      <c r="O1671"/>
      <c r="P1671"/>
      <c r="Q1671"/>
      <c r="R1671"/>
      <c r="S1671"/>
      <c r="T1671"/>
      <c r="U1671"/>
      <c r="V1671"/>
      <c r="W1671"/>
      <c r="X1671"/>
      <c r="Y1671"/>
      <c r="Z1671"/>
      <c r="AA1671"/>
      <c r="AB1671"/>
      <c r="AC1671"/>
      <c r="AD1671"/>
      <c r="AE1671"/>
      <c r="AF1671"/>
      <c r="AG1671"/>
      <c r="AH1671"/>
      <c r="AI1671"/>
      <c r="AJ1671"/>
      <c r="AK1671"/>
      <c r="AL1671"/>
      <c r="AM1671"/>
      <c r="AN1671"/>
      <c r="AO1671"/>
      <c r="AP1671"/>
      <c r="AQ1671"/>
      <c r="AR1671"/>
      <c r="AS1671"/>
      <c r="AT1671"/>
      <c r="AU1671"/>
      <c r="AV1671"/>
      <c r="AW1671"/>
      <c r="AX1671"/>
      <c r="AY1671"/>
      <c r="AZ1671"/>
      <c r="BA1671"/>
      <c r="BB1671"/>
      <c r="BC1671"/>
      <c r="BD1671"/>
      <c r="BE1671"/>
      <c r="BF1671"/>
      <c r="BG1671"/>
      <c r="BH1671"/>
      <c r="BI1671"/>
      <c r="BJ1671"/>
      <c r="BK1671"/>
      <c r="BL1671"/>
      <c r="BM1671"/>
      <c r="BN1671"/>
      <c r="BO1671"/>
      <c r="BP1671"/>
      <c r="BQ1671"/>
      <c r="BR1671"/>
      <c r="BS1671"/>
      <c r="BT1671"/>
    </row>
    <row r="1672" spans="1:72" s="8" customFormat="1" x14ac:dyDescent="0.25">
      <c r="A1672" s="93"/>
      <c r="B1672" s="93"/>
      <c r="C1672" s="93"/>
      <c r="D1672" s="93"/>
      <c r="E1672" s="104"/>
      <c r="F1672" s="104"/>
      <c r="G1672" s="104"/>
      <c r="H1672" s="104"/>
      <c r="I1672" s="104"/>
      <c r="J1672" s="104"/>
      <c r="K1672" s="104"/>
      <c r="L1672" s="104"/>
      <c r="M1672"/>
      <c r="N1672"/>
      <c r="O1672"/>
      <c r="P1672"/>
      <c r="Q1672"/>
      <c r="R1672"/>
      <c r="S1672"/>
      <c r="T1672"/>
      <c r="U1672"/>
      <c r="V1672"/>
      <c r="W1672"/>
      <c r="X1672"/>
      <c r="Y1672"/>
      <c r="Z1672"/>
      <c r="AA1672"/>
      <c r="AB1672"/>
      <c r="AC1672"/>
      <c r="AD1672"/>
      <c r="AE1672"/>
      <c r="AF1672"/>
      <c r="AG1672"/>
      <c r="AH1672"/>
      <c r="AI1672"/>
      <c r="AJ1672"/>
      <c r="AK1672"/>
      <c r="AL1672"/>
      <c r="AM1672"/>
      <c r="AN1672"/>
      <c r="AO1672"/>
      <c r="AP1672"/>
      <c r="AQ1672"/>
      <c r="AR1672"/>
      <c r="AS1672"/>
      <c r="AT1672"/>
      <c r="AU1672"/>
      <c r="AV1672"/>
      <c r="AW1672"/>
      <c r="AX1672"/>
      <c r="AY1672"/>
      <c r="AZ1672"/>
      <c r="BA1672"/>
      <c r="BB1672"/>
      <c r="BC1672"/>
      <c r="BD1672"/>
      <c r="BE1672"/>
      <c r="BF1672"/>
      <c r="BG1672"/>
      <c r="BH1672"/>
      <c r="BI1672"/>
      <c r="BJ1672"/>
      <c r="BK1672"/>
      <c r="BL1672"/>
      <c r="BM1672"/>
      <c r="BN1672"/>
      <c r="BO1672"/>
      <c r="BP1672"/>
      <c r="BQ1672"/>
      <c r="BR1672"/>
      <c r="BS1672"/>
      <c r="BT1672"/>
    </row>
    <row r="1673" spans="1:72" s="8" customFormat="1" x14ac:dyDescent="0.25">
      <c r="A1673" s="93"/>
      <c r="B1673" s="93"/>
      <c r="C1673" s="93"/>
      <c r="D1673" s="93"/>
      <c r="E1673" s="104"/>
      <c r="F1673" s="104"/>
      <c r="G1673" s="104"/>
      <c r="H1673" s="104"/>
      <c r="I1673" s="104"/>
      <c r="J1673" s="104"/>
      <c r="K1673" s="104"/>
      <c r="L1673" s="104"/>
      <c r="M1673"/>
      <c r="N1673"/>
      <c r="O1673"/>
      <c r="P1673"/>
      <c r="Q1673"/>
      <c r="R1673"/>
      <c r="S1673"/>
      <c r="T1673"/>
      <c r="U1673"/>
      <c r="V1673"/>
      <c r="W1673"/>
      <c r="X1673"/>
      <c r="Y1673"/>
      <c r="Z1673"/>
      <c r="AA1673"/>
      <c r="AB1673"/>
      <c r="AC1673"/>
      <c r="AD1673"/>
      <c r="AE1673"/>
      <c r="AF1673"/>
      <c r="AG1673"/>
      <c r="AH1673"/>
      <c r="AI1673"/>
      <c r="AJ1673"/>
      <c r="AK1673"/>
      <c r="AL1673"/>
      <c r="AM1673"/>
      <c r="AN1673"/>
      <c r="AO1673"/>
      <c r="AP1673"/>
      <c r="AQ1673"/>
      <c r="AR1673"/>
      <c r="AS1673"/>
      <c r="AT1673"/>
      <c r="AU1673"/>
      <c r="AV1673"/>
      <c r="AW1673"/>
      <c r="AX1673"/>
      <c r="AY1673"/>
      <c r="AZ1673"/>
      <c r="BA1673"/>
      <c r="BB1673"/>
      <c r="BC1673"/>
      <c r="BD1673"/>
      <c r="BE1673"/>
      <c r="BF1673"/>
      <c r="BG1673"/>
      <c r="BH1673"/>
      <c r="BI1673"/>
      <c r="BJ1673"/>
      <c r="BK1673"/>
      <c r="BL1673"/>
      <c r="BM1673"/>
      <c r="BN1673"/>
      <c r="BO1673"/>
      <c r="BP1673"/>
      <c r="BQ1673"/>
      <c r="BR1673"/>
      <c r="BS1673"/>
      <c r="BT1673"/>
    </row>
    <row r="1674" spans="1:72" s="8" customFormat="1" x14ac:dyDescent="0.25">
      <c r="A1674" s="93"/>
      <c r="B1674" s="93"/>
      <c r="C1674" s="93"/>
      <c r="D1674" s="93"/>
      <c r="E1674" s="104"/>
      <c r="F1674" s="104"/>
      <c r="G1674" s="104"/>
      <c r="H1674" s="104"/>
      <c r="I1674" s="104"/>
      <c r="J1674" s="104"/>
      <c r="K1674" s="104"/>
      <c r="L1674" s="104"/>
      <c r="M1674"/>
      <c r="N1674"/>
      <c r="O1674"/>
      <c r="P1674"/>
      <c r="Q1674"/>
      <c r="R1674"/>
      <c r="S1674"/>
      <c r="T1674"/>
      <c r="U1674"/>
      <c r="V1674"/>
      <c r="W1674"/>
      <c r="X1674"/>
      <c r="Y1674"/>
      <c r="Z1674"/>
      <c r="AA1674"/>
      <c r="AB1674"/>
      <c r="AC1674"/>
      <c r="AD1674"/>
      <c r="AE1674"/>
      <c r="AF1674"/>
      <c r="AG1674"/>
      <c r="AH1674"/>
      <c r="AI1674"/>
      <c r="AJ1674"/>
      <c r="AK1674"/>
      <c r="AL1674"/>
      <c r="AM1674"/>
      <c r="AN1674"/>
      <c r="AO1674"/>
      <c r="AP1674"/>
      <c r="AQ1674"/>
      <c r="AR1674"/>
      <c r="AS1674"/>
      <c r="AT1674"/>
      <c r="AU1674"/>
      <c r="AV1674"/>
      <c r="AW1674"/>
      <c r="AX1674"/>
      <c r="AY1674"/>
      <c r="AZ1674"/>
      <c r="BA1674"/>
      <c r="BB1674"/>
      <c r="BC1674"/>
      <c r="BD1674"/>
      <c r="BE1674"/>
      <c r="BF1674"/>
      <c r="BG1674"/>
      <c r="BH1674"/>
      <c r="BI1674"/>
      <c r="BJ1674"/>
      <c r="BK1674"/>
      <c r="BL1674"/>
      <c r="BM1674"/>
      <c r="BN1674"/>
      <c r="BO1674"/>
      <c r="BP1674"/>
      <c r="BQ1674"/>
      <c r="BR1674"/>
      <c r="BS1674"/>
      <c r="BT1674"/>
    </row>
    <row r="1675" spans="1:72" s="8" customFormat="1" x14ac:dyDescent="0.25">
      <c r="A1675" s="93"/>
      <c r="B1675" s="93"/>
      <c r="C1675" s="93"/>
      <c r="D1675" s="93"/>
      <c r="E1675" s="104"/>
      <c r="F1675" s="104"/>
      <c r="G1675" s="104"/>
      <c r="H1675" s="104"/>
      <c r="I1675" s="104"/>
      <c r="J1675" s="104"/>
      <c r="K1675" s="104"/>
      <c r="L1675" s="104"/>
      <c r="M1675"/>
      <c r="N1675"/>
      <c r="O1675"/>
      <c r="P1675"/>
      <c r="Q1675"/>
      <c r="R1675"/>
      <c r="S1675"/>
      <c r="T1675"/>
      <c r="U1675"/>
      <c r="V1675"/>
      <c r="W1675"/>
      <c r="X1675"/>
      <c r="Y1675"/>
      <c r="Z1675"/>
      <c r="AA1675"/>
      <c r="AB1675"/>
      <c r="AC1675"/>
      <c r="AD1675"/>
      <c r="AE1675"/>
      <c r="AF1675"/>
      <c r="AG1675"/>
      <c r="AH1675"/>
      <c r="AI1675"/>
      <c r="AJ1675"/>
      <c r="AK1675"/>
      <c r="AL1675"/>
      <c r="AM1675"/>
      <c r="AN1675"/>
      <c r="AO1675"/>
      <c r="AP1675"/>
      <c r="AQ1675"/>
      <c r="AR1675"/>
      <c r="AS1675"/>
      <c r="AT1675"/>
      <c r="AU1675"/>
      <c r="AV1675"/>
      <c r="AW1675"/>
      <c r="AX1675"/>
      <c r="AY1675"/>
      <c r="AZ1675"/>
      <c r="BA1675"/>
      <c r="BB1675"/>
      <c r="BC1675"/>
      <c r="BD1675"/>
      <c r="BE1675"/>
      <c r="BF1675"/>
      <c r="BG1675"/>
      <c r="BH1675"/>
      <c r="BI1675"/>
      <c r="BJ1675"/>
      <c r="BK1675"/>
      <c r="BL1675"/>
      <c r="BM1675"/>
      <c r="BN1675"/>
      <c r="BO1675"/>
      <c r="BP1675"/>
      <c r="BQ1675"/>
      <c r="BR1675"/>
      <c r="BS1675"/>
      <c r="BT1675"/>
    </row>
    <row r="1676" spans="1:72" s="8" customFormat="1" x14ac:dyDescent="0.25">
      <c r="A1676" s="93"/>
      <c r="B1676" s="93"/>
      <c r="C1676" s="93"/>
      <c r="D1676" s="93"/>
      <c r="E1676" s="104"/>
      <c r="F1676" s="104"/>
      <c r="G1676" s="104"/>
      <c r="H1676" s="104"/>
      <c r="I1676" s="104"/>
      <c r="J1676" s="104"/>
      <c r="K1676" s="104"/>
      <c r="L1676" s="104"/>
      <c r="M1676"/>
      <c r="N1676"/>
      <c r="O1676"/>
      <c r="P1676"/>
      <c r="Q1676"/>
      <c r="R1676"/>
      <c r="S1676"/>
      <c r="T1676"/>
      <c r="U1676"/>
      <c r="V1676"/>
      <c r="W1676"/>
      <c r="X1676"/>
      <c r="Y1676"/>
      <c r="Z1676"/>
      <c r="AA1676"/>
      <c r="AB1676"/>
      <c r="AC1676"/>
      <c r="AD1676"/>
      <c r="AE1676"/>
      <c r="AF1676"/>
      <c r="AG1676"/>
      <c r="AH1676"/>
      <c r="AI1676"/>
      <c r="AJ1676"/>
      <c r="AK1676"/>
      <c r="AL1676"/>
      <c r="AM1676"/>
      <c r="AN1676"/>
      <c r="AO1676"/>
      <c r="AP1676"/>
      <c r="AQ1676"/>
      <c r="AR1676"/>
      <c r="AS1676"/>
      <c r="AT1676"/>
      <c r="AU1676"/>
      <c r="AV1676"/>
      <c r="AW1676"/>
      <c r="AX1676"/>
      <c r="AY1676"/>
      <c r="AZ1676"/>
      <c r="BA1676"/>
      <c r="BB1676"/>
      <c r="BC1676"/>
      <c r="BD1676"/>
      <c r="BE1676"/>
      <c r="BF1676"/>
      <c r="BG1676"/>
      <c r="BH1676"/>
      <c r="BI1676"/>
      <c r="BJ1676"/>
      <c r="BK1676"/>
      <c r="BL1676"/>
      <c r="BM1676"/>
      <c r="BN1676"/>
      <c r="BO1676"/>
      <c r="BP1676"/>
      <c r="BQ1676"/>
      <c r="BR1676"/>
      <c r="BS1676"/>
      <c r="BT1676"/>
    </row>
    <row r="1677" spans="1:72" s="8" customFormat="1" x14ac:dyDescent="0.25">
      <c r="A1677" s="93"/>
      <c r="B1677" s="93"/>
      <c r="C1677" s="93"/>
      <c r="D1677" s="93"/>
      <c r="E1677" s="104"/>
      <c r="F1677" s="104"/>
      <c r="G1677" s="104"/>
      <c r="H1677" s="104"/>
      <c r="I1677" s="104"/>
      <c r="J1677" s="104"/>
      <c r="K1677" s="104"/>
      <c r="L1677" s="104"/>
      <c r="M1677"/>
      <c r="N1677"/>
      <c r="O1677"/>
      <c r="P1677"/>
      <c r="Q1677"/>
      <c r="R1677"/>
      <c r="S1677"/>
      <c r="T1677"/>
      <c r="U1677"/>
      <c r="V1677"/>
      <c r="W1677"/>
      <c r="X1677"/>
      <c r="Y1677"/>
      <c r="Z1677"/>
      <c r="AA1677"/>
      <c r="AB1677"/>
      <c r="AC1677"/>
      <c r="AD1677"/>
      <c r="AE1677"/>
      <c r="AF1677"/>
      <c r="AG1677"/>
      <c r="AH1677"/>
      <c r="AI1677"/>
      <c r="AJ1677"/>
      <c r="AK1677"/>
      <c r="AL1677"/>
      <c r="AM1677"/>
      <c r="AN1677"/>
      <c r="AO1677"/>
      <c r="AP1677"/>
      <c r="AQ1677"/>
      <c r="AR1677"/>
      <c r="AS1677"/>
      <c r="AT1677"/>
      <c r="AU1677"/>
      <c r="AV1677"/>
      <c r="AW1677"/>
      <c r="AX1677"/>
      <c r="AY1677"/>
      <c r="AZ1677"/>
      <c r="BA1677"/>
      <c r="BB1677"/>
      <c r="BC1677"/>
      <c r="BD1677"/>
      <c r="BE1677"/>
      <c r="BF1677"/>
      <c r="BG1677"/>
      <c r="BH1677"/>
      <c r="BI1677"/>
      <c r="BJ1677"/>
      <c r="BK1677"/>
      <c r="BL1677"/>
      <c r="BM1677"/>
      <c r="BN1677"/>
      <c r="BO1677"/>
      <c r="BP1677"/>
      <c r="BQ1677"/>
      <c r="BR1677"/>
      <c r="BS1677"/>
      <c r="BT1677"/>
    </row>
    <row r="1678" spans="1:72" s="8" customFormat="1" x14ac:dyDescent="0.25">
      <c r="A1678" s="93"/>
      <c r="B1678" s="93"/>
      <c r="C1678" s="93"/>
      <c r="D1678" s="93"/>
      <c r="E1678" s="104"/>
      <c r="F1678" s="104"/>
      <c r="G1678" s="104"/>
      <c r="H1678" s="104"/>
      <c r="I1678" s="104"/>
      <c r="J1678" s="104"/>
      <c r="K1678" s="104"/>
      <c r="L1678" s="104"/>
      <c r="M1678"/>
      <c r="N1678"/>
      <c r="O1678"/>
      <c r="P1678"/>
      <c r="Q1678"/>
      <c r="R1678"/>
      <c r="S1678"/>
      <c r="T1678"/>
      <c r="U1678"/>
      <c r="V1678"/>
      <c r="W1678"/>
      <c r="X1678"/>
      <c r="Y1678"/>
      <c r="Z1678"/>
      <c r="AA1678"/>
      <c r="AB1678"/>
      <c r="AC1678"/>
      <c r="AD1678"/>
      <c r="AE1678"/>
      <c r="AF1678"/>
      <c r="AG1678"/>
      <c r="AH1678"/>
      <c r="AI1678"/>
      <c r="AJ1678"/>
      <c r="AK1678"/>
      <c r="AL1678"/>
      <c r="AM1678"/>
      <c r="AN1678"/>
      <c r="AO1678"/>
      <c r="AP1678"/>
      <c r="AQ1678"/>
      <c r="AR1678"/>
      <c r="AS1678"/>
      <c r="AT1678"/>
      <c r="AU1678"/>
      <c r="AV1678"/>
      <c r="AW1678"/>
      <c r="AX1678"/>
      <c r="AY1678"/>
      <c r="AZ1678"/>
      <c r="BA1678"/>
      <c r="BB1678"/>
      <c r="BC1678"/>
      <c r="BD1678"/>
      <c r="BE1678"/>
      <c r="BF1678"/>
      <c r="BG1678"/>
      <c r="BH1678"/>
      <c r="BI1678"/>
      <c r="BJ1678"/>
      <c r="BK1678"/>
      <c r="BL1678"/>
      <c r="BM1678"/>
      <c r="BN1678"/>
      <c r="BO1678"/>
      <c r="BP1678"/>
      <c r="BQ1678"/>
      <c r="BR1678"/>
      <c r="BS1678"/>
      <c r="BT1678"/>
    </row>
    <row r="1679" spans="1:72" s="8" customFormat="1" x14ac:dyDescent="0.25">
      <c r="A1679" s="93"/>
      <c r="B1679" s="93"/>
      <c r="C1679" s="93"/>
      <c r="D1679" s="93"/>
      <c r="E1679" s="104"/>
      <c r="F1679" s="104"/>
      <c r="G1679" s="104"/>
      <c r="H1679" s="104"/>
      <c r="I1679" s="104"/>
      <c r="J1679" s="104"/>
      <c r="K1679" s="104"/>
      <c r="L1679" s="104"/>
      <c r="M1679"/>
      <c r="N1679"/>
      <c r="O1679"/>
      <c r="P1679"/>
      <c r="Q1679"/>
      <c r="R1679"/>
      <c r="S1679"/>
      <c r="T1679"/>
      <c r="U1679"/>
      <c r="V1679"/>
      <c r="W1679"/>
      <c r="X1679"/>
      <c r="Y1679"/>
      <c r="Z1679"/>
      <c r="AA1679"/>
      <c r="AB1679"/>
      <c r="AC1679"/>
      <c r="AD1679"/>
      <c r="AE1679"/>
      <c r="AF1679"/>
      <c r="AG1679"/>
      <c r="AH1679"/>
      <c r="AI1679"/>
      <c r="AJ1679"/>
      <c r="AK1679"/>
      <c r="AL1679"/>
      <c r="AM1679"/>
      <c r="AN1679"/>
      <c r="AO1679"/>
      <c r="AP1679"/>
      <c r="AQ1679"/>
      <c r="AR1679"/>
      <c r="AS1679"/>
      <c r="AT1679"/>
      <c r="AU1679"/>
      <c r="AV1679"/>
      <c r="AW1679"/>
      <c r="AX1679"/>
      <c r="AY1679"/>
      <c r="AZ1679"/>
      <c r="BA1679"/>
      <c r="BB1679"/>
      <c r="BC1679"/>
      <c r="BD1679"/>
      <c r="BE1679"/>
      <c r="BF1679"/>
      <c r="BG1679"/>
      <c r="BH1679"/>
      <c r="BI1679"/>
      <c r="BJ1679"/>
      <c r="BK1679"/>
      <c r="BL1679"/>
      <c r="BM1679"/>
      <c r="BN1679"/>
      <c r="BO1679"/>
      <c r="BP1679"/>
      <c r="BQ1679"/>
      <c r="BR1679"/>
      <c r="BS1679"/>
      <c r="BT1679"/>
    </row>
    <row r="1680" spans="1:72" s="8" customFormat="1" x14ac:dyDescent="0.25">
      <c r="A1680" s="93"/>
      <c r="B1680" s="93"/>
      <c r="C1680" s="93"/>
      <c r="D1680" s="93"/>
      <c r="E1680" s="104"/>
      <c r="F1680" s="104"/>
      <c r="G1680" s="104"/>
      <c r="H1680" s="104"/>
      <c r="I1680" s="104"/>
      <c r="J1680" s="104"/>
      <c r="K1680" s="104"/>
      <c r="L1680" s="104"/>
      <c r="M1680"/>
      <c r="N1680"/>
      <c r="O1680"/>
      <c r="P1680"/>
      <c r="Q1680"/>
      <c r="R1680"/>
      <c r="S1680"/>
      <c r="T1680"/>
      <c r="U1680"/>
      <c r="V1680"/>
      <c r="W1680"/>
      <c r="X1680"/>
      <c r="Y1680"/>
      <c r="Z1680"/>
      <c r="AA1680"/>
      <c r="AB1680"/>
      <c r="AC1680"/>
      <c r="AD1680"/>
      <c r="AE1680"/>
      <c r="AF1680"/>
      <c r="AG1680"/>
      <c r="AH1680"/>
      <c r="AI1680"/>
      <c r="AJ1680"/>
      <c r="AK1680"/>
      <c r="AL1680"/>
      <c r="AM1680"/>
      <c r="AN1680"/>
      <c r="AO1680"/>
      <c r="AP1680"/>
      <c r="AQ1680"/>
      <c r="AR1680"/>
      <c r="AS1680"/>
      <c r="AT1680"/>
      <c r="AU1680"/>
      <c r="AV1680"/>
      <c r="AW1680"/>
      <c r="AX1680"/>
      <c r="AY1680"/>
      <c r="AZ1680"/>
      <c r="BA1680"/>
      <c r="BB1680"/>
      <c r="BC1680"/>
      <c r="BD1680"/>
      <c r="BE1680"/>
      <c r="BF1680"/>
      <c r="BG1680"/>
      <c r="BH1680"/>
      <c r="BI1680"/>
      <c r="BJ1680"/>
      <c r="BK1680"/>
      <c r="BL1680"/>
      <c r="BM1680"/>
      <c r="BN1680"/>
      <c r="BO1680"/>
      <c r="BP1680"/>
      <c r="BQ1680"/>
      <c r="BR1680"/>
      <c r="BS1680"/>
      <c r="BT1680"/>
    </row>
    <row r="1681" spans="1:72" s="8" customFormat="1" x14ac:dyDescent="0.25">
      <c r="A1681" s="93"/>
      <c r="B1681" s="93"/>
      <c r="C1681" s="93"/>
      <c r="D1681" s="93"/>
      <c r="E1681" s="104"/>
      <c r="F1681" s="104"/>
      <c r="G1681" s="104"/>
      <c r="H1681" s="104"/>
      <c r="I1681" s="104"/>
      <c r="J1681" s="104"/>
      <c r="K1681" s="104"/>
      <c r="L1681" s="104"/>
      <c r="M1681"/>
      <c r="N1681"/>
      <c r="O1681"/>
      <c r="P1681"/>
      <c r="Q1681"/>
      <c r="R1681"/>
      <c r="S1681"/>
      <c r="T1681"/>
      <c r="U1681"/>
      <c r="V1681"/>
      <c r="W1681"/>
      <c r="X1681"/>
      <c r="Y1681"/>
      <c r="Z1681"/>
      <c r="AA1681"/>
      <c r="AB1681"/>
      <c r="AC1681"/>
      <c r="AD1681"/>
      <c r="AE1681"/>
      <c r="AF1681"/>
      <c r="AG1681"/>
      <c r="AH1681"/>
      <c r="AI1681"/>
      <c r="AJ1681"/>
      <c r="AK1681"/>
      <c r="AL1681"/>
      <c r="AM1681"/>
      <c r="AN1681"/>
      <c r="AO1681"/>
      <c r="AP1681"/>
      <c r="AQ1681"/>
      <c r="AR1681"/>
      <c r="AS1681"/>
      <c r="AT1681"/>
      <c r="AU1681"/>
      <c r="AV1681"/>
      <c r="AW1681"/>
      <c r="AX1681"/>
      <c r="AY1681"/>
      <c r="AZ1681"/>
      <c r="BA1681"/>
      <c r="BB1681"/>
      <c r="BC1681"/>
      <c r="BD1681"/>
      <c r="BE1681"/>
      <c r="BF1681"/>
      <c r="BG1681"/>
      <c r="BH1681"/>
      <c r="BI1681"/>
      <c r="BJ1681"/>
      <c r="BK1681"/>
      <c r="BL1681"/>
      <c r="BM1681"/>
      <c r="BN1681"/>
      <c r="BO1681"/>
      <c r="BP1681"/>
      <c r="BQ1681"/>
      <c r="BR1681"/>
      <c r="BS1681"/>
      <c r="BT1681"/>
    </row>
    <row r="1682" spans="1:72" s="8" customFormat="1" x14ac:dyDescent="0.25">
      <c r="A1682" s="93"/>
      <c r="B1682" s="93"/>
      <c r="C1682" s="93"/>
      <c r="D1682" s="93"/>
      <c r="E1682" s="104"/>
      <c r="F1682" s="104"/>
      <c r="G1682" s="104"/>
      <c r="H1682" s="104"/>
      <c r="I1682" s="104"/>
      <c r="J1682" s="104"/>
      <c r="K1682" s="104"/>
      <c r="L1682" s="104"/>
      <c r="M1682"/>
      <c r="N1682"/>
      <c r="O1682"/>
      <c r="P1682"/>
      <c r="Q1682"/>
      <c r="R1682"/>
      <c r="S1682"/>
      <c r="T1682"/>
      <c r="U1682"/>
      <c r="V1682"/>
      <c r="W1682"/>
      <c r="X1682"/>
      <c r="Y1682"/>
      <c r="Z1682"/>
      <c r="AA1682"/>
      <c r="AB1682"/>
      <c r="AC1682"/>
      <c r="AD1682"/>
      <c r="AE1682"/>
      <c r="AF1682"/>
      <c r="AG1682"/>
      <c r="AH1682"/>
      <c r="AI1682"/>
      <c r="AJ1682"/>
      <c r="AK1682"/>
      <c r="AL1682"/>
      <c r="AM1682"/>
      <c r="AN1682"/>
      <c r="AO1682"/>
      <c r="AP1682"/>
      <c r="AQ1682"/>
      <c r="AR1682"/>
      <c r="AS1682"/>
      <c r="AT1682"/>
      <c r="AU1682"/>
      <c r="AV1682"/>
      <c r="AW1682"/>
      <c r="AX1682"/>
      <c r="AY1682"/>
      <c r="AZ1682"/>
      <c r="BA1682"/>
      <c r="BB1682"/>
      <c r="BC1682"/>
      <c r="BD1682"/>
      <c r="BE1682"/>
      <c r="BF1682"/>
      <c r="BG1682"/>
      <c r="BH1682"/>
      <c r="BI1682"/>
      <c r="BJ1682"/>
      <c r="BK1682"/>
      <c r="BL1682"/>
      <c r="BM1682"/>
      <c r="BN1682"/>
      <c r="BO1682"/>
      <c r="BP1682"/>
      <c r="BQ1682"/>
      <c r="BR1682"/>
      <c r="BS1682"/>
      <c r="BT1682"/>
    </row>
    <row r="1683" spans="1:72" s="8" customFormat="1" x14ac:dyDescent="0.25">
      <c r="A1683" s="93"/>
      <c r="B1683" s="93"/>
      <c r="C1683" s="93"/>
      <c r="D1683" s="93"/>
      <c r="E1683" s="104"/>
      <c r="F1683" s="104"/>
      <c r="G1683" s="104"/>
      <c r="H1683" s="104"/>
      <c r="I1683" s="104"/>
      <c r="J1683" s="104"/>
      <c r="K1683" s="104"/>
      <c r="L1683" s="104"/>
      <c r="M1683"/>
      <c r="N1683"/>
      <c r="O1683"/>
      <c r="P1683"/>
      <c r="Q1683"/>
      <c r="R1683"/>
      <c r="S1683"/>
      <c r="T1683"/>
      <c r="U1683"/>
      <c r="V1683"/>
      <c r="W1683"/>
      <c r="X1683"/>
      <c r="Y1683"/>
      <c r="Z1683"/>
      <c r="AA1683"/>
      <c r="AB1683"/>
      <c r="AC1683"/>
      <c r="AD1683"/>
      <c r="AE1683"/>
      <c r="AF1683"/>
      <c r="AG1683"/>
      <c r="AH1683"/>
      <c r="AI1683"/>
      <c r="AJ1683"/>
      <c r="AK1683"/>
      <c r="AL1683"/>
      <c r="AM1683"/>
      <c r="AN1683"/>
      <c r="AO1683"/>
      <c r="AP1683"/>
      <c r="AQ1683"/>
      <c r="AR1683"/>
      <c r="AS1683"/>
      <c r="AT1683"/>
      <c r="AU1683"/>
      <c r="AV1683"/>
      <c r="AW1683"/>
      <c r="AX1683"/>
      <c r="AY1683"/>
      <c r="AZ1683"/>
      <c r="BA1683"/>
      <c r="BB1683"/>
      <c r="BC1683"/>
      <c r="BD1683"/>
      <c r="BE1683"/>
      <c r="BF1683"/>
      <c r="BG1683"/>
      <c r="BH1683"/>
      <c r="BI1683"/>
      <c r="BJ1683"/>
      <c r="BK1683"/>
      <c r="BL1683"/>
      <c r="BM1683"/>
      <c r="BN1683"/>
      <c r="BO1683"/>
      <c r="BP1683"/>
      <c r="BQ1683"/>
      <c r="BR1683"/>
      <c r="BS1683"/>
      <c r="BT1683"/>
    </row>
    <row r="1684" spans="1:72" s="8" customFormat="1" x14ac:dyDescent="0.25">
      <c r="A1684" s="93"/>
      <c r="B1684" s="93"/>
      <c r="C1684" s="93"/>
      <c r="D1684" s="93"/>
      <c r="E1684" s="104"/>
      <c r="F1684" s="104"/>
      <c r="G1684" s="104"/>
      <c r="H1684" s="104"/>
      <c r="I1684" s="104"/>
      <c r="J1684" s="104"/>
      <c r="K1684" s="104"/>
      <c r="L1684" s="104"/>
      <c r="M1684"/>
      <c r="N1684"/>
      <c r="O1684"/>
      <c r="P1684"/>
      <c r="Q1684"/>
      <c r="R1684"/>
      <c r="S1684"/>
      <c r="T1684"/>
      <c r="U1684"/>
      <c r="V1684"/>
      <c r="W1684"/>
      <c r="X1684"/>
      <c r="Y1684"/>
      <c r="Z1684"/>
      <c r="AA1684"/>
      <c r="AB1684"/>
      <c r="AC1684"/>
      <c r="AD1684"/>
      <c r="AE1684"/>
      <c r="AF1684"/>
      <c r="AG1684"/>
      <c r="AH1684"/>
      <c r="AI1684"/>
      <c r="AJ1684"/>
      <c r="AK1684"/>
      <c r="AL1684"/>
      <c r="AM1684"/>
      <c r="AN1684"/>
      <c r="AO1684"/>
      <c r="AP1684"/>
      <c r="AQ1684"/>
      <c r="AR1684"/>
      <c r="AS1684"/>
      <c r="AT1684"/>
      <c r="AU1684"/>
      <c r="AV1684"/>
      <c r="AW1684"/>
      <c r="AX1684"/>
      <c r="AY1684"/>
      <c r="AZ1684"/>
      <c r="BA1684"/>
      <c r="BB1684"/>
      <c r="BC1684"/>
      <c r="BD1684"/>
      <c r="BE1684"/>
      <c r="BF1684"/>
      <c r="BG1684"/>
      <c r="BH1684"/>
      <c r="BI1684"/>
      <c r="BJ1684"/>
      <c r="BK1684"/>
      <c r="BL1684"/>
      <c r="BM1684"/>
      <c r="BN1684"/>
      <c r="BO1684"/>
      <c r="BP1684"/>
      <c r="BQ1684"/>
      <c r="BR1684"/>
      <c r="BS1684"/>
      <c r="BT1684"/>
    </row>
    <row r="1685" spans="1:72" s="8" customFormat="1" x14ac:dyDescent="0.25">
      <c r="A1685" s="93"/>
      <c r="B1685" s="93"/>
      <c r="C1685" s="93"/>
      <c r="D1685" s="93"/>
      <c r="E1685" s="104"/>
      <c r="F1685" s="104"/>
      <c r="G1685" s="104"/>
      <c r="H1685" s="104"/>
      <c r="I1685" s="104"/>
      <c r="J1685" s="104"/>
      <c r="K1685" s="104"/>
      <c r="L1685" s="104"/>
      <c r="M1685"/>
      <c r="N1685"/>
      <c r="O1685"/>
      <c r="P1685"/>
      <c r="Q1685"/>
      <c r="R1685"/>
      <c r="S1685"/>
      <c r="T1685"/>
      <c r="U1685"/>
      <c r="V1685"/>
      <c r="W1685"/>
      <c r="X1685"/>
      <c r="Y1685"/>
      <c r="Z1685"/>
      <c r="AA1685"/>
      <c r="AB1685"/>
      <c r="AC1685"/>
      <c r="AD1685"/>
      <c r="AE1685"/>
      <c r="AF1685"/>
      <c r="AG1685"/>
      <c r="AH1685"/>
      <c r="AI1685"/>
      <c r="AJ1685"/>
      <c r="AK1685"/>
      <c r="AL1685"/>
      <c r="AM1685"/>
      <c r="AN1685"/>
      <c r="AO1685"/>
      <c r="AP1685"/>
      <c r="AQ1685"/>
      <c r="AR1685"/>
      <c r="AS1685"/>
      <c r="AT1685"/>
      <c r="AU1685"/>
      <c r="AV1685"/>
      <c r="AW1685"/>
      <c r="AX1685"/>
      <c r="AY1685"/>
      <c r="AZ1685"/>
      <c r="BA1685"/>
      <c r="BB1685"/>
      <c r="BC1685"/>
      <c r="BD1685"/>
      <c r="BE1685"/>
      <c r="BF1685"/>
      <c r="BG1685"/>
      <c r="BH1685"/>
      <c r="BI1685"/>
      <c r="BJ1685"/>
      <c r="BK1685"/>
      <c r="BL1685"/>
      <c r="BM1685"/>
      <c r="BN1685"/>
      <c r="BO1685"/>
      <c r="BP1685"/>
      <c r="BQ1685"/>
      <c r="BR1685"/>
      <c r="BS1685"/>
      <c r="BT1685"/>
    </row>
    <row r="1686" spans="1:72" s="8" customFormat="1" x14ac:dyDescent="0.25">
      <c r="A1686" s="93"/>
      <c r="B1686" s="93"/>
      <c r="C1686" s="93"/>
      <c r="D1686" s="93"/>
      <c r="E1686" s="104"/>
      <c r="F1686" s="104"/>
      <c r="G1686" s="104"/>
      <c r="H1686" s="104"/>
      <c r="I1686" s="104"/>
      <c r="J1686" s="104"/>
      <c r="K1686" s="104"/>
      <c r="L1686" s="104"/>
      <c r="M1686"/>
      <c r="N1686"/>
      <c r="O1686"/>
      <c r="P1686"/>
      <c r="Q1686"/>
      <c r="R1686"/>
      <c r="S1686"/>
      <c r="T1686"/>
      <c r="U1686"/>
      <c r="V1686"/>
      <c r="W1686"/>
      <c r="X1686"/>
      <c r="Y1686"/>
      <c r="Z1686"/>
      <c r="AA1686"/>
      <c r="AB1686"/>
      <c r="AC1686"/>
      <c r="AD1686"/>
      <c r="AE1686"/>
      <c r="AF1686"/>
      <c r="AG1686"/>
      <c r="AH1686"/>
      <c r="AI1686"/>
      <c r="AJ1686"/>
      <c r="AK1686"/>
      <c r="AL1686"/>
      <c r="AM1686"/>
      <c r="AN1686"/>
      <c r="AO1686"/>
      <c r="AP1686"/>
      <c r="AQ1686"/>
      <c r="AR1686"/>
      <c r="AS1686"/>
      <c r="AT1686"/>
      <c r="AU1686"/>
      <c r="AV1686"/>
      <c r="AW1686"/>
      <c r="AX1686"/>
      <c r="AY1686"/>
      <c r="AZ1686"/>
      <c r="BA1686"/>
      <c r="BB1686"/>
      <c r="BC1686"/>
      <c r="BD1686"/>
      <c r="BE1686"/>
      <c r="BF1686"/>
      <c r="BG1686"/>
      <c r="BH1686"/>
      <c r="BI1686"/>
      <c r="BJ1686"/>
      <c r="BK1686"/>
      <c r="BL1686"/>
      <c r="BM1686"/>
      <c r="BN1686"/>
      <c r="BO1686"/>
      <c r="BP1686"/>
      <c r="BQ1686"/>
      <c r="BR1686"/>
      <c r="BS1686"/>
      <c r="BT1686"/>
    </row>
    <row r="1687" spans="1:72" s="8" customFormat="1" x14ac:dyDescent="0.25">
      <c r="A1687" s="93"/>
      <c r="B1687" s="93"/>
      <c r="C1687" s="93"/>
      <c r="D1687" s="93"/>
      <c r="E1687" s="104"/>
      <c r="F1687" s="104"/>
      <c r="G1687" s="104"/>
      <c r="H1687" s="104"/>
      <c r="I1687" s="104"/>
      <c r="J1687" s="104"/>
      <c r="K1687" s="104"/>
      <c r="L1687" s="104"/>
      <c r="M1687"/>
      <c r="N1687"/>
      <c r="O1687"/>
      <c r="P1687"/>
      <c r="Q1687"/>
      <c r="R1687"/>
      <c r="S1687"/>
      <c r="T1687"/>
      <c r="U1687"/>
      <c r="V1687"/>
      <c r="W1687"/>
      <c r="X1687"/>
      <c r="Y1687"/>
      <c r="Z1687"/>
      <c r="AA1687"/>
      <c r="AB1687"/>
      <c r="AC1687"/>
      <c r="AD1687"/>
      <c r="AE1687"/>
      <c r="AF1687"/>
      <c r="AG1687"/>
      <c r="AH1687"/>
      <c r="AI1687"/>
      <c r="AJ1687"/>
      <c r="AK1687"/>
      <c r="AL1687"/>
      <c r="AM1687"/>
      <c r="AN1687"/>
      <c r="AO1687"/>
      <c r="AP1687"/>
      <c r="AQ1687"/>
      <c r="AR1687"/>
      <c r="AS1687"/>
      <c r="AT1687"/>
      <c r="AU1687"/>
      <c r="AV1687"/>
      <c r="AW1687"/>
      <c r="AX1687"/>
      <c r="AY1687"/>
      <c r="AZ1687"/>
      <c r="BA1687"/>
      <c r="BB1687"/>
      <c r="BC1687"/>
      <c r="BD1687"/>
      <c r="BE1687"/>
      <c r="BF1687"/>
      <c r="BG1687"/>
      <c r="BH1687"/>
      <c r="BI1687"/>
      <c r="BJ1687"/>
      <c r="BK1687"/>
      <c r="BL1687"/>
      <c r="BM1687"/>
      <c r="BN1687"/>
      <c r="BO1687"/>
      <c r="BP1687"/>
      <c r="BQ1687"/>
      <c r="BR1687"/>
      <c r="BS1687"/>
      <c r="BT1687"/>
    </row>
    <row r="1688" spans="1:72" s="8" customFormat="1" x14ac:dyDescent="0.25">
      <c r="A1688" s="93"/>
      <c r="B1688" s="93"/>
      <c r="C1688" s="93"/>
      <c r="D1688" s="93"/>
      <c r="E1688" s="104"/>
      <c r="F1688" s="104"/>
      <c r="G1688" s="104"/>
      <c r="H1688" s="104"/>
      <c r="I1688" s="104"/>
      <c r="J1688" s="104"/>
      <c r="K1688" s="104"/>
      <c r="L1688" s="104"/>
      <c r="M1688"/>
      <c r="N1688"/>
      <c r="O1688"/>
      <c r="P1688"/>
      <c r="Q1688"/>
      <c r="R1688"/>
      <c r="S1688"/>
      <c r="T1688"/>
      <c r="U1688"/>
      <c r="V1688"/>
      <c r="W1688"/>
      <c r="X1688"/>
      <c r="Y1688"/>
      <c r="Z1688"/>
      <c r="AA1688"/>
      <c r="AB1688"/>
      <c r="AC1688"/>
      <c r="AD1688"/>
      <c r="AE1688"/>
      <c r="AF1688"/>
      <c r="AG1688"/>
      <c r="AH1688"/>
      <c r="AI1688"/>
      <c r="AJ1688"/>
      <c r="AK1688"/>
      <c r="AL1688"/>
      <c r="AM1688"/>
      <c r="AN1688"/>
      <c r="AO1688"/>
      <c r="AP1688"/>
      <c r="AQ1688"/>
      <c r="AR1688"/>
      <c r="AS1688"/>
      <c r="AT1688"/>
      <c r="AU1688"/>
      <c r="AV1688"/>
      <c r="AW1688"/>
      <c r="AX1688"/>
      <c r="AY1688"/>
      <c r="AZ1688"/>
      <c r="BA1688"/>
      <c r="BB1688"/>
      <c r="BC1688"/>
      <c r="BD1688"/>
      <c r="BE1688"/>
      <c r="BF1688"/>
      <c r="BG1688"/>
      <c r="BH1688"/>
      <c r="BI1688"/>
      <c r="BJ1688"/>
      <c r="BK1688"/>
      <c r="BL1688"/>
      <c r="BM1688"/>
      <c r="BN1688"/>
      <c r="BO1688"/>
      <c r="BP1688"/>
      <c r="BQ1688"/>
      <c r="BR1688"/>
      <c r="BS1688"/>
      <c r="BT1688"/>
    </row>
    <row r="1689" spans="1:72" s="8" customFormat="1" x14ac:dyDescent="0.25">
      <c r="A1689" s="93"/>
      <c r="B1689" s="93"/>
      <c r="C1689" s="93"/>
      <c r="D1689" s="93"/>
      <c r="E1689" s="104"/>
      <c r="F1689" s="104"/>
      <c r="G1689" s="104"/>
      <c r="H1689" s="104"/>
      <c r="I1689" s="104"/>
      <c r="J1689" s="104"/>
      <c r="K1689" s="104"/>
      <c r="L1689" s="104"/>
      <c r="M1689"/>
      <c r="N1689"/>
      <c r="O1689"/>
      <c r="P1689"/>
      <c r="Q1689"/>
      <c r="R1689"/>
      <c r="S1689"/>
      <c r="T1689"/>
      <c r="U1689"/>
      <c r="V1689"/>
      <c r="W1689"/>
      <c r="X1689"/>
      <c r="Y1689"/>
      <c r="Z1689"/>
      <c r="AA1689"/>
      <c r="AB1689"/>
      <c r="AC1689"/>
      <c r="AD1689"/>
      <c r="AE1689"/>
      <c r="AF1689"/>
      <c r="AG1689"/>
      <c r="AH1689"/>
      <c r="AI1689"/>
      <c r="AJ1689"/>
      <c r="AK1689"/>
      <c r="AL1689"/>
      <c r="AM1689"/>
      <c r="AN1689"/>
      <c r="AO1689"/>
      <c r="AP1689"/>
      <c r="AQ1689"/>
      <c r="AR1689"/>
      <c r="AS1689"/>
      <c r="AT1689"/>
      <c r="AU1689"/>
      <c r="AV1689"/>
      <c r="AW1689"/>
      <c r="AX1689"/>
      <c r="AY1689"/>
      <c r="AZ1689"/>
      <c r="BA1689"/>
      <c r="BB1689"/>
      <c r="BC1689"/>
      <c r="BD1689"/>
      <c r="BE1689"/>
      <c r="BF1689"/>
      <c r="BG1689"/>
      <c r="BH1689"/>
      <c r="BI1689"/>
      <c r="BJ1689"/>
      <c r="BK1689"/>
      <c r="BL1689"/>
      <c r="BM1689"/>
      <c r="BN1689"/>
      <c r="BO1689"/>
      <c r="BP1689"/>
      <c r="BQ1689"/>
      <c r="BR1689"/>
      <c r="BS1689"/>
      <c r="BT1689"/>
    </row>
    <row r="1690" spans="1:72" s="8" customFormat="1" x14ac:dyDescent="0.25">
      <c r="A1690" s="93"/>
      <c r="B1690" s="93"/>
      <c r="C1690" s="93"/>
      <c r="D1690" s="93"/>
      <c r="E1690" s="104"/>
      <c r="F1690" s="104"/>
      <c r="G1690" s="104"/>
      <c r="H1690" s="104"/>
      <c r="I1690" s="104"/>
      <c r="J1690" s="104"/>
      <c r="K1690" s="104"/>
      <c r="L1690" s="104"/>
      <c r="M1690"/>
      <c r="N1690"/>
      <c r="O1690"/>
      <c r="P1690"/>
      <c r="Q1690"/>
      <c r="R1690"/>
      <c r="S1690"/>
      <c r="T1690"/>
      <c r="U1690"/>
      <c r="V1690"/>
      <c r="W1690"/>
      <c r="X1690"/>
      <c r="Y1690"/>
      <c r="Z1690"/>
      <c r="AA1690"/>
      <c r="AB1690"/>
      <c r="AC1690"/>
      <c r="AD1690"/>
      <c r="AE1690"/>
      <c r="AF1690"/>
      <c r="AG1690"/>
      <c r="AH1690"/>
      <c r="AI1690"/>
      <c r="AJ1690"/>
      <c r="AK1690"/>
      <c r="AL1690"/>
      <c r="AM1690"/>
      <c r="AN1690"/>
      <c r="AO1690"/>
      <c r="AP1690"/>
      <c r="AQ1690"/>
      <c r="AR1690"/>
      <c r="AS1690"/>
      <c r="AT1690"/>
      <c r="AU1690"/>
      <c r="AV1690"/>
      <c r="AW1690"/>
      <c r="AX1690"/>
      <c r="AY1690"/>
      <c r="AZ1690"/>
      <c r="BA1690"/>
      <c r="BB1690"/>
      <c r="BC1690"/>
      <c r="BD1690"/>
      <c r="BE1690"/>
      <c r="BF1690"/>
      <c r="BG1690"/>
      <c r="BH1690"/>
      <c r="BI1690"/>
      <c r="BJ1690"/>
      <c r="BK1690"/>
      <c r="BL1690"/>
      <c r="BM1690"/>
      <c r="BN1690"/>
      <c r="BO1690"/>
      <c r="BP1690"/>
      <c r="BQ1690"/>
      <c r="BR1690"/>
      <c r="BS1690"/>
      <c r="BT1690"/>
    </row>
    <row r="1691" spans="1:72" s="8" customFormat="1" x14ac:dyDescent="0.25">
      <c r="A1691" s="93"/>
      <c r="B1691" s="93"/>
      <c r="C1691" s="93"/>
      <c r="D1691" s="93"/>
      <c r="E1691" s="104"/>
      <c r="F1691" s="104"/>
      <c r="G1691" s="104"/>
      <c r="H1691" s="104"/>
      <c r="I1691" s="104"/>
      <c r="J1691" s="104"/>
      <c r="K1691" s="104"/>
      <c r="L1691" s="104"/>
      <c r="M1691"/>
      <c r="N1691"/>
      <c r="O1691"/>
      <c r="P1691"/>
      <c r="Q1691"/>
      <c r="R1691"/>
      <c r="S1691"/>
      <c r="T1691"/>
      <c r="U1691"/>
      <c r="V1691"/>
      <c r="W1691"/>
      <c r="X1691"/>
      <c r="Y1691"/>
      <c r="Z1691"/>
      <c r="AA1691"/>
      <c r="AB1691"/>
      <c r="AC1691"/>
      <c r="AD1691"/>
      <c r="AE1691"/>
      <c r="AF1691"/>
      <c r="AG1691"/>
      <c r="AH1691"/>
      <c r="AI1691"/>
      <c r="AJ1691"/>
      <c r="AK1691"/>
      <c r="AL1691"/>
      <c r="AM1691"/>
      <c r="AN1691"/>
      <c r="AO1691"/>
      <c r="AP1691"/>
      <c r="AQ1691"/>
      <c r="AR1691"/>
      <c r="AS1691"/>
      <c r="AT1691"/>
      <c r="AU1691"/>
      <c r="AV1691"/>
      <c r="AW1691"/>
      <c r="AX1691"/>
      <c r="AY1691"/>
      <c r="AZ1691"/>
      <c r="BA1691"/>
      <c r="BB1691"/>
      <c r="BC1691"/>
      <c r="BD1691"/>
      <c r="BE1691"/>
      <c r="BF1691"/>
      <c r="BG1691"/>
      <c r="BH1691"/>
      <c r="BI1691"/>
      <c r="BJ1691"/>
      <c r="BK1691"/>
      <c r="BL1691"/>
      <c r="BM1691"/>
      <c r="BN1691"/>
      <c r="BO1691"/>
      <c r="BP1691"/>
      <c r="BQ1691"/>
      <c r="BR1691"/>
      <c r="BS1691"/>
      <c r="BT1691"/>
    </row>
    <row r="1692" spans="1:72" s="8" customFormat="1" x14ac:dyDescent="0.25">
      <c r="A1692" s="93"/>
      <c r="B1692" s="93"/>
      <c r="C1692" s="93"/>
      <c r="D1692" s="93"/>
      <c r="E1692" s="104"/>
      <c r="F1692" s="104"/>
      <c r="G1692" s="104"/>
      <c r="H1692" s="104"/>
      <c r="I1692" s="104"/>
      <c r="J1692" s="104"/>
      <c r="K1692" s="104"/>
      <c r="L1692" s="104"/>
      <c r="M1692"/>
      <c r="N1692"/>
      <c r="O1692"/>
      <c r="P1692"/>
      <c r="Q1692"/>
      <c r="R1692"/>
      <c r="S1692"/>
      <c r="T1692"/>
      <c r="U1692"/>
      <c r="V1692"/>
      <c r="W1692"/>
      <c r="X1692"/>
      <c r="Y1692"/>
      <c r="Z1692"/>
      <c r="AA1692"/>
      <c r="AB1692"/>
      <c r="AC1692"/>
      <c r="AD1692"/>
      <c r="AE1692"/>
      <c r="AF1692"/>
      <c r="AG1692"/>
      <c r="AH1692"/>
      <c r="AI1692"/>
      <c r="AJ1692"/>
      <c r="AK1692"/>
      <c r="AL1692"/>
      <c r="AM1692"/>
      <c r="AN1692"/>
      <c r="AO1692"/>
      <c r="AP1692"/>
      <c r="AQ1692"/>
      <c r="AR1692"/>
      <c r="AS1692"/>
      <c r="AT1692"/>
      <c r="AU1692"/>
      <c r="AV1692"/>
      <c r="AW1692"/>
      <c r="AX1692"/>
      <c r="AY1692"/>
      <c r="AZ1692"/>
      <c r="BA1692"/>
      <c r="BB1692"/>
      <c r="BC1692"/>
      <c r="BD1692"/>
      <c r="BE1692"/>
      <c r="BF1692"/>
      <c r="BG1692"/>
      <c r="BH1692"/>
      <c r="BI1692"/>
      <c r="BJ1692"/>
      <c r="BK1692"/>
      <c r="BL1692"/>
      <c r="BM1692"/>
      <c r="BN1692"/>
      <c r="BO1692"/>
      <c r="BP1692"/>
      <c r="BQ1692"/>
      <c r="BR1692"/>
      <c r="BS1692"/>
      <c r="BT1692"/>
    </row>
    <row r="1693" spans="1:72" s="8" customFormat="1" x14ac:dyDescent="0.25">
      <c r="A1693" s="93"/>
      <c r="B1693" s="93"/>
      <c r="C1693" s="93"/>
      <c r="D1693" s="93"/>
      <c r="E1693" s="104"/>
      <c r="F1693" s="104"/>
      <c r="G1693" s="104"/>
      <c r="H1693" s="104"/>
      <c r="I1693" s="104"/>
      <c r="J1693" s="104"/>
      <c r="K1693" s="104"/>
      <c r="L1693" s="104"/>
      <c r="M1693"/>
      <c r="N1693"/>
      <c r="O1693"/>
      <c r="P1693"/>
      <c r="Q1693"/>
      <c r="R1693"/>
      <c r="S1693"/>
      <c r="T1693"/>
      <c r="U1693"/>
      <c r="V1693"/>
      <c r="W1693"/>
      <c r="X1693"/>
      <c r="Y1693"/>
      <c r="Z1693"/>
      <c r="AA1693"/>
      <c r="AB1693"/>
      <c r="AC1693"/>
      <c r="AD1693"/>
      <c r="AE1693"/>
      <c r="AF1693"/>
      <c r="AG1693"/>
      <c r="AH1693"/>
      <c r="AI1693"/>
      <c r="AJ1693"/>
      <c r="AK1693"/>
      <c r="AL1693"/>
      <c r="AM1693"/>
      <c r="AN1693"/>
      <c r="AO1693"/>
      <c r="AP1693"/>
      <c r="AQ1693"/>
      <c r="AR1693"/>
      <c r="AS1693"/>
      <c r="AT1693"/>
      <c r="AU1693"/>
      <c r="AV1693"/>
      <c r="AW1693"/>
      <c r="AX1693"/>
      <c r="AY1693"/>
      <c r="AZ1693"/>
      <c r="BA1693"/>
      <c r="BB1693"/>
      <c r="BC1693"/>
      <c r="BD1693"/>
      <c r="BE1693"/>
      <c r="BF1693"/>
      <c r="BG1693"/>
      <c r="BH1693"/>
      <c r="BI1693"/>
      <c r="BJ1693"/>
      <c r="BK1693"/>
      <c r="BL1693"/>
      <c r="BM1693"/>
      <c r="BN1693"/>
      <c r="BO1693"/>
      <c r="BP1693"/>
      <c r="BQ1693"/>
      <c r="BR1693"/>
      <c r="BS1693"/>
      <c r="BT1693"/>
    </row>
    <row r="1694" spans="1:72" s="8" customFormat="1" x14ac:dyDescent="0.25">
      <c r="A1694" s="93"/>
      <c r="B1694" s="93"/>
      <c r="C1694" s="93"/>
      <c r="D1694" s="93"/>
      <c r="E1694" s="104"/>
      <c r="F1694" s="104"/>
      <c r="G1694" s="104"/>
      <c r="H1694" s="104"/>
      <c r="I1694" s="104"/>
      <c r="J1694" s="104"/>
      <c r="K1694" s="104"/>
      <c r="L1694" s="104"/>
      <c r="M1694"/>
      <c r="N1694"/>
      <c r="O1694"/>
      <c r="P1694"/>
      <c r="Q1694"/>
      <c r="R1694"/>
      <c r="S1694"/>
      <c r="T1694"/>
      <c r="U1694"/>
      <c r="V1694"/>
      <c r="W1694"/>
      <c r="X1694"/>
      <c r="Y1694"/>
      <c r="Z1694"/>
      <c r="AA1694"/>
      <c r="AB1694"/>
      <c r="AC1694"/>
      <c r="AD1694"/>
      <c r="AE1694"/>
      <c r="AF1694"/>
      <c r="AG1694"/>
      <c r="AH1694"/>
      <c r="AI1694"/>
      <c r="AJ1694"/>
      <c r="AK1694"/>
      <c r="AL1694"/>
      <c r="AM1694"/>
      <c r="AN1694"/>
      <c r="AO1694"/>
      <c r="AP1694"/>
      <c r="AQ1694"/>
      <c r="AR1694"/>
      <c r="AS1694"/>
      <c r="AT1694"/>
      <c r="AU1694"/>
      <c r="AV1694"/>
      <c r="AW1694"/>
      <c r="AX1694"/>
      <c r="AY1694"/>
      <c r="AZ1694"/>
      <c r="BA1694"/>
      <c r="BB1694"/>
      <c r="BC1694"/>
      <c r="BD1694"/>
      <c r="BE1694"/>
      <c r="BF1694"/>
      <c r="BG1694"/>
      <c r="BH1694"/>
      <c r="BI1694"/>
      <c r="BJ1694"/>
      <c r="BK1694"/>
      <c r="BL1694"/>
      <c r="BM1694"/>
      <c r="BN1694"/>
      <c r="BO1694"/>
      <c r="BP1694"/>
      <c r="BQ1694"/>
      <c r="BR1694"/>
      <c r="BS1694"/>
      <c r="BT1694"/>
    </row>
    <row r="1695" spans="1:72" s="8" customFormat="1" x14ac:dyDescent="0.25">
      <c r="A1695" s="93"/>
      <c r="B1695" s="93"/>
      <c r="C1695" s="93"/>
      <c r="D1695" s="93"/>
      <c r="E1695" s="104"/>
      <c r="F1695" s="104"/>
      <c r="G1695" s="104"/>
      <c r="H1695" s="104"/>
      <c r="I1695" s="104"/>
      <c r="J1695" s="104"/>
      <c r="K1695" s="104"/>
      <c r="L1695" s="104"/>
      <c r="M1695"/>
      <c r="N1695"/>
      <c r="O1695"/>
      <c r="P1695"/>
      <c r="Q1695"/>
      <c r="R1695"/>
      <c r="S1695"/>
      <c r="T1695"/>
      <c r="U1695"/>
      <c r="V1695"/>
      <c r="W1695"/>
      <c r="X1695"/>
      <c r="Y1695"/>
      <c r="Z1695"/>
      <c r="AA1695"/>
      <c r="AB1695"/>
      <c r="AC1695"/>
      <c r="AD1695"/>
      <c r="AE1695"/>
      <c r="AF1695"/>
      <c r="AG1695"/>
      <c r="AH1695"/>
      <c r="AI1695"/>
      <c r="AJ1695"/>
      <c r="AK1695"/>
      <c r="AL1695"/>
      <c r="AM1695"/>
      <c r="AN1695"/>
      <c r="AO1695"/>
      <c r="AP1695"/>
      <c r="AQ1695"/>
      <c r="AR1695"/>
      <c r="AS1695"/>
      <c r="AT1695"/>
      <c r="AU1695"/>
      <c r="AV1695"/>
      <c r="AW1695"/>
      <c r="AX1695"/>
      <c r="AY1695"/>
      <c r="AZ1695"/>
      <c r="BA1695"/>
      <c r="BB1695"/>
      <c r="BC1695"/>
      <c r="BD1695"/>
      <c r="BE1695"/>
      <c r="BF1695"/>
      <c r="BG1695"/>
      <c r="BH1695"/>
      <c r="BI1695"/>
      <c r="BJ1695"/>
      <c r="BK1695"/>
      <c r="BL1695"/>
      <c r="BM1695"/>
      <c r="BN1695"/>
      <c r="BO1695"/>
      <c r="BP1695"/>
      <c r="BQ1695"/>
      <c r="BR1695"/>
      <c r="BS1695"/>
      <c r="BT1695"/>
    </row>
    <row r="1696" spans="1:72" s="8" customFormat="1" x14ac:dyDescent="0.25">
      <c r="A1696" s="93"/>
      <c r="B1696" s="93"/>
      <c r="C1696" s="93"/>
      <c r="D1696" s="93"/>
      <c r="E1696" s="104"/>
      <c r="F1696" s="104"/>
      <c r="G1696" s="104"/>
      <c r="H1696" s="104"/>
      <c r="I1696" s="104"/>
      <c r="J1696" s="104"/>
      <c r="K1696" s="104"/>
      <c r="L1696" s="104"/>
      <c r="M1696"/>
      <c r="N1696"/>
      <c r="O1696"/>
      <c r="P1696"/>
      <c r="Q1696"/>
      <c r="R1696"/>
      <c r="S1696"/>
      <c r="T1696"/>
      <c r="U1696"/>
      <c r="V1696"/>
      <c r="W1696"/>
      <c r="X1696"/>
      <c r="Y1696"/>
      <c r="Z1696"/>
      <c r="AA1696"/>
      <c r="AB1696"/>
      <c r="AC1696"/>
      <c r="AD1696"/>
      <c r="AE1696"/>
      <c r="AF1696"/>
      <c r="AG1696"/>
      <c r="AH1696"/>
      <c r="AI1696"/>
      <c r="AJ1696"/>
      <c r="AK1696"/>
      <c r="AL1696"/>
      <c r="AM1696"/>
      <c r="AN1696"/>
      <c r="AO1696"/>
      <c r="AP1696"/>
      <c r="AQ1696"/>
      <c r="AR1696"/>
      <c r="AS1696"/>
      <c r="AT1696"/>
      <c r="AU1696"/>
      <c r="AV1696"/>
      <c r="AW1696"/>
      <c r="AX1696"/>
      <c r="AY1696"/>
      <c r="AZ1696"/>
      <c r="BA1696"/>
      <c r="BB1696"/>
      <c r="BC1696"/>
      <c r="BD1696"/>
      <c r="BE1696"/>
      <c r="BF1696"/>
      <c r="BG1696"/>
      <c r="BH1696"/>
      <c r="BI1696"/>
      <c r="BJ1696"/>
      <c r="BK1696"/>
      <c r="BL1696"/>
      <c r="BM1696"/>
      <c r="BN1696"/>
      <c r="BO1696"/>
      <c r="BP1696"/>
      <c r="BQ1696"/>
      <c r="BR1696"/>
      <c r="BS1696"/>
      <c r="BT1696"/>
    </row>
    <row r="1697" spans="1:72" s="8" customFormat="1" x14ac:dyDescent="0.25">
      <c r="A1697" s="93"/>
      <c r="B1697" s="93"/>
      <c r="C1697" s="93"/>
      <c r="D1697" s="93"/>
      <c r="E1697" s="104"/>
      <c r="F1697" s="104"/>
      <c r="G1697" s="104"/>
      <c r="H1697" s="104"/>
      <c r="I1697" s="104"/>
      <c r="J1697" s="104"/>
      <c r="K1697" s="104"/>
      <c r="L1697" s="104"/>
      <c r="M1697"/>
      <c r="N1697"/>
      <c r="O1697"/>
      <c r="P1697"/>
      <c r="Q1697"/>
      <c r="R1697"/>
      <c r="S1697"/>
      <c r="T1697"/>
      <c r="U1697"/>
      <c r="V1697"/>
      <c r="W1697"/>
      <c r="X1697"/>
      <c r="Y1697"/>
      <c r="Z1697"/>
      <c r="AA1697"/>
      <c r="AB1697"/>
      <c r="AC1697"/>
      <c r="AD1697"/>
      <c r="AE1697"/>
      <c r="AF1697"/>
      <c r="AG1697"/>
      <c r="AH1697"/>
      <c r="AI1697"/>
      <c r="AJ1697"/>
      <c r="AK1697"/>
      <c r="AL1697"/>
      <c r="AM1697"/>
      <c r="AN1697"/>
      <c r="AO1697"/>
      <c r="AP1697"/>
      <c r="AQ1697"/>
      <c r="AR1697"/>
      <c r="AS1697"/>
      <c r="AT1697"/>
      <c r="AU1697"/>
      <c r="AV1697"/>
      <c r="AW1697"/>
      <c r="AX1697"/>
      <c r="AY1697"/>
      <c r="AZ1697"/>
      <c r="BA1697"/>
      <c r="BB1697"/>
      <c r="BC1697"/>
      <c r="BD1697"/>
      <c r="BE1697"/>
      <c r="BF1697"/>
      <c r="BG1697"/>
      <c r="BH1697"/>
      <c r="BI1697"/>
      <c r="BJ1697"/>
      <c r="BK1697"/>
      <c r="BL1697"/>
      <c r="BM1697"/>
      <c r="BN1697"/>
      <c r="BO1697"/>
      <c r="BP1697"/>
      <c r="BQ1697"/>
      <c r="BR1697"/>
      <c r="BS1697"/>
      <c r="BT1697"/>
    </row>
    <row r="1698" spans="1:72" s="8" customFormat="1" x14ac:dyDescent="0.25">
      <c r="A1698" s="93"/>
      <c r="B1698" s="93"/>
      <c r="C1698" s="93"/>
      <c r="D1698" s="93"/>
      <c r="E1698" s="104"/>
      <c r="F1698" s="104"/>
      <c r="G1698" s="104"/>
      <c r="H1698" s="104"/>
      <c r="I1698" s="104"/>
      <c r="J1698" s="104"/>
      <c r="K1698" s="104"/>
      <c r="L1698" s="104"/>
      <c r="M1698"/>
      <c r="N1698"/>
      <c r="O1698"/>
      <c r="P1698"/>
      <c r="Q1698"/>
      <c r="R1698"/>
      <c r="S1698"/>
      <c r="T1698"/>
      <c r="U1698"/>
      <c r="V1698"/>
      <c r="W1698"/>
      <c r="X1698"/>
      <c r="Y1698"/>
      <c r="Z1698"/>
      <c r="AA1698"/>
      <c r="AB1698"/>
      <c r="AC1698"/>
      <c r="AD1698"/>
      <c r="AE1698"/>
      <c r="AF1698"/>
      <c r="AG1698"/>
      <c r="AH1698"/>
      <c r="AI1698"/>
      <c r="AJ1698"/>
      <c r="AK1698"/>
      <c r="AL1698"/>
      <c r="AM1698"/>
      <c r="AN1698"/>
      <c r="AO1698"/>
      <c r="AP1698"/>
      <c r="AQ1698"/>
      <c r="AR1698"/>
      <c r="AS1698"/>
      <c r="AT1698"/>
      <c r="AU1698"/>
      <c r="AV1698"/>
      <c r="AW1698"/>
      <c r="AX1698"/>
      <c r="AY1698"/>
      <c r="AZ1698"/>
      <c r="BA1698"/>
      <c r="BB1698"/>
      <c r="BC1698"/>
      <c r="BD1698"/>
      <c r="BE1698"/>
      <c r="BF1698"/>
      <c r="BG1698"/>
      <c r="BH1698"/>
      <c r="BI1698"/>
      <c r="BJ1698"/>
      <c r="BK1698"/>
      <c r="BL1698"/>
      <c r="BM1698"/>
      <c r="BN1698"/>
      <c r="BO1698"/>
      <c r="BP1698"/>
      <c r="BQ1698"/>
      <c r="BR1698"/>
      <c r="BS1698"/>
      <c r="BT1698"/>
    </row>
    <row r="1699" spans="1:72" s="8" customFormat="1" x14ac:dyDescent="0.25">
      <c r="A1699" s="93"/>
      <c r="B1699" s="93"/>
      <c r="C1699" s="93"/>
      <c r="D1699" s="93"/>
      <c r="E1699" s="104"/>
      <c r="F1699" s="104"/>
      <c r="G1699" s="104"/>
      <c r="H1699" s="104"/>
      <c r="I1699" s="104"/>
      <c r="J1699" s="104"/>
      <c r="K1699" s="104"/>
      <c r="L1699" s="104"/>
      <c r="M1699"/>
      <c r="N1699"/>
      <c r="O1699"/>
      <c r="P1699"/>
      <c r="Q1699"/>
      <c r="R1699"/>
      <c r="S1699"/>
      <c r="T1699"/>
      <c r="U1699"/>
      <c r="V1699"/>
      <c r="W1699"/>
      <c r="X1699"/>
      <c r="Y1699"/>
      <c r="Z1699"/>
      <c r="AA1699"/>
      <c r="AB1699"/>
      <c r="AC1699"/>
      <c r="AD1699"/>
      <c r="AE1699"/>
      <c r="AF1699"/>
      <c r="AG1699"/>
      <c r="AH1699"/>
      <c r="AI1699"/>
      <c r="AJ1699"/>
      <c r="AK1699"/>
      <c r="AL1699"/>
      <c r="AM1699"/>
      <c r="AN1699"/>
      <c r="AO1699"/>
      <c r="AP1699"/>
      <c r="AQ1699"/>
      <c r="AR1699"/>
      <c r="AS1699"/>
      <c r="AT1699"/>
      <c r="AU1699"/>
      <c r="AV1699"/>
      <c r="AW1699"/>
      <c r="AX1699"/>
      <c r="AY1699"/>
      <c r="AZ1699"/>
      <c r="BA1699"/>
      <c r="BB1699"/>
      <c r="BC1699"/>
      <c r="BD1699"/>
      <c r="BE1699"/>
      <c r="BF1699"/>
      <c r="BG1699"/>
      <c r="BH1699"/>
      <c r="BI1699"/>
      <c r="BJ1699"/>
      <c r="BK1699"/>
      <c r="BL1699"/>
      <c r="BM1699"/>
      <c r="BN1699"/>
      <c r="BO1699"/>
      <c r="BP1699"/>
      <c r="BQ1699"/>
      <c r="BR1699"/>
      <c r="BS1699"/>
      <c r="BT1699"/>
    </row>
    <row r="1700" spans="1:72" s="8" customFormat="1" x14ac:dyDescent="0.25">
      <c r="A1700" s="93"/>
      <c r="B1700" s="93"/>
      <c r="C1700" s="93"/>
      <c r="D1700" s="93"/>
      <c r="E1700" s="104"/>
      <c r="F1700" s="104"/>
      <c r="G1700" s="104"/>
      <c r="H1700" s="104"/>
      <c r="I1700" s="104"/>
      <c r="J1700" s="104"/>
      <c r="K1700" s="104"/>
      <c r="L1700" s="104"/>
      <c r="M1700"/>
      <c r="N1700"/>
      <c r="O1700"/>
      <c r="P1700"/>
      <c r="Q1700"/>
      <c r="R1700"/>
      <c r="S1700"/>
      <c r="T1700"/>
      <c r="U1700"/>
      <c r="V1700"/>
      <c r="W1700"/>
      <c r="X1700"/>
      <c r="Y1700"/>
      <c r="Z1700"/>
      <c r="AA1700"/>
      <c r="AB1700"/>
      <c r="AC1700"/>
      <c r="AD1700"/>
      <c r="AE1700"/>
      <c r="AF1700"/>
      <c r="AG1700"/>
      <c r="AH1700"/>
      <c r="AI1700"/>
      <c r="AJ1700"/>
      <c r="AK1700"/>
      <c r="AL1700"/>
      <c r="AM1700"/>
      <c r="AN1700"/>
      <c r="AO1700"/>
      <c r="AP1700"/>
      <c r="AQ1700"/>
      <c r="AR1700"/>
      <c r="AS1700"/>
      <c r="AT1700"/>
      <c r="AU1700"/>
      <c r="AV1700"/>
      <c r="AW1700"/>
      <c r="AX1700"/>
      <c r="AY1700"/>
      <c r="AZ1700"/>
      <c r="BA1700"/>
      <c r="BB1700"/>
      <c r="BC1700"/>
      <c r="BD1700"/>
      <c r="BE1700"/>
      <c r="BF1700"/>
      <c r="BG1700"/>
      <c r="BH1700"/>
      <c r="BI1700"/>
      <c r="BJ1700"/>
      <c r="BK1700"/>
      <c r="BL1700"/>
      <c r="BM1700"/>
      <c r="BN1700"/>
      <c r="BO1700"/>
      <c r="BP1700"/>
      <c r="BQ1700"/>
      <c r="BR1700"/>
      <c r="BS1700"/>
      <c r="BT1700"/>
    </row>
    <row r="1701" spans="1:72" s="8" customFormat="1" x14ac:dyDescent="0.25">
      <c r="A1701" s="93"/>
      <c r="B1701" s="93"/>
      <c r="C1701" s="93"/>
      <c r="D1701" s="93"/>
      <c r="E1701" s="104"/>
      <c r="F1701" s="104"/>
      <c r="G1701" s="104"/>
      <c r="H1701" s="104"/>
      <c r="I1701" s="104"/>
      <c r="J1701" s="104"/>
      <c r="K1701" s="104"/>
      <c r="L1701" s="104"/>
      <c r="M1701"/>
      <c r="N1701"/>
      <c r="O1701"/>
      <c r="P1701"/>
      <c r="Q1701"/>
      <c r="R1701"/>
      <c r="S1701"/>
      <c r="T1701"/>
      <c r="U1701"/>
      <c r="V1701"/>
      <c r="W1701"/>
      <c r="X1701"/>
      <c r="Y1701"/>
      <c r="Z1701"/>
      <c r="AA1701"/>
      <c r="AB1701"/>
      <c r="AC1701"/>
      <c r="AD1701"/>
      <c r="AE1701"/>
      <c r="AF1701"/>
      <c r="AG1701"/>
      <c r="AH1701"/>
      <c r="AI1701"/>
      <c r="AJ1701"/>
      <c r="AK1701"/>
      <c r="AL1701"/>
      <c r="AM1701"/>
      <c r="AN1701"/>
      <c r="AO1701"/>
      <c r="AP1701"/>
      <c r="AQ1701"/>
      <c r="AR1701"/>
      <c r="AS1701"/>
      <c r="AT1701"/>
      <c r="AU1701"/>
      <c r="AV1701"/>
      <c r="AW1701"/>
      <c r="AX1701"/>
      <c r="AY1701"/>
      <c r="AZ1701"/>
      <c r="BA1701"/>
      <c r="BB1701"/>
      <c r="BC1701"/>
      <c r="BD1701"/>
      <c r="BE1701"/>
      <c r="BF1701"/>
      <c r="BG1701"/>
      <c r="BH1701"/>
      <c r="BI1701"/>
      <c r="BJ1701"/>
      <c r="BK1701"/>
      <c r="BL1701"/>
      <c r="BM1701"/>
      <c r="BN1701"/>
      <c r="BO1701"/>
      <c r="BP1701"/>
      <c r="BQ1701"/>
      <c r="BR1701"/>
      <c r="BS1701"/>
      <c r="BT1701"/>
    </row>
    <row r="1702" spans="1:72" s="8" customFormat="1" x14ac:dyDescent="0.25">
      <c r="A1702" s="93"/>
      <c r="B1702" s="93"/>
      <c r="C1702" s="93"/>
      <c r="D1702" s="93"/>
      <c r="E1702" s="104"/>
      <c r="F1702" s="104"/>
      <c r="G1702" s="104"/>
      <c r="H1702" s="104"/>
      <c r="I1702" s="104"/>
      <c r="J1702" s="104"/>
      <c r="K1702" s="104"/>
      <c r="L1702" s="104"/>
      <c r="M1702"/>
      <c r="N1702"/>
      <c r="O1702"/>
      <c r="P1702"/>
      <c r="Q1702"/>
      <c r="R1702"/>
      <c r="S1702"/>
      <c r="T1702"/>
      <c r="U1702"/>
      <c r="V1702"/>
      <c r="W1702"/>
      <c r="X1702"/>
      <c r="Y1702"/>
      <c r="Z1702"/>
      <c r="AA1702"/>
      <c r="AB1702"/>
      <c r="AC1702"/>
      <c r="AD1702"/>
      <c r="AE1702"/>
      <c r="AF1702"/>
      <c r="AG1702"/>
      <c r="AH1702"/>
      <c r="AI1702"/>
      <c r="AJ1702"/>
      <c r="AK1702"/>
      <c r="AL1702"/>
      <c r="AM1702"/>
      <c r="AN1702"/>
      <c r="AO1702"/>
      <c r="AP1702"/>
      <c r="AQ1702"/>
      <c r="AR1702"/>
      <c r="AS1702"/>
      <c r="AT1702"/>
      <c r="AU1702"/>
      <c r="AV1702"/>
      <c r="AW1702"/>
      <c r="AX1702"/>
      <c r="AY1702"/>
      <c r="AZ1702"/>
      <c r="BA1702"/>
      <c r="BB1702"/>
      <c r="BC1702"/>
      <c r="BD1702"/>
      <c r="BE1702"/>
      <c r="BF1702"/>
      <c r="BG1702"/>
      <c r="BH1702"/>
      <c r="BI1702"/>
      <c r="BJ1702"/>
      <c r="BK1702"/>
      <c r="BL1702"/>
      <c r="BM1702"/>
      <c r="BN1702"/>
      <c r="BO1702"/>
      <c r="BP1702"/>
      <c r="BQ1702"/>
      <c r="BR1702"/>
      <c r="BS1702"/>
      <c r="BT1702"/>
    </row>
    <row r="1703" spans="1:72" s="8" customFormat="1" x14ac:dyDescent="0.25">
      <c r="A1703" s="93"/>
      <c r="B1703" s="93"/>
      <c r="C1703" s="93"/>
      <c r="D1703" s="93"/>
      <c r="E1703" s="104"/>
      <c r="F1703" s="104"/>
      <c r="G1703" s="104"/>
      <c r="H1703" s="104"/>
      <c r="I1703" s="104"/>
      <c r="J1703" s="104"/>
      <c r="K1703" s="104"/>
      <c r="L1703" s="104"/>
      <c r="M1703"/>
      <c r="N1703"/>
      <c r="O1703"/>
      <c r="P1703"/>
      <c r="Q1703"/>
      <c r="R1703"/>
      <c r="S1703"/>
      <c r="T1703"/>
      <c r="U1703"/>
      <c r="V1703"/>
      <c r="W1703"/>
      <c r="X1703"/>
      <c r="Y1703"/>
      <c r="Z1703"/>
      <c r="AA1703"/>
      <c r="AB1703"/>
      <c r="AC1703"/>
      <c r="AD1703"/>
      <c r="AE1703"/>
      <c r="AF1703"/>
      <c r="AG1703"/>
      <c r="AH1703"/>
      <c r="AI1703"/>
      <c r="AJ1703"/>
      <c r="AK1703"/>
      <c r="AL1703"/>
      <c r="AM1703"/>
      <c r="AN1703"/>
      <c r="AO1703"/>
      <c r="AP1703"/>
      <c r="AQ1703"/>
      <c r="AR1703"/>
      <c r="AS1703"/>
      <c r="AT1703"/>
      <c r="AU1703"/>
      <c r="AV1703"/>
      <c r="AW1703"/>
      <c r="AX1703"/>
      <c r="AY1703"/>
      <c r="AZ1703"/>
      <c r="BA1703"/>
      <c r="BB1703"/>
      <c r="BC1703"/>
      <c r="BD1703"/>
      <c r="BE1703"/>
      <c r="BF1703"/>
      <c r="BG1703"/>
      <c r="BH1703"/>
      <c r="BI1703"/>
      <c r="BJ1703"/>
      <c r="BK1703"/>
      <c r="BL1703"/>
      <c r="BM1703"/>
      <c r="BN1703"/>
      <c r="BO1703"/>
      <c r="BP1703"/>
      <c r="BQ1703"/>
      <c r="BR1703"/>
      <c r="BS1703"/>
      <c r="BT1703"/>
    </row>
    <row r="1704" spans="1:72" s="8" customFormat="1" x14ac:dyDescent="0.25">
      <c r="A1704" s="93"/>
      <c r="B1704" s="93"/>
      <c r="C1704" s="93"/>
      <c r="D1704" s="93"/>
      <c r="E1704" s="104"/>
      <c r="F1704" s="104"/>
      <c r="G1704" s="104"/>
      <c r="H1704" s="104"/>
      <c r="I1704" s="104"/>
      <c r="J1704" s="104"/>
      <c r="K1704" s="104"/>
      <c r="L1704" s="104"/>
      <c r="M1704"/>
      <c r="N1704"/>
      <c r="O1704"/>
      <c r="P1704"/>
      <c r="Q1704"/>
      <c r="R1704"/>
      <c r="S1704"/>
      <c r="T1704"/>
      <c r="U1704"/>
      <c r="V1704"/>
      <c r="W1704"/>
      <c r="X1704"/>
      <c r="Y1704"/>
      <c r="Z1704"/>
      <c r="AA1704"/>
      <c r="AB1704"/>
      <c r="AC1704"/>
      <c r="AD1704"/>
      <c r="AE1704"/>
      <c r="AF1704"/>
      <c r="AG1704"/>
      <c r="AH1704"/>
      <c r="AI1704"/>
      <c r="AJ1704"/>
      <c r="AK1704"/>
      <c r="AL1704"/>
      <c r="AM1704"/>
      <c r="AN1704"/>
      <c r="AO1704"/>
      <c r="AP1704"/>
      <c r="AQ1704"/>
      <c r="AR1704"/>
      <c r="AS1704"/>
      <c r="AT1704"/>
      <c r="AU1704"/>
      <c r="AV1704"/>
      <c r="AW1704"/>
      <c r="AX1704"/>
      <c r="AY1704"/>
      <c r="AZ1704"/>
      <c r="BA1704"/>
      <c r="BB1704"/>
      <c r="BC1704"/>
      <c r="BD1704"/>
      <c r="BE1704"/>
      <c r="BF1704"/>
      <c r="BG1704"/>
      <c r="BH1704"/>
      <c r="BI1704"/>
      <c r="BJ1704"/>
      <c r="BK1704"/>
      <c r="BL1704"/>
      <c r="BM1704"/>
      <c r="BN1704"/>
      <c r="BO1704"/>
      <c r="BP1704"/>
      <c r="BQ1704"/>
      <c r="BR1704"/>
      <c r="BS1704"/>
      <c r="BT1704"/>
    </row>
    <row r="1705" spans="1:72" s="8" customFormat="1" x14ac:dyDescent="0.25">
      <c r="A1705" s="93"/>
      <c r="B1705" s="93"/>
      <c r="C1705" s="93"/>
      <c r="D1705" s="93"/>
      <c r="E1705" s="104"/>
      <c r="F1705" s="104"/>
      <c r="G1705" s="104"/>
      <c r="H1705" s="104"/>
      <c r="I1705" s="104"/>
      <c r="J1705" s="104"/>
      <c r="K1705" s="104"/>
      <c r="L1705" s="104"/>
      <c r="M1705"/>
      <c r="N1705"/>
      <c r="O1705"/>
      <c r="P1705"/>
      <c r="Q1705"/>
      <c r="R1705"/>
      <c r="S1705"/>
      <c r="T1705"/>
      <c r="U1705"/>
      <c r="V1705"/>
      <c r="W1705"/>
      <c r="X1705"/>
      <c r="Y1705"/>
      <c r="Z1705"/>
      <c r="AA1705"/>
      <c r="AB1705"/>
      <c r="AC1705"/>
      <c r="AD1705"/>
      <c r="AE1705"/>
      <c r="AF1705"/>
      <c r="AG1705"/>
      <c r="AH1705"/>
      <c r="AI1705"/>
      <c r="AJ1705"/>
      <c r="AK1705"/>
      <c r="AL1705"/>
      <c r="AM1705"/>
      <c r="AN1705"/>
      <c r="AO1705"/>
      <c r="AP1705"/>
      <c r="AQ1705"/>
      <c r="AR1705"/>
      <c r="AS1705"/>
      <c r="AT1705"/>
      <c r="AU1705"/>
      <c r="AV1705"/>
      <c r="AW1705"/>
      <c r="AX1705"/>
      <c r="AY1705"/>
      <c r="AZ1705"/>
      <c r="BA1705"/>
      <c r="BB1705"/>
      <c r="BC1705"/>
      <c r="BD1705"/>
      <c r="BE1705"/>
      <c r="BF1705"/>
      <c r="BG1705"/>
      <c r="BH1705"/>
      <c r="BI1705"/>
      <c r="BJ1705"/>
      <c r="BK1705"/>
      <c r="BL1705"/>
      <c r="BM1705"/>
      <c r="BN1705"/>
      <c r="BO1705"/>
      <c r="BP1705"/>
      <c r="BQ1705"/>
      <c r="BR1705"/>
      <c r="BS1705"/>
      <c r="BT1705"/>
    </row>
    <row r="1706" spans="1:72" s="8" customFormat="1" x14ac:dyDescent="0.25">
      <c r="A1706" s="93"/>
      <c r="B1706" s="93"/>
      <c r="C1706" s="93"/>
      <c r="D1706" s="93"/>
      <c r="E1706" s="104"/>
      <c r="F1706" s="104"/>
      <c r="G1706" s="104"/>
      <c r="H1706" s="104"/>
      <c r="I1706" s="104"/>
      <c r="J1706" s="104"/>
      <c r="K1706" s="104"/>
      <c r="L1706" s="104"/>
      <c r="M1706"/>
      <c r="N1706"/>
      <c r="O1706"/>
      <c r="P1706"/>
      <c r="Q1706"/>
      <c r="R1706"/>
      <c r="S1706"/>
      <c r="T1706"/>
      <c r="U1706"/>
      <c r="V1706"/>
      <c r="W1706"/>
      <c r="X1706"/>
      <c r="Y1706"/>
      <c r="Z1706"/>
      <c r="AA1706"/>
      <c r="AB1706"/>
      <c r="AC1706"/>
      <c r="AD1706"/>
      <c r="AE1706"/>
      <c r="AF1706"/>
      <c r="AG1706"/>
      <c r="AH1706"/>
      <c r="AI1706"/>
      <c r="AJ1706"/>
      <c r="AK1706"/>
      <c r="AL1706"/>
      <c r="AM1706"/>
      <c r="AN1706"/>
      <c r="AO1706"/>
      <c r="AP1706"/>
      <c r="AQ1706"/>
      <c r="AR1706"/>
      <c r="AS1706"/>
      <c r="AT1706"/>
      <c r="AU1706"/>
      <c r="AV1706"/>
      <c r="AW1706"/>
      <c r="AX1706"/>
      <c r="AY1706"/>
      <c r="AZ1706"/>
      <c r="BA1706"/>
      <c r="BB1706"/>
      <c r="BC1706"/>
      <c r="BD1706"/>
      <c r="BE1706"/>
      <c r="BF1706"/>
      <c r="BG1706"/>
      <c r="BH1706"/>
      <c r="BI1706"/>
      <c r="BJ1706"/>
      <c r="BK1706"/>
      <c r="BL1706"/>
      <c r="BM1706"/>
      <c r="BN1706"/>
      <c r="BO1706"/>
      <c r="BP1706"/>
      <c r="BQ1706"/>
      <c r="BR1706"/>
      <c r="BS1706"/>
      <c r="BT1706"/>
    </row>
    <row r="1707" spans="1:72" s="8" customFormat="1" x14ac:dyDescent="0.25">
      <c r="A1707" s="93"/>
      <c r="B1707" s="93"/>
      <c r="C1707" s="93"/>
      <c r="D1707" s="93"/>
      <c r="E1707" s="104"/>
      <c r="F1707" s="104"/>
      <c r="G1707" s="104"/>
      <c r="H1707" s="104"/>
      <c r="I1707" s="104"/>
      <c r="J1707" s="104"/>
      <c r="K1707" s="104"/>
      <c r="L1707" s="104"/>
      <c r="M1707"/>
      <c r="N1707"/>
      <c r="O1707"/>
      <c r="P1707"/>
      <c r="Q1707"/>
      <c r="R1707"/>
      <c r="S1707"/>
      <c r="T1707"/>
      <c r="U1707"/>
      <c r="V1707"/>
      <c r="W1707"/>
      <c r="X1707"/>
      <c r="Y1707"/>
      <c r="Z1707"/>
      <c r="AA1707"/>
      <c r="AB1707"/>
      <c r="AC1707"/>
      <c r="AD1707"/>
      <c r="AE1707"/>
      <c r="AF1707"/>
      <c r="AG1707"/>
      <c r="AH1707"/>
      <c r="AI1707"/>
      <c r="AJ1707"/>
      <c r="AK1707"/>
      <c r="AL1707"/>
      <c r="AM1707"/>
      <c r="AN1707"/>
      <c r="AO1707"/>
      <c r="AP1707"/>
      <c r="AQ1707"/>
      <c r="AR1707"/>
      <c r="AS1707"/>
      <c r="AT1707"/>
      <c r="AU1707"/>
      <c r="AV1707"/>
      <c r="AW1707"/>
      <c r="AX1707"/>
      <c r="AY1707"/>
      <c r="AZ1707"/>
      <c r="BA1707"/>
      <c r="BB1707"/>
      <c r="BC1707"/>
      <c r="BD1707"/>
      <c r="BE1707"/>
      <c r="BF1707"/>
      <c r="BG1707"/>
      <c r="BH1707"/>
      <c r="BI1707"/>
      <c r="BJ1707"/>
      <c r="BK1707"/>
      <c r="BL1707"/>
      <c r="BM1707"/>
      <c r="BN1707"/>
      <c r="BO1707"/>
      <c r="BP1707"/>
      <c r="BQ1707"/>
      <c r="BR1707"/>
      <c r="BS1707"/>
      <c r="BT1707"/>
    </row>
    <row r="1708" spans="1:72" s="8" customFormat="1" x14ac:dyDescent="0.25">
      <c r="A1708" s="93"/>
      <c r="B1708" s="93"/>
      <c r="C1708" s="93"/>
      <c r="D1708" s="93"/>
      <c r="E1708" s="104"/>
      <c r="F1708" s="104"/>
      <c r="G1708" s="104"/>
      <c r="H1708" s="104"/>
      <c r="I1708" s="104"/>
      <c r="J1708" s="104"/>
      <c r="K1708" s="104"/>
      <c r="L1708" s="104"/>
      <c r="M1708"/>
      <c r="N1708"/>
      <c r="O1708"/>
      <c r="P1708"/>
      <c r="Q1708"/>
      <c r="R1708"/>
      <c r="S1708"/>
      <c r="T1708"/>
      <c r="U1708"/>
      <c r="V1708"/>
      <c r="W1708"/>
      <c r="X1708"/>
      <c r="Y1708"/>
      <c r="Z1708"/>
      <c r="AA1708"/>
      <c r="AB1708"/>
      <c r="AC1708"/>
      <c r="AD1708"/>
      <c r="AE1708"/>
      <c r="AF1708"/>
      <c r="AG1708"/>
      <c r="AH1708"/>
      <c r="AI1708"/>
      <c r="AJ1708"/>
      <c r="AK1708"/>
      <c r="AL1708"/>
      <c r="AM1708"/>
      <c r="AN1708"/>
      <c r="AO1708"/>
      <c r="AP1708"/>
      <c r="AQ1708"/>
      <c r="AR1708"/>
      <c r="AS1708"/>
      <c r="AT1708"/>
      <c r="AU1708"/>
      <c r="AV1708"/>
      <c r="AW1708"/>
      <c r="AX1708"/>
      <c r="AY1708"/>
      <c r="AZ1708"/>
      <c r="BA1708"/>
      <c r="BB1708"/>
      <c r="BC1708"/>
      <c r="BD1708"/>
      <c r="BE1708"/>
      <c r="BF1708"/>
      <c r="BG1708"/>
      <c r="BH1708"/>
      <c r="BI1708"/>
      <c r="BJ1708"/>
      <c r="BK1708"/>
      <c r="BL1708"/>
      <c r="BM1708"/>
      <c r="BN1708"/>
      <c r="BO1708"/>
      <c r="BP1708"/>
      <c r="BQ1708"/>
      <c r="BR1708"/>
      <c r="BS1708"/>
      <c r="BT1708"/>
    </row>
    <row r="1709" spans="1:72" s="8" customFormat="1" x14ac:dyDescent="0.25">
      <c r="A1709" s="93"/>
      <c r="B1709" s="93"/>
      <c r="C1709" s="93"/>
      <c r="D1709" s="93"/>
      <c r="E1709" s="104"/>
      <c r="F1709" s="104"/>
      <c r="G1709" s="104"/>
      <c r="H1709" s="104"/>
      <c r="I1709" s="104"/>
      <c r="J1709" s="104"/>
      <c r="K1709" s="104"/>
      <c r="L1709" s="104"/>
      <c r="M1709"/>
      <c r="N1709"/>
      <c r="O1709"/>
      <c r="P1709"/>
      <c r="Q1709"/>
      <c r="R1709"/>
      <c r="S1709"/>
      <c r="T1709"/>
      <c r="U1709"/>
      <c r="V1709"/>
      <c r="W1709"/>
      <c r="X1709"/>
      <c r="Y1709"/>
      <c r="Z1709"/>
      <c r="AA1709"/>
      <c r="AB1709"/>
      <c r="AC1709"/>
      <c r="AD1709"/>
      <c r="AE1709"/>
      <c r="AF1709"/>
      <c r="AG1709"/>
      <c r="AH1709"/>
      <c r="AI1709"/>
      <c r="AJ1709"/>
      <c r="AK1709"/>
      <c r="AL1709"/>
      <c r="AM1709"/>
      <c r="AN1709"/>
      <c r="AO1709"/>
      <c r="AP1709"/>
      <c r="AQ1709"/>
      <c r="AR1709"/>
      <c r="AS1709"/>
      <c r="AT1709"/>
      <c r="AU1709"/>
      <c r="AV1709"/>
      <c r="AW1709"/>
      <c r="AX1709"/>
      <c r="AY1709"/>
      <c r="AZ1709"/>
      <c r="BA1709"/>
      <c r="BB1709"/>
      <c r="BC1709"/>
      <c r="BD1709"/>
      <c r="BE1709"/>
      <c r="BF1709"/>
      <c r="BG1709"/>
      <c r="BH1709"/>
      <c r="BI1709"/>
      <c r="BJ1709"/>
      <c r="BK1709"/>
      <c r="BL1709"/>
      <c r="BM1709"/>
      <c r="BN1709"/>
      <c r="BO1709"/>
      <c r="BP1709"/>
      <c r="BQ1709"/>
      <c r="BR1709"/>
      <c r="BS1709"/>
      <c r="BT1709"/>
    </row>
    <row r="1710" spans="1:72" s="8" customFormat="1" x14ac:dyDescent="0.25">
      <c r="A1710" s="93"/>
      <c r="B1710" s="93"/>
      <c r="C1710" s="93"/>
      <c r="D1710" s="93"/>
      <c r="E1710" s="104"/>
      <c r="F1710" s="104"/>
      <c r="G1710" s="104"/>
      <c r="H1710" s="104"/>
      <c r="I1710" s="104"/>
      <c r="J1710" s="104"/>
      <c r="K1710" s="104"/>
      <c r="L1710" s="104"/>
      <c r="M1710"/>
      <c r="N1710"/>
      <c r="O1710"/>
      <c r="P1710"/>
      <c r="Q1710"/>
      <c r="R1710"/>
      <c r="S1710"/>
      <c r="T1710"/>
      <c r="U1710"/>
      <c r="V1710"/>
      <c r="W1710"/>
      <c r="X1710"/>
      <c r="Y1710"/>
      <c r="Z1710"/>
      <c r="AA1710"/>
      <c r="AB1710"/>
      <c r="AC1710"/>
      <c r="AD1710"/>
      <c r="AE1710"/>
      <c r="AF1710"/>
      <c r="AG1710"/>
      <c r="AH1710"/>
      <c r="AI1710"/>
      <c r="AJ1710"/>
      <c r="AK1710"/>
      <c r="AL1710"/>
      <c r="AM1710"/>
      <c r="AN1710"/>
      <c r="AO1710"/>
      <c r="AP1710"/>
      <c r="AQ1710"/>
      <c r="AR1710"/>
      <c r="AS1710"/>
      <c r="AT1710"/>
      <c r="AU1710"/>
      <c r="AV1710"/>
      <c r="AW1710"/>
      <c r="AX1710"/>
      <c r="AY1710"/>
      <c r="AZ1710"/>
      <c r="BA1710"/>
      <c r="BB1710"/>
      <c r="BC1710"/>
      <c r="BD1710"/>
      <c r="BE1710"/>
      <c r="BF1710"/>
      <c r="BG1710"/>
      <c r="BH1710"/>
      <c r="BI1710"/>
      <c r="BJ1710"/>
      <c r="BK1710"/>
      <c r="BL1710"/>
      <c r="BM1710"/>
      <c r="BN1710"/>
      <c r="BO1710"/>
      <c r="BP1710"/>
      <c r="BQ1710"/>
      <c r="BR1710"/>
      <c r="BS1710"/>
      <c r="BT1710"/>
    </row>
    <row r="1711" spans="1:72" s="8" customFormat="1" x14ac:dyDescent="0.25">
      <c r="A1711" s="93"/>
      <c r="B1711" s="93"/>
      <c r="C1711" s="93"/>
      <c r="D1711" s="93"/>
      <c r="E1711" s="104"/>
      <c r="F1711" s="104"/>
      <c r="G1711" s="104"/>
      <c r="H1711" s="104"/>
      <c r="I1711" s="104"/>
      <c r="J1711" s="104"/>
      <c r="K1711" s="104"/>
      <c r="L1711" s="104"/>
      <c r="M1711"/>
      <c r="N1711"/>
      <c r="O1711"/>
      <c r="P1711"/>
      <c r="Q1711"/>
      <c r="R1711"/>
      <c r="S1711"/>
      <c r="T1711"/>
      <c r="U1711"/>
      <c r="V1711"/>
      <c r="W1711"/>
      <c r="X1711"/>
      <c r="Y1711"/>
      <c r="Z1711"/>
      <c r="AA1711"/>
      <c r="AB1711"/>
      <c r="AC1711"/>
      <c r="AD1711"/>
      <c r="AE1711"/>
      <c r="AF1711"/>
      <c r="AG1711"/>
      <c r="AH1711"/>
      <c r="AI1711"/>
      <c r="AJ1711"/>
      <c r="AK1711"/>
      <c r="AL1711"/>
      <c r="AM1711"/>
      <c r="AN1711"/>
      <c r="AO1711"/>
      <c r="AP1711"/>
      <c r="AQ1711"/>
      <c r="AR1711"/>
      <c r="AS1711"/>
      <c r="AT1711"/>
      <c r="AU1711"/>
      <c r="AV1711"/>
      <c r="AW1711"/>
      <c r="AX1711"/>
      <c r="AY1711"/>
      <c r="AZ1711"/>
      <c r="BA1711"/>
      <c r="BB1711"/>
      <c r="BC1711"/>
      <c r="BD1711"/>
      <c r="BE1711"/>
      <c r="BF1711"/>
      <c r="BG1711"/>
      <c r="BH1711"/>
      <c r="BI1711"/>
      <c r="BJ1711"/>
      <c r="BK1711"/>
      <c r="BL1711"/>
      <c r="BM1711"/>
      <c r="BN1711"/>
      <c r="BO1711"/>
      <c r="BP1711"/>
      <c r="BQ1711"/>
      <c r="BR1711"/>
      <c r="BS1711"/>
      <c r="BT1711"/>
    </row>
    <row r="1712" spans="1:72" s="8" customFormat="1" x14ac:dyDescent="0.25">
      <c r="A1712" s="93"/>
      <c r="B1712" s="93"/>
      <c r="C1712" s="93"/>
      <c r="D1712" s="93"/>
      <c r="E1712" s="104"/>
      <c r="F1712" s="104"/>
      <c r="G1712" s="104"/>
      <c r="H1712" s="104"/>
      <c r="I1712" s="104"/>
      <c r="J1712" s="104"/>
      <c r="K1712" s="104"/>
      <c r="L1712" s="104"/>
      <c r="M1712"/>
      <c r="N1712"/>
      <c r="O1712"/>
      <c r="P1712"/>
      <c r="Q1712"/>
      <c r="R1712"/>
      <c r="S1712"/>
      <c r="T1712"/>
      <c r="U1712"/>
      <c r="V1712"/>
      <c r="W1712"/>
      <c r="X1712"/>
      <c r="Y1712"/>
      <c r="Z1712"/>
      <c r="AA1712"/>
      <c r="AB1712"/>
      <c r="AC1712"/>
      <c r="AD1712"/>
      <c r="AE1712"/>
      <c r="AF1712"/>
      <c r="AG1712"/>
      <c r="AH1712"/>
      <c r="AI1712"/>
      <c r="AJ1712"/>
      <c r="AK1712"/>
      <c r="AL1712"/>
      <c r="AM1712"/>
      <c r="AN1712"/>
      <c r="AO1712"/>
      <c r="AP1712"/>
      <c r="AQ1712"/>
      <c r="AR1712"/>
      <c r="AS1712"/>
      <c r="AT1712"/>
      <c r="AU1712"/>
      <c r="AV1712"/>
      <c r="AW1712"/>
      <c r="AX1712"/>
      <c r="AY1712"/>
      <c r="AZ1712"/>
      <c r="BA1712"/>
      <c r="BB1712"/>
      <c r="BC1712"/>
      <c r="BD1712"/>
      <c r="BE1712"/>
      <c r="BF1712"/>
      <c r="BG1712"/>
      <c r="BH1712"/>
      <c r="BI1712"/>
      <c r="BJ1712"/>
      <c r="BK1712"/>
      <c r="BL1712"/>
      <c r="BM1712"/>
      <c r="BN1712"/>
      <c r="BO1712"/>
      <c r="BP1712"/>
      <c r="BQ1712"/>
      <c r="BR1712"/>
      <c r="BS1712"/>
      <c r="BT1712"/>
    </row>
    <row r="1713" spans="1:72" s="8" customFormat="1" x14ac:dyDescent="0.25">
      <c r="A1713" s="93"/>
      <c r="B1713" s="93"/>
      <c r="C1713" s="93"/>
      <c r="D1713" s="93"/>
      <c r="E1713" s="104"/>
      <c r="F1713" s="104"/>
      <c r="G1713" s="104"/>
      <c r="H1713" s="104"/>
      <c r="I1713" s="104"/>
      <c r="J1713" s="104"/>
      <c r="K1713" s="104"/>
      <c r="L1713" s="104"/>
      <c r="M1713"/>
      <c r="N1713"/>
      <c r="O1713"/>
      <c r="P1713"/>
      <c r="Q1713"/>
      <c r="R1713"/>
      <c r="S1713"/>
      <c r="T1713"/>
      <c r="U1713"/>
      <c r="V1713"/>
      <c r="W1713"/>
      <c r="X1713"/>
      <c r="Y1713"/>
      <c r="Z1713"/>
      <c r="AA1713"/>
      <c r="AB1713"/>
      <c r="AC1713"/>
      <c r="AD1713"/>
      <c r="AE1713"/>
      <c r="AF1713"/>
      <c r="AG1713"/>
      <c r="AH1713"/>
      <c r="AI1713"/>
      <c r="AJ1713"/>
      <c r="AK1713"/>
      <c r="AL1713"/>
      <c r="AM1713"/>
      <c r="AN1713"/>
      <c r="AO1713"/>
      <c r="AP1713"/>
      <c r="AQ1713"/>
      <c r="AR1713"/>
      <c r="AS1713"/>
      <c r="AT1713"/>
      <c r="AU1713"/>
      <c r="AV1713"/>
      <c r="AW1713"/>
      <c r="AX1713"/>
      <c r="AY1713"/>
      <c r="AZ1713"/>
      <c r="BA1713"/>
      <c r="BB1713"/>
      <c r="BC1713"/>
      <c r="BD1713"/>
      <c r="BE1713"/>
      <c r="BF1713"/>
      <c r="BG1713"/>
      <c r="BH1713"/>
      <c r="BI1713"/>
      <c r="BJ1713"/>
      <c r="BK1713"/>
      <c r="BL1713"/>
      <c r="BM1713"/>
      <c r="BN1713"/>
      <c r="BO1713"/>
      <c r="BP1713"/>
      <c r="BQ1713"/>
      <c r="BR1713"/>
      <c r="BS1713"/>
      <c r="BT1713"/>
    </row>
    <row r="1714" spans="1:72" s="8" customFormat="1" x14ac:dyDescent="0.25">
      <c r="A1714" s="93"/>
      <c r="B1714" s="93"/>
      <c r="C1714" s="93"/>
      <c r="D1714" s="93"/>
      <c r="E1714" s="104"/>
      <c r="F1714" s="104"/>
      <c r="G1714" s="104"/>
      <c r="H1714" s="104"/>
      <c r="I1714" s="104"/>
      <c r="J1714" s="104"/>
      <c r="K1714" s="104"/>
      <c r="L1714" s="104"/>
      <c r="M1714"/>
      <c r="N1714"/>
      <c r="O1714"/>
      <c r="P1714"/>
      <c r="Q1714"/>
      <c r="R1714"/>
      <c r="S1714"/>
      <c r="T1714"/>
      <c r="U1714"/>
      <c r="V1714"/>
      <c r="W1714"/>
      <c r="X1714"/>
      <c r="Y1714"/>
      <c r="Z1714"/>
      <c r="AA1714"/>
      <c r="AB1714"/>
      <c r="AC1714"/>
      <c r="AD1714"/>
      <c r="AE1714"/>
      <c r="AF1714"/>
      <c r="AG1714"/>
      <c r="AH1714"/>
      <c r="AI1714"/>
      <c r="AJ1714"/>
      <c r="AK1714"/>
      <c r="AL1714"/>
      <c r="AM1714"/>
      <c r="AN1714"/>
      <c r="AO1714"/>
      <c r="AP1714"/>
      <c r="AQ1714"/>
      <c r="AR1714"/>
      <c r="AS1714"/>
      <c r="AT1714"/>
      <c r="AU1714"/>
      <c r="AV1714"/>
      <c r="AW1714"/>
      <c r="AX1714"/>
      <c r="AY1714"/>
      <c r="AZ1714"/>
      <c r="BA1714"/>
      <c r="BB1714"/>
      <c r="BC1714"/>
      <c r="BD1714"/>
      <c r="BE1714"/>
      <c r="BF1714"/>
      <c r="BG1714"/>
      <c r="BH1714"/>
      <c r="BI1714"/>
      <c r="BJ1714"/>
      <c r="BK1714"/>
      <c r="BL1714"/>
      <c r="BM1714"/>
      <c r="BN1714"/>
      <c r="BO1714"/>
      <c r="BP1714"/>
      <c r="BQ1714"/>
      <c r="BR1714"/>
      <c r="BS1714"/>
      <c r="BT1714"/>
    </row>
    <row r="1715" spans="1:72" s="8" customFormat="1" x14ac:dyDescent="0.25">
      <c r="A1715" s="93"/>
      <c r="B1715" s="93"/>
      <c r="C1715" s="93"/>
      <c r="D1715" s="93"/>
      <c r="E1715" s="104"/>
      <c r="F1715" s="104"/>
      <c r="G1715" s="104"/>
      <c r="H1715" s="104"/>
      <c r="I1715" s="104"/>
      <c r="J1715" s="104"/>
      <c r="K1715" s="104"/>
      <c r="L1715" s="104"/>
      <c r="M1715"/>
      <c r="N1715"/>
      <c r="O1715"/>
      <c r="P1715"/>
      <c r="Q1715"/>
      <c r="R1715"/>
      <c r="S1715"/>
      <c r="T1715"/>
      <c r="U1715"/>
      <c r="V1715"/>
      <c r="W1715"/>
      <c r="X1715"/>
      <c r="Y1715"/>
      <c r="Z1715"/>
      <c r="AA1715"/>
      <c r="AB1715"/>
      <c r="AC1715"/>
      <c r="AD1715"/>
      <c r="AE1715"/>
      <c r="AF1715"/>
      <c r="AG1715"/>
      <c r="AH1715"/>
      <c r="AI1715"/>
      <c r="AJ1715"/>
      <c r="AK1715"/>
      <c r="AL1715"/>
      <c r="AM1715"/>
      <c r="AN1715"/>
      <c r="AO1715"/>
      <c r="AP1715"/>
      <c r="AQ1715"/>
      <c r="AR1715"/>
      <c r="AS1715"/>
      <c r="AT1715"/>
      <c r="AU1715"/>
      <c r="AV1715"/>
      <c r="AW1715"/>
      <c r="AX1715"/>
      <c r="AY1715"/>
      <c r="AZ1715"/>
      <c r="BA1715"/>
      <c r="BB1715"/>
      <c r="BC1715"/>
      <c r="BD1715"/>
      <c r="BE1715"/>
      <c r="BF1715"/>
      <c r="BG1715"/>
      <c r="BH1715"/>
      <c r="BI1715"/>
      <c r="BJ1715"/>
      <c r="BK1715"/>
      <c r="BL1715"/>
      <c r="BM1715"/>
      <c r="BN1715"/>
      <c r="BO1715"/>
      <c r="BP1715"/>
      <c r="BQ1715"/>
      <c r="BR1715"/>
      <c r="BS1715"/>
      <c r="BT1715"/>
    </row>
    <row r="1716" spans="1:72" s="8" customFormat="1" x14ac:dyDescent="0.25">
      <c r="A1716" s="93"/>
      <c r="B1716" s="93"/>
      <c r="C1716" s="93"/>
      <c r="D1716" s="93"/>
      <c r="E1716" s="104"/>
      <c r="F1716" s="104"/>
      <c r="G1716" s="104"/>
      <c r="H1716" s="104"/>
      <c r="I1716" s="104"/>
      <c r="J1716" s="104"/>
      <c r="K1716" s="104"/>
      <c r="L1716" s="104"/>
      <c r="M1716"/>
      <c r="N1716"/>
      <c r="O1716"/>
      <c r="P1716"/>
      <c r="Q1716"/>
      <c r="R1716"/>
      <c r="S1716"/>
      <c r="T1716"/>
      <c r="U1716"/>
      <c r="V1716"/>
      <c r="W1716"/>
      <c r="X1716"/>
      <c r="Y1716"/>
      <c r="Z1716"/>
      <c r="AA1716"/>
      <c r="AB1716"/>
      <c r="AC1716"/>
      <c r="AD1716"/>
      <c r="AE1716"/>
      <c r="AF1716"/>
      <c r="AG1716"/>
      <c r="AH1716"/>
      <c r="AI1716"/>
      <c r="AJ1716"/>
      <c r="AK1716"/>
      <c r="AL1716"/>
      <c r="AM1716"/>
      <c r="AN1716"/>
      <c r="AO1716"/>
      <c r="AP1716"/>
      <c r="AQ1716"/>
      <c r="AR1716"/>
      <c r="AS1716"/>
      <c r="AT1716"/>
      <c r="AU1716"/>
      <c r="AV1716"/>
      <c r="AW1716"/>
      <c r="AX1716"/>
      <c r="AY1716"/>
      <c r="AZ1716"/>
      <c r="BA1716"/>
      <c r="BB1716"/>
      <c r="BC1716"/>
      <c r="BD1716"/>
      <c r="BE1716"/>
      <c r="BF1716"/>
      <c r="BG1716"/>
      <c r="BH1716"/>
      <c r="BI1716"/>
      <c r="BJ1716"/>
      <c r="BK1716"/>
      <c r="BL1716"/>
      <c r="BM1716"/>
      <c r="BN1716"/>
      <c r="BO1716"/>
      <c r="BP1716"/>
      <c r="BQ1716"/>
      <c r="BR1716"/>
      <c r="BS1716"/>
      <c r="BT1716"/>
    </row>
    <row r="1717" spans="1:72" s="8" customFormat="1" x14ac:dyDescent="0.25">
      <c r="A1717" s="93"/>
      <c r="B1717" s="93"/>
      <c r="C1717" s="93"/>
      <c r="D1717" s="93"/>
      <c r="E1717" s="104"/>
      <c r="F1717" s="104"/>
      <c r="G1717" s="104"/>
      <c r="H1717" s="104"/>
      <c r="I1717" s="104"/>
      <c r="J1717" s="104"/>
      <c r="K1717" s="104"/>
      <c r="L1717" s="104"/>
      <c r="M1717"/>
      <c r="N1717"/>
      <c r="O1717"/>
      <c r="P1717"/>
      <c r="Q1717"/>
      <c r="R1717"/>
      <c r="S1717"/>
      <c r="T1717"/>
      <c r="U1717"/>
      <c r="V1717"/>
      <c r="W1717"/>
      <c r="X1717"/>
      <c r="Y1717"/>
      <c r="Z1717"/>
      <c r="AA1717"/>
      <c r="AB1717"/>
      <c r="AC1717"/>
      <c r="AD1717"/>
      <c r="AE1717"/>
      <c r="AF1717"/>
      <c r="AG1717"/>
      <c r="AH1717"/>
      <c r="AI1717"/>
      <c r="AJ1717"/>
      <c r="AK1717"/>
      <c r="AL1717"/>
      <c r="AM1717"/>
      <c r="AN1717"/>
      <c r="AO1717"/>
      <c r="AP1717"/>
      <c r="AQ1717"/>
      <c r="AR1717"/>
      <c r="AS1717"/>
      <c r="AT1717"/>
      <c r="AU1717"/>
      <c r="AV1717"/>
      <c r="AW1717"/>
      <c r="AX1717"/>
      <c r="AY1717"/>
      <c r="AZ1717"/>
      <c r="BA1717"/>
      <c r="BB1717"/>
      <c r="BC1717"/>
      <c r="BD1717"/>
      <c r="BE1717"/>
      <c r="BF1717"/>
      <c r="BG1717"/>
      <c r="BH1717"/>
      <c r="BI1717"/>
      <c r="BJ1717"/>
      <c r="BK1717"/>
      <c r="BL1717"/>
      <c r="BM1717"/>
      <c r="BN1717"/>
      <c r="BO1717"/>
      <c r="BP1717"/>
      <c r="BQ1717"/>
      <c r="BR1717"/>
      <c r="BS1717"/>
      <c r="BT1717"/>
    </row>
    <row r="1718" spans="1:72" s="8" customFormat="1" x14ac:dyDescent="0.25">
      <c r="A1718" s="93"/>
      <c r="B1718" s="93"/>
      <c r="C1718" s="93"/>
      <c r="D1718" s="93"/>
      <c r="E1718" s="104"/>
      <c r="F1718" s="104"/>
      <c r="G1718" s="104"/>
      <c r="H1718" s="104"/>
      <c r="I1718" s="104"/>
      <c r="J1718" s="104"/>
      <c r="K1718" s="104"/>
      <c r="L1718" s="104"/>
      <c r="M1718"/>
      <c r="N1718"/>
      <c r="O1718"/>
      <c r="P1718"/>
      <c r="Q1718"/>
      <c r="R1718"/>
      <c r="S1718"/>
      <c r="T1718"/>
      <c r="U1718"/>
      <c r="V1718"/>
      <c r="W1718"/>
      <c r="X1718"/>
      <c r="Y1718"/>
      <c r="Z1718"/>
      <c r="AA1718"/>
      <c r="AB1718"/>
      <c r="AC1718"/>
      <c r="AD1718"/>
      <c r="AE1718"/>
      <c r="AF1718"/>
      <c r="AG1718"/>
      <c r="AH1718"/>
      <c r="AI1718"/>
      <c r="AJ1718"/>
      <c r="AK1718"/>
      <c r="AL1718"/>
      <c r="AM1718"/>
      <c r="AN1718"/>
      <c r="AO1718"/>
      <c r="AP1718"/>
      <c r="AQ1718"/>
      <c r="AR1718"/>
      <c r="AS1718"/>
      <c r="AT1718"/>
      <c r="AU1718"/>
      <c r="AV1718"/>
      <c r="AW1718"/>
      <c r="AX1718"/>
      <c r="AY1718"/>
      <c r="AZ1718"/>
      <c r="BA1718"/>
      <c r="BB1718"/>
      <c r="BC1718"/>
      <c r="BD1718"/>
      <c r="BE1718"/>
      <c r="BF1718"/>
      <c r="BG1718"/>
      <c r="BH1718"/>
      <c r="BI1718"/>
      <c r="BJ1718"/>
      <c r="BK1718"/>
      <c r="BL1718"/>
      <c r="BM1718"/>
      <c r="BN1718"/>
      <c r="BO1718"/>
      <c r="BP1718"/>
      <c r="BQ1718"/>
      <c r="BR1718"/>
      <c r="BS1718"/>
      <c r="BT1718"/>
    </row>
    <row r="1719" spans="1:72" s="8" customFormat="1" x14ac:dyDescent="0.25">
      <c r="A1719" s="93"/>
      <c r="B1719" s="93"/>
      <c r="C1719" s="93"/>
      <c r="D1719" s="93"/>
      <c r="E1719" s="104"/>
      <c r="F1719" s="104"/>
      <c r="G1719" s="104"/>
      <c r="H1719" s="104"/>
      <c r="I1719" s="104"/>
      <c r="J1719" s="104"/>
      <c r="K1719" s="104"/>
      <c r="L1719" s="104"/>
      <c r="M1719"/>
      <c r="N1719"/>
      <c r="O1719"/>
      <c r="P1719"/>
      <c r="Q1719"/>
      <c r="R1719"/>
      <c r="S1719"/>
      <c r="T1719"/>
      <c r="U1719"/>
      <c r="V1719"/>
      <c r="W1719"/>
      <c r="X1719"/>
      <c r="Y1719"/>
      <c r="Z1719"/>
      <c r="AA1719"/>
      <c r="AB1719"/>
      <c r="AC1719"/>
      <c r="AD1719"/>
      <c r="AE1719"/>
      <c r="AF1719"/>
      <c r="AG1719"/>
      <c r="AH1719"/>
      <c r="AI1719"/>
      <c r="AJ1719"/>
      <c r="AK1719"/>
      <c r="AL1719"/>
      <c r="AM1719"/>
      <c r="AN1719"/>
      <c r="AO1719"/>
      <c r="AP1719"/>
      <c r="AQ1719"/>
      <c r="AR1719"/>
      <c r="AS1719"/>
      <c r="AT1719"/>
      <c r="AU1719"/>
      <c r="AV1719"/>
      <c r="AW1719"/>
      <c r="AX1719"/>
      <c r="AY1719"/>
      <c r="AZ1719"/>
      <c r="BA1719"/>
      <c r="BB1719"/>
      <c r="BC1719"/>
      <c r="BD1719"/>
      <c r="BE1719"/>
      <c r="BF1719"/>
      <c r="BG1719"/>
      <c r="BH1719"/>
      <c r="BI1719"/>
      <c r="BJ1719"/>
      <c r="BK1719"/>
      <c r="BL1719"/>
      <c r="BM1719"/>
      <c r="BN1719"/>
      <c r="BO1719"/>
      <c r="BP1719"/>
      <c r="BQ1719"/>
      <c r="BR1719"/>
      <c r="BS1719"/>
      <c r="BT1719"/>
    </row>
    <row r="1720" spans="1:72" s="8" customFormat="1" x14ac:dyDescent="0.25">
      <c r="A1720" s="93"/>
      <c r="B1720" s="93"/>
      <c r="C1720" s="93"/>
      <c r="D1720" s="93"/>
      <c r="E1720" s="104"/>
      <c r="F1720" s="104"/>
      <c r="G1720" s="104"/>
      <c r="H1720" s="104"/>
      <c r="I1720" s="104"/>
      <c r="J1720" s="104"/>
      <c r="K1720" s="104"/>
      <c r="L1720" s="104"/>
      <c r="M1720"/>
      <c r="N1720"/>
      <c r="O1720"/>
      <c r="P1720"/>
      <c r="Q1720"/>
      <c r="R1720"/>
      <c r="S1720"/>
      <c r="T1720"/>
      <c r="U1720"/>
      <c r="V1720"/>
      <c r="W1720"/>
      <c r="X1720"/>
      <c r="Y1720"/>
      <c r="Z1720"/>
      <c r="AA1720"/>
      <c r="AB1720"/>
      <c r="AC1720"/>
      <c r="AD1720"/>
      <c r="AE1720"/>
      <c r="AF1720"/>
      <c r="AG1720"/>
      <c r="AH1720"/>
      <c r="AI1720"/>
      <c r="AJ1720"/>
      <c r="AK1720"/>
      <c r="AL1720"/>
      <c r="AM1720"/>
      <c r="AN1720"/>
      <c r="AO1720"/>
      <c r="AP1720"/>
      <c r="AQ1720"/>
      <c r="AR1720"/>
      <c r="AS1720"/>
      <c r="AT1720"/>
      <c r="AU1720"/>
      <c r="AV1720"/>
      <c r="AW1720"/>
      <c r="AX1720"/>
      <c r="AY1720"/>
      <c r="AZ1720"/>
      <c r="BA1720"/>
      <c r="BB1720"/>
      <c r="BC1720"/>
      <c r="BD1720"/>
      <c r="BE1720"/>
      <c r="BF1720"/>
      <c r="BG1720"/>
      <c r="BH1720"/>
      <c r="BI1720"/>
      <c r="BJ1720"/>
      <c r="BK1720"/>
      <c r="BL1720"/>
      <c r="BM1720"/>
      <c r="BN1720"/>
      <c r="BO1720"/>
      <c r="BP1720"/>
      <c r="BQ1720"/>
      <c r="BR1720"/>
      <c r="BS1720"/>
      <c r="BT1720"/>
    </row>
    <row r="1721" spans="1:72" s="8" customFormat="1" x14ac:dyDescent="0.25">
      <c r="A1721" s="93"/>
      <c r="B1721" s="93"/>
      <c r="C1721" s="93"/>
      <c r="D1721" s="93"/>
      <c r="E1721" s="104"/>
      <c r="F1721" s="104"/>
      <c r="G1721" s="104"/>
      <c r="H1721" s="104"/>
      <c r="I1721" s="104"/>
      <c r="J1721" s="104"/>
      <c r="K1721" s="104"/>
      <c r="L1721" s="104"/>
      <c r="M1721"/>
      <c r="N1721"/>
      <c r="O1721"/>
      <c r="P1721"/>
      <c r="Q1721"/>
      <c r="R1721"/>
      <c r="S1721"/>
      <c r="T1721"/>
      <c r="U1721"/>
      <c r="V1721"/>
      <c r="W1721"/>
      <c r="X1721"/>
      <c r="Y1721"/>
      <c r="Z1721"/>
      <c r="AA1721"/>
      <c r="AB1721"/>
      <c r="AC1721"/>
      <c r="AD1721"/>
      <c r="AE1721"/>
      <c r="AF1721"/>
      <c r="AG1721"/>
      <c r="AH1721"/>
      <c r="AI1721"/>
      <c r="AJ1721"/>
      <c r="AK1721"/>
      <c r="AL1721"/>
      <c r="AM1721"/>
      <c r="AN1721"/>
      <c r="AO1721"/>
      <c r="AP1721"/>
      <c r="AQ1721"/>
      <c r="AR1721"/>
      <c r="AS1721"/>
      <c r="AT1721"/>
      <c r="AU1721"/>
      <c r="AV1721"/>
      <c r="AW1721"/>
      <c r="AX1721"/>
      <c r="AY1721"/>
      <c r="AZ1721"/>
      <c r="BA1721"/>
      <c r="BB1721"/>
      <c r="BC1721"/>
      <c r="BD1721"/>
      <c r="BE1721"/>
      <c r="BF1721"/>
      <c r="BG1721"/>
      <c r="BH1721"/>
      <c r="BI1721"/>
      <c r="BJ1721"/>
      <c r="BK1721"/>
      <c r="BL1721"/>
      <c r="BM1721"/>
      <c r="BN1721"/>
      <c r="BO1721"/>
      <c r="BP1721"/>
      <c r="BQ1721"/>
      <c r="BR1721"/>
      <c r="BS1721"/>
      <c r="BT1721"/>
    </row>
    <row r="1722" spans="1:72" s="8" customFormat="1" x14ac:dyDescent="0.25">
      <c r="A1722" s="93"/>
      <c r="B1722" s="93"/>
      <c r="C1722" s="93"/>
      <c r="D1722" s="93"/>
      <c r="E1722" s="104"/>
      <c r="F1722" s="104"/>
      <c r="G1722" s="104"/>
      <c r="H1722" s="104"/>
      <c r="I1722" s="104"/>
      <c r="J1722" s="104"/>
      <c r="K1722" s="104"/>
      <c r="L1722" s="104"/>
      <c r="M1722"/>
      <c r="N1722"/>
      <c r="O1722"/>
      <c r="P1722"/>
      <c r="Q1722"/>
      <c r="R1722"/>
      <c r="S1722"/>
      <c r="T1722"/>
      <c r="U1722"/>
      <c r="V1722"/>
      <c r="W1722"/>
      <c r="X1722"/>
      <c r="Y1722"/>
      <c r="Z1722"/>
      <c r="AA1722"/>
      <c r="AB1722"/>
      <c r="AC1722"/>
      <c r="AD1722"/>
      <c r="AE1722"/>
      <c r="AF1722"/>
      <c r="AG1722"/>
      <c r="AH1722"/>
      <c r="AI1722"/>
      <c r="AJ1722"/>
      <c r="AK1722"/>
      <c r="AL1722"/>
      <c r="AM1722"/>
      <c r="AN1722"/>
      <c r="AO1722"/>
      <c r="AP1722"/>
      <c r="AQ1722"/>
      <c r="AR1722"/>
      <c r="AS1722"/>
      <c r="AT1722"/>
      <c r="AU1722"/>
      <c r="AV1722"/>
      <c r="AW1722"/>
      <c r="AX1722"/>
      <c r="AY1722"/>
      <c r="AZ1722"/>
      <c r="BA1722"/>
      <c r="BB1722"/>
      <c r="BC1722"/>
      <c r="BD1722"/>
      <c r="BE1722"/>
      <c r="BF1722"/>
      <c r="BG1722"/>
      <c r="BH1722"/>
      <c r="BI1722"/>
      <c r="BJ1722"/>
      <c r="BK1722"/>
      <c r="BL1722"/>
      <c r="BM1722"/>
      <c r="BN1722"/>
      <c r="BO1722"/>
      <c r="BP1722"/>
      <c r="BQ1722"/>
      <c r="BR1722"/>
      <c r="BS1722"/>
      <c r="BT1722"/>
    </row>
    <row r="1723" spans="1:72" s="8" customFormat="1" x14ac:dyDescent="0.25">
      <c r="A1723" s="93"/>
      <c r="B1723" s="93"/>
      <c r="C1723" s="93"/>
      <c r="D1723" s="93"/>
      <c r="E1723" s="104"/>
      <c r="F1723" s="104"/>
      <c r="G1723" s="104"/>
      <c r="H1723" s="104"/>
      <c r="I1723" s="104"/>
      <c r="J1723" s="104"/>
      <c r="K1723" s="104"/>
      <c r="L1723" s="104"/>
      <c r="M1723"/>
      <c r="N1723"/>
      <c r="O1723"/>
      <c r="P1723"/>
      <c r="Q1723"/>
      <c r="R1723"/>
      <c r="S1723"/>
      <c r="T1723"/>
      <c r="U1723"/>
      <c r="V1723"/>
      <c r="W1723"/>
      <c r="X1723"/>
      <c r="Y1723"/>
      <c r="Z1723"/>
      <c r="AA1723"/>
      <c r="AB1723"/>
      <c r="AC1723"/>
      <c r="AD1723"/>
      <c r="AE1723"/>
      <c r="AF1723"/>
      <c r="AG1723"/>
      <c r="AH1723"/>
      <c r="AI1723"/>
      <c r="AJ1723"/>
      <c r="AK1723"/>
      <c r="AL1723"/>
      <c r="AM1723"/>
      <c r="AN1723"/>
      <c r="AO1723"/>
      <c r="AP1723"/>
      <c r="AQ1723"/>
      <c r="AR1723"/>
      <c r="AS1723"/>
      <c r="AT1723"/>
      <c r="AU1723"/>
      <c r="AV1723"/>
      <c r="AW1723"/>
      <c r="AX1723"/>
      <c r="AY1723"/>
      <c r="AZ1723"/>
      <c r="BA1723"/>
      <c r="BB1723"/>
      <c r="BC1723"/>
      <c r="BD1723"/>
      <c r="BE1723"/>
      <c r="BF1723"/>
      <c r="BG1723"/>
      <c r="BH1723"/>
      <c r="BI1723"/>
      <c r="BJ1723"/>
      <c r="BK1723"/>
      <c r="BL1723"/>
      <c r="BM1723"/>
      <c r="BN1723"/>
      <c r="BO1723"/>
      <c r="BP1723"/>
      <c r="BQ1723"/>
      <c r="BR1723"/>
      <c r="BS1723"/>
      <c r="BT1723"/>
    </row>
    <row r="1724" spans="1:72" s="8" customFormat="1" x14ac:dyDescent="0.25">
      <c r="A1724" s="93"/>
      <c r="B1724" s="93"/>
      <c r="C1724" s="93"/>
      <c r="D1724" s="93"/>
      <c r="E1724" s="104"/>
      <c r="F1724" s="104"/>
      <c r="G1724" s="104"/>
      <c r="H1724" s="104"/>
      <c r="I1724" s="104"/>
      <c r="J1724" s="104"/>
      <c r="K1724" s="104"/>
      <c r="L1724" s="104"/>
      <c r="M1724"/>
      <c r="N1724"/>
      <c r="O1724"/>
      <c r="P1724"/>
      <c r="Q1724"/>
      <c r="R1724"/>
      <c r="S1724"/>
      <c r="T1724"/>
      <c r="U1724"/>
      <c r="V1724"/>
      <c r="W1724"/>
      <c r="X1724"/>
      <c r="Y1724"/>
      <c r="Z1724"/>
      <c r="AA1724"/>
      <c r="AB1724"/>
      <c r="AC1724"/>
      <c r="AD1724"/>
      <c r="AE1724"/>
      <c r="AF1724"/>
      <c r="AG1724"/>
      <c r="AH1724"/>
      <c r="AI1724"/>
      <c r="AJ1724"/>
      <c r="AK1724"/>
      <c r="AL1724"/>
      <c r="AM1724"/>
      <c r="AN1724"/>
      <c r="AO1724"/>
      <c r="AP1724"/>
      <c r="AQ1724"/>
      <c r="AR1724"/>
      <c r="AS1724"/>
      <c r="AT1724"/>
      <c r="AU1724"/>
      <c r="AV1724"/>
      <c r="AW1724"/>
      <c r="AX1724"/>
      <c r="AY1724"/>
      <c r="AZ1724"/>
      <c r="BA1724"/>
      <c r="BB1724"/>
      <c r="BC1724"/>
      <c r="BD1724"/>
      <c r="BE1724"/>
      <c r="BF1724"/>
      <c r="BG1724"/>
      <c r="BH1724"/>
      <c r="BI1724"/>
      <c r="BJ1724"/>
      <c r="BK1724"/>
      <c r="BL1724"/>
      <c r="BM1724"/>
      <c r="BN1724"/>
      <c r="BO1724"/>
      <c r="BP1724"/>
      <c r="BQ1724"/>
      <c r="BR1724"/>
      <c r="BS1724"/>
      <c r="BT1724"/>
    </row>
    <row r="1725" spans="1:72" s="8" customFormat="1" x14ac:dyDescent="0.25">
      <c r="A1725" s="93"/>
      <c r="B1725" s="93"/>
      <c r="C1725" s="93"/>
      <c r="D1725" s="93"/>
      <c r="E1725" s="104"/>
      <c r="F1725" s="104"/>
      <c r="G1725" s="104"/>
      <c r="H1725" s="104"/>
      <c r="I1725" s="104"/>
      <c r="J1725" s="104"/>
      <c r="K1725" s="104"/>
      <c r="L1725" s="104"/>
      <c r="M1725"/>
      <c r="N1725"/>
      <c r="O1725"/>
      <c r="P1725"/>
      <c r="Q1725"/>
      <c r="R1725"/>
      <c r="S1725"/>
      <c r="T1725"/>
      <c r="U1725"/>
      <c r="V1725"/>
      <c r="W1725"/>
      <c r="X1725"/>
      <c r="Y1725"/>
      <c r="Z1725"/>
      <c r="AA1725"/>
      <c r="AB1725"/>
      <c r="AC1725"/>
      <c r="AD1725"/>
      <c r="AE1725"/>
      <c r="AF1725"/>
      <c r="AG1725"/>
      <c r="AH1725"/>
      <c r="AI1725"/>
      <c r="AJ1725"/>
      <c r="AK1725"/>
      <c r="AL1725"/>
      <c r="AM1725"/>
      <c r="AN1725"/>
      <c r="AO1725"/>
      <c r="AP1725"/>
      <c r="AQ1725"/>
      <c r="AR1725"/>
      <c r="AS1725"/>
      <c r="AT1725"/>
      <c r="AU1725"/>
      <c r="AV1725"/>
      <c r="AW1725"/>
      <c r="AX1725"/>
      <c r="AY1725"/>
      <c r="AZ1725"/>
      <c r="BA1725"/>
      <c r="BB1725"/>
      <c r="BC1725"/>
      <c r="BD1725"/>
      <c r="BE1725"/>
      <c r="BF1725"/>
      <c r="BG1725"/>
      <c r="BH1725"/>
      <c r="BI1725"/>
      <c r="BJ1725"/>
      <c r="BK1725"/>
      <c r="BL1725"/>
      <c r="BM1725"/>
      <c r="BN1725"/>
      <c r="BO1725"/>
      <c r="BP1725"/>
      <c r="BQ1725"/>
      <c r="BR1725"/>
      <c r="BS1725"/>
      <c r="BT1725"/>
    </row>
    <row r="1726" spans="1:72" s="8" customFormat="1" x14ac:dyDescent="0.25">
      <c r="A1726" s="93"/>
      <c r="B1726" s="93"/>
      <c r="C1726" s="93"/>
      <c r="D1726" s="93"/>
      <c r="E1726" s="104"/>
      <c r="F1726" s="104"/>
      <c r="G1726" s="104"/>
      <c r="H1726" s="104"/>
      <c r="I1726" s="104"/>
      <c r="J1726" s="104"/>
      <c r="K1726" s="104"/>
      <c r="L1726" s="104"/>
      <c r="M1726"/>
      <c r="N1726"/>
      <c r="O1726"/>
      <c r="P1726"/>
      <c r="Q1726"/>
      <c r="R1726"/>
      <c r="S1726"/>
      <c r="T1726"/>
      <c r="U1726"/>
      <c r="V1726"/>
      <c r="W1726"/>
      <c r="X1726"/>
      <c r="Y1726"/>
      <c r="Z1726"/>
      <c r="AA1726"/>
      <c r="AB1726"/>
      <c r="AC1726"/>
      <c r="AD1726"/>
      <c r="AE1726"/>
      <c r="AF1726"/>
      <c r="AG1726"/>
      <c r="AH1726"/>
      <c r="AI1726"/>
      <c r="AJ1726"/>
      <c r="AK1726"/>
      <c r="AL1726"/>
      <c r="AM1726"/>
      <c r="AN1726"/>
      <c r="AO1726"/>
      <c r="AP1726"/>
      <c r="AQ1726"/>
      <c r="AR1726"/>
      <c r="AS1726"/>
      <c r="AT1726"/>
      <c r="AU1726"/>
      <c r="AV1726"/>
      <c r="AW1726"/>
      <c r="AX1726"/>
      <c r="AY1726"/>
      <c r="AZ1726"/>
      <c r="BA1726"/>
      <c r="BB1726"/>
      <c r="BC1726"/>
      <c r="BD1726"/>
      <c r="BE1726"/>
      <c r="BF1726"/>
      <c r="BG1726"/>
      <c r="BH1726"/>
      <c r="BI1726"/>
      <c r="BJ1726"/>
      <c r="BK1726"/>
      <c r="BL1726"/>
      <c r="BM1726"/>
      <c r="BN1726"/>
      <c r="BO1726"/>
      <c r="BP1726"/>
      <c r="BQ1726"/>
      <c r="BR1726"/>
      <c r="BS1726"/>
      <c r="BT1726"/>
    </row>
    <row r="1727" spans="1:72" s="8" customFormat="1" x14ac:dyDescent="0.25">
      <c r="A1727" s="93"/>
      <c r="B1727" s="93"/>
      <c r="C1727" s="93"/>
      <c r="D1727" s="93"/>
      <c r="E1727" s="104"/>
      <c r="F1727" s="104"/>
      <c r="G1727" s="104"/>
      <c r="H1727" s="104"/>
      <c r="I1727" s="104"/>
      <c r="J1727" s="104"/>
      <c r="K1727" s="104"/>
      <c r="L1727" s="104"/>
      <c r="M1727"/>
      <c r="N1727"/>
      <c r="O1727"/>
      <c r="P1727"/>
      <c r="Q1727"/>
      <c r="R1727"/>
      <c r="S1727"/>
      <c r="T1727"/>
      <c r="U1727"/>
      <c r="V1727"/>
      <c r="W1727"/>
      <c r="X1727"/>
      <c r="Y1727"/>
      <c r="Z1727"/>
      <c r="AA1727"/>
      <c r="AB1727"/>
      <c r="AC1727"/>
      <c r="AD1727"/>
      <c r="AE1727"/>
      <c r="AF1727"/>
      <c r="AG1727"/>
      <c r="AH1727"/>
      <c r="AI1727"/>
      <c r="AJ1727"/>
      <c r="AK1727"/>
      <c r="AL1727"/>
      <c r="AM1727"/>
      <c r="AN1727"/>
      <c r="AO1727"/>
      <c r="AP1727"/>
      <c r="AQ1727"/>
      <c r="AR1727"/>
      <c r="AS1727"/>
      <c r="AT1727"/>
      <c r="AU1727"/>
      <c r="AV1727"/>
      <c r="AW1727"/>
      <c r="AX1727"/>
      <c r="AY1727"/>
      <c r="AZ1727"/>
      <c r="BA1727"/>
      <c r="BB1727"/>
      <c r="BC1727"/>
      <c r="BD1727"/>
      <c r="BE1727"/>
      <c r="BF1727"/>
      <c r="BG1727"/>
      <c r="BH1727"/>
      <c r="BI1727"/>
      <c r="BJ1727"/>
      <c r="BK1727"/>
      <c r="BL1727"/>
      <c r="BM1727"/>
      <c r="BN1727"/>
      <c r="BO1727"/>
      <c r="BP1727"/>
      <c r="BQ1727"/>
      <c r="BR1727"/>
      <c r="BS1727"/>
      <c r="BT1727"/>
    </row>
    <row r="1728" spans="1:72" s="8" customFormat="1" x14ac:dyDescent="0.25">
      <c r="A1728" s="93"/>
      <c r="B1728" s="93"/>
      <c r="C1728" s="93"/>
      <c r="D1728" s="93"/>
      <c r="E1728" s="104"/>
      <c r="F1728" s="104"/>
      <c r="G1728" s="104"/>
      <c r="H1728" s="104"/>
      <c r="I1728" s="104"/>
      <c r="J1728" s="104"/>
      <c r="K1728" s="104"/>
      <c r="L1728" s="104"/>
      <c r="M1728"/>
      <c r="N1728"/>
      <c r="O1728"/>
      <c r="P1728"/>
      <c r="Q1728"/>
      <c r="R1728"/>
      <c r="S1728"/>
      <c r="T1728"/>
      <c r="U1728"/>
      <c r="V1728"/>
      <c r="W1728"/>
      <c r="X1728"/>
      <c r="Y1728"/>
      <c r="Z1728"/>
      <c r="AA1728"/>
      <c r="AB1728"/>
      <c r="AC1728"/>
      <c r="AD1728"/>
      <c r="AE1728"/>
      <c r="AF1728"/>
      <c r="AG1728"/>
      <c r="AH1728"/>
      <c r="AI1728"/>
      <c r="AJ1728"/>
      <c r="AK1728"/>
      <c r="AL1728"/>
      <c r="AM1728"/>
      <c r="AN1728"/>
      <c r="AO1728"/>
      <c r="AP1728"/>
      <c r="AQ1728"/>
      <c r="AR1728"/>
      <c r="AS1728"/>
      <c r="AT1728"/>
      <c r="AU1728"/>
      <c r="AV1728"/>
      <c r="AW1728"/>
      <c r="AX1728"/>
      <c r="AY1728"/>
      <c r="AZ1728"/>
      <c r="BA1728"/>
      <c r="BB1728"/>
      <c r="BC1728"/>
      <c r="BD1728"/>
      <c r="BE1728"/>
      <c r="BF1728"/>
      <c r="BG1728"/>
      <c r="BH1728"/>
      <c r="BI1728"/>
      <c r="BJ1728"/>
      <c r="BK1728"/>
      <c r="BL1728"/>
      <c r="BM1728"/>
      <c r="BN1728"/>
      <c r="BO1728"/>
      <c r="BP1728"/>
      <c r="BQ1728"/>
      <c r="BR1728"/>
      <c r="BS1728"/>
      <c r="BT1728"/>
    </row>
    <row r="1729" spans="1:72" s="8" customFormat="1" x14ac:dyDescent="0.25">
      <c r="A1729" s="93"/>
      <c r="B1729" s="93"/>
      <c r="C1729" s="93"/>
      <c r="D1729" s="93"/>
      <c r="E1729" s="104"/>
      <c r="F1729" s="104"/>
      <c r="G1729" s="104"/>
      <c r="H1729" s="104"/>
      <c r="I1729" s="104"/>
      <c r="J1729" s="104"/>
      <c r="K1729" s="104"/>
      <c r="L1729" s="104"/>
      <c r="M1729"/>
      <c r="N1729"/>
      <c r="O1729"/>
      <c r="P1729"/>
      <c r="Q1729"/>
      <c r="R1729"/>
      <c r="S1729"/>
      <c r="T1729"/>
      <c r="U1729"/>
      <c r="V1729"/>
      <c r="W1729"/>
      <c r="X1729"/>
      <c r="Y1729"/>
      <c r="Z1729"/>
      <c r="AA1729"/>
      <c r="AB1729"/>
      <c r="AC1729"/>
      <c r="AD1729"/>
      <c r="AE1729"/>
      <c r="AF1729"/>
      <c r="AG1729"/>
      <c r="AH1729"/>
      <c r="AI1729"/>
      <c r="AJ1729"/>
      <c r="AK1729"/>
      <c r="AL1729"/>
      <c r="AM1729"/>
      <c r="AN1729"/>
      <c r="AO1729"/>
      <c r="AP1729"/>
      <c r="AQ1729"/>
      <c r="AR1729"/>
      <c r="AS1729"/>
      <c r="AT1729"/>
      <c r="AU1729"/>
      <c r="AV1729"/>
      <c r="AW1729"/>
      <c r="AX1729"/>
      <c r="AY1729"/>
      <c r="AZ1729"/>
      <c r="BA1729"/>
      <c r="BB1729"/>
      <c r="BC1729"/>
      <c r="BD1729"/>
      <c r="BE1729"/>
      <c r="BF1729"/>
      <c r="BG1729"/>
      <c r="BH1729"/>
      <c r="BI1729"/>
      <c r="BJ1729"/>
      <c r="BK1729"/>
      <c r="BL1729"/>
      <c r="BM1729"/>
      <c r="BN1729"/>
      <c r="BO1729"/>
      <c r="BP1729"/>
      <c r="BQ1729"/>
      <c r="BR1729"/>
      <c r="BS1729"/>
      <c r="BT1729"/>
    </row>
    <row r="1730" spans="1:72" s="8" customFormat="1" x14ac:dyDescent="0.25">
      <c r="A1730" s="93"/>
      <c r="B1730" s="93"/>
      <c r="C1730" s="93"/>
      <c r="D1730" s="93"/>
      <c r="E1730" s="104"/>
      <c r="F1730" s="104"/>
      <c r="G1730" s="104"/>
      <c r="H1730" s="104"/>
      <c r="I1730" s="104"/>
      <c r="J1730" s="104"/>
      <c r="K1730" s="104"/>
      <c r="L1730" s="104"/>
      <c r="M1730"/>
      <c r="N1730"/>
      <c r="O1730"/>
      <c r="P1730"/>
      <c r="Q1730"/>
      <c r="R1730"/>
      <c r="S1730"/>
      <c r="T1730"/>
      <c r="U1730"/>
      <c r="V1730"/>
      <c r="W1730"/>
      <c r="X1730"/>
      <c r="Y1730"/>
      <c r="Z1730"/>
      <c r="AA1730"/>
      <c r="AB1730"/>
      <c r="AC1730"/>
      <c r="AD1730"/>
      <c r="AE1730"/>
      <c r="AF1730"/>
      <c r="AG1730"/>
      <c r="AH1730"/>
      <c r="AI1730"/>
      <c r="AJ1730"/>
      <c r="AK1730"/>
      <c r="AL1730"/>
      <c r="AM1730"/>
      <c r="AN1730"/>
      <c r="AO1730"/>
      <c r="AP1730"/>
      <c r="AQ1730"/>
      <c r="AR1730"/>
      <c r="AS1730"/>
      <c r="AT1730"/>
      <c r="AU1730"/>
      <c r="AV1730"/>
      <c r="AW1730"/>
      <c r="AX1730"/>
      <c r="AY1730"/>
      <c r="AZ1730"/>
      <c r="BA1730"/>
      <c r="BB1730"/>
      <c r="BC1730"/>
      <c r="BD1730"/>
      <c r="BE1730"/>
      <c r="BF1730"/>
      <c r="BG1730"/>
      <c r="BH1730"/>
      <c r="BI1730"/>
      <c r="BJ1730"/>
      <c r="BK1730"/>
      <c r="BL1730"/>
      <c r="BM1730"/>
      <c r="BN1730"/>
      <c r="BO1730"/>
      <c r="BP1730"/>
      <c r="BQ1730"/>
      <c r="BR1730"/>
      <c r="BS1730"/>
      <c r="BT1730"/>
    </row>
    <row r="1731" spans="1:72" s="8" customFormat="1" x14ac:dyDescent="0.25">
      <c r="A1731" s="93"/>
      <c r="B1731" s="93"/>
      <c r="C1731" s="93"/>
      <c r="D1731" s="93"/>
      <c r="E1731" s="104"/>
      <c r="F1731" s="104"/>
      <c r="G1731" s="104"/>
      <c r="H1731" s="104"/>
      <c r="I1731" s="104"/>
      <c r="J1731" s="104"/>
      <c r="K1731" s="104"/>
      <c r="L1731" s="104"/>
      <c r="M1731"/>
      <c r="N1731"/>
      <c r="O1731"/>
      <c r="P1731"/>
      <c r="Q1731"/>
      <c r="R1731"/>
      <c r="S1731"/>
      <c r="T1731"/>
      <c r="U1731"/>
      <c r="V1731"/>
      <c r="W1731"/>
      <c r="X1731"/>
      <c r="Y1731"/>
      <c r="Z1731"/>
      <c r="AA1731"/>
      <c r="AB1731"/>
      <c r="AC1731"/>
      <c r="AD1731"/>
      <c r="AE1731"/>
      <c r="AF1731"/>
      <c r="AG1731"/>
      <c r="AH1731"/>
      <c r="AI1731"/>
      <c r="AJ1731"/>
      <c r="AK1731"/>
      <c r="AL1731"/>
      <c r="AM1731"/>
      <c r="AN1731"/>
      <c r="AO1731"/>
      <c r="AP1731"/>
      <c r="AQ1731"/>
      <c r="AR1731"/>
      <c r="AS1731"/>
      <c r="AT1731"/>
      <c r="AU1731"/>
      <c r="AV1731"/>
      <c r="AW1731"/>
      <c r="AX1731"/>
      <c r="AY1731"/>
      <c r="AZ1731"/>
      <c r="BA1731"/>
      <c r="BB1731"/>
      <c r="BC1731"/>
      <c r="BD1731"/>
      <c r="BE1731"/>
      <c r="BF1731"/>
      <c r="BG1731"/>
      <c r="BH1731"/>
      <c r="BI1731"/>
      <c r="BJ1731"/>
      <c r="BK1731"/>
      <c r="BL1731"/>
      <c r="BM1731"/>
      <c r="BN1731"/>
      <c r="BO1731"/>
      <c r="BP1731"/>
      <c r="BQ1731"/>
      <c r="BR1731"/>
      <c r="BS1731"/>
      <c r="BT1731"/>
    </row>
    <row r="1732" spans="1:72" s="8" customFormat="1" x14ac:dyDescent="0.25">
      <c r="A1732" s="93"/>
      <c r="B1732" s="93"/>
      <c r="C1732" s="93"/>
      <c r="D1732" s="93"/>
      <c r="E1732" s="104"/>
      <c r="F1732" s="104"/>
      <c r="G1732" s="104"/>
      <c r="H1732" s="104"/>
      <c r="I1732" s="104"/>
      <c r="J1732" s="104"/>
      <c r="K1732" s="104"/>
      <c r="L1732" s="104"/>
      <c r="M1732"/>
      <c r="N1732"/>
      <c r="O1732"/>
      <c r="P1732"/>
      <c r="Q1732"/>
      <c r="R1732"/>
      <c r="S1732"/>
      <c r="T1732"/>
      <c r="U1732"/>
      <c r="V1732"/>
      <c r="W1732"/>
      <c r="X1732"/>
      <c r="Y1732"/>
      <c r="Z1732"/>
      <c r="AA1732"/>
      <c r="AB1732"/>
      <c r="AC1732"/>
      <c r="AD1732"/>
      <c r="AE1732"/>
      <c r="AF1732"/>
      <c r="AG1732"/>
      <c r="AH1732"/>
      <c r="AI1732"/>
      <c r="AJ1732"/>
      <c r="AK1732"/>
      <c r="AL1732"/>
      <c r="AM1732"/>
      <c r="AN1732"/>
      <c r="AO1732"/>
      <c r="AP1732"/>
      <c r="AQ1732"/>
      <c r="AR1732"/>
      <c r="AS1732"/>
      <c r="AT1732"/>
      <c r="AU1732"/>
      <c r="AV1732"/>
      <c r="AW1732"/>
      <c r="AX1732"/>
      <c r="AY1732"/>
      <c r="AZ1732"/>
      <c r="BA1732"/>
      <c r="BB1732"/>
      <c r="BC1732"/>
      <c r="BD1732"/>
      <c r="BE1732"/>
      <c r="BF1732"/>
      <c r="BG1732"/>
      <c r="BH1732"/>
      <c r="BI1732"/>
      <c r="BJ1732"/>
      <c r="BK1732"/>
      <c r="BL1732"/>
      <c r="BM1732"/>
      <c r="BN1732"/>
      <c r="BO1732"/>
      <c r="BP1732"/>
      <c r="BQ1732"/>
      <c r="BR1732"/>
      <c r="BS1732"/>
      <c r="BT1732"/>
    </row>
    <row r="1733" spans="1:72" s="8" customFormat="1" x14ac:dyDescent="0.25">
      <c r="A1733" s="93"/>
      <c r="B1733" s="93"/>
      <c r="C1733" s="93"/>
      <c r="D1733" s="93"/>
      <c r="E1733" s="104"/>
      <c r="F1733" s="104"/>
      <c r="G1733" s="104"/>
      <c r="H1733" s="104"/>
      <c r="I1733" s="104"/>
      <c r="J1733" s="104"/>
      <c r="K1733" s="104"/>
      <c r="L1733" s="104"/>
      <c r="M1733"/>
      <c r="N1733"/>
      <c r="O1733"/>
      <c r="P1733"/>
      <c r="Q1733"/>
      <c r="R1733"/>
      <c r="S1733"/>
      <c r="T1733"/>
      <c r="U1733"/>
      <c r="V1733"/>
      <c r="W1733"/>
      <c r="X1733"/>
      <c r="Y1733"/>
      <c r="Z1733"/>
      <c r="AA1733"/>
      <c r="AB1733"/>
      <c r="AC1733"/>
      <c r="AD1733"/>
      <c r="AE1733"/>
      <c r="AF1733"/>
      <c r="AG1733"/>
      <c r="AH1733"/>
      <c r="AI1733"/>
      <c r="AJ1733"/>
      <c r="AK1733"/>
      <c r="AL1733"/>
      <c r="AM1733"/>
      <c r="AN1733"/>
      <c r="AO1733"/>
      <c r="AP1733"/>
      <c r="AQ1733"/>
      <c r="AR1733"/>
      <c r="AS1733"/>
      <c r="AT1733"/>
      <c r="AU1733"/>
      <c r="AV1733"/>
      <c r="AW1733"/>
      <c r="AX1733"/>
      <c r="AY1733"/>
      <c r="AZ1733"/>
      <c r="BA1733"/>
      <c r="BB1733"/>
      <c r="BC1733"/>
      <c r="BD1733"/>
      <c r="BE1733"/>
      <c r="BF1733"/>
      <c r="BG1733"/>
      <c r="BH1733"/>
      <c r="BI1733"/>
      <c r="BJ1733"/>
      <c r="BK1733"/>
      <c r="BL1733"/>
      <c r="BM1733"/>
      <c r="BN1733"/>
      <c r="BO1733"/>
      <c r="BP1733"/>
      <c r="BQ1733"/>
      <c r="BR1733"/>
      <c r="BS1733"/>
      <c r="BT1733"/>
    </row>
    <row r="1734" spans="1:72" s="8" customFormat="1" x14ac:dyDescent="0.25">
      <c r="A1734" s="93"/>
      <c r="B1734" s="93"/>
      <c r="C1734" s="93"/>
      <c r="D1734" s="93"/>
      <c r="E1734" s="104"/>
      <c r="F1734" s="104"/>
      <c r="G1734" s="104"/>
      <c r="H1734" s="104"/>
      <c r="I1734" s="104"/>
      <c r="J1734" s="104"/>
      <c r="K1734" s="104"/>
      <c r="L1734" s="104"/>
      <c r="M1734"/>
      <c r="N1734"/>
      <c r="O1734"/>
      <c r="P1734"/>
      <c r="Q1734"/>
      <c r="R1734"/>
      <c r="S1734"/>
      <c r="T1734"/>
      <c r="U1734"/>
      <c r="V1734"/>
      <c r="W1734"/>
      <c r="X1734"/>
      <c r="Y1734"/>
      <c r="Z1734"/>
      <c r="AA1734"/>
      <c r="AB1734"/>
      <c r="AC1734"/>
      <c r="AD1734"/>
      <c r="AE1734"/>
      <c r="AF1734"/>
      <c r="AG1734"/>
      <c r="AH1734"/>
      <c r="AI1734"/>
      <c r="AJ1734"/>
      <c r="AK1734"/>
      <c r="AL1734"/>
      <c r="AM1734"/>
      <c r="AN1734"/>
      <c r="AO1734"/>
      <c r="AP1734"/>
      <c r="AQ1734"/>
      <c r="AR1734"/>
      <c r="AS1734"/>
      <c r="AT1734"/>
      <c r="AU1734"/>
      <c r="AV1734"/>
      <c r="AW1734"/>
      <c r="AX1734"/>
      <c r="AY1734"/>
      <c r="AZ1734"/>
      <c r="BA1734"/>
      <c r="BB1734"/>
      <c r="BC1734"/>
      <c r="BD1734"/>
      <c r="BE1734"/>
      <c r="BF1734"/>
      <c r="BG1734"/>
      <c r="BH1734"/>
      <c r="BI1734"/>
      <c r="BJ1734"/>
      <c r="BK1734"/>
      <c r="BL1734"/>
      <c r="BM1734"/>
      <c r="BN1734"/>
      <c r="BO1734"/>
      <c r="BP1734"/>
      <c r="BQ1734"/>
      <c r="BR1734"/>
      <c r="BS1734"/>
      <c r="BT1734"/>
    </row>
    <row r="1735" spans="1:72" s="8" customFormat="1" x14ac:dyDescent="0.25">
      <c r="A1735" s="93"/>
      <c r="B1735" s="93"/>
      <c r="C1735" s="93"/>
      <c r="D1735" s="93"/>
      <c r="E1735" s="104"/>
      <c r="F1735" s="104"/>
      <c r="G1735" s="104"/>
      <c r="H1735" s="104"/>
      <c r="I1735" s="104"/>
      <c r="J1735" s="104"/>
      <c r="K1735" s="104"/>
      <c r="L1735" s="104"/>
      <c r="M1735"/>
      <c r="N1735"/>
      <c r="O1735"/>
      <c r="P1735"/>
      <c r="Q1735"/>
      <c r="R1735"/>
      <c r="S1735"/>
      <c r="T1735"/>
      <c r="U1735"/>
      <c r="V1735"/>
      <c r="W1735"/>
      <c r="X1735"/>
      <c r="Y1735"/>
      <c r="Z1735"/>
      <c r="AA1735"/>
      <c r="AB1735"/>
      <c r="AC1735"/>
      <c r="AD1735"/>
      <c r="AE1735"/>
      <c r="AF1735"/>
      <c r="AG1735"/>
      <c r="AH1735"/>
      <c r="AI1735"/>
      <c r="AJ1735"/>
      <c r="AK1735"/>
      <c r="AL1735"/>
      <c r="AM1735"/>
      <c r="AN1735"/>
      <c r="AO1735"/>
      <c r="AP1735"/>
      <c r="AQ1735"/>
      <c r="AR1735"/>
      <c r="AS1735"/>
      <c r="AT1735"/>
      <c r="AU1735"/>
      <c r="AV1735"/>
      <c r="AW1735"/>
      <c r="AX1735"/>
      <c r="AY1735"/>
      <c r="AZ1735"/>
      <c r="BA1735"/>
      <c r="BB1735"/>
      <c r="BC1735"/>
      <c r="BD1735"/>
      <c r="BE1735"/>
      <c r="BF1735"/>
      <c r="BG1735"/>
      <c r="BH1735"/>
      <c r="BI1735"/>
      <c r="BJ1735"/>
      <c r="BK1735"/>
      <c r="BL1735"/>
      <c r="BM1735"/>
      <c r="BN1735"/>
      <c r="BO1735"/>
      <c r="BP1735"/>
      <c r="BQ1735"/>
      <c r="BR1735"/>
      <c r="BS1735"/>
      <c r="BT1735"/>
    </row>
    <row r="1736" spans="1:72" s="8" customFormat="1" x14ac:dyDescent="0.25">
      <c r="A1736" s="93"/>
      <c r="B1736" s="93"/>
      <c r="C1736" s="93"/>
      <c r="D1736" s="93"/>
      <c r="E1736" s="104"/>
      <c r="F1736" s="104"/>
      <c r="G1736" s="104"/>
      <c r="H1736" s="104"/>
      <c r="I1736" s="104"/>
      <c r="J1736" s="104"/>
      <c r="K1736" s="104"/>
      <c r="L1736" s="104"/>
      <c r="M1736"/>
      <c r="N1736"/>
      <c r="O1736"/>
      <c r="P1736"/>
      <c r="Q1736"/>
      <c r="R1736"/>
      <c r="S1736"/>
      <c r="T1736"/>
      <c r="U1736"/>
      <c r="V1736"/>
      <c r="W1736"/>
      <c r="X1736"/>
      <c r="Y1736"/>
      <c r="Z1736"/>
      <c r="AA1736"/>
      <c r="AB1736"/>
      <c r="AC1736"/>
      <c r="AD1736"/>
      <c r="AE1736"/>
      <c r="AF1736"/>
      <c r="AG1736"/>
      <c r="AH1736"/>
      <c r="AI1736"/>
      <c r="AJ1736"/>
      <c r="AK1736"/>
      <c r="AL1736"/>
      <c r="AM1736"/>
      <c r="AN1736"/>
      <c r="AO1736"/>
      <c r="AP1736"/>
      <c r="AQ1736"/>
      <c r="AR1736"/>
      <c r="AS1736"/>
      <c r="AT1736"/>
      <c r="AU1736"/>
      <c r="AV1736"/>
      <c r="AW1736"/>
      <c r="AX1736"/>
      <c r="AY1736"/>
      <c r="AZ1736"/>
      <c r="BA1736"/>
      <c r="BB1736"/>
      <c r="BC1736"/>
      <c r="BD1736"/>
      <c r="BE1736"/>
      <c r="BF1736"/>
      <c r="BG1736"/>
      <c r="BH1736"/>
      <c r="BI1736"/>
      <c r="BJ1736"/>
      <c r="BK1736"/>
      <c r="BL1736"/>
      <c r="BM1736"/>
      <c r="BN1736"/>
      <c r="BO1736"/>
      <c r="BP1736"/>
      <c r="BQ1736"/>
      <c r="BR1736"/>
      <c r="BS1736"/>
      <c r="BT1736"/>
    </row>
    <row r="1737" spans="1:72" s="8" customFormat="1" x14ac:dyDescent="0.25">
      <c r="A1737" s="93"/>
      <c r="B1737" s="93"/>
      <c r="C1737" s="93"/>
      <c r="D1737" s="93"/>
      <c r="E1737" s="104"/>
      <c r="F1737" s="104"/>
      <c r="G1737" s="104"/>
      <c r="H1737" s="104"/>
      <c r="I1737" s="104"/>
      <c r="J1737" s="104"/>
      <c r="K1737" s="104"/>
      <c r="L1737" s="104"/>
      <c r="M1737"/>
      <c r="N1737"/>
      <c r="O1737"/>
      <c r="P1737"/>
      <c r="Q1737"/>
      <c r="R1737"/>
      <c r="S1737"/>
      <c r="T1737"/>
      <c r="U1737"/>
      <c r="V1737"/>
      <c r="W1737"/>
      <c r="X1737"/>
      <c r="Y1737"/>
      <c r="Z1737"/>
      <c r="AA1737"/>
      <c r="AB1737"/>
      <c r="AC1737"/>
      <c r="AD1737"/>
      <c r="AE1737"/>
      <c r="AF1737"/>
      <c r="AG1737"/>
      <c r="AH1737"/>
      <c r="AI1737"/>
      <c r="AJ1737"/>
      <c r="AK1737"/>
      <c r="AL1737"/>
      <c r="AM1737"/>
      <c r="AN1737"/>
      <c r="AO1737"/>
      <c r="AP1737"/>
      <c r="AQ1737"/>
      <c r="AR1737"/>
      <c r="AS1737"/>
      <c r="AT1737"/>
      <c r="AU1737"/>
      <c r="AV1737"/>
      <c r="AW1737"/>
      <c r="AX1737"/>
      <c r="AY1737"/>
      <c r="AZ1737"/>
      <c r="BA1737"/>
      <c r="BB1737"/>
      <c r="BC1737"/>
      <c r="BD1737"/>
      <c r="BE1737"/>
      <c r="BF1737"/>
      <c r="BG1737"/>
      <c r="BH1737"/>
      <c r="BI1737"/>
      <c r="BJ1737"/>
      <c r="BK1737"/>
      <c r="BL1737"/>
      <c r="BM1737"/>
      <c r="BN1737"/>
      <c r="BO1737"/>
      <c r="BP1737"/>
      <c r="BQ1737"/>
      <c r="BR1737"/>
      <c r="BS1737"/>
      <c r="BT1737"/>
    </row>
    <row r="1738" spans="1:72" s="8" customFormat="1" x14ac:dyDescent="0.25">
      <c r="A1738" s="93"/>
      <c r="B1738" s="93"/>
      <c r="C1738" s="93"/>
      <c r="D1738" s="93"/>
      <c r="E1738" s="104"/>
      <c r="F1738" s="104"/>
      <c r="G1738" s="104"/>
      <c r="H1738" s="104"/>
      <c r="I1738" s="104"/>
      <c r="J1738" s="104"/>
      <c r="K1738" s="104"/>
      <c r="L1738" s="104"/>
      <c r="M1738"/>
      <c r="N1738"/>
      <c r="O1738"/>
      <c r="P1738"/>
      <c r="Q1738"/>
      <c r="R1738"/>
      <c r="S1738"/>
      <c r="T1738"/>
      <c r="U1738"/>
      <c r="V1738"/>
      <c r="W1738"/>
      <c r="X1738"/>
      <c r="Y1738"/>
      <c r="Z1738"/>
      <c r="AA1738"/>
      <c r="AB1738"/>
      <c r="AC1738"/>
      <c r="AD1738"/>
      <c r="AE1738"/>
      <c r="AF1738"/>
      <c r="AG1738"/>
      <c r="AH1738"/>
      <c r="AI1738"/>
      <c r="AJ1738"/>
      <c r="AK1738"/>
      <c r="AL1738"/>
      <c r="AM1738"/>
      <c r="AN1738"/>
      <c r="AO1738"/>
      <c r="AP1738"/>
      <c r="AQ1738"/>
      <c r="AR1738"/>
      <c r="AS1738"/>
      <c r="AT1738"/>
      <c r="AU1738"/>
      <c r="AV1738"/>
      <c r="AW1738"/>
      <c r="AX1738"/>
      <c r="AY1738"/>
      <c r="AZ1738"/>
      <c r="BA1738"/>
      <c r="BB1738"/>
      <c r="BC1738"/>
      <c r="BD1738"/>
      <c r="BE1738"/>
      <c r="BF1738"/>
      <c r="BG1738"/>
      <c r="BH1738"/>
      <c r="BI1738"/>
      <c r="BJ1738"/>
      <c r="BK1738"/>
      <c r="BL1738"/>
      <c r="BM1738"/>
      <c r="BN1738"/>
      <c r="BO1738"/>
      <c r="BP1738"/>
      <c r="BQ1738"/>
      <c r="BR1738"/>
      <c r="BS1738"/>
      <c r="BT1738"/>
    </row>
    <row r="1739" spans="1:72" s="8" customFormat="1" x14ac:dyDescent="0.25">
      <c r="A1739" s="93"/>
      <c r="B1739" s="93"/>
      <c r="C1739" s="93"/>
      <c r="D1739" s="93"/>
      <c r="E1739" s="104"/>
      <c r="F1739" s="104"/>
      <c r="G1739" s="104"/>
      <c r="H1739" s="104"/>
      <c r="I1739" s="104"/>
      <c r="J1739" s="104"/>
      <c r="K1739" s="104"/>
      <c r="L1739" s="104"/>
      <c r="M1739"/>
      <c r="N1739"/>
      <c r="O1739"/>
      <c r="P1739"/>
      <c r="Q1739"/>
      <c r="R1739"/>
      <c r="S1739"/>
      <c r="T1739"/>
      <c r="U1739"/>
      <c r="V1739"/>
      <c r="W1739"/>
      <c r="X1739"/>
      <c r="Y1739"/>
      <c r="Z1739"/>
      <c r="AA1739"/>
      <c r="AB1739"/>
      <c r="AC1739"/>
      <c r="AD1739"/>
      <c r="AE1739"/>
      <c r="AF1739"/>
      <c r="AG1739"/>
      <c r="AH1739"/>
      <c r="AI1739"/>
      <c r="AJ1739"/>
      <c r="AK1739"/>
      <c r="AL1739"/>
      <c r="AM1739"/>
      <c r="AN1739"/>
      <c r="AO1739"/>
      <c r="AP1739"/>
      <c r="AQ1739"/>
      <c r="AR1739"/>
      <c r="AS1739"/>
      <c r="AT1739"/>
      <c r="AU1739"/>
      <c r="AV1739"/>
      <c r="AW1739"/>
      <c r="AX1739"/>
      <c r="AY1739"/>
      <c r="AZ1739"/>
      <c r="BA1739"/>
      <c r="BB1739"/>
      <c r="BC1739"/>
      <c r="BD1739"/>
      <c r="BE1739"/>
      <c r="BF1739"/>
      <c r="BG1739"/>
      <c r="BH1739"/>
      <c r="BI1739"/>
      <c r="BJ1739"/>
      <c r="BK1739"/>
      <c r="BL1739"/>
      <c r="BM1739"/>
      <c r="BN1739"/>
      <c r="BO1739"/>
      <c r="BP1739"/>
      <c r="BQ1739"/>
      <c r="BR1739"/>
      <c r="BS1739"/>
      <c r="BT1739"/>
    </row>
    <row r="1740" spans="1:72" s="8" customFormat="1" x14ac:dyDescent="0.25">
      <c r="A1740" s="93"/>
      <c r="B1740" s="93"/>
      <c r="C1740" s="93"/>
      <c r="D1740" s="93"/>
      <c r="E1740" s="104"/>
      <c r="F1740" s="104"/>
      <c r="G1740" s="104"/>
      <c r="H1740" s="104"/>
      <c r="I1740" s="104"/>
      <c r="J1740" s="104"/>
      <c r="K1740" s="104"/>
      <c r="L1740" s="104"/>
      <c r="M1740"/>
      <c r="N1740"/>
      <c r="O1740"/>
      <c r="P1740"/>
      <c r="Q1740"/>
      <c r="R1740"/>
      <c r="S1740"/>
      <c r="T1740"/>
      <c r="U1740"/>
      <c r="V1740"/>
      <c r="W1740"/>
      <c r="X1740"/>
      <c r="Y1740"/>
      <c r="Z1740"/>
      <c r="AA1740"/>
      <c r="AB1740"/>
      <c r="AC1740"/>
      <c r="AD1740"/>
      <c r="AE1740"/>
      <c r="AF1740"/>
      <c r="AG1740"/>
      <c r="AH1740"/>
      <c r="AI1740"/>
      <c r="AJ1740"/>
      <c r="AK1740"/>
      <c r="AL1740"/>
      <c r="AM1740"/>
      <c r="AN1740"/>
      <c r="AO1740"/>
      <c r="AP1740"/>
      <c r="AQ1740"/>
      <c r="AR1740"/>
      <c r="AS1740"/>
      <c r="AT1740"/>
      <c r="AU1740"/>
      <c r="AV1740"/>
      <c r="AW1740"/>
      <c r="AX1740"/>
      <c r="AY1740"/>
      <c r="AZ1740"/>
      <c r="BA1740"/>
      <c r="BB1740"/>
      <c r="BC1740"/>
      <c r="BD1740"/>
      <c r="BE1740"/>
      <c r="BF1740"/>
      <c r="BG1740"/>
      <c r="BH1740"/>
      <c r="BI1740"/>
      <c r="BJ1740"/>
      <c r="BK1740"/>
      <c r="BL1740"/>
      <c r="BM1740"/>
      <c r="BN1740"/>
      <c r="BO1740"/>
      <c r="BP1740"/>
      <c r="BQ1740"/>
      <c r="BR1740"/>
      <c r="BS1740"/>
      <c r="BT1740"/>
    </row>
    <row r="1741" spans="1:72" s="8" customFormat="1" x14ac:dyDescent="0.25">
      <c r="A1741" s="93"/>
      <c r="B1741" s="93"/>
      <c r="C1741" s="93"/>
      <c r="D1741" s="93"/>
      <c r="E1741" s="104"/>
      <c r="F1741" s="104"/>
      <c r="G1741" s="104"/>
      <c r="H1741" s="104"/>
      <c r="I1741" s="104"/>
      <c r="J1741" s="104"/>
      <c r="K1741" s="104"/>
      <c r="L1741" s="104"/>
      <c r="M1741"/>
      <c r="N1741"/>
      <c r="O1741"/>
      <c r="P1741"/>
      <c r="Q1741"/>
      <c r="R1741"/>
      <c r="S1741"/>
      <c r="T1741"/>
      <c r="U1741"/>
      <c r="V1741"/>
      <c r="W1741"/>
      <c r="X1741"/>
      <c r="Y1741"/>
      <c r="Z1741"/>
      <c r="AA1741"/>
      <c r="AB1741"/>
      <c r="AC1741"/>
      <c r="AD1741"/>
      <c r="AE1741"/>
      <c r="AF1741"/>
      <c r="AG1741"/>
      <c r="AH1741"/>
      <c r="AI1741"/>
      <c r="AJ1741"/>
      <c r="AK1741"/>
      <c r="AL1741"/>
      <c r="AM1741"/>
      <c r="AN1741"/>
      <c r="AO1741"/>
      <c r="AP1741"/>
      <c r="AQ1741"/>
      <c r="AR1741"/>
      <c r="AS1741"/>
      <c r="AT1741"/>
      <c r="AU1741"/>
      <c r="AV1741"/>
      <c r="AW1741"/>
      <c r="AX1741"/>
      <c r="AY1741"/>
      <c r="AZ1741"/>
      <c r="BA1741"/>
      <c r="BB1741"/>
      <c r="BC1741"/>
      <c r="BD1741"/>
      <c r="BE1741"/>
      <c r="BF1741"/>
      <c r="BG1741"/>
      <c r="BH1741"/>
      <c r="BI1741"/>
      <c r="BJ1741"/>
      <c r="BK1741"/>
      <c r="BL1741"/>
      <c r="BM1741"/>
      <c r="BN1741"/>
      <c r="BO1741"/>
      <c r="BP1741"/>
      <c r="BQ1741"/>
      <c r="BR1741"/>
      <c r="BS1741"/>
      <c r="BT1741"/>
    </row>
    <row r="1742" spans="1:72" s="8" customFormat="1" x14ac:dyDescent="0.25">
      <c r="A1742" s="93"/>
      <c r="B1742" s="93"/>
      <c r="C1742" s="93"/>
      <c r="D1742" s="93"/>
      <c r="E1742" s="104"/>
      <c r="F1742" s="104"/>
      <c r="G1742" s="104"/>
      <c r="H1742" s="104"/>
      <c r="I1742" s="104"/>
      <c r="J1742" s="104"/>
      <c r="K1742" s="104"/>
      <c r="L1742" s="104"/>
      <c r="M1742"/>
      <c r="N1742"/>
      <c r="O1742"/>
      <c r="P1742"/>
      <c r="Q1742"/>
      <c r="R1742"/>
      <c r="S1742"/>
      <c r="T1742"/>
      <c r="U1742"/>
      <c r="V1742"/>
      <c r="W1742"/>
      <c r="X1742"/>
      <c r="Y1742"/>
      <c r="Z1742"/>
      <c r="AA1742"/>
      <c r="AB1742"/>
      <c r="AC1742"/>
      <c r="AD1742"/>
      <c r="AE1742"/>
      <c r="AF1742"/>
      <c r="AG1742"/>
      <c r="AH1742"/>
      <c r="AI1742"/>
      <c r="AJ1742"/>
      <c r="AK1742"/>
      <c r="AL1742"/>
      <c r="AM1742"/>
      <c r="AN1742"/>
      <c r="AO1742"/>
      <c r="AP1742"/>
      <c r="AQ1742"/>
      <c r="AR1742"/>
      <c r="AS1742"/>
      <c r="AT1742"/>
      <c r="AU1742"/>
      <c r="AV1742"/>
      <c r="AW1742"/>
      <c r="AX1742"/>
      <c r="AY1742"/>
      <c r="AZ1742"/>
      <c r="BA1742"/>
      <c r="BB1742"/>
      <c r="BC1742"/>
      <c r="BD1742"/>
      <c r="BE1742"/>
      <c r="BF1742"/>
      <c r="BG1742"/>
      <c r="BH1742"/>
      <c r="BI1742"/>
      <c r="BJ1742"/>
      <c r="BK1742"/>
      <c r="BL1742"/>
      <c r="BM1742"/>
      <c r="BN1742"/>
      <c r="BO1742"/>
      <c r="BP1742"/>
      <c r="BQ1742"/>
      <c r="BR1742"/>
      <c r="BS1742"/>
      <c r="BT1742"/>
    </row>
    <row r="1743" spans="1:72" s="8" customFormat="1" x14ac:dyDescent="0.25">
      <c r="A1743" s="93"/>
      <c r="B1743" s="93"/>
      <c r="C1743" s="93"/>
      <c r="D1743" s="93"/>
      <c r="E1743" s="104"/>
      <c r="F1743" s="104"/>
      <c r="G1743" s="104"/>
      <c r="H1743" s="104"/>
      <c r="I1743" s="104"/>
      <c r="J1743" s="104"/>
      <c r="K1743" s="104"/>
      <c r="L1743" s="104"/>
      <c r="M1743"/>
      <c r="N1743"/>
      <c r="O1743"/>
      <c r="P1743"/>
      <c r="Q1743"/>
      <c r="R1743"/>
      <c r="S1743"/>
      <c r="T1743"/>
      <c r="U1743"/>
      <c r="V1743"/>
      <c r="W1743"/>
      <c r="X1743"/>
      <c r="Y1743"/>
      <c r="Z1743"/>
      <c r="AA1743"/>
      <c r="AB1743"/>
      <c r="AC1743"/>
      <c r="AD1743"/>
      <c r="AE1743"/>
      <c r="AF1743"/>
      <c r="AG1743"/>
      <c r="AH1743"/>
      <c r="AI1743"/>
      <c r="AJ1743"/>
      <c r="AK1743"/>
      <c r="AL1743"/>
      <c r="AM1743"/>
      <c r="AN1743"/>
      <c r="AO1743"/>
      <c r="AP1743"/>
      <c r="AQ1743"/>
      <c r="AR1743"/>
      <c r="AS1743"/>
      <c r="AT1743"/>
      <c r="AU1743"/>
      <c r="AV1743"/>
      <c r="AW1743"/>
      <c r="AX1743"/>
      <c r="AY1743"/>
      <c r="AZ1743"/>
      <c r="BA1743"/>
      <c r="BB1743"/>
      <c r="BC1743"/>
      <c r="BD1743"/>
      <c r="BE1743"/>
      <c r="BF1743"/>
      <c r="BG1743"/>
      <c r="BH1743"/>
      <c r="BI1743"/>
      <c r="BJ1743"/>
      <c r="BK1743"/>
      <c r="BL1743"/>
      <c r="BM1743"/>
      <c r="BN1743"/>
      <c r="BO1743"/>
      <c r="BP1743"/>
      <c r="BQ1743"/>
      <c r="BR1743"/>
      <c r="BS1743"/>
      <c r="BT1743"/>
    </row>
    <row r="1744" spans="1:72" s="8" customFormat="1" x14ac:dyDescent="0.25">
      <c r="A1744" s="93"/>
      <c r="B1744" s="93"/>
      <c r="C1744" s="93"/>
      <c r="D1744" s="93"/>
      <c r="E1744" s="104"/>
      <c r="F1744" s="104"/>
      <c r="G1744" s="104"/>
      <c r="H1744" s="104"/>
      <c r="I1744" s="104"/>
      <c r="J1744" s="104"/>
      <c r="K1744" s="104"/>
      <c r="L1744" s="104"/>
      <c r="M1744"/>
      <c r="N1744"/>
      <c r="O1744"/>
      <c r="P1744"/>
      <c r="Q1744"/>
      <c r="R1744"/>
      <c r="S1744"/>
      <c r="T1744"/>
      <c r="U1744"/>
      <c r="V1744"/>
      <c r="W1744"/>
      <c r="X1744"/>
      <c r="Y1744"/>
      <c r="Z1744"/>
      <c r="AA1744"/>
      <c r="AB1744"/>
      <c r="AC1744"/>
      <c r="AD1744"/>
      <c r="AE1744"/>
      <c r="AF1744"/>
      <c r="AG1744"/>
      <c r="AH1744"/>
      <c r="AI1744"/>
      <c r="AJ1744"/>
      <c r="AK1744"/>
      <c r="AL1744"/>
      <c r="AM1744"/>
      <c r="AN1744"/>
      <c r="AO1744"/>
      <c r="AP1744"/>
      <c r="AQ1744"/>
      <c r="AR1744"/>
      <c r="AS1744"/>
      <c r="AT1744"/>
      <c r="AU1744"/>
      <c r="AV1744"/>
      <c r="AW1744"/>
      <c r="AX1744"/>
      <c r="AY1744"/>
      <c r="AZ1744"/>
      <c r="BA1744"/>
      <c r="BB1744"/>
      <c r="BC1744"/>
      <c r="BD1744"/>
      <c r="BE1744"/>
      <c r="BF1744"/>
      <c r="BG1744"/>
      <c r="BH1744"/>
      <c r="BI1744"/>
      <c r="BJ1744"/>
      <c r="BK1744"/>
      <c r="BL1744"/>
      <c r="BM1744"/>
      <c r="BN1744"/>
      <c r="BO1744"/>
      <c r="BP1744"/>
      <c r="BQ1744"/>
      <c r="BR1744"/>
      <c r="BS1744"/>
      <c r="BT1744"/>
    </row>
    <row r="1745" spans="1:72" s="8" customFormat="1" x14ac:dyDescent="0.25">
      <c r="A1745" s="93"/>
      <c r="B1745" s="93"/>
      <c r="C1745" s="93"/>
      <c r="D1745" s="93"/>
      <c r="E1745" s="104"/>
      <c r="F1745" s="104"/>
      <c r="G1745" s="104"/>
      <c r="H1745" s="104"/>
      <c r="I1745" s="104"/>
      <c r="J1745" s="104"/>
      <c r="K1745" s="104"/>
      <c r="L1745" s="104"/>
      <c r="M1745"/>
      <c r="N1745"/>
      <c r="O1745"/>
      <c r="P1745"/>
      <c r="Q1745"/>
      <c r="R1745"/>
      <c r="S1745"/>
      <c r="T1745"/>
      <c r="U1745"/>
      <c r="V1745"/>
      <c r="W1745"/>
      <c r="X1745"/>
      <c r="Y1745"/>
      <c r="Z1745"/>
      <c r="AA1745"/>
      <c r="AB1745"/>
      <c r="AC1745"/>
      <c r="AD1745"/>
      <c r="AE1745"/>
      <c r="AF1745"/>
      <c r="AG1745"/>
      <c r="AH1745"/>
      <c r="AI1745"/>
      <c r="AJ1745"/>
      <c r="AK1745"/>
      <c r="AL1745"/>
      <c r="AM1745"/>
      <c r="AN1745"/>
      <c r="AO1745"/>
      <c r="AP1745"/>
      <c r="AQ1745"/>
      <c r="AR1745"/>
      <c r="AS1745"/>
      <c r="AT1745"/>
      <c r="AU1745"/>
      <c r="AV1745"/>
      <c r="AW1745"/>
      <c r="AX1745"/>
      <c r="AY1745"/>
      <c r="AZ1745"/>
      <c r="BA1745"/>
      <c r="BB1745"/>
      <c r="BC1745"/>
      <c r="BD1745"/>
      <c r="BE1745"/>
      <c r="BF1745"/>
      <c r="BG1745"/>
      <c r="BH1745"/>
      <c r="BI1745"/>
      <c r="BJ1745"/>
      <c r="BK1745"/>
      <c r="BL1745"/>
      <c r="BM1745"/>
      <c r="BN1745"/>
      <c r="BO1745"/>
      <c r="BP1745"/>
      <c r="BQ1745"/>
      <c r="BR1745"/>
      <c r="BS1745"/>
      <c r="BT1745"/>
    </row>
    <row r="1746" spans="1:72" s="8" customFormat="1" x14ac:dyDescent="0.25">
      <c r="A1746" s="93"/>
      <c r="B1746" s="93"/>
      <c r="C1746" s="93"/>
      <c r="D1746" s="93"/>
      <c r="E1746" s="104"/>
      <c r="F1746" s="104"/>
      <c r="G1746" s="104"/>
      <c r="H1746" s="104"/>
      <c r="I1746" s="104"/>
      <c r="J1746" s="104"/>
      <c r="K1746" s="104"/>
      <c r="L1746" s="104"/>
      <c r="M1746"/>
      <c r="N1746"/>
      <c r="O1746"/>
      <c r="P1746"/>
      <c r="Q1746"/>
      <c r="R1746"/>
      <c r="S1746"/>
      <c r="T1746"/>
      <c r="U1746"/>
      <c r="V1746"/>
      <c r="W1746"/>
      <c r="X1746"/>
      <c r="Y1746"/>
      <c r="Z1746"/>
      <c r="AA1746"/>
      <c r="AB1746"/>
      <c r="AC1746"/>
      <c r="AD1746"/>
      <c r="AE1746"/>
      <c r="AF1746"/>
      <c r="AG1746"/>
      <c r="AH1746"/>
      <c r="AI1746"/>
      <c r="AJ1746"/>
      <c r="AK1746"/>
      <c r="AL1746"/>
      <c r="AM1746"/>
      <c r="AN1746"/>
      <c r="AO1746"/>
      <c r="AP1746"/>
      <c r="AQ1746"/>
      <c r="AR1746"/>
      <c r="AS1746"/>
      <c r="AT1746"/>
      <c r="AU1746"/>
      <c r="AV1746"/>
      <c r="AW1746"/>
      <c r="AX1746"/>
      <c r="AY1746"/>
      <c r="AZ1746"/>
      <c r="BA1746"/>
      <c r="BB1746"/>
      <c r="BC1746"/>
      <c r="BD1746"/>
      <c r="BE1746"/>
      <c r="BF1746"/>
      <c r="BG1746"/>
      <c r="BH1746"/>
      <c r="BI1746"/>
      <c r="BJ1746"/>
      <c r="BK1746"/>
      <c r="BL1746"/>
      <c r="BM1746"/>
      <c r="BN1746"/>
      <c r="BO1746"/>
      <c r="BP1746"/>
      <c r="BQ1746"/>
      <c r="BR1746"/>
      <c r="BS1746"/>
      <c r="BT1746"/>
    </row>
    <row r="1747" spans="1:72" s="8" customFormat="1" x14ac:dyDescent="0.25">
      <c r="A1747" s="93"/>
      <c r="B1747" s="93"/>
      <c r="C1747" s="93"/>
      <c r="D1747" s="93"/>
      <c r="E1747" s="104"/>
      <c r="F1747" s="104"/>
      <c r="G1747" s="104"/>
      <c r="H1747" s="104"/>
      <c r="I1747" s="104"/>
      <c r="J1747" s="104"/>
      <c r="K1747" s="104"/>
      <c r="L1747" s="104"/>
      <c r="M1747"/>
      <c r="N1747"/>
      <c r="O1747"/>
      <c r="P1747"/>
      <c r="Q1747"/>
      <c r="R1747"/>
      <c r="S1747"/>
      <c r="T1747"/>
      <c r="U1747"/>
      <c r="V1747"/>
      <c r="W1747"/>
      <c r="X1747"/>
      <c r="Y1747"/>
      <c r="Z1747"/>
      <c r="AA1747"/>
      <c r="AB1747"/>
      <c r="AC1747"/>
      <c r="AD1747"/>
      <c r="AE1747"/>
      <c r="AF1747"/>
      <c r="AG1747"/>
      <c r="AH1747"/>
      <c r="AI1747"/>
      <c r="AJ1747"/>
      <c r="AK1747"/>
      <c r="AL1747"/>
      <c r="AM1747"/>
      <c r="AN1747"/>
      <c r="AO1747"/>
      <c r="AP1747"/>
      <c r="AQ1747"/>
      <c r="AR1747"/>
      <c r="AS1747"/>
      <c r="AT1747"/>
      <c r="AU1747"/>
      <c r="AV1747"/>
      <c r="AW1747"/>
      <c r="AX1747"/>
      <c r="AY1747"/>
      <c r="AZ1747"/>
      <c r="BA1747"/>
      <c r="BB1747"/>
      <c r="BC1747"/>
      <c r="BD1747"/>
      <c r="BE1747"/>
      <c r="BF1747"/>
      <c r="BG1747"/>
      <c r="BH1747"/>
      <c r="BI1747"/>
      <c r="BJ1747"/>
      <c r="BK1747"/>
      <c r="BL1747"/>
      <c r="BM1747"/>
      <c r="BN1747"/>
      <c r="BO1747"/>
      <c r="BP1747"/>
      <c r="BQ1747"/>
      <c r="BR1747"/>
      <c r="BS1747"/>
      <c r="BT1747"/>
    </row>
    <row r="1748" spans="1:72" s="8" customFormat="1" x14ac:dyDescent="0.25">
      <c r="A1748" s="93"/>
      <c r="B1748" s="93"/>
      <c r="C1748" s="93"/>
      <c r="D1748" s="93"/>
      <c r="E1748" s="104"/>
      <c r="F1748" s="104"/>
      <c r="G1748" s="104"/>
      <c r="H1748" s="104"/>
      <c r="I1748" s="104"/>
      <c r="J1748" s="104"/>
      <c r="K1748" s="104"/>
      <c r="L1748" s="104"/>
      <c r="M1748"/>
      <c r="N1748"/>
      <c r="O1748"/>
      <c r="P1748"/>
      <c r="Q1748"/>
      <c r="R1748"/>
      <c r="S1748"/>
      <c r="T1748"/>
      <c r="U1748"/>
      <c r="V1748"/>
      <c r="W1748"/>
      <c r="X1748"/>
      <c r="Y1748"/>
      <c r="Z1748"/>
      <c r="AA1748"/>
      <c r="AB1748"/>
      <c r="AC1748"/>
      <c r="AD1748"/>
      <c r="AE1748"/>
      <c r="AF1748"/>
      <c r="AG1748"/>
      <c r="AH1748"/>
      <c r="AI1748"/>
      <c r="AJ1748"/>
      <c r="AK1748"/>
      <c r="AL1748"/>
      <c r="AM1748"/>
      <c r="AN1748"/>
      <c r="AO1748"/>
      <c r="AP1748"/>
      <c r="AQ1748"/>
      <c r="AR1748"/>
      <c r="AS1748"/>
      <c r="AT1748"/>
      <c r="AU1748"/>
      <c r="AV1748"/>
      <c r="AW1748"/>
      <c r="AX1748"/>
      <c r="AY1748"/>
      <c r="AZ1748"/>
      <c r="BA1748"/>
      <c r="BB1748"/>
      <c r="BC1748"/>
      <c r="BD1748"/>
      <c r="BE1748"/>
      <c r="BF1748"/>
      <c r="BG1748"/>
      <c r="BH1748"/>
      <c r="BI1748"/>
      <c r="BJ1748"/>
      <c r="BK1748"/>
      <c r="BL1748"/>
      <c r="BM1748"/>
      <c r="BN1748"/>
      <c r="BO1748"/>
      <c r="BP1748"/>
      <c r="BQ1748"/>
      <c r="BR1748"/>
      <c r="BS1748"/>
      <c r="BT1748"/>
    </row>
    <row r="1749" spans="1:72" s="8" customFormat="1" x14ac:dyDescent="0.25">
      <c r="A1749" s="93"/>
      <c r="B1749" s="93"/>
      <c r="C1749" s="93"/>
      <c r="D1749" s="93"/>
      <c r="E1749" s="104"/>
      <c r="F1749" s="104"/>
      <c r="G1749" s="104"/>
      <c r="H1749" s="104"/>
      <c r="I1749" s="104"/>
      <c r="J1749" s="104"/>
      <c r="K1749" s="104"/>
      <c r="L1749" s="104"/>
      <c r="M1749"/>
      <c r="N1749"/>
      <c r="O1749"/>
      <c r="P1749"/>
      <c r="Q1749"/>
      <c r="R1749"/>
      <c r="S1749"/>
      <c r="T1749"/>
      <c r="U1749"/>
      <c r="V1749"/>
      <c r="W1749"/>
      <c r="X1749"/>
      <c r="Y1749"/>
      <c r="Z1749"/>
      <c r="AA1749"/>
      <c r="AB1749"/>
      <c r="AC1749"/>
      <c r="AD1749"/>
      <c r="AE1749"/>
      <c r="AF1749"/>
      <c r="AG1749"/>
      <c r="AH1749"/>
      <c r="AI1749"/>
      <c r="AJ1749"/>
      <c r="AK1749"/>
      <c r="AL1749"/>
      <c r="AM1749"/>
      <c r="AN1749"/>
      <c r="AO1749"/>
      <c r="AP1749"/>
      <c r="AQ1749"/>
      <c r="AR1749"/>
      <c r="AS1749"/>
      <c r="AT1749"/>
      <c r="AU1749"/>
      <c r="AV1749"/>
      <c r="AW1749"/>
      <c r="AX1749"/>
      <c r="AY1749"/>
      <c r="AZ1749"/>
      <c r="BA1749"/>
      <c r="BB1749"/>
      <c r="BC1749"/>
      <c r="BD1749"/>
      <c r="BE1749"/>
      <c r="BF1749"/>
      <c r="BG1749"/>
      <c r="BH1749"/>
      <c r="BI1749"/>
      <c r="BJ1749"/>
      <c r="BK1749"/>
      <c r="BL1749"/>
      <c r="BM1749"/>
      <c r="BN1749"/>
      <c r="BO1749"/>
      <c r="BP1749"/>
      <c r="BQ1749"/>
      <c r="BR1749"/>
      <c r="BS1749"/>
      <c r="BT1749"/>
    </row>
    <row r="1750" spans="1:72" s="8" customFormat="1" x14ac:dyDescent="0.25">
      <c r="A1750" s="93"/>
      <c r="B1750" s="93"/>
      <c r="C1750" s="93"/>
      <c r="D1750" s="93"/>
      <c r="E1750" s="104"/>
      <c r="F1750" s="104"/>
      <c r="G1750" s="104"/>
      <c r="H1750" s="104"/>
      <c r="I1750" s="104"/>
      <c r="J1750" s="104"/>
      <c r="K1750" s="104"/>
      <c r="L1750" s="104"/>
      <c r="M1750"/>
      <c r="N1750"/>
      <c r="O1750"/>
      <c r="P1750"/>
      <c r="Q1750"/>
      <c r="R1750"/>
      <c r="S1750"/>
      <c r="T1750"/>
      <c r="U1750"/>
      <c r="V1750"/>
      <c r="W1750"/>
      <c r="X1750"/>
      <c r="Y1750"/>
      <c r="Z1750"/>
      <c r="AA1750"/>
      <c r="AB1750"/>
      <c r="AC1750"/>
      <c r="AD1750"/>
      <c r="AE1750"/>
      <c r="AF1750"/>
      <c r="AG1750"/>
      <c r="AH1750"/>
      <c r="AI1750"/>
      <c r="AJ1750"/>
      <c r="AK1750"/>
      <c r="AL1750"/>
      <c r="AM1750"/>
      <c r="AN1750"/>
      <c r="AO1750"/>
      <c r="AP1750"/>
      <c r="AQ1750"/>
      <c r="AR1750"/>
      <c r="AS1750"/>
      <c r="AT1750"/>
      <c r="AU1750"/>
      <c r="AV1750"/>
      <c r="AW1750"/>
      <c r="AX1750"/>
      <c r="AY1750"/>
      <c r="AZ1750"/>
      <c r="BA1750"/>
      <c r="BB1750"/>
      <c r="BC1750"/>
      <c r="BD1750"/>
      <c r="BE1750"/>
      <c r="BF1750"/>
      <c r="BG1750"/>
      <c r="BH1750"/>
      <c r="BI1750"/>
      <c r="BJ1750"/>
      <c r="BK1750"/>
      <c r="BL1750"/>
      <c r="BM1750"/>
      <c r="BN1750"/>
      <c r="BO1750"/>
      <c r="BP1750"/>
      <c r="BQ1750"/>
      <c r="BR1750"/>
      <c r="BS1750"/>
      <c r="BT1750"/>
    </row>
    <row r="1751" spans="1:72" s="8" customFormat="1" x14ac:dyDescent="0.25">
      <c r="A1751" s="93"/>
      <c r="B1751" s="93"/>
      <c r="C1751" s="93"/>
      <c r="D1751" s="93"/>
      <c r="E1751" s="104"/>
      <c r="F1751" s="104"/>
      <c r="G1751" s="104"/>
      <c r="H1751" s="104"/>
      <c r="I1751" s="104"/>
      <c r="J1751" s="104"/>
      <c r="K1751" s="104"/>
      <c r="L1751" s="104"/>
      <c r="M1751"/>
      <c r="N1751"/>
      <c r="O1751"/>
      <c r="P1751"/>
      <c r="Q1751"/>
      <c r="R1751"/>
      <c r="S1751"/>
      <c r="T1751"/>
      <c r="U1751"/>
      <c r="V1751"/>
      <c r="W1751"/>
      <c r="X1751"/>
      <c r="Y1751"/>
      <c r="Z1751"/>
      <c r="AA1751"/>
      <c r="AB1751"/>
      <c r="AC1751"/>
      <c r="AD1751"/>
      <c r="AE1751"/>
      <c r="AF1751"/>
      <c r="AG1751"/>
      <c r="AH1751"/>
      <c r="AI1751"/>
      <c r="AJ1751"/>
      <c r="AK1751"/>
      <c r="AL1751"/>
      <c r="AM1751"/>
      <c r="AN1751"/>
      <c r="AO1751"/>
      <c r="AP1751"/>
      <c r="AQ1751"/>
      <c r="AR1751"/>
      <c r="AS1751"/>
      <c r="AT1751"/>
      <c r="AU1751"/>
      <c r="AV1751"/>
      <c r="AW1751"/>
      <c r="AX1751"/>
      <c r="AY1751"/>
      <c r="AZ1751"/>
      <c r="BA1751"/>
      <c r="BB1751"/>
      <c r="BC1751"/>
      <c r="BD1751"/>
      <c r="BE1751"/>
      <c r="BF1751"/>
      <c r="BG1751"/>
      <c r="BH1751"/>
      <c r="BI1751"/>
      <c r="BJ1751"/>
      <c r="BK1751"/>
      <c r="BL1751"/>
      <c r="BM1751"/>
      <c r="BN1751"/>
      <c r="BO1751"/>
      <c r="BP1751"/>
      <c r="BQ1751"/>
      <c r="BR1751"/>
      <c r="BS1751"/>
      <c r="BT1751"/>
    </row>
    <row r="1752" spans="1:72" s="8" customFormat="1" x14ac:dyDescent="0.25">
      <c r="A1752" s="93"/>
      <c r="B1752" s="93"/>
      <c r="C1752" s="93"/>
      <c r="D1752" s="93"/>
      <c r="E1752" s="104"/>
      <c r="F1752" s="104"/>
      <c r="G1752" s="104"/>
      <c r="H1752" s="104"/>
      <c r="I1752" s="104"/>
      <c r="J1752" s="104"/>
      <c r="K1752" s="104"/>
      <c r="L1752" s="104"/>
      <c r="M1752"/>
      <c r="N1752"/>
      <c r="O1752"/>
      <c r="P1752"/>
      <c r="Q1752"/>
      <c r="R1752"/>
      <c r="S1752"/>
      <c r="T1752"/>
      <c r="U1752"/>
      <c r="V1752"/>
      <c r="W1752"/>
      <c r="X1752"/>
      <c r="Y1752"/>
      <c r="Z1752"/>
      <c r="AA1752"/>
      <c r="AB1752"/>
      <c r="AC1752"/>
      <c r="AD1752"/>
      <c r="AE1752"/>
      <c r="AF1752"/>
      <c r="AG1752"/>
      <c r="AH1752"/>
      <c r="AI1752"/>
      <c r="AJ1752"/>
      <c r="AK1752"/>
      <c r="AL1752"/>
      <c r="AM1752"/>
      <c r="AN1752"/>
      <c r="AO1752"/>
      <c r="AP1752"/>
      <c r="AQ1752"/>
      <c r="AR1752"/>
      <c r="AS1752"/>
      <c r="AT1752"/>
      <c r="AU1752"/>
      <c r="AV1752"/>
      <c r="AW1752"/>
      <c r="AX1752"/>
      <c r="AY1752"/>
      <c r="AZ1752"/>
      <c r="BA1752"/>
      <c r="BB1752"/>
      <c r="BC1752"/>
      <c r="BD1752"/>
      <c r="BE1752"/>
      <c r="BF1752"/>
      <c r="BG1752"/>
      <c r="BH1752"/>
      <c r="BI1752"/>
      <c r="BJ1752"/>
      <c r="BK1752"/>
      <c r="BL1752"/>
      <c r="BM1752"/>
      <c r="BN1752"/>
      <c r="BO1752"/>
      <c r="BP1752"/>
      <c r="BQ1752"/>
      <c r="BR1752"/>
      <c r="BS1752"/>
      <c r="BT1752"/>
    </row>
    <row r="1753" spans="1:72" s="8" customFormat="1" x14ac:dyDescent="0.25">
      <c r="A1753" s="93"/>
      <c r="B1753" s="93"/>
      <c r="C1753" s="93"/>
      <c r="D1753" s="93"/>
      <c r="E1753" s="104"/>
      <c r="F1753" s="104"/>
      <c r="G1753" s="104"/>
      <c r="H1753" s="104"/>
      <c r="I1753" s="104"/>
      <c r="J1753" s="104"/>
      <c r="K1753" s="104"/>
      <c r="L1753" s="104"/>
      <c r="M1753"/>
      <c r="N1753"/>
      <c r="O1753"/>
      <c r="P1753"/>
      <c r="Q1753"/>
      <c r="R1753"/>
      <c r="S1753"/>
      <c r="T1753"/>
      <c r="U1753"/>
      <c r="V1753"/>
      <c r="W1753"/>
      <c r="X1753"/>
      <c r="Y1753"/>
      <c r="Z1753"/>
      <c r="AA1753"/>
      <c r="AB1753"/>
      <c r="AC1753"/>
      <c r="AD1753"/>
      <c r="AE1753"/>
      <c r="AF1753"/>
      <c r="AG1753"/>
      <c r="AH1753"/>
      <c r="AI1753"/>
      <c r="AJ1753"/>
      <c r="AK1753"/>
      <c r="AL1753"/>
      <c r="AM1753"/>
      <c r="AN1753"/>
      <c r="AO1753"/>
      <c r="AP1753"/>
      <c r="AQ1753"/>
      <c r="AR1753"/>
      <c r="AS1753"/>
      <c r="AT1753"/>
      <c r="AU1753"/>
      <c r="AV1753"/>
      <c r="AW1753"/>
      <c r="AX1753"/>
      <c r="AY1753"/>
      <c r="AZ1753"/>
      <c r="BA1753"/>
      <c r="BB1753"/>
      <c r="BC1753"/>
      <c r="BD1753"/>
      <c r="BE1753"/>
      <c r="BF1753"/>
      <c r="BG1753"/>
      <c r="BH1753"/>
      <c r="BI1753"/>
      <c r="BJ1753"/>
      <c r="BK1753"/>
      <c r="BL1753"/>
      <c r="BM1753"/>
      <c r="BN1753"/>
      <c r="BO1753"/>
      <c r="BP1753"/>
      <c r="BQ1753"/>
      <c r="BR1753"/>
      <c r="BS1753"/>
      <c r="BT1753"/>
    </row>
    <row r="1754" spans="1:72" s="8" customFormat="1" x14ac:dyDescent="0.25">
      <c r="A1754" s="93"/>
      <c r="B1754" s="93"/>
      <c r="C1754" s="93"/>
      <c r="D1754" s="93"/>
      <c r="E1754" s="104"/>
      <c r="F1754" s="104"/>
      <c r="G1754" s="104"/>
      <c r="H1754" s="104"/>
      <c r="I1754" s="104"/>
      <c r="J1754" s="104"/>
      <c r="K1754" s="104"/>
      <c r="L1754" s="104"/>
      <c r="M1754"/>
      <c r="N1754"/>
      <c r="O1754"/>
      <c r="P1754"/>
      <c r="Q1754"/>
      <c r="R1754"/>
      <c r="S1754"/>
      <c r="T1754"/>
      <c r="U1754"/>
      <c r="V1754"/>
      <c r="W1754"/>
      <c r="X1754"/>
      <c r="Y1754"/>
      <c r="Z1754"/>
      <c r="AA1754"/>
      <c r="AB1754"/>
      <c r="AC1754"/>
      <c r="AD1754"/>
      <c r="AE1754"/>
      <c r="AF1754"/>
      <c r="AG1754"/>
      <c r="AH1754"/>
      <c r="AI1754"/>
      <c r="AJ1754"/>
      <c r="AK1754"/>
      <c r="AL1754"/>
      <c r="AM1754"/>
      <c r="AN1754"/>
      <c r="AO1754"/>
      <c r="AP1754"/>
      <c r="AQ1754"/>
      <c r="AR1754"/>
      <c r="AS1754"/>
      <c r="AT1754"/>
      <c r="AU1754"/>
      <c r="AV1754"/>
      <c r="AW1754"/>
      <c r="AX1754"/>
      <c r="AY1754"/>
      <c r="AZ1754"/>
      <c r="BA1754"/>
      <c r="BB1754"/>
      <c r="BC1754"/>
      <c r="BD1754"/>
      <c r="BE1754"/>
      <c r="BF1754"/>
      <c r="BG1754"/>
      <c r="BH1754"/>
      <c r="BI1754"/>
      <c r="BJ1754"/>
      <c r="BK1754"/>
      <c r="BL1754"/>
      <c r="BM1754"/>
      <c r="BN1754"/>
      <c r="BO1754"/>
      <c r="BP1754"/>
      <c r="BQ1754"/>
      <c r="BR1754"/>
      <c r="BS1754"/>
      <c r="BT1754"/>
    </row>
    <row r="1755" spans="1:72" s="8" customFormat="1" x14ac:dyDescent="0.25">
      <c r="A1755" s="93"/>
      <c r="B1755" s="93"/>
      <c r="C1755" s="93"/>
      <c r="D1755" s="93"/>
      <c r="E1755" s="104"/>
      <c r="F1755" s="104"/>
      <c r="G1755" s="104"/>
      <c r="H1755" s="104"/>
      <c r="I1755" s="104"/>
      <c r="J1755" s="104"/>
      <c r="K1755" s="104"/>
      <c r="L1755" s="104"/>
      <c r="M1755"/>
      <c r="N1755"/>
      <c r="O1755"/>
      <c r="P1755"/>
      <c r="Q1755"/>
      <c r="R1755"/>
      <c r="S1755"/>
      <c r="T1755"/>
      <c r="U1755"/>
      <c r="V1755"/>
      <c r="W1755"/>
      <c r="X1755"/>
      <c r="Y1755"/>
      <c r="Z1755"/>
      <c r="AA1755"/>
      <c r="AB1755"/>
      <c r="AC1755"/>
      <c r="AD1755"/>
      <c r="AE1755"/>
      <c r="AF1755"/>
      <c r="AG1755"/>
      <c r="AH1755"/>
      <c r="AI1755"/>
      <c r="AJ1755"/>
      <c r="AK1755"/>
      <c r="AL1755"/>
      <c r="AM1755"/>
      <c r="AN1755"/>
      <c r="AO1755"/>
      <c r="AP1755"/>
      <c r="AQ1755"/>
      <c r="AR1755"/>
      <c r="AS1755"/>
      <c r="AT1755"/>
      <c r="AU1755"/>
      <c r="AV1755"/>
      <c r="AW1755"/>
      <c r="AX1755"/>
      <c r="AY1755"/>
      <c r="AZ1755"/>
      <c r="BA1755"/>
      <c r="BB1755"/>
      <c r="BC1755"/>
      <c r="BD1755"/>
      <c r="BE1755"/>
      <c r="BF1755"/>
      <c r="BG1755"/>
      <c r="BH1755"/>
      <c r="BI1755"/>
      <c r="BJ1755"/>
      <c r="BK1755"/>
      <c r="BL1755"/>
      <c r="BM1755"/>
      <c r="BN1755"/>
      <c r="BO1755"/>
      <c r="BP1755"/>
      <c r="BQ1755"/>
      <c r="BR1755"/>
      <c r="BS1755"/>
      <c r="BT1755"/>
    </row>
    <row r="1756" spans="1:72" s="8" customFormat="1" x14ac:dyDescent="0.25">
      <c r="A1756" s="93"/>
      <c r="B1756" s="93"/>
      <c r="C1756" s="93"/>
      <c r="D1756" s="93"/>
      <c r="E1756" s="104"/>
      <c r="F1756" s="104"/>
      <c r="G1756" s="104"/>
      <c r="H1756" s="104"/>
      <c r="I1756" s="104"/>
      <c r="J1756" s="104"/>
      <c r="K1756" s="104"/>
      <c r="L1756" s="104"/>
      <c r="M1756"/>
      <c r="N1756"/>
      <c r="O1756"/>
      <c r="P1756"/>
      <c r="Q1756"/>
      <c r="R1756"/>
      <c r="S1756"/>
      <c r="T1756"/>
      <c r="U1756"/>
      <c r="V1756"/>
      <c r="W1756"/>
      <c r="X1756"/>
      <c r="Y1756"/>
      <c r="Z1756"/>
      <c r="AA1756"/>
      <c r="AB1756"/>
      <c r="AC1756"/>
      <c r="AD1756"/>
      <c r="AE1756"/>
      <c r="AF1756"/>
      <c r="AG1756"/>
      <c r="AH1756"/>
      <c r="AI1756"/>
      <c r="AJ1756"/>
      <c r="AK1756"/>
      <c r="AL1756"/>
      <c r="AM1756"/>
      <c r="AN1756"/>
      <c r="AO1756"/>
      <c r="AP1756"/>
      <c r="AQ1756"/>
      <c r="AR1756"/>
      <c r="AS1756"/>
      <c r="AT1756"/>
      <c r="AU1756"/>
      <c r="AV1756"/>
      <c r="AW1756"/>
      <c r="AX1756"/>
      <c r="AY1756"/>
      <c r="AZ1756"/>
      <c r="BA1756"/>
      <c r="BB1756"/>
      <c r="BC1756"/>
      <c r="BD1756"/>
      <c r="BE1756"/>
      <c r="BF1756"/>
      <c r="BG1756"/>
      <c r="BH1756"/>
      <c r="BI1756"/>
      <c r="BJ1756"/>
      <c r="BK1756"/>
      <c r="BL1756"/>
      <c r="BM1756"/>
      <c r="BN1756"/>
      <c r="BO1756"/>
      <c r="BP1756"/>
      <c r="BQ1756"/>
      <c r="BR1756"/>
      <c r="BS1756"/>
      <c r="BT1756"/>
    </row>
    <row r="1757" spans="1:72" s="8" customFormat="1" x14ac:dyDescent="0.25">
      <c r="A1757" s="93"/>
      <c r="B1757" s="93"/>
      <c r="C1757" s="93"/>
      <c r="D1757" s="93"/>
      <c r="E1757" s="104"/>
      <c r="F1757" s="104"/>
      <c r="G1757" s="104"/>
      <c r="H1757" s="104"/>
      <c r="I1757" s="104"/>
      <c r="J1757" s="104"/>
      <c r="K1757" s="104"/>
      <c r="L1757" s="104"/>
      <c r="M1757"/>
      <c r="N1757"/>
      <c r="O1757"/>
      <c r="P1757"/>
      <c r="Q1757"/>
      <c r="R1757"/>
      <c r="S1757"/>
      <c r="T1757"/>
      <c r="U1757"/>
      <c r="V1757"/>
      <c r="W1757"/>
      <c r="X1757"/>
      <c r="Y1757"/>
      <c r="Z1757"/>
      <c r="AA1757"/>
      <c r="AB1757"/>
      <c r="AC1757"/>
      <c r="AD1757"/>
      <c r="AE1757"/>
      <c r="AF1757"/>
      <c r="AG1757"/>
      <c r="AH1757"/>
      <c r="AI1757"/>
      <c r="AJ1757"/>
      <c r="AK1757"/>
      <c r="AL1757"/>
      <c r="AM1757"/>
      <c r="AN1757"/>
      <c r="AO1757"/>
      <c r="AP1757"/>
      <c r="AQ1757"/>
      <c r="AR1757"/>
      <c r="AS1757"/>
      <c r="AT1757"/>
      <c r="AU1757"/>
      <c r="AV1757"/>
      <c r="AW1757"/>
      <c r="AX1757"/>
      <c r="AY1757"/>
      <c r="AZ1757"/>
      <c r="BA1757"/>
      <c r="BB1757"/>
      <c r="BC1757"/>
      <c r="BD1757"/>
      <c r="BE1757"/>
      <c r="BF1757"/>
      <c r="BG1757"/>
      <c r="BH1757"/>
      <c r="BI1757"/>
      <c r="BJ1757"/>
      <c r="BK1757"/>
      <c r="BL1757"/>
      <c r="BM1757"/>
      <c r="BN1757"/>
      <c r="BO1757"/>
      <c r="BP1757"/>
      <c r="BQ1757"/>
      <c r="BR1757"/>
      <c r="BS1757"/>
      <c r="BT1757"/>
    </row>
    <row r="1758" spans="1:72" s="8" customFormat="1" x14ac:dyDescent="0.25">
      <c r="A1758" s="93"/>
      <c r="B1758" s="93"/>
      <c r="C1758" s="93"/>
      <c r="D1758" s="93"/>
      <c r="E1758" s="104"/>
      <c r="F1758" s="104"/>
      <c r="G1758" s="104"/>
      <c r="H1758" s="104"/>
      <c r="I1758" s="104"/>
      <c r="J1758" s="104"/>
      <c r="K1758" s="104"/>
      <c r="L1758" s="104"/>
      <c r="M1758"/>
      <c r="N1758"/>
      <c r="O1758"/>
      <c r="P1758"/>
      <c r="Q1758"/>
      <c r="R1758"/>
      <c r="S1758"/>
      <c r="T1758"/>
      <c r="U1758"/>
      <c r="V1758"/>
      <c r="W1758"/>
      <c r="X1758"/>
      <c r="Y1758"/>
      <c r="Z1758"/>
      <c r="AA1758"/>
      <c r="AB1758"/>
      <c r="AC1758"/>
      <c r="AD1758"/>
      <c r="AE1758"/>
      <c r="AF1758"/>
      <c r="AG1758"/>
      <c r="AH1758"/>
      <c r="AI1758"/>
      <c r="AJ1758"/>
      <c r="AK1758"/>
      <c r="AL1758"/>
      <c r="AM1758"/>
      <c r="AN1758"/>
      <c r="AO1758"/>
      <c r="AP1758"/>
      <c r="AQ1758"/>
      <c r="AR1758"/>
      <c r="AS1758"/>
      <c r="AT1758"/>
      <c r="AU1758"/>
      <c r="AV1758"/>
      <c r="AW1758"/>
      <c r="AX1758"/>
      <c r="AY1758"/>
      <c r="AZ1758"/>
      <c r="BA1758"/>
      <c r="BB1758"/>
      <c r="BC1758"/>
      <c r="BD1758"/>
      <c r="BE1758"/>
      <c r="BF1758"/>
      <c r="BG1758"/>
      <c r="BH1758"/>
      <c r="BI1758"/>
      <c r="BJ1758"/>
      <c r="BK1758"/>
      <c r="BL1758"/>
      <c r="BM1758"/>
      <c r="BN1758"/>
      <c r="BO1758"/>
      <c r="BP1758"/>
      <c r="BQ1758"/>
      <c r="BR1758"/>
      <c r="BS1758"/>
      <c r="BT1758"/>
    </row>
    <row r="1759" spans="1:72" s="8" customFormat="1" x14ac:dyDescent="0.25">
      <c r="A1759" s="93"/>
      <c r="B1759" s="93"/>
      <c r="C1759" s="93"/>
      <c r="D1759" s="93"/>
      <c r="E1759" s="104"/>
      <c r="F1759" s="104"/>
      <c r="G1759" s="104"/>
      <c r="H1759" s="104"/>
      <c r="I1759" s="104"/>
      <c r="J1759" s="104"/>
      <c r="K1759" s="104"/>
      <c r="L1759" s="104"/>
      <c r="M1759"/>
      <c r="N1759"/>
      <c r="O1759"/>
      <c r="P1759"/>
      <c r="Q1759"/>
      <c r="R1759"/>
      <c r="S1759"/>
      <c r="T1759"/>
      <c r="U1759"/>
      <c r="V1759"/>
      <c r="W1759"/>
      <c r="X1759"/>
      <c r="Y1759"/>
      <c r="Z1759"/>
      <c r="AA1759"/>
      <c r="AB1759"/>
      <c r="AC1759"/>
      <c r="AD1759"/>
      <c r="AE1759"/>
      <c r="AF1759"/>
      <c r="AG1759"/>
      <c r="AH1759"/>
      <c r="AI1759"/>
      <c r="AJ1759"/>
      <c r="AK1759"/>
      <c r="AL1759"/>
      <c r="AM1759"/>
      <c r="AN1759"/>
      <c r="AO1759"/>
      <c r="AP1759"/>
      <c r="AQ1759"/>
      <c r="AR1759"/>
      <c r="AS1759"/>
      <c r="AT1759"/>
      <c r="AU1759"/>
      <c r="AV1759"/>
      <c r="AW1759"/>
      <c r="AX1759"/>
      <c r="AY1759"/>
      <c r="AZ1759"/>
      <c r="BA1759"/>
      <c r="BB1759"/>
      <c r="BC1759"/>
      <c r="BD1759"/>
      <c r="BE1759"/>
      <c r="BF1759"/>
      <c r="BG1759"/>
      <c r="BH1759"/>
      <c r="BI1759"/>
      <c r="BJ1759"/>
      <c r="BK1759"/>
      <c r="BL1759"/>
      <c r="BM1759"/>
      <c r="BN1759"/>
      <c r="BO1759"/>
      <c r="BP1759"/>
      <c r="BQ1759"/>
      <c r="BR1759"/>
      <c r="BS1759"/>
      <c r="BT1759"/>
    </row>
    <row r="1760" spans="1:72" s="8" customFormat="1" x14ac:dyDescent="0.25">
      <c r="A1760" s="93"/>
      <c r="B1760" s="93"/>
      <c r="C1760" s="93"/>
      <c r="D1760" s="93"/>
      <c r="E1760" s="104"/>
      <c r="F1760" s="104"/>
      <c r="G1760" s="104"/>
      <c r="H1760" s="104"/>
      <c r="I1760" s="104"/>
      <c r="J1760" s="104"/>
      <c r="K1760" s="104"/>
      <c r="L1760" s="104"/>
      <c r="M1760"/>
      <c r="N1760"/>
      <c r="O1760"/>
      <c r="P1760"/>
      <c r="Q1760"/>
      <c r="R1760"/>
      <c r="S1760"/>
      <c r="T1760"/>
      <c r="U1760"/>
      <c r="V1760"/>
      <c r="W1760"/>
      <c r="X1760"/>
      <c r="Y1760"/>
      <c r="Z1760"/>
      <c r="AA1760"/>
      <c r="AB1760"/>
      <c r="AC1760"/>
      <c r="AD1760"/>
      <c r="AE1760"/>
      <c r="AF1760"/>
      <c r="AG1760"/>
      <c r="AH1760"/>
      <c r="AI1760"/>
      <c r="AJ1760"/>
      <c r="AK1760"/>
      <c r="AL1760"/>
      <c r="AM1760"/>
      <c r="AN1760"/>
      <c r="AO1760"/>
      <c r="AP1760"/>
      <c r="AQ1760"/>
      <c r="AR1760"/>
      <c r="AS1760"/>
      <c r="AT1760"/>
      <c r="AU1760"/>
      <c r="AV1760"/>
      <c r="AW1760"/>
      <c r="AX1760"/>
      <c r="AY1760"/>
      <c r="AZ1760"/>
      <c r="BA1760"/>
      <c r="BB1760"/>
      <c r="BC1760"/>
      <c r="BD1760"/>
      <c r="BE1760"/>
      <c r="BF1760"/>
      <c r="BG1760"/>
      <c r="BH1760"/>
      <c r="BI1760"/>
      <c r="BJ1760"/>
      <c r="BK1760"/>
      <c r="BL1760"/>
      <c r="BM1760"/>
      <c r="BN1760"/>
      <c r="BO1760"/>
      <c r="BP1760"/>
      <c r="BQ1760"/>
      <c r="BR1760"/>
      <c r="BS1760"/>
      <c r="BT1760"/>
    </row>
    <row r="1761" spans="1:72" s="8" customFormat="1" x14ac:dyDescent="0.25">
      <c r="A1761" s="93"/>
      <c r="B1761" s="93"/>
      <c r="C1761" s="93"/>
      <c r="D1761" s="93"/>
      <c r="E1761" s="104"/>
      <c r="F1761" s="104"/>
      <c r="G1761" s="104"/>
      <c r="H1761" s="104"/>
      <c r="I1761" s="104"/>
      <c r="J1761" s="104"/>
      <c r="K1761" s="104"/>
      <c r="L1761" s="104"/>
      <c r="M1761"/>
      <c r="N1761"/>
      <c r="O1761"/>
      <c r="P1761"/>
      <c r="Q1761"/>
      <c r="R1761"/>
      <c r="S1761"/>
      <c r="T1761"/>
      <c r="U1761"/>
      <c r="V1761"/>
      <c r="W1761"/>
      <c r="X1761"/>
      <c r="Y1761"/>
      <c r="Z1761"/>
      <c r="AA1761"/>
      <c r="AB1761"/>
      <c r="AC1761"/>
      <c r="AD1761"/>
      <c r="AE1761"/>
      <c r="AF1761"/>
      <c r="AG1761"/>
      <c r="AH1761"/>
      <c r="AI1761"/>
      <c r="AJ1761"/>
      <c r="AK1761"/>
      <c r="AL1761"/>
      <c r="AM1761"/>
      <c r="AN1761"/>
      <c r="AO1761"/>
      <c r="AP1761"/>
      <c r="AQ1761"/>
      <c r="AR1761"/>
      <c r="AS1761"/>
      <c r="AT1761"/>
      <c r="AU1761"/>
      <c r="AV1761"/>
      <c r="AW1761"/>
      <c r="AX1761"/>
      <c r="AY1761"/>
      <c r="AZ1761"/>
      <c r="BA1761"/>
      <c r="BB1761"/>
      <c r="BC1761"/>
      <c r="BD1761"/>
      <c r="BE1761"/>
      <c r="BF1761"/>
      <c r="BG1761"/>
      <c r="BH1761"/>
      <c r="BI1761"/>
      <c r="BJ1761"/>
      <c r="BK1761"/>
      <c r="BL1761"/>
      <c r="BM1761"/>
      <c r="BN1761"/>
      <c r="BO1761"/>
      <c r="BP1761"/>
      <c r="BQ1761"/>
      <c r="BR1761"/>
      <c r="BS1761"/>
      <c r="BT1761"/>
    </row>
    <row r="1762" spans="1:72" s="8" customFormat="1" x14ac:dyDescent="0.25">
      <c r="A1762" s="93"/>
      <c r="B1762" s="93"/>
      <c r="C1762" s="93"/>
      <c r="D1762" s="93"/>
      <c r="E1762" s="104"/>
      <c r="F1762" s="104"/>
      <c r="G1762" s="104"/>
      <c r="H1762" s="104"/>
      <c r="I1762" s="104"/>
      <c r="J1762" s="104"/>
      <c r="K1762" s="104"/>
      <c r="L1762" s="104"/>
      <c r="M1762"/>
      <c r="N1762"/>
      <c r="O1762"/>
      <c r="P1762"/>
      <c r="Q1762"/>
      <c r="R1762"/>
      <c r="S1762"/>
      <c r="T1762"/>
      <c r="U1762"/>
      <c r="V1762"/>
      <c r="W1762"/>
      <c r="X1762"/>
      <c r="Y1762"/>
      <c r="Z1762"/>
      <c r="AA1762"/>
      <c r="AB1762"/>
      <c r="AC1762"/>
      <c r="AD1762"/>
      <c r="AE1762"/>
      <c r="AF1762"/>
      <c r="AG1762"/>
      <c r="AH1762"/>
      <c r="AI1762"/>
      <c r="AJ1762"/>
      <c r="AK1762"/>
      <c r="AL1762"/>
      <c r="AM1762"/>
      <c r="AN1762"/>
      <c r="AO1762"/>
      <c r="AP1762"/>
      <c r="AQ1762"/>
      <c r="AR1762"/>
      <c r="AS1762"/>
      <c r="AT1762"/>
      <c r="AU1762"/>
      <c r="AV1762"/>
      <c r="AW1762"/>
      <c r="AX1762"/>
      <c r="AY1762"/>
      <c r="AZ1762"/>
      <c r="BA1762"/>
      <c r="BB1762"/>
      <c r="BC1762"/>
      <c r="BD1762"/>
      <c r="BE1762"/>
      <c r="BF1762"/>
      <c r="BG1762"/>
      <c r="BH1762"/>
      <c r="BI1762"/>
      <c r="BJ1762"/>
      <c r="BK1762"/>
      <c r="BL1762"/>
      <c r="BM1762"/>
      <c r="BN1762"/>
      <c r="BO1762"/>
      <c r="BP1762"/>
      <c r="BQ1762"/>
      <c r="BR1762"/>
      <c r="BS1762"/>
      <c r="BT1762"/>
    </row>
    <row r="1763" spans="1:72" s="8" customFormat="1" x14ac:dyDescent="0.25">
      <c r="A1763" s="93"/>
      <c r="B1763" s="93"/>
      <c r="C1763" s="93"/>
      <c r="D1763" s="93"/>
      <c r="E1763" s="104"/>
      <c r="F1763" s="104"/>
      <c r="G1763" s="104"/>
      <c r="H1763" s="104"/>
      <c r="I1763" s="104"/>
      <c r="J1763" s="104"/>
      <c r="K1763" s="104"/>
      <c r="L1763" s="104"/>
      <c r="M1763"/>
      <c r="N1763"/>
      <c r="O1763"/>
      <c r="P1763"/>
      <c r="Q1763"/>
      <c r="R1763"/>
      <c r="S1763"/>
      <c r="T1763"/>
      <c r="U1763"/>
      <c r="V1763"/>
      <c r="W1763"/>
      <c r="X1763"/>
      <c r="Y1763"/>
      <c r="Z1763"/>
      <c r="AA1763"/>
      <c r="AB1763"/>
      <c r="AC1763"/>
      <c r="AD1763"/>
      <c r="AE1763"/>
      <c r="AF1763"/>
      <c r="AG1763"/>
      <c r="AH1763"/>
      <c r="AI1763"/>
      <c r="AJ1763"/>
      <c r="AK1763"/>
      <c r="AL1763"/>
      <c r="AM1763"/>
      <c r="AN1763"/>
      <c r="AO1763"/>
      <c r="AP1763"/>
      <c r="AQ1763"/>
      <c r="AR1763"/>
      <c r="AS1763"/>
      <c r="AT1763"/>
      <c r="AU1763"/>
      <c r="AV1763"/>
      <c r="AW1763"/>
      <c r="AX1763"/>
      <c r="AY1763"/>
      <c r="AZ1763"/>
      <c r="BA1763"/>
      <c r="BB1763"/>
      <c r="BC1763"/>
      <c r="BD1763"/>
      <c r="BE1763"/>
      <c r="BF1763"/>
      <c r="BG1763"/>
      <c r="BH1763"/>
      <c r="BI1763"/>
      <c r="BJ1763"/>
      <c r="BK1763"/>
      <c r="BL1763"/>
      <c r="BM1763"/>
      <c r="BN1763"/>
      <c r="BO1763"/>
      <c r="BP1763"/>
      <c r="BQ1763"/>
      <c r="BR1763"/>
      <c r="BS1763"/>
      <c r="BT1763"/>
    </row>
    <row r="1764" spans="1:72" s="8" customFormat="1" x14ac:dyDescent="0.25">
      <c r="A1764" s="93"/>
      <c r="B1764" s="93"/>
      <c r="C1764" s="93"/>
      <c r="D1764" s="93"/>
      <c r="E1764" s="104"/>
      <c r="F1764" s="104"/>
      <c r="G1764" s="104"/>
      <c r="H1764" s="104"/>
      <c r="I1764" s="104"/>
      <c r="J1764" s="104"/>
      <c r="K1764" s="104"/>
      <c r="L1764" s="104"/>
      <c r="M1764"/>
      <c r="N1764"/>
      <c r="O1764"/>
      <c r="P1764"/>
      <c r="Q1764"/>
      <c r="R1764"/>
      <c r="S1764"/>
      <c r="T1764"/>
      <c r="U1764"/>
      <c r="V1764"/>
      <c r="W1764"/>
      <c r="X1764"/>
      <c r="Y1764"/>
      <c r="Z1764"/>
      <c r="AA1764"/>
      <c r="AB1764"/>
      <c r="AC1764"/>
      <c r="AD1764"/>
      <c r="AE1764"/>
      <c r="AF1764"/>
      <c r="AG1764"/>
      <c r="AH1764"/>
      <c r="AI1764"/>
      <c r="AJ1764"/>
      <c r="AK1764"/>
      <c r="AL1764"/>
      <c r="AM1764"/>
      <c r="AN1764"/>
      <c r="AO1764"/>
      <c r="AP1764"/>
      <c r="AQ1764"/>
      <c r="AR1764"/>
      <c r="AS1764"/>
      <c r="AT1764"/>
      <c r="AU1764"/>
      <c r="AV1764"/>
      <c r="AW1764"/>
      <c r="AX1764"/>
      <c r="AY1764"/>
      <c r="AZ1764"/>
      <c r="BA1764"/>
      <c r="BB1764"/>
      <c r="BC1764"/>
      <c r="BD1764"/>
      <c r="BE1764"/>
      <c r="BF1764"/>
      <c r="BG1764"/>
      <c r="BH1764"/>
      <c r="BI1764"/>
      <c r="BJ1764"/>
      <c r="BK1764"/>
      <c r="BL1764"/>
      <c r="BM1764"/>
      <c r="BN1764"/>
      <c r="BO1764"/>
      <c r="BP1764"/>
      <c r="BQ1764"/>
      <c r="BR1764"/>
      <c r="BS1764"/>
      <c r="BT1764"/>
    </row>
    <row r="1765" spans="1:72" s="8" customFormat="1" x14ac:dyDescent="0.25">
      <c r="A1765" s="93"/>
      <c r="B1765" s="93"/>
      <c r="C1765" s="93"/>
      <c r="D1765" s="93"/>
      <c r="E1765" s="104"/>
      <c r="F1765" s="104"/>
      <c r="G1765" s="104"/>
      <c r="H1765" s="104"/>
      <c r="I1765" s="104"/>
      <c r="J1765" s="104"/>
      <c r="K1765" s="104"/>
      <c r="L1765" s="104"/>
      <c r="M1765"/>
      <c r="N1765"/>
      <c r="O1765"/>
      <c r="P1765"/>
      <c r="Q1765"/>
      <c r="R1765"/>
      <c r="S1765"/>
      <c r="T1765"/>
      <c r="U1765"/>
      <c r="V1765"/>
      <c r="W1765"/>
      <c r="X1765"/>
      <c r="Y1765"/>
      <c r="Z1765"/>
      <c r="AA1765"/>
      <c r="AB1765"/>
      <c r="AC1765"/>
      <c r="AD1765"/>
      <c r="AE1765"/>
      <c r="AF1765"/>
      <c r="AG1765"/>
      <c r="AH1765"/>
      <c r="AI1765"/>
      <c r="AJ1765"/>
      <c r="AK1765"/>
      <c r="AL1765"/>
      <c r="AM1765"/>
      <c r="AN1765"/>
      <c r="AO1765"/>
      <c r="AP1765"/>
      <c r="AQ1765"/>
      <c r="AR1765"/>
      <c r="AS1765"/>
      <c r="AT1765"/>
      <c r="AU1765"/>
      <c r="AV1765"/>
      <c r="AW1765"/>
      <c r="AX1765"/>
      <c r="AY1765"/>
      <c r="AZ1765"/>
      <c r="BA1765"/>
      <c r="BB1765"/>
      <c r="BC1765"/>
      <c r="BD1765"/>
      <c r="BE1765"/>
      <c r="BF1765"/>
      <c r="BG1765"/>
      <c r="BH1765"/>
      <c r="BI1765"/>
      <c r="BJ1765"/>
      <c r="BK1765"/>
      <c r="BL1765"/>
      <c r="BM1765"/>
      <c r="BN1765"/>
      <c r="BO1765"/>
      <c r="BP1765"/>
      <c r="BQ1765"/>
      <c r="BR1765"/>
      <c r="BS1765"/>
      <c r="BT1765"/>
    </row>
    <row r="1766" spans="1:72" s="8" customFormat="1" x14ac:dyDescent="0.25">
      <c r="A1766" s="93"/>
      <c r="B1766" s="93"/>
      <c r="C1766" s="93"/>
      <c r="D1766" s="93"/>
      <c r="E1766" s="104"/>
      <c r="F1766" s="104"/>
      <c r="G1766" s="104"/>
      <c r="H1766" s="104"/>
      <c r="I1766" s="104"/>
      <c r="J1766" s="104"/>
      <c r="K1766" s="104"/>
      <c r="L1766" s="104"/>
      <c r="M1766"/>
      <c r="N1766"/>
      <c r="O1766"/>
      <c r="P1766"/>
      <c r="Q1766"/>
      <c r="R1766"/>
      <c r="S1766"/>
      <c r="T1766"/>
      <c r="U1766"/>
      <c r="V1766"/>
      <c r="W1766"/>
      <c r="X1766"/>
      <c r="Y1766"/>
      <c r="Z1766"/>
      <c r="AA1766"/>
      <c r="AB1766"/>
      <c r="AC1766"/>
      <c r="AD1766"/>
      <c r="AE1766"/>
      <c r="AF1766"/>
      <c r="AG1766"/>
      <c r="AH1766"/>
      <c r="AI1766"/>
      <c r="AJ1766"/>
      <c r="AK1766"/>
      <c r="AL1766"/>
      <c r="AM1766"/>
      <c r="AN1766"/>
      <c r="AO1766"/>
      <c r="AP1766"/>
      <c r="AQ1766"/>
      <c r="AR1766"/>
      <c r="AS1766"/>
      <c r="AT1766"/>
      <c r="AU1766"/>
      <c r="AV1766"/>
      <c r="AW1766"/>
      <c r="AX1766"/>
      <c r="AY1766"/>
      <c r="AZ1766"/>
      <c r="BA1766"/>
      <c r="BB1766"/>
      <c r="BC1766"/>
      <c r="BD1766"/>
      <c r="BE1766"/>
      <c r="BF1766"/>
      <c r="BG1766"/>
      <c r="BH1766"/>
      <c r="BI1766"/>
      <c r="BJ1766"/>
      <c r="BK1766"/>
      <c r="BL1766"/>
      <c r="BM1766"/>
      <c r="BN1766"/>
      <c r="BO1766"/>
      <c r="BP1766"/>
      <c r="BQ1766"/>
      <c r="BR1766"/>
      <c r="BS1766"/>
      <c r="BT1766"/>
    </row>
    <row r="1767" spans="1:72" s="8" customFormat="1" x14ac:dyDescent="0.25">
      <c r="A1767" s="93"/>
      <c r="B1767" s="93"/>
      <c r="C1767" s="93"/>
      <c r="D1767" s="93"/>
      <c r="E1767" s="104"/>
      <c r="F1767" s="104"/>
      <c r="G1767" s="104"/>
      <c r="H1767" s="104"/>
      <c r="I1767" s="104"/>
      <c r="J1767" s="104"/>
      <c r="K1767" s="104"/>
      <c r="L1767" s="104"/>
      <c r="M1767"/>
      <c r="N1767"/>
      <c r="O1767"/>
      <c r="P1767"/>
      <c r="Q1767"/>
      <c r="R1767"/>
      <c r="S1767"/>
      <c r="T1767"/>
      <c r="U1767"/>
      <c r="V1767"/>
      <c r="W1767"/>
      <c r="X1767"/>
      <c r="Y1767"/>
      <c r="Z1767"/>
      <c r="AA1767"/>
      <c r="AB1767"/>
      <c r="AC1767"/>
      <c r="AD1767"/>
      <c r="AE1767"/>
      <c r="AF1767"/>
      <c r="AG1767"/>
      <c r="AH1767"/>
      <c r="AI1767"/>
      <c r="AJ1767"/>
      <c r="AK1767"/>
      <c r="AL1767"/>
      <c r="AM1767"/>
      <c r="AN1767"/>
      <c r="AO1767"/>
      <c r="AP1767"/>
      <c r="AQ1767"/>
      <c r="AR1767"/>
      <c r="AS1767"/>
      <c r="AT1767"/>
      <c r="AU1767"/>
      <c r="AV1767"/>
      <c r="AW1767"/>
      <c r="AX1767"/>
      <c r="AY1767"/>
      <c r="AZ1767"/>
      <c r="BA1767"/>
      <c r="BB1767"/>
      <c r="BC1767"/>
      <c r="BD1767"/>
      <c r="BE1767"/>
      <c r="BF1767"/>
      <c r="BG1767"/>
      <c r="BH1767"/>
      <c r="BI1767"/>
      <c r="BJ1767"/>
      <c r="BK1767"/>
      <c r="BL1767"/>
      <c r="BM1767"/>
      <c r="BN1767"/>
      <c r="BO1767"/>
      <c r="BP1767"/>
      <c r="BQ1767"/>
      <c r="BR1767"/>
      <c r="BS1767"/>
      <c r="BT1767"/>
    </row>
    <row r="1768" spans="1:72" s="8" customFormat="1" x14ac:dyDescent="0.25">
      <c r="A1768" s="93"/>
      <c r="B1768" s="93"/>
      <c r="C1768" s="93"/>
      <c r="D1768" s="93"/>
      <c r="E1768" s="104"/>
      <c r="F1768" s="104"/>
      <c r="G1768" s="104"/>
      <c r="H1768" s="104"/>
      <c r="I1768" s="104"/>
      <c r="J1768" s="104"/>
      <c r="K1768" s="104"/>
      <c r="L1768" s="104"/>
      <c r="M1768"/>
      <c r="N1768"/>
      <c r="O1768"/>
      <c r="P1768"/>
      <c r="Q1768"/>
      <c r="R1768"/>
      <c r="S1768"/>
      <c r="T1768"/>
      <c r="U1768"/>
      <c r="V1768"/>
      <c r="W1768"/>
      <c r="X1768"/>
      <c r="Y1768"/>
      <c r="Z1768"/>
      <c r="AA1768"/>
      <c r="AB1768"/>
      <c r="AC1768"/>
      <c r="AD1768"/>
      <c r="AE1768"/>
      <c r="AF1768"/>
      <c r="AG1768"/>
      <c r="AH1768"/>
      <c r="AI1768"/>
      <c r="AJ1768"/>
      <c r="AK1768"/>
      <c r="AL1768"/>
      <c r="AM1768"/>
      <c r="AN1768"/>
      <c r="AO1768"/>
      <c r="AP1768"/>
      <c r="AQ1768"/>
      <c r="AR1768"/>
      <c r="AS1768"/>
      <c r="AT1768"/>
      <c r="AU1768"/>
      <c r="AV1768"/>
      <c r="AW1768"/>
      <c r="AX1768"/>
      <c r="AY1768"/>
      <c r="AZ1768"/>
      <c r="BA1768"/>
      <c r="BB1768"/>
      <c r="BC1768"/>
      <c r="BD1768"/>
      <c r="BE1768"/>
      <c r="BF1768"/>
      <c r="BG1768"/>
      <c r="BH1768"/>
      <c r="BI1768"/>
      <c r="BJ1768"/>
      <c r="BK1768"/>
      <c r="BL1768"/>
      <c r="BM1768"/>
      <c r="BN1768"/>
      <c r="BO1768"/>
      <c r="BP1768"/>
      <c r="BQ1768"/>
      <c r="BR1768"/>
      <c r="BS1768"/>
      <c r="BT1768"/>
    </row>
    <row r="1769" spans="1:72" s="8" customFormat="1" x14ac:dyDescent="0.25">
      <c r="A1769" s="93"/>
      <c r="B1769" s="93"/>
      <c r="C1769" s="93"/>
      <c r="D1769" s="93"/>
      <c r="E1769" s="104"/>
      <c r="F1769" s="104"/>
      <c r="G1769" s="104"/>
      <c r="H1769" s="104"/>
      <c r="I1769" s="104"/>
      <c r="J1769" s="104"/>
      <c r="K1769" s="104"/>
      <c r="L1769" s="104"/>
      <c r="M1769"/>
      <c r="N1769"/>
      <c r="O1769"/>
      <c r="P1769"/>
      <c r="Q1769"/>
      <c r="R1769"/>
      <c r="S1769"/>
      <c r="T1769"/>
      <c r="U1769"/>
      <c r="V1769"/>
      <c r="W1769"/>
      <c r="X1769"/>
      <c r="Y1769"/>
      <c r="Z1769"/>
      <c r="AA1769"/>
      <c r="AB1769"/>
      <c r="AC1769"/>
      <c r="AD1769"/>
      <c r="AE1769"/>
      <c r="AF1769"/>
      <c r="AG1769"/>
      <c r="AH1769"/>
      <c r="AI1769"/>
      <c r="AJ1769"/>
      <c r="AK1769"/>
      <c r="AL1769"/>
      <c r="AM1769"/>
      <c r="AN1769"/>
      <c r="AO1769"/>
      <c r="AP1769"/>
      <c r="AQ1769"/>
      <c r="AR1769"/>
      <c r="AS1769"/>
      <c r="AT1769"/>
      <c r="AU1769"/>
      <c r="AV1769"/>
      <c r="AW1769"/>
      <c r="AX1769"/>
      <c r="AY1769"/>
      <c r="AZ1769"/>
      <c r="BA1769"/>
      <c r="BB1769"/>
      <c r="BC1769"/>
      <c r="BD1769"/>
      <c r="BE1769"/>
      <c r="BF1769"/>
      <c r="BG1769"/>
      <c r="BH1769"/>
      <c r="BI1769"/>
      <c r="BJ1769"/>
      <c r="BK1769"/>
      <c r="BL1769"/>
      <c r="BM1769"/>
      <c r="BN1769"/>
      <c r="BO1769"/>
      <c r="BP1769"/>
      <c r="BQ1769"/>
      <c r="BR1769"/>
      <c r="BS1769"/>
      <c r="BT1769"/>
    </row>
    <row r="1770" spans="1:72" s="8" customFormat="1" x14ac:dyDescent="0.25">
      <c r="A1770" s="93"/>
      <c r="B1770" s="93"/>
      <c r="C1770" s="93"/>
      <c r="D1770" s="93"/>
      <c r="E1770" s="104"/>
      <c r="F1770" s="104"/>
      <c r="G1770" s="104"/>
      <c r="H1770" s="104"/>
      <c r="I1770" s="104"/>
      <c r="J1770" s="104"/>
      <c r="K1770" s="104"/>
      <c r="L1770" s="104"/>
      <c r="M1770"/>
      <c r="N1770"/>
      <c r="O1770"/>
      <c r="P1770"/>
      <c r="Q1770"/>
      <c r="R1770"/>
      <c r="S1770"/>
      <c r="T1770"/>
      <c r="U1770"/>
      <c r="V1770"/>
      <c r="W1770"/>
      <c r="X1770"/>
      <c r="Y1770"/>
      <c r="Z1770"/>
      <c r="AA1770"/>
      <c r="AB1770"/>
      <c r="AC1770"/>
      <c r="AD1770"/>
      <c r="AE1770"/>
      <c r="AF1770"/>
      <c r="AG1770"/>
      <c r="AH1770"/>
      <c r="AI1770"/>
      <c r="AJ1770"/>
      <c r="AK1770"/>
      <c r="AL1770"/>
      <c r="AM1770"/>
      <c r="AN1770"/>
      <c r="AO1770"/>
      <c r="AP1770"/>
      <c r="AQ1770"/>
      <c r="AR1770"/>
      <c r="AS1770"/>
      <c r="AT1770"/>
      <c r="AU1770"/>
      <c r="AV1770"/>
      <c r="AW1770"/>
      <c r="AX1770"/>
      <c r="AY1770"/>
      <c r="AZ1770"/>
      <c r="BA1770"/>
      <c r="BB1770"/>
      <c r="BC1770"/>
      <c r="BD1770"/>
      <c r="BE1770"/>
      <c r="BF1770"/>
      <c r="BG1770"/>
      <c r="BH1770"/>
      <c r="BI1770"/>
      <c r="BJ1770"/>
      <c r="BK1770"/>
      <c r="BL1770"/>
      <c r="BM1770"/>
      <c r="BN1770"/>
      <c r="BO1770"/>
      <c r="BP1770"/>
      <c r="BQ1770"/>
      <c r="BR1770"/>
      <c r="BS1770"/>
      <c r="BT1770"/>
    </row>
    <row r="1771" spans="1:72" s="8" customFormat="1" x14ac:dyDescent="0.25">
      <c r="A1771" s="93"/>
      <c r="B1771" s="93"/>
      <c r="C1771" s="93"/>
      <c r="D1771" s="93"/>
      <c r="E1771" s="104"/>
      <c r="F1771" s="104"/>
      <c r="G1771" s="104"/>
      <c r="H1771" s="104"/>
      <c r="I1771" s="104"/>
      <c r="J1771" s="104"/>
      <c r="K1771" s="104"/>
      <c r="L1771" s="104"/>
      <c r="M1771"/>
      <c r="N1771"/>
      <c r="O1771"/>
      <c r="P1771"/>
      <c r="Q1771"/>
      <c r="R1771"/>
      <c r="S1771"/>
      <c r="T1771"/>
      <c r="U1771"/>
      <c r="V1771"/>
      <c r="W1771"/>
      <c r="X1771"/>
      <c r="Y1771"/>
      <c r="Z1771"/>
      <c r="AA1771"/>
      <c r="AB1771"/>
      <c r="AC1771"/>
      <c r="AD1771"/>
      <c r="AE1771"/>
      <c r="AF1771"/>
      <c r="AG1771"/>
      <c r="AH1771"/>
      <c r="AI1771"/>
      <c r="AJ1771"/>
      <c r="AK1771"/>
      <c r="AL1771"/>
      <c r="AM1771"/>
      <c r="AN1771"/>
      <c r="AO1771"/>
      <c r="AP1771"/>
      <c r="AQ1771"/>
      <c r="AR1771"/>
      <c r="AS1771"/>
      <c r="AT1771"/>
      <c r="AU1771"/>
      <c r="AV1771"/>
      <c r="AW1771"/>
      <c r="AX1771"/>
      <c r="AY1771"/>
      <c r="AZ1771"/>
      <c r="BA1771"/>
      <c r="BB1771"/>
      <c r="BC1771"/>
      <c r="BD1771"/>
      <c r="BE1771"/>
      <c r="BF1771"/>
      <c r="BG1771"/>
      <c r="BH1771"/>
      <c r="BI1771"/>
      <c r="BJ1771"/>
      <c r="BK1771"/>
      <c r="BL1771"/>
      <c r="BM1771"/>
      <c r="BN1771"/>
      <c r="BO1771"/>
      <c r="BP1771"/>
      <c r="BQ1771"/>
      <c r="BR1771"/>
      <c r="BS1771"/>
      <c r="BT1771"/>
    </row>
    <row r="1772" spans="1:72" s="8" customFormat="1" x14ac:dyDescent="0.25">
      <c r="A1772" s="93"/>
      <c r="B1772" s="93"/>
      <c r="C1772" s="93"/>
      <c r="D1772" s="93"/>
      <c r="E1772" s="104"/>
      <c r="F1772" s="104"/>
      <c r="G1772" s="104"/>
      <c r="H1772" s="104"/>
      <c r="I1772" s="104"/>
      <c r="J1772" s="104"/>
      <c r="K1772" s="104"/>
      <c r="L1772" s="104"/>
      <c r="M1772"/>
      <c r="N1772"/>
      <c r="O1772"/>
      <c r="P1772"/>
      <c r="Q1772"/>
      <c r="R1772"/>
      <c r="S1772"/>
      <c r="T1772"/>
      <c r="U1772"/>
      <c r="V1772"/>
      <c r="W1772"/>
      <c r="X1772"/>
      <c r="Y1772"/>
      <c r="Z1772"/>
      <c r="AA1772"/>
      <c r="AB1772"/>
      <c r="AC1772"/>
      <c r="AD1772"/>
      <c r="AE1772"/>
      <c r="AF1772"/>
      <c r="AG1772"/>
      <c r="AH1772"/>
      <c r="AI1772"/>
      <c r="AJ1772"/>
      <c r="AK1772"/>
      <c r="AL1772"/>
      <c r="AM1772"/>
      <c r="AN1772"/>
      <c r="AO1772"/>
      <c r="AP1772"/>
      <c r="AQ1772"/>
      <c r="AR1772"/>
      <c r="AS1772"/>
      <c r="AT1772"/>
      <c r="AU1772"/>
      <c r="AV1772"/>
      <c r="AW1772"/>
      <c r="AX1772"/>
      <c r="AY1772"/>
      <c r="AZ1772"/>
      <c r="BA1772"/>
      <c r="BB1772"/>
      <c r="BC1772"/>
      <c r="BD1772"/>
      <c r="BE1772"/>
      <c r="BF1772"/>
      <c r="BG1772"/>
      <c r="BH1772"/>
      <c r="BI1772"/>
      <c r="BJ1772"/>
      <c r="BK1772"/>
      <c r="BL1772"/>
      <c r="BM1772"/>
      <c r="BN1772"/>
      <c r="BO1772"/>
      <c r="BP1772"/>
      <c r="BQ1772"/>
      <c r="BR1772"/>
      <c r="BS1772"/>
      <c r="BT1772"/>
    </row>
    <row r="1773" spans="1:72" s="8" customFormat="1" x14ac:dyDescent="0.25">
      <c r="A1773" s="93"/>
      <c r="B1773" s="93"/>
      <c r="C1773" s="93"/>
      <c r="D1773" s="93"/>
      <c r="E1773" s="104"/>
      <c r="F1773" s="104"/>
      <c r="G1773" s="104"/>
      <c r="H1773" s="104"/>
      <c r="I1773" s="104"/>
      <c r="J1773" s="104"/>
      <c r="K1773" s="104"/>
      <c r="L1773" s="104"/>
      <c r="M1773"/>
      <c r="N1773"/>
      <c r="O1773"/>
      <c r="P1773"/>
      <c r="Q1773"/>
      <c r="R1773"/>
      <c r="S1773"/>
      <c r="T1773"/>
      <c r="U1773"/>
      <c r="V1773"/>
      <c r="W1773"/>
      <c r="X1773"/>
      <c r="Y1773"/>
      <c r="Z1773"/>
      <c r="AA1773"/>
      <c r="AB1773"/>
      <c r="AC1773"/>
      <c r="AD1773"/>
      <c r="AE1773"/>
      <c r="AF1773"/>
      <c r="AG1773"/>
      <c r="AH1773"/>
      <c r="AI1773"/>
      <c r="AJ1773"/>
      <c r="AK1773"/>
      <c r="AL1773"/>
      <c r="AM1773"/>
      <c r="AN1773"/>
      <c r="AO1773"/>
      <c r="AP1773"/>
      <c r="AQ1773"/>
      <c r="AR1773"/>
      <c r="AS1773"/>
      <c r="AT1773"/>
      <c r="AU1773"/>
      <c r="AV1773"/>
      <c r="AW1773"/>
      <c r="AX1773"/>
      <c r="AY1773"/>
      <c r="AZ1773"/>
      <c r="BA1773"/>
      <c r="BB1773"/>
      <c r="BC1773"/>
      <c r="BD1773"/>
      <c r="BE1773"/>
      <c r="BF1773"/>
      <c r="BG1773"/>
      <c r="BH1773"/>
      <c r="BI1773"/>
      <c r="BJ1773"/>
      <c r="BK1773"/>
      <c r="BL1773"/>
      <c r="BM1773"/>
      <c r="BN1773"/>
      <c r="BO1773"/>
      <c r="BP1773"/>
      <c r="BQ1773"/>
      <c r="BR1773"/>
      <c r="BS1773"/>
      <c r="BT1773"/>
    </row>
    <row r="1774" spans="1:72" s="8" customFormat="1" x14ac:dyDescent="0.25">
      <c r="A1774" s="93"/>
      <c r="B1774" s="93"/>
      <c r="C1774" s="93"/>
      <c r="D1774" s="93"/>
      <c r="E1774" s="104"/>
      <c r="F1774" s="104"/>
      <c r="G1774" s="104"/>
      <c r="H1774" s="104"/>
      <c r="I1774" s="104"/>
      <c r="J1774" s="104"/>
      <c r="K1774" s="104"/>
      <c r="L1774" s="104"/>
      <c r="M1774"/>
      <c r="N1774"/>
      <c r="O1774"/>
      <c r="P1774"/>
      <c r="Q1774"/>
      <c r="R1774"/>
      <c r="S1774"/>
      <c r="T1774"/>
      <c r="U1774"/>
      <c r="V1774"/>
      <c r="W1774"/>
      <c r="X1774"/>
      <c r="Y1774"/>
      <c r="Z1774"/>
      <c r="AA1774"/>
      <c r="AB1774"/>
      <c r="AC1774"/>
      <c r="AD1774"/>
      <c r="AE1774"/>
      <c r="AF1774"/>
      <c r="AG1774"/>
      <c r="AH1774"/>
      <c r="AI1774"/>
      <c r="AJ1774"/>
      <c r="AK1774"/>
      <c r="AL1774"/>
      <c r="AM1774"/>
      <c r="AN1774"/>
      <c r="AO1774"/>
      <c r="AP1774"/>
      <c r="AQ1774"/>
      <c r="AR1774"/>
      <c r="AS1774"/>
      <c r="AT1774"/>
      <c r="AU1774"/>
      <c r="AV1774"/>
      <c r="AW1774"/>
      <c r="AX1774"/>
      <c r="AY1774"/>
      <c r="AZ1774"/>
      <c r="BA1774"/>
      <c r="BB1774"/>
      <c r="BC1774"/>
      <c r="BD1774"/>
      <c r="BE1774"/>
      <c r="BF1774"/>
      <c r="BG1774"/>
      <c r="BH1774"/>
      <c r="BI1774"/>
      <c r="BJ1774"/>
      <c r="BK1774"/>
      <c r="BL1774"/>
      <c r="BM1774"/>
      <c r="BN1774"/>
      <c r="BO1774"/>
      <c r="BP1774"/>
      <c r="BQ1774"/>
      <c r="BR1774"/>
      <c r="BS1774"/>
      <c r="BT1774"/>
    </row>
    <row r="1775" spans="1:72" s="8" customFormat="1" x14ac:dyDescent="0.25">
      <c r="A1775" s="93"/>
      <c r="B1775" s="93"/>
      <c r="C1775" s="93"/>
      <c r="D1775" s="93"/>
      <c r="E1775" s="104"/>
      <c r="F1775" s="104"/>
      <c r="G1775" s="104"/>
      <c r="H1775" s="104"/>
      <c r="I1775" s="104"/>
      <c r="J1775" s="104"/>
      <c r="K1775" s="104"/>
      <c r="L1775" s="104"/>
      <c r="M1775"/>
      <c r="N1775"/>
      <c r="O1775"/>
      <c r="P1775"/>
      <c r="Q1775"/>
      <c r="R1775"/>
      <c r="S1775"/>
      <c r="T1775"/>
      <c r="U1775"/>
      <c r="V1775"/>
      <c r="W1775"/>
      <c r="X1775"/>
      <c r="Y1775"/>
      <c r="Z1775"/>
      <c r="AA1775"/>
      <c r="AB1775"/>
      <c r="AC1775"/>
      <c r="AD1775"/>
      <c r="AE1775"/>
      <c r="AF1775"/>
      <c r="AG1775"/>
      <c r="AH1775"/>
      <c r="AI1775"/>
      <c r="AJ1775"/>
      <c r="AK1775"/>
      <c r="AL1775"/>
      <c r="AM1775"/>
      <c r="AN1775"/>
      <c r="AO1775"/>
      <c r="AP1775"/>
      <c r="AQ1775"/>
      <c r="AR1775"/>
      <c r="AS1775"/>
      <c r="AT1775"/>
      <c r="AU1775"/>
      <c r="AV1775"/>
      <c r="AW1775"/>
      <c r="AX1775"/>
      <c r="AY1775"/>
      <c r="AZ1775"/>
      <c r="BA1775"/>
      <c r="BB1775"/>
      <c r="BC1775"/>
      <c r="BD1775"/>
      <c r="BE1775"/>
      <c r="BF1775"/>
      <c r="BG1775"/>
      <c r="BH1775"/>
      <c r="BI1775"/>
      <c r="BJ1775"/>
      <c r="BK1775"/>
      <c r="BL1775"/>
      <c r="BM1775"/>
      <c r="BN1775"/>
      <c r="BO1775"/>
      <c r="BP1775"/>
      <c r="BQ1775"/>
      <c r="BR1775"/>
      <c r="BS1775"/>
      <c r="BT1775"/>
    </row>
    <row r="1776" spans="1:72" s="8" customFormat="1" x14ac:dyDescent="0.25">
      <c r="A1776" s="93"/>
      <c r="B1776" s="93"/>
      <c r="C1776" s="93"/>
      <c r="D1776" s="93"/>
      <c r="E1776" s="104"/>
      <c r="F1776" s="104"/>
      <c r="G1776" s="104"/>
      <c r="H1776" s="104"/>
      <c r="I1776" s="104"/>
      <c r="J1776" s="104"/>
      <c r="K1776" s="104"/>
      <c r="L1776" s="104"/>
      <c r="M1776"/>
      <c r="N1776"/>
      <c r="O1776"/>
      <c r="P1776"/>
      <c r="Q1776"/>
      <c r="R1776"/>
      <c r="S1776"/>
      <c r="T1776"/>
      <c r="U1776"/>
      <c r="V1776"/>
      <c r="W1776"/>
      <c r="X1776"/>
      <c r="Y1776"/>
      <c r="Z1776"/>
      <c r="AA1776"/>
      <c r="AB1776"/>
      <c r="AC1776"/>
      <c r="AD1776"/>
      <c r="AE1776"/>
      <c r="AF1776"/>
      <c r="AG1776"/>
      <c r="AH1776"/>
      <c r="AI1776"/>
      <c r="AJ1776"/>
      <c r="AK1776"/>
      <c r="AL1776"/>
      <c r="AM1776"/>
      <c r="AN1776"/>
      <c r="AO1776"/>
      <c r="AP1776"/>
      <c r="AQ1776"/>
      <c r="AR1776"/>
      <c r="AS1776"/>
      <c r="AT1776"/>
      <c r="AU1776"/>
      <c r="AV1776"/>
      <c r="AW1776"/>
      <c r="AX1776"/>
      <c r="AY1776"/>
      <c r="AZ1776"/>
      <c r="BA1776"/>
      <c r="BB1776"/>
      <c r="BC1776"/>
      <c r="BD1776"/>
      <c r="BE1776"/>
      <c r="BF1776"/>
      <c r="BG1776"/>
      <c r="BH1776"/>
      <c r="BI1776"/>
      <c r="BJ1776"/>
      <c r="BK1776"/>
      <c r="BL1776"/>
      <c r="BM1776"/>
      <c r="BN1776"/>
      <c r="BO1776"/>
      <c r="BP1776"/>
      <c r="BQ1776"/>
      <c r="BR1776"/>
      <c r="BS1776"/>
      <c r="BT1776"/>
    </row>
    <row r="1777" spans="1:72" s="8" customFormat="1" x14ac:dyDescent="0.25">
      <c r="A1777" s="93"/>
      <c r="B1777" s="93"/>
      <c r="C1777" s="93"/>
      <c r="D1777" s="93"/>
      <c r="E1777" s="104"/>
      <c r="F1777" s="104"/>
      <c r="G1777" s="104"/>
      <c r="H1777" s="104"/>
      <c r="I1777" s="104"/>
      <c r="J1777" s="104"/>
      <c r="K1777" s="104"/>
      <c r="L1777" s="104"/>
      <c r="M1777"/>
      <c r="N1777"/>
      <c r="O1777"/>
      <c r="P1777"/>
      <c r="Q1777"/>
      <c r="R1777"/>
      <c r="S1777"/>
      <c r="T1777"/>
      <c r="U1777"/>
      <c r="V1777"/>
      <c r="W1777"/>
      <c r="X1777"/>
      <c r="Y1777"/>
      <c r="Z1777"/>
      <c r="AA1777"/>
      <c r="AB1777"/>
      <c r="AC1777"/>
      <c r="AD1777"/>
      <c r="AE1777"/>
      <c r="AF1777"/>
      <c r="AG1777"/>
      <c r="AH1777"/>
      <c r="AI1777"/>
      <c r="AJ1777"/>
      <c r="AK1777"/>
      <c r="AL1777"/>
      <c r="AM1777"/>
      <c r="AN1777"/>
      <c r="AO1777"/>
      <c r="AP1777"/>
      <c r="AQ1777"/>
      <c r="AR1777"/>
      <c r="AS1777"/>
      <c r="AT1777"/>
      <c r="AU1777"/>
      <c r="AV1777"/>
      <c r="AW1777"/>
      <c r="AX1777"/>
      <c r="AY1777"/>
      <c r="AZ1777"/>
      <c r="BA1777"/>
      <c r="BB1777"/>
      <c r="BC1777"/>
      <c r="BD1777"/>
      <c r="BE1777"/>
      <c r="BF1777"/>
      <c r="BG1777"/>
      <c r="BH1777"/>
      <c r="BI1777"/>
      <c r="BJ1777"/>
      <c r="BK1777"/>
      <c r="BL1777"/>
      <c r="BM1777"/>
      <c r="BN1777"/>
      <c r="BO1777"/>
      <c r="BP1777"/>
      <c r="BQ1777"/>
      <c r="BR1777"/>
      <c r="BS1777"/>
      <c r="BT1777"/>
    </row>
    <row r="1778" spans="1:72" s="8" customFormat="1" x14ac:dyDescent="0.25">
      <c r="A1778" s="93"/>
      <c r="B1778" s="93"/>
      <c r="C1778" s="93"/>
      <c r="D1778" s="93"/>
      <c r="E1778" s="104"/>
      <c r="F1778" s="104"/>
      <c r="G1778" s="104"/>
      <c r="H1778" s="104"/>
      <c r="I1778" s="104"/>
      <c r="J1778" s="104"/>
      <c r="K1778" s="104"/>
      <c r="L1778" s="104"/>
      <c r="M1778"/>
      <c r="N1778"/>
      <c r="O1778"/>
      <c r="P1778"/>
      <c r="Q1778"/>
      <c r="R1778"/>
      <c r="S1778"/>
      <c r="T1778"/>
      <c r="U1778"/>
      <c r="V1778"/>
      <c r="W1778"/>
      <c r="X1778"/>
      <c r="Y1778"/>
      <c r="Z1778"/>
      <c r="AA1778"/>
      <c r="AB1778"/>
      <c r="AC1778"/>
      <c r="AD1778"/>
      <c r="AE1778"/>
      <c r="AF1778"/>
      <c r="AG1778"/>
      <c r="AH1778"/>
      <c r="AI1778"/>
      <c r="AJ1778"/>
      <c r="AK1778"/>
      <c r="AL1778"/>
      <c r="AM1778"/>
      <c r="AN1778"/>
      <c r="AO1778"/>
      <c r="AP1778"/>
      <c r="AQ1778"/>
      <c r="AR1778"/>
      <c r="AS1778"/>
      <c r="AT1778"/>
      <c r="AU1778"/>
      <c r="AV1778"/>
      <c r="AW1778"/>
      <c r="AX1778"/>
      <c r="AY1778"/>
      <c r="AZ1778"/>
      <c r="BA1778"/>
      <c r="BB1778"/>
      <c r="BC1778"/>
      <c r="BD1778"/>
      <c r="BE1778"/>
      <c r="BF1778"/>
      <c r="BG1778"/>
      <c r="BH1778"/>
      <c r="BI1778"/>
      <c r="BJ1778"/>
      <c r="BK1778"/>
      <c r="BL1778"/>
      <c r="BM1778"/>
      <c r="BN1778"/>
      <c r="BO1778"/>
      <c r="BP1778"/>
      <c r="BQ1778"/>
      <c r="BR1778"/>
      <c r="BS1778"/>
      <c r="BT1778"/>
    </row>
    <row r="1779" spans="1:72" s="8" customFormat="1" x14ac:dyDescent="0.25">
      <c r="A1779" s="93"/>
      <c r="B1779" s="93"/>
      <c r="C1779" s="93"/>
      <c r="D1779" s="93"/>
      <c r="E1779" s="104"/>
      <c r="F1779" s="104"/>
      <c r="G1779" s="104"/>
      <c r="H1779" s="104"/>
      <c r="I1779" s="104"/>
      <c r="J1779" s="104"/>
      <c r="K1779" s="104"/>
      <c r="L1779" s="104"/>
      <c r="M1779"/>
      <c r="N1779"/>
      <c r="O1779"/>
      <c r="P1779"/>
      <c r="Q1779"/>
      <c r="R1779"/>
      <c r="S1779"/>
      <c r="T1779"/>
      <c r="U1779"/>
      <c r="V1779"/>
      <c r="W1779"/>
      <c r="X1779"/>
      <c r="Y1779"/>
      <c r="Z1779"/>
      <c r="AA1779"/>
      <c r="AB1779"/>
      <c r="AC1779"/>
      <c r="AD1779"/>
      <c r="AE1779"/>
      <c r="AF1779"/>
      <c r="AG1779"/>
      <c r="AH1779"/>
      <c r="AI1779"/>
      <c r="AJ1779"/>
      <c r="AK1779"/>
      <c r="AL1779"/>
      <c r="AM1779"/>
      <c r="AN1779"/>
      <c r="AO1779"/>
      <c r="AP1779"/>
      <c r="AQ1779"/>
      <c r="AR1779"/>
      <c r="AS1779"/>
      <c r="AT1779"/>
      <c r="AU1779"/>
      <c r="AV1779"/>
      <c r="AW1779"/>
      <c r="AX1779"/>
      <c r="AY1779"/>
      <c r="AZ1779"/>
      <c r="BA1779"/>
      <c r="BB1779"/>
      <c r="BC1779"/>
      <c r="BD1779"/>
      <c r="BE1779"/>
      <c r="BF1779"/>
      <c r="BG1779"/>
      <c r="BH1779"/>
      <c r="BI1779"/>
      <c r="BJ1779"/>
      <c r="BK1779"/>
      <c r="BL1779"/>
      <c r="BM1779"/>
      <c r="BN1779"/>
      <c r="BO1779"/>
      <c r="BP1779"/>
      <c r="BQ1779"/>
      <c r="BR1779"/>
      <c r="BS1779"/>
      <c r="BT1779"/>
    </row>
    <row r="1780" spans="1:72" s="8" customFormat="1" x14ac:dyDescent="0.25">
      <c r="A1780" s="93"/>
      <c r="B1780" s="93"/>
      <c r="C1780" s="93"/>
      <c r="D1780" s="93"/>
      <c r="E1780" s="104"/>
      <c r="F1780" s="104"/>
      <c r="G1780" s="104"/>
      <c r="H1780" s="104"/>
      <c r="I1780" s="104"/>
      <c r="J1780" s="104"/>
      <c r="K1780" s="104"/>
      <c r="L1780" s="104"/>
      <c r="M1780"/>
      <c r="N1780"/>
      <c r="O1780"/>
      <c r="P1780"/>
      <c r="Q1780"/>
      <c r="R1780"/>
      <c r="S1780"/>
      <c r="T1780"/>
      <c r="U1780"/>
      <c r="V1780"/>
      <c r="W1780"/>
      <c r="X1780"/>
      <c r="Y1780"/>
      <c r="Z1780"/>
      <c r="AA1780"/>
      <c r="AB1780"/>
      <c r="AC1780"/>
      <c r="AD1780"/>
      <c r="AE1780"/>
      <c r="AF1780"/>
      <c r="AG1780"/>
      <c r="AH1780"/>
      <c r="AI1780"/>
      <c r="AJ1780"/>
      <c r="AK1780"/>
      <c r="AL1780"/>
      <c r="AM1780"/>
      <c r="AN1780"/>
      <c r="AO1780"/>
      <c r="AP1780"/>
      <c r="AQ1780"/>
      <c r="AR1780"/>
      <c r="AS1780"/>
      <c r="AT1780"/>
      <c r="AU1780"/>
      <c r="AV1780"/>
      <c r="AW1780"/>
      <c r="AX1780"/>
      <c r="AY1780"/>
      <c r="AZ1780"/>
      <c r="BA1780"/>
      <c r="BB1780"/>
      <c r="BC1780"/>
      <c r="BD1780"/>
      <c r="BE1780"/>
      <c r="BF1780"/>
      <c r="BG1780"/>
      <c r="BH1780"/>
      <c r="BI1780"/>
      <c r="BJ1780"/>
      <c r="BK1780"/>
      <c r="BL1780"/>
      <c r="BM1780"/>
      <c r="BN1780"/>
      <c r="BO1780"/>
      <c r="BP1780"/>
      <c r="BQ1780"/>
      <c r="BR1780"/>
      <c r="BS1780"/>
      <c r="BT1780"/>
    </row>
    <row r="1781" spans="1:72" s="8" customFormat="1" x14ac:dyDescent="0.25">
      <c r="A1781" s="93"/>
      <c r="B1781" s="93"/>
      <c r="C1781" s="93"/>
      <c r="D1781" s="93"/>
      <c r="E1781" s="104"/>
      <c r="F1781" s="104"/>
      <c r="G1781" s="104"/>
      <c r="H1781" s="104"/>
      <c r="I1781" s="104"/>
      <c r="J1781" s="104"/>
      <c r="K1781" s="104"/>
      <c r="L1781" s="104"/>
      <c r="M1781"/>
      <c r="N1781"/>
      <c r="O1781"/>
      <c r="P1781"/>
      <c r="Q1781"/>
      <c r="R1781"/>
      <c r="S1781"/>
      <c r="T1781"/>
      <c r="U1781"/>
      <c r="V1781"/>
      <c r="W1781"/>
      <c r="X1781"/>
      <c r="Y1781"/>
      <c r="Z1781"/>
      <c r="AA1781"/>
      <c r="AB1781"/>
      <c r="AC1781"/>
      <c r="AD1781"/>
      <c r="AE1781"/>
      <c r="AF1781"/>
      <c r="AG1781"/>
      <c r="AH1781"/>
      <c r="AI1781"/>
      <c r="AJ1781"/>
      <c r="AK1781"/>
      <c r="AL1781"/>
      <c r="AM1781"/>
      <c r="AN1781"/>
      <c r="AO1781"/>
      <c r="AP1781"/>
      <c r="AQ1781"/>
      <c r="AR1781"/>
      <c r="AS1781"/>
      <c r="AT1781"/>
      <c r="AU1781"/>
      <c r="AV1781"/>
      <c r="AW1781"/>
      <c r="AX1781"/>
      <c r="AY1781"/>
      <c r="AZ1781"/>
      <c r="BA1781"/>
      <c r="BB1781"/>
      <c r="BC1781"/>
      <c r="BD1781"/>
      <c r="BE1781"/>
      <c r="BF1781"/>
      <c r="BG1781"/>
      <c r="BH1781"/>
      <c r="BI1781"/>
      <c r="BJ1781"/>
      <c r="BK1781"/>
      <c r="BL1781"/>
      <c r="BM1781"/>
      <c r="BN1781"/>
      <c r="BO1781"/>
      <c r="BP1781"/>
      <c r="BQ1781"/>
      <c r="BR1781"/>
      <c r="BS1781"/>
      <c r="BT1781"/>
    </row>
    <row r="1782" spans="1:72" s="8" customFormat="1" x14ac:dyDescent="0.25">
      <c r="A1782" s="93"/>
      <c r="B1782" s="93"/>
      <c r="C1782" s="93"/>
      <c r="D1782" s="93"/>
      <c r="E1782" s="104"/>
      <c r="F1782" s="104"/>
      <c r="G1782" s="104"/>
      <c r="H1782" s="104"/>
      <c r="I1782" s="104"/>
      <c r="J1782" s="104"/>
      <c r="K1782" s="104"/>
      <c r="L1782" s="104"/>
      <c r="M1782"/>
      <c r="N1782"/>
      <c r="O1782"/>
      <c r="P1782"/>
      <c r="Q1782"/>
      <c r="R1782"/>
      <c r="S1782"/>
      <c r="T1782"/>
      <c r="U1782"/>
      <c r="V1782"/>
      <c r="W1782"/>
      <c r="X1782"/>
      <c r="Y1782"/>
      <c r="Z1782"/>
      <c r="AA1782"/>
      <c r="AB1782"/>
      <c r="AC1782"/>
      <c r="AD1782"/>
      <c r="AE1782"/>
      <c r="AF1782"/>
      <c r="AG1782"/>
      <c r="AH1782"/>
      <c r="AI1782"/>
      <c r="AJ1782"/>
      <c r="AK1782"/>
      <c r="AL1782"/>
      <c r="AM1782"/>
      <c r="AN1782"/>
      <c r="AO1782"/>
      <c r="AP1782"/>
      <c r="AQ1782"/>
      <c r="AR1782"/>
      <c r="AS1782"/>
      <c r="AT1782"/>
      <c r="AU1782"/>
      <c r="AV1782"/>
      <c r="AW1782"/>
      <c r="AX1782"/>
      <c r="AY1782"/>
      <c r="AZ1782"/>
      <c r="BA1782"/>
      <c r="BB1782"/>
      <c r="BC1782"/>
      <c r="BD1782"/>
      <c r="BE1782"/>
      <c r="BF1782"/>
      <c r="BG1782"/>
      <c r="BH1782"/>
      <c r="BI1782"/>
      <c r="BJ1782"/>
      <c r="BK1782"/>
      <c r="BL1782"/>
      <c r="BM1782"/>
      <c r="BN1782"/>
      <c r="BO1782"/>
      <c r="BP1782"/>
      <c r="BQ1782"/>
      <c r="BR1782"/>
      <c r="BS1782"/>
      <c r="BT1782"/>
    </row>
    <row r="1783" spans="1:72" s="8" customFormat="1" x14ac:dyDescent="0.25">
      <c r="A1783" s="93"/>
      <c r="B1783" s="93"/>
      <c r="C1783" s="93"/>
      <c r="D1783" s="93"/>
      <c r="E1783" s="104"/>
      <c r="F1783" s="104"/>
      <c r="G1783" s="104"/>
      <c r="H1783" s="104"/>
      <c r="I1783" s="104"/>
      <c r="J1783" s="104"/>
      <c r="K1783" s="104"/>
      <c r="L1783" s="104"/>
      <c r="M1783"/>
      <c r="N1783"/>
      <c r="O1783"/>
      <c r="P1783"/>
      <c r="Q1783"/>
      <c r="R1783"/>
      <c r="S1783"/>
      <c r="T1783"/>
      <c r="U1783"/>
      <c r="V1783"/>
      <c r="W1783"/>
      <c r="X1783"/>
      <c r="Y1783"/>
      <c r="Z1783"/>
      <c r="AA1783"/>
      <c r="AB1783"/>
      <c r="AC1783"/>
      <c r="AD1783"/>
      <c r="AE1783"/>
      <c r="AF1783"/>
      <c r="AG1783"/>
      <c r="AH1783"/>
      <c r="AI1783"/>
      <c r="AJ1783"/>
      <c r="AK1783"/>
      <c r="AL1783"/>
      <c r="AM1783"/>
      <c r="AN1783"/>
      <c r="AO1783"/>
      <c r="AP1783"/>
      <c r="AQ1783"/>
      <c r="AR1783"/>
      <c r="AS1783"/>
      <c r="AT1783"/>
      <c r="AU1783"/>
      <c r="AV1783"/>
      <c r="AW1783"/>
      <c r="AX1783"/>
      <c r="AY1783"/>
      <c r="AZ1783"/>
      <c r="BA1783"/>
      <c r="BB1783"/>
      <c r="BC1783"/>
      <c r="BD1783"/>
      <c r="BE1783"/>
      <c r="BF1783"/>
      <c r="BG1783"/>
      <c r="BH1783"/>
      <c r="BI1783"/>
      <c r="BJ1783"/>
      <c r="BK1783"/>
      <c r="BL1783"/>
      <c r="BM1783"/>
      <c r="BN1783"/>
      <c r="BO1783"/>
      <c r="BP1783"/>
      <c r="BQ1783"/>
      <c r="BR1783"/>
      <c r="BS1783"/>
      <c r="BT1783"/>
    </row>
    <row r="1784" spans="1:72" s="8" customFormat="1" x14ac:dyDescent="0.25">
      <c r="A1784" s="93"/>
      <c r="B1784" s="93"/>
      <c r="C1784" s="93"/>
      <c r="D1784" s="93"/>
      <c r="E1784" s="104"/>
      <c r="F1784" s="104"/>
      <c r="G1784" s="104"/>
      <c r="H1784" s="104"/>
      <c r="I1784" s="104"/>
      <c r="J1784" s="104"/>
      <c r="K1784" s="104"/>
      <c r="L1784" s="104"/>
      <c r="M1784"/>
      <c r="N1784"/>
      <c r="O1784"/>
      <c r="P1784"/>
      <c r="Q1784"/>
      <c r="R1784"/>
      <c r="S1784"/>
      <c r="T1784"/>
      <c r="U1784"/>
      <c r="V1784"/>
      <c r="W1784"/>
      <c r="X1784"/>
      <c r="Y1784"/>
      <c r="Z1784"/>
      <c r="AA1784"/>
      <c r="AB1784"/>
      <c r="AC1784"/>
      <c r="AD1784"/>
      <c r="AE1784"/>
      <c r="AF1784"/>
      <c r="AG1784"/>
      <c r="AH1784"/>
      <c r="AI1784"/>
      <c r="AJ1784"/>
      <c r="AK1784"/>
      <c r="AL1784"/>
      <c r="AM1784"/>
      <c r="AN1784"/>
      <c r="AO1784"/>
      <c r="AP1784"/>
      <c r="AQ1784"/>
      <c r="AR1784"/>
      <c r="AS1784"/>
      <c r="AT1784"/>
      <c r="AU1784"/>
      <c r="AV1784"/>
      <c r="AW1784"/>
      <c r="AX1784"/>
      <c r="AY1784"/>
      <c r="AZ1784"/>
      <c r="BA1784"/>
      <c r="BB1784"/>
      <c r="BC1784"/>
      <c r="BD1784"/>
      <c r="BE1784"/>
      <c r="BF1784"/>
      <c r="BG1784"/>
      <c r="BH1784"/>
      <c r="BI1784"/>
      <c r="BJ1784"/>
      <c r="BK1784"/>
      <c r="BL1784"/>
      <c r="BM1784"/>
      <c r="BN1784"/>
      <c r="BO1784"/>
      <c r="BP1784"/>
      <c r="BQ1784"/>
      <c r="BR1784"/>
      <c r="BS1784"/>
      <c r="BT1784"/>
    </row>
    <row r="1785" spans="1:72" s="8" customFormat="1" x14ac:dyDescent="0.25">
      <c r="A1785" s="93"/>
      <c r="B1785" s="93"/>
      <c r="C1785" s="93"/>
      <c r="D1785" s="93"/>
      <c r="E1785" s="104"/>
      <c r="F1785" s="104"/>
      <c r="G1785" s="104"/>
      <c r="H1785" s="104"/>
      <c r="I1785" s="104"/>
      <c r="J1785" s="104"/>
      <c r="K1785" s="104"/>
      <c r="L1785" s="104"/>
      <c r="M1785"/>
      <c r="N1785"/>
      <c r="O1785"/>
      <c r="P1785"/>
      <c r="Q1785"/>
      <c r="R1785"/>
      <c r="S1785"/>
      <c r="T1785"/>
      <c r="U1785"/>
      <c r="V1785"/>
      <c r="W1785"/>
      <c r="X1785"/>
      <c r="Y1785"/>
      <c r="Z1785"/>
      <c r="AA1785"/>
      <c r="AB1785"/>
      <c r="AC1785"/>
      <c r="AD1785"/>
      <c r="AE1785"/>
      <c r="AF1785"/>
      <c r="AG1785"/>
      <c r="AH1785"/>
      <c r="AI1785"/>
      <c r="AJ1785"/>
      <c r="AK1785"/>
      <c r="AL1785"/>
      <c r="AM1785"/>
      <c r="AN1785"/>
      <c r="AO1785"/>
      <c r="AP1785"/>
      <c r="AQ1785"/>
      <c r="AR1785"/>
      <c r="AS1785"/>
      <c r="AT1785"/>
      <c r="AU1785"/>
      <c r="AV1785"/>
      <c r="AW1785"/>
      <c r="AX1785"/>
      <c r="AY1785"/>
      <c r="AZ1785"/>
      <c r="BA1785"/>
      <c r="BB1785"/>
      <c r="BC1785"/>
      <c r="BD1785"/>
      <c r="BE1785"/>
      <c r="BF1785"/>
      <c r="BG1785"/>
      <c r="BH1785"/>
      <c r="BI1785"/>
      <c r="BJ1785"/>
      <c r="BK1785"/>
      <c r="BL1785"/>
      <c r="BM1785"/>
      <c r="BN1785"/>
      <c r="BO1785"/>
      <c r="BP1785"/>
      <c r="BQ1785"/>
      <c r="BR1785"/>
      <c r="BS1785"/>
      <c r="BT1785"/>
    </row>
    <row r="1786" spans="1:72" s="8" customFormat="1" x14ac:dyDescent="0.25">
      <c r="A1786" s="93"/>
      <c r="B1786" s="93"/>
      <c r="C1786" s="93"/>
      <c r="D1786" s="93"/>
      <c r="E1786" s="104"/>
      <c r="F1786" s="104"/>
      <c r="G1786" s="104"/>
      <c r="H1786" s="104"/>
      <c r="I1786" s="104"/>
      <c r="J1786" s="104"/>
      <c r="K1786" s="104"/>
      <c r="L1786" s="104"/>
      <c r="M1786"/>
      <c r="N1786"/>
      <c r="O1786"/>
      <c r="P1786"/>
      <c r="Q1786"/>
      <c r="R1786"/>
      <c r="S1786"/>
      <c r="T1786"/>
      <c r="U1786"/>
      <c r="V1786"/>
      <c r="W1786"/>
      <c r="X1786"/>
      <c r="Y1786"/>
      <c r="Z1786"/>
      <c r="AA1786"/>
      <c r="AB1786"/>
      <c r="AC1786"/>
      <c r="AD1786"/>
      <c r="AE1786"/>
      <c r="AF1786"/>
      <c r="AG1786"/>
      <c r="AH1786"/>
      <c r="AI1786"/>
      <c r="AJ1786"/>
      <c r="AK1786"/>
      <c r="AL1786"/>
      <c r="AM1786"/>
      <c r="AN1786"/>
      <c r="AO1786"/>
      <c r="AP1786"/>
      <c r="AQ1786"/>
      <c r="AR1786"/>
      <c r="AS1786"/>
      <c r="AT1786"/>
      <c r="AU1786"/>
      <c r="AV1786"/>
      <c r="AW1786"/>
      <c r="AX1786"/>
      <c r="AY1786"/>
      <c r="AZ1786"/>
      <c r="BA1786"/>
      <c r="BB1786"/>
      <c r="BC1786"/>
      <c r="BD1786"/>
      <c r="BE1786"/>
      <c r="BF1786"/>
      <c r="BG1786"/>
      <c r="BH1786"/>
      <c r="BI1786"/>
      <c r="BJ1786"/>
      <c r="BK1786"/>
      <c r="BL1786"/>
      <c r="BM1786"/>
      <c r="BN1786"/>
      <c r="BO1786"/>
      <c r="BP1786"/>
      <c r="BQ1786"/>
      <c r="BR1786"/>
      <c r="BS1786"/>
      <c r="BT1786"/>
    </row>
    <row r="1787" spans="1:72" s="8" customFormat="1" x14ac:dyDescent="0.25">
      <c r="A1787" s="93"/>
      <c r="B1787" s="93"/>
      <c r="C1787" s="93"/>
      <c r="D1787" s="93"/>
      <c r="E1787" s="104"/>
      <c r="F1787" s="104"/>
      <c r="G1787" s="104"/>
      <c r="H1787" s="104"/>
      <c r="I1787" s="104"/>
      <c r="J1787" s="104"/>
      <c r="K1787" s="104"/>
      <c r="L1787" s="104"/>
      <c r="M1787"/>
      <c r="N1787"/>
      <c r="O1787"/>
      <c r="P1787"/>
      <c r="Q1787"/>
      <c r="R1787"/>
      <c r="S1787"/>
      <c r="T1787"/>
      <c r="U1787"/>
      <c r="V1787"/>
      <c r="W1787"/>
      <c r="X1787"/>
      <c r="Y1787"/>
      <c r="Z1787"/>
      <c r="AA1787"/>
      <c r="AB1787"/>
      <c r="AC1787"/>
      <c r="AD1787"/>
      <c r="AE1787"/>
      <c r="AF1787"/>
      <c r="AG1787"/>
      <c r="AH1787"/>
      <c r="AI1787"/>
      <c r="AJ1787"/>
      <c r="AK1787"/>
      <c r="AL1787"/>
      <c r="AM1787"/>
      <c r="AN1787"/>
      <c r="AO1787"/>
      <c r="AP1787"/>
      <c r="AQ1787"/>
      <c r="AR1787"/>
      <c r="AS1787"/>
      <c r="AT1787"/>
      <c r="AU1787"/>
      <c r="AV1787"/>
      <c r="AW1787"/>
      <c r="AX1787"/>
      <c r="AY1787"/>
      <c r="AZ1787"/>
      <c r="BA1787"/>
      <c r="BB1787"/>
      <c r="BC1787"/>
      <c r="BD1787"/>
      <c r="BE1787"/>
      <c r="BF1787"/>
      <c r="BG1787"/>
      <c r="BH1787"/>
      <c r="BI1787"/>
      <c r="BJ1787"/>
      <c r="BK1787"/>
      <c r="BL1787"/>
      <c r="BM1787"/>
      <c r="BN1787"/>
      <c r="BO1787"/>
      <c r="BP1787"/>
      <c r="BQ1787"/>
      <c r="BR1787"/>
      <c r="BS1787"/>
      <c r="BT1787"/>
    </row>
    <row r="1788" spans="1:72" s="8" customFormat="1" x14ac:dyDescent="0.25">
      <c r="A1788" s="93"/>
      <c r="B1788" s="93"/>
      <c r="C1788" s="93"/>
      <c r="D1788" s="93"/>
      <c r="E1788" s="104"/>
      <c r="F1788" s="104"/>
      <c r="G1788" s="104"/>
      <c r="H1788" s="104"/>
      <c r="I1788" s="104"/>
      <c r="J1788" s="104"/>
      <c r="K1788" s="104"/>
      <c r="L1788" s="104"/>
      <c r="M1788"/>
      <c r="N1788"/>
      <c r="O1788"/>
      <c r="P1788"/>
      <c r="Q1788"/>
      <c r="R1788"/>
      <c r="S1788"/>
      <c r="T1788"/>
      <c r="U1788"/>
      <c r="V1788"/>
      <c r="W1788"/>
      <c r="X1788"/>
      <c r="Y1788"/>
      <c r="Z1788"/>
      <c r="AA1788"/>
      <c r="AB1788"/>
      <c r="AC1788"/>
      <c r="AD1788"/>
      <c r="AE1788"/>
      <c r="AF1788"/>
      <c r="AG1788"/>
      <c r="AH1788"/>
      <c r="AI1788"/>
      <c r="AJ1788"/>
      <c r="AK1788"/>
      <c r="AL1788"/>
      <c r="AM1788"/>
      <c r="AN1788"/>
      <c r="AO1788"/>
      <c r="AP1788"/>
      <c r="AQ1788"/>
      <c r="AR1788"/>
      <c r="AS1788"/>
      <c r="AT1788"/>
      <c r="AU1788"/>
      <c r="AV1788"/>
      <c r="AW1788"/>
      <c r="AX1788"/>
      <c r="AY1788"/>
      <c r="AZ1788"/>
      <c r="BA1788"/>
      <c r="BB1788"/>
      <c r="BC1788"/>
      <c r="BD1788"/>
      <c r="BE1788"/>
      <c r="BF1788"/>
      <c r="BG1788"/>
      <c r="BH1788"/>
      <c r="BI1788"/>
      <c r="BJ1788"/>
      <c r="BK1788"/>
      <c r="BL1788"/>
      <c r="BM1788"/>
      <c r="BN1788"/>
      <c r="BO1788"/>
      <c r="BP1788"/>
      <c r="BQ1788"/>
      <c r="BR1788"/>
      <c r="BS1788"/>
      <c r="BT1788"/>
    </row>
    <row r="1789" spans="1:72" s="8" customFormat="1" x14ac:dyDescent="0.25">
      <c r="A1789" s="93"/>
      <c r="B1789" s="93"/>
      <c r="C1789" s="93"/>
      <c r="D1789" s="93"/>
      <c r="E1789" s="104"/>
      <c r="F1789" s="104"/>
      <c r="G1789" s="104"/>
      <c r="H1789" s="104"/>
      <c r="I1789" s="104"/>
      <c r="J1789" s="104"/>
      <c r="K1789" s="104"/>
      <c r="L1789" s="104"/>
      <c r="M1789"/>
      <c r="N1789"/>
      <c r="O1789"/>
      <c r="P1789"/>
      <c r="Q1789"/>
      <c r="R1789"/>
      <c r="S1789"/>
      <c r="T1789"/>
      <c r="U1789"/>
      <c r="V1789"/>
      <c r="W1789"/>
      <c r="X1789"/>
      <c r="Y1789"/>
      <c r="Z1789"/>
      <c r="AA1789"/>
      <c r="AB1789"/>
      <c r="AC1789"/>
      <c r="AD1789"/>
      <c r="AE1789"/>
      <c r="AF1789"/>
      <c r="AG1789"/>
      <c r="AH1789"/>
      <c r="AI1789"/>
      <c r="AJ1789"/>
      <c r="AK1789"/>
      <c r="AL1789"/>
      <c r="AM1789"/>
      <c r="AN1789"/>
      <c r="AO1789"/>
      <c r="AP1789"/>
      <c r="AQ1789"/>
      <c r="AR1789"/>
      <c r="AS1789"/>
      <c r="AT1789"/>
      <c r="AU1789"/>
      <c r="AV1789"/>
      <c r="AW1789"/>
      <c r="AX1789"/>
      <c r="AY1789"/>
      <c r="AZ1789"/>
      <c r="BA1789"/>
      <c r="BB1789"/>
      <c r="BC1789"/>
      <c r="BD1789"/>
      <c r="BE1789"/>
      <c r="BF1789"/>
      <c r="BG1789"/>
      <c r="BH1789"/>
      <c r="BI1789"/>
      <c r="BJ1789"/>
      <c r="BK1789"/>
      <c r="BL1789"/>
      <c r="BM1789"/>
      <c r="BN1789"/>
      <c r="BO1789"/>
      <c r="BP1789"/>
      <c r="BQ1789"/>
      <c r="BR1789"/>
      <c r="BS1789"/>
      <c r="BT1789"/>
    </row>
    <row r="1790" spans="1:72" s="8" customFormat="1" x14ac:dyDescent="0.25">
      <c r="A1790" s="93"/>
      <c r="B1790" s="93"/>
      <c r="C1790" s="93"/>
      <c r="D1790" s="93"/>
      <c r="E1790" s="104"/>
      <c r="F1790" s="104"/>
      <c r="G1790" s="104"/>
      <c r="H1790" s="104"/>
      <c r="I1790" s="104"/>
      <c r="J1790" s="104"/>
      <c r="K1790" s="104"/>
      <c r="L1790" s="104"/>
      <c r="M1790"/>
      <c r="N1790"/>
      <c r="O1790"/>
      <c r="P1790"/>
      <c r="Q1790"/>
      <c r="R1790"/>
      <c r="S1790"/>
      <c r="T1790"/>
      <c r="U1790"/>
      <c r="V1790"/>
      <c r="W1790"/>
      <c r="X1790"/>
      <c r="Y1790"/>
      <c r="Z1790"/>
      <c r="AA1790"/>
      <c r="AB1790"/>
      <c r="AC1790"/>
      <c r="AD1790"/>
      <c r="AE1790"/>
      <c r="AF1790"/>
      <c r="AG1790"/>
      <c r="AH1790"/>
      <c r="AI1790"/>
      <c r="AJ1790"/>
      <c r="AK1790"/>
      <c r="AL1790"/>
      <c r="AM1790"/>
      <c r="AN1790"/>
      <c r="AO1790"/>
      <c r="AP1790"/>
      <c r="AQ1790"/>
      <c r="AR1790"/>
      <c r="AS1790"/>
      <c r="AT1790"/>
      <c r="AU1790"/>
      <c r="AV1790"/>
      <c r="AW1790"/>
      <c r="AX1790"/>
      <c r="AY1790"/>
      <c r="AZ1790"/>
      <c r="BA1790"/>
      <c r="BB1790"/>
      <c r="BC1790"/>
      <c r="BD1790"/>
      <c r="BE1790"/>
      <c r="BF1790"/>
      <c r="BG1790"/>
      <c r="BH1790"/>
      <c r="BI1790"/>
      <c r="BJ1790"/>
      <c r="BK1790"/>
      <c r="BL1790"/>
      <c r="BM1790"/>
      <c r="BN1790"/>
      <c r="BO1790"/>
      <c r="BP1790"/>
      <c r="BQ1790"/>
      <c r="BR1790"/>
      <c r="BS1790"/>
      <c r="BT1790"/>
    </row>
    <row r="1791" spans="1:72" s="8" customFormat="1" x14ac:dyDescent="0.25">
      <c r="A1791" s="93"/>
      <c r="B1791" s="93"/>
      <c r="C1791" s="93"/>
      <c r="D1791" s="93"/>
      <c r="E1791" s="104"/>
      <c r="F1791" s="104"/>
      <c r="G1791" s="104"/>
      <c r="H1791" s="104"/>
      <c r="I1791" s="104"/>
      <c r="J1791" s="104"/>
      <c r="K1791" s="104"/>
      <c r="L1791" s="104"/>
      <c r="M1791"/>
      <c r="N1791"/>
      <c r="O1791"/>
      <c r="P1791"/>
      <c r="Q1791"/>
      <c r="R1791"/>
      <c r="S1791"/>
      <c r="T1791"/>
      <c r="U1791"/>
      <c r="V1791"/>
      <c r="W1791"/>
      <c r="X1791"/>
      <c r="Y1791"/>
      <c r="Z1791"/>
      <c r="AA1791"/>
      <c r="AB1791"/>
      <c r="AC1791"/>
      <c r="AD1791"/>
      <c r="AE1791"/>
      <c r="AF1791"/>
      <c r="AG1791"/>
      <c r="AH1791"/>
      <c r="AI1791"/>
      <c r="AJ1791"/>
      <c r="AK1791"/>
      <c r="AL1791"/>
      <c r="AM1791"/>
      <c r="AN1791"/>
      <c r="AO1791"/>
      <c r="AP1791"/>
      <c r="AQ1791"/>
      <c r="AR1791"/>
      <c r="AS1791"/>
      <c r="AT1791"/>
      <c r="AU1791"/>
      <c r="AV1791"/>
      <c r="AW1791"/>
      <c r="AX1791"/>
      <c r="AY1791"/>
      <c r="AZ1791"/>
      <c r="BA1791"/>
      <c r="BB1791"/>
      <c r="BC1791"/>
      <c r="BD1791"/>
      <c r="BE1791"/>
      <c r="BF1791"/>
      <c r="BG1791"/>
      <c r="BH1791"/>
      <c r="BI1791"/>
      <c r="BJ1791"/>
      <c r="BK1791"/>
      <c r="BL1791"/>
      <c r="BM1791"/>
      <c r="BN1791"/>
      <c r="BO1791"/>
      <c r="BP1791"/>
      <c r="BQ1791"/>
      <c r="BR1791"/>
      <c r="BS1791"/>
      <c r="BT1791"/>
    </row>
    <row r="1792" spans="1:72" s="8" customFormat="1" x14ac:dyDescent="0.25">
      <c r="A1792" s="93"/>
      <c r="B1792" s="93"/>
      <c r="C1792" s="93"/>
      <c r="D1792" s="93"/>
      <c r="E1792" s="104"/>
      <c r="F1792" s="104"/>
      <c r="G1792" s="104"/>
      <c r="H1792" s="104"/>
      <c r="I1792" s="104"/>
      <c r="J1792" s="104"/>
      <c r="K1792" s="104"/>
      <c r="L1792" s="104"/>
      <c r="M1792"/>
      <c r="N1792"/>
      <c r="O1792"/>
      <c r="P1792"/>
      <c r="Q1792"/>
      <c r="R1792"/>
      <c r="S1792"/>
      <c r="T1792"/>
      <c r="U1792"/>
      <c r="V1792"/>
      <c r="W1792"/>
      <c r="X1792"/>
      <c r="Y1792"/>
      <c r="Z1792"/>
      <c r="AA1792"/>
      <c r="AB1792"/>
      <c r="AC1792"/>
      <c r="AD1792"/>
      <c r="AE1792"/>
      <c r="AF1792"/>
      <c r="AG1792"/>
      <c r="AH1792"/>
      <c r="AI1792"/>
      <c r="AJ1792"/>
      <c r="AK1792"/>
      <c r="AL1792"/>
      <c r="AM1792"/>
      <c r="AN1792"/>
      <c r="AO1792"/>
      <c r="AP1792"/>
      <c r="AQ1792"/>
      <c r="AR1792"/>
      <c r="AS1792"/>
      <c r="AT1792"/>
      <c r="AU1792"/>
      <c r="AV1792"/>
      <c r="AW1792"/>
      <c r="AX1792"/>
      <c r="AY1792"/>
      <c r="AZ1792"/>
      <c r="BA1792"/>
      <c r="BB1792"/>
      <c r="BC1792"/>
      <c r="BD1792"/>
      <c r="BE1792"/>
      <c r="BF1792"/>
      <c r="BG1792"/>
      <c r="BH1792"/>
      <c r="BI1792"/>
      <c r="BJ1792"/>
      <c r="BK1792"/>
      <c r="BL1792"/>
      <c r="BM1792"/>
      <c r="BN1792"/>
      <c r="BO1792"/>
      <c r="BP1792"/>
      <c r="BQ1792"/>
      <c r="BR1792"/>
      <c r="BS1792"/>
      <c r="BT1792"/>
    </row>
    <row r="1793" spans="1:72" s="8" customFormat="1" x14ac:dyDescent="0.25">
      <c r="A1793" s="93"/>
      <c r="B1793" s="93"/>
      <c r="C1793" s="93"/>
      <c r="D1793" s="93"/>
      <c r="E1793" s="104"/>
      <c r="F1793" s="104"/>
      <c r="G1793" s="104"/>
      <c r="H1793" s="104"/>
      <c r="I1793" s="104"/>
      <c r="J1793" s="104"/>
      <c r="K1793" s="104"/>
      <c r="L1793" s="104"/>
      <c r="M1793"/>
      <c r="N1793"/>
      <c r="O1793"/>
      <c r="P1793"/>
      <c r="Q1793"/>
      <c r="R1793"/>
      <c r="S1793"/>
      <c r="T1793"/>
      <c r="U1793"/>
      <c r="V1793"/>
      <c r="W1793"/>
      <c r="X1793"/>
      <c r="Y1793"/>
      <c r="Z1793"/>
      <c r="AA1793"/>
      <c r="AB1793"/>
      <c r="AC1793"/>
      <c r="AD1793"/>
      <c r="AE1793"/>
      <c r="AF1793"/>
      <c r="AG1793"/>
      <c r="AH1793"/>
      <c r="AI1793"/>
      <c r="AJ1793"/>
      <c r="AK1793"/>
      <c r="AL1793"/>
      <c r="AM1793"/>
      <c r="AN1793"/>
      <c r="AO1793"/>
      <c r="AP1793"/>
      <c r="AQ1793"/>
      <c r="AR1793"/>
      <c r="AS1793"/>
      <c r="AT1793"/>
      <c r="AU1793"/>
      <c r="AV1793"/>
      <c r="AW1793"/>
      <c r="AX1793"/>
      <c r="AY1793"/>
      <c r="AZ1793"/>
      <c r="BA1793"/>
      <c r="BB1793"/>
      <c r="BC1793"/>
      <c r="BD1793"/>
      <c r="BE1793"/>
      <c r="BF1793"/>
      <c r="BG1793"/>
      <c r="BH1793"/>
      <c r="BI1793"/>
      <c r="BJ1793"/>
      <c r="BK1793"/>
      <c r="BL1793"/>
      <c r="BM1793"/>
      <c r="BN1793"/>
      <c r="BO1793"/>
      <c r="BP1793"/>
      <c r="BQ1793"/>
      <c r="BR1793"/>
      <c r="BS1793"/>
      <c r="BT1793"/>
    </row>
    <row r="1794" spans="1:72" s="8" customFormat="1" x14ac:dyDescent="0.25">
      <c r="A1794" s="93"/>
      <c r="B1794" s="93"/>
      <c r="C1794" s="93"/>
      <c r="D1794" s="93"/>
      <c r="E1794" s="104"/>
      <c r="F1794" s="104"/>
      <c r="G1794" s="104"/>
      <c r="H1794" s="104"/>
      <c r="I1794" s="104"/>
      <c r="J1794" s="104"/>
      <c r="K1794" s="104"/>
      <c r="L1794" s="104"/>
      <c r="M1794"/>
      <c r="N1794"/>
      <c r="O1794"/>
      <c r="P1794"/>
      <c r="Q1794"/>
      <c r="R1794"/>
      <c r="S1794"/>
      <c r="T1794"/>
      <c r="U1794"/>
      <c r="V1794"/>
      <c r="W1794"/>
      <c r="X1794"/>
      <c r="Y1794"/>
      <c r="Z1794"/>
      <c r="AA1794"/>
      <c r="AB1794"/>
      <c r="AC1794"/>
      <c r="AD1794"/>
      <c r="AE1794"/>
      <c r="AF1794"/>
      <c r="AG1794"/>
      <c r="AH1794"/>
      <c r="AI1794"/>
      <c r="AJ1794"/>
      <c r="AK1794"/>
      <c r="AL1794"/>
      <c r="AM1794"/>
      <c r="AN1794"/>
      <c r="AO1794"/>
      <c r="AP1794"/>
      <c r="AQ1794"/>
      <c r="AR1794"/>
      <c r="AS1794"/>
      <c r="AT1794"/>
      <c r="AU1794"/>
      <c r="AV1794"/>
      <c r="AW1794"/>
      <c r="AX1794"/>
      <c r="AY1794"/>
      <c r="AZ1794"/>
      <c r="BA1794"/>
      <c r="BB1794"/>
      <c r="BC1794"/>
      <c r="BD1794"/>
      <c r="BE1794"/>
      <c r="BF1794"/>
      <c r="BG1794"/>
      <c r="BH1794"/>
      <c r="BI1794"/>
      <c r="BJ1794"/>
      <c r="BK1794"/>
      <c r="BL1794"/>
      <c r="BM1794"/>
      <c r="BN1794"/>
      <c r="BO1794"/>
      <c r="BP1794"/>
      <c r="BQ1794"/>
      <c r="BR1794"/>
      <c r="BS1794"/>
      <c r="BT1794"/>
    </row>
    <row r="1795" spans="1:72" s="8" customFormat="1" x14ac:dyDescent="0.25">
      <c r="A1795" s="93"/>
      <c r="B1795" s="93"/>
      <c r="C1795" s="93"/>
      <c r="D1795" s="93"/>
      <c r="E1795" s="104"/>
      <c r="F1795" s="104"/>
      <c r="G1795" s="104"/>
      <c r="H1795" s="104"/>
      <c r="I1795" s="104"/>
      <c r="J1795" s="104"/>
      <c r="K1795" s="104"/>
      <c r="L1795" s="104"/>
      <c r="M1795"/>
      <c r="N1795"/>
      <c r="O1795"/>
      <c r="P1795"/>
      <c r="Q1795"/>
      <c r="R1795"/>
      <c r="S1795"/>
      <c r="T1795"/>
      <c r="U1795"/>
      <c r="V1795"/>
      <c r="W1795"/>
      <c r="X1795"/>
      <c r="Y1795"/>
      <c r="Z1795"/>
      <c r="AA1795"/>
      <c r="AB1795"/>
      <c r="AC1795"/>
      <c r="AD1795"/>
      <c r="AE1795"/>
      <c r="AF1795"/>
      <c r="AG1795"/>
      <c r="AH1795"/>
      <c r="AI1795"/>
      <c r="AJ1795"/>
      <c r="AK1795"/>
      <c r="AL1795"/>
      <c r="AM1795"/>
      <c r="AN1795"/>
      <c r="AO1795"/>
      <c r="AP1795"/>
      <c r="AQ1795"/>
      <c r="AR1795"/>
      <c r="AS1795"/>
      <c r="AT1795"/>
      <c r="AU1795"/>
      <c r="AV1795"/>
      <c r="AW1795"/>
      <c r="AX1795"/>
      <c r="AY1795"/>
      <c r="AZ1795"/>
      <c r="BA1795"/>
      <c r="BB1795"/>
      <c r="BC1795"/>
      <c r="BD1795"/>
      <c r="BE1795"/>
      <c r="BF1795"/>
      <c r="BG1795"/>
      <c r="BH1795"/>
      <c r="BI1795"/>
      <c r="BJ1795"/>
      <c r="BK1795"/>
      <c r="BL1795"/>
      <c r="BM1795"/>
      <c r="BN1795"/>
      <c r="BO1795"/>
      <c r="BP1795"/>
      <c r="BQ1795"/>
      <c r="BR1795"/>
      <c r="BS1795"/>
      <c r="BT1795"/>
    </row>
    <row r="1796" spans="1:72" s="8" customFormat="1" x14ac:dyDescent="0.25">
      <c r="A1796" s="93"/>
      <c r="B1796" s="93"/>
      <c r="C1796" s="93"/>
      <c r="D1796" s="93"/>
      <c r="E1796" s="104"/>
      <c r="F1796" s="104"/>
      <c r="G1796" s="104"/>
      <c r="H1796" s="104"/>
      <c r="I1796" s="104"/>
      <c r="J1796" s="104"/>
      <c r="K1796" s="104"/>
      <c r="L1796" s="104"/>
      <c r="M1796"/>
      <c r="N1796"/>
      <c r="O1796"/>
      <c r="P1796"/>
      <c r="Q1796"/>
      <c r="R1796"/>
      <c r="S1796"/>
      <c r="T1796"/>
      <c r="U1796"/>
      <c r="V1796"/>
      <c r="W1796"/>
      <c r="X1796"/>
      <c r="Y1796"/>
      <c r="Z1796"/>
      <c r="AA1796"/>
      <c r="AB1796"/>
      <c r="AC1796"/>
      <c r="AD1796"/>
      <c r="AE1796"/>
      <c r="AF1796"/>
      <c r="AG1796"/>
      <c r="AH1796"/>
      <c r="AI1796"/>
      <c r="AJ1796"/>
      <c r="AK1796"/>
      <c r="AL1796"/>
      <c r="AM1796"/>
      <c r="AN1796"/>
      <c r="AO1796"/>
      <c r="AP1796"/>
      <c r="AQ1796"/>
      <c r="AR1796"/>
      <c r="AS1796"/>
      <c r="AT1796"/>
      <c r="AU1796"/>
      <c r="AV1796"/>
      <c r="AW1796"/>
      <c r="AX1796"/>
      <c r="AY1796"/>
      <c r="AZ1796"/>
      <c r="BA1796"/>
      <c r="BB1796"/>
      <c r="BC1796"/>
      <c r="BD1796"/>
      <c r="BE1796"/>
      <c r="BF1796"/>
      <c r="BG1796"/>
      <c r="BH1796"/>
      <c r="BI1796"/>
      <c r="BJ1796"/>
      <c r="BK1796"/>
      <c r="BL1796"/>
      <c r="BM1796"/>
      <c r="BN1796"/>
      <c r="BO1796"/>
      <c r="BP1796"/>
      <c r="BQ1796"/>
      <c r="BR1796"/>
      <c r="BS1796"/>
      <c r="BT1796"/>
    </row>
    <row r="1797" spans="1:72" s="8" customFormat="1" x14ac:dyDescent="0.25">
      <c r="A1797" s="93"/>
      <c r="B1797" s="93"/>
      <c r="C1797" s="93"/>
      <c r="D1797" s="93"/>
      <c r="E1797" s="104"/>
      <c r="F1797" s="104"/>
      <c r="G1797" s="104"/>
      <c r="H1797" s="104"/>
      <c r="I1797" s="104"/>
      <c r="J1797" s="104"/>
      <c r="K1797" s="104"/>
      <c r="L1797" s="104"/>
      <c r="M1797"/>
      <c r="N1797"/>
      <c r="O1797"/>
      <c r="P1797"/>
      <c r="Q1797"/>
      <c r="R1797"/>
      <c r="S1797"/>
      <c r="T1797"/>
      <c r="U1797"/>
      <c r="V1797"/>
      <c r="W1797"/>
      <c r="X1797"/>
      <c r="Y1797"/>
      <c r="Z1797"/>
      <c r="AA1797"/>
      <c r="AB1797"/>
      <c r="AC1797"/>
      <c r="AD1797"/>
      <c r="AE1797"/>
      <c r="AF1797"/>
      <c r="AG1797"/>
      <c r="AH1797"/>
      <c r="AI1797"/>
      <c r="AJ1797"/>
      <c r="AK1797"/>
      <c r="AL1797"/>
      <c r="AM1797"/>
      <c r="AN1797"/>
      <c r="AO1797"/>
      <c r="AP1797"/>
      <c r="AQ1797"/>
      <c r="AR1797"/>
      <c r="AS1797"/>
      <c r="AT1797"/>
      <c r="AU1797"/>
      <c r="AV1797"/>
      <c r="AW1797"/>
      <c r="AX1797"/>
      <c r="AY1797"/>
      <c r="AZ1797"/>
      <c r="BA1797"/>
      <c r="BB1797"/>
      <c r="BC1797"/>
      <c r="BD1797"/>
      <c r="BE1797"/>
      <c r="BF1797"/>
      <c r="BG1797"/>
      <c r="BH1797"/>
      <c r="BI1797"/>
      <c r="BJ1797"/>
      <c r="BK1797"/>
      <c r="BL1797"/>
      <c r="BM1797"/>
      <c r="BN1797"/>
      <c r="BO1797"/>
      <c r="BP1797"/>
      <c r="BQ1797"/>
      <c r="BR1797"/>
      <c r="BS1797"/>
      <c r="BT1797"/>
    </row>
    <row r="1798" spans="1:72" s="8" customFormat="1" x14ac:dyDescent="0.25">
      <c r="A1798" s="93"/>
      <c r="B1798" s="93"/>
      <c r="C1798" s="93"/>
      <c r="D1798" s="93"/>
      <c r="E1798" s="104"/>
      <c r="F1798" s="104"/>
      <c r="G1798" s="104"/>
      <c r="H1798" s="104"/>
      <c r="I1798" s="104"/>
      <c r="J1798" s="104"/>
      <c r="K1798" s="104"/>
      <c r="L1798" s="104"/>
      <c r="M1798"/>
      <c r="N1798"/>
      <c r="O1798"/>
      <c r="P1798"/>
      <c r="Q1798"/>
      <c r="R1798"/>
      <c r="S1798"/>
      <c r="T1798"/>
      <c r="U1798"/>
      <c r="V1798"/>
      <c r="W1798"/>
      <c r="X1798"/>
      <c r="Y1798"/>
      <c r="Z1798"/>
      <c r="AA1798"/>
      <c r="AB1798"/>
      <c r="AC1798"/>
      <c r="AD1798"/>
      <c r="AE1798"/>
      <c r="AF1798"/>
      <c r="AG1798"/>
      <c r="AH1798"/>
      <c r="AI1798"/>
      <c r="AJ1798"/>
      <c r="AK1798"/>
      <c r="AL1798"/>
      <c r="AM1798"/>
      <c r="AN1798"/>
      <c r="AO1798"/>
      <c r="AP1798"/>
      <c r="AQ1798"/>
      <c r="AR1798"/>
      <c r="AS1798"/>
      <c r="AT1798"/>
      <c r="AU1798"/>
      <c r="AV1798"/>
      <c r="AW1798"/>
      <c r="AX1798"/>
      <c r="AY1798"/>
      <c r="AZ1798"/>
      <c r="BA1798"/>
      <c r="BB1798"/>
      <c r="BC1798"/>
      <c r="BD1798"/>
      <c r="BE1798"/>
      <c r="BF1798"/>
      <c r="BG1798"/>
      <c r="BH1798"/>
      <c r="BI1798"/>
      <c r="BJ1798"/>
      <c r="BK1798"/>
      <c r="BL1798"/>
      <c r="BM1798"/>
      <c r="BN1798"/>
      <c r="BO1798"/>
      <c r="BP1798"/>
      <c r="BQ1798"/>
      <c r="BR1798"/>
      <c r="BS1798"/>
      <c r="BT1798"/>
    </row>
    <row r="1799" spans="1:72" s="8" customFormat="1" x14ac:dyDescent="0.25">
      <c r="A1799" s="93"/>
      <c r="B1799" s="93"/>
      <c r="C1799" s="93"/>
      <c r="D1799" s="93"/>
      <c r="E1799" s="104"/>
      <c r="F1799" s="104"/>
      <c r="G1799" s="104"/>
      <c r="H1799" s="104"/>
      <c r="I1799" s="104"/>
      <c r="J1799" s="104"/>
      <c r="K1799" s="104"/>
      <c r="L1799" s="104"/>
      <c r="M1799"/>
      <c r="N1799"/>
      <c r="O1799"/>
      <c r="P1799"/>
      <c r="Q1799"/>
      <c r="R1799"/>
      <c r="S1799"/>
      <c r="T1799"/>
      <c r="U1799"/>
      <c r="V1799"/>
      <c r="W1799"/>
      <c r="X1799"/>
      <c r="Y1799"/>
      <c r="Z1799"/>
      <c r="AA1799"/>
      <c r="AB1799"/>
      <c r="AC1799"/>
      <c r="AD1799"/>
      <c r="AE1799"/>
      <c r="AF1799"/>
      <c r="AG1799"/>
      <c r="AH1799"/>
      <c r="AI1799"/>
      <c r="AJ1799"/>
      <c r="AK1799"/>
      <c r="AL1799"/>
      <c r="AM1799"/>
      <c r="AN1799"/>
      <c r="AO1799"/>
      <c r="AP1799"/>
      <c r="AQ1799"/>
      <c r="AR1799"/>
      <c r="AS1799"/>
      <c r="AT1799"/>
      <c r="AU1799"/>
      <c r="AV1799"/>
      <c r="AW1799"/>
      <c r="AX1799"/>
      <c r="AY1799"/>
      <c r="AZ1799"/>
      <c r="BA1799"/>
      <c r="BB1799"/>
      <c r="BC1799"/>
      <c r="BD1799"/>
      <c r="BE1799"/>
      <c r="BF1799"/>
      <c r="BG1799"/>
      <c r="BH1799"/>
      <c r="BI1799"/>
      <c r="BJ1799"/>
      <c r="BK1799"/>
      <c r="BL1799"/>
      <c r="BM1799"/>
      <c r="BN1799"/>
      <c r="BO1799"/>
      <c r="BP1799"/>
      <c r="BQ1799"/>
      <c r="BR1799"/>
      <c r="BS1799"/>
      <c r="BT1799"/>
    </row>
    <row r="1800" spans="1:72" s="8" customFormat="1" x14ac:dyDescent="0.25">
      <c r="A1800" s="93"/>
      <c r="B1800" s="93"/>
      <c r="C1800" s="93"/>
      <c r="D1800" s="93"/>
      <c r="E1800" s="104"/>
      <c r="F1800" s="104"/>
      <c r="G1800" s="104"/>
      <c r="H1800" s="104"/>
      <c r="I1800" s="104"/>
      <c r="J1800" s="104"/>
      <c r="K1800" s="104"/>
      <c r="L1800" s="104"/>
      <c r="M1800"/>
      <c r="N1800"/>
      <c r="O1800"/>
      <c r="P1800"/>
      <c r="Q1800"/>
      <c r="R1800"/>
      <c r="S1800"/>
      <c r="T1800"/>
      <c r="U1800"/>
      <c r="V1800"/>
      <c r="W1800"/>
      <c r="X1800"/>
      <c r="Y1800"/>
      <c r="Z1800"/>
      <c r="AA1800"/>
      <c r="AB1800"/>
      <c r="AC1800"/>
      <c r="AD1800"/>
      <c r="AE1800"/>
      <c r="AF1800"/>
      <c r="AG1800"/>
      <c r="AH1800"/>
      <c r="AI1800"/>
      <c r="AJ1800"/>
      <c r="AK1800"/>
      <c r="AL1800"/>
      <c r="AM1800"/>
      <c r="AN1800"/>
      <c r="AO1800"/>
      <c r="AP1800"/>
      <c r="AQ1800"/>
      <c r="AR1800"/>
      <c r="AS1800"/>
      <c r="AT1800"/>
      <c r="AU1800"/>
      <c r="AV1800"/>
      <c r="AW1800"/>
      <c r="AX1800"/>
      <c r="AY1800"/>
      <c r="AZ1800"/>
      <c r="BA1800"/>
      <c r="BB1800"/>
      <c r="BC1800"/>
      <c r="BD1800"/>
      <c r="BE1800"/>
      <c r="BF1800"/>
      <c r="BG1800"/>
      <c r="BH1800"/>
      <c r="BI1800"/>
      <c r="BJ1800"/>
      <c r="BK1800"/>
      <c r="BL1800"/>
      <c r="BM1800"/>
      <c r="BN1800"/>
      <c r="BO1800"/>
      <c r="BP1800"/>
      <c r="BQ1800"/>
      <c r="BR1800"/>
      <c r="BS1800"/>
      <c r="BT1800"/>
    </row>
    <row r="1801" spans="1:72" s="8" customFormat="1" x14ac:dyDescent="0.25">
      <c r="A1801" s="93"/>
      <c r="B1801" s="93"/>
      <c r="C1801" s="93"/>
      <c r="D1801" s="93"/>
      <c r="E1801" s="104"/>
      <c r="F1801" s="104"/>
      <c r="G1801" s="104"/>
      <c r="H1801" s="104"/>
      <c r="I1801" s="104"/>
      <c r="J1801" s="104"/>
      <c r="K1801" s="104"/>
      <c r="L1801" s="104"/>
      <c r="M1801"/>
      <c r="N1801"/>
      <c r="O1801"/>
      <c r="P1801"/>
      <c r="Q1801"/>
      <c r="R1801"/>
      <c r="S1801"/>
      <c r="T1801"/>
      <c r="U1801"/>
      <c r="V1801"/>
      <c r="W1801"/>
      <c r="X1801"/>
      <c r="Y1801"/>
      <c r="Z1801"/>
      <c r="AA1801"/>
      <c r="AB1801"/>
      <c r="AC1801"/>
      <c r="AD1801"/>
      <c r="AE1801"/>
      <c r="AF1801"/>
      <c r="AG1801"/>
      <c r="AH1801"/>
      <c r="AI1801"/>
      <c r="AJ1801"/>
      <c r="AK1801"/>
      <c r="AL1801"/>
      <c r="AM1801"/>
      <c r="AN1801"/>
      <c r="AO1801"/>
      <c r="AP1801"/>
      <c r="AQ1801"/>
      <c r="AR1801"/>
      <c r="AS1801"/>
      <c r="AT1801"/>
      <c r="AU1801"/>
      <c r="AV1801"/>
      <c r="AW1801"/>
      <c r="AX1801"/>
      <c r="AY1801"/>
      <c r="AZ1801"/>
      <c r="BA1801"/>
      <c r="BB1801"/>
      <c r="BC1801"/>
      <c r="BD1801"/>
      <c r="BE1801"/>
      <c r="BF1801"/>
      <c r="BG1801"/>
      <c r="BH1801"/>
      <c r="BI1801"/>
      <c r="BJ1801"/>
      <c r="BK1801"/>
      <c r="BL1801"/>
      <c r="BM1801"/>
      <c r="BN1801"/>
      <c r="BO1801"/>
      <c r="BP1801"/>
      <c r="BQ1801"/>
      <c r="BR1801"/>
      <c r="BS1801"/>
      <c r="BT1801"/>
    </row>
    <row r="1802" spans="1:72" s="8" customFormat="1" x14ac:dyDescent="0.25">
      <c r="A1802" s="93"/>
      <c r="B1802" s="93"/>
      <c r="C1802" s="93"/>
      <c r="D1802" s="93"/>
      <c r="E1802" s="104"/>
      <c r="F1802" s="104"/>
      <c r="G1802" s="104"/>
      <c r="H1802" s="104"/>
      <c r="I1802" s="104"/>
      <c r="J1802" s="104"/>
      <c r="K1802" s="104"/>
      <c r="L1802" s="104"/>
      <c r="M1802"/>
      <c r="N1802"/>
      <c r="O1802"/>
      <c r="P1802"/>
      <c r="Q1802"/>
      <c r="R1802"/>
      <c r="S1802"/>
      <c r="T1802"/>
      <c r="U1802"/>
      <c r="V1802"/>
      <c r="W1802"/>
      <c r="X1802"/>
      <c r="Y1802"/>
      <c r="Z1802"/>
      <c r="AA1802"/>
      <c r="AB1802"/>
      <c r="AC1802"/>
      <c r="AD1802"/>
      <c r="AE1802"/>
      <c r="AF1802"/>
      <c r="AG1802"/>
      <c r="AH1802"/>
      <c r="AI1802"/>
      <c r="AJ1802"/>
      <c r="AK1802"/>
      <c r="AL1802"/>
      <c r="AM1802"/>
      <c r="AN1802"/>
      <c r="AO1802"/>
      <c r="AP1802"/>
      <c r="AQ1802"/>
      <c r="AR1802"/>
      <c r="AS1802"/>
      <c r="AT1802"/>
      <c r="AU1802"/>
      <c r="AV1802"/>
      <c r="AW1802"/>
      <c r="AX1802"/>
      <c r="AY1802"/>
      <c r="AZ1802"/>
      <c r="BA1802"/>
      <c r="BB1802"/>
      <c r="BC1802"/>
      <c r="BD1802"/>
      <c r="BE1802"/>
      <c r="BF1802"/>
      <c r="BG1802"/>
      <c r="BH1802"/>
      <c r="BI1802"/>
      <c r="BJ1802"/>
      <c r="BK1802"/>
      <c r="BL1802"/>
      <c r="BM1802"/>
      <c r="BN1802"/>
      <c r="BO1802"/>
      <c r="BP1802"/>
      <c r="BQ1802"/>
      <c r="BR1802"/>
      <c r="BS1802"/>
      <c r="BT1802"/>
    </row>
    <row r="1803" spans="1:72" s="8" customFormat="1" x14ac:dyDescent="0.25">
      <c r="A1803" s="93"/>
      <c r="B1803" s="93"/>
      <c r="C1803" s="93"/>
      <c r="D1803" s="93"/>
      <c r="E1803" s="104"/>
      <c r="F1803" s="104"/>
      <c r="G1803" s="104"/>
      <c r="H1803" s="104"/>
      <c r="I1803" s="104"/>
      <c r="J1803" s="104"/>
      <c r="K1803" s="104"/>
      <c r="L1803" s="104"/>
      <c r="M1803"/>
      <c r="N1803"/>
      <c r="O1803"/>
      <c r="P1803"/>
      <c r="Q1803"/>
      <c r="R1803"/>
      <c r="S1803"/>
      <c r="T1803"/>
      <c r="U1803"/>
      <c r="V1803"/>
      <c r="W1803"/>
      <c r="X1803"/>
      <c r="Y1803"/>
      <c r="Z1803"/>
      <c r="AA1803"/>
      <c r="AB1803"/>
      <c r="AC1803"/>
      <c r="AD1803"/>
      <c r="AE1803"/>
      <c r="AF1803"/>
      <c r="AG1803"/>
      <c r="AH1803"/>
      <c r="AI1803"/>
      <c r="AJ1803"/>
      <c r="AK1803"/>
      <c r="AL1803"/>
      <c r="AM1803"/>
      <c r="AN1803"/>
      <c r="AO1803"/>
      <c r="AP1803"/>
      <c r="AQ1803"/>
      <c r="AR1803"/>
      <c r="AS1803"/>
      <c r="AT1803"/>
      <c r="AU1803"/>
      <c r="AV1803"/>
      <c r="AW1803"/>
      <c r="AX1803"/>
      <c r="AY1803"/>
      <c r="AZ1803"/>
      <c r="BA1803"/>
      <c r="BB1803"/>
      <c r="BC1803"/>
      <c r="BD1803"/>
      <c r="BE1803"/>
      <c r="BF1803"/>
      <c r="BG1803"/>
      <c r="BH1803"/>
      <c r="BI1803"/>
      <c r="BJ1803"/>
      <c r="BK1803"/>
      <c r="BL1803"/>
      <c r="BM1803"/>
      <c r="BN1803"/>
      <c r="BO1803"/>
      <c r="BP1803"/>
      <c r="BQ1803"/>
      <c r="BR1803"/>
      <c r="BS1803"/>
      <c r="BT1803"/>
    </row>
    <row r="1804" spans="1:72" s="8" customFormat="1" x14ac:dyDescent="0.25">
      <c r="A1804" s="93"/>
      <c r="B1804" s="93"/>
      <c r="C1804" s="93"/>
      <c r="D1804" s="93"/>
      <c r="E1804" s="104"/>
      <c r="F1804" s="104"/>
      <c r="G1804" s="104"/>
      <c r="H1804" s="104"/>
      <c r="I1804" s="104"/>
      <c r="J1804" s="104"/>
      <c r="K1804" s="104"/>
      <c r="L1804" s="104"/>
      <c r="M1804"/>
      <c r="N1804"/>
      <c r="O1804"/>
      <c r="P1804"/>
      <c r="Q1804"/>
      <c r="R1804"/>
      <c r="S1804"/>
      <c r="T1804"/>
      <c r="U1804"/>
      <c r="V1804"/>
      <c r="W1804"/>
      <c r="X1804"/>
      <c r="Y1804"/>
      <c r="Z1804"/>
      <c r="AA1804"/>
      <c r="AB1804"/>
      <c r="AC1804"/>
      <c r="AD1804"/>
      <c r="AE1804"/>
      <c r="AF1804"/>
      <c r="AG1804"/>
      <c r="AH1804"/>
      <c r="AI1804"/>
      <c r="AJ1804"/>
      <c r="AK1804"/>
      <c r="AL1804"/>
      <c r="AM1804"/>
      <c r="AN1804"/>
      <c r="AO1804"/>
      <c r="AP1804"/>
      <c r="AQ1804"/>
      <c r="AR1804"/>
      <c r="AS1804"/>
      <c r="AT1804"/>
      <c r="AU1804"/>
      <c r="AV1804"/>
      <c r="AW1804"/>
      <c r="AX1804"/>
      <c r="AY1804"/>
      <c r="AZ1804"/>
      <c r="BA1804"/>
      <c r="BB1804"/>
      <c r="BC1804"/>
      <c r="BD1804"/>
      <c r="BE1804"/>
      <c r="BF1804"/>
      <c r="BG1804"/>
      <c r="BH1804"/>
      <c r="BI1804"/>
      <c r="BJ1804"/>
      <c r="BK1804"/>
      <c r="BL1804"/>
      <c r="BM1804"/>
      <c r="BN1804"/>
      <c r="BO1804"/>
      <c r="BP1804"/>
      <c r="BQ1804"/>
      <c r="BR1804"/>
      <c r="BS1804"/>
      <c r="BT1804"/>
    </row>
    <row r="1805" spans="1:72" s="8" customFormat="1" x14ac:dyDescent="0.25">
      <c r="A1805" s="93"/>
      <c r="B1805" s="93"/>
      <c r="C1805" s="93"/>
      <c r="D1805" s="93"/>
      <c r="E1805" s="104"/>
      <c r="F1805" s="104"/>
      <c r="G1805" s="104"/>
      <c r="H1805" s="104"/>
      <c r="I1805" s="104"/>
      <c r="J1805" s="104"/>
      <c r="K1805" s="104"/>
      <c r="L1805" s="104"/>
      <c r="M1805"/>
      <c r="N1805"/>
      <c r="O1805"/>
      <c r="P1805"/>
      <c r="Q1805"/>
      <c r="R1805"/>
      <c r="S1805"/>
      <c r="T1805"/>
      <c r="U1805"/>
      <c r="V1805"/>
      <c r="W1805"/>
      <c r="X1805"/>
      <c r="Y1805"/>
      <c r="Z1805"/>
      <c r="AA1805"/>
      <c r="AB1805"/>
      <c r="AC1805"/>
      <c r="AD1805"/>
      <c r="AE1805"/>
      <c r="AF1805"/>
      <c r="AG1805"/>
      <c r="AH1805"/>
      <c r="AI1805"/>
      <c r="AJ1805"/>
      <c r="AK1805"/>
      <c r="AL1805"/>
      <c r="AM1805"/>
      <c r="AN1805"/>
      <c r="AO1805"/>
      <c r="AP1805"/>
      <c r="AQ1805"/>
      <c r="AR1805"/>
      <c r="AS1805"/>
      <c r="AT1805"/>
      <c r="AU1805"/>
      <c r="AV1805"/>
      <c r="AW1805"/>
      <c r="AX1805"/>
      <c r="AY1805"/>
      <c r="AZ1805"/>
      <c r="BA1805"/>
      <c r="BB1805"/>
      <c r="BC1805"/>
      <c r="BD1805"/>
      <c r="BE1805"/>
      <c r="BF1805"/>
      <c r="BG1805"/>
      <c r="BH1805"/>
      <c r="BI1805"/>
      <c r="BJ1805"/>
      <c r="BK1805"/>
      <c r="BL1805"/>
      <c r="BM1805"/>
      <c r="BN1805"/>
      <c r="BO1805"/>
      <c r="BP1805"/>
      <c r="BQ1805"/>
      <c r="BR1805"/>
      <c r="BS1805"/>
      <c r="BT1805"/>
    </row>
    <row r="1806" spans="1:72" s="8" customFormat="1" x14ac:dyDescent="0.25">
      <c r="A1806" s="93"/>
      <c r="B1806" s="93"/>
      <c r="C1806" s="93"/>
      <c r="D1806" s="93"/>
      <c r="E1806" s="104"/>
      <c r="F1806" s="104"/>
      <c r="G1806" s="104"/>
      <c r="H1806" s="104"/>
      <c r="I1806" s="104"/>
      <c r="J1806" s="104"/>
      <c r="K1806" s="104"/>
      <c r="L1806" s="104"/>
      <c r="M1806"/>
      <c r="N1806"/>
      <c r="O1806"/>
      <c r="P1806"/>
      <c r="Q1806"/>
      <c r="R1806"/>
      <c r="S1806"/>
      <c r="T1806"/>
      <c r="U1806"/>
      <c r="V1806"/>
      <c r="W1806"/>
      <c r="X1806"/>
      <c r="Y1806"/>
      <c r="Z1806"/>
      <c r="AA1806"/>
      <c r="AB1806"/>
      <c r="AC1806"/>
      <c r="AD1806"/>
      <c r="AE1806"/>
      <c r="AF1806"/>
      <c r="AG1806"/>
      <c r="AH1806"/>
      <c r="AI1806"/>
      <c r="AJ1806"/>
      <c r="AK1806"/>
      <c r="AL1806"/>
      <c r="AM1806"/>
      <c r="AN1806"/>
      <c r="AO1806"/>
      <c r="AP1806"/>
      <c r="AQ1806"/>
      <c r="AR1806"/>
      <c r="AS1806"/>
      <c r="AT1806"/>
      <c r="AU1806"/>
      <c r="AV1806"/>
      <c r="AW1806"/>
      <c r="AX1806"/>
      <c r="AY1806"/>
      <c r="AZ1806"/>
      <c r="BA1806"/>
      <c r="BB1806"/>
      <c r="BC1806"/>
      <c r="BD1806"/>
      <c r="BE1806"/>
      <c r="BF1806"/>
      <c r="BG1806"/>
      <c r="BH1806"/>
      <c r="BI1806"/>
      <c r="BJ1806"/>
      <c r="BK1806"/>
      <c r="BL1806"/>
      <c r="BM1806"/>
      <c r="BN1806"/>
      <c r="BO1806"/>
      <c r="BP1806"/>
      <c r="BQ1806"/>
      <c r="BR1806"/>
      <c r="BS1806"/>
      <c r="BT1806"/>
    </row>
    <row r="1807" spans="1:72" s="8" customFormat="1" x14ac:dyDescent="0.25">
      <c r="A1807" s="93"/>
      <c r="B1807" s="93"/>
      <c r="C1807" s="93"/>
      <c r="D1807" s="93"/>
      <c r="E1807" s="104"/>
      <c r="F1807" s="104"/>
      <c r="G1807" s="104"/>
      <c r="H1807" s="104"/>
      <c r="I1807" s="104"/>
      <c r="J1807" s="104"/>
      <c r="K1807" s="104"/>
      <c r="L1807" s="104"/>
      <c r="M1807"/>
      <c r="N1807"/>
      <c r="O1807"/>
      <c r="P1807"/>
      <c r="Q1807"/>
      <c r="R1807"/>
      <c r="S1807"/>
      <c r="T1807"/>
      <c r="U1807"/>
      <c r="V1807"/>
      <c r="W1807"/>
      <c r="X1807"/>
      <c r="Y1807"/>
      <c r="Z1807"/>
      <c r="AA1807"/>
      <c r="AB1807"/>
      <c r="AC1807"/>
      <c r="AD1807"/>
      <c r="AE1807"/>
      <c r="AF1807"/>
      <c r="AG1807"/>
      <c r="AH1807"/>
      <c r="AI1807"/>
      <c r="AJ1807"/>
      <c r="AK1807"/>
      <c r="AL1807"/>
      <c r="AM1807"/>
      <c r="AN1807"/>
      <c r="AO1807"/>
      <c r="AP1807"/>
      <c r="AQ1807"/>
      <c r="AR1807"/>
      <c r="AS1807"/>
      <c r="AT1807"/>
      <c r="AU1807"/>
      <c r="AV1807"/>
      <c r="AW1807"/>
      <c r="AX1807"/>
      <c r="AY1807"/>
      <c r="AZ1807"/>
      <c r="BA1807"/>
      <c r="BB1807"/>
      <c r="BC1807"/>
      <c r="BD1807"/>
      <c r="BE1807"/>
      <c r="BF1807"/>
      <c r="BG1807"/>
      <c r="BH1807"/>
      <c r="BI1807"/>
      <c r="BJ1807"/>
      <c r="BK1807"/>
      <c r="BL1807"/>
      <c r="BM1807"/>
      <c r="BN1807"/>
      <c r="BO1807"/>
      <c r="BP1807"/>
      <c r="BQ1807"/>
      <c r="BR1807"/>
      <c r="BS1807"/>
      <c r="BT1807"/>
    </row>
    <row r="1808" spans="1:72" s="8" customFormat="1" x14ac:dyDescent="0.25">
      <c r="A1808" s="93"/>
      <c r="B1808" s="93"/>
      <c r="C1808" s="93"/>
      <c r="D1808" s="93"/>
      <c r="E1808" s="104"/>
      <c r="F1808" s="104"/>
      <c r="G1808" s="104"/>
      <c r="H1808" s="104"/>
      <c r="I1808" s="104"/>
      <c r="J1808" s="104"/>
      <c r="K1808" s="104"/>
      <c r="L1808" s="104"/>
      <c r="M1808"/>
      <c r="N1808"/>
      <c r="O1808"/>
      <c r="P1808"/>
      <c r="Q1808"/>
      <c r="R1808"/>
      <c r="S1808"/>
      <c r="T1808"/>
      <c r="U1808"/>
      <c r="V1808"/>
      <c r="W1808"/>
      <c r="X1808"/>
      <c r="Y1808"/>
      <c r="Z1808"/>
      <c r="AA1808"/>
      <c r="AB1808"/>
      <c r="AC1808"/>
      <c r="AD1808"/>
      <c r="AE1808"/>
      <c r="AF1808"/>
      <c r="AG1808"/>
      <c r="AH1808"/>
      <c r="AI1808"/>
      <c r="AJ1808"/>
      <c r="AK1808"/>
      <c r="AL1808"/>
      <c r="AM1808"/>
      <c r="AN1808"/>
      <c r="AO1808"/>
      <c r="AP1808"/>
      <c r="AQ1808"/>
      <c r="AR1808"/>
      <c r="AS1808"/>
      <c r="AT1808"/>
      <c r="AU1808"/>
      <c r="AV1808"/>
      <c r="AW1808"/>
      <c r="AX1808"/>
      <c r="AY1808"/>
      <c r="AZ1808"/>
      <c r="BA1808"/>
      <c r="BB1808"/>
      <c r="BC1808"/>
      <c r="BD1808"/>
      <c r="BE1808"/>
      <c r="BF1808"/>
      <c r="BG1808"/>
      <c r="BH1808"/>
      <c r="BI1808"/>
      <c r="BJ1808"/>
      <c r="BK1808"/>
      <c r="BL1808"/>
      <c r="BM1808"/>
      <c r="BN1808"/>
      <c r="BO1808"/>
      <c r="BP1808"/>
      <c r="BQ1808"/>
      <c r="BR1808"/>
      <c r="BS1808"/>
      <c r="BT1808"/>
    </row>
    <row r="1809" spans="1:72" s="8" customFormat="1" x14ac:dyDescent="0.25">
      <c r="A1809" s="93"/>
      <c r="B1809" s="93"/>
      <c r="C1809" s="93"/>
      <c r="D1809" s="93"/>
      <c r="E1809" s="104"/>
      <c r="F1809" s="104"/>
      <c r="G1809" s="104"/>
      <c r="H1809" s="104"/>
      <c r="I1809" s="104"/>
      <c r="J1809" s="104"/>
      <c r="K1809" s="104"/>
      <c r="L1809" s="104"/>
      <c r="M1809"/>
      <c r="N1809"/>
      <c r="O1809"/>
      <c r="P1809"/>
      <c r="Q1809"/>
      <c r="R1809"/>
      <c r="S1809"/>
      <c r="T1809"/>
      <c r="U1809"/>
      <c r="V1809"/>
      <c r="W1809"/>
      <c r="X1809"/>
      <c r="Y1809"/>
      <c r="Z1809"/>
      <c r="AA1809"/>
      <c r="AB1809"/>
      <c r="AC1809"/>
      <c r="AD1809"/>
      <c r="AE1809"/>
      <c r="AF1809"/>
      <c r="AG1809"/>
      <c r="AH1809"/>
      <c r="AI1809"/>
      <c r="AJ1809"/>
      <c r="AK1809"/>
      <c r="AL1809"/>
      <c r="AM1809"/>
      <c r="AN1809"/>
      <c r="AO1809"/>
      <c r="AP1809"/>
      <c r="AQ1809"/>
      <c r="AR1809"/>
      <c r="AS1809"/>
      <c r="AT1809"/>
      <c r="AU1809"/>
      <c r="AV1809"/>
      <c r="AW1809"/>
      <c r="AX1809"/>
      <c r="AY1809"/>
      <c r="AZ1809"/>
      <c r="BA1809"/>
      <c r="BB1809"/>
      <c r="BC1809"/>
      <c r="BD1809"/>
      <c r="BE1809"/>
      <c r="BF1809"/>
      <c r="BG1809"/>
      <c r="BH1809"/>
      <c r="BI1809"/>
      <c r="BJ1809"/>
      <c r="BK1809"/>
      <c r="BL1809"/>
      <c r="BM1809"/>
      <c r="BN1809"/>
      <c r="BO1809"/>
      <c r="BP1809"/>
      <c r="BQ1809"/>
      <c r="BR1809"/>
      <c r="BS1809"/>
      <c r="BT1809"/>
    </row>
    <row r="1810" spans="1:72" s="8" customFormat="1" x14ac:dyDescent="0.25">
      <c r="A1810" s="93"/>
      <c r="B1810" s="93"/>
      <c r="C1810" s="93"/>
      <c r="D1810" s="93"/>
      <c r="E1810" s="104"/>
      <c r="F1810" s="104"/>
      <c r="G1810" s="104"/>
      <c r="H1810" s="104"/>
      <c r="I1810" s="104"/>
      <c r="J1810" s="104"/>
      <c r="K1810" s="104"/>
      <c r="L1810" s="104"/>
      <c r="M1810"/>
      <c r="N1810"/>
      <c r="O1810"/>
      <c r="P1810"/>
      <c r="Q1810"/>
      <c r="R1810"/>
      <c r="S1810"/>
      <c r="T1810"/>
      <c r="U1810"/>
      <c r="V1810"/>
      <c r="W1810"/>
      <c r="X1810"/>
      <c r="Y1810"/>
      <c r="Z1810"/>
      <c r="AA1810"/>
      <c r="AB1810"/>
      <c r="AC1810"/>
      <c r="AD1810"/>
      <c r="AE1810"/>
      <c r="AF1810"/>
      <c r="AG1810"/>
      <c r="AH1810"/>
      <c r="AI1810"/>
      <c r="AJ1810"/>
      <c r="AK1810"/>
      <c r="AL1810"/>
      <c r="AM1810"/>
      <c r="AN1810"/>
      <c r="AO1810"/>
      <c r="AP1810"/>
      <c r="AQ1810"/>
      <c r="AR1810"/>
      <c r="AS1810"/>
      <c r="AT1810"/>
      <c r="AU1810"/>
      <c r="AV1810"/>
      <c r="AW1810"/>
      <c r="AX1810"/>
      <c r="AY1810"/>
      <c r="AZ1810"/>
      <c r="BA1810"/>
      <c r="BB1810"/>
      <c r="BC1810"/>
      <c r="BD1810"/>
      <c r="BE1810"/>
      <c r="BF1810"/>
      <c r="BG1810"/>
      <c r="BH1810"/>
      <c r="BI1810"/>
      <c r="BJ1810"/>
      <c r="BK1810"/>
      <c r="BL1810"/>
      <c r="BM1810"/>
      <c r="BN1810"/>
      <c r="BO1810"/>
      <c r="BP1810"/>
      <c r="BQ1810"/>
      <c r="BR1810"/>
      <c r="BS1810"/>
      <c r="BT1810"/>
    </row>
    <row r="1811" spans="1:72" s="8" customFormat="1" x14ac:dyDescent="0.25">
      <c r="A1811" s="93"/>
      <c r="B1811" s="93"/>
      <c r="C1811" s="93"/>
      <c r="D1811" s="93"/>
      <c r="E1811" s="104"/>
      <c r="F1811" s="104"/>
      <c r="G1811" s="104"/>
      <c r="H1811" s="104"/>
      <c r="I1811" s="104"/>
      <c r="J1811" s="104"/>
      <c r="K1811" s="104"/>
      <c r="L1811" s="104"/>
      <c r="M1811"/>
      <c r="N1811"/>
      <c r="O1811"/>
      <c r="P1811"/>
      <c r="Q1811"/>
      <c r="R1811"/>
      <c r="S1811"/>
      <c r="T1811"/>
      <c r="U1811"/>
      <c r="V1811"/>
      <c r="W1811"/>
      <c r="X1811"/>
      <c r="Y1811"/>
      <c r="Z1811"/>
      <c r="AA1811"/>
      <c r="AB1811"/>
      <c r="AC1811"/>
      <c r="AD1811"/>
      <c r="AE1811"/>
      <c r="AF1811"/>
      <c r="AG1811"/>
      <c r="AH1811"/>
      <c r="AI1811"/>
      <c r="AJ1811"/>
      <c r="AK1811"/>
      <c r="AL1811"/>
      <c r="AM1811"/>
      <c r="AN1811"/>
      <c r="AO1811"/>
      <c r="AP1811"/>
      <c r="AQ1811"/>
      <c r="AR1811"/>
      <c r="AS1811"/>
      <c r="AT1811"/>
      <c r="AU1811"/>
      <c r="AV1811"/>
      <c r="AW1811"/>
      <c r="AX1811"/>
      <c r="AY1811"/>
      <c r="AZ1811"/>
      <c r="BA1811"/>
      <c r="BB1811"/>
      <c r="BC1811"/>
      <c r="BD1811"/>
      <c r="BE1811"/>
      <c r="BF1811"/>
      <c r="BG1811"/>
      <c r="BH1811"/>
      <c r="BI1811"/>
      <c r="BJ1811"/>
      <c r="BK1811"/>
      <c r="BL1811"/>
      <c r="BM1811"/>
      <c r="BN1811"/>
      <c r="BO1811"/>
      <c r="BP1811"/>
      <c r="BQ1811"/>
      <c r="BR1811"/>
      <c r="BS1811"/>
      <c r="BT1811"/>
    </row>
    <row r="1812" spans="1:72" s="8" customFormat="1" x14ac:dyDescent="0.25">
      <c r="A1812" s="93"/>
      <c r="B1812" s="93"/>
      <c r="C1812" s="93"/>
      <c r="D1812" s="93"/>
      <c r="E1812" s="104"/>
      <c r="F1812" s="104"/>
      <c r="G1812" s="104"/>
      <c r="H1812" s="104"/>
      <c r="I1812" s="104"/>
      <c r="J1812" s="104"/>
      <c r="K1812" s="104"/>
      <c r="L1812" s="104"/>
      <c r="M1812"/>
      <c r="N1812"/>
      <c r="O1812"/>
      <c r="P1812"/>
      <c r="Q1812"/>
      <c r="R1812"/>
      <c r="S1812"/>
      <c r="T1812"/>
      <c r="U1812"/>
      <c r="V1812"/>
      <c r="W1812"/>
      <c r="X1812"/>
      <c r="Y1812"/>
      <c r="Z1812"/>
      <c r="AA1812"/>
      <c r="AB1812"/>
      <c r="AC1812"/>
      <c r="AD1812"/>
      <c r="AE1812"/>
      <c r="AF1812"/>
      <c r="AG1812"/>
      <c r="AH1812"/>
      <c r="AI1812"/>
      <c r="AJ1812"/>
      <c r="AK1812"/>
      <c r="AL1812"/>
      <c r="AM1812"/>
      <c r="AN1812"/>
      <c r="AO1812"/>
      <c r="AP1812"/>
      <c r="AQ1812"/>
      <c r="AR1812"/>
      <c r="AS1812"/>
      <c r="AT1812"/>
      <c r="AU1812"/>
      <c r="AV1812"/>
      <c r="AW1812"/>
      <c r="AX1812"/>
      <c r="AY1812"/>
      <c r="AZ1812"/>
      <c r="BA1812"/>
      <c r="BB1812"/>
      <c r="BC1812"/>
      <c r="BD1812"/>
      <c r="BE1812"/>
      <c r="BF1812"/>
      <c r="BG1812"/>
      <c r="BH1812"/>
      <c r="BI1812"/>
      <c r="BJ1812"/>
      <c r="BK1812"/>
      <c r="BL1812"/>
      <c r="BM1812"/>
      <c r="BN1812"/>
      <c r="BO1812"/>
      <c r="BP1812"/>
      <c r="BQ1812"/>
      <c r="BR1812"/>
      <c r="BS1812"/>
      <c r="BT1812"/>
    </row>
    <row r="1813" spans="1:72" s="8" customFormat="1" x14ac:dyDescent="0.25">
      <c r="A1813" s="93"/>
      <c r="B1813" s="93"/>
      <c r="C1813" s="93"/>
      <c r="D1813" s="93"/>
      <c r="E1813" s="104"/>
      <c r="F1813" s="104"/>
      <c r="G1813" s="104"/>
      <c r="H1813" s="104"/>
      <c r="I1813" s="104"/>
      <c r="J1813" s="104"/>
      <c r="K1813" s="104"/>
      <c r="L1813" s="104"/>
      <c r="M1813"/>
      <c r="N1813"/>
      <c r="O1813"/>
      <c r="P1813"/>
      <c r="Q1813"/>
      <c r="R1813"/>
      <c r="S1813"/>
      <c r="T1813"/>
      <c r="U1813"/>
      <c r="V1813"/>
      <c r="W1813"/>
      <c r="X1813"/>
      <c r="Y1813"/>
      <c r="Z1813"/>
      <c r="AA1813"/>
      <c r="AB1813"/>
      <c r="AC1813"/>
      <c r="AD1813"/>
      <c r="AE1813"/>
      <c r="AF1813"/>
      <c r="AG1813"/>
      <c r="AH1813"/>
      <c r="AI1813"/>
      <c r="AJ1813"/>
      <c r="AK1813"/>
      <c r="AL1813"/>
      <c r="AM1813"/>
      <c r="AN1813"/>
      <c r="AO1813"/>
      <c r="AP1813"/>
      <c r="AQ1813"/>
      <c r="AR1813"/>
      <c r="AS1813"/>
      <c r="AT1813"/>
      <c r="AU1813"/>
      <c r="AV1813"/>
      <c r="AW1813"/>
      <c r="AX1813"/>
      <c r="AY1813"/>
      <c r="AZ1813"/>
      <c r="BA1813"/>
      <c r="BB1813"/>
      <c r="BC1813"/>
      <c r="BD1813"/>
      <c r="BE1813"/>
      <c r="BF1813"/>
      <c r="BG1813"/>
      <c r="BH1813"/>
      <c r="BI1813"/>
      <c r="BJ1813"/>
      <c r="BK1813"/>
      <c r="BL1813"/>
      <c r="BM1813"/>
      <c r="BN1813"/>
      <c r="BO1813"/>
      <c r="BP1813"/>
      <c r="BQ1813"/>
      <c r="BR1813"/>
      <c r="BS1813"/>
      <c r="BT1813"/>
    </row>
    <row r="1814" spans="1:72" s="8" customFormat="1" x14ac:dyDescent="0.25">
      <c r="A1814" s="93"/>
      <c r="B1814" s="93"/>
      <c r="C1814" s="93"/>
      <c r="D1814" s="93"/>
      <c r="E1814" s="104"/>
      <c r="F1814" s="104"/>
      <c r="G1814" s="104"/>
      <c r="H1814" s="104"/>
      <c r="I1814" s="104"/>
      <c r="J1814" s="104"/>
      <c r="K1814" s="104"/>
      <c r="L1814" s="104"/>
      <c r="M1814"/>
      <c r="N1814"/>
      <c r="O1814"/>
      <c r="P1814"/>
      <c r="Q1814"/>
      <c r="R1814"/>
      <c r="S1814"/>
      <c r="T1814"/>
      <c r="U1814"/>
      <c r="V1814"/>
      <c r="W1814"/>
      <c r="X1814"/>
      <c r="Y1814"/>
      <c r="Z1814"/>
      <c r="AA1814"/>
      <c r="AB1814"/>
      <c r="AC1814"/>
      <c r="AD1814"/>
      <c r="AE1814"/>
      <c r="AF1814"/>
      <c r="AG1814"/>
      <c r="AH1814"/>
      <c r="AI1814"/>
      <c r="AJ1814"/>
      <c r="AK1814"/>
      <c r="AL1814"/>
      <c r="AM1814"/>
      <c r="AN1814"/>
      <c r="AO1814"/>
      <c r="AP1814"/>
      <c r="AQ1814"/>
      <c r="AR1814"/>
      <c r="AS1814"/>
      <c r="AT1814"/>
      <c r="AU1814"/>
      <c r="AV1814"/>
      <c r="AW1814"/>
      <c r="AX1814"/>
      <c r="AY1814"/>
      <c r="AZ1814"/>
      <c r="BA1814"/>
      <c r="BB1814"/>
      <c r="BC1814"/>
      <c r="BD1814"/>
      <c r="BE1814"/>
      <c r="BF1814"/>
      <c r="BG1814"/>
      <c r="BH1814"/>
      <c r="BI1814"/>
      <c r="BJ1814"/>
      <c r="BK1814"/>
      <c r="BL1814"/>
      <c r="BM1814"/>
      <c r="BN1814"/>
      <c r="BO1814"/>
      <c r="BP1814"/>
      <c r="BQ1814"/>
      <c r="BR1814"/>
      <c r="BS1814"/>
      <c r="BT1814"/>
    </row>
    <row r="1815" spans="1:72" s="8" customFormat="1" x14ac:dyDescent="0.25">
      <c r="A1815" s="93"/>
      <c r="B1815" s="93"/>
      <c r="C1815" s="93"/>
      <c r="D1815" s="93"/>
      <c r="E1815" s="104"/>
      <c r="F1815" s="104"/>
      <c r="G1815" s="104"/>
      <c r="H1815" s="104"/>
      <c r="I1815" s="104"/>
      <c r="J1815" s="104"/>
      <c r="K1815" s="104"/>
      <c r="L1815" s="104"/>
      <c r="M1815"/>
      <c r="N1815"/>
      <c r="O1815"/>
      <c r="P1815"/>
      <c r="Q1815"/>
      <c r="R1815"/>
      <c r="S1815"/>
      <c r="T1815"/>
      <c r="U1815"/>
      <c r="V1815"/>
      <c r="W1815"/>
      <c r="X1815"/>
      <c r="Y1815"/>
      <c r="Z1815"/>
      <c r="AA1815"/>
      <c r="AB1815"/>
      <c r="AC1815"/>
      <c r="AD1815"/>
      <c r="AE1815"/>
      <c r="AF1815"/>
      <c r="AG1815"/>
      <c r="AH1815"/>
      <c r="AI1815"/>
      <c r="AJ1815"/>
      <c r="AK1815"/>
      <c r="AL1815"/>
      <c r="AM1815"/>
      <c r="AN1815"/>
      <c r="AO1815"/>
      <c r="AP1815"/>
      <c r="AQ1815"/>
      <c r="AR1815"/>
      <c r="AS1815"/>
      <c r="AT1815"/>
      <c r="AU1815"/>
      <c r="AV1815"/>
      <c r="AW1815"/>
      <c r="AX1815"/>
      <c r="AY1815"/>
      <c r="AZ1815"/>
      <c r="BA1815"/>
      <c r="BB1815"/>
      <c r="BC1815"/>
      <c r="BD1815"/>
      <c r="BE1815"/>
      <c r="BF1815"/>
      <c r="BG1815"/>
      <c r="BH1815"/>
      <c r="BI1815"/>
      <c r="BJ1815"/>
      <c r="BK1815"/>
      <c r="BL1815"/>
      <c r="BM1815"/>
      <c r="BN1815"/>
      <c r="BO1815"/>
      <c r="BP1815"/>
      <c r="BQ1815"/>
      <c r="BR1815"/>
      <c r="BS1815"/>
      <c r="BT1815"/>
    </row>
    <row r="1816" spans="1:72" s="8" customFormat="1" x14ac:dyDescent="0.25">
      <c r="A1816" s="93"/>
      <c r="B1816" s="93"/>
      <c r="C1816" s="93"/>
      <c r="D1816" s="93"/>
      <c r="E1816" s="104"/>
      <c r="F1816" s="104"/>
      <c r="G1816" s="104"/>
      <c r="H1816" s="104"/>
      <c r="I1816" s="104"/>
      <c r="J1816" s="104"/>
      <c r="K1816" s="104"/>
      <c r="L1816" s="104"/>
      <c r="M1816"/>
      <c r="N1816"/>
      <c r="O1816"/>
      <c r="P1816"/>
      <c r="Q1816"/>
      <c r="R1816"/>
      <c r="S1816"/>
      <c r="T1816"/>
      <c r="U1816"/>
      <c r="V1816"/>
      <c r="W1816"/>
      <c r="X1816"/>
      <c r="Y1816"/>
      <c r="Z1816"/>
      <c r="AA1816"/>
      <c r="AB1816"/>
      <c r="AC1816"/>
      <c r="AD1816"/>
      <c r="AE1816"/>
      <c r="AF1816"/>
      <c r="AG1816"/>
      <c r="AH1816"/>
      <c r="AI1816"/>
      <c r="AJ1816"/>
      <c r="AK1816"/>
      <c r="AL1816"/>
      <c r="AM1816"/>
      <c r="AN1816"/>
      <c r="AO1816"/>
      <c r="AP1816"/>
      <c r="AQ1816"/>
      <c r="AR1816"/>
      <c r="AS1816"/>
      <c r="AT1816"/>
      <c r="AU1816"/>
      <c r="AV1816"/>
      <c r="AW1816"/>
      <c r="AX1816"/>
      <c r="AY1816"/>
      <c r="AZ1816"/>
      <c r="BA1816"/>
      <c r="BB1816"/>
      <c r="BC1816"/>
      <c r="BD1816"/>
      <c r="BE1816"/>
      <c r="BF1816"/>
      <c r="BG1816"/>
      <c r="BH1816"/>
      <c r="BI1816"/>
      <c r="BJ1816"/>
      <c r="BK1816"/>
      <c r="BL1816"/>
      <c r="BM1816"/>
      <c r="BN1816"/>
      <c r="BO1816"/>
      <c r="BP1816"/>
      <c r="BQ1816"/>
      <c r="BR1816"/>
      <c r="BS1816"/>
      <c r="BT1816"/>
    </row>
    <row r="1817" spans="1:72" s="8" customFormat="1" x14ac:dyDescent="0.25">
      <c r="A1817" s="93"/>
      <c r="B1817" s="93"/>
      <c r="C1817" s="93"/>
      <c r="D1817" s="93"/>
      <c r="E1817" s="104"/>
      <c r="F1817" s="104"/>
      <c r="G1817" s="104"/>
      <c r="H1817" s="104"/>
      <c r="I1817" s="104"/>
      <c r="J1817" s="104"/>
      <c r="K1817" s="104"/>
      <c r="L1817" s="104"/>
      <c r="M1817"/>
      <c r="N1817"/>
      <c r="O1817"/>
      <c r="P1817"/>
      <c r="Q1817"/>
      <c r="R1817"/>
      <c r="S1817"/>
      <c r="T1817"/>
      <c r="U1817"/>
      <c r="V1817"/>
      <c r="W1817"/>
      <c r="X1817"/>
      <c r="Y1817"/>
      <c r="Z1817"/>
      <c r="AA1817"/>
      <c r="AB1817"/>
      <c r="AC1817"/>
      <c r="AD1817"/>
      <c r="AE1817"/>
      <c r="AF1817"/>
      <c r="AG1817"/>
      <c r="AH1817"/>
      <c r="AI1817"/>
      <c r="AJ1817"/>
      <c r="AK1817"/>
      <c r="AL1817"/>
      <c r="AM1817"/>
      <c r="AN1817"/>
      <c r="AO1817"/>
      <c r="AP1817"/>
      <c r="AQ1817"/>
      <c r="AR1817"/>
      <c r="AS1817"/>
      <c r="AT1817"/>
      <c r="AU1817"/>
      <c r="AV1817"/>
      <c r="AW1817"/>
      <c r="AX1817"/>
      <c r="AY1817"/>
      <c r="AZ1817"/>
      <c r="BA1817"/>
      <c r="BB1817"/>
      <c r="BC1817"/>
      <c r="BD1817"/>
      <c r="BE1817"/>
      <c r="BF1817"/>
      <c r="BG1817"/>
      <c r="BH1817"/>
      <c r="BI1817"/>
      <c r="BJ1817"/>
      <c r="BK1817"/>
      <c r="BL1817"/>
      <c r="BM1817"/>
      <c r="BN1817"/>
      <c r="BO1817"/>
      <c r="BP1817"/>
      <c r="BQ1817"/>
      <c r="BR1817"/>
      <c r="BS1817"/>
      <c r="BT1817"/>
    </row>
    <row r="1818" spans="1:72" s="8" customFormat="1" x14ac:dyDescent="0.25">
      <c r="A1818" s="93"/>
      <c r="B1818" s="93"/>
      <c r="C1818" s="93"/>
      <c r="D1818" s="93"/>
      <c r="E1818" s="104"/>
      <c r="F1818" s="104"/>
      <c r="G1818" s="104"/>
      <c r="H1818" s="104"/>
      <c r="I1818" s="104"/>
      <c r="J1818" s="104"/>
      <c r="K1818" s="104"/>
      <c r="L1818" s="104"/>
      <c r="M1818"/>
      <c r="N1818"/>
      <c r="O1818"/>
      <c r="P1818"/>
      <c r="Q1818"/>
      <c r="R1818"/>
      <c r="S1818"/>
      <c r="T1818"/>
      <c r="U1818"/>
      <c r="V1818"/>
      <c r="W1818"/>
      <c r="X1818"/>
      <c r="Y1818"/>
      <c r="Z1818"/>
      <c r="AA1818"/>
      <c r="AB1818"/>
      <c r="AC1818"/>
      <c r="AD1818"/>
      <c r="AE1818"/>
      <c r="AF1818"/>
      <c r="AG1818"/>
      <c r="AH1818"/>
      <c r="AI1818"/>
      <c r="AJ1818"/>
      <c r="AK1818"/>
      <c r="AL1818"/>
      <c r="AM1818"/>
      <c r="AN1818"/>
      <c r="AO1818"/>
      <c r="AP1818"/>
      <c r="AQ1818"/>
      <c r="AR1818"/>
      <c r="AS1818"/>
      <c r="AT1818"/>
      <c r="AU1818"/>
      <c r="AV1818"/>
      <c r="AW1818"/>
      <c r="AX1818"/>
      <c r="AY1818"/>
      <c r="AZ1818"/>
      <c r="BA1818"/>
      <c r="BB1818"/>
      <c r="BC1818"/>
      <c r="BD1818"/>
      <c r="BE1818"/>
      <c r="BF1818"/>
      <c r="BG1818"/>
      <c r="BH1818"/>
      <c r="BI1818"/>
      <c r="BJ1818"/>
      <c r="BK1818"/>
      <c r="BL1818"/>
      <c r="BM1818"/>
      <c r="BN1818"/>
      <c r="BO1818"/>
      <c r="BP1818"/>
      <c r="BQ1818"/>
      <c r="BR1818"/>
      <c r="BS1818"/>
      <c r="BT1818"/>
    </row>
    <row r="1819" spans="1:72" s="8" customFormat="1" x14ac:dyDescent="0.25">
      <c r="A1819" s="93"/>
      <c r="B1819" s="93"/>
      <c r="C1819" s="93"/>
      <c r="D1819" s="93"/>
      <c r="E1819" s="104"/>
      <c r="F1819" s="104"/>
      <c r="G1819" s="104"/>
      <c r="H1819" s="104"/>
      <c r="I1819" s="104"/>
      <c r="J1819" s="104"/>
      <c r="K1819" s="104"/>
      <c r="L1819" s="104"/>
      <c r="M1819"/>
      <c r="N1819"/>
      <c r="O1819"/>
      <c r="P1819"/>
      <c r="Q1819"/>
      <c r="R1819"/>
      <c r="S1819"/>
      <c r="T1819"/>
      <c r="U1819"/>
      <c r="V1819"/>
      <c r="W1819"/>
      <c r="X1819"/>
      <c r="Y1819"/>
      <c r="Z1819"/>
      <c r="AA1819"/>
      <c r="AB1819"/>
      <c r="AC1819"/>
      <c r="AD1819"/>
      <c r="AE1819"/>
      <c r="AF1819"/>
      <c r="AG1819"/>
      <c r="AH1819"/>
      <c r="AI1819"/>
      <c r="AJ1819"/>
      <c r="AK1819"/>
      <c r="AL1819"/>
      <c r="AM1819"/>
      <c r="AN1819"/>
      <c r="AO1819"/>
      <c r="AP1819"/>
      <c r="AQ1819"/>
      <c r="AR1819"/>
      <c r="AS1819"/>
      <c r="AT1819"/>
      <c r="AU1819"/>
      <c r="AV1819"/>
      <c r="AW1819"/>
      <c r="AX1819"/>
      <c r="AY1819"/>
      <c r="AZ1819"/>
      <c r="BA1819"/>
      <c r="BB1819"/>
      <c r="BC1819"/>
      <c r="BD1819"/>
      <c r="BE1819"/>
      <c r="BF1819"/>
      <c r="BG1819"/>
      <c r="BH1819"/>
      <c r="BI1819"/>
      <c r="BJ1819"/>
      <c r="BK1819"/>
      <c r="BL1819"/>
      <c r="BM1819"/>
      <c r="BN1819"/>
      <c r="BO1819"/>
      <c r="BP1819"/>
      <c r="BQ1819"/>
      <c r="BR1819"/>
      <c r="BS1819"/>
      <c r="BT1819"/>
    </row>
    <row r="1820" spans="1:72" s="8" customFormat="1" x14ac:dyDescent="0.25">
      <c r="A1820" s="93"/>
      <c r="B1820" s="93"/>
      <c r="C1820" s="93"/>
      <c r="D1820" s="93"/>
      <c r="E1820" s="104"/>
      <c r="F1820" s="104"/>
      <c r="G1820" s="104"/>
      <c r="H1820" s="104"/>
      <c r="I1820" s="104"/>
      <c r="J1820" s="104"/>
      <c r="K1820" s="104"/>
      <c r="L1820" s="104"/>
      <c r="M1820"/>
      <c r="N1820"/>
      <c r="O1820"/>
      <c r="P1820"/>
      <c r="Q1820"/>
      <c r="R1820"/>
      <c r="S1820"/>
      <c r="T1820"/>
      <c r="U1820"/>
      <c r="V1820"/>
      <c r="W1820"/>
      <c r="X1820"/>
      <c r="Y1820"/>
      <c r="Z1820"/>
      <c r="AA1820"/>
      <c r="AB1820"/>
      <c r="AC1820"/>
      <c r="AD1820"/>
      <c r="AE1820"/>
      <c r="AF1820"/>
      <c r="AG1820"/>
      <c r="AH1820"/>
      <c r="AI1820"/>
      <c r="AJ1820"/>
      <c r="AK1820"/>
      <c r="AL1820"/>
      <c r="AM1820"/>
      <c r="AN1820"/>
      <c r="AO1820"/>
      <c r="AP1820"/>
      <c r="AQ1820"/>
      <c r="AR1820"/>
      <c r="AS1820"/>
      <c r="AT1820"/>
      <c r="AU1820"/>
      <c r="AV1820"/>
      <c r="AW1820"/>
      <c r="AX1820"/>
      <c r="AY1820"/>
      <c r="AZ1820"/>
      <c r="BA1820"/>
      <c r="BB1820"/>
      <c r="BC1820"/>
      <c r="BD1820"/>
      <c r="BE1820"/>
      <c r="BF1820"/>
      <c r="BG1820"/>
      <c r="BH1820"/>
      <c r="BI1820"/>
      <c r="BJ1820"/>
      <c r="BK1820"/>
      <c r="BL1820"/>
      <c r="BM1820"/>
      <c r="BN1820"/>
      <c r="BO1820"/>
      <c r="BP1820"/>
      <c r="BQ1820"/>
      <c r="BR1820"/>
      <c r="BS1820"/>
      <c r="BT1820"/>
    </row>
    <row r="1821" spans="1:72" s="8" customFormat="1" x14ac:dyDescent="0.25">
      <c r="A1821" s="93"/>
      <c r="B1821" s="93"/>
      <c r="C1821" s="93"/>
      <c r="D1821" s="93"/>
      <c r="E1821" s="104"/>
      <c r="F1821" s="104"/>
      <c r="G1821" s="104"/>
      <c r="H1821" s="104"/>
      <c r="I1821" s="104"/>
      <c r="J1821" s="104"/>
      <c r="K1821" s="104"/>
      <c r="L1821" s="104"/>
      <c r="M1821"/>
      <c r="N1821"/>
      <c r="O1821"/>
      <c r="P1821"/>
      <c r="Q1821"/>
      <c r="R1821"/>
      <c r="S1821"/>
      <c r="T1821"/>
      <c r="U1821"/>
      <c r="V1821"/>
      <c r="W1821"/>
      <c r="X1821"/>
      <c r="Y1821"/>
      <c r="Z1821"/>
      <c r="AA1821"/>
      <c r="AB1821"/>
      <c r="AC1821"/>
      <c r="AD1821"/>
      <c r="AE1821"/>
      <c r="AF1821"/>
      <c r="AG1821"/>
      <c r="AH1821"/>
      <c r="AI1821"/>
      <c r="AJ1821"/>
      <c r="AK1821"/>
      <c r="AL1821"/>
      <c r="AM1821"/>
      <c r="AN1821"/>
      <c r="AO1821"/>
      <c r="AP1821"/>
      <c r="AQ1821"/>
      <c r="AR1821"/>
      <c r="AS1821"/>
      <c r="AT1821"/>
      <c r="AU1821"/>
      <c r="AV1821"/>
      <c r="AW1821"/>
      <c r="AX1821"/>
      <c r="AY1821"/>
      <c r="AZ1821"/>
      <c r="BA1821"/>
      <c r="BB1821"/>
      <c r="BC1821"/>
      <c r="BD1821"/>
      <c r="BE1821"/>
      <c r="BF1821"/>
      <c r="BG1821"/>
      <c r="BH1821"/>
      <c r="BI1821"/>
      <c r="BJ1821"/>
      <c r="BK1821"/>
      <c r="BL1821"/>
      <c r="BM1821"/>
      <c r="BN1821"/>
      <c r="BO1821"/>
      <c r="BP1821"/>
      <c r="BQ1821"/>
      <c r="BR1821"/>
      <c r="BS1821"/>
      <c r="BT1821"/>
    </row>
    <row r="1822" spans="1:72" s="8" customFormat="1" x14ac:dyDescent="0.25">
      <c r="A1822" s="93"/>
      <c r="B1822" s="93"/>
      <c r="C1822" s="93"/>
      <c r="D1822" s="93"/>
      <c r="E1822" s="104"/>
      <c r="F1822" s="104"/>
      <c r="G1822" s="104"/>
      <c r="H1822" s="104"/>
      <c r="I1822" s="104"/>
      <c r="J1822" s="104"/>
      <c r="K1822" s="104"/>
      <c r="L1822" s="104"/>
      <c r="M1822"/>
      <c r="N1822"/>
      <c r="O1822"/>
      <c r="P1822"/>
      <c r="Q1822"/>
      <c r="R1822"/>
      <c r="S1822"/>
      <c r="T1822"/>
      <c r="U1822"/>
      <c r="V1822"/>
      <c r="W1822"/>
      <c r="X1822"/>
      <c r="Y1822"/>
      <c r="Z1822"/>
      <c r="AA1822"/>
      <c r="AB1822"/>
      <c r="AC1822"/>
      <c r="AD1822"/>
      <c r="AE1822"/>
      <c r="AF1822"/>
      <c r="AG1822"/>
      <c r="AH1822"/>
      <c r="AI1822"/>
      <c r="AJ1822"/>
      <c r="AK1822"/>
      <c r="AL1822"/>
      <c r="AM1822"/>
      <c r="AN1822"/>
      <c r="AO1822"/>
      <c r="AP1822"/>
      <c r="AQ1822"/>
      <c r="AR1822"/>
      <c r="AS1822"/>
      <c r="AT1822"/>
      <c r="AU1822"/>
      <c r="AV1822"/>
      <c r="AW1822"/>
      <c r="AX1822"/>
      <c r="AY1822"/>
      <c r="AZ1822"/>
      <c r="BA1822"/>
      <c r="BB1822"/>
      <c r="BC1822"/>
      <c r="BD1822"/>
      <c r="BE1822"/>
      <c r="BF1822"/>
      <c r="BG1822"/>
      <c r="BH1822"/>
      <c r="BI1822"/>
      <c r="BJ1822"/>
      <c r="BK1822"/>
      <c r="BL1822"/>
      <c r="BM1822"/>
      <c r="BN1822"/>
      <c r="BO1822"/>
      <c r="BP1822"/>
      <c r="BQ1822"/>
      <c r="BR1822"/>
      <c r="BS1822"/>
      <c r="BT1822"/>
    </row>
    <row r="1823" spans="1:72" s="8" customFormat="1" x14ac:dyDescent="0.25">
      <c r="A1823" s="93"/>
      <c r="B1823" s="93"/>
      <c r="C1823" s="93"/>
      <c r="D1823" s="93"/>
      <c r="E1823" s="104"/>
      <c r="F1823" s="104"/>
      <c r="G1823" s="104"/>
      <c r="H1823" s="104"/>
      <c r="I1823" s="104"/>
      <c r="J1823" s="104"/>
      <c r="K1823" s="104"/>
      <c r="L1823" s="104"/>
      <c r="M1823"/>
      <c r="N1823"/>
      <c r="O1823"/>
      <c r="P1823"/>
      <c r="Q1823"/>
      <c r="R1823"/>
      <c r="S1823"/>
      <c r="T1823"/>
      <c r="U1823"/>
      <c r="V1823"/>
      <c r="W1823"/>
      <c r="X1823"/>
      <c r="Y1823"/>
      <c r="Z1823"/>
      <c r="AA1823"/>
      <c r="AB1823"/>
      <c r="AC1823"/>
      <c r="AD1823"/>
      <c r="AE1823"/>
      <c r="AF1823"/>
      <c r="AG1823"/>
      <c r="AH1823"/>
      <c r="AI1823"/>
      <c r="AJ1823"/>
      <c r="AK1823"/>
      <c r="AL1823"/>
      <c r="AM1823"/>
      <c r="AN1823"/>
      <c r="AO1823"/>
      <c r="AP1823"/>
      <c r="AQ1823"/>
      <c r="AR1823"/>
      <c r="AS1823"/>
      <c r="AT1823"/>
      <c r="AU1823"/>
      <c r="AV1823"/>
      <c r="AW1823"/>
      <c r="AX1823"/>
      <c r="AY1823"/>
      <c r="AZ1823"/>
      <c r="BA1823"/>
      <c r="BB1823"/>
      <c r="BC1823"/>
      <c r="BD1823"/>
      <c r="BE1823"/>
      <c r="BF1823"/>
      <c r="BG1823"/>
      <c r="BH1823"/>
      <c r="BI1823"/>
      <c r="BJ1823"/>
      <c r="BK1823"/>
      <c r="BL1823"/>
      <c r="BM1823"/>
      <c r="BN1823"/>
      <c r="BO1823"/>
      <c r="BP1823"/>
      <c r="BQ1823"/>
      <c r="BR1823"/>
      <c r="BS1823"/>
      <c r="BT1823"/>
    </row>
    <row r="1824" spans="1:72" s="8" customFormat="1" x14ac:dyDescent="0.25">
      <c r="A1824" s="93"/>
      <c r="B1824" s="93"/>
      <c r="C1824" s="93"/>
      <c r="D1824" s="93"/>
      <c r="E1824" s="104"/>
      <c r="F1824" s="104"/>
      <c r="G1824" s="104"/>
      <c r="H1824" s="104"/>
      <c r="I1824" s="104"/>
      <c r="J1824" s="104"/>
      <c r="K1824" s="104"/>
      <c r="L1824" s="104"/>
      <c r="M1824"/>
      <c r="N1824"/>
      <c r="O1824"/>
      <c r="P1824"/>
      <c r="Q1824"/>
      <c r="R1824"/>
      <c r="S1824"/>
      <c r="T1824"/>
      <c r="U1824"/>
      <c r="V1824"/>
      <c r="W1824"/>
      <c r="X1824"/>
      <c r="Y1824"/>
      <c r="Z1824"/>
      <c r="AA1824"/>
      <c r="AB1824"/>
      <c r="AC1824"/>
      <c r="AD1824"/>
      <c r="AE1824"/>
      <c r="AF1824"/>
      <c r="AG1824"/>
      <c r="AH1824"/>
      <c r="AI1824"/>
      <c r="AJ1824"/>
      <c r="AK1824"/>
      <c r="AL1824"/>
      <c r="AM1824"/>
      <c r="AN1824"/>
      <c r="AO1824"/>
      <c r="AP1824"/>
      <c r="AQ1824"/>
      <c r="AR1824"/>
      <c r="AS1824"/>
      <c r="AT1824"/>
      <c r="AU1824"/>
      <c r="AV1824"/>
      <c r="AW1824"/>
      <c r="AX1824"/>
      <c r="AY1824"/>
      <c r="AZ1824"/>
      <c r="BA1824"/>
      <c r="BB1824"/>
      <c r="BC1824"/>
      <c r="BD1824"/>
      <c r="BE1824"/>
      <c r="BF1824"/>
      <c r="BG1824"/>
      <c r="BH1824"/>
      <c r="BI1824"/>
      <c r="BJ1824"/>
      <c r="BK1824"/>
      <c r="BL1824"/>
      <c r="BM1824"/>
      <c r="BN1824"/>
      <c r="BO1824"/>
      <c r="BP1824"/>
      <c r="BQ1824"/>
      <c r="BR1824"/>
      <c r="BS1824"/>
      <c r="BT1824"/>
    </row>
    <row r="1825" spans="1:72" s="8" customFormat="1" x14ac:dyDescent="0.25">
      <c r="A1825" s="93"/>
      <c r="B1825" s="93"/>
      <c r="C1825" s="93"/>
      <c r="D1825" s="93"/>
      <c r="E1825" s="104"/>
      <c r="F1825" s="104"/>
      <c r="G1825" s="104"/>
      <c r="H1825" s="104"/>
      <c r="I1825" s="104"/>
      <c r="J1825" s="104"/>
      <c r="K1825" s="104"/>
      <c r="L1825" s="104"/>
      <c r="M1825"/>
      <c r="N1825"/>
      <c r="O1825"/>
      <c r="P1825"/>
      <c r="Q1825"/>
      <c r="R1825"/>
      <c r="S1825"/>
      <c r="T1825"/>
      <c r="U1825"/>
      <c r="V1825"/>
      <c r="W1825"/>
      <c r="X1825"/>
      <c r="Y1825"/>
      <c r="Z1825"/>
      <c r="AA1825"/>
      <c r="AB1825"/>
      <c r="AC1825"/>
      <c r="AD1825"/>
      <c r="AE1825"/>
      <c r="AF1825"/>
      <c r="AG1825"/>
      <c r="AH1825"/>
      <c r="AI1825"/>
      <c r="AJ1825"/>
      <c r="AK1825"/>
      <c r="AL1825"/>
      <c r="AM1825"/>
      <c r="AN1825"/>
      <c r="AO1825"/>
      <c r="AP1825"/>
      <c r="AQ1825"/>
      <c r="AR1825"/>
      <c r="AS1825"/>
      <c r="AT1825"/>
      <c r="AU1825"/>
      <c r="AV1825"/>
      <c r="AW1825"/>
      <c r="AX1825"/>
      <c r="AY1825"/>
      <c r="AZ1825"/>
      <c r="BA1825"/>
      <c r="BB1825"/>
      <c r="BC1825"/>
      <c r="BD1825"/>
      <c r="BE1825"/>
      <c r="BF1825"/>
      <c r="BG1825"/>
      <c r="BH1825"/>
      <c r="BI1825"/>
      <c r="BJ1825"/>
      <c r="BK1825"/>
      <c r="BL1825"/>
      <c r="BM1825"/>
      <c r="BN1825"/>
      <c r="BO1825"/>
      <c r="BP1825"/>
      <c r="BQ1825"/>
      <c r="BR1825"/>
      <c r="BS1825"/>
      <c r="BT1825"/>
    </row>
    <row r="1826" spans="1:72" s="8" customFormat="1" x14ac:dyDescent="0.25">
      <c r="A1826" s="93"/>
      <c r="B1826" s="93"/>
      <c r="C1826" s="93"/>
      <c r="D1826" s="93"/>
      <c r="E1826" s="104"/>
      <c r="F1826" s="104"/>
      <c r="G1826" s="104"/>
      <c r="H1826" s="104"/>
      <c r="I1826" s="104"/>
      <c r="J1826" s="104"/>
      <c r="K1826" s="104"/>
      <c r="L1826" s="104"/>
      <c r="M1826"/>
      <c r="N1826"/>
      <c r="O1826"/>
      <c r="P1826"/>
      <c r="Q1826"/>
      <c r="R1826"/>
      <c r="S1826"/>
      <c r="T1826"/>
      <c r="U1826"/>
      <c r="V1826"/>
      <c r="W1826"/>
      <c r="X1826"/>
      <c r="Y1826"/>
      <c r="Z1826"/>
      <c r="AA1826"/>
      <c r="AB1826"/>
      <c r="AC1826"/>
      <c r="AD1826"/>
      <c r="AE1826"/>
      <c r="AF1826"/>
      <c r="AG1826"/>
      <c r="AH1826"/>
      <c r="AI1826"/>
      <c r="AJ1826"/>
      <c r="AK1826"/>
      <c r="AL1826"/>
      <c r="AM1826"/>
      <c r="AN1826"/>
      <c r="AO1826"/>
      <c r="AP1826"/>
      <c r="AQ1826"/>
      <c r="AR1826"/>
      <c r="AS1826"/>
      <c r="AT1826"/>
      <c r="AU1826"/>
      <c r="AV1826"/>
      <c r="AW1826"/>
      <c r="AX1826"/>
      <c r="AY1826"/>
      <c r="AZ1826"/>
      <c r="BA1826"/>
      <c r="BB1826"/>
      <c r="BC1826"/>
      <c r="BD1826"/>
      <c r="BE1826"/>
      <c r="BF1826"/>
      <c r="BG1826"/>
      <c r="BH1826"/>
      <c r="BI1826"/>
      <c r="BJ1826"/>
      <c r="BK1826"/>
      <c r="BL1826"/>
      <c r="BM1826"/>
      <c r="BN1826"/>
      <c r="BO1826"/>
      <c r="BP1826"/>
      <c r="BQ1826"/>
      <c r="BR1826"/>
      <c r="BS1826"/>
      <c r="BT1826"/>
    </row>
    <row r="1827" spans="1:72" s="8" customFormat="1" x14ac:dyDescent="0.25">
      <c r="A1827" s="93"/>
      <c r="B1827" s="93"/>
      <c r="C1827" s="93"/>
      <c r="D1827" s="93"/>
      <c r="E1827" s="104"/>
      <c r="F1827" s="104"/>
      <c r="G1827" s="104"/>
      <c r="H1827" s="104"/>
      <c r="I1827" s="104"/>
      <c r="J1827" s="104"/>
      <c r="K1827" s="104"/>
      <c r="L1827" s="104"/>
      <c r="M1827"/>
      <c r="N1827"/>
      <c r="O1827"/>
      <c r="P1827"/>
      <c r="Q1827"/>
      <c r="R1827"/>
      <c r="S1827"/>
      <c r="T1827"/>
      <c r="U1827"/>
      <c r="V1827"/>
      <c r="W1827"/>
      <c r="X1827"/>
      <c r="Y1827"/>
      <c r="Z1827"/>
      <c r="AA1827"/>
      <c r="AB1827"/>
      <c r="AC1827"/>
      <c r="AD1827"/>
      <c r="AE1827"/>
      <c r="AF1827"/>
      <c r="AG1827"/>
      <c r="AH1827"/>
      <c r="AI1827"/>
      <c r="AJ1827"/>
      <c r="AK1827"/>
      <c r="AL1827"/>
      <c r="AM1827"/>
      <c r="AN1827"/>
      <c r="AO1827"/>
      <c r="AP1827"/>
      <c r="AQ1827"/>
      <c r="AR1827"/>
      <c r="AS1827"/>
      <c r="AT1827"/>
      <c r="AU1827"/>
      <c r="AV1827"/>
      <c r="AW1827"/>
      <c r="AX1827"/>
      <c r="AY1827"/>
      <c r="AZ1827"/>
      <c r="BA1827"/>
      <c r="BB1827"/>
      <c r="BC1827"/>
      <c r="BD1827"/>
      <c r="BE1827"/>
      <c r="BF1827"/>
      <c r="BG1827"/>
      <c r="BH1827"/>
      <c r="BI1827"/>
      <c r="BJ1827"/>
      <c r="BK1827"/>
      <c r="BL1827"/>
      <c r="BM1827"/>
      <c r="BN1827"/>
      <c r="BO1827"/>
      <c r="BP1827"/>
      <c r="BQ1827"/>
      <c r="BR1827"/>
      <c r="BS1827"/>
      <c r="BT1827"/>
    </row>
    <row r="1828" spans="1:72" s="8" customFormat="1" x14ac:dyDescent="0.25">
      <c r="A1828" s="93"/>
      <c r="B1828" s="93"/>
      <c r="C1828" s="93"/>
      <c r="D1828" s="93"/>
      <c r="E1828" s="104"/>
      <c r="F1828" s="104"/>
      <c r="G1828" s="104"/>
      <c r="H1828" s="104"/>
      <c r="I1828" s="104"/>
      <c r="J1828" s="104"/>
      <c r="K1828" s="104"/>
      <c r="L1828" s="104"/>
      <c r="M1828"/>
      <c r="N1828"/>
      <c r="O1828"/>
      <c r="P1828"/>
      <c r="Q1828"/>
      <c r="R1828"/>
      <c r="S1828"/>
      <c r="T1828"/>
      <c r="U1828"/>
      <c r="V1828"/>
      <c r="W1828"/>
      <c r="X1828"/>
      <c r="Y1828"/>
      <c r="Z1828"/>
      <c r="AA1828"/>
      <c r="AB1828"/>
      <c r="AC1828"/>
      <c r="AD1828"/>
      <c r="AE1828"/>
      <c r="AF1828"/>
      <c r="AG1828"/>
      <c r="AH1828"/>
      <c r="AI1828"/>
      <c r="AJ1828"/>
      <c r="AK1828"/>
      <c r="AL1828"/>
      <c r="AM1828"/>
      <c r="AN1828"/>
      <c r="AO1828"/>
      <c r="AP1828"/>
      <c r="AQ1828"/>
      <c r="AR1828"/>
      <c r="AS1828"/>
      <c r="AT1828"/>
      <c r="AU1828"/>
      <c r="AV1828"/>
      <c r="AW1828"/>
      <c r="AX1828"/>
      <c r="AY1828"/>
      <c r="AZ1828"/>
      <c r="BA1828"/>
      <c r="BB1828"/>
      <c r="BC1828"/>
      <c r="BD1828"/>
      <c r="BE1828"/>
      <c r="BF1828"/>
      <c r="BG1828"/>
      <c r="BH1828"/>
      <c r="BI1828"/>
      <c r="BJ1828"/>
      <c r="BK1828"/>
      <c r="BL1828"/>
      <c r="BM1828"/>
      <c r="BN1828"/>
      <c r="BO1828"/>
      <c r="BP1828"/>
      <c r="BQ1828"/>
      <c r="BR1828"/>
      <c r="BS1828"/>
      <c r="BT1828"/>
    </row>
    <row r="1829" spans="1:72" s="8" customFormat="1" x14ac:dyDescent="0.25">
      <c r="A1829" s="93"/>
      <c r="B1829" s="93"/>
      <c r="C1829" s="93"/>
      <c r="D1829" s="93"/>
      <c r="E1829" s="104"/>
      <c r="F1829" s="104"/>
      <c r="G1829" s="104"/>
      <c r="H1829" s="104"/>
      <c r="I1829" s="104"/>
      <c r="J1829" s="104"/>
      <c r="K1829" s="104"/>
      <c r="L1829" s="104"/>
      <c r="M1829"/>
      <c r="N1829"/>
      <c r="O1829"/>
      <c r="P1829"/>
      <c r="Q1829"/>
      <c r="R1829"/>
      <c r="S1829"/>
      <c r="T1829"/>
      <c r="U1829"/>
      <c r="V1829"/>
      <c r="W1829"/>
      <c r="X1829"/>
      <c r="Y1829"/>
      <c r="Z1829"/>
      <c r="AA1829"/>
      <c r="AB1829"/>
      <c r="AC1829"/>
      <c r="AD1829"/>
      <c r="AE1829"/>
      <c r="AF1829"/>
      <c r="AG1829"/>
      <c r="AH1829"/>
      <c r="AI1829"/>
      <c r="AJ1829"/>
      <c r="AK1829"/>
      <c r="AL1829"/>
      <c r="AM1829"/>
      <c r="AN1829"/>
      <c r="AO1829"/>
      <c r="AP1829"/>
      <c r="AQ1829"/>
      <c r="AR1829"/>
      <c r="AS1829"/>
      <c r="AT1829"/>
      <c r="AU1829"/>
      <c r="AV1829"/>
      <c r="AW1829"/>
      <c r="AX1829"/>
      <c r="AY1829"/>
      <c r="AZ1829"/>
      <c r="BA1829"/>
      <c r="BB1829"/>
      <c r="BC1829"/>
      <c r="BD1829"/>
      <c r="BE1829"/>
      <c r="BF1829"/>
      <c r="BG1829"/>
      <c r="BH1829"/>
      <c r="BI1829"/>
      <c r="BJ1829"/>
      <c r="BK1829"/>
      <c r="BL1829"/>
      <c r="BM1829"/>
      <c r="BN1829"/>
      <c r="BO1829"/>
      <c r="BP1829"/>
      <c r="BQ1829"/>
      <c r="BR1829"/>
      <c r="BS1829"/>
      <c r="BT1829"/>
    </row>
    <row r="1830" spans="1:72" s="8" customFormat="1" x14ac:dyDescent="0.25">
      <c r="A1830" s="93"/>
      <c r="B1830" s="93"/>
      <c r="C1830" s="93"/>
      <c r="D1830" s="93"/>
      <c r="E1830" s="104"/>
      <c r="F1830" s="104"/>
      <c r="G1830" s="104"/>
      <c r="H1830" s="104"/>
      <c r="I1830" s="104"/>
      <c r="J1830" s="104"/>
      <c r="K1830" s="104"/>
      <c r="L1830" s="104"/>
      <c r="M1830"/>
      <c r="N1830"/>
      <c r="O1830"/>
      <c r="P1830"/>
      <c r="Q1830"/>
      <c r="R1830"/>
      <c r="S1830"/>
      <c r="T1830"/>
      <c r="U1830"/>
      <c r="V1830"/>
      <c r="W1830"/>
      <c r="X1830"/>
      <c r="Y1830"/>
      <c r="Z1830"/>
      <c r="AA1830"/>
      <c r="AB1830"/>
      <c r="AC1830"/>
      <c r="AD1830"/>
      <c r="AE1830"/>
      <c r="AF1830"/>
      <c r="AG1830"/>
      <c r="AH1830"/>
      <c r="AI1830"/>
      <c r="AJ1830"/>
      <c r="AK1830"/>
      <c r="AL1830"/>
      <c r="AM1830"/>
      <c r="AN1830"/>
      <c r="AO1830"/>
      <c r="AP1830"/>
      <c r="AQ1830"/>
      <c r="AR1830"/>
      <c r="AS1830"/>
      <c r="AT1830"/>
      <c r="AU1830"/>
      <c r="AV1830"/>
      <c r="AW1830"/>
      <c r="AX1830"/>
      <c r="AY1830"/>
      <c r="AZ1830"/>
      <c r="BA1830"/>
      <c r="BB1830"/>
      <c r="BC1830"/>
      <c r="BD1830"/>
      <c r="BE1830"/>
      <c r="BF1830"/>
      <c r="BG1830"/>
      <c r="BH1830"/>
      <c r="BI1830"/>
      <c r="BJ1830"/>
      <c r="BK1830"/>
      <c r="BL1830"/>
      <c r="BM1830"/>
      <c r="BN1830"/>
      <c r="BO1830"/>
      <c r="BP1830"/>
      <c r="BQ1830"/>
      <c r="BR1830"/>
      <c r="BS1830"/>
      <c r="BT1830"/>
    </row>
    <row r="1831" spans="1:72" s="8" customFormat="1" x14ac:dyDescent="0.25">
      <c r="A1831" s="93"/>
      <c r="B1831" s="93"/>
      <c r="C1831" s="93"/>
      <c r="D1831" s="93"/>
      <c r="E1831" s="104"/>
      <c r="F1831" s="104"/>
      <c r="G1831" s="104"/>
      <c r="H1831" s="104"/>
      <c r="I1831" s="104"/>
      <c r="J1831" s="104"/>
      <c r="K1831" s="104"/>
      <c r="L1831" s="104"/>
      <c r="M1831"/>
      <c r="N1831"/>
      <c r="O1831"/>
      <c r="P1831"/>
      <c r="Q1831"/>
      <c r="R1831"/>
      <c r="S1831"/>
      <c r="T1831"/>
      <c r="U1831"/>
      <c r="V1831"/>
      <c r="W1831"/>
      <c r="X1831"/>
      <c r="Y1831"/>
      <c r="Z1831"/>
      <c r="AA1831"/>
      <c r="AB1831"/>
      <c r="AC1831"/>
      <c r="AD1831"/>
      <c r="AE1831"/>
      <c r="AF1831"/>
      <c r="AG1831"/>
      <c r="AH1831"/>
      <c r="AI1831"/>
      <c r="AJ1831"/>
      <c r="AK1831"/>
      <c r="AL1831"/>
      <c r="AM1831"/>
      <c r="AN1831"/>
      <c r="AO1831"/>
      <c r="AP1831"/>
      <c r="AQ1831"/>
      <c r="AR1831"/>
      <c r="AS1831"/>
      <c r="AT1831"/>
      <c r="AU1831"/>
      <c r="AV1831"/>
      <c r="AW1831"/>
      <c r="AX1831"/>
      <c r="AY1831"/>
      <c r="AZ1831"/>
      <c r="BA1831"/>
      <c r="BB1831"/>
      <c r="BC1831"/>
      <c r="BD1831"/>
      <c r="BE1831"/>
      <c r="BF1831"/>
      <c r="BG1831"/>
      <c r="BH1831"/>
      <c r="BI1831"/>
      <c r="BJ1831"/>
      <c r="BK1831"/>
      <c r="BL1831"/>
      <c r="BM1831"/>
      <c r="BN1831"/>
      <c r="BO1831"/>
      <c r="BP1831"/>
      <c r="BQ1831"/>
      <c r="BR1831"/>
      <c r="BS1831"/>
      <c r="BT1831"/>
    </row>
    <row r="1832" spans="1:72" s="8" customFormat="1" x14ac:dyDescent="0.25">
      <c r="A1832" s="93"/>
      <c r="B1832" s="93"/>
      <c r="C1832" s="93"/>
      <c r="D1832" s="93"/>
      <c r="E1832" s="104"/>
      <c r="F1832" s="104"/>
      <c r="G1832" s="104"/>
      <c r="H1832" s="104"/>
      <c r="I1832" s="104"/>
      <c r="J1832" s="104"/>
      <c r="K1832" s="104"/>
      <c r="L1832" s="104"/>
      <c r="M1832"/>
      <c r="N1832"/>
      <c r="O1832"/>
      <c r="P1832"/>
      <c r="Q1832"/>
      <c r="R1832"/>
      <c r="S1832"/>
      <c r="T1832"/>
      <c r="U1832"/>
      <c r="V1832"/>
      <c r="W1832"/>
      <c r="X1832"/>
      <c r="Y1832"/>
      <c r="Z1832"/>
      <c r="AA1832"/>
      <c r="AB1832"/>
      <c r="AC1832"/>
      <c r="AD1832"/>
      <c r="AE1832"/>
      <c r="AF1832"/>
      <c r="AG1832"/>
      <c r="AH1832"/>
      <c r="AI1832"/>
      <c r="AJ1832"/>
      <c r="AK1832"/>
      <c r="AL1832"/>
      <c r="AM1832"/>
      <c r="AN1832"/>
      <c r="AO1832"/>
      <c r="AP1832"/>
      <c r="AQ1832"/>
      <c r="AR1832"/>
      <c r="AS1832"/>
      <c r="AT1832"/>
      <c r="AU1832"/>
      <c r="AV1832"/>
      <c r="AW1832"/>
      <c r="AX1832"/>
      <c r="AY1832"/>
      <c r="AZ1832"/>
      <c r="BA1832"/>
      <c r="BB1832"/>
      <c r="BC1832"/>
      <c r="BD1832"/>
      <c r="BE1832"/>
      <c r="BF1832"/>
      <c r="BG1832"/>
      <c r="BH1832"/>
      <c r="BI1832"/>
      <c r="BJ1832"/>
      <c r="BK1832"/>
      <c r="BL1832"/>
      <c r="BM1832"/>
      <c r="BN1832"/>
      <c r="BO1832"/>
      <c r="BP1832"/>
      <c r="BQ1832"/>
      <c r="BR1832"/>
      <c r="BS1832"/>
      <c r="BT1832"/>
    </row>
    <row r="1833" spans="1:72" s="8" customFormat="1" x14ac:dyDescent="0.25">
      <c r="A1833" s="93"/>
      <c r="B1833" s="93"/>
      <c r="C1833" s="93"/>
      <c r="D1833" s="93"/>
      <c r="E1833" s="104"/>
      <c r="F1833" s="104"/>
      <c r="G1833" s="104"/>
      <c r="H1833" s="104"/>
      <c r="I1833" s="104"/>
      <c r="J1833" s="104"/>
      <c r="K1833" s="104"/>
      <c r="L1833" s="104"/>
      <c r="M1833"/>
      <c r="N1833"/>
      <c r="O1833"/>
      <c r="P1833"/>
      <c r="Q1833"/>
      <c r="R1833"/>
      <c r="S1833"/>
      <c r="T1833"/>
      <c r="U1833"/>
      <c r="V1833"/>
      <c r="W1833"/>
      <c r="X1833"/>
      <c r="Y1833"/>
      <c r="Z1833"/>
      <c r="AA1833"/>
      <c r="AB1833"/>
      <c r="AC1833"/>
      <c r="AD1833"/>
      <c r="AE1833"/>
      <c r="AF1833"/>
      <c r="AG1833"/>
      <c r="AH1833"/>
      <c r="AI1833"/>
      <c r="AJ1833"/>
      <c r="AK1833"/>
      <c r="AL1833"/>
      <c r="AM1833"/>
      <c r="AN1833"/>
      <c r="AO1833"/>
      <c r="AP1833"/>
      <c r="AQ1833"/>
      <c r="AR1833"/>
      <c r="AS1833"/>
      <c r="AT1833"/>
      <c r="AU1833"/>
      <c r="AV1833"/>
      <c r="AW1833"/>
      <c r="AX1833"/>
      <c r="AY1833"/>
      <c r="AZ1833"/>
      <c r="BA1833"/>
      <c r="BB1833"/>
      <c r="BC1833"/>
      <c r="BD1833"/>
      <c r="BE1833"/>
      <c r="BF1833"/>
      <c r="BG1833"/>
      <c r="BH1833"/>
      <c r="BI1833"/>
      <c r="BJ1833"/>
      <c r="BK1833"/>
      <c r="BL1833"/>
      <c r="BM1833"/>
      <c r="BN1833"/>
      <c r="BO1833"/>
      <c r="BP1833"/>
      <c r="BQ1833"/>
      <c r="BR1833"/>
      <c r="BS1833"/>
      <c r="BT1833"/>
    </row>
    <row r="1834" spans="1:72" s="8" customFormat="1" x14ac:dyDescent="0.25">
      <c r="A1834" s="93"/>
      <c r="B1834" s="93"/>
      <c r="C1834" s="93"/>
      <c r="D1834" s="93"/>
      <c r="E1834" s="104"/>
      <c r="F1834" s="104"/>
      <c r="G1834" s="104"/>
      <c r="H1834" s="104"/>
      <c r="I1834" s="104"/>
      <c r="J1834" s="104"/>
      <c r="K1834" s="104"/>
      <c r="L1834" s="104"/>
      <c r="M1834"/>
      <c r="N1834"/>
      <c r="O1834"/>
      <c r="P1834"/>
      <c r="Q1834"/>
      <c r="R1834"/>
      <c r="S1834"/>
      <c r="T1834"/>
      <c r="U1834"/>
      <c r="V1834"/>
      <c r="W1834"/>
      <c r="X1834"/>
      <c r="Y1834"/>
      <c r="Z1834"/>
      <c r="AA1834"/>
      <c r="AB1834"/>
      <c r="AC1834"/>
      <c r="AD1834"/>
      <c r="AE1834"/>
      <c r="AF1834"/>
      <c r="AG1834"/>
      <c r="AH1834"/>
      <c r="AI1834"/>
      <c r="AJ1834"/>
      <c r="AK1834"/>
      <c r="AL1834"/>
      <c r="AM1834"/>
      <c r="AN1834"/>
      <c r="AO1834"/>
      <c r="AP1834"/>
      <c r="AQ1834"/>
      <c r="AR1834"/>
      <c r="AS1834"/>
      <c r="AT1834"/>
      <c r="AU1834"/>
      <c r="AV1834"/>
      <c r="AW1834"/>
      <c r="AX1834"/>
      <c r="AY1834"/>
      <c r="AZ1834"/>
      <c r="BA1834"/>
      <c r="BB1834"/>
      <c r="BC1834"/>
      <c r="BD1834"/>
      <c r="BE1834"/>
      <c r="BF1834"/>
      <c r="BG1834"/>
      <c r="BH1834"/>
      <c r="BI1834"/>
      <c r="BJ1834"/>
      <c r="BK1834"/>
      <c r="BL1834"/>
      <c r="BM1834"/>
      <c r="BN1834"/>
      <c r="BO1834"/>
      <c r="BP1834"/>
      <c r="BQ1834"/>
      <c r="BR1834"/>
      <c r="BS1834"/>
      <c r="BT1834"/>
    </row>
    <row r="1835" spans="1:72" s="8" customFormat="1" x14ac:dyDescent="0.25">
      <c r="A1835" s="93"/>
      <c r="B1835" s="93"/>
      <c r="C1835" s="93"/>
      <c r="D1835" s="93"/>
      <c r="E1835" s="104"/>
      <c r="F1835" s="104"/>
      <c r="G1835" s="104"/>
      <c r="H1835" s="104"/>
      <c r="I1835" s="104"/>
      <c r="J1835" s="104"/>
      <c r="K1835" s="104"/>
      <c r="L1835" s="104"/>
      <c r="M1835"/>
      <c r="N1835"/>
      <c r="O1835"/>
      <c r="P1835"/>
      <c r="Q1835"/>
      <c r="R1835"/>
      <c r="S1835"/>
      <c r="T1835"/>
      <c r="U1835"/>
      <c r="V1835"/>
      <c r="W1835"/>
      <c r="X1835"/>
      <c r="Y1835"/>
      <c r="Z1835"/>
      <c r="AA1835"/>
      <c r="AB1835"/>
      <c r="AC1835"/>
      <c r="AD1835"/>
      <c r="AE1835"/>
      <c r="AF1835"/>
      <c r="AG1835"/>
      <c r="AH1835"/>
      <c r="AI1835"/>
      <c r="AJ1835"/>
      <c r="AK1835"/>
      <c r="AL1835"/>
      <c r="AM1835"/>
      <c r="AN1835"/>
      <c r="AO1835"/>
      <c r="AP1835"/>
      <c r="AQ1835"/>
      <c r="AR1835"/>
      <c r="AS1835"/>
      <c r="AT1835"/>
      <c r="AU1835"/>
      <c r="AV1835"/>
      <c r="AW1835"/>
      <c r="AX1835"/>
      <c r="AY1835"/>
      <c r="AZ1835"/>
      <c r="BA1835"/>
      <c r="BB1835"/>
      <c r="BC1835"/>
      <c r="BD1835"/>
      <c r="BE1835"/>
      <c r="BF1835"/>
      <c r="BG1835"/>
      <c r="BH1835"/>
      <c r="BI1835"/>
      <c r="BJ1835"/>
      <c r="BK1835"/>
      <c r="BL1835"/>
      <c r="BM1835"/>
      <c r="BN1835"/>
      <c r="BO1835"/>
      <c r="BP1835"/>
      <c r="BQ1835"/>
      <c r="BR1835"/>
      <c r="BS1835"/>
      <c r="BT1835"/>
    </row>
    <row r="1836" spans="1:72" s="8" customFormat="1" x14ac:dyDescent="0.25">
      <c r="A1836" s="93"/>
      <c r="B1836" s="93"/>
      <c r="C1836" s="93"/>
      <c r="D1836" s="93"/>
      <c r="E1836" s="104"/>
      <c r="F1836" s="104"/>
      <c r="G1836" s="104"/>
      <c r="H1836" s="104"/>
      <c r="I1836" s="104"/>
      <c r="J1836" s="104"/>
      <c r="K1836" s="104"/>
      <c r="L1836" s="104"/>
      <c r="M1836"/>
      <c r="N1836"/>
      <c r="O1836"/>
      <c r="P1836"/>
      <c r="Q1836"/>
      <c r="R1836"/>
      <c r="S1836"/>
      <c r="T1836"/>
      <c r="U1836"/>
      <c r="V1836"/>
      <c r="W1836"/>
      <c r="X1836"/>
      <c r="Y1836"/>
      <c r="Z1836"/>
      <c r="AA1836"/>
      <c r="AB1836"/>
      <c r="AC1836"/>
      <c r="AD1836"/>
      <c r="AE1836"/>
      <c r="AF1836"/>
      <c r="AG1836"/>
      <c r="AH1836"/>
      <c r="AI1836"/>
      <c r="AJ1836"/>
      <c r="AK1836"/>
      <c r="AL1836"/>
      <c r="AM1836"/>
      <c r="AN1836"/>
      <c r="AO1836"/>
      <c r="AP1836"/>
      <c r="AQ1836"/>
      <c r="AR1836"/>
      <c r="AS1836"/>
      <c r="AT1836"/>
      <c r="AU1836"/>
      <c r="AV1836"/>
      <c r="AW1836"/>
      <c r="AX1836"/>
      <c r="AY1836"/>
      <c r="AZ1836"/>
      <c r="BA1836"/>
      <c r="BB1836"/>
      <c r="BC1836"/>
      <c r="BD1836"/>
      <c r="BE1836"/>
      <c r="BF1836"/>
      <c r="BG1836"/>
      <c r="BH1836"/>
      <c r="BI1836"/>
      <c r="BJ1836"/>
      <c r="BK1836"/>
      <c r="BL1836"/>
      <c r="BM1836"/>
      <c r="BN1836"/>
      <c r="BO1836"/>
      <c r="BP1836"/>
      <c r="BQ1836"/>
      <c r="BR1836"/>
      <c r="BS1836"/>
      <c r="BT1836"/>
    </row>
    <row r="1837" spans="1:72" s="8" customFormat="1" x14ac:dyDescent="0.25">
      <c r="A1837" s="93"/>
      <c r="B1837" s="93"/>
      <c r="C1837" s="93"/>
      <c r="D1837" s="93"/>
      <c r="E1837" s="104"/>
      <c r="F1837" s="104"/>
      <c r="G1837" s="104"/>
      <c r="H1837" s="104"/>
      <c r="I1837" s="104"/>
      <c r="J1837" s="104"/>
      <c r="K1837" s="104"/>
      <c r="L1837" s="104"/>
      <c r="M1837"/>
      <c r="N1837"/>
      <c r="O1837"/>
      <c r="P1837"/>
      <c r="Q1837"/>
      <c r="R1837"/>
      <c r="S1837"/>
      <c r="T1837"/>
      <c r="U1837"/>
      <c r="V1837"/>
      <c r="W1837"/>
      <c r="X1837"/>
      <c r="Y1837"/>
      <c r="Z1837"/>
      <c r="AA1837"/>
      <c r="AB1837"/>
      <c r="AC1837"/>
      <c r="AD1837"/>
      <c r="AE1837"/>
      <c r="AF1837"/>
      <c r="AG1837"/>
      <c r="AH1837"/>
      <c r="AI1837"/>
      <c r="AJ1837"/>
      <c r="AK1837"/>
      <c r="AL1837"/>
      <c r="AM1837"/>
      <c r="AN1837"/>
      <c r="AO1837"/>
      <c r="AP1837"/>
      <c r="AQ1837"/>
      <c r="AR1837"/>
      <c r="AS1837"/>
      <c r="AT1837"/>
      <c r="AU1837"/>
      <c r="AV1837"/>
      <c r="AW1837"/>
      <c r="AX1837"/>
      <c r="AY1837"/>
      <c r="AZ1837"/>
      <c r="BA1837"/>
      <c r="BB1837"/>
      <c r="BC1837"/>
      <c r="BD1837"/>
      <c r="BE1837"/>
      <c r="BF1837"/>
      <c r="BG1837"/>
      <c r="BH1837"/>
      <c r="BI1837"/>
      <c r="BJ1837"/>
      <c r="BK1837"/>
      <c r="BL1837"/>
      <c r="BM1837"/>
      <c r="BN1837"/>
      <c r="BO1837"/>
      <c r="BP1837"/>
      <c r="BQ1837"/>
      <c r="BR1837"/>
      <c r="BS1837"/>
      <c r="BT1837"/>
    </row>
    <row r="1838" spans="1:72" s="8" customFormat="1" x14ac:dyDescent="0.25">
      <c r="A1838" s="93"/>
      <c r="B1838" s="93"/>
      <c r="C1838" s="93"/>
      <c r="D1838" s="93"/>
      <c r="E1838" s="104"/>
      <c r="F1838" s="104"/>
      <c r="G1838" s="104"/>
      <c r="H1838" s="104"/>
      <c r="I1838" s="104"/>
      <c r="J1838" s="104"/>
      <c r="K1838" s="104"/>
      <c r="L1838" s="104"/>
      <c r="M1838"/>
      <c r="N1838"/>
      <c r="O1838"/>
      <c r="P1838"/>
      <c r="Q1838"/>
      <c r="R1838"/>
      <c r="S1838"/>
      <c r="T1838"/>
      <c r="U1838"/>
      <c r="V1838"/>
      <c r="W1838"/>
      <c r="X1838"/>
      <c r="Y1838"/>
      <c r="Z1838"/>
      <c r="AA1838"/>
      <c r="AB1838"/>
      <c r="AC1838"/>
      <c r="AD1838"/>
      <c r="AE1838"/>
      <c r="AF1838"/>
      <c r="AG1838"/>
      <c r="AH1838"/>
      <c r="AI1838"/>
      <c r="AJ1838"/>
      <c r="AK1838"/>
      <c r="AL1838"/>
      <c r="AM1838"/>
      <c r="AN1838"/>
      <c r="AO1838"/>
      <c r="AP1838"/>
      <c r="AQ1838"/>
      <c r="AR1838"/>
      <c r="AS1838"/>
      <c r="AT1838"/>
      <c r="AU1838"/>
      <c r="AV1838"/>
      <c r="AW1838"/>
      <c r="AX1838"/>
      <c r="AY1838"/>
      <c r="AZ1838"/>
      <c r="BA1838"/>
      <c r="BB1838"/>
      <c r="BC1838"/>
      <c r="BD1838"/>
      <c r="BE1838"/>
      <c r="BF1838"/>
      <c r="BG1838"/>
      <c r="BH1838"/>
      <c r="BI1838"/>
      <c r="BJ1838"/>
      <c r="BK1838"/>
      <c r="BL1838"/>
      <c r="BM1838"/>
      <c r="BN1838"/>
      <c r="BO1838"/>
      <c r="BP1838"/>
      <c r="BQ1838"/>
      <c r="BR1838"/>
      <c r="BS1838"/>
      <c r="BT1838"/>
    </row>
    <row r="1839" spans="1:72" s="8" customFormat="1" x14ac:dyDescent="0.25">
      <c r="A1839" s="93"/>
      <c r="B1839" s="93"/>
      <c r="C1839" s="93"/>
      <c r="D1839" s="93"/>
      <c r="E1839" s="104"/>
      <c r="F1839" s="104"/>
      <c r="G1839" s="104"/>
      <c r="H1839" s="104"/>
      <c r="I1839" s="104"/>
      <c r="J1839" s="104"/>
      <c r="K1839" s="104"/>
      <c r="L1839" s="104"/>
      <c r="M1839"/>
      <c r="N1839"/>
      <c r="O1839"/>
      <c r="P1839"/>
      <c r="Q1839"/>
      <c r="R1839"/>
      <c r="S1839"/>
      <c r="T1839"/>
      <c r="U1839"/>
      <c r="V1839"/>
      <c r="W1839"/>
      <c r="X1839"/>
      <c r="Y1839"/>
      <c r="Z1839"/>
      <c r="AA1839"/>
      <c r="AB1839"/>
      <c r="AC1839"/>
      <c r="AD1839"/>
      <c r="AE1839"/>
      <c r="AF1839"/>
      <c r="AG1839"/>
      <c r="AH1839"/>
      <c r="AI1839"/>
      <c r="AJ1839"/>
      <c r="AK1839"/>
      <c r="AL1839"/>
      <c r="AM1839"/>
      <c r="AN1839"/>
      <c r="AO1839"/>
      <c r="AP1839"/>
      <c r="AQ1839"/>
      <c r="AR1839"/>
      <c r="AS1839"/>
      <c r="AT1839"/>
      <c r="AU1839"/>
      <c r="AV1839"/>
      <c r="AW1839"/>
      <c r="AX1839"/>
      <c r="AY1839"/>
      <c r="AZ1839"/>
      <c r="BA1839"/>
      <c r="BB1839"/>
      <c r="BC1839"/>
      <c r="BD1839"/>
      <c r="BE1839"/>
      <c r="BF1839"/>
      <c r="BG1839"/>
      <c r="BH1839"/>
      <c r="BI1839"/>
      <c r="BJ1839"/>
      <c r="BK1839"/>
      <c r="BL1839"/>
      <c r="BM1839"/>
      <c r="BN1839"/>
      <c r="BO1839"/>
      <c r="BP1839"/>
      <c r="BQ1839"/>
      <c r="BR1839"/>
      <c r="BS1839"/>
      <c r="BT1839"/>
    </row>
    <row r="1840" spans="1:72" s="8" customFormat="1" x14ac:dyDescent="0.25">
      <c r="A1840" s="93"/>
      <c r="B1840" s="93"/>
      <c r="C1840" s="93"/>
      <c r="D1840" s="93"/>
      <c r="E1840" s="104"/>
      <c r="F1840" s="104"/>
      <c r="G1840" s="104"/>
      <c r="H1840" s="104"/>
      <c r="I1840" s="104"/>
      <c r="J1840" s="104"/>
      <c r="K1840" s="104"/>
      <c r="L1840" s="104"/>
      <c r="M1840"/>
      <c r="N1840"/>
      <c r="O1840"/>
      <c r="P1840"/>
      <c r="Q1840"/>
      <c r="R1840"/>
      <c r="S1840"/>
      <c r="T1840"/>
      <c r="U1840"/>
      <c r="V1840"/>
      <c r="W1840"/>
      <c r="X1840"/>
      <c r="Y1840"/>
      <c r="Z1840"/>
      <c r="AA1840"/>
      <c r="AB1840"/>
      <c r="AC1840"/>
      <c r="AD1840"/>
      <c r="AE1840"/>
      <c r="AF1840"/>
      <c r="AG1840"/>
      <c r="AH1840"/>
      <c r="AI1840"/>
      <c r="AJ1840"/>
      <c r="AK1840"/>
      <c r="AL1840"/>
      <c r="AM1840"/>
      <c r="AN1840"/>
      <c r="AO1840"/>
      <c r="AP1840"/>
      <c r="AQ1840"/>
      <c r="AR1840"/>
      <c r="AS1840"/>
      <c r="AT1840"/>
      <c r="AU1840"/>
      <c r="AV1840"/>
      <c r="AW1840"/>
      <c r="AX1840"/>
      <c r="AY1840"/>
      <c r="AZ1840"/>
      <c r="BA1840"/>
      <c r="BB1840"/>
      <c r="BC1840"/>
      <c r="BD1840"/>
      <c r="BE1840"/>
      <c r="BF1840"/>
      <c r="BG1840"/>
      <c r="BH1840"/>
      <c r="BI1840"/>
      <c r="BJ1840"/>
      <c r="BK1840"/>
      <c r="BL1840"/>
      <c r="BM1840"/>
      <c r="BN1840"/>
      <c r="BO1840"/>
      <c r="BP1840"/>
      <c r="BQ1840"/>
      <c r="BR1840"/>
      <c r="BS1840"/>
      <c r="BT1840"/>
    </row>
    <row r="1841" spans="1:72" s="8" customFormat="1" x14ac:dyDescent="0.25">
      <c r="A1841" s="93"/>
      <c r="B1841" s="93"/>
      <c r="C1841" s="93"/>
      <c r="D1841" s="93"/>
      <c r="E1841" s="104"/>
      <c r="F1841" s="104"/>
      <c r="G1841" s="104"/>
      <c r="H1841" s="104"/>
      <c r="I1841" s="104"/>
      <c r="J1841" s="104"/>
      <c r="K1841" s="104"/>
      <c r="L1841" s="104"/>
      <c r="M1841"/>
      <c r="N1841"/>
      <c r="O1841"/>
      <c r="P1841"/>
      <c r="Q1841"/>
      <c r="R1841"/>
      <c r="S1841"/>
      <c r="T1841"/>
      <c r="U1841"/>
      <c r="V1841"/>
      <c r="W1841"/>
      <c r="X1841"/>
      <c r="Y1841"/>
      <c r="Z1841"/>
      <c r="AA1841"/>
      <c r="AB1841"/>
      <c r="AC1841"/>
      <c r="AD1841"/>
      <c r="AE1841"/>
      <c r="AF1841"/>
      <c r="AG1841"/>
      <c r="AH1841"/>
      <c r="AI1841"/>
      <c r="AJ1841"/>
      <c r="AK1841"/>
      <c r="AL1841"/>
      <c r="AM1841"/>
      <c r="AN1841"/>
      <c r="AO1841"/>
      <c r="AP1841"/>
      <c r="AQ1841"/>
      <c r="AR1841"/>
      <c r="AS1841"/>
      <c r="AT1841"/>
      <c r="AU1841"/>
      <c r="AV1841"/>
      <c r="AW1841"/>
      <c r="AX1841"/>
      <c r="AY1841"/>
      <c r="AZ1841"/>
      <c r="BA1841"/>
      <c r="BB1841"/>
      <c r="BC1841"/>
      <c r="BD1841"/>
      <c r="BE1841"/>
      <c r="BF1841"/>
      <c r="BG1841"/>
      <c r="BH1841"/>
      <c r="BI1841"/>
      <c r="BJ1841"/>
      <c r="BK1841"/>
      <c r="BL1841"/>
      <c r="BM1841"/>
      <c r="BN1841"/>
      <c r="BO1841"/>
      <c r="BP1841"/>
      <c r="BQ1841"/>
      <c r="BR1841"/>
      <c r="BS1841"/>
      <c r="BT1841"/>
    </row>
    <row r="1842" spans="1:72" s="8" customFormat="1" x14ac:dyDescent="0.25">
      <c r="A1842" s="93"/>
      <c r="B1842" s="93"/>
      <c r="C1842" s="93"/>
      <c r="D1842" s="93"/>
      <c r="E1842" s="104"/>
      <c r="F1842" s="104"/>
      <c r="G1842" s="104"/>
      <c r="H1842" s="104"/>
      <c r="I1842" s="104"/>
      <c r="J1842" s="104"/>
      <c r="K1842" s="104"/>
      <c r="L1842" s="104"/>
      <c r="M1842"/>
      <c r="N1842"/>
      <c r="O1842"/>
      <c r="P1842"/>
      <c r="Q1842"/>
      <c r="R1842"/>
      <c r="S1842"/>
      <c r="T1842"/>
      <c r="U1842"/>
      <c r="V1842"/>
      <c r="W1842"/>
      <c r="X1842"/>
      <c r="Y1842"/>
      <c r="Z1842"/>
      <c r="AA1842"/>
      <c r="AB1842"/>
      <c r="AC1842"/>
      <c r="AD1842"/>
      <c r="AE1842"/>
      <c r="AF1842"/>
      <c r="AG1842"/>
      <c r="AH1842"/>
      <c r="AI1842"/>
      <c r="AJ1842"/>
      <c r="AK1842"/>
      <c r="AL1842"/>
      <c r="AM1842"/>
      <c r="AN1842"/>
      <c r="AO1842"/>
      <c r="AP1842"/>
      <c r="AQ1842"/>
      <c r="AR1842"/>
      <c r="AS1842"/>
      <c r="AT1842"/>
      <c r="AU1842"/>
      <c r="AV1842"/>
      <c r="AW1842"/>
      <c r="AX1842"/>
      <c r="AY1842"/>
      <c r="AZ1842"/>
      <c r="BA1842"/>
      <c r="BB1842"/>
      <c r="BC1842"/>
      <c r="BD1842"/>
      <c r="BE1842"/>
      <c r="BF1842"/>
      <c r="BG1842"/>
      <c r="BH1842"/>
      <c r="BI1842"/>
      <c r="BJ1842"/>
      <c r="BK1842"/>
      <c r="BL1842"/>
      <c r="BM1842"/>
      <c r="BN1842"/>
      <c r="BO1842"/>
      <c r="BP1842"/>
      <c r="BQ1842"/>
      <c r="BR1842"/>
      <c r="BS1842"/>
      <c r="BT1842"/>
    </row>
    <row r="1843" spans="1:72" s="8" customFormat="1" x14ac:dyDescent="0.25">
      <c r="A1843" s="93"/>
      <c r="B1843" s="93"/>
      <c r="C1843" s="93"/>
      <c r="D1843" s="93"/>
      <c r="E1843" s="104"/>
      <c r="F1843" s="104"/>
      <c r="G1843" s="104"/>
      <c r="H1843" s="104"/>
      <c r="I1843" s="104"/>
      <c r="J1843" s="104"/>
      <c r="K1843" s="104"/>
      <c r="L1843" s="104"/>
      <c r="M1843"/>
      <c r="N1843"/>
      <c r="O1843"/>
      <c r="P1843"/>
      <c r="Q1843"/>
      <c r="R1843"/>
      <c r="S1843"/>
      <c r="T1843"/>
      <c r="U1843"/>
      <c r="V1843"/>
      <c r="W1843"/>
      <c r="X1843"/>
      <c r="Y1843"/>
      <c r="Z1843"/>
      <c r="AA1843"/>
      <c r="AB1843"/>
      <c r="AC1843"/>
      <c r="AD1843"/>
      <c r="AE1843"/>
      <c r="AF1843"/>
      <c r="AG1843"/>
      <c r="AH1843"/>
      <c r="AI1843"/>
      <c r="AJ1843"/>
      <c r="AK1843"/>
      <c r="AL1843"/>
      <c r="AM1843"/>
      <c r="AN1843"/>
      <c r="AO1843"/>
      <c r="AP1843"/>
      <c r="AQ1843"/>
      <c r="AR1843"/>
      <c r="AS1843"/>
      <c r="AT1843"/>
      <c r="AU1843"/>
      <c r="AV1843"/>
      <c r="AW1843"/>
      <c r="AX1843"/>
      <c r="AY1843"/>
      <c r="AZ1843"/>
      <c r="BA1843"/>
      <c r="BB1843"/>
      <c r="BC1843"/>
      <c r="BD1843"/>
      <c r="BE1843"/>
      <c r="BF1843"/>
      <c r="BG1843"/>
      <c r="BH1843"/>
      <c r="BI1843"/>
      <c r="BJ1843"/>
      <c r="BK1843"/>
      <c r="BL1843"/>
      <c r="BM1843"/>
      <c r="BN1843"/>
      <c r="BO1843"/>
      <c r="BP1843"/>
      <c r="BQ1843"/>
      <c r="BR1843"/>
      <c r="BS1843"/>
      <c r="BT1843"/>
    </row>
    <row r="1844" spans="1:72" s="8" customFormat="1" x14ac:dyDescent="0.25">
      <c r="A1844" s="93"/>
      <c r="B1844" s="93"/>
      <c r="C1844" s="93"/>
      <c r="D1844" s="93"/>
      <c r="E1844" s="104"/>
      <c r="F1844" s="104"/>
      <c r="G1844" s="104"/>
      <c r="H1844" s="104"/>
      <c r="I1844" s="104"/>
      <c r="J1844" s="104"/>
      <c r="K1844" s="104"/>
      <c r="L1844" s="104"/>
      <c r="M1844"/>
      <c r="N1844"/>
      <c r="O1844"/>
      <c r="P1844"/>
      <c r="Q1844"/>
      <c r="R1844"/>
      <c r="S1844"/>
      <c r="T1844"/>
      <c r="U1844"/>
      <c r="V1844"/>
      <c r="W1844"/>
      <c r="X1844"/>
      <c r="Y1844"/>
      <c r="Z1844"/>
      <c r="AA1844"/>
      <c r="AB1844"/>
      <c r="AC1844"/>
      <c r="AD1844"/>
      <c r="AE1844"/>
      <c r="AF1844"/>
      <c r="AG1844"/>
      <c r="AH1844"/>
      <c r="AI1844"/>
      <c r="AJ1844"/>
      <c r="AK1844"/>
      <c r="AL1844"/>
      <c r="AM1844"/>
      <c r="AN1844"/>
      <c r="AO1844"/>
      <c r="AP1844"/>
      <c r="AQ1844"/>
      <c r="AR1844"/>
      <c r="AS1844"/>
      <c r="AT1844"/>
      <c r="AU1844"/>
      <c r="AV1844"/>
      <c r="AW1844"/>
      <c r="AX1844"/>
      <c r="AY1844"/>
      <c r="AZ1844"/>
      <c r="BA1844"/>
      <c r="BB1844"/>
      <c r="BC1844"/>
      <c r="BD1844"/>
      <c r="BE1844"/>
      <c r="BF1844"/>
      <c r="BG1844"/>
      <c r="BH1844"/>
      <c r="BI1844"/>
      <c r="BJ1844"/>
      <c r="BK1844"/>
      <c r="BL1844"/>
      <c r="BM1844"/>
      <c r="BN1844"/>
      <c r="BO1844"/>
      <c r="BP1844"/>
      <c r="BQ1844"/>
      <c r="BR1844"/>
      <c r="BS1844"/>
      <c r="BT1844"/>
    </row>
    <row r="1845" spans="1:72" s="8" customFormat="1" x14ac:dyDescent="0.25">
      <c r="A1845" s="93"/>
      <c r="B1845" s="93"/>
      <c r="C1845" s="93"/>
      <c r="D1845" s="93"/>
      <c r="E1845" s="104"/>
      <c r="F1845" s="104"/>
      <c r="G1845" s="104"/>
      <c r="H1845" s="104"/>
      <c r="I1845" s="104"/>
      <c r="J1845" s="104"/>
      <c r="K1845" s="104"/>
      <c r="L1845" s="104"/>
      <c r="M1845"/>
      <c r="N1845"/>
      <c r="O1845"/>
      <c r="P1845"/>
      <c r="Q1845"/>
      <c r="R1845"/>
      <c r="S1845"/>
      <c r="T1845"/>
      <c r="U1845"/>
      <c r="V1845"/>
      <c r="W1845"/>
      <c r="X1845"/>
      <c r="Y1845"/>
      <c r="Z1845"/>
      <c r="AA1845"/>
      <c r="AB1845"/>
      <c r="AC1845"/>
      <c r="AD1845"/>
      <c r="AE1845"/>
      <c r="AF1845"/>
      <c r="AG1845"/>
      <c r="AH1845"/>
      <c r="AI1845"/>
      <c r="AJ1845"/>
      <c r="AK1845"/>
      <c r="AL1845"/>
      <c r="AM1845"/>
      <c r="AN1845"/>
      <c r="AO1845"/>
      <c r="AP1845"/>
      <c r="AQ1845"/>
      <c r="AR1845"/>
      <c r="AS1845"/>
      <c r="AT1845"/>
      <c r="AU1845"/>
      <c r="AV1845"/>
      <c r="AW1845"/>
      <c r="AX1845"/>
      <c r="AY1845"/>
      <c r="AZ1845"/>
      <c r="BA1845"/>
      <c r="BB1845"/>
      <c r="BC1845"/>
      <c r="BD1845"/>
      <c r="BE1845"/>
      <c r="BF1845"/>
      <c r="BG1845"/>
      <c r="BH1845"/>
      <c r="BI1845"/>
      <c r="BJ1845"/>
      <c r="BK1845"/>
      <c r="BL1845"/>
      <c r="BM1845"/>
      <c r="BN1845"/>
      <c r="BO1845"/>
      <c r="BP1845"/>
      <c r="BQ1845"/>
      <c r="BR1845"/>
      <c r="BS1845"/>
      <c r="BT1845"/>
    </row>
    <row r="1846" spans="1:72" s="8" customFormat="1" x14ac:dyDescent="0.25">
      <c r="A1846" s="93"/>
      <c r="B1846" s="93"/>
      <c r="C1846" s="93"/>
      <c r="D1846" s="93"/>
      <c r="E1846" s="104"/>
      <c r="F1846" s="104"/>
      <c r="G1846" s="104"/>
      <c r="H1846" s="104"/>
      <c r="I1846" s="104"/>
      <c r="J1846" s="104"/>
      <c r="K1846" s="104"/>
      <c r="L1846" s="104"/>
      <c r="M1846"/>
      <c r="N1846"/>
      <c r="O1846"/>
      <c r="P1846"/>
      <c r="Q1846"/>
      <c r="R1846"/>
      <c r="S1846"/>
      <c r="T1846"/>
      <c r="U1846"/>
      <c r="V1846"/>
      <c r="W1846"/>
      <c r="X1846"/>
      <c r="Y1846"/>
      <c r="Z1846"/>
      <c r="AA1846"/>
      <c r="AB1846"/>
      <c r="AC1846"/>
      <c r="AD1846"/>
      <c r="AE1846"/>
      <c r="AF1846"/>
      <c r="AG1846"/>
      <c r="AH1846"/>
      <c r="AI1846"/>
      <c r="AJ1846"/>
      <c r="AK1846"/>
      <c r="AL1846"/>
      <c r="AM1846"/>
      <c r="AN1846"/>
      <c r="AO1846"/>
      <c r="AP1846"/>
      <c r="AQ1846"/>
      <c r="AR1846"/>
      <c r="AS1846"/>
      <c r="AT1846"/>
      <c r="AU1846"/>
      <c r="AV1846"/>
      <c r="AW1846"/>
      <c r="AX1846"/>
      <c r="AY1846"/>
      <c r="AZ1846"/>
      <c r="BA1846"/>
      <c r="BB1846"/>
      <c r="BC1846"/>
      <c r="BD1846"/>
      <c r="BE1846"/>
      <c r="BF1846"/>
      <c r="BG1846"/>
      <c r="BH1846"/>
      <c r="BI1846"/>
      <c r="BJ1846"/>
      <c r="BK1846"/>
      <c r="BL1846"/>
      <c r="BM1846"/>
      <c r="BN1846"/>
      <c r="BO1846"/>
      <c r="BP1846"/>
      <c r="BQ1846"/>
      <c r="BR1846"/>
      <c r="BS1846"/>
      <c r="BT1846"/>
    </row>
    <row r="1847" spans="1:72" s="8" customFormat="1" x14ac:dyDescent="0.25">
      <c r="A1847" s="93"/>
      <c r="B1847" s="93"/>
      <c r="C1847" s="93"/>
      <c r="D1847" s="93"/>
      <c r="E1847" s="104"/>
      <c r="F1847" s="104"/>
      <c r="G1847" s="104"/>
      <c r="H1847" s="104"/>
      <c r="I1847" s="104"/>
      <c r="J1847" s="104"/>
      <c r="K1847" s="104"/>
      <c r="L1847" s="104"/>
      <c r="M1847"/>
      <c r="N1847"/>
      <c r="O1847"/>
      <c r="P1847"/>
      <c r="Q1847"/>
      <c r="R1847"/>
      <c r="S1847"/>
      <c r="T1847"/>
      <c r="U1847"/>
      <c r="V1847"/>
      <c r="W1847"/>
      <c r="X1847"/>
      <c r="Y1847"/>
      <c r="Z1847"/>
      <c r="AA1847"/>
      <c r="AB1847"/>
      <c r="AC1847"/>
      <c r="AD1847"/>
      <c r="AE1847"/>
      <c r="AF1847"/>
      <c r="AG1847"/>
      <c r="AH1847"/>
      <c r="AI1847"/>
      <c r="AJ1847"/>
      <c r="AK1847"/>
      <c r="AL1847"/>
      <c r="AM1847"/>
      <c r="AN1847"/>
      <c r="AO1847"/>
      <c r="AP1847"/>
      <c r="AQ1847"/>
      <c r="AR1847"/>
      <c r="AS1847"/>
      <c r="AT1847"/>
      <c r="AU1847"/>
      <c r="AV1847"/>
      <c r="AW1847"/>
      <c r="AX1847"/>
      <c r="AY1847"/>
      <c r="AZ1847"/>
      <c r="BA1847"/>
      <c r="BB1847"/>
      <c r="BC1847"/>
      <c r="BD1847"/>
      <c r="BE1847"/>
      <c r="BF1847"/>
      <c r="BG1847"/>
      <c r="BH1847"/>
      <c r="BI1847"/>
      <c r="BJ1847"/>
      <c r="BK1847"/>
      <c r="BL1847"/>
      <c r="BM1847"/>
      <c r="BN1847"/>
      <c r="BO1847"/>
      <c r="BP1847"/>
      <c r="BQ1847"/>
      <c r="BR1847"/>
      <c r="BS1847"/>
      <c r="BT1847"/>
    </row>
    <row r="1848" spans="1:72" s="8" customFormat="1" x14ac:dyDescent="0.25">
      <c r="A1848" s="93"/>
      <c r="B1848" s="93"/>
      <c r="C1848" s="93"/>
      <c r="D1848" s="93"/>
      <c r="E1848" s="104"/>
      <c r="F1848" s="104"/>
      <c r="G1848" s="104"/>
      <c r="H1848" s="104"/>
      <c r="I1848" s="104"/>
      <c r="J1848" s="104"/>
      <c r="K1848" s="104"/>
      <c r="L1848" s="104"/>
      <c r="M1848"/>
      <c r="N1848"/>
      <c r="O1848"/>
      <c r="P1848"/>
      <c r="Q1848"/>
      <c r="R1848"/>
      <c r="S1848"/>
      <c r="T1848"/>
      <c r="U1848"/>
      <c r="V1848"/>
      <c r="W1848"/>
      <c r="X1848"/>
      <c r="Y1848"/>
      <c r="Z1848"/>
      <c r="AA1848"/>
      <c r="AB1848"/>
      <c r="AC1848"/>
      <c r="AD1848"/>
      <c r="AE1848"/>
      <c r="AF1848"/>
      <c r="AG1848"/>
      <c r="AH1848"/>
      <c r="AI1848"/>
      <c r="AJ1848"/>
      <c r="AK1848"/>
      <c r="AL1848"/>
      <c r="AM1848"/>
      <c r="AN1848"/>
      <c r="AO1848"/>
      <c r="AP1848"/>
      <c r="AQ1848"/>
      <c r="AR1848"/>
      <c r="AS1848"/>
      <c r="AT1848"/>
      <c r="AU1848"/>
      <c r="AV1848"/>
      <c r="AW1848"/>
      <c r="AX1848"/>
      <c r="AY1848"/>
      <c r="AZ1848"/>
      <c r="BA1848"/>
      <c r="BB1848"/>
      <c r="BC1848"/>
      <c r="BD1848"/>
      <c r="BE1848"/>
      <c r="BF1848"/>
      <c r="BG1848"/>
      <c r="BH1848"/>
      <c r="BI1848"/>
      <c r="BJ1848"/>
      <c r="BK1848"/>
      <c r="BL1848"/>
      <c r="BM1848"/>
      <c r="BN1848"/>
      <c r="BO1848"/>
      <c r="BP1848"/>
      <c r="BQ1848"/>
      <c r="BR1848"/>
      <c r="BS1848"/>
      <c r="BT1848"/>
    </row>
    <row r="1849" spans="1:72" s="8" customFormat="1" x14ac:dyDescent="0.25">
      <c r="A1849" s="93"/>
      <c r="B1849" s="93"/>
      <c r="C1849" s="93"/>
      <c r="D1849" s="93"/>
      <c r="E1849" s="104"/>
      <c r="F1849" s="104"/>
      <c r="G1849" s="104"/>
      <c r="H1849" s="104"/>
      <c r="I1849" s="104"/>
      <c r="J1849" s="104"/>
      <c r="K1849" s="104"/>
      <c r="L1849" s="104"/>
      <c r="M1849"/>
      <c r="N1849"/>
      <c r="O1849"/>
      <c r="P1849"/>
      <c r="Q1849"/>
      <c r="R1849"/>
      <c r="S1849"/>
      <c r="T1849"/>
      <c r="U1849"/>
      <c r="V1849"/>
      <c r="W1849"/>
      <c r="X1849"/>
      <c r="Y1849"/>
      <c r="Z1849"/>
      <c r="AA1849"/>
      <c r="AB1849"/>
      <c r="AC1849"/>
      <c r="AD1849"/>
      <c r="AE1849"/>
      <c r="AF1849"/>
      <c r="AG1849"/>
      <c r="AH1849"/>
      <c r="AI1849"/>
      <c r="AJ1849"/>
      <c r="AK1849"/>
      <c r="AL1849"/>
      <c r="AM1849"/>
      <c r="AN1849"/>
      <c r="AO1849"/>
      <c r="AP1849"/>
      <c r="AQ1849"/>
      <c r="AR1849"/>
      <c r="AS1849"/>
      <c r="AT1849"/>
      <c r="AU1849"/>
      <c r="AV1849"/>
      <c r="AW1849"/>
      <c r="AX1849"/>
      <c r="AY1849"/>
      <c r="AZ1849"/>
      <c r="BA1849"/>
      <c r="BB1849"/>
      <c r="BC1849"/>
      <c r="BD1849"/>
      <c r="BE1849"/>
      <c r="BF1849"/>
      <c r="BG1849"/>
      <c r="BH1849"/>
      <c r="BI1849"/>
      <c r="BJ1849"/>
      <c r="BK1849"/>
      <c r="BL1849"/>
      <c r="BM1849"/>
      <c r="BN1849"/>
      <c r="BO1849"/>
      <c r="BP1849"/>
      <c r="BQ1849"/>
      <c r="BR1849"/>
      <c r="BS1849"/>
      <c r="BT1849"/>
    </row>
    <row r="1850" spans="1:72" s="8" customFormat="1" x14ac:dyDescent="0.25">
      <c r="A1850" s="93"/>
      <c r="B1850" s="93"/>
      <c r="C1850" s="93"/>
      <c r="D1850" s="93"/>
      <c r="E1850" s="104"/>
      <c r="F1850" s="104"/>
      <c r="G1850" s="104"/>
      <c r="H1850" s="104"/>
      <c r="I1850" s="104"/>
      <c r="J1850" s="104"/>
      <c r="K1850" s="104"/>
      <c r="L1850" s="104"/>
      <c r="M1850"/>
      <c r="N1850"/>
      <c r="O1850"/>
      <c r="P1850"/>
      <c r="Q1850"/>
      <c r="R1850"/>
      <c r="S1850"/>
      <c r="T1850"/>
      <c r="U1850"/>
      <c r="V1850"/>
      <c r="W1850"/>
      <c r="X1850"/>
      <c r="Y1850"/>
      <c r="Z1850"/>
      <c r="AA1850"/>
      <c r="AB1850"/>
      <c r="AC1850"/>
      <c r="AD1850"/>
      <c r="AE1850"/>
      <c r="AF1850"/>
      <c r="AG1850"/>
      <c r="AH1850"/>
      <c r="AI1850"/>
      <c r="AJ1850"/>
      <c r="AK1850"/>
      <c r="AL1850"/>
      <c r="AM1850"/>
      <c r="AN1850"/>
      <c r="AO1850"/>
      <c r="AP1850"/>
      <c r="AQ1850"/>
      <c r="AR1850"/>
      <c r="AS1850"/>
      <c r="AT1850"/>
      <c r="AU1850"/>
      <c r="AV1850"/>
      <c r="AW1850"/>
      <c r="AX1850"/>
      <c r="AY1850"/>
      <c r="AZ1850"/>
      <c r="BA1850"/>
      <c r="BB1850"/>
      <c r="BC1850"/>
      <c r="BD1850"/>
      <c r="BE1850"/>
      <c r="BF1850"/>
      <c r="BG1850"/>
      <c r="BH1850"/>
      <c r="BI1850"/>
      <c r="BJ1850"/>
      <c r="BK1850"/>
      <c r="BL1850"/>
      <c r="BM1850"/>
      <c r="BN1850"/>
      <c r="BO1850"/>
      <c r="BP1850"/>
      <c r="BQ1850"/>
      <c r="BR1850"/>
      <c r="BS1850"/>
      <c r="BT1850"/>
    </row>
    <row r="1851" spans="1:72" s="8" customFormat="1" x14ac:dyDescent="0.25">
      <c r="A1851" s="93"/>
      <c r="B1851" s="93"/>
      <c r="C1851" s="93"/>
      <c r="D1851" s="93"/>
      <c r="E1851" s="104"/>
      <c r="F1851" s="104"/>
      <c r="G1851" s="104"/>
      <c r="H1851" s="104"/>
      <c r="I1851" s="104"/>
      <c r="J1851" s="104"/>
      <c r="K1851" s="104"/>
      <c r="L1851" s="104"/>
      <c r="M1851"/>
      <c r="N1851"/>
      <c r="O1851"/>
      <c r="P1851"/>
      <c r="Q1851"/>
      <c r="R1851"/>
      <c r="S1851"/>
      <c r="T1851"/>
      <c r="U1851"/>
      <c r="V1851"/>
      <c r="W1851"/>
      <c r="X1851"/>
      <c r="Y1851"/>
      <c r="Z1851"/>
      <c r="AA1851"/>
      <c r="AB1851"/>
      <c r="AC1851"/>
      <c r="AD1851"/>
      <c r="AE1851"/>
      <c r="AF1851"/>
      <c r="AG1851"/>
      <c r="AH1851"/>
      <c r="AI1851"/>
      <c r="AJ1851"/>
      <c r="AK1851"/>
      <c r="AL1851"/>
      <c r="AM1851"/>
      <c r="AN1851"/>
      <c r="AO1851"/>
      <c r="AP1851"/>
      <c r="AQ1851"/>
      <c r="AR1851"/>
      <c r="AS1851"/>
      <c r="AT1851"/>
      <c r="AU1851"/>
      <c r="AV1851"/>
      <c r="AW1851"/>
      <c r="AX1851"/>
      <c r="AY1851"/>
      <c r="AZ1851"/>
      <c r="BA1851"/>
      <c r="BB1851"/>
      <c r="BC1851"/>
      <c r="BD1851"/>
      <c r="BE1851"/>
      <c r="BF1851"/>
      <c r="BG1851"/>
      <c r="BH1851"/>
      <c r="BI1851"/>
      <c r="BJ1851"/>
      <c r="BK1851"/>
      <c r="BL1851"/>
      <c r="BM1851"/>
      <c r="BN1851"/>
      <c r="BO1851"/>
      <c r="BP1851"/>
      <c r="BQ1851"/>
      <c r="BR1851"/>
      <c r="BS1851"/>
      <c r="BT1851"/>
    </row>
    <row r="1852" spans="1:72" s="8" customFormat="1" x14ac:dyDescent="0.25">
      <c r="A1852" s="93"/>
      <c r="B1852" s="93"/>
      <c r="C1852" s="93"/>
      <c r="D1852" s="93"/>
      <c r="E1852" s="104"/>
      <c r="F1852" s="104"/>
      <c r="G1852" s="104"/>
      <c r="H1852" s="104"/>
      <c r="I1852" s="104"/>
      <c r="J1852" s="104"/>
      <c r="K1852" s="104"/>
      <c r="L1852" s="104"/>
      <c r="M1852"/>
      <c r="N1852"/>
      <c r="O1852"/>
      <c r="P1852"/>
      <c r="Q1852"/>
      <c r="R1852"/>
      <c r="S1852"/>
      <c r="T1852"/>
      <c r="U1852"/>
      <c r="V1852"/>
      <c r="W1852"/>
      <c r="X1852"/>
      <c r="Y1852"/>
      <c r="Z1852"/>
      <c r="AA1852"/>
      <c r="AB1852"/>
      <c r="AC1852"/>
      <c r="AD1852"/>
      <c r="AE1852"/>
      <c r="AF1852"/>
      <c r="AG1852"/>
      <c r="AH1852"/>
      <c r="AI1852"/>
      <c r="AJ1852"/>
      <c r="AK1852"/>
      <c r="AL1852"/>
      <c r="AM1852"/>
      <c r="AN1852"/>
      <c r="AO1852"/>
      <c r="AP1852"/>
      <c r="AQ1852"/>
      <c r="AR1852"/>
      <c r="AS1852"/>
      <c r="AT1852"/>
      <c r="AU1852"/>
      <c r="AV1852"/>
      <c r="AW1852"/>
      <c r="AX1852"/>
      <c r="AY1852"/>
      <c r="AZ1852"/>
      <c r="BA1852"/>
      <c r="BB1852"/>
      <c r="BC1852"/>
      <c r="BD1852"/>
      <c r="BE1852"/>
      <c r="BF1852"/>
      <c r="BG1852"/>
      <c r="BH1852"/>
      <c r="BI1852"/>
      <c r="BJ1852"/>
      <c r="BK1852"/>
      <c r="BL1852"/>
      <c r="BM1852"/>
      <c r="BN1852"/>
      <c r="BO1852"/>
      <c r="BP1852"/>
      <c r="BQ1852"/>
      <c r="BR1852"/>
      <c r="BS1852"/>
      <c r="BT1852"/>
    </row>
    <row r="1853" spans="1:72" s="8" customFormat="1" x14ac:dyDescent="0.25">
      <c r="A1853" s="93"/>
      <c r="B1853" s="93"/>
      <c r="C1853" s="93"/>
      <c r="D1853" s="93"/>
      <c r="E1853" s="104"/>
      <c r="F1853" s="104"/>
      <c r="G1853" s="104"/>
      <c r="H1853" s="104"/>
      <c r="I1853" s="104"/>
      <c r="J1853" s="104"/>
      <c r="K1853" s="104"/>
      <c r="L1853" s="104"/>
      <c r="M1853"/>
      <c r="N1853"/>
      <c r="O1853"/>
      <c r="P1853"/>
      <c r="Q1853"/>
      <c r="R1853"/>
      <c r="S1853"/>
      <c r="T1853"/>
      <c r="U1853"/>
      <c r="V1853"/>
      <c r="W1853"/>
      <c r="X1853"/>
      <c r="Y1853"/>
      <c r="Z1853"/>
      <c r="AA1853"/>
      <c r="AB1853"/>
      <c r="AC1853"/>
      <c r="AD1853"/>
      <c r="AE1853"/>
      <c r="AF1853"/>
      <c r="AG1853"/>
      <c r="AH1853"/>
      <c r="AI1853"/>
      <c r="AJ1853"/>
      <c r="AK1853"/>
      <c r="AL1853"/>
      <c r="AM1853"/>
      <c r="AN1853"/>
      <c r="AO1853"/>
      <c r="AP1853"/>
      <c r="AQ1853"/>
      <c r="AR1853"/>
      <c r="AS1853"/>
      <c r="AT1853"/>
      <c r="AU1853"/>
      <c r="AV1853"/>
      <c r="AW1853"/>
      <c r="AX1853"/>
      <c r="AY1853"/>
      <c r="AZ1853"/>
      <c r="BA1853"/>
      <c r="BB1853"/>
      <c r="BC1853"/>
      <c r="BD1853"/>
      <c r="BE1853"/>
      <c r="BF1853"/>
      <c r="BG1853"/>
      <c r="BH1853"/>
      <c r="BI1853"/>
      <c r="BJ1853"/>
      <c r="BK1853"/>
      <c r="BL1853"/>
      <c r="BM1853"/>
      <c r="BN1853"/>
      <c r="BO1853"/>
      <c r="BP1853"/>
      <c r="BQ1853"/>
      <c r="BR1853"/>
      <c r="BS1853"/>
      <c r="BT1853"/>
    </row>
    <row r="1854" spans="1:72" s="8" customFormat="1" x14ac:dyDescent="0.25">
      <c r="A1854" s="93"/>
      <c r="B1854" s="93"/>
      <c r="C1854" s="93"/>
      <c r="D1854" s="93"/>
      <c r="E1854" s="104"/>
      <c r="F1854" s="104"/>
      <c r="G1854" s="104"/>
      <c r="H1854" s="104"/>
      <c r="I1854" s="104"/>
      <c r="J1854" s="104"/>
      <c r="K1854" s="104"/>
      <c r="L1854" s="104"/>
      <c r="M1854"/>
      <c r="N1854"/>
      <c r="O1854"/>
      <c r="P1854"/>
      <c r="Q1854"/>
      <c r="R1854"/>
      <c r="S1854"/>
      <c r="T1854"/>
      <c r="U1854"/>
      <c r="V1854"/>
      <c r="W1854"/>
      <c r="X1854"/>
      <c r="Y1854"/>
      <c r="Z1854"/>
      <c r="AA1854"/>
      <c r="AB1854"/>
      <c r="AC1854"/>
      <c r="AD1854"/>
      <c r="AE1854"/>
      <c r="AF1854"/>
      <c r="AG1854"/>
      <c r="AH1854"/>
      <c r="AI1854"/>
      <c r="AJ1854"/>
      <c r="AK1854"/>
      <c r="AL1854"/>
      <c r="AM1854"/>
      <c r="AN1854"/>
      <c r="AO1854"/>
      <c r="AP1854"/>
      <c r="AQ1854"/>
      <c r="AR1854"/>
      <c r="AS1854"/>
      <c r="AT1854"/>
      <c r="AU1854"/>
      <c r="AV1854"/>
      <c r="AW1854"/>
      <c r="AX1854"/>
      <c r="AY1854"/>
      <c r="AZ1854"/>
      <c r="BA1854"/>
      <c r="BB1854"/>
      <c r="BC1854"/>
      <c r="BD1854"/>
      <c r="BE1854"/>
      <c r="BF1854"/>
      <c r="BG1854"/>
      <c r="BH1854"/>
      <c r="BI1854"/>
      <c r="BJ1854"/>
      <c r="BK1854"/>
      <c r="BL1854"/>
      <c r="BM1854"/>
      <c r="BN1854"/>
      <c r="BO1854"/>
      <c r="BP1854"/>
      <c r="BQ1854"/>
      <c r="BR1854"/>
      <c r="BS1854"/>
      <c r="BT1854"/>
    </row>
    <row r="1855" spans="1:72" s="8" customFormat="1" x14ac:dyDescent="0.25">
      <c r="A1855" s="93"/>
      <c r="B1855" s="93"/>
      <c r="C1855" s="93"/>
      <c r="D1855" s="93"/>
      <c r="E1855" s="104"/>
      <c r="F1855" s="104"/>
      <c r="G1855" s="104"/>
      <c r="H1855" s="104"/>
      <c r="I1855" s="104"/>
      <c r="J1855" s="104"/>
      <c r="K1855" s="104"/>
      <c r="L1855" s="104"/>
      <c r="M1855"/>
      <c r="N1855"/>
      <c r="O1855"/>
      <c r="P1855"/>
      <c r="Q1855"/>
      <c r="R1855"/>
      <c r="S1855"/>
      <c r="T1855"/>
      <c r="U1855"/>
      <c r="V1855"/>
      <c r="W1855"/>
      <c r="X1855"/>
      <c r="Y1855"/>
      <c r="Z1855"/>
      <c r="AA1855"/>
      <c r="AB1855"/>
      <c r="AC1855"/>
      <c r="AD1855"/>
      <c r="AE1855"/>
      <c r="AF1855"/>
      <c r="AG1855"/>
      <c r="AH1855"/>
      <c r="AI1855"/>
      <c r="AJ1855"/>
      <c r="AK1855"/>
      <c r="AL1855"/>
      <c r="AM1855"/>
      <c r="AN1855"/>
      <c r="AO1855"/>
      <c r="AP1855"/>
      <c r="AQ1855"/>
      <c r="AR1855"/>
      <c r="AS1855"/>
      <c r="AT1855"/>
      <c r="AU1855"/>
      <c r="AV1855"/>
      <c r="AW1855"/>
      <c r="AX1855"/>
      <c r="AY1855"/>
      <c r="AZ1855"/>
      <c r="BA1855"/>
      <c r="BB1855"/>
      <c r="BC1855"/>
      <c r="BD1855"/>
      <c r="BE1855"/>
      <c r="BF1855"/>
      <c r="BG1855"/>
      <c r="BH1855"/>
      <c r="BI1855"/>
      <c r="BJ1855"/>
      <c r="BK1855"/>
      <c r="BL1855"/>
      <c r="BM1855"/>
      <c r="BN1855"/>
      <c r="BO1855"/>
      <c r="BP1855"/>
      <c r="BQ1855"/>
      <c r="BR1855"/>
      <c r="BS1855"/>
      <c r="BT1855"/>
    </row>
    <row r="1856" spans="1:72" s="8" customFormat="1" x14ac:dyDescent="0.25">
      <c r="A1856" s="93"/>
      <c r="B1856" s="93"/>
      <c r="C1856" s="93"/>
      <c r="D1856" s="93"/>
      <c r="E1856" s="104"/>
      <c r="F1856" s="104"/>
      <c r="G1856" s="104"/>
      <c r="H1856" s="104"/>
      <c r="I1856" s="104"/>
      <c r="J1856" s="104"/>
      <c r="K1856" s="104"/>
      <c r="L1856" s="104"/>
      <c r="M1856"/>
      <c r="N1856"/>
      <c r="O1856"/>
      <c r="P1856"/>
      <c r="Q1856"/>
      <c r="R1856"/>
      <c r="S1856"/>
      <c r="T1856"/>
      <c r="U1856"/>
      <c r="V1856"/>
      <c r="W1856"/>
      <c r="X1856"/>
      <c r="Y1856"/>
      <c r="Z1856"/>
      <c r="AA1856"/>
      <c r="AB1856"/>
      <c r="AC1856"/>
      <c r="AD1856"/>
      <c r="AE1856"/>
      <c r="AF1856"/>
      <c r="AG1856"/>
      <c r="AH1856"/>
      <c r="AI1856"/>
      <c r="AJ1856"/>
      <c r="AK1856"/>
      <c r="AL1856"/>
      <c r="AM1856"/>
      <c r="AN1856"/>
      <c r="AO1856"/>
      <c r="AP1856"/>
      <c r="AQ1856"/>
      <c r="AR1856"/>
      <c r="AS1856"/>
      <c r="AT1856"/>
      <c r="AU1856"/>
      <c r="AV1856"/>
      <c r="AW1856"/>
      <c r="AX1856"/>
      <c r="AY1856"/>
      <c r="AZ1856"/>
      <c r="BA1856"/>
      <c r="BB1856"/>
      <c r="BC1856"/>
      <c r="BD1856"/>
      <c r="BE1856"/>
      <c r="BF1856"/>
      <c r="BG1856"/>
      <c r="BH1856"/>
      <c r="BI1856"/>
      <c r="BJ1856"/>
      <c r="BK1856"/>
      <c r="BL1856"/>
      <c r="BM1856"/>
      <c r="BN1856"/>
      <c r="BO1856"/>
      <c r="BP1856"/>
      <c r="BQ1856"/>
      <c r="BR1856"/>
      <c r="BS1856"/>
      <c r="BT1856"/>
    </row>
    <row r="1857" spans="1:72" s="8" customFormat="1" x14ac:dyDescent="0.25">
      <c r="A1857" s="93"/>
      <c r="B1857" s="93"/>
      <c r="C1857" s="93"/>
      <c r="D1857" s="93"/>
      <c r="E1857" s="104"/>
      <c r="F1857" s="104"/>
      <c r="G1857" s="104"/>
      <c r="H1857" s="104"/>
      <c r="I1857" s="104"/>
      <c r="J1857" s="104"/>
      <c r="K1857" s="104"/>
      <c r="L1857" s="104"/>
      <c r="M1857"/>
      <c r="N1857"/>
      <c r="O1857"/>
      <c r="P1857"/>
      <c r="Q1857"/>
      <c r="R1857"/>
      <c r="S1857"/>
      <c r="T1857"/>
      <c r="U1857"/>
      <c r="V1857"/>
      <c r="W1857"/>
      <c r="X1857"/>
      <c r="Y1857"/>
      <c r="Z1857"/>
      <c r="AA1857"/>
      <c r="AB1857"/>
      <c r="AC1857"/>
      <c r="AD1857"/>
      <c r="AE1857"/>
      <c r="AF1857"/>
      <c r="AG1857"/>
      <c r="AH1857"/>
      <c r="AI1857"/>
      <c r="AJ1857"/>
      <c r="AK1857"/>
      <c r="AL1857"/>
      <c r="AM1857"/>
      <c r="AN1857"/>
      <c r="AO1857"/>
      <c r="AP1857"/>
      <c r="AQ1857"/>
      <c r="AR1857"/>
      <c r="AS1857"/>
      <c r="AT1857"/>
      <c r="AU1857"/>
      <c r="AV1857"/>
      <c r="AW1857"/>
      <c r="AX1857"/>
      <c r="AY1857"/>
      <c r="AZ1857"/>
      <c r="BA1857"/>
      <c r="BB1857"/>
      <c r="BC1857"/>
      <c r="BD1857"/>
      <c r="BE1857"/>
      <c r="BF1857"/>
      <c r="BG1857"/>
      <c r="BH1857"/>
      <c r="BI1857"/>
      <c r="BJ1857"/>
      <c r="BK1857"/>
      <c r="BL1857"/>
      <c r="BM1857"/>
      <c r="BN1857"/>
      <c r="BO1857"/>
      <c r="BP1857"/>
      <c r="BQ1857"/>
      <c r="BR1857"/>
      <c r="BS1857"/>
      <c r="BT1857"/>
    </row>
    <row r="1858" spans="1:72" s="8" customFormat="1" x14ac:dyDescent="0.25">
      <c r="A1858" s="93"/>
      <c r="B1858" s="93"/>
      <c r="C1858" s="93"/>
      <c r="D1858" s="93"/>
      <c r="E1858" s="104"/>
      <c r="F1858" s="104"/>
      <c r="G1858" s="104"/>
      <c r="H1858" s="104"/>
      <c r="I1858" s="104"/>
      <c r="J1858" s="104"/>
      <c r="K1858" s="104"/>
      <c r="L1858" s="104"/>
      <c r="M1858"/>
      <c r="N1858"/>
      <c r="O1858"/>
      <c r="P1858"/>
      <c r="Q1858"/>
      <c r="R1858"/>
      <c r="S1858"/>
      <c r="T1858"/>
      <c r="U1858"/>
      <c r="V1858"/>
      <c r="W1858"/>
      <c r="X1858"/>
      <c r="Y1858"/>
      <c r="Z1858"/>
      <c r="AA1858"/>
      <c r="AB1858"/>
      <c r="AC1858"/>
      <c r="AD1858"/>
      <c r="AE1858"/>
      <c r="AF1858"/>
      <c r="AG1858"/>
      <c r="AH1858"/>
      <c r="AI1858"/>
      <c r="AJ1858"/>
      <c r="AK1858"/>
      <c r="AL1858"/>
      <c r="AM1858"/>
      <c r="AN1858"/>
      <c r="AO1858"/>
      <c r="AP1858"/>
      <c r="AQ1858"/>
      <c r="AR1858"/>
      <c r="AS1858"/>
      <c r="AT1858"/>
      <c r="AU1858"/>
      <c r="AV1858"/>
      <c r="AW1858"/>
      <c r="AX1858"/>
      <c r="AY1858"/>
      <c r="AZ1858"/>
      <c r="BA1858"/>
      <c r="BB1858"/>
      <c r="BC1858"/>
      <c r="BD1858"/>
      <c r="BE1858"/>
      <c r="BF1858"/>
      <c r="BG1858"/>
      <c r="BH1858"/>
      <c r="BI1858"/>
      <c r="BJ1858"/>
      <c r="BK1858"/>
      <c r="BL1858"/>
      <c r="BM1858"/>
      <c r="BN1858"/>
      <c r="BO1858"/>
      <c r="BP1858"/>
      <c r="BQ1858"/>
      <c r="BR1858"/>
      <c r="BS1858"/>
      <c r="BT1858"/>
    </row>
    <row r="1859" spans="1:72" s="8" customFormat="1" x14ac:dyDescent="0.25">
      <c r="A1859" s="93"/>
      <c r="B1859" s="93"/>
      <c r="C1859" s="93"/>
      <c r="D1859" s="93"/>
      <c r="E1859" s="104"/>
      <c r="F1859" s="104"/>
      <c r="G1859" s="104"/>
      <c r="H1859" s="104"/>
      <c r="I1859" s="104"/>
      <c r="J1859" s="104"/>
      <c r="K1859" s="104"/>
      <c r="L1859" s="104"/>
      <c r="M1859"/>
      <c r="N1859"/>
      <c r="O1859"/>
      <c r="P1859"/>
      <c r="Q1859"/>
      <c r="R1859"/>
      <c r="S1859"/>
      <c r="T1859"/>
      <c r="U1859"/>
      <c r="V1859"/>
      <c r="W1859"/>
      <c r="X1859"/>
      <c r="Y1859"/>
      <c r="Z1859"/>
      <c r="AA1859"/>
      <c r="AB1859"/>
      <c r="AC1859"/>
      <c r="AD1859"/>
      <c r="AE1859"/>
      <c r="AF1859"/>
      <c r="AG1859"/>
      <c r="AH1859"/>
      <c r="AI1859"/>
      <c r="AJ1859"/>
      <c r="AK1859"/>
      <c r="AL1859"/>
      <c r="AM1859"/>
      <c r="AN1859"/>
      <c r="AO1859"/>
      <c r="AP1859"/>
      <c r="AQ1859"/>
      <c r="AR1859"/>
      <c r="AS1859"/>
      <c r="AT1859"/>
      <c r="AU1859"/>
      <c r="AV1859"/>
      <c r="AW1859"/>
      <c r="AX1859"/>
      <c r="AY1859"/>
      <c r="AZ1859"/>
      <c r="BA1859"/>
      <c r="BB1859"/>
      <c r="BC1859"/>
      <c r="BD1859"/>
      <c r="BE1859"/>
      <c r="BF1859"/>
      <c r="BG1859"/>
      <c r="BH1859"/>
      <c r="BI1859"/>
      <c r="BJ1859"/>
      <c r="BK1859"/>
      <c r="BL1859"/>
      <c r="BM1859"/>
      <c r="BN1859"/>
      <c r="BO1859"/>
      <c r="BP1859"/>
      <c r="BQ1859"/>
      <c r="BR1859"/>
      <c r="BS1859"/>
      <c r="BT1859"/>
    </row>
    <row r="1860" spans="1:72" s="8" customFormat="1" x14ac:dyDescent="0.25">
      <c r="A1860" s="93"/>
      <c r="B1860" s="93"/>
      <c r="C1860" s="93"/>
      <c r="D1860" s="93"/>
      <c r="E1860" s="104"/>
      <c r="F1860" s="104"/>
      <c r="G1860" s="104"/>
      <c r="H1860" s="104"/>
      <c r="I1860" s="104"/>
      <c r="J1860" s="104"/>
      <c r="K1860" s="104"/>
      <c r="L1860" s="104"/>
      <c r="M1860"/>
      <c r="N1860"/>
      <c r="O1860"/>
      <c r="P1860"/>
      <c r="Q1860"/>
      <c r="R1860"/>
      <c r="S1860"/>
      <c r="T1860"/>
      <c r="U1860"/>
      <c r="V1860"/>
      <c r="W1860"/>
      <c r="X1860"/>
      <c r="Y1860"/>
      <c r="Z1860"/>
      <c r="AA1860"/>
      <c r="AB1860"/>
      <c r="AC1860"/>
      <c r="AD1860"/>
      <c r="AE1860"/>
      <c r="AF1860"/>
      <c r="AG1860"/>
      <c r="AH1860"/>
      <c r="AI1860"/>
      <c r="AJ1860"/>
      <c r="AK1860"/>
      <c r="AL1860"/>
      <c r="AM1860"/>
      <c r="AN1860"/>
      <c r="AO1860"/>
      <c r="AP1860"/>
      <c r="AQ1860"/>
      <c r="AR1860"/>
      <c r="AS1860"/>
      <c r="AT1860"/>
      <c r="AU1860"/>
      <c r="AV1860"/>
      <c r="AW1860"/>
      <c r="AX1860"/>
      <c r="AY1860"/>
      <c r="AZ1860"/>
      <c r="BA1860"/>
      <c r="BB1860"/>
      <c r="BC1860"/>
      <c r="BD1860"/>
      <c r="BE1860"/>
      <c r="BF1860"/>
      <c r="BG1860"/>
      <c r="BH1860"/>
      <c r="BI1860"/>
      <c r="BJ1860"/>
      <c r="BK1860"/>
      <c r="BL1860"/>
      <c r="BM1860"/>
      <c r="BN1860"/>
      <c r="BO1860"/>
      <c r="BP1860"/>
      <c r="BQ1860"/>
      <c r="BR1860"/>
      <c r="BS1860"/>
      <c r="BT1860"/>
    </row>
    <row r="1861" spans="1:72" s="8" customFormat="1" x14ac:dyDescent="0.25">
      <c r="A1861" s="93"/>
      <c r="B1861" s="93"/>
      <c r="C1861" s="93"/>
      <c r="D1861" s="93"/>
      <c r="E1861" s="104"/>
      <c r="F1861" s="104"/>
      <c r="G1861" s="104"/>
      <c r="H1861" s="104"/>
      <c r="I1861" s="104"/>
      <c r="J1861" s="104"/>
      <c r="K1861" s="104"/>
      <c r="L1861" s="104"/>
      <c r="M1861"/>
      <c r="N1861"/>
      <c r="O1861"/>
      <c r="P1861"/>
      <c r="Q1861"/>
      <c r="R1861"/>
      <c r="S1861"/>
      <c r="T1861"/>
      <c r="U1861"/>
      <c r="V1861"/>
      <c r="W1861"/>
      <c r="X1861"/>
      <c r="Y1861"/>
      <c r="Z1861"/>
      <c r="AA1861"/>
      <c r="AB1861"/>
      <c r="AC1861"/>
      <c r="AD1861"/>
      <c r="AE1861"/>
      <c r="AF1861"/>
      <c r="AG1861"/>
      <c r="AH1861"/>
      <c r="AI1861"/>
      <c r="AJ1861"/>
      <c r="AK1861"/>
      <c r="AL1861"/>
      <c r="AM1861"/>
      <c r="AN1861"/>
      <c r="AO1861"/>
      <c r="AP1861"/>
      <c r="AQ1861"/>
      <c r="AR1861"/>
      <c r="AS1861"/>
      <c r="AT1861"/>
      <c r="AU1861"/>
      <c r="AV1861"/>
      <c r="AW1861"/>
      <c r="AX1861"/>
      <c r="AY1861"/>
      <c r="AZ1861"/>
      <c r="BA1861"/>
      <c r="BB1861"/>
      <c r="BC1861"/>
      <c r="BD1861"/>
      <c r="BE1861"/>
      <c r="BF1861"/>
      <c r="BG1861"/>
      <c r="BH1861"/>
      <c r="BI1861"/>
      <c r="BJ1861"/>
      <c r="BK1861"/>
      <c r="BL1861"/>
      <c r="BM1861"/>
      <c r="BN1861"/>
      <c r="BO1861"/>
      <c r="BP1861"/>
      <c r="BQ1861"/>
      <c r="BR1861"/>
      <c r="BS1861"/>
      <c r="BT1861"/>
    </row>
    <row r="1862" spans="1:72" s="8" customFormat="1" x14ac:dyDescent="0.25">
      <c r="A1862" s="93"/>
      <c r="B1862" s="93"/>
      <c r="C1862" s="93"/>
      <c r="D1862" s="93"/>
      <c r="E1862" s="104"/>
      <c r="F1862" s="104"/>
      <c r="G1862" s="104"/>
      <c r="H1862" s="104"/>
      <c r="I1862" s="104"/>
      <c r="J1862" s="104"/>
      <c r="K1862" s="104"/>
      <c r="L1862" s="104"/>
      <c r="M1862"/>
      <c r="N1862"/>
      <c r="O1862"/>
      <c r="P1862"/>
      <c r="Q1862"/>
      <c r="R1862"/>
      <c r="S1862"/>
      <c r="T1862"/>
      <c r="U1862"/>
      <c r="V1862"/>
      <c r="W1862"/>
      <c r="X1862"/>
      <c r="Y1862"/>
      <c r="Z1862"/>
      <c r="AA1862"/>
      <c r="AB1862"/>
      <c r="AC1862"/>
      <c r="AD1862"/>
      <c r="AE1862"/>
      <c r="AF1862"/>
      <c r="AG1862"/>
      <c r="AH1862"/>
      <c r="AI1862"/>
      <c r="AJ1862"/>
      <c r="AK1862"/>
      <c r="AL1862"/>
      <c r="AM1862"/>
      <c r="AN1862"/>
      <c r="AO1862"/>
      <c r="AP1862"/>
      <c r="AQ1862"/>
      <c r="AR1862"/>
      <c r="AS1862"/>
      <c r="AT1862"/>
      <c r="AU1862"/>
      <c r="AV1862"/>
      <c r="AW1862"/>
      <c r="AX1862"/>
      <c r="AY1862"/>
      <c r="AZ1862"/>
      <c r="BA1862"/>
      <c r="BB1862"/>
      <c r="BC1862"/>
      <c r="BD1862"/>
      <c r="BE1862"/>
      <c r="BF1862"/>
      <c r="BG1862"/>
      <c r="BH1862"/>
      <c r="BI1862"/>
      <c r="BJ1862"/>
      <c r="BK1862"/>
      <c r="BL1862"/>
      <c r="BM1862"/>
      <c r="BN1862"/>
      <c r="BO1862"/>
      <c r="BP1862"/>
      <c r="BQ1862"/>
      <c r="BR1862"/>
      <c r="BS1862"/>
      <c r="BT1862"/>
    </row>
    <row r="1863" spans="1:72" s="8" customFormat="1" x14ac:dyDescent="0.25">
      <c r="A1863" s="93"/>
      <c r="B1863" s="93"/>
      <c r="C1863" s="93"/>
      <c r="D1863" s="93"/>
      <c r="E1863" s="104"/>
      <c r="F1863" s="104"/>
      <c r="G1863" s="104"/>
      <c r="H1863" s="104"/>
      <c r="I1863" s="104"/>
      <c r="J1863" s="104"/>
      <c r="K1863" s="104"/>
      <c r="L1863" s="104"/>
      <c r="M1863"/>
      <c r="N1863"/>
      <c r="O1863"/>
      <c r="P1863"/>
      <c r="Q1863"/>
      <c r="R1863"/>
      <c r="S1863"/>
      <c r="T1863"/>
      <c r="U1863"/>
      <c r="V1863"/>
      <c r="W1863"/>
      <c r="X1863"/>
      <c r="Y1863"/>
      <c r="Z1863"/>
      <c r="AA1863"/>
      <c r="AB1863"/>
      <c r="AC1863"/>
      <c r="AD1863"/>
      <c r="AE1863"/>
      <c r="AF1863"/>
      <c r="AG1863"/>
      <c r="AH1863"/>
      <c r="AI1863"/>
      <c r="AJ1863"/>
      <c r="AK1863"/>
      <c r="AL1863"/>
      <c r="AM1863"/>
      <c r="AN1863"/>
      <c r="AO1863"/>
      <c r="AP1863"/>
      <c r="AQ1863"/>
      <c r="AR1863"/>
      <c r="AS1863"/>
      <c r="AT1863"/>
      <c r="AU1863"/>
      <c r="AV1863"/>
      <c r="AW1863"/>
      <c r="AX1863"/>
      <c r="AY1863"/>
      <c r="AZ1863"/>
      <c r="BA1863"/>
      <c r="BB1863"/>
      <c r="BC1863"/>
      <c r="BD1863"/>
      <c r="BE1863"/>
      <c r="BF1863"/>
      <c r="BG1863"/>
      <c r="BH1863"/>
      <c r="BI1863"/>
      <c r="BJ1863"/>
      <c r="BK1863"/>
      <c r="BL1863"/>
      <c r="BM1863"/>
      <c r="BN1863"/>
      <c r="BO1863"/>
      <c r="BP1863"/>
      <c r="BQ1863"/>
      <c r="BR1863"/>
      <c r="BS1863"/>
      <c r="BT1863"/>
    </row>
    <row r="1864" spans="1:72" s="8" customFormat="1" x14ac:dyDescent="0.25">
      <c r="A1864" s="93"/>
      <c r="B1864" s="93"/>
      <c r="C1864" s="93"/>
      <c r="D1864" s="93"/>
      <c r="E1864" s="104"/>
      <c r="F1864" s="104"/>
      <c r="G1864" s="104"/>
      <c r="H1864" s="104"/>
      <c r="I1864" s="104"/>
      <c r="J1864" s="104"/>
      <c r="K1864" s="104"/>
      <c r="L1864" s="104"/>
      <c r="M1864"/>
      <c r="N1864"/>
      <c r="O1864"/>
      <c r="P1864"/>
      <c r="Q1864"/>
      <c r="R1864"/>
      <c r="S1864"/>
      <c r="T1864"/>
      <c r="U1864"/>
      <c r="V1864"/>
      <c r="W1864"/>
      <c r="X1864"/>
      <c r="Y1864"/>
      <c r="Z1864"/>
      <c r="AA1864"/>
      <c r="AB1864"/>
      <c r="AC1864"/>
      <c r="AD1864"/>
      <c r="AE1864"/>
      <c r="AF1864"/>
      <c r="AG1864"/>
      <c r="AH1864"/>
      <c r="AI1864"/>
      <c r="AJ1864"/>
      <c r="AK1864"/>
      <c r="AL1864"/>
      <c r="AM1864"/>
      <c r="AN1864"/>
      <c r="AO1864"/>
      <c r="AP1864"/>
      <c r="AQ1864"/>
      <c r="AR1864"/>
      <c r="AS1864"/>
      <c r="AT1864"/>
      <c r="AU1864"/>
      <c r="AV1864"/>
      <c r="AW1864"/>
      <c r="AX1864"/>
      <c r="AY1864"/>
      <c r="AZ1864"/>
      <c r="BA1864"/>
      <c r="BB1864"/>
      <c r="BC1864"/>
      <c r="BD1864"/>
      <c r="BE1864"/>
      <c r="BF1864"/>
      <c r="BG1864"/>
      <c r="BH1864"/>
      <c r="BI1864"/>
      <c r="BJ1864"/>
      <c r="BK1864"/>
      <c r="BL1864"/>
      <c r="BM1864"/>
      <c r="BN1864"/>
      <c r="BO1864"/>
      <c r="BP1864"/>
      <c r="BQ1864"/>
      <c r="BR1864"/>
      <c r="BS1864"/>
      <c r="BT1864"/>
    </row>
    <row r="1865" spans="1:72" s="8" customFormat="1" x14ac:dyDescent="0.25">
      <c r="A1865" s="93"/>
      <c r="B1865" s="93"/>
      <c r="C1865" s="93"/>
      <c r="D1865" s="93"/>
      <c r="E1865" s="104"/>
      <c r="F1865" s="104"/>
      <c r="G1865" s="104"/>
      <c r="H1865" s="104"/>
      <c r="I1865" s="104"/>
      <c r="J1865" s="104"/>
      <c r="K1865" s="104"/>
      <c r="L1865" s="104"/>
      <c r="M1865"/>
      <c r="N1865"/>
      <c r="O1865"/>
      <c r="P1865"/>
      <c r="Q1865"/>
      <c r="R1865"/>
      <c r="S1865"/>
      <c r="T1865"/>
      <c r="U1865"/>
      <c r="V1865"/>
      <c r="W1865"/>
      <c r="X1865"/>
      <c r="Y1865"/>
      <c r="Z1865"/>
      <c r="AA1865"/>
      <c r="AB1865"/>
      <c r="AC1865"/>
      <c r="AD1865"/>
      <c r="AE1865"/>
      <c r="AF1865"/>
      <c r="AG1865"/>
      <c r="AH1865"/>
      <c r="AI1865"/>
      <c r="AJ1865"/>
      <c r="AK1865"/>
      <c r="AL1865"/>
      <c r="AM1865"/>
      <c r="AN1865"/>
      <c r="AO1865"/>
      <c r="AP1865"/>
      <c r="AQ1865"/>
      <c r="AR1865"/>
      <c r="AS1865"/>
      <c r="AT1865"/>
      <c r="AU1865"/>
      <c r="AV1865"/>
      <c r="AW1865"/>
      <c r="AX1865"/>
      <c r="AY1865"/>
      <c r="AZ1865"/>
      <c r="BA1865"/>
      <c r="BB1865"/>
      <c r="BC1865"/>
      <c r="BD1865"/>
      <c r="BE1865"/>
      <c r="BF1865"/>
      <c r="BG1865"/>
      <c r="BH1865"/>
      <c r="BI1865"/>
      <c r="BJ1865"/>
      <c r="BK1865"/>
      <c r="BL1865"/>
      <c r="BM1865"/>
      <c r="BN1865"/>
      <c r="BO1865"/>
      <c r="BP1865"/>
      <c r="BQ1865"/>
      <c r="BR1865"/>
      <c r="BS1865"/>
      <c r="BT1865"/>
    </row>
    <row r="1866" spans="1:72" s="8" customFormat="1" x14ac:dyDescent="0.25">
      <c r="A1866" s="93"/>
      <c r="B1866" s="93"/>
      <c r="C1866" s="93"/>
      <c r="D1866" s="93"/>
      <c r="E1866" s="104"/>
      <c r="F1866" s="104"/>
      <c r="G1866" s="104"/>
      <c r="H1866" s="104"/>
      <c r="I1866" s="104"/>
      <c r="J1866" s="104"/>
      <c r="K1866" s="104"/>
      <c r="L1866" s="104"/>
      <c r="M1866"/>
      <c r="N1866"/>
      <c r="O1866"/>
      <c r="P1866"/>
      <c r="Q1866"/>
      <c r="R1866"/>
      <c r="S1866"/>
      <c r="T1866"/>
      <c r="U1866"/>
      <c r="V1866"/>
      <c r="W1866"/>
      <c r="X1866"/>
      <c r="Y1866"/>
      <c r="Z1866"/>
      <c r="AA1866"/>
      <c r="AB1866"/>
      <c r="AC1866"/>
      <c r="AD1866"/>
      <c r="AE1866"/>
      <c r="AF1866"/>
      <c r="AG1866"/>
      <c r="AH1866"/>
      <c r="AI1866"/>
      <c r="AJ1866"/>
      <c r="AK1866"/>
      <c r="AL1866"/>
      <c r="AM1866"/>
      <c r="AN1866"/>
      <c r="AO1866"/>
      <c r="AP1866"/>
      <c r="AQ1866"/>
      <c r="AR1866"/>
      <c r="AS1866"/>
      <c r="AT1866"/>
      <c r="AU1866"/>
      <c r="AV1866"/>
      <c r="AW1866"/>
      <c r="AX1866"/>
      <c r="AY1866"/>
      <c r="AZ1866"/>
      <c r="BA1866"/>
      <c r="BB1866"/>
      <c r="BC1866"/>
      <c r="BD1866"/>
      <c r="BE1866"/>
      <c r="BF1866"/>
      <c r="BG1866"/>
      <c r="BH1866"/>
      <c r="BI1866"/>
      <c r="BJ1866"/>
      <c r="BK1866"/>
      <c r="BL1866"/>
      <c r="BM1866"/>
      <c r="BN1866"/>
      <c r="BO1866"/>
      <c r="BP1866"/>
      <c r="BQ1866"/>
      <c r="BR1866"/>
      <c r="BS1866"/>
      <c r="BT1866"/>
    </row>
    <row r="1867" spans="1:72" s="8" customFormat="1" x14ac:dyDescent="0.25">
      <c r="A1867" s="93"/>
      <c r="B1867" s="93"/>
      <c r="C1867" s="93"/>
      <c r="D1867" s="93"/>
      <c r="E1867" s="104"/>
      <c r="F1867" s="104"/>
      <c r="G1867" s="104"/>
      <c r="H1867" s="104"/>
      <c r="I1867" s="104"/>
      <c r="J1867" s="104"/>
      <c r="K1867" s="104"/>
      <c r="L1867" s="104"/>
      <c r="M1867"/>
      <c r="N1867"/>
      <c r="O1867"/>
      <c r="P1867"/>
      <c r="Q1867"/>
      <c r="R1867"/>
      <c r="S1867"/>
      <c r="T1867"/>
      <c r="U1867"/>
      <c r="V1867"/>
      <c r="W1867"/>
      <c r="X1867"/>
      <c r="Y1867"/>
      <c r="Z1867"/>
      <c r="AA1867"/>
      <c r="AB1867"/>
      <c r="AC1867"/>
      <c r="AD1867"/>
      <c r="AE1867"/>
      <c r="AF1867"/>
      <c r="AG1867"/>
      <c r="AH1867"/>
      <c r="AI1867"/>
      <c r="AJ1867"/>
      <c r="AK1867"/>
      <c r="AL1867"/>
      <c r="AM1867"/>
      <c r="AN1867"/>
      <c r="AO1867"/>
      <c r="AP1867"/>
      <c r="AQ1867"/>
      <c r="AR1867"/>
      <c r="AS1867"/>
      <c r="AT1867"/>
      <c r="AU1867"/>
      <c r="AV1867"/>
      <c r="AW1867"/>
      <c r="AX1867"/>
      <c r="AY1867"/>
      <c r="AZ1867"/>
      <c r="BA1867"/>
      <c r="BB1867"/>
      <c r="BC1867"/>
      <c r="BD1867"/>
      <c r="BE1867"/>
      <c r="BF1867"/>
      <c r="BG1867"/>
      <c r="BH1867"/>
      <c r="BI1867"/>
      <c r="BJ1867"/>
      <c r="BK1867"/>
      <c r="BL1867"/>
      <c r="BM1867"/>
      <c r="BN1867"/>
      <c r="BO1867"/>
      <c r="BP1867"/>
      <c r="BQ1867"/>
      <c r="BR1867"/>
      <c r="BS1867"/>
      <c r="BT1867"/>
    </row>
    <row r="1868" spans="1:72" s="8" customFormat="1" x14ac:dyDescent="0.25">
      <c r="A1868" s="93"/>
      <c r="B1868" s="93"/>
      <c r="C1868" s="93"/>
      <c r="D1868" s="93"/>
      <c r="E1868" s="104"/>
      <c r="F1868" s="104"/>
      <c r="G1868" s="104"/>
      <c r="H1868" s="104"/>
      <c r="I1868" s="104"/>
      <c r="J1868" s="104"/>
      <c r="K1868" s="104"/>
      <c r="L1868" s="104"/>
      <c r="M1868"/>
      <c r="N1868"/>
      <c r="O1868"/>
      <c r="P1868"/>
      <c r="Q1868"/>
      <c r="R1868"/>
      <c r="S1868"/>
      <c r="T1868"/>
      <c r="U1868"/>
      <c r="V1868"/>
      <c r="W1868"/>
      <c r="X1868"/>
      <c r="Y1868"/>
      <c r="Z1868"/>
      <c r="AA1868"/>
      <c r="AB1868"/>
      <c r="AC1868"/>
      <c r="AD1868"/>
      <c r="AE1868"/>
      <c r="AF1868"/>
      <c r="AG1868"/>
      <c r="AH1868"/>
      <c r="AI1868"/>
      <c r="AJ1868"/>
      <c r="AK1868"/>
      <c r="AL1868"/>
      <c r="AM1868"/>
      <c r="AN1868"/>
      <c r="AO1868"/>
      <c r="AP1868"/>
      <c r="AQ1868"/>
      <c r="AR1868"/>
      <c r="AS1868"/>
      <c r="AT1868"/>
      <c r="AU1868"/>
      <c r="AV1868"/>
      <c r="AW1868"/>
      <c r="AX1868"/>
      <c r="AY1868"/>
      <c r="AZ1868"/>
      <c r="BA1868"/>
      <c r="BB1868"/>
      <c r="BC1868"/>
      <c r="BD1868"/>
      <c r="BE1868"/>
      <c r="BF1868"/>
      <c r="BG1868"/>
      <c r="BH1868"/>
      <c r="BI1868"/>
      <c r="BJ1868"/>
      <c r="BK1868"/>
      <c r="BL1868"/>
      <c r="BM1868"/>
      <c r="BN1868"/>
      <c r="BO1868"/>
      <c r="BP1868"/>
      <c r="BQ1868"/>
      <c r="BR1868"/>
      <c r="BS1868"/>
      <c r="BT1868"/>
    </row>
    <row r="1869" spans="1:72" s="8" customFormat="1" x14ac:dyDescent="0.25">
      <c r="A1869" s="93"/>
      <c r="B1869" s="93"/>
      <c r="C1869" s="93"/>
      <c r="D1869" s="93"/>
      <c r="E1869" s="104"/>
      <c r="F1869" s="104"/>
      <c r="G1869" s="104"/>
      <c r="H1869" s="104"/>
      <c r="I1869" s="104"/>
      <c r="J1869" s="104"/>
      <c r="K1869" s="104"/>
      <c r="L1869" s="104"/>
      <c r="M1869"/>
      <c r="N1869"/>
      <c r="O1869"/>
      <c r="P1869"/>
      <c r="Q1869"/>
      <c r="R1869"/>
      <c r="S1869"/>
      <c r="T1869"/>
      <c r="U1869"/>
      <c r="V1869"/>
      <c r="W1869"/>
      <c r="X1869"/>
      <c r="Y1869"/>
      <c r="Z1869"/>
      <c r="AA1869"/>
      <c r="AB1869"/>
      <c r="AC1869"/>
      <c r="AD1869"/>
      <c r="AE1869"/>
      <c r="AF1869"/>
      <c r="AG1869"/>
      <c r="AH1869"/>
      <c r="AI1869"/>
      <c r="AJ1869"/>
      <c r="AK1869"/>
      <c r="AL1869"/>
      <c r="AM1869"/>
      <c r="AN1869"/>
      <c r="AO1869"/>
      <c r="AP1869"/>
      <c r="AQ1869"/>
      <c r="AR1869"/>
      <c r="AS1869"/>
      <c r="AT1869"/>
      <c r="AU1869"/>
      <c r="AV1869"/>
      <c r="AW1869"/>
      <c r="AX1869"/>
      <c r="AY1869"/>
      <c r="AZ1869"/>
      <c r="BA1869"/>
      <c r="BB1869"/>
      <c r="BC1869"/>
      <c r="BD1869"/>
      <c r="BE1869"/>
      <c r="BF1869"/>
      <c r="BG1869"/>
      <c r="BH1869"/>
      <c r="BI1869"/>
      <c r="BJ1869"/>
      <c r="BK1869"/>
      <c r="BL1869"/>
      <c r="BM1869"/>
      <c r="BN1869"/>
      <c r="BO1869"/>
      <c r="BP1869"/>
      <c r="BQ1869"/>
      <c r="BR1869"/>
      <c r="BS1869"/>
      <c r="BT1869"/>
    </row>
    <row r="1870" spans="1:72" s="8" customFormat="1" x14ac:dyDescent="0.25">
      <c r="A1870" s="93"/>
      <c r="B1870" s="93"/>
      <c r="C1870" s="93"/>
      <c r="D1870" s="93"/>
      <c r="E1870" s="104"/>
      <c r="F1870" s="104"/>
      <c r="G1870" s="104"/>
      <c r="H1870" s="104"/>
      <c r="I1870" s="104"/>
      <c r="J1870" s="104"/>
      <c r="K1870" s="104"/>
      <c r="L1870" s="104"/>
      <c r="M1870"/>
      <c r="N1870"/>
      <c r="O1870"/>
      <c r="P1870"/>
      <c r="Q1870"/>
      <c r="R1870"/>
      <c r="S1870"/>
      <c r="T1870"/>
      <c r="U1870"/>
      <c r="V1870"/>
      <c r="W1870"/>
      <c r="X1870"/>
      <c r="Y1870"/>
      <c r="Z1870"/>
      <c r="AA1870"/>
      <c r="AB1870"/>
      <c r="AC1870"/>
      <c r="AD1870"/>
      <c r="AE1870"/>
      <c r="AF1870"/>
      <c r="AG1870"/>
      <c r="AH1870"/>
      <c r="AI1870"/>
      <c r="AJ1870"/>
      <c r="AK1870"/>
      <c r="AL1870"/>
      <c r="AM1870"/>
      <c r="AN1870"/>
      <c r="AO1870"/>
      <c r="AP1870"/>
      <c r="AQ1870"/>
      <c r="AR1870"/>
      <c r="AS1870"/>
      <c r="AT1870"/>
      <c r="AU1870"/>
      <c r="AV1870"/>
      <c r="AW1870"/>
      <c r="AX1870"/>
      <c r="AY1870"/>
      <c r="AZ1870"/>
      <c r="BA1870"/>
      <c r="BB1870"/>
      <c r="BC1870"/>
      <c r="BD1870"/>
      <c r="BE1870"/>
      <c r="BF1870"/>
      <c r="BG1870"/>
      <c r="BH1870"/>
      <c r="BI1870"/>
      <c r="BJ1870"/>
      <c r="BK1870"/>
      <c r="BL1870"/>
      <c r="BM1870"/>
      <c r="BN1870"/>
      <c r="BO1870"/>
      <c r="BP1870"/>
      <c r="BQ1870"/>
      <c r="BR1870"/>
      <c r="BS1870"/>
      <c r="BT1870"/>
    </row>
    <row r="1871" spans="1:72" s="8" customFormat="1" x14ac:dyDescent="0.25">
      <c r="A1871" s="93"/>
      <c r="B1871" s="93"/>
      <c r="C1871" s="93"/>
      <c r="D1871" s="93"/>
      <c r="E1871" s="104"/>
      <c r="F1871" s="104"/>
      <c r="G1871" s="104"/>
      <c r="H1871" s="104"/>
      <c r="I1871" s="104"/>
      <c r="J1871" s="104"/>
      <c r="K1871" s="104"/>
      <c r="L1871" s="104"/>
      <c r="M1871"/>
      <c r="N1871"/>
      <c r="O1871"/>
      <c r="P1871"/>
      <c r="Q1871"/>
      <c r="R1871"/>
      <c r="S1871"/>
      <c r="T1871"/>
      <c r="U1871"/>
      <c r="V1871"/>
      <c r="W1871"/>
      <c r="X1871"/>
      <c r="Y1871"/>
      <c r="Z1871"/>
      <c r="AA1871"/>
      <c r="AB1871"/>
      <c r="AC1871"/>
      <c r="AD1871"/>
      <c r="AE1871"/>
      <c r="AF1871"/>
      <c r="AG1871"/>
      <c r="AH1871"/>
      <c r="AI1871"/>
      <c r="AJ1871"/>
      <c r="AK1871"/>
      <c r="AL1871"/>
      <c r="AM1871"/>
      <c r="AN1871"/>
      <c r="AO1871"/>
      <c r="AP1871"/>
      <c r="AQ1871"/>
      <c r="AR1871"/>
      <c r="AS1871"/>
      <c r="AT1871"/>
      <c r="AU1871"/>
      <c r="AV1871"/>
      <c r="AW1871"/>
      <c r="AX1871"/>
      <c r="AY1871"/>
      <c r="AZ1871"/>
      <c r="BA1871"/>
      <c r="BB1871"/>
      <c r="BC1871"/>
      <c r="BD1871"/>
      <c r="BE1871"/>
      <c r="BF1871"/>
      <c r="BG1871"/>
      <c r="BH1871"/>
      <c r="BI1871"/>
      <c r="BJ1871"/>
      <c r="BK1871"/>
      <c r="BL1871"/>
      <c r="BM1871"/>
      <c r="BN1871"/>
      <c r="BO1871"/>
      <c r="BP1871"/>
      <c r="BQ1871"/>
      <c r="BR1871"/>
      <c r="BS1871"/>
      <c r="BT1871"/>
    </row>
    <row r="1872" spans="1:72" s="8" customFormat="1" x14ac:dyDescent="0.25">
      <c r="A1872" s="93"/>
      <c r="B1872" s="93"/>
      <c r="C1872" s="93"/>
      <c r="D1872" s="93"/>
      <c r="E1872" s="104"/>
      <c r="F1872" s="104"/>
      <c r="G1872" s="104"/>
      <c r="H1872" s="104"/>
      <c r="I1872" s="104"/>
      <c r="J1872" s="104"/>
      <c r="K1872" s="104"/>
      <c r="L1872" s="104"/>
      <c r="M1872"/>
      <c r="N1872"/>
      <c r="O1872"/>
      <c r="P1872"/>
      <c r="Q1872"/>
      <c r="R1872"/>
      <c r="S1872"/>
      <c r="T1872"/>
      <c r="U1872"/>
      <c r="V1872"/>
      <c r="W1872"/>
      <c r="X1872"/>
      <c r="Y1872"/>
      <c r="Z1872"/>
      <c r="AA1872"/>
      <c r="AB1872"/>
      <c r="AC1872"/>
      <c r="AD1872"/>
      <c r="AE1872"/>
      <c r="AF1872"/>
      <c r="AG1872"/>
      <c r="AH1872"/>
      <c r="AI1872"/>
      <c r="AJ1872"/>
      <c r="AK1872"/>
      <c r="AL1872"/>
      <c r="AM1872"/>
      <c r="AN1872"/>
      <c r="AO1872"/>
      <c r="AP1872"/>
      <c r="AQ1872"/>
      <c r="AR1872"/>
      <c r="AS1872"/>
      <c r="AT1872"/>
      <c r="AU1872"/>
      <c r="AV1872"/>
      <c r="AW1872"/>
      <c r="AX1872"/>
      <c r="AY1872"/>
      <c r="AZ1872"/>
      <c r="BA1872"/>
      <c r="BB1872"/>
      <c r="BC1872"/>
      <c r="BD1872"/>
      <c r="BE1872"/>
      <c r="BF1872"/>
      <c r="BG1872"/>
      <c r="BH1872"/>
      <c r="BI1872"/>
      <c r="BJ1872"/>
      <c r="BK1872"/>
      <c r="BL1872"/>
      <c r="BM1872"/>
      <c r="BN1872"/>
      <c r="BO1872"/>
      <c r="BP1872"/>
      <c r="BQ1872"/>
      <c r="BR1872"/>
      <c r="BS1872"/>
      <c r="BT1872"/>
    </row>
    <row r="1873" spans="1:72" s="8" customFormat="1" x14ac:dyDescent="0.25">
      <c r="A1873" s="93"/>
      <c r="B1873" s="93"/>
      <c r="C1873" s="93"/>
      <c r="D1873" s="93"/>
      <c r="E1873" s="104"/>
      <c r="F1873" s="104"/>
      <c r="G1873" s="104"/>
      <c r="H1873" s="104"/>
      <c r="I1873" s="104"/>
      <c r="J1873" s="104"/>
      <c r="K1873" s="104"/>
      <c r="L1873" s="104"/>
      <c r="M1873"/>
      <c r="N1873"/>
      <c r="O1873"/>
      <c r="P1873"/>
      <c r="Q1873"/>
      <c r="R1873"/>
      <c r="S1873"/>
      <c r="T1873"/>
      <c r="U1873"/>
      <c r="V1873"/>
      <c r="W1873"/>
      <c r="X1873"/>
      <c r="Y1873"/>
      <c r="Z1873"/>
      <c r="AA1873"/>
      <c r="AB1873"/>
      <c r="AC1873"/>
      <c r="AD1873"/>
      <c r="AE1873"/>
      <c r="AF1873"/>
      <c r="AG1873"/>
      <c r="AH1873"/>
      <c r="AI1873"/>
      <c r="AJ1873"/>
      <c r="AK1873"/>
      <c r="AL1873"/>
      <c r="AM1873"/>
      <c r="AN1873"/>
      <c r="AO1873"/>
      <c r="AP1873"/>
      <c r="AQ1873"/>
      <c r="AR1873"/>
      <c r="AS1873"/>
      <c r="AT1873"/>
      <c r="AU1873"/>
      <c r="AV1873"/>
      <c r="AW1873"/>
      <c r="AX1873"/>
      <c r="AY1873"/>
      <c r="AZ1873"/>
      <c r="BA1873"/>
      <c r="BB1873"/>
      <c r="BC1873"/>
      <c r="BD1873"/>
      <c r="BE1873"/>
      <c r="BF1873"/>
      <c r="BG1873"/>
      <c r="BH1873"/>
      <c r="BI1873"/>
      <c r="BJ1873"/>
      <c r="BK1873"/>
      <c r="BL1873"/>
      <c r="BM1873"/>
      <c r="BN1873"/>
      <c r="BO1873"/>
      <c r="BP1873"/>
      <c r="BQ1873"/>
      <c r="BR1873"/>
      <c r="BS1873"/>
      <c r="BT1873"/>
    </row>
    <row r="1874" spans="1:72" s="8" customFormat="1" x14ac:dyDescent="0.25">
      <c r="A1874" s="93"/>
      <c r="B1874" s="93"/>
      <c r="C1874" s="93"/>
      <c r="D1874" s="93"/>
      <c r="E1874" s="104"/>
      <c r="F1874" s="104"/>
      <c r="G1874" s="104"/>
      <c r="H1874" s="104"/>
      <c r="I1874" s="104"/>
      <c r="J1874" s="104"/>
      <c r="K1874" s="104"/>
      <c r="L1874" s="104"/>
      <c r="M1874"/>
      <c r="N1874"/>
      <c r="O1874"/>
      <c r="P1874"/>
      <c r="Q1874"/>
      <c r="R1874"/>
      <c r="S1874"/>
      <c r="T1874"/>
      <c r="U1874"/>
      <c r="V1874"/>
      <c r="W1874"/>
      <c r="X1874"/>
      <c r="Y1874"/>
      <c r="Z1874"/>
      <c r="AA1874"/>
      <c r="AB1874"/>
      <c r="AC1874"/>
      <c r="AD1874"/>
      <c r="AE1874"/>
      <c r="AF1874"/>
      <c r="AG1874"/>
      <c r="AH1874"/>
      <c r="AI1874"/>
      <c r="AJ1874"/>
      <c r="AK1874"/>
      <c r="AL1874"/>
      <c r="AM1874"/>
      <c r="AN1874"/>
      <c r="AO1874"/>
      <c r="AP1874"/>
      <c r="AQ1874"/>
      <c r="AR1874"/>
      <c r="AS1874"/>
      <c r="AT1874"/>
      <c r="AU1874"/>
      <c r="AV1874"/>
      <c r="AW1874"/>
      <c r="AX1874"/>
      <c r="AY1874"/>
      <c r="AZ1874"/>
      <c r="BA1874"/>
      <c r="BB1874"/>
      <c r="BC1874"/>
      <c r="BD1874"/>
      <c r="BE1874"/>
      <c r="BF1874"/>
      <c r="BG1874"/>
      <c r="BH1874"/>
      <c r="BI1874"/>
      <c r="BJ1874"/>
      <c r="BK1874"/>
      <c r="BL1874"/>
      <c r="BM1874"/>
      <c r="BN1874"/>
      <c r="BO1874"/>
      <c r="BP1874"/>
      <c r="BQ1874"/>
      <c r="BR1874"/>
      <c r="BS1874"/>
      <c r="BT1874"/>
    </row>
    <row r="1875" spans="1:72" s="8" customFormat="1" x14ac:dyDescent="0.25">
      <c r="A1875" s="93"/>
      <c r="B1875" s="93"/>
      <c r="C1875" s="93"/>
      <c r="D1875" s="93"/>
      <c r="E1875" s="104"/>
      <c r="F1875" s="104"/>
      <c r="G1875" s="104"/>
      <c r="H1875" s="104"/>
      <c r="I1875" s="104"/>
      <c r="J1875" s="104"/>
      <c r="K1875" s="104"/>
      <c r="L1875" s="104"/>
      <c r="M1875"/>
      <c r="N1875"/>
      <c r="O1875"/>
      <c r="P1875"/>
      <c r="Q1875"/>
      <c r="R1875"/>
      <c r="S1875"/>
      <c r="T1875"/>
      <c r="U1875"/>
      <c r="V1875"/>
      <c r="W1875"/>
      <c r="X1875"/>
      <c r="Y1875"/>
      <c r="Z1875"/>
      <c r="AA1875"/>
      <c r="AB1875"/>
      <c r="AC1875"/>
      <c r="AD1875"/>
      <c r="AE1875"/>
      <c r="AF1875"/>
      <c r="AG1875"/>
      <c r="AH1875"/>
      <c r="AI1875"/>
      <c r="AJ1875"/>
      <c r="AK1875"/>
      <c r="AL1875"/>
      <c r="AM1875"/>
      <c r="AN1875"/>
      <c r="AO1875"/>
      <c r="AP1875"/>
      <c r="AQ1875"/>
      <c r="AR1875"/>
      <c r="AS1875"/>
      <c r="AT1875"/>
      <c r="AU1875"/>
      <c r="AV1875"/>
      <c r="AW1875"/>
      <c r="AX1875"/>
      <c r="AY1875"/>
      <c r="AZ1875"/>
      <c r="BA1875"/>
      <c r="BB1875"/>
      <c r="BC1875"/>
      <c r="BD1875"/>
      <c r="BE1875"/>
      <c r="BF1875"/>
      <c r="BG1875"/>
      <c r="BH1875"/>
      <c r="BI1875"/>
      <c r="BJ1875"/>
      <c r="BK1875"/>
      <c r="BL1875"/>
      <c r="BM1875"/>
      <c r="BN1875"/>
      <c r="BO1875"/>
      <c r="BP1875"/>
      <c r="BQ1875"/>
      <c r="BR1875"/>
      <c r="BS1875"/>
      <c r="BT1875"/>
    </row>
    <row r="1876" spans="1:72" s="8" customFormat="1" x14ac:dyDescent="0.25">
      <c r="A1876" s="93"/>
      <c r="B1876" s="93"/>
      <c r="C1876" s="93"/>
      <c r="D1876" s="93"/>
      <c r="E1876" s="104"/>
      <c r="F1876" s="104"/>
      <c r="G1876" s="104"/>
      <c r="H1876" s="104"/>
      <c r="I1876" s="104"/>
      <c r="J1876" s="104"/>
      <c r="K1876" s="104"/>
      <c r="L1876" s="104"/>
      <c r="M1876"/>
      <c r="N1876"/>
      <c r="O1876"/>
      <c r="P1876"/>
      <c r="Q1876"/>
      <c r="R1876"/>
      <c r="S1876"/>
      <c r="T1876"/>
      <c r="U1876"/>
      <c r="V1876"/>
      <c r="W1876"/>
      <c r="X1876"/>
      <c r="Y1876"/>
      <c r="Z1876"/>
      <c r="AA1876"/>
      <c r="AB1876"/>
      <c r="AC1876"/>
      <c r="AD1876"/>
      <c r="AE1876"/>
      <c r="AF1876"/>
      <c r="AG1876"/>
      <c r="AH1876"/>
      <c r="AI1876"/>
      <c r="AJ1876"/>
      <c r="AK1876"/>
      <c r="AL1876"/>
      <c r="AM1876"/>
      <c r="AN1876"/>
      <c r="AO1876"/>
      <c r="AP1876"/>
      <c r="AQ1876"/>
      <c r="AR1876"/>
      <c r="AS1876"/>
      <c r="AT1876"/>
      <c r="AU1876"/>
      <c r="AV1876"/>
      <c r="AW1876"/>
      <c r="AX1876"/>
      <c r="AY1876"/>
      <c r="AZ1876"/>
      <c r="BA1876"/>
      <c r="BB1876"/>
      <c r="BC1876"/>
      <c r="BD1876"/>
      <c r="BE1876"/>
      <c r="BF1876"/>
      <c r="BG1876"/>
      <c r="BH1876"/>
      <c r="BI1876"/>
      <c r="BJ1876"/>
      <c r="BK1876"/>
      <c r="BL1876"/>
      <c r="BM1876"/>
      <c r="BN1876"/>
      <c r="BO1876"/>
      <c r="BP1876"/>
      <c r="BQ1876"/>
      <c r="BR1876"/>
      <c r="BS1876"/>
      <c r="BT1876"/>
    </row>
    <row r="1877" spans="1:72" s="8" customFormat="1" x14ac:dyDescent="0.25">
      <c r="A1877" s="93"/>
      <c r="B1877" s="93"/>
      <c r="C1877" s="93"/>
      <c r="D1877" s="93"/>
      <c r="E1877" s="104"/>
      <c r="F1877" s="104"/>
      <c r="G1877" s="104"/>
      <c r="H1877" s="104"/>
      <c r="I1877" s="104"/>
      <c r="J1877" s="104"/>
      <c r="K1877" s="104"/>
      <c r="L1877" s="104"/>
      <c r="M1877"/>
      <c r="N1877"/>
      <c r="O1877"/>
      <c r="P1877"/>
      <c r="Q1877"/>
      <c r="R1877"/>
      <c r="S1877"/>
      <c r="T1877"/>
      <c r="U1877"/>
      <c r="V1877"/>
      <c r="W1877"/>
      <c r="X1877"/>
      <c r="Y1877"/>
      <c r="Z1877"/>
      <c r="AA1877"/>
      <c r="AB1877"/>
      <c r="AC1877"/>
      <c r="AD1877"/>
      <c r="AE1877"/>
      <c r="AF1877"/>
      <c r="AG1877"/>
      <c r="AH1877"/>
      <c r="AI1877"/>
      <c r="AJ1877"/>
      <c r="AK1877"/>
      <c r="AL1877"/>
      <c r="AM1877"/>
      <c r="AN1877"/>
      <c r="AO1877"/>
      <c r="AP1877"/>
      <c r="AQ1877"/>
      <c r="AR1877"/>
      <c r="AS1877"/>
      <c r="AT1877"/>
      <c r="AU1877"/>
      <c r="AV1877"/>
      <c r="AW1877"/>
      <c r="AX1877"/>
      <c r="AY1877"/>
      <c r="AZ1877"/>
      <c r="BA1877"/>
      <c r="BB1877"/>
      <c r="BC1877"/>
      <c r="BD1877"/>
      <c r="BE1877"/>
      <c r="BF1877"/>
      <c r="BG1877"/>
      <c r="BH1877"/>
      <c r="BI1877"/>
      <c r="BJ1877"/>
      <c r="BK1877"/>
      <c r="BL1877"/>
      <c r="BM1877"/>
      <c r="BN1877"/>
      <c r="BO1877"/>
      <c r="BP1877"/>
      <c r="BQ1877"/>
      <c r="BR1877"/>
      <c r="BS1877"/>
      <c r="BT1877"/>
    </row>
    <row r="1878" spans="1:72" s="8" customFormat="1" x14ac:dyDescent="0.25">
      <c r="A1878" s="93"/>
      <c r="B1878" s="93"/>
      <c r="C1878" s="93"/>
      <c r="D1878" s="93"/>
      <c r="E1878" s="104"/>
      <c r="F1878" s="104"/>
      <c r="G1878" s="104"/>
      <c r="H1878" s="104"/>
      <c r="I1878" s="104"/>
      <c r="J1878" s="104"/>
      <c r="K1878" s="104"/>
      <c r="L1878" s="104"/>
      <c r="M1878"/>
      <c r="N1878"/>
      <c r="O1878"/>
      <c r="P1878"/>
      <c r="Q1878"/>
      <c r="R1878"/>
      <c r="S1878"/>
      <c r="T1878"/>
      <c r="U1878"/>
      <c r="V1878"/>
      <c r="W1878"/>
      <c r="X1878"/>
      <c r="Y1878"/>
      <c r="Z1878"/>
      <c r="AA1878"/>
      <c r="AB1878"/>
      <c r="AC1878"/>
      <c r="AD1878"/>
      <c r="AE1878"/>
      <c r="AF1878"/>
      <c r="AG1878"/>
      <c r="AH1878"/>
      <c r="AI1878"/>
      <c r="AJ1878"/>
      <c r="AK1878"/>
      <c r="AL1878"/>
      <c r="AM1878"/>
      <c r="AN1878"/>
      <c r="AO1878"/>
      <c r="AP1878"/>
      <c r="AQ1878"/>
      <c r="AR1878"/>
      <c r="AS1878"/>
      <c r="AT1878"/>
      <c r="AU1878"/>
      <c r="AV1878"/>
      <c r="AW1878"/>
      <c r="AX1878"/>
      <c r="AY1878"/>
      <c r="AZ1878"/>
      <c r="BA1878"/>
      <c r="BB1878"/>
      <c r="BC1878"/>
      <c r="BD1878"/>
      <c r="BE1878"/>
      <c r="BF1878"/>
      <c r="BG1878"/>
      <c r="BH1878"/>
      <c r="BI1878"/>
      <c r="BJ1878"/>
      <c r="BK1878"/>
      <c r="BL1878"/>
      <c r="BM1878"/>
      <c r="BN1878"/>
      <c r="BO1878"/>
      <c r="BP1878"/>
      <c r="BQ1878"/>
      <c r="BR1878"/>
      <c r="BS1878"/>
      <c r="BT1878"/>
    </row>
    <row r="1879" spans="1:72" s="8" customFormat="1" x14ac:dyDescent="0.25">
      <c r="A1879" s="93"/>
      <c r="B1879" s="93"/>
      <c r="C1879" s="93"/>
      <c r="D1879" s="93"/>
      <c r="E1879" s="104"/>
      <c r="F1879" s="104"/>
      <c r="G1879" s="104"/>
      <c r="H1879" s="104"/>
      <c r="I1879" s="104"/>
      <c r="J1879" s="104"/>
      <c r="K1879" s="104"/>
      <c r="L1879" s="104"/>
      <c r="M1879"/>
      <c r="N1879"/>
      <c r="O1879"/>
      <c r="P1879"/>
      <c r="Q1879"/>
      <c r="R1879"/>
      <c r="S1879"/>
      <c r="T1879"/>
      <c r="U1879"/>
      <c r="V1879"/>
      <c r="W1879"/>
      <c r="X1879"/>
      <c r="Y1879"/>
      <c r="Z1879"/>
      <c r="AA1879"/>
      <c r="AB1879"/>
      <c r="AC1879"/>
      <c r="AD1879"/>
      <c r="AE1879"/>
      <c r="AF1879"/>
      <c r="AG1879"/>
      <c r="AH1879"/>
      <c r="AI1879"/>
      <c r="AJ1879"/>
      <c r="AK1879"/>
      <c r="AL1879"/>
      <c r="AM1879"/>
      <c r="AN1879"/>
      <c r="AO1879"/>
      <c r="AP1879"/>
      <c r="AQ1879"/>
      <c r="AR1879"/>
      <c r="AS1879"/>
      <c r="AT1879"/>
      <c r="AU1879"/>
      <c r="AV1879"/>
      <c r="AW1879"/>
      <c r="AX1879"/>
      <c r="AY1879"/>
      <c r="AZ1879"/>
      <c r="BA1879"/>
      <c r="BB1879"/>
      <c r="BC1879"/>
      <c r="BD1879"/>
      <c r="BE1879"/>
      <c r="BF1879"/>
      <c r="BG1879"/>
      <c r="BH1879"/>
      <c r="BI1879"/>
      <c r="BJ1879"/>
      <c r="BK1879"/>
      <c r="BL1879"/>
      <c r="BM1879"/>
      <c r="BN1879"/>
      <c r="BO1879"/>
      <c r="BP1879"/>
      <c r="BQ1879"/>
      <c r="BR1879"/>
      <c r="BS1879"/>
      <c r="BT1879"/>
    </row>
    <row r="1880" spans="1:72" s="8" customFormat="1" x14ac:dyDescent="0.25">
      <c r="A1880" s="93"/>
      <c r="B1880" s="93"/>
      <c r="C1880" s="93"/>
      <c r="D1880" s="93"/>
      <c r="E1880" s="104"/>
      <c r="F1880" s="104"/>
      <c r="G1880" s="104"/>
      <c r="H1880" s="104"/>
      <c r="I1880" s="104"/>
      <c r="J1880" s="104"/>
      <c r="K1880" s="104"/>
      <c r="L1880" s="104"/>
      <c r="M1880"/>
      <c r="N1880"/>
      <c r="O1880"/>
      <c r="P1880"/>
      <c r="Q1880"/>
      <c r="R1880"/>
      <c r="S1880"/>
      <c r="T1880"/>
      <c r="U1880"/>
      <c r="V1880"/>
      <c r="W1880"/>
      <c r="X1880"/>
      <c r="Y1880"/>
      <c r="Z1880"/>
      <c r="AA1880"/>
      <c r="AB1880"/>
      <c r="AC1880"/>
      <c r="AD1880"/>
      <c r="AE1880"/>
      <c r="AF1880"/>
      <c r="AG1880"/>
      <c r="AH1880"/>
      <c r="AI1880"/>
      <c r="AJ1880"/>
      <c r="AK1880"/>
      <c r="AL1880"/>
      <c r="AM1880"/>
      <c r="AN1880"/>
      <c r="AO1880"/>
      <c r="AP1880"/>
      <c r="AQ1880"/>
      <c r="AR1880"/>
      <c r="AS1880"/>
      <c r="AT1880"/>
      <c r="AU1880"/>
      <c r="AV1880"/>
      <c r="AW1880"/>
      <c r="AX1880"/>
      <c r="AY1880"/>
      <c r="AZ1880"/>
      <c r="BA1880"/>
      <c r="BB1880"/>
      <c r="BC1880"/>
      <c r="BD1880"/>
      <c r="BE1880"/>
      <c r="BF1880"/>
      <c r="BG1880"/>
      <c r="BH1880"/>
      <c r="BI1880"/>
      <c r="BJ1880"/>
      <c r="BK1880"/>
      <c r="BL1880"/>
      <c r="BM1880"/>
      <c r="BN1880"/>
      <c r="BO1880"/>
      <c r="BP1880"/>
      <c r="BQ1880"/>
      <c r="BR1880"/>
      <c r="BS1880"/>
      <c r="BT1880"/>
    </row>
    <row r="1881" spans="1:72" s="8" customFormat="1" x14ac:dyDescent="0.25">
      <c r="A1881" s="93"/>
      <c r="B1881" s="93"/>
      <c r="C1881" s="93"/>
      <c r="D1881" s="93"/>
      <c r="E1881" s="104"/>
      <c r="F1881" s="104"/>
      <c r="G1881" s="104"/>
      <c r="H1881" s="104"/>
      <c r="I1881" s="104"/>
      <c r="J1881" s="104"/>
      <c r="K1881" s="104"/>
      <c r="L1881" s="104"/>
      <c r="M1881"/>
      <c r="N1881"/>
      <c r="O1881"/>
      <c r="P1881"/>
      <c r="Q1881"/>
      <c r="R1881"/>
      <c r="S1881"/>
      <c r="T1881"/>
      <c r="U1881"/>
      <c r="V1881"/>
      <c r="W1881"/>
      <c r="X1881"/>
      <c r="Y1881"/>
      <c r="Z1881"/>
      <c r="AA1881"/>
      <c r="AB1881"/>
      <c r="AC1881"/>
      <c r="AD1881"/>
      <c r="AE1881"/>
      <c r="AF1881"/>
      <c r="AG1881"/>
      <c r="AH1881"/>
      <c r="AI1881"/>
      <c r="AJ1881"/>
      <c r="AK1881"/>
      <c r="AL1881"/>
      <c r="AM1881"/>
      <c r="AN1881"/>
      <c r="AO1881"/>
      <c r="AP1881"/>
      <c r="AQ1881"/>
      <c r="AR1881"/>
      <c r="AS1881"/>
      <c r="AT1881"/>
      <c r="AU1881"/>
      <c r="AV1881"/>
      <c r="AW1881"/>
      <c r="AX1881"/>
      <c r="AY1881"/>
      <c r="AZ1881"/>
      <c r="BA1881"/>
      <c r="BB1881"/>
      <c r="BC1881"/>
      <c r="BD1881"/>
      <c r="BE1881"/>
      <c r="BF1881"/>
      <c r="BG1881"/>
      <c r="BH1881"/>
      <c r="BI1881"/>
      <c r="BJ1881"/>
      <c r="BK1881"/>
      <c r="BL1881"/>
      <c r="BM1881"/>
      <c r="BN1881"/>
      <c r="BO1881"/>
      <c r="BP1881"/>
      <c r="BQ1881"/>
      <c r="BR1881"/>
      <c r="BS1881"/>
      <c r="BT1881"/>
    </row>
    <row r="1882" spans="1:72" s="8" customFormat="1" x14ac:dyDescent="0.25">
      <c r="A1882" s="93"/>
      <c r="B1882" s="93"/>
      <c r="C1882" s="93"/>
      <c r="D1882" s="93"/>
      <c r="E1882" s="104"/>
      <c r="F1882" s="104"/>
      <c r="G1882" s="104"/>
      <c r="H1882" s="104"/>
      <c r="I1882" s="104"/>
      <c r="J1882" s="104"/>
      <c r="K1882" s="104"/>
      <c r="L1882" s="104"/>
      <c r="M1882"/>
      <c r="N1882"/>
      <c r="O1882"/>
      <c r="P1882"/>
      <c r="Q1882"/>
      <c r="R1882"/>
      <c r="S1882"/>
      <c r="T1882"/>
      <c r="U1882"/>
      <c r="V1882"/>
      <c r="W1882"/>
      <c r="X1882"/>
      <c r="Y1882"/>
      <c r="Z1882"/>
      <c r="AA1882"/>
      <c r="AB1882"/>
      <c r="AC1882"/>
      <c r="AD1882"/>
      <c r="AE1882"/>
      <c r="AF1882"/>
      <c r="AG1882"/>
      <c r="AH1882"/>
      <c r="AI1882"/>
      <c r="AJ1882"/>
      <c r="AK1882"/>
      <c r="AL1882"/>
      <c r="AM1882"/>
      <c r="AN1882"/>
      <c r="AO1882"/>
      <c r="AP1882"/>
      <c r="AQ1882"/>
      <c r="AR1882"/>
      <c r="AS1882"/>
      <c r="AT1882"/>
      <c r="AU1882"/>
      <c r="AV1882"/>
      <c r="AW1882"/>
      <c r="AX1882"/>
      <c r="AY1882"/>
      <c r="AZ1882"/>
      <c r="BA1882"/>
      <c r="BB1882"/>
      <c r="BC1882"/>
      <c r="BD1882"/>
      <c r="BE1882"/>
      <c r="BF1882"/>
      <c r="BG1882"/>
      <c r="BH1882"/>
      <c r="BI1882"/>
      <c r="BJ1882"/>
      <c r="BK1882"/>
      <c r="BL1882"/>
      <c r="BM1882"/>
      <c r="BN1882"/>
      <c r="BO1882"/>
      <c r="BP1882"/>
      <c r="BQ1882"/>
      <c r="BR1882"/>
      <c r="BS1882"/>
      <c r="BT1882"/>
    </row>
    <row r="1883" spans="1:72" s="8" customFormat="1" x14ac:dyDescent="0.25">
      <c r="A1883" s="93"/>
      <c r="B1883" s="93"/>
      <c r="C1883" s="93"/>
      <c r="D1883" s="93"/>
      <c r="E1883" s="104"/>
      <c r="F1883" s="104"/>
      <c r="G1883" s="104"/>
      <c r="H1883" s="104"/>
      <c r="I1883" s="104"/>
      <c r="J1883" s="104"/>
      <c r="K1883" s="104"/>
      <c r="L1883" s="104"/>
      <c r="M1883"/>
      <c r="N1883"/>
      <c r="O1883"/>
      <c r="P1883"/>
      <c r="Q1883"/>
      <c r="R1883"/>
      <c r="S1883"/>
      <c r="T1883"/>
      <c r="U1883"/>
      <c r="V1883"/>
      <c r="W1883"/>
      <c r="X1883"/>
      <c r="Y1883"/>
      <c r="Z1883"/>
      <c r="AA1883"/>
      <c r="AB1883"/>
      <c r="AC1883"/>
      <c r="AD1883"/>
      <c r="AE1883"/>
      <c r="AF1883"/>
      <c r="AG1883"/>
      <c r="AH1883"/>
      <c r="AI1883"/>
      <c r="AJ1883"/>
      <c r="AK1883"/>
      <c r="AL1883"/>
      <c r="AM1883"/>
      <c r="AN1883"/>
      <c r="AO1883"/>
      <c r="AP1883"/>
      <c r="AQ1883"/>
      <c r="AR1883"/>
      <c r="AS1883"/>
      <c r="AT1883"/>
      <c r="AU1883"/>
      <c r="AV1883"/>
      <c r="AW1883"/>
      <c r="AX1883"/>
      <c r="AY1883"/>
      <c r="AZ1883"/>
      <c r="BA1883"/>
      <c r="BB1883"/>
      <c r="BC1883"/>
      <c r="BD1883"/>
      <c r="BE1883"/>
      <c r="BF1883"/>
      <c r="BG1883"/>
      <c r="BH1883"/>
      <c r="BI1883"/>
      <c r="BJ1883"/>
      <c r="BK1883"/>
      <c r="BL1883"/>
      <c r="BM1883"/>
      <c r="BN1883"/>
      <c r="BO1883"/>
      <c r="BP1883"/>
      <c r="BQ1883"/>
      <c r="BR1883"/>
      <c r="BS1883"/>
      <c r="BT1883"/>
    </row>
    <row r="1884" spans="1:72" s="8" customFormat="1" x14ac:dyDescent="0.25">
      <c r="A1884" s="93"/>
      <c r="B1884" s="93"/>
      <c r="C1884" s="93"/>
      <c r="D1884" s="93"/>
      <c r="E1884" s="104"/>
      <c r="F1884" s="104"/>
      <c r="G1884" s="104"/>
      <c r="H1884" s="104"/>
      <c r="I1884" s="104"/>
      <c r="J1884" s="104"/>
      <c r="K1884" s="104"/>
      <c r="L1884" s="104"/>
      <c r="M1884"/>
      <c r="N1884"/>
      <c r="O1884"/>
      <c r="P1884"/>
      <c r="Q1884"/>
      <c r="R1884"/>
      <c r="S1884"/>
      <c r="T1884"/>
      <c r="U1884"/>
      <c r="V1884"/>
      <c r="W1884"/>
      <c r="X1884"/>
      <c r="Y1884"/>
      <c r="Z1884"/>
      <c r="AA1884"/>
      <c r="AB1884"/>
      <c r="AC1884"/>
      <c r="AD1884"/>
      <c r="AE1884"/>
      <c r="AF1884"/>
      <c r="AG1884"/>
      <c r="AH1884"/>
      <c r="AI1884"/>
      <c r="AJ1884"/>
      <c r="AK1884"/>
      <c r="AL1884"/>
      <c r="AM1884"/>
      <c r="AN1884"/>
      <c r="AO1884"/>
      <c r="AP1884"/>
      <c r="AQ1884"/>
      <c r="AR1884"/>
      <c r="AS1884"/>
      <c r="AT1884"/>
      <c r="AU1884"/>
      <c r="AV1884"/>
      <c r="AW1884"/>
      <c r="AX1884"/>
      <c r="AY1884"/>
      <c r="AZ1884"/>
      <c r="BA1884"/>
      <c r="BB1884"/>
      <c r="BC1884"/>
      <c r="BD1884"/>
      <c r="BE1884"/>
      <c r="BF1884"/>
      <c r="BG1884"/>
      <c r="BH1884"/>
      <c r="BI1884"/>
      <c r="BJ1884"/>
      <c r="BK1884"/>
      <c r="BL1884"/>
      <c r="BM1884"/>
      <c r="BN1884"/>
      <c r="BO1884"/>
      <c r="BP1884"/>
      <c r="BQ1884"/>
      <c r="BR1884"/>
      <c r="BS1884"/>
      <c r="BT1884"/>
    </row>
    <row r="1885" spans="1:72" s="8" customFormat="1" x14ac:dyDescent="0.25">
      <c r="A1885" s="93"/>
      <c r="B1885" s="93"/>
      <c r="C1885" s="93"/>
      <c r="D1885" s="93"/>
      <c r="E1885" s="104"/>
      <c r="F1885" s="104"/>
      <c r="G1885" s="104"/>
      <c r="H1885" s="104"/>
      <c r="I1885" s="104"/>
      <c r="J1885" s="104"/>
      <c r="K1885" s="104"/>
      <c r="L1885" s="104"/>
      <c r="M1885"/>
      <c r="N1885"/>
      <c r="O1885"/>
      <c r="P1885"/>
      <c r="Q1885"/>
      <c r="R1885"/>
      <c r="S1885"/>
      <c r="T1885"/>
      <c r="U1885"/>
      <c r="V1885"/>
      <c r="W1885"/>
      <c r="X1885"/>
      <c r="Y1885"/>
      <c r="Z1885"/>
      <c r="AA1885"/>
      <c r="AB1885"/>
      <c r="AC1885"/>
      <c r="AD1885"/>
      <c r="AE1885"/>
      <c r="AF1885"/>
      <c r="AG1885"/>
      <c r="AH1885"/>
      <c r="AI1885"/>
      <c r="AJ1885"/>
      <c r="AK1885"/>
      <c r="AL1885"/>
      <c r="AM1885"/>
      <c r="AN1885"/>
      <c r="AO1885"/>
      <c r="AP1885"/>
      <c r="AQ1885"/>
      <c r="AR1885"/>
      <c r="AS1885"/>
      <c r="AT1885"/>
      <c r="AU1885"/>
      <c r="AV1885"/>
      <c r="AW1885"/>
      <c r="AX1885"/>
      <c r="AY1885"/>
      <c r="AZ1885"/>
      <c r="BA1885"/>
      <c r="BB1885"/>
      <c r="BC1885"/>
      <c r="BD1885"/>
      <c r="BE1885"/>
      <c r="BF1885"/>
      <c r="BG1885"/>
      <c r="BH1885"/>
      <c r="BI1885"/>
      <c r="BJ1885"/>
      <c r="BK1885"/>
      <c r="BL1885"/>
      <c r="BM1885"/>
      <c r="BN1885"/>
      <c r="BO1885"/>
      <c r="BP1885"/>
      <c r="BQ1885"/>
      <c r="BR1885"/>
      <c r="BS1885"/>
      <c r="BT1885"/>
    </row>
    <row r="1886" spans="1:72" s="8" customFormat="1" x14ac:dyDescent="0.25">
      <c r="A1886" s="93"/>
      <c r="B1886" s="93"/>
      <c r="C1886" s="93"/>
      <c r="D1886" s="93"/>
      <c r="E1886" s="104"/>
      <c r="F1886" s="104"/>
      <c r="G1886" s="104"/>
      <c r="H1886" s="104"/>
      <c r="I1886" s="104"/>
      <c r="J1886" s="104"/>
      <c r="K1886" s="104"/>
      <c r="L1886" s="104"/>
      <c r="M1886"/>
      <c r="N1886"/>
      <c r="O1886"/>
      <c r="P1886"/>
      <c r="Q1886"/>
      <c r="R1886"/>
      <c r="S1886"/>
      <c r="T1886"/>
      <c r="U1886"/>
      <c r="V1886"/>
      <c r="W1886"/>
      <c r="X1886"/>
      <c r="Y1886"/>
      <c r="Z1886"/>
      <c r="AA1886"/>
      <c r="AB1886"/>
      <c r="AC1886"/>
      <c r="AD1886"/>
      <c r="AE1886"/>
      <c r="AF1886"/>
      <c r="AG1886"/>
      <c r="AH1886"/>
      <c r="AI1886"/>
      <c r="AJ1886"/>
      <c r="AK1886"/>
      <c r="AL1886"/>
      <c r="AM1886"/>
      <c r="AN1886"/>
      <c r="AO1886"/>
      <c r="AP1886"/>
      <c r="AQ1886"/>
      <c r="AR1886"/>
      <c r="AS1886"/>
      <c r="AT1886"/>
      <c r="AU1886"/>
      <c r="AV1886"/>
      <c r="AW1886"/>
      <c r="AX1886"/>
      <c r="AY1886"/>
      <c r="AZ1886"/>
      <c r="BA1886"/>
      <c r="BB1886"/>
      <c r="BC1886"/>
      <c r="BD1886"/>
      <c r="BE1886"/>
      <c r="BF1886"/>
      <c r="BG1886"/>
      <c r="BH1886"/>
      <c r="BI1886"/>
      <c r="BJ1886"/>
      <c r="BK1886"/>
      <c r="BL1886"/>
      <c r="BM1886"/>
      <c r="BN1886"/>
      <c r="BO1886"/>
      <c r="BP1886"/>
      <c r="BQ1886"/>
      <c r="BR1886"/>
      <c r="BS1886"/>
      <c r="BT1886"/>
    </row>
    <row r="1887" spans="1:72" s="8" customFormat="1" x14ac:dyDescent="0.25">
      <c r="A1887" s="93"/>
      <c r="B1887" s="93"/>
      <c r="C1887" s="93"/>
      <c r="D1887" s="93"/>
      <c r="E1887" s="104"/>
      <c r="F1887" s="104"/>
      <c r="G1887" s="104"/>
      <c r="H1887" s="104"/>
      <c r="I1887" s="104"/>
      <c r="J1887" s="104"/>
      <c r="K1887" s="104"/>
      <c r="L1887" s="104"/>
      <c r="M1887"/>
      <c r="N1887"/>
      <c r="O1887"/>
      <c r="P1887"/>
      <c r="Q1887"/>
      <c r="R1887"/>
      <c r="S1887"/>
      <c r="T1887"/>
      <c r="U1887"/>
      <c r="V1887"/>
      <c r="W1887"/>
      <c r="X1887"/>
      <c r="Y1887"/>
      <c r="Z1887"/>
      <c r="AA1887"/>
      <c r="AB1887"/>
      <c r="AC1887"/>
      <c r="AD1887"/>
      <c r="AE1887"/>
      <c r="AF1887"/>
      <c r="AG1887"/>
      <c r="AH1887"/>
      <c r="AI1887"/>
      <c r="AJ1887"/>
      <c r="AK1887"/>
      <c r="AL1887"/>
      <c r="AM1887"/>
      <c r="AN1887"/>
      <c r="AO1887"/>
      <c r="AP1887"/>
      <c r="AQ1887"/>
      <c r="AR1887"/>
      <c r="AS1887"/>
      <c r="AT1887"/>
      <c r="AU1887"/>
      <c r="AV1887"/>
      <c r="AW1887"/>
      <c r="AX1887"/>
      <c r="AY1887"/>
      <c r="AZ1887"/>
      <c r="BA1887"/>
      <c r="BB1887"/>
      <c r="BC1887"/>
      <c r="BD1887"/>
      <c r="BE1887"/>
      <c r="BF1887"/>
      <c r="BG1887"/>
      <c r="BH1887"/>
      <c r="BI1887"/>
      <c r="BJ1887"/>
      <c r="BK1887"/>
      <c r="BL1887"/>
      <c r="BM1887"/>
      <c r="BN1887"/>
      <c r="BO1887"/>
      <c r="BP1887"/>
      <c r="BQ1887"/>
      <c r="BR1887"/>
      <c r="BS1887"/>
      <c r="BT1887"/>
    </row>
    <row r="1888" spans="1:72" s="8" customFormat="1" x14ac:dyDescent="0.25">
      <c r="A1888" s="93"/>
      <c r="B1888" s="93"/>
      <c r="C1888" s="93"/>
      <c r="D1888" s="93"/>
      <c r="E1888" s="104"/>
      <c r="F1888" s="104"/>
      <c r="G1888" s="104"/>
      <c r="H1888" s="104"/>
      <c r="I1888" s="104"/>
      <c r="J1888" s="104"/>
      <c r="K1888" s="104"/>
      <c r="L1888" s="104"/>
      <c r="M1888"/>
      <c r="N1888"/>
      <c r="O1888"/>
      <c r="P1888"/>
      <c r="Q1888"/>
      <c r="R1888"/>
      <c r="S1888"/>
      <c r="T1888"/>
      <c r="U1888"/>
      <c r="V1888"/>
      <c r="W1888"/>
      <c r="X1888"/>
      <c r="Y1888"/>
      <c r="Z1888"/>
      <c r="AA1888"/>
      <c r="AB1888"/>
      <c r="AC1888"/>
      <c r="AD1888"/>
      <c r="AE1888"/>
      <c r="AF1888"/>
      <c r="AG1888"/>
      <c r="AH1888"/>
      <c r="AI1888"/>
      <c r="AJ1888"/>
      <c r="AK1888"/>
      <c r="AL1888"/>
      <c r="AM1888"/>
      <c r="AN1888"/>
      <c r="AO1888"/>
      <c r="AP1888"/>
      <c r="AQ1888"/>
      <c r="AR1888"/>
      <c r="AS1888"/>
      <c r="AT1888"/>
      <c r="AU1888"/>
      <c r="AV1888"/>
      <c r="AW1888"/>
      <c r="AX1888"/>
      <c r="AY1888"/>
      <c r="AZ1888"/>
      <c r="BA1888"/>
      <c r="BB1888"/>
      <c r="BC1888"/>
      <c r="BD1888"/>
      <c r="BE1888"/>
      <c r="BF1888"/>
      <c r="BG1888"/>
      <c r="BH1888"/>
      <c r="BI1888"/>
      <c r="BJ1888"/>
      <c r="BK1888"/>
      <c r="BL1888"/>
      <c r="BM1888"/>
      <c r="BN1888"/>
      <c r="BO1888"/>
      <c r="BP1888"/>
      <c r="BQ1888"/>
      <c r="BR1888"/>
      <c r="BS1888"/>
      <c r="BT1888"/>
    </row>
    <row r="1889" spans="1:72" s="8" customFormat="1" x14ac:dyDescent="0.25">
      <c r="A1889" s="93"/>
      <c r="B1889" s="93"/>
      <c r="C1889" s="93"/>
      <c r="D1889" s="93"/>
      <c r="E1889" s="104"/>
      <c r="F1889" s="104"/>
      <c r="G1889" s="104"/>
      <c r="H1889" s="104"/>
      <c r="I1889" s="104"/>
      <c r="J1889" s="104"/>
      <c r="K1889" s="104"/>
      <c r="L1889" s="104"/>
      <c r="M1889"/>
      <c r="N1889"/>
      <c r="O1889"/>
      <c r="P1889"/>
      <c r="Q1889"/>
      <c r="R1889"/>
      <c r="S1889"/>
      <c r="T1889"/>
      <c r="U1889"/>
      <c r="V1889"/>
      <c r="W1889"/>
      <c r="X1889"/>
      <c r="Y1889"/>
      <c r="Z1889"/>
      <c r="AA1889"/>
      <c r="AB1889"/>
      <c r="AC1889"/>
      <c r="AD1889"/>
      <c r="AE1889"/>
      <c r="AF1889"/>
      <c r="AG1889"/>
      <c r="AH1889"/>
      <c r="AI1889"/>
      <c r="AJ1889"/>
      <c r="AK1889"/>
      <c r="AL1889"/>
      <c r="AM1889"/>
      <c r="AN1889"/>
      <c r="AO1889"/>
      <c r="AP1889"/>
      <c r="AQ1889"/>
      <c r="AR1889"/>
      <c r="AS1889"/>
      <c r="AT1889"/>
      <c r="AU1889"/>
      <c r="AV1889"/>
      <c r="AW1889"/>
      <c r="AX1889"/>
      <c r="AY1889"/>
      <c r="AZ1889"/>
      <c r="BA1889"/>
      <c r="BB1889"/>
      <c r="BC1889"/>
      <c r="BD1889"/>
      <c r="BE1889"/>
      <c r="BF1889"/>
      <c r="BG1889"/>
      <c r="BH1889"/>
      <c r="BI1889"/>
      <c r="BJ1889"/>
      <c r="BK1889"/>
      <c r="BL1889"/>
      <c r="BM1889"/>
      <c r="BN1889"/>
      <c r="BO1889"/>
      <c r="BP1889"/>
      <c r="BQ1889"/>
      <c r="BR1889"/>
      <c r="BS1889"/>
      <c r="BT1889"/>
    </row>
    <row r="1890" spans="1:72" s="8" customFormat="1" x14ac:dyDescent="0.25">
      <c r="A1890" s="93"/>
      <c r="B1890" s="93"/>
      <c r="C1890" s="93"/>
      <c r="D1890" s="93"/>
      <c r="E1890" s="104"/>
      <c r="F1890" s="104"/>
      <c r="G1890" s="104"/>
      <c r="H1890" s="104"/>
      <c r="I1890" s="104"/>
      <c r="J1890" s="104"/>
      <c r="K1890" s="104"/>
      <c r="L1890" s="104"/>
      <c r="M1890"/>
      <c r="N1890"/>
      <c r="O1890"/>
      <c r="P1890"/>
      <c r="Q1890"/>
      <c r="R1890"/>
      <c r="S1890"/>
      <c r="T1890"/>
      <c r="U1890"/>
      <c r="V1890"/>
      <c r="W1890"/>
      <c r="X1890"/>
      <c r="Y1890"/>
      <c r="Z1890"/>
      <c r="AA1890"/>
      <c r="AB1890"/>
      <c r="AC1890"/>
      <c r="AD1890"/>
      <c r="AE1890"/>
      <c r="AF1890"/>
      <c r="AG1890"/>
      <c r="AH1890"/>
      <c r="AI1890"/>
      <c r="AJ1890"/>
      <c r="AK1890"/>
      <c r="AL1890"/>
      <c r="AM1890"/>
      <c r="AN1890"/>
      <c r="AO1890"/>
      <c r="AP1890"/>
      <c r="AQ1890"/>
      <c r="AR1890"/>
      <c r="AS1890"/>
      <c r="AT1890"/>
      <c r="AU1890"/>
      <c r="AV1890"/>
      <c r="AW1890"/>
      <c r="AX1890"/>
      <c r="AY1890"/>
      <c r="AZ1890"/>
      <c r="BA1890"/>
      <c r="BB1890"/>
      <c r="BC1890"/>
      <c r="BD1890"/>
      <c r="BE1890"/>
      <c r="BF1890"/>
      <c r="BG1890"/>
      <c r="BH1890"/>
      <c r="BI1890"/>
      <c r="BJ1890"/>
      <c r="BK1890"/>
      <c r="BL1890"/>
      <c r="BM1890"/>
      <c r="BN1890"/>
      <c r="BO1890"/>
      <c r="BP1890"/>
      <c r="BQ1890"/>
      <c r="BR1890"/>
      <c r="BS1890"/>
      <c r="BT1890"/>
    </row>
    <row r="1891" spans="1:72" s="8" customFormat="1" x14ac:dyDescent="0.25">
      <c r="A1891" s="93"/>
      <c r="B1891" s="93"/>
      <c r="C1891" s="93"/>
      <c r="D1891" s="93"/>
      <c r="E1891" s="104"/>
      <c r="F1891" s="104"/>
      <c r="G1891" s="104"/>
      <c r="H1891" s="104"/>
      <c r="I1891" s="104"/>
      <c r="J1891" s="104"/>
      <c r="K1891" s="104"/>
      <c r="L1891" s="104"/>
      <c r="M1891"/>
      <c r="N1891"/>
      <c r="O1891"/>
      <c r="P1891"/>
      <c r="Q1891"/>
      <c r="R1891"/>
      <c r="S1891"/>
      <c r="T1891"/>
      <c r="U1891"/>
      <c r="V1891"/>
      <c r="W1891"/>
      <c r="X1891"/>
      <c r="Y1891"/>
      <c r="Z1891"/>
      <c r="AA1891"/>
      <c r="AB1891"/>
      <c r="AC1891"/>
      <c r="AD1891"/>
      <c r="AE1891"/>
      <c r="AF1891"/>
      <c r="AG1891"/>
      <c r="AH1891"/>
      <c r="AI1891"/>
      <c r="AJ1891"/>
      <c r="AK1891"/>
      <c r="AL1891"/>
      <c r="AM1891"/>
      <c r="AN1891"/>
      <c r="AO1891"/>
      <c r="AP1891"/>
      <c r="AQ1891"/>
      <c r="AR1891"/>
      <c r="AS1891"/>
      <c r="AT1891"/>
      <c r="AU1891"/>
      <c r="AV1891"/>
      <c r="AW1891"/>
      <c r="AX1891"/>
      <c r="AY1891"/>
      <c r="AZ1891"/>
      <c r="BA1891"/>
      <c r="BB1891"/>
      <c r="BC1891"/>
      <c r="BD1891"/>
      <c r="BE1891"/>
      <c r="BF1891"/>
      <c r="BG1891"/>
      <c r="BH1891"/>
      <c r="BI1891"/>
      <c r="BJ1891"/>
      <c r="BK1891"/>
      <c r="BL1891"/>
      <c r="BM1891"/>
      <c r="BN1891"/>
      <c r="BO1891"/>
      <c r="BP1891"/>
      <c r="BQ1891"/>
      <c r="BR1891"/>
      <c r="BS1891"/>
      <c r="BT1891"/>
    </row>
    <row r="1892" spans="1:72" s="8" customFormat="1" x14ac:dyDescent="0.25">
      <c r="A1892" s="93"/>
      <c r="B1892" s="93"/>
      <c r="C1892" s="93"/>
      <c r="D1892" s="93"/>
      <c r="E1892" s="104"/>
      <c r="F1892" s="104"/>
      <c r="G1892" s="104"/>
      <c r="H1892" s="104"/>
      <c r="I1892" s="104"/>
      <c r="J1892" s="104"/>
      <c r="K1892" s="104"/>
      <c r="L1892" s="104"/>
      <c r="M1892"/>
      <c r="N1892"/>
      <c r="O1892"/>
      <c r="P1892"/>
      <c r="Q1892"/>
      <c r="R1892"/>
      <c r="S1892"/>
      <c r="T1892"/>
      <c r="U1892"/>
      <c r="V1892"/>
      <c r="W1892"/>
      <c r="X1892"/>
      <c r="Y1892"/>
      <c r="Z1892"/>
      <c r="AA1892"/>
      <c r="AB1892"/>
      <c r="AC1892"/>
      <c r="AD1892"/>
      <c r="AE1892"/>
      <c r="AF1892"/>
      <c r="AG1892"/>
      <c r="AH1892"/>
      <c r="AI1892"/>
      <c r="AJ1892"/>
      <c r="AK1892"/>
      <c r="AL1892"/>
      <c r="AM1892"/>
      <c r="AN1892"/>
      <c r="AO1892"/>
      <c r="AP1892"/>
      <c r="AQ1892"/>
      <c r="AR1892"/>
      <c r="AS1892"/>
      <c r="AT1892"/>
      <c r="AU1892"/>
      <c r="AV1892"/>
      <c r="AW1892"/>
      <c r="AX1892"/>
      <c r="AY1892"/>
      <c r="AZ1892"/>
      <c r="BA1892"/>
      <c r="BB1892"/>
      <c r="BC1892"/>
      <c r="BD1892"/>
      <c r="BE1892"/>
      <c r="BF1892"/>
      <c r="BG1892"/>
      <c r="BH1892"/>
      <c r="BI1892"/>
      <c r="BJ1892"/>
      <c r="BK1892"/>
      <c r="BL1892"/>
      <c r="BM1892"/>
      <c r="BN1892"/>
      <c r="BO1892"/>
      <c r="BP1892"/>
      <c r="BQ1892"/>
      <c r="BR1892"/>
      <c r="BS1892"/>
      <c r="BT1892"/>
    </row>
    <row r="1893" spans="1:72" s="8" customFormat="1" x14ac:dyDescent="0.25">
      <c r="A1893" s="93"/>
      <c r="B1893" s="93"/>
      <c r="C1893" s="93"/>
      <c r="D1893" s="93"/>
      <c r="E1893" s="104"/>
      <c r="F1893" s="104"/>
      <c r="G1893" s="104"/>
      <c r="H1893" s="104"/>
      <c r="I1893" s="104"/>
      <c r="J1893" s="104"/>
      <c r="K1893" s="104"/>
      <c r="L1893" s="104"/>
      <c r="M1893"/>
      <c r="N1893"/>
      <c r="O1893"/>
      <c r="P1893"/>
      <c r="Q1893"/>
      <c r="R1893"/>
      <c r="S1893"/>
      <c r="T1893"/>
      <c r="U1893"/>
      <c r="V1893"/>
      <c r="W1893"/>
      <c r="X1893"/>
      <c r="Y1893"/>
      <c r="Z1893"/>
      <c r="AA1893"/>
      <c r="AB1893"/>
      <c r="AC1893"/>
      <c r="AD1893"/>
      <c r="AE1893"/>
      <c r="AF1893"/>
      <c r="AG1893"/>
      <c r="AH1893"/>
      <c r="AI1893"/>
      <c r="AJ1893"/>
      <c r="AK1893"/>
      <c r="AL1893"/>
      <c r="AM1893"/>
      <c r="AN1893"/>
      <c r="AO1893"/>
      <c r="AP1893"/>
      <c r="AQ1893"/>
      <c r="AR1893"/>
      <c r="AS1893"/>
      <c r="AT1893"/>
      <c r="AU1893"/>
      <c r="AV1893"/>
      <c r="AW1893"/>
      <c r="AX1893"/>
      <c r="AY1893"/>
      <c r="AZ1893"/>
      <c r="BA1893"/>
      <c r="BB1893"/>
      <c r="BC1893"/>
      <c r="BD1893"/>
      <c r="BE1893"/>
      <c r="BF1893"/>
      <c r="BG1893"/>
      <c r="BH1893"/>
      <c r="BI1893"/>
      <c r="BJ1893"/>
      <c r="BK1893"/>
      <c r="BL1893"/>
      <c r="BM1893"/>
      <c r="BN1893"/>
      <c r="BO1893"/>
      <c r="BP1893"/>
      <c r="BQ1893"/>
      <c r="BR1893"/>
      <c r="BS1893"/>
      <c r="BT1893"/>
    </row>
    <row r="1894" spans="1:72" s="8" customFormat="1" x14ac:dyDescent="0.25">
      <c r="A1894" s="93"/>
      <c r="B1894" s="93"/>
      <c r="C1894" s="93"/>
      <c r="D1894" s="93"/>
      <c r="E1894" s="104"/>
      <c r="F1894" s="104"/>
      <c r="G1894" s="104"/>
      <c r="H1894" s="104"/>
      <c r="I1894" s="104"/>
      <c r="J1894" s="104"/>
      <c r="K1894" s="104"/>
      <c r="L1894" s="104"/>
      <c r="M1894"/>
      <c r="N1894"/>
      <c r="O1894"/>
      <c r="P1894"/>
      <c r="Q1894"/>
      <c r="R1894"/>
      <c r="S1894"/>
      <c r="T1894"/>
      <c r="U1894"/>
      <c r="V1894"/>
      <c r="W1894"/>
      <c r="X1894"/>
      <c r="Y1894"/>
      <c r="Z1894"/>
      <c r="AA1894"/>
      <c r="AB1894"/>
      <c r="AC1894"/>
      <c r="AD1894"/>
      <c r="AE1894"/>
      <c r="AF1894"/>
      <c r="AG1894"/>
      <c r="AH1894"/>
      <c r="AI1894"/>
      <c r="AJ1894"/>
      <c r="AK1894"/>
      <c r="AL1894"/>
      <c r="AM1894"/>
      <c r="AN1894"/>
      <c r="AO1894"/>
      <c r="AP1894"/>
      <c r="AQ1894"/>
      <c r="AR1894"/>
      <c r="AS1894"/>
      <c r="AT1894"/>
      <c r="AU1894"/>
      <c r="AV1894"/>
      <c r="AW1894"/>
      <c r="AX1894"/>
      <c r="AY1894"/>
      <c r="AZ1894"/>
      <c r="BA1894"/>
      <c r="BB1894"/>
      <c r="BC1894"/>
      <c r="BD1894"/>
      <c r="BE1894"/>
      <c r="BF1894"/>
      <c r="BG1894"/>
      <c r="BH1894"/>
      <c r="BI1894"/>
      <c r="BJ1894"/>
      <c r="BK1894"/>
      <c r="BL1894"/>
      <c r="BM1894"/>
      <c r="BN1894"/>
      <c r="BO1894"/>
      <c r="BP1894"/>
      <c r="BQ1894"/>
      <c r="BR1894"/>
      <c r="BS1894"/>
      <c r="BT1894"/>
    </row>
    <row r="1895" spans="1:72" s="8" customFormat="1" x14ac:dyDescent="0.25">
      <c r="A1895" s="93"/>
      <c r="B1895" s="93"/>
      <c r="C1895" s="93"/>
      <c r="D1895" s="93"/>
      <c r="E1895" s="104"/>
      <c r="F1895" s="104"/>
      <c r="G1895" s="104"/>
      <c r="H1895" s="104"/>
      <c r="I1895" s="104"/>
      <c r="J1895" s="104"/>
      <c r="K1895" s="104"/>
      <c r="L1895" s="104"/>
      <c r="M1895"/>
      <c r="N1895"/>
      <c r="O1895"/>
      <c r="P1895"/>
      <c r="Q1895"/>
      <c r="R1895"/>
      <c r="S1895"/>
      <c r="T1895"/>
      <c r="U1895"/>
      <c r="V1895"/>
      <c r="W1895"/>
      <c r="X1895"/>
      <c r="Y1895"/>
      <c r="Z1895"/>
      <c r="AA1895"/>
      <c r="AB1895"/>
      <c r="AC1895"/>
      <c r="AD1895"/>
      <c r="AE1895"/>
      <c r="AF1895"/>
      <c r="AG1895"/>
      <c r="AH1895"/>
      <c r="AI1895"/>
      <c r="AJ1895"/>
      <c r="AK1895"/>
      <c r="AL1895"/>
      <c r="AM1895"/>
      <c r="AN1895"/>
      <c r="AO1895"/>
      <c r="AP1895"/>
      <c r="AQ1895"/>
      <c r="AR1895"/>
      <c r="AS1895"/>
      <c r="AT1895"/>
      <c r="AU1895"/>
      <c r="AV1895"/>
      <c r="AW1895"/>
      <c r="AX1895"/>
      <c r="AY1895"/>
      <c r="AZ1895"/>
      <c r="BA1895"/>
      <c r="BB1895"/>
      <c r="BC1895"/>
      <c r="BD1895"/>
      <c r="BE1895"/>
      <c r="BF1895"/>
      <c r="BG1895"/>
      <c r="BH1895"/>
      <c r="BI1895"/>
      <c r="BJ1895"/>
      <c r="BK1895"/>
      <c r="BL1895"/>
      <c r="BM1895"/>
      <c r="BN1895"/>
      <c r="BO1895"/>
      <c r="BP1895"/>
      <c r="BQ1895"/>
      <c r="BR1895"/>
      <c r="BS1895"/>
      <c r="BT1895"/>
    </row>
    <row r="1896" spans="1:72" s="8" customFormat="1" x14ac:dyDescent="0.25">
      <c r="A1896" s="93"/>
      <c r="B1896" s="93"/>
      <c r="C1896" s="93"/>
      <c r="D1896" s="93"/>
      <c r="E1896" s="104"/>
      <c r="F1896" s="104"/>
      <c r="G1896" s="104"/>
      <c r="H1896" s="104"/>
      <c r="I1896" s="104"/>
      <c r="J1896" s="104"/>
      <c r="K1896" s="104"/>
      <c r="L1896" s="104"/>
      <c r="M1896"/>
      <c r="N1896"/>
      <c r="O1896"/>
      <c r="P1896"/>
      <c r="Q1896"/>
      <c r="R1896"/>
      <c r="S1896"/>
      <c r="T1896"/>
      <c r="U1896"/>
      <c r="V1896"/>
      <c r="W1896"/>
      <c r="X1896"/>
      <c r="Y1896"/>
      <c r="Z1896"/>
      <c r="AA1896"/>
      <c r="AB1896"/>
      <c r="AC1896"/>
      <c r="AD1896"/>
      <c r="AE1896"/>
      <c r="AF1896"/>
      <c r="AG1896"/>
      <c r="AH1896"/>
      <c r="AI1896"/>
      <c r="AJ1896"/>
      <c r="AK1896"/>
      <c r="AL1896"/>
      <c r="AM1896"/>
      <c r="AN1896"/>
      <c r="AO1896"/>
      <c r="AP1896"/>
      <c r="AQ1896"/>
      <c r="AR1896"/>
      <c r="AS1896"/>
      <c r="AT1896"/>
      <c r="AU1896"/>
      <c r="AV1896"/>
      <c r="AW1896"/>
      <c r="AX1896"/>
      <c r="AY1896"/>
      <c r="AZ1896"/>
      <c r="BA1896"/>
      <c r="BB1896"/>
      <c r="BC1896"/>
      <c r="BD1896"/>
      <c r="BE1896"/>
      <c r="BF1896"/>
      <c r="BG1896"/>
      <c r="BH1896"/>
      <c r="BI1896"/>
      <c r="BJ1896"/>
      <c r="BK1896"/>
      <c r="BL1896"/>
      <c r="BM1896"/>
      <c r="BN1896"/>
      <c r="BO1896"/>
      <c r="BP1896"/>
      <c r="BQ1896"/>
      <c r="BR1896"/>
      <c r="BS1896"/>
      <c r="BT1896"/>
    </row>
    <row r="1897" spans="1:72" s="8" customFormat="1" x14ac:dyDescent="0.25">
      <c r="A1897" s="93"/>
      <c r="B1897" s="93"/>
      <c r="C1897" s="93"/>
      <c r="D1897" s="93"/>
      <c r="E1897" s="104"/>
      <c r="F1897" s="104"/>
      <c r="G1897" s="104"/>
      <c r="H1897" s="104"/>
      <c r="I1897" s="104"/>
      <c r="J1897" s="104"/>
      <c r="K1897" s="104"/>
      <c r="L1897" s="104"/>
      <c r="M1897"/>
      <c r="N1897"/>
      <c r="O1897"/>
      <c r="P1897"/>
      <c r="Q1897"/>
      <c r="R1897"/>
      <c r="S1897"/>
      <c r="T1897"/>
      <c r="U1897"/>
      <c r="V1897"/>
      <c r="W1897"/>
      <c r="X1897"/>
      <c r="Y1897"/>
      <c r="Z1897"/>
      <c r="AA1897"/>
      <c r="AB1897"/>
      <c r="AC1897"/>
      <c r="AD1897"/>
      <c r="AE1897"/>
      <c r="AF1897"/>
      <c r="AG1897"/>
      <c r="AH1897"/>
      <c r="AI1897"/>
      <c r="AJ1897"/>
      <c r="AK1897"/>
      <c r="AL1897"/>
      <c r="AM1897"/>
      <c r="AN1897"/>
      <c r="AO1897"/>
      <c r="AP1897"/>
      <c r="AQ1897"/>
      <c r="AR1897"/>
      <c r="AS1897"/>
      <c r="AT1897"/>
      <c r="AU1897"/>
      <c r="AV1897"/>
      <c r="AW1897"/>
      <c r="AX1897"/>
      <c r="AY1897"/>
      <c r="AZ1897"/>
      <c r="BA1897"/>
      <c r="BB1897"/>
      <c r="BC1897"/>
      <c r="BD1897"/>
      <c r="BE1897"/>
      <c r="BF1897"/>
      <c r="BG1897"/>
      <c r="BH1897"/>
      <c r="BI1897"/>
      <c r="BJ1897"/>
      <c r="BK1897"/>
      <c r="BL1897"/>
      <c r="BM1897"/>
      <c r="BN1897"/>
      <c r="BO1897"/>
      <c r="BP1897"/>
      <c r="BQ1897"/>
      <c r="BR1897"/>
      <c r="BS1897"/>
      <c r="BT1897"/>
    </row>
    <row r="1898" spans="1:72" s="8" customFormat="1" x14ac:dyDescent="0.25">
      <c r="A1898" s="93"/>
      <c r="B1898" s="93"/>
      <c r="C1898" s="93"/>
      <c r="D1898" s="93"/>
      <c r="E1898" s="104"/>
      <c r="F1898" s="104"/>
      <c r="G1898" s="104"/>
      <c r="H1898" s="104"/>
      <c r="I1898" s="104"/>
      <c r="J1898" s="104"/>
      <c r="K1898" s="104"/>
      <c r="L1898" s="104"/>
      <c r="M1898"/>
      <c r="N1898"/>
      <c r="O1898"/>
      <c r="P1898"/>
      <c r="Q1898"/>
      <c r="R1898"/>
      <c r="S1898"/>
      <c r="T1898"/>
      <c r="U1898"/>
      <c r="V1898"/>
      <c r="W1898"/>
      <c r="X1898"/>
      <c r="Y1898"/>
      <c r="Z1898"/>
      <c r="AA1898"/>
      <c r="AB1898"/>
      <c r="AC1898"/>
      <c r="AD1898"/>
      <c r="AE1898"/>
      <c r="AF1898"/>
      <c r="AG1898"/>
      <c r="AH1898"/>
      <c r="AI1898"/>
      <c r="AJ1898"/>
      <c r="AK1898"/>
      <c r="AL1898"/>
      <c r="AM1898"/>
      <c r="AN1898"/>
      <c r="AO1898"/>
      <c r="AP1898"/>
      <c r="AQ1898"/>
      <c r="AR1898"/>
      <c r="AS1898"/>
      <c r="AT1898"/>
      <c r="AU1898"/>
      <c r="AV1898"/>
      <c r="AW1898"/>
      <c r="AX1898"/>
      <c r="AY1898"/>
      <c r="AZ1898"/>
      <c r="BA1898"/>
      <c r="BB1898"/>
      <c r="BC1898"/>
      <c r="BD1898"/>
      <c r="BE1898"/>
      <c r="BF1898"/>
      <c r="BG1898"/>
      <c r="BH1898"/>
      <c r="BI1898"/>
      <c r="BJ1898"/>
      <c r="BK1898"/>
      <c r="BL1898"/>
      <c r="BM1898"/>
      <c r="BN1898"/>
      <c r="BO1898"/>
      <c r="BP1898"/>
      <c r="BQ1898"/>
      <c r="BR1898"/>
      <c r="BS1898"/>
      <c r="BT1898"/>
    </row>
    <row r="1899" spans="1:72" s="8" customFormat="1" x14ac:dyDescent="0.25">
      <c r="A1899" s="93"/>
      <c r="B1899" s="93"/>
      <c r="C1899" s="93"/>
      <c r="D1899" s="93"/>
      <c r="E1899" s="104"/>
      <c r="F1899" s="104"/>
      <c r="G1899" s="104"/>
      <c r="H1899" s="104"/>
      <c r="I1899" s="104"/>
      <c r="J1899" s="104"/>
      <c r="K1899" s="104"/>
      <c r="L1899" s="104"/>
      <c r="M1899"/>
      <c r="N1899"/>
      <c r="O1899"/>
      <c r="P1899"/>
      <c r="Q1899"/>
      <c r="R1899"/>
      <c r="S1899"/>
      <c r="T1899"/>
      <c r="U1899"/>
      <c r="V1899"/>
      <c r="W1899"/>
      <c r="X1899"/>
      <c r="Y1899"/>
      <c r="Z1899"/>
      <c r="AA1899"/>
      <c r="AB1899"/>
      <c r="AC1899"/>
      <c r="AD1899"/>
      <c r="AE1899"/>
      <c r="AF1899"/>
      <c r="AG1899"/>
      <c r="AH1899"/>
      <c r="AI1899"/>
      <c r="AJ1899"/>
      <c r="AK1899"/>
      <c r="AL1899"/>
      <c r="AM1899"/>
      <c r="AN1899"/>
      <c r="AO1899"/>
      <c r="AP1899"/>
      <c r="AQ1899"/>
      <c r="AR1899"/>
      <c r="AS1899"/>
      <c r="AT1899"/>
      <c r="AU1899"/>
      <c r="AV1899"/>
      <c r="AW1899"/>
      <c r="AX1899"/>
      <c r="AY1899"/>
      <c r="AZ1899"/>
      <c r="BA1899"/>
      <c r="BB1899"/>
      <c r="BC1899"/>
      <c r="BD1899"/>
      <c r="BE1899"/>
      <c r="BF1899"/>
      <c r="BG1899"/>
      <c r="BH1899"/>
      <c r="BI1899"/>
      <c r="BJ1899"/>
      <c r="BK1899"/>
      <c r="BL1899"/>
      <c r="BM1899"/>
      <c r="BN1899"/>
      <c r="BO1899"/>
      <c r="BP1899"/>
      <c r="BQ1899"/>
      <c r="BR1899"/>
      <c r="BS1899"/>
      <c r="BT1899"/>
    </row>
    <row r="1900" spans="1:72" s="8" customFormat="1" x14ac:dyDescent="0.25">
      <c r="A1900" s="93"/>
      <c r="B1900" s="93"/>
      <c r="C1900" s="93"/>
      <c r="D1900" s="93"/>
      <c r="E1900" s="104"/>
      <c r="F1900" s="104"/>
      <c r="G1900" s="104"/>
      <c r="H1900" s="104"/>
      <c r="I1900" s="104"/>
      <c r="J1900" s="104"/>
      <c r="K1900" s="104"/>
      <c r="L1900" s="104"/>
      <c r="M1900"/>
      <c r="N1900"/>
      <c r="O1900"/>
      <c r="P1900"/>
      <c r="Q1900"/>
      <c r="R1900"/>
      <c r="S1900"/>
      <c r="T1900"/>
      <c r="U1900"/>
      <c r="V1900"/>
      <c r="W1900"/>
      <c r="X1900"/>
      <c r="Y1900"/>
      <c r="Z1900"/>
      <c r="AA1900"/>
      <c r="AB1900"/>
      <c r="AC1900"/>
      <c r="AD1900"/>
      <c r="AE1900"/>
      <c r="AF1900"/>
      <c r="AG1900"/>
      <c r="AH1900"/>
      <c r="AI1900"/>
      <c r="AJ1900"/>
      <c r="AK1900"/>
      <c r="AL1900"/>
      <c r="AM1900"/>
      <c r="AN1900"/>
      <c r="AO1900"/>
      <c r="AP1900"/>
      <c r="AQ1900"/>
      <c r="AR1900"/>
      <c r="AS1900"/>
      <c r="AT1900"/>
      <c r="AU1900"/>
      <c r="AV1900"/>
      <c r="AW1900"/>
      <c r="AX1900"/>
      <c r="AY1900"/>
      <c r="AZ1900"/>
      <c r="BA1900"/>
      <c r="BB1900"/>
      <c r="BC1900"/>
      <c r="BD1900"/>
      <c r="BE1900"/>
      <c r="BF1900"/>
      <c r="BG1900"/>
      <c r="BH1900"/>
      <c r="BI1900"/>
      <c r="BJ1900"/>
      <c r="BK1900"/>
      <c r="BL1900"/>
      <c r="BM1900"/>
      <c r="BN1900"/>
      <c r="BO1900"/>
      <c r="BP1900"/>
      <c r="BQ1900"/>
      <c r="BR1900"/>
      <c r="BS1900"/>
      <c r="BT1900"/>
    </row>
    <row r="1901" spans="1:72" s="8" customFormat="1" x14ac:dyDescent="0.25">
      <c r="A1901" s="93"/>
      <c r="B1901" s="93"/>
      <c r="C1901" s="93"/>
      <c r="D1901" s="93"/>
      <c r="E1901" s="104"/>
      <c r="F1901" s="104"/>
      <c r="G1901" s="104"/>
      <c r="H1901" s="104"/>
      <c r="I1901" s="104"/>
      <c r="J1901" s="104"/>
      <c r="K1901" s="104"/>
      <c r="L1901" s="104"/>
      <c r="M1901"/>
      <c r="N1901"/>
      <c r="O1901"/>
      <c r="P1901"/>
      <c r="Q1901"/>
      <c r="R1901"/>
      <c r="S1901"/>
      <c r="T1901"/>
      <c r="U1901"/>
      <c r="V1901"/>
      <c r="W1901"/>
      <c r="X1901"/>
      <c r="Y1901"/>
      <c r="Z1901"/>
      <c r="AA1901"/>
      <c r="AB1901"/>
      <c r="AC1901"/>
      <c r="AD1901"/>
      <c r="AE1901"/>
      <c r="AF1901"/>
      <c r="AG1901"/>
      <c r="AH1901"/>
      <c r="AI1901"/>
      <c r="AJ1901"/>
      <c r="AK1901"/>
      <c r="AL1901"/>
      <c r="AM1901"/>
      <c r="AN1901"/>
      <c r="AO1901"/>
      <c r="AP1901"/>
      <c r="AQ1901"/>
      <c r="AR1901"/>
      <c r="AS1901"/>
      <c r="AT1901"/>
      <c r="AU1901"/>
      <c r="AV1901"/>
      <c r="AW1901"/>
      <c r="AX1901"/>
      <c r="AY1901"/>
      <c r="AZ1901"/>
      <c r="BA1901"/>
      <c r="BB1901"/>
      <c r="BC1901"/>
      <c r="BD1901"/>
      <c r="BE1901"/>
      <c r="BF1901"/>
      <c r="BG1901"/>
      <c r="BH1901"/>
      <c r="BI1901"/>
      <c r="BJ1901"/>
      <c r="BK1901"/>
      <c r="BL1901"/>
      <c r="BM1901"/>
      <c r="BN1901"/>
      <c r="BO1901"/>
      <c r="BP1901"/>
      <c r="BQ1901"/>
      <c r="BR1901"/>
      <c r="BS1901"/>
      <c r="BT1901"/>
    </row>
    <row r="1902" spans="1:72" s="8" customFormat="1" x14ac:dyDescent="0.25">
      <c r="A1902" s="93"/>
      <c r="B1902" s="93"/>
      <c r="C1902" s="93"/>
      <c r="D1902" s="93"/>
      <c r="E1902" s="104"/>
      <c r="F1902" s="104"/>
      <c r="G1902" s="104"/>
      <c r="H1902" s="104"/>
      <c r="I1902" s="104"/>
      <c r="J1902" s="104"/>
      <c r="K1902" s="104"/>
      <c r="L1902" s="104"/>
      <c r="M1902"/>
      <c r="N1902"/>
      <c r="O1902"/>
      <c r="P1902"/>
      <c r="Q1902"/>
      <c r="R1902"/>
      <c r="S1902"/>
      <c r="T1902"/>
      <c r="U1902"/>
      <c r="V1902"/>
      <c r="W1902"/>
      <c r="X1902"/>
      <c r="Y1902"/>
      <c r="Z1902"/>
      <c r="AA1902"/>
      <c r="AB1902"/>
      <c r="AC1902"/>
      <c r="AD1902"/>
      <c r="AE1902"/>
      <c r="AF1902"/>
      <c r="AG1902"/>
      <c r="AH1902"/>
      <c r="AI1902"/>
      <c r="AJ1902"/>
      <c r="AK1902"/>
      <c r="AL1902"/>
      <c r="AM1902"/>
      <c r="AN1902"/>
      <c r="AO1902"/>
      <c r="AP1902"/>
      <c r="AQ1902"/>
      <c r="AR1902"/>
      <c r="AS1902"/>
      <c r="AT1902"/>
      <c r="AU1902"/>
      <c r="AV1902"/>
      <c r="AW1902"/>
      <c r="AX1902"/>
      <c r="AY1902"/>
      <c r="AZ1902"/>
      <c r="BA1902"/>
      <c r="BB1902"/>
      <c r="BC1902"/>
      <c r="BD1902"/>
      <c r="BE1902"/>
      <c r="BF1902"/>
      <c r="BG1902"/>
      <c r="BH1902"/>
      <c r="BI1902"/>
      <c r="BJ1902"/>
      <c r="BK1902"/>
      <c r="BL1902"/>
      <c r="BM1902"/>
      <c r="BN1902"/>
      <c r="BO1902"/>
      <c r="BP1902"/>
      <c r="BQ1902"/>
      <c r="BR1902"/>
      <c r="BS1902"/>
      <c r="BT1902"/>
    </row>
    <row r="1903" spans="1:72" s="8" customFormat="1" x14ac:dyDescent="0.25">
      <c r="A1903" s="93"/>
      <c r="B1903" s="93"/>
      <c r="C1903" s="93"/>
      <c r="D1903" s="93"/>
      <c r="E1903" s="104"/>
      <c r="F1903" s="104"/>
      <c r="G1903" s="104"/>
      <c r="H1903" s="104"/>
      <c r="I1903" s="104"/>
      <c r="J1903" s="104"/>
      <c r="K1903" s="104"/>
      <c r="L1903" s="104"/>
      <c r="M1903"/>
      <c r="N1903"/>
      <c r="O1903"/>
      <c r="P1903"/>
      <c r="Q1903"/>
      <c r="R1903"/>
      <c r="S1903"/>
      <c r="T1903"/>
      <c r="U1903"/>
      <c r="V1903"/>
      <c r="W1903"/>
      <c r="X1903"/>
      <c r="Y1903"/>
      <c r="Z1903"/>
      <c r="AA1903"/>
      <c r="AB1903"/>
      <c r="AC1903"/>
      <c r="AD1903"/>
      <c r="AE1903"/>
      <c r="AF1903"/>
      <c r="AG1903"/>
      <c r="AH1903"/>
      <c r="AI1903"/>
      <c r="AJ1903"/>
      <c r="AK1903"/>
      <c r="AL1903"/>
      <c r="AM1903"/>
      <c r="AN1903"/>
      <c r="AO1903"/>
      <c r="AP1903"/>
      <c r="AQ1903"/>
      <c r="AR1903"/>
      <c r="AS1903"/>
      <c r="AT1903"/>
      <c r="AU1903"/>
      <c r="AV1903"/>
      <c r="AW1903"/>
      <c r="AX1903"/>
      <c r="AY1903"/>
      <c r="AZ1903"/>
      <c r="BA1903"/>
      <c r="BB1903"/>
      <c r="BC1903"/>
      <c r="BD1903"/>
      <c r="BE1903"/>
      <c r="BF1903"/>
      <c r="BG1903"/>
      <c r="BH1903"/>
      <c r="BI1903"/>
      <c r="BJ1903"/>
      <c r="BK1903"/>
      <c r="BL1903"/>
      <c r="BM1903"/>
      <c r="BN1903"/>
      <c r="BO1903"/>
      <c r="BP1903"/>
      <c r="BQ1903"/>
      <c r="BR1903"/>
      <c r="BS1903"/>
      <c r="BT1903"/>
    </row>
    <row r="1904" spans="1:72" s="8" customFormat="1" x14ac:dyDescent="0.25">
      <c r="A1904" s="93"/>
      <c r="B1904" s="93"/>
      <c r="C1904" s="93"/>
      <c r="D1904" s="93"/>
      <c r="E1904" s="104"/>
      <c r="F1904" s="104"/>
      <c r="G1904" s="104"/>
      <c r="H1904" s="104"/>
      <c r="I1904" s="104"/>
      <c r="J1904" s="104"/>
      <c r="K1904" s="104"/>
      <c r="L1904" s="104"/>
      <c r="M1904"/>
      <c r="N1904"/>
      <c r="O1904"/>
      <c r="P1904"/>
      <c r="Q1904"/>
      <c r="R1904"/>
      <c r="S1904"/>
      <c r="T1904"/>
      <c r="U1904"/>
      <c r="V1904"/>
      <c r="W1904"/>
      <c r="X1904"/>
      <c r="Y1904"/>
      <c r="Z1904"/>
      <c r="AA1904"/>
      <c r="AB1904"/>
      <c r="AC1904"/>
      <c r="AD1904"/>
      <c r="AE1904"/>
      <c r="AF1904"/>
      <c r="AG1904"/>
      <c r="AH1904"/>
      <c r="AI1904"/>
      <c r="AJ1904"/>
      <c r="AK1904"/>
      <c r="AL1904"/>
      <c r="AM1904"/>
      <c r="AN1904"/>
      <c r="AO1904"/>
      <c r="AP1904"/>
      <c r="AQ1904"/>
      <c r="AR1904"/>
      <c r="AS1904"/>
      <c r="AT1904"/>
      <c r="AU1904"/>
      <c r="AV1904"/>
      <c r="AW1904"/>
      <c r="AX1904"/>
      <c r="AY1904"/>
      <c r="AZ1904"/>
      <c r="BA1904"/>
      <c r="BB1904"/>
      <c r="BC1904"/>
      <c r="BD1904"/>
      <c r="BE1904"/>
      <c r="BF1904"/>
      <c r="BG1904"/>
      <c r="BH1904"/>
      <c r="BI1904"/>
      <c r="BJ1904"/>
      <c r="BK1904"/>
      <c r="BL1904"/>
      <c r="BM1904"/>
      <c r="BN1904"/>
      <c r="BO1904"/>
      <c r="BP1904"/>
      <c r="BQ1904"/>
      <c r="BR1904"/>
      <c r="BS1904"/>
      <c r="BT1904"/>
    </row>
    <row r="1905" spans="1:72" s="8" customFormat="1" x14ac:dyDescent="0.25">
      <c r="A1905" s="93"/>
      <c r="B1905" s="93"/>
      <c r="C1905" s="93"/>
      <c r="D1905" s="93"/>
      <c r="E1905" s="104"/>
      <c r="F1905" s="104"/>
      <c r="G1905" s="104"/>
      <c r="H1905" s="104"/>
      <c r="I1905" s="104"/>
      <c r="J1905" s="104"/>
      <c r="K1905" s="104"/>
      <c r="L1905" s="104"/>
      <c r="M1905"/>
      <c r="N1905"/>
      <c r="O1905"/>
      <c r="P1905"/>
      <c r="Q1905"/>
      <c r="R1905"/>
      <c r="S1905"/>
      <c r="T1905"/>
      <c r="U1905"/>
      <c r="V1905"/>
      <c r="W1905"/>
      <c r="X1905"/>
      <c r="Y1905"/>
      <c r="Z1905"/>
      <c r="AA1905"/>
      <c r="AB1905"/>
      <c r="AC1905"/>
      <c r="AD1905"/>
      <c r="AE1905"/>
      <c r="AF1905"/>
      <c r="AG1905"/>
      <c r="AH1905"/>
      <c r="AI1905"/>
      <c r="AJ1905"/>
      <c r="AK1905"/>
      <c r="AL1905"/>
      <c r="AM1905"/>
      <c r="AN1905"/>
      <c r="AO1905"/>
      <c r="AP1905"/>
      <c r="AQ1905"/>
      <c r="AR1905"/>
      <c r="AS1905"/>
      <c r="AT1905"/>
      <c r="AU1905"/>
      <c r="AV1905"/>
      <c r="AW1905"/>
      <c r="AX1905"/>
      <c r="AY1905"/>
      <c r="AZ1905"/>
      <c r="BA1905"/>
      <c r="BB1905"/>
      <c r="BC1905"/>
      <c r="BD1905"/>
      <c r="BE1905"/>
      <c r="BF1905"/>
      <c r="BG1905"/>
      <c r="BH1905"/>
      <c r="BI1905"/>
      <c r="BJ1905"/>
      <c r="BK1905"/>
      <c r="BL1905"/>
      <c r="BM1905"/>
      <c r="BN1905"/>
      <c r="BO1905"/>
      <c r="BP1905"/>
      <c r="BQ1905"/>
      <c r="BR1905"/>
      <c r="BS1905"/>
      <c r="BT1905"/>
    </row>
    <row r="1906" spans="1:72" s="8" customFormat="1" x14ac:dyDescent="0.25">
      <c r="A1906" s="93"/>
      <c r="B1906" s="93"/>
      <c r="C1906" s="93"/>
      <c r="D1906" s="93"/>
      <c r="E1906" s="104"/>
      <c r="F1906" s="104"/>
      <c r="G1906" s="104"/>
      <c r="H1906" s="104"/>
      <c r="I1906" s="104"/>
      <c r="J1906" s="104"/>
      <c r="K1906" s="104"/>
      <c r="L1906" s="104"/>
      <c r="M1906"/>
      <c r="N1906"/>
      <c r="O1906"/>
      <c r="P1906"/>
      <c r="Q1906"/>
      <c r="R1906"/>
      <c r="S1906"/>
      <c r="T1906"/>
      <c r="U1906"/>
      <c r="V1906"/>
      <c r="W1906"/>
      <c r="X1906"/>
      <c r="Y1906"/>
      <c r="Z1906"/>
      <c r="AA1906"/>
      <c r="AB1906"/>
      <c r="AC1906"/>
      <c r="AD1906"/>
      <c r="AE1906"/>
      <c r="AF1906"/>
      <c r="AG1906"/>
      <c r="AH1906"/>
      <c r="AI1906"/>
      <c r="AJ1906"/>
      <c r="AK1906"/>
      <c r="AL1906"/>
      <c r="AM1906"/>
      <c r="AN1906"/>
      <c r="AO1906"/>
      <c r="AP1906"/>
      <c r="AQ1906"/>
      <c r="AR1906"/>
      <c r="AS1906"/>
      <c r="AT1906"/>
      <c r="AU1906"/>
      <c r="AV1906"/>
      <c r="AW1906"/>
      <c r="AX1906"/>
      <c r="AY1906"/>
      <c r="AZ1906"/>
      <c r="BA1906"/>
      <c r="BB1906"/>
      <c r="BC1906"/>
      <c r="BD1906"/>
      <c r="BE1906"/>
      <c r="BF1906"/>
      <c r="BG1906"/>
      <c r="BH1906"/>
      <c r="BI1906"/>
      <c r="BJ1906"/>
      <c r="BK1906"/>
      <c r="BL1906"/>
      <c r="BM1906"/>
      <c r="BN1906"/>
      <c r="BO1906"/>
      <c r="BP1906"/>
      <c r="BQ1906"/>
      <c r="BR1906"/>
      <c r="BS1906"/>
      <c r="BT1906"/>
    </row>
    <row r="1907" spans="1:72" s="8" customFormat="1" x14ac:dyDescent="0.25">
      <c r="A1907" s="93"/>
      <c r="B1907" s="93"/>
      <c r="C1907" s="93"/>
      <c r="D1907" s="93"/>
      <c r="E1907" s="104"/>
      <c r="F1907" s="104"/>
      <c r="G1907" s="104"/>
      <c r="H1907" s="104"/>
      <c r="I1907" s="104"/>
      <c r="J1907" s="104"/>
      <c r="K1907" s="104"/>
      <c r="L1907" s="104"/>
      <c r="M1907"/>
      <c r="N1907"/>
      <c r="O1907"/>
      <c r="P1907"/>
      <c r="Q1907"/>
      <c r="R1907"/>
      <c r="S1907"/>
      <c r="T1907"/>
      <c r="U1907"/>
      <c r="V1907"/>
      <c r="W1907"/>
      <c r="X1907"/>
      <c r="Y1907"/>
      <c r="Z1907"/>
      <c r="AA1907"/>
      <c r="AB1907"/>
      <c r="AC1907"/>
      <c r="AD1907"/>
      <c r="AE1907"/>
      <c r="AF1907"/>
      <c r="AG1907"/>
      <c r="AH1907"/>
      <c r="AI1907"/>
      <c r="AJ1907"/>
      <c r="AK1907"/>
      <c r="AL1907"/>
      <c r="AM1907"/>
      <c r="AN1907"/>
      <c r="AO1907"/>
      <c r="AP1907"/>
      <c r="AQ1907"/>
      <c r="AR1907"/>
      <c r="AS1907"/>
      <c r="AT1907"/>
      <c r="AU1907"/>
      <c r="AV1907"/>
      <c r="AW1907"/>
      <c r="AX1907"/>
      <c r="AY1907"/>
      <c r="AZ1907"/>
      <c r="BA1907"/>
      <c r="BB1907"/>
      <c r="BC1907"/>
      <c r="BD1907"/>
      <c r="BE1907"/>
      <c r="BF1907"/>
      <c r="BG1907"/>
      <c r="BH1907"/>
      <c r="BI1907"/>
      <c r="BJ1907"/>
      <c r="BK1907"/>
      <c r="BL1907"/>
      <c r="BM1907"/>
      <c r="BN1907"/>
      <c r="BO1907"/>
      <c r="BP1907"/>
      <c r="BQ1907"/>
      <c r="BR1907"/>
      <c r="BS1907"/>
      <c r="BT1907"/>
    </row>
    <row r="1908" spans="1:72" s="8" customFormat="1" x14ac:dyDescent="0.25">
      <c r="A1908" s="93"/>
      <c r="B1908" s="93"/>
      <c r="C1908" s="93"/>
      <c r="D1908" s="93"/>
      <c r="E1908" s="104"/>
      <c r="F1908" s="104"/>
      <c r="G1908" s="104"/>
      <c r="H1908" s="104"/>
      <c r="I1908" s="104"/>
      <c r="J1908" s="104"/>
      <c r="K1908" s="104"/>
      <c r="L1908" s="104"/>
      <c r="M1908"/>
      <c r="N1908"/>
      <c r="O1908"/>
      <c r="P1908"/>
      <c r="Q1908"/>
      <c r="R1908"/>
      <c r="S1908"/>
      <c r="T1908"/>
      <c r="U1908"/>
      <c r="V1908"/>
      <c r="W1908"/>
      <c r="X1908"/>
      <c r="Y1908"/>
      <c r="Z1908"/>
      <c r="AA1908"/>
      <c r="AB1908"/>
      <c r="AC1908"/>
      <c r="AD1908"/>
      <c r="AE1908"/>
      <c r="AF1908"/>
      <c r="AG1908"/>
      <c r="AH1908"/>
      <c r="AI1908"/>
      <c r="AJ1908"/>
      <c r="AK1908"/>
      <c r="AL1908"/>
      <c r="AM1908"/>
      <c r="AN1908"/>
      <c r="AO1908"/>
      <c r="AP1908"/>
      <c r="AQ1908"/>
      <c r="AR1908"/>
      <c r="AS1908"/>
      <c r="AT1908"/>
      <c r="AU1908"/>
      <c r="AV1908"/>
      <c r="AW1908"/>
      <c r="AX1908"/>
      <c r="AY1908"/>
      <c r="AZ1908"/>
      <c r="BA1908"/>
      <c r="BB1908"/>
      <c r="BC1908"/>
      <c r="BD1908"/>
      <c r="BE1908"/>
      <c r="BF1908"/>
      <c r="BG1908"/>
      <c r="BH1908"/>
      <c r="BI1908"/>
      <c r="BJ1908"/>
      <c r="BK1908"/>
      <c r="BL1908"/>
      <c r="BM1908"/>
      <c r="BN1908"/>
      <c r="BO1908"/>
      <c r="BP1908"/>
      <c r="BQ1908"/>
      <c r="BR1908"/>
      <c r="BS1908"/>
      <c r="BT1908"/>
    </row>
    <row r="1909" spans="1:72" s="8" customFormat="1" x14ac:dyDescent="0.25">
      <c r="A1909" s="93"/>
      <c r="B1909" s="93"/>
      <c r="C1909" s="93"/>
      <c r="D1909" s="93"/>
      <c r="E1909" s="104"/>
      <c r="F1909" s="104"/>
      <c r="G1909" s="104"/>
      <c r="H1909" s="104"/>
      <c r="I1909" s="104"/>
      <c r="J1909" s="104"/>
      <c r="K1909" s="104"/>
      <c r="L1909" s="104"/>
      <c r="M1909"/>
      <c r="N1909"/>
      <c r="O1909"/>
      <c r="P1909"/>
      <c r="Q1909"/>
      <c r="R1909"/>
      <c r="S1909"/>
      <c r="T1909"/>
      <c r="U1909"/>
      <c r="V1909"/>
      <c r="W1909"/>
      <c r="X1909"/>
      <c r="Y1909"/>
      <c r="Z1909"/>
      <c r="AA1909"/>
      <c r="AB1909"/>
      <c r="AC1909"/>
      <c r="AD1909"/>
      <c r="AE1909"/>
      <c r="AF1909"/>
      <c r="AG1909"/>
      <c r="AH1909"/>
      <c r="AI1909"/>
      <c r="AJ1909"/>
      <c r="AK1909"/>
      <c r="AL1909"/>
      <c r="AM1909"/>
      <c r="AN1909"/>
      <c r="AO1909"/>
      <c r="AP1909"/>
      <c r="AQ1909"/>
      <c r="AR1909"/>
      <c r="AS1909"/>
      <c r="AT1909"/>
      <c r="AU1909"/>
      <c r="AV1909"/>
      <c r="AW1909"/>
      <c r="AX1909"/>
      <c r="AY1909"/>
      <c r="AZ1909"/>
      <c r="BA1909"/>
      <c r="BB1909"/>
      <c r="BC1909"/>
      <c r="BD1909"/>
      <c r="BE1909"/>
      <c r="BF1909"/>
      <c r="BG1909"/>
      <c r="BH1909"/>
      <c r="BI1909"/>
      <c r="BJ1909"/>
      <c r="BK1909"/>
      <c r="BL1909"/>
      <c r="BM1909"/>
      <c r="BN1909"/>
      <c r="BO1909"/>
      <c r="BP1909"/>
      <c r="BQ1909"/>
      <c r="BR1909"/>
      <c r="BS1909"/>
      <c r="BT1909"/>
    </row>
    <row r="1910" spans="1:72" s="8" customFormat="1" x14ac:dyDescent="0.25">
      <c r="A1910" s="93"/>
      <c r="B1910" s="93"/>
      <c r="C1910" s="93"/>
      <c r="D1910" s="93"/>
      <c r="E1910" s="104"/>
      <c r="F1910" s="104"/>
      <c r="G1910" s="104"/>
      <c r="H1910" s="104"/>
      <c r="I1910" s="104"/>
      <c r="J1910" s="104"/>
      <c r="K1910" s="104"/>
      <c r="L1910" s="104"/>
      <c r="M1910"/>
      <c r="N1910"/>
      <c r="O1910"/>
      <c r="P1910"/>
      <c r="Q1910"/>
      <c r="R1910"/>
      <c r="S1910"/>
      <c r="T1910"/>
      <c r="U1910"/>
      <c r="V1910"/>
      <c r="W1910"/>
      <c r="X1910"/>
      <c r="Y1910"/>
      <c r="Z1910"/>
      <c r="AA1910"/>
      <c r="AB1910"/>
      <c r="AC1910"/>
      <c r="AD1910"/>
      <c r="AE1910"/>
      <c r="AF1910"/>
      <c r="AG1910"/>
      <c r="AH1910"/>
      <c r="AI1910"/>
      <c r="AJ1910"/>
      <c r="AK1910"/>
      <c r="AL1910"/>
      <c r="AM1910"/>
      <c r="AN1910"/>
      <c r="AO1910"/>
      <c r="AP1910"/>
      <c r="AQ1910"/>
      <c r="AR1910"/>
      <c r="AS1910"/>
      <c r="AT1910"/>
      <c r="AU1910"/>
      <c r="AV1910"/>
      <c r="AW1910"/>
      <c r="AX1910"/>
      <c r="AY1910"/>
      <c r="AZ1910"/>
      <c r="BA1910"/>
      <c r="BB1910"/>
      <c r="BC1910"/>
      <c r="BD1910"/>
      <c r="BE1910"/>
      <c r="BF1910"/>
      <c r="BG1910"/>
      <c r="BH1910"/>
      <c r="BI1910"/>
      <c r="BJ1910"/>
      <c r="BK1910"/>
      <c r="BL1910"/>
      <c r="BM1910"/>
      <c r="BN1910"/>
      <c r="BO1910"/>
      <c r="BP1910"/>
      <c r="BQ1910"/>
      <c r="BR1910"/>
      <c r="BS1910"/>
      <c r="BT1910"/>
    </row>
    <row r="1911" spans="1:72" s="8" customFormat="1" x14ac:dyDescent="0.25">
      <c r="A1911" s="93"/>
      <c r="B1911" s="93"/>
      <c r="C1911" s="93"/>
      <c r="D1911" s="93"/>
      <c r="E1911" s="104"/>
      <c r="F1911" s="104"/>
      <c r="G1911" s="104"/>
      <c r="H1911" s="104"/>
      <c r="I1911" s="104"/>
      <c r="J1911" s="104"/>
      <c r="K1911" s="104"/>
      <c r="L1911" s="104"/>
      <c r="M1911"/>
      <c r="N1911"/>
      <c r="O1911"/>
      <c r="P1911"/>
      <c r="Q1911"/>
      <c r="R1911"/>
      <c r="S1911"/>
      <c r="T1911"/>
      <c r="U1911"/>
      <c r="V1911"/>
      <c r="W1911"/>
      <c r="X1911"/>
      <c r="Y1911"/>
      <c r="Z1911"/>
      <c r="AA1911"/>
      <c r="AB1911"/>
      <c r="AC1911"/>
      <c r="AD1911"/>
      <c r="AE1911"/>
      <c r="AF1911"/>
      <c r="AG1911"/>
      <c r="AH1911"/>
      <c r="AI1911"/>
      <c r="AJ1911"/>
      <c r="AK1911"/>
      <c r="AL1911"/>
      <c r="AM1911"/>
      <c r="AN1911"/>
      <c r="AO1911"/>
      <c r="AP1911"/>
      <c r="AQ1911"/>
      <c r="AR1911"/>
      <c r="AS1911"/>
      <c r="AT1911"/>
      <c r="AU1911"/>
      <c r="AV1911"/>
      <c r="AW1911"/>
      <c r="AX1911"/>
      <c r="AY1911"/>
      <c r="AZ1911"/>
      <c r="BA1911"/>
      <c r="BB1911"/>
      <c r="BC1911"/>
      <c r="BD1911"/>
      <c r="BE1911"/>
      <c r="BF1911"/>
      <c r="BG1911"/>
      <c r="BH1911"/>
      <c r="BI1911"/>
      <c r="BJ1911"/>
      <c r="BK1911"/>
      <c r="BL1911"/>
      <c r="BM1911"/>
      <c r="BN1911"/>
      <c r="BO1911"/>
      <c r="BP1911"/>
      <c r="BQ1911"/>
      <c r="BR1911"/>
      <c r="BS1911"/>
      <c r="BT1911"/>
    </row>
    <row r="1912" spans="1:72" s="8" customFormat="1" x14ac:dyDescent="0.25">
      <c r="A1912" s="93"/>
      <c r="B1912" s="93"/>
      <c r="C1912" s="93"/>
      <c r="D1912" s="93"/>
      <c r="E1912" s="104"/>
      <c r="F1912" s="104"/>
      <c r="G1912" s="104"/>
      <c r="H1912" s="104"/>
      <c r="I1912" s="104"/>
      <c r="J1912" s="104"/>
      <c r="K1912" s="104"/>
      <c r="L1912" s="104"/>
      <c r="M1912"/>
      <c r="N1912"/>
      <c r="O1912"/>
      <c r="P1912"/>
      <c r="Q1912"/>
      <c r="R1912"/>
      <c r="S1912"/>
      <c r="T1912"/>
      <c r="U1912"/>
      <c r="V1912"/>
      <c r="W1912"/>
      <c r="X1912"/>
      <c r="Y1912"/>
      <c r="Z1912"/>
      <c r="AA1912"/>
      <c r="AB1912"/>
      <c r="AC1912"/>
      <c r="AD1912"/>
      <c r="AE1912"/>
      <c r="AF1912"/>
      <c r="AG1912"/>
      <c r="AH1912"/>
      <c r="AI1912"/>
      <c r="AJ1912"/>
      <c r="AK1912"/>
      <c r="AL1912"/>
      <c r="AM1912"/>
      <c r="AN1912"/>
      <c r="AO1912"/>
      <c r="AP1912"/>
      <c r="AQ1912"/>
      <c r="AR1912"/>
      <c r="AS1912"/>
      <c r="AT1912"/>
      <c r="AU1912"/>
      <c r="AV1912"/>
      <c r="AW1912"/>
      <c r="AX1912"/>
      <c r="AY1912"/>
      <c r="AZ1912"/>
      <c r="BA1912"/>
      <c r="BB1912"/>
      <c r="BC1912"/>
      <c r="BD1912"/>
      <c r="BE1912"/>
      <c r="BF1912"/>
      <c r="BG1912"/>
      <c r="BH1912"/>
      <c r="BI1912"/>
      <c r="BJ1912"/>
      <c r="BK1912"/>
      <c r="BL1912"/>
      <c r="BM1912"/>
      <c r="BN1912"/>
      <c r="BO1912"/>
      <c r="BP1912"/>
      <c r="BQ1912"/>
      <c r="BR1912"/>
      <c r="BS1912"/>
      <c r="BT1912"/>
    </row>
    <row r="1913" spans="1:72" s="8" customFormat="1" x14ac:dyDescent="0.25">
      <c r="A1913" s="93"/>
      <c r="B1913" s="93"/>
      <c r="C1913" s="93"/>
      <c r="D1913" s="93"/>
      <c r="E1913" s="104"/>
      <c r="F1913" s="104"/>
      <c r="G1913" s="104"/>
      <c r="H1913" s="104"/>
      <c r="I1913" s="104"/>
      <c r="J1913" s="104"/>
      <c r="K1913" s="104"/>
      <c r="L1913" s="104"/>
      <c r="M1913"/>
      <c r="N1913"/>
      <c r="O1913"/>
      <c r="P1913"/>
      <c r="Q1913"/>
      <c r="R1913"/>
      <c r="S1913"/>
      <c r="T1913"/>
      <c r="U1913"/>
      <c r="V1913"/>
      <c r="W1913"/>
      <c r="X1913"/>
      <c r="Y1913"/>
      <c r="Z1913"/>
      <c r="AA1913"/>
      <c r="AB1913"/>
      <c r="AC1913"/>
      <c r="AD1913"/>
      <c r="AE1913"/>
      <c r="AF1913"/>
      <c r="AG1913"/>
      <c r="AH1913"/>
      <c r="AI1913"/>
      <c r="AJ1913"/>
      <c r="AK1913"/>
      <c r="AL1913"/>
      <c r="AM1913"/>
      <c r="AN1913"/>
      <c r="AO1913"/>
      <c r="AP1913"/>
      <c r="AQ1913"/>
      <c r="AR1913"/>
      <c r="AS1913"/>
      <c r="AT1913"/>
      <c r="AU1913"/>
      <c r="AV1913"/>
      <c r="AW1913"/>
      <c r="AX1913"/>
      <c r="AY1913"/>
      <c r="AZ1913"/>
      <c r="BA1913"/>
      <c r="BB1913"/>
      <c r="BC1913"/>
      <c r="BD1913"/>
      <c r="BE1913"/>
      <c r="BF1913"/>
      <c r="BG1913"/>
      <c r="BH1913"/>
      <c r="BI1913"/>
      <c r="BJ1913"/>
      <c r="BK1913"/>
      <c r="BL1913"/>
      <c r="BM1913"/>
      <c r="BN1913"/>
      <c r="BO1913"/>
      <c r="BP1913"/>
      <c r="BQ1913"/>
      <c r="BR1913"/>
      <c r="BS1913"/>
      <c r="BT1913"/>
    </row>
    <row r="1914" spans="1:72" s="8" customFormat="1" x14ac:dyDescent="0.25">
      <c r="A1914" s="93"/>
      <c r="B1914" s="93"/>
      <c r="C1914" s="93"/>
      <c r="D1914" s="93"/>
      <c r="E1914" s="104"/>
      <c r="F1914" s="104"/>
      <c r="G1914" s="104"/>
      <c r="H1914" s="104"/>
      <c r="I1914" s="104"/>
      <c r="J1914" s="104"/>
      <c r="K1914" s="104"/>
      <c r="L1914" s="104"/>
      <c r="M1914"/>
      <c r="N1914"/>
      <c r="O1914"/>
      <c r="P1914"/>
      <c r="Q1914"/>
      <c r="R1914"/>
      <c r="S1914"/>
      <c r="T1914"/>
      <c r="U1914"/>
      <c r="V1914"/>
      <c r="W1914"/>
      <c r="X1914"/>
      <c r="Y1914"/>
      <c r="Z1914"/>
      <c r="AA1914"/>
      <c r="AB1914"/>
      <c r="AC1914"/>
      <c r="AD1914"/>
      <c r="AE1914"/>
      <c r="AF1914"/>
      <c r="AG1914"/>
      <c r="AH1914"/>
      <c r="AI1914"/>
      <c r="AJ1914"/>
      <c r="AK1914"/>
      <c r="AL1914"/>
      <c r="AM1914"/>
      <c r="AN1914"/>
      <c r="AO1914"/>
      <c r="AP1914"/>
      <c r="AQ1914"/>
      <c r="AR1914"/>
      <c r="AS1914"/>
      <c r="AT1914"/>
      <c r="AU1914"/>
      <c r="AV1914"/>
      <c r="AW1914"/>
      <c r="AX1914"/>
      <c r="AY1914"/>
      <c r="AZ1914"/>
      <c r="BA1914"/>
      <c r="BB1914"/>
      <c r="BC1914"/>
      <c r="BD1914"/>
      <c r="BE1914"/>
      <c r="BF1914"/>
      <c r="BG1914"/>
      <c r="BH1914"/>
      <c r="BI1914"/>
      <c r="BJ1914"/>
      <c r="BK1914"/>
      <c r="BL1914"/>
      <c r="BM1914"/>
      <c r="BN1914"/>
      <c r="BO1914"/>
      <c r="BP1914"/>
      <c r="BQ1914"/>
      <c r="BR1914"/>
      <c r="BS1914"/>
      <c r="BT1914"/>
    </row>
    <row r="1915" spans="1:72" s="8" customFormat="1" x14ac:dyDescent="0.25">
      <c r="A1915" s="93"/>
      <c r="B1915" s="93"/>
      <c r="C1915" s="93"/>
      <c r="D1915" s="93"/>
      <c r="E1915" s="104"/>
      <c r="F1915" s="104"/>
      <c r="G1915" s="104"/>
      <c r="H1915" s="104"/>
      <c r="I1915" s="104"/>
      <c r="J1915" s="104"/>
      <c r="K1915" s="104"/>
      <c r="L1915" s="104"/>
      <c r="M1915"/>
      <c r="N1915"/>
      <c r="O1915"/>
      <c r="P1915"/>
      <c r="Q1915"/>
      <c r="R1915"/>
      <c r="S1915"/>
      <c r="T1915"/>
      <c r="U1915"/>
      <c r="V1915"/>
      <c r="W1915"/>
      <c r="X1915"/>
      <c r="Y1915"/>
      <c r="Z1915"/>
      <c r="AA1915"/>
      <c r="AB1915"/>
      <c r="AC1915"/>
      <c r="AD1915"/>
      <c r="AE1915"/>
      <c r="AF1915"/>
      <c r="AG1915"/>
      <c r="AH1915"/>
      <c r="AI1915"/>
      <c r="AJ1915"/>
      <c r="AK1915"/>
      <c r="AL1915"/>
      <c r="AM1915"/>
      <c r="AN1915"/>
      <c r="AO1915"/>
      <c r="AP1915"/>
      <c r="AQ1915"/>
      <c r="AR1915"/>
      <c r="AS1915"/>
      <c r="AT1915"/>
      <c r="AU1915"/>
      <c r="AV1915"/>
      <c r="AW1915"/>
      <c r="AX1915"/>
      <c r="AY1915"/>
      <c r="AZ1915"/>
      <c r="BA1915"/>
      <c r="BB1915"/>
      <c r="BC1915"/>
      <c r="BD1915"/>
      <c r="BE1915"/>
      <c r="BF1915"/>
      <c r="BG1915"/>
      <c r="BH1915"/>
      <c r="BI1915"/>
      <c r="BJ1915"/>
      <c r="BK1915"/>
      <c r="BL1915"/>
      <c r="BM1915"/>
      <c r="BN1915"/>
      <c r="BO1915"/>
      <c r="BP1915"/>
      <c r="BQ1915"/>
      <c r="BR1915"/>
      <c r="BS1915"/>
      <c r="BT1915"/>
    </row>
    <row r="1916" spans="1:72" s="8" customFormat="1" x14ac:dyDescent="0.25">
      <c r="A1916" s="93"/>
      <c r="B1916" s="93"/>
      <c r="C1916" s="93"/>
      <c r="D1916" s="93"/>
      <c r="E1916" s="104"/>
      <c r="F1916" s="104"/>
      <c r="G1916" s="104"/>
      <c r="H1916" s="104"/>
      <c r="I1916" s="104"/>
      <c r="J1916" s="104"/>
      <c r="K1916" s="104"/>
      <c r="L1916" s="104"/>
      <c r="M1916"/>
      <c r="N1916"/>
      <c r="O1916"/>
      <c r="P1916"/>
      <c r="Q1916"/>
      <c r="R1916"/>
      <c r="S1916"/>
      <c r="T1916"/>
      <c r="U1916"/>
      <c r="V1916"/>
      <c r="W1916"/>
      <c r="X1916"/>
      <c r="Y1916"/>
      <c r="Z1916"/>
      <c r="AA1916"/>
      <c r="AB1916"/>
      <c r="AC1916"/>
      <c r="AD1916"/>
      <c r="AE1916"/>
      <c r="AF1916"/>
      <c r="AG1916"/>
      <c r="AH1916"/>
      <c r="AI1916"/>
      <c r="AJ1916"/>
      <c r="AK1916"/>
      <c r="AL1916"/>
      <c r="AM1916"/>
      <c r="AN1916"/>
      <c r="AO1916"/>
      <c r="AP1916"/>
      <c r="AQ1916"/>
      <c r="AR1916"/>
      <c r="AS1916"/>
      <c r="AT1916"/>
      <c r="AU1916"/>
      <c r="AV1916"/>
      <c r="AW1916"/>
      <c r="AX1916"/>
      <c r="AY1916"/>
      <c r="AZ1916"/>
      <c r="BA1916"/>
      <c r="BB1916"/>
      <c r="BC1916"/>
      <c r="BD1916"/>
      <c r="BE1916"/>
      <c r="BF1916"/>
      <c r="BG1916"/>
      <c r="BH1916"/>
      <c r="BI1916"/>
      <c r="BJ1916"/>
      <c r="BK1916"/>
      <c r="BL1916"/>
      <c r="BM1916"/>
      <c r="BN1916"/>
      <c r="BO1916"/>
      <c r="BP1916"/>
      <c r="BQ1916"/>
      <c r="BR1916"/>
      <c r="BS1916"/>
      <c r="BT1916"/>
    </row>
    <row r="1917" spans="1:72" s="8" customFormat="1" x14ac:dyDescent="0.25">
      <c r="A1917" s="93"/>
      <c r="B1917" s="93"/>
      <c r="C1917" s="93"/>
      <c r="D1917" s="93"/>
      <c r="E1917" s="104"/>
      <c r="F1917" s="104"/>
      <c r="G1917" s="104"/>
      <c r="H1917" s="104"/>
      <c r="I1917" s="104"/>
      <c r="J1917" s="104"/>
      <c r="K1917" s="104"/>
      <c r="L1917" s="104"/>
      <c r="M1917"/>
      <c r="N1917"/>
      <c r="O1917"/>
      <c r="P1917"/>
      <c r="Q1917"/>
      <c r="R1917"/>
      <c r="S1917"/>
      <c r="T1917"/>
      <c r="U1917"/>
      <c r="V1917"/>
      <c r="W1917"/>
      <c r="X1917"/>
      <c r="Y1917"/>
      <c r="Z1917"/>
      <c r="AA1917"/>
      <c r="AB1917"/>
      <c r="AC1917"/>
      <c r="AD1917"/>
      <c r="AE1917"/>
      <c r="AF1917"/>
      <c r="AG1917"/>
      <c r="AH1917"/>
      <c r="AI1917"/>
      <c r="AJ1917"/>
      <c r="AK1917"/>
      <c r="AL1917"/>
      <c r="AM1917"/>
      <c r="AN1917"/>
      <c r="AO1917"/>
      <c r="AP1917"/>
      <c r="AQ1917"/>
      <c r="AR1917"/>
      <c r="AS1917"/>
      <c r="AT1917"/>
      <c r="AU1917"/>
      <c r="AV1917"/>
      <c r="AW1917"/>
      <c r="AX1917"/>
      <c r="AY1917"/>
      <c r="AZ1917"/>
      <c r="BA1917"/>
      <c r="BB1917"/>
      <c r="BC1917"/>
      <c r="BD1917"/>
      <c r="BE1917"/>
      <c r="BF1917"/>
      <c r="BG1917"/>
      <c r="BH1917"/>
      <c r="BI1917"/>
      <c r="BJ1917"/>
      <c r="BK1917"/>
      <c r="BL1917"/>
      <c r="BM1917"/>
      <c r="BN1917"/>
      <c r="BO1917"/>
      <c r="BP1917"/>
      <c r="BQ1917"/>
      <c r="BR1917"/>
      <c r="BS1917"/>
      <c r="BT1917"/>
    </row>
    <row r="1918" spans="1:72" s="8" customFormat="1" x14ac:dyDescent="0.25">
      <c r="A1918" s="93"/>
      <c r="B1918" s="93"/>
      <c r="C1918" s="93"/>
      <c r="D1918" s="93"/>
      <c r="E1918" s="104"/>
      <c r="F1918" s="104"/>
      <c r="G1918" s="104"/>
      <c r="H1918" s="104"/>
      <c r="I1918" s="104"/>
      <c r="J1918" s="104"/>
      <c r="K1918" s="104"/>
      <c r="L1918" s="104"/>
      <c r="M1918"/>
      <c r="N1918"/>
      <c r="O1918"/>
      <c r="P1918"/>
      <c r="Q1918"/>
      <c r="R1918"/>
      <c r="S1918"/>
      <c r="T1918"/>
      <c r="U1918"/>
      <c r="V1918"/>
      <c r="W1918"/>
      <c r="X1918"/>
      <c r="Y1918"/>
      <c r="Z1918"/>
      <c r="AA1918"/>
      <c r="AB1918"/>
      <c r="AC1918"/>
      <c r="AD1918"/>
      <c r="AE1918"/>
      <c r="AF1918"/>
      <c r="AG1918"/>
      <c r="AH1918"/>
      <c r="AI1918"/>
      <c r="AJ1918"/>
      <c r="AK1918"/>
      <c r="AL1918"/>
      <c r="AM1918"/>
      <c r="AN1918"/>
      <c r="AO1918"/>
      <c r="AP1918"/>
      <c r="AQ1918"/>
      <c r="AR1918"/>
      <c r="AS1918"/>
      <c r="AT1918"/>
      <c r="AU1918"/>
      <c r="AV1918"/>
      <c r="AW1918"/>
      <c r="AX1918"/>
      <c r="AY1918"/>
      <c r="AZ1918"/>
      <c r="BA1918"/>
      <c r="BB1918"/>
      <c r="BC1918"/>
      <c r="BD1918"/>
      <c r="BE1918"/>
      <c r="BF1918"/>
      <c r="BG1918"/>
      <c r="BH1918"/>
      <c r="BI1918"/>
      <c r="BJ1918"/>
      <c r="BK1918"/>
      <c r="BL1918"/>
      <c r="BM1918"/>
      <c r="BN1918"/>
      <c r="BO1918"/>
      <c r="BP1918"/>
      <c r="BQ1918"/>
      <c r="BR1918"/>
      <c r="BS1918"/>
      <c r="BT1918"/>
    </row>
    <row r="1919" spans="1:72" s="8" customFormat="1" x14ac:dyDescent="0.25">
      <c r="A1919" s="93"/>
      <c r="B1919" s="93"/>
      <c r="C1919" s="93"/>
      <c r="D1919" s="93"/>
      <c r="E1919" s="104"/>
      <c r="F1919" s="104"/>
      <c r="G1919" s="104"/>
      <c r="H1919" s="104"/>
      <c r="I1919" s="104"/>
      <c r="J1919" s="104"/>
      <c r="K1919" s="104"/>
      <c r="L1919" s="104"/>
      <c r="M1919"/>
      <c r="N1919"/>
      <c r="O1919"/>
      <c r="P1919"/>
      <c r="Q1919"/>
      <c r="R1919"/>
      <c r="S1919"/>
      <c r="T1919"/>
      <c r="U1919"/>
      <c r="V1919"/>
      <c r="W1919"/>
      <c r="X1919"/>
      <c r="Y1919"/>
      <c r="Z1919"/>
      <c r="AA1919"/>
      <c r="AB1919"/>
      <c r="AC1919"/>
      <c r="AD1919"/>
      <c r="AE1919"/>
      <c r="AF1919"/>
      <c r="AG1919"/>
      <c r="AH1919"/>
      <c r="AI1919"/>
      <c r="AJ1919"/>
      <c r="AK1919"/>
      <c r="AL1919"/>
      <c r="AM1919"/>
      <c r="AN1919"/>
      <c r="AO1919"/>
      <c r="AP1919"/>
      <c r="AQ1919"/>
      <c r="AR1919"/>
      <c r="AS1919"/>
      <c r="AT1919"/>
      <c r="AU1919"/>
      <c r="AV1919"/>
      <c r="AW1919"/>
      <c r="AX1919"/>
      <c r="AY1919"/>
      <c r="AZ1919"/>
      <c r="BA1919"/>
      <c r="BB1919"/>
      <c r="BC1919"/>
      <c r="BD1919"/>
      <c r="BE1919"/>
      <c r="BF1919"/>
      <c r="BG1919"/>
      <c r="BH1919"/>
      <c r="BI1919"/>
      <c r="BJ1919"/>
      <c r="BK1919"/>
      <c r="BL1919"/>
      <c r="BM1919"/>
      <c r="BN1919"/>
      <c r="BO1919"/>
      <c r="BP1919"/>
      <c r="BQ1919"/>
      <c r="BR1919"/>
      <c r="BS1919"/>
      <c r="BT1919"/>
    </row>
    <row r="1920" spans="1:72" s="8" customFormat="1" x14ac:dyDescent="0.25">
      <c r="A1920" s="93"/>
      <c r="B1920" s="93"/>
      <c r="C1920" s="93"/>
      <c r="D1920" s="93"/>
      <c r="E1920" s="104"/>
      <c r="F1920" s="104"/>
      <c r="G1920" s="104"/>
      <c r="H1920" s="104"/>
      <c r="I1920" s="104"/>
      <c r="J1920" s="104"/>
      <c r="K1920" s="104"/>
      <c r="L1920" s="104"/>
      <c r="M1920"/>
      <c r="N1920"/>
      <c r="O1920"/>
      <c r="P1920"/>
      <c r="Q1920"/>
      <c r="R1920"/>
      <c r="S1920"/>
      <c r="T1920"/>
      <c r="U1920"/>
      <c r="V1920"/>
      <c r="W1920"/>
      <c r="X1920"/>
      <c r="Y1920"/>
      <c r="Z1920"/>
      <c r="AA1920"/>
      <c r="AB1920"/>
      <c r="AC1920"/>
      <c r="AD1920"/>
      <c r="AE1920"/>
      <c r="AF1920"/>
      <c r="AG1920"/>
      <c r="AH1920"/>
      <c r="AI1920"/>
      <c r="AJ1920"/>
      <c r="AK1920"/>
      <c r="AL1920"/>
      <c r="AM1920"/>
      <c r="AN1920"/>
      <c r="AO1920"/>
      <c r="AP1920"/>
      <c r="AQ1920"/>
      <c r="AR1920"/>
      <c r="AS1920"/>
      <c r="AT1920"/>
      <c r="AU1920"/>
      <c r="AV1920"/>
      <c r="AW1920"/>
      <c r="AX1920"/>
      <c r="AY1920"/>
      <c r="AZ1920"/>
      <c r="BA1920"/>
      <c r="BB1920"/>
      <c r="BC1920"/>
      <c r="BD1920"/>
      <c r="BE1920"/>
      <c r="BF1920"/>
      <c r="BG1920"/>
      <c r="BH1920"/>
      <c r="BI1920"/>
      <c r="BJ1920"/>
      <c r="BK1920"/>
      <c r="BL1920"/>
      <c r="BM1920"/>
      <c r="BN1920"/>
      <c r="BO1920"/>
      <c r="BP1920"/>
      <c r="BQ1920"/>
      <c r="BR1920"/>
      <c r="BS1920"/>
      <c r="BT1920"/>
    </row>
    <row r="1921" spans="1:72" s="8" customFormat="1" x14ac:dyDescent="0.25">
      <c r="A1921" s="93"/>
      <c r="B1921" s="93"/>
      <c r="C1921" s="93"/>
      <c r="D1921" s="93"/>
      <c r="E1921" s="104"/>
      <c r="F1921" s="104"/>
      <c r="G1921" s="104"/>
      <c r="H1921" s="104"/>
      <c r="I1921" s="104"/>
      <c r="J1921" s="104"/>
      <c r="K1921" s="104"/>
      <c r="L1921" s="104"/>
      <c r="M1921"/>
      <c r="N1921"/>
      <c r="O1921"/>
      <c r="P1921"/>
      <c r="Q1921"/>
      <c r="R1921"/>
      <c r="S1921"/>
      <c r="T1921"/>
      <c r="U1921"/>
      <c r="V1921"/>
      <c r="W1921"/>
      <c r="X1921"/>
      <c r="Y1921"/>
      <c r="Z1921"/>
      <c r="AA1921"/>
      <c r="AB1921"/>
      <c r="AC1921"/>
      <c r="AD1921"/>
      <c r="AE1921"/>
      <c r="AF1921"/>
      <c r="AG1921"/>
      <c r="AH1921"/>
      <c r="AI1921"/>
      <c r="AJ1921"/>
      <c r="AK1921"/>
      <c r="AL1921"/>
      <c r="AM1921"/>
      <c r="AN1921"/>
      <c r="AO1921"/>
      <c r="AP1921"/>
      <c r="AQ1921"/>
      <c r="AR1921"/>
      <c r="AS1921"/>
      <c r="AT1921"/>
      <c r="AU1921"/>
      <c r="AV1921"/>
      <c r="AW1921"/>
      <c r="AX1921"/>
      <c r="AY1921"/>
      <c r="AZ1921"/>
      <c r="BA1921"/>
      <c r="BB1921"/>
      <c r="BC1921"/>
      <c r="BD1921"/>
      <c r="BE1921"/>
      <c r="BF1921"/>
      <c r="BG1921"/>
      <c r="BH1921"/>
      <c r="BI1921"/>
      <c r="BJ1921"/>
      <c r="BK1921"/>
      <c r="BL1921"/>
      <c r="BM1921"/>
      <c r="BN1921"/>
      <c r="BO1921"/>
      <c r="BP1921"/>
      <c r="BQ1921"/>
      <c r="BR1921"/>
      <c r="BS1921"/>
      <c r="BT1921"/>
    </row>
    <row r="1922" spans="1:72" s="8" customFormat="1" x14ac:dyDescent="0.25">
      <c r="A1922" s="93"/>
      <c r="B1922" s="93"/>
      <c r="C1922" s="93"/>
      <c r="D1922" s="93"/>
      <c r="E1922" s="104"/>
      <c r="F1922" s="104"/>
      <c r="G1922" s="104"/>
      <c r="H1922" s="104"/>
      <c r="I1922" s="104"/>
      <c r="J1922" s="104"/>
      <c r="K1922" s="104"/>
      <c r="L1922" s="104"/>
      <c r="M1922"/>
      <c r="N1922"/>
      <c r="O1922"/>
      <c r="P1922"/>
      <c r="Q1922"/>
      <c r="R1922"/>
      <c r="S1922"/>
      <c r="T1922"/>
      <c r="U1922"/>
      <c r="V1922"/>
      <c r="W1922"/>
      <c r="X1922"/>
      <c r="Y1922"/>
      <c r="Z1922"/>
      <c r="AA1922"/>
      <c r="AB1922"/>
      <c r="AC1922"/>
      <c r="AD1922"/>
      <c r="AE1922"/>
      <c r="AF1922"/>
      <c r="AG1922"/>
      <c r="AH1922"/>
      <c r="AI1922"/>
      <c r="AJ1922"/>
      <c r="AK1922"/>
      <c r="AL1922"/>
      <c r="AM1922"/>
      <c r="AN1922"/>
      <c r="AO1922"/>
      <c r="AP1922"/>
      <c r="AQ1922"/>
      <c r="AR1922"/>
      <c r="AS1922"/>
      <c r="AT1922"/>
      <c r="AU1922"/>
      <c r="AV1922"/>
      <c r="AW1922"/>
      <c r="AX1922"/>
      <c r="AY1922"/>
      <c r="AZ1922"/>
      <c r="BA1922"/>
      <c r="BB1922"/>
      <c r="BC1922"/>
      <c r="BD1922"/>
      <c r="BE1922"/>
      <c r="BF1922"/>
      <c r="BG1922"/>
      <c r="BH1922"/>
      <c r="BI1922"/>
      <c r="BJ1922"/>
      <c r="BK1922"/>
      <c r="BL1922"/>
      <c r="BM1922"/>
      <c r="BN1922"/>
      <c r="BO1922"/>
      <c r="BP1922"/>
      <c r="BQ1922"/>
      <c r="BR1922"/>
      <c r="BS1922"/>
      <c r="BT1922"/>
    </row>
    <row r="1923" spans="1:72" s="8" customFormat="1" x14ac:dyDescent="0.25">
      <c r="A1923" s="93"/>
      <c r="B1923" s="93"/>
      <c r="C1923" s="93"/>
      <c r="D1923" s="93"/>
      <c r="E1923" s="104"/>
      <c r="F1923" s="104"/>
      <c r="G1923" s="104"/>
      <c r="H1923" s="104"/>
      <c r="I1923" s="104"/>
      <c r="J1923" s="104"/>
      <c r="K1923" s="104"/>
      <c r="L1923" s="104"/>
      <c r="M1923"/>
      <c r="N1923"/>
      <c r="O1923"/>
      <c r="P1923"/>
      <c r="Q1923"/>
      <c r="R1923"/>
      <c r="S1923"/>
      <c r="T1923"/>
      <c r="U1923"/>
      <c r="V1923"/>
      <c r="W1923"/>
      <c r="X1923"/>
      <c r="Y1923"/>
      <c r="Z1923"/>
      <c r="AA1923"/>
      <c r="AB1923"/>
      <c r="AC1923"/>
      <c r="AD1923"/>
      <c r="AE1923"/>
      <c r="AF1923"/>
      <c r="AG1923"/>
      <c r="AH1923"/>
      <c r="AI1923"/>
      <c r="AJ1923"/>
      <c r="AK1923"/>
      <c r="AL1923"/>
      <c r="AM1923"/>
      <c r="AN1923"/>
      <c r="AO1923"/>
      <c r="AP1923"/>
      <c r="AQ1923"/>
      <c r="AR1923"/>
      <c r="AS1923"/>
      <c r="AT1923"/>
      <c r="AU1923"/>
      <c r="AV1923"/>
      <c r="AW1923"/>
      <c r="AX1923"/>
      <c r="AY1923"/>
      <c r="AZ1923"/>
      <c r="BA1923"/>
      <c r="BB1923"/>
      <c r="BC1923"/>
      <c r="BD1923"/>
      <c r="BE1923"/>
      <c r="BF1923"/>
      <c r="BG1923"/>
      <c r="BH1923"/>
      <c r="BI1923"/>
      <c r="BJ1923"/>
      <c r="BK1923"/>
      <c r="BL1923"/>
      <c r="BM1923"/>
      <c r="BN1923"/>
      <c r="BO1923"/>
      <c r="BP1923"/>
      <c r="BQ1923"/>
      <c r="BR1923"/>
      <c r="BS1923"/>
      <c r="BT1923"/>
    </row>
    <row r="1924" spans="1:72" s="8" customFormat="1" x14ac:dyDescent="0.25">
      <c r="A1924" s="93"/>
      <c r="B1924" s="93"/>
      <c r="C1924" s="93"/>
      <c r="D1924" s="93"/>
      <c r="E1924" s="104"/>
      <c r="F1924" s="104"/>
      <c r="G1924" s="104"/>
      <c r="H1924" s="104"/>
      <c r="I1924" s="104"/>
      <c r="J1924" s="104"/>
      <c r="K1924" s="104"/>
      <c r="L1924" s="104"/>
      <c r="M1924"/>
      <c r="N1924"/>
      <c r="O1924"/>
      <c r="P1924"/>
      <c r="Q1924"/>
      <c r="R1924"/>
      <c r="S1924"/>
      <c r="T1924"/>
      <c r="U1924"/>
      <c r="V1924"/>
      <c r="W1924"/>
      <c r="X1924"/>
      <c r="Y1924"/>
      <c r="Z1924"/>
      <c r="AA1924"/>
      <c r="AB1924"/>
      <c r="AC1924"/>
      <c r="AD1924"/>
      <c r="AE1924"/>
      <c r="AF1924"/>
      <c r="AG1924"/>
      <c r="AH1924"/>
      <c r="AI1924"/>
      <c r="AJ1924"/>
      <c r="AK1924"/>
      <c r="AL1924"/>
      <c r="AM1924"/>
      <c r="AN1924"/>
      <c r="AO1924"/>
      <c r="AP1924"/>
      <c r="AQ1924"/>
      <c r="AR1924"/>
      <c r="AS1924"/>
      <c r="AT1924"/>
      <c r="AU1924"/>
      <c r="AV1924"/>
      <c r="AW1924"/>
      <c r="AX1924"/>
      <c r="AY1924"/>
      <c r="AZ1924"/>
      <c r="BA1924"/>
      <c r="BB1924"/>
      <c r="BC1924"/>
      <c r="BD1924"/>
      <c r="BE1924"/>
      <c r="BF1924"/>
      <c r="BG1924"/>
      <c r="BH1924"/>
      <c r="BI1924"/>
      <c r="BJ1924"/>
      <c r="BK1924"/>
      <c r="BL1924"/>
      <c r="BM1924"/>
      <c r="BN1924"/>
      <c r="BO1924"/>
      <c r="BP1924"/>
      <c r="BQ1924"/>
      <c r="BR1924"/>
      <c r="BS1924"/>
      <c r="BT1924"/>
    </row>
    <row r="1925" spans="1:72" s="8" customFormat="1" x14ac:dyDescent="0.25">
      <c r="A1925" s="93"/>
      <c r="B1925" s="93"/>
      <c r="C1925" s="93"/>
      <c r="D1925" s="93"/>
      <c r="E1925" s="104"/>
      <c r="F1925" s="104"/>
      <c r="G1925" s="104"/>
      <c r="H1925" s="104"/>
      <c r="I1925" s="104"/>
      <c r="J1925" s="104"/>
      <c r="K1925" s="104"/>
      <c r="L1925" s="104"/>
      <c r="M1925"/>
      <c r="N1925"/>
      <c r="O1925"/>
      <c r="P1925"/>
      <c r="Q1925"/>
      <c r="R1925"/>
      <c r="S1925"/>
      <c r="T1925"/>
      <c r="U1925"/>
      <c r="V1925"/>
      <c r="W1925"/>
      <c r="X1925"/>
      <c r="Y1925"/>
      <c r="Z1925"/>
      <c r="AA1925"/>
      <c r="AB1925"/>
      <c r="AC1925"/>
      <c r="AD1925"/>
      <c r="AE1925"/>
      <c r="AF1925"/>
      <c r="AG1925"/>
      <c r="AH1925"/>
      <c r="AI1925"/>
      <c r="AJ1925"/>
      <c r="AK1925"/>
      <c r="AL1925"/>
      <c r="AM1925"/>
      <c r="AN1925"/>
      <c r="AO1925"/>
      <c r="AP1925"/>
      <c r="AQ1925"/>
      <c r="AR1925"/>
      <c r="AS1925"/>
      <c r="AT1925"/>
      <c r="AU1925"/>
      <c r="AV1925"/>
      <c r="AW1925"/>
      <c r="AX1925"/>
      <c r="AY1925"/>
      <c r="AZ1925"/>
      <c r="BA1925"/>
      <c r="BB1925"/>
      <c r="BC1925"/>
      <c r="BD1925"/>
      <c r="BE1925"/>
      <c r="BF1925"/>
      <c r="BG1925"/>
      <c r="BH1925"/>
      <c r="BI1925"/>
      <c r="BJ1925"/>
      <c r="BK1925"/>
      <c r="BL1925"/>
      <c r="BM1925"/>
      <c r="BN1925"/>
      <c r="BO1925"/>
      <c r="BP1925"/>
      <c r="BQ1925"/>
      <c r="BR1925"/>
      <c r="BS1925"/>
      <c r="BT1925"/>
    </row>
    <row r="1926" spans="1:72" s="8" customFormat="1" x14ac:dyDescent="0.25">
      <c r="A1926" s="93"/>
      <c r="B1926" s="93"/>
      <c r="C1926" s="93"/>
      <c r="D1926" s="93"/>
      <c r="E1926" s="104"/>
      <c r="F1926" s="104"/>
      <c r="G1926" s="104"/>
      <c r="H1926" s="104"/>
      <c r="I1926" s="104"/>
      <c r="J1926" s="104"/>
      <c r="K1926" s="104"/>
      <c r="L1926" s="104"/>
      <c r="M1926"/>
      <c r="N1926"/>
      <c r="O1926"/>
      <c r="P1926"/>
      <c r="Q1926"/>
      <c r="R1926"/>
      <c r="S1926"/>
      <c r="T1926"/>
      <c r="U1926"/>
      <c r="V1926"/>
      <c r="W1926"/>
      <c r="X1926"/>
      <c r="Y1926"/>
      <c r="Z1926"/>
      <c r="AA1926"/>
      <c r="AB1926"/>
      <c r="AC1926"/>
      <c r="AD1926"/>
      <c r="AE1926"/>
      <c r="AF1926"/>
      <c r="AG1926"/>
      <c r="AH1926"/>
      <c r="AI1926"/>
      <c r="AJ1926"/>
      <c r="AK1926"/>
      <c r="AL1926"/>
      <c r="AM1926"/>
      <c r="AN1926"/>
      <c r="AO1926"/>
      <c r="AP1926"/>
      <c r="AQ1926"/>
      <c r="AR1926"/>
      <c r="AS1926"/>
      <c r="AT1926"/>
      <c r="AU1926"/>
      <c r="AV1926"/>
      <c r="AW1926"/>
      <c r="AX1926"/>
      <c r="AY1926"/>
      <c r="AZ1926"/>
      <c r="BA1926"/>
      <c r="BB1926"/>
      <c r="BC1926"/>
      <c r="BD1926"/>
      <c r="BE1926"/>
      <c r="BF1926"/>
      <c r="BG1926"/>
      <c r="BH1926"/>
      <c r="BI1926"/>
      <c r="BJ1926"/>
      <c r="BK1926"/>
      <c r="BL1926"/>
      <c r="BM1926"/>
      <c r="BN1926"/>
      <c r="BO1926"/>
      <c r="BP1926"/>
      <c r="BQ1926"/>
      <c r="BR1926"/>
      <c r="BS1926"/>
      <c r="BT1926"/>
    </row>
    <row r="1927" spans="1:72" s="8" customFormat="1" x14ac:dyDescent="0.25">
      <c r="A1927" s="93"/>
      <c r="B1927" s="93"/>
      <c r="C1927" s="93"/>
      <c r="D1927" s="93"/>
      <c r="E1927" s="104"/>
      <c r="F1927" s="104"/>
      <c r="G1927" s="104"/>
      <c r="H1927" s="104"/>
      <c r="I1927" s="104"/>
      <c r="J1927" s="104"/>
      <c r="K1927" s="104"/>
      <c r="L1927" s="104"/>
      <c r="M1927"/>
      <c r="N1927"/>
      <c r="O1927"/>
      <c r="P1927"/>
      <c r="Q1927"/>
      <c r="R1927"/>
      <c r="S1927"/>
      <c r="T1927"/>
      <c r="U1927"/>
      <c r="V1927"/>
      <c r="W1927"/>
      <c r="X1927"/>
      <c r="Y1927"/>
      <c r="Z1927"/>
      <c r="AA1927"/>
      <c r="AB1927"/>
      <c r="AC1927"/>
      <c r="AD1927"/>
      <c r="AE1927"/>
      <c r="AF1927"/>
      <c r="AG1927"/>
      <c r="AH1927"/>
      <c r="AI1927"/>
      <c r="AJ1927"/>
      <c r="AK1927"/>
      <c r="AL1927"/>
      <c r="AM1927"/>
      <c r="AN1927"/>
      <c r="AO1927"/>
      <c r="AP1927"/>
      <c r="AQ1927"/>
      <c r="AR1927"/>
      <c r="AS1927"/>
      <c r="AT1927"/>
      <c r="AU1927"/>
      <c r="AV1927"/>
      <c r="AW1927"/>
      <c r="AX1927"/>
      <c r="AY1927"/>
      <c r="AZ1927"/>
      <c r="BA1927"/>
      <c r="BB1927"/>
      <c r="BC1927"/>
      <c r="BD1927"/>
      <c r="BE1927"/>
      <c r="BF1927"/>
      <c r="BG1927"/>
      <c r="BH1927"/>
      <c r="BI1927"/>
      <c r="BJ1927"/>
      <c r="BK1927"/>
      <c r="BL1927"/>
      <c r="BM1927"/>
      <c r="BN1927"/>
      <c r="BO1927"/>
      <c r="BP1927"/>
      <c r="BQ1927"/>
      <c r="BR1927"/>
      <c r="BS1927"/>
      <c r="BT1927"/>
    </row>
    <row r="1928" spans="1:72" s="8" customFormat="1" x14ac:dyDescent="0.25">
      <c r="A1928" s="93"/>
      <c r="B1928" s="93"/>
      <c r="C1928" s="93"/>
      <c r="D1928" s="93"/>
      <c r="E1928" s="104"/>
      <c r="F1928" s="104"/>
      <c r="G1928" s="104"/>
      <c r="H1928" s="104"/>
      <c r="I1928" s="104"/>
      <c r="J1928" s="104"/>
      <c r="K1928" s="104"/>
      <c r="L1928" s="104"/>
      <c r="M1928"/>
      <c r="N1928"/>
      <c r="O1928"/>
      <c r="P1928"/>
      <c r="Q1928"/>
      <c r="R1928"/>
      <c r="S1928"/>
      <c r="T1928"/>
      <c r="U1928"/>
      <c r="V1928"/>
      <c r="W1928"/>
      <c r="X1928"/>
      <c r="Y1928"/>
      <c r="Z1928"/>
      <c r="AA1928"/>
      <c r="AB1928"/>
      <c r="AC1928"/>
      <c r="AD1928"/>
      <c r="AE1928"/>
      <c r="AF1928"/>
      <c r="AG1928"/>
      <c r="AH1928"/>
      <c r="AI1928"/>
      <c r="AJ1928"/>
      <c r="AK1928"/>
      <c r="AL1928"/>
      <c r="AM1928"/>
      <c r="AN1928"/>
      <c r="AO1928"/>
      <c r="AP1928"/>
      <c r="AQ1928"/>
      <c r="AR1928"/>
      <c r="AS1928"/>
      <c r="AT1928"/>
      <c r="AU1928"/>
      <c r="AV1928"/>
      <c r="AW1928"/>
      <c r="AX1928"/>
      <c r="AY1928"/>
      <c r="AZ1928"/>
      <c r="BA1928"/>
      <c r="BB1928"/>
      <c r="BC1928"/>
      <c r="BD1928"/>
      <c r="BE1928"/>
      <c r="BF1928"/>
      <c r="BG1928"/>
      <c r="BH1928"/>
      <c r="BI1928"/>
      <c r="BJ1928"/>
      <c r="BK1928"/>
      <c r="BL1928"/>
      <c r="BM1928"/>
      <c r="BN1928"/>
      <c r="BO1928"/>
      <c r="BP1928"/>
      <c r="BQ1928"/>
      <c r="BR1928"/>
      <c r="BS1928"/>
      <c r="BT1928"/>
    </row>
    <row r="1929" spans="1:72" s="8" customFormat="1" x14ac:dyDescent="0.25">
      <c r="A1929" s="93"/>
      <c r="B1929" s="93"/>
      <c r="C1929" s="93"/>
      <c r="D1929" s="93"/>
      <c r="E1929" s="104"/>
      <c r="F1929" s="104"/>
      <c r="G1929" s="104"/>
      <c r="H1929" s="104"/>
      <c r="I1929" s="104"/>
      <c r="J1929" s="104"/>
      <c r="K1929" s="104"/>
      <c r="L1929" s="104"/>
      <c r="M1929"/>
      <c r="N1929"/>
      <c r="O1929"/>
      <c r="P1929"/>
      <c r="Q1929"/>
      <c r="R1929"/>
      <c r="S1929"/>
      <c r="T1929"/>
      <c r="U1929"/>
      <c r="V1929"/>
      <c r="W1929"/>
      <c r="X1929"/>
      <c r="Y1929"/>
      <c r="Z1929"/>
      <c r="AA1929"/>
      <c r="AB1929"/>
      <c r="AC1929"/>
      <c r="AD1929"/>
      <c r="AE1929"/>
      <c r="AF1929"/>
      <c r="AG1929"/>
      <c r="AH1929"/>
      <c r="AI1929"/>
      <c r="AJ1929"/>
      <c r="AK1929"/>
      <c r="AL1929"/>
      <c r="AM1929"/>
      <c r="AN1929"/>
      <c r="AO1929"/>
      <c r="AP1929"/>
      <c r="AQ1929"/>
      <c r="AR1929"/>
      <c r="AS1929"/>
      <c r="AT1929"/>
      <c r="AU1929"/>
      <c r="AV1929"/>
      <c r="AW1929"/>
      <c r="AX1929"/>
      <c r="AY1929"/>
      <c r="AZ1929"/>
      <c r="BA1929"/>
      <c r="BB1929"/>
      <c r="BC1929"/>
      <c r="BD1929"/>
      <c r="BE1929"/>
      <c r="BF1929"/>
      <c r="BG1929"/>
      <c r="BH1929"/>
      <c r="BI1929"/>
      <c r="BJ1929"/>
      <c r="BK1929"/>
      <c r="BL1929"/>
      <c r="BM1929"/>
      <c r="BN1929"/>
      <c r="BO1929"/>
      <c r="BP1929"/>
      <c r="BQ1929"/>
      <c r="BR1929"/>
      <c r="BS1929"/>
      <c r="BT1929"/>
    </row>
    <row r="1930" spans="1:72" s="8" customFormat="1" x14ac:dyDescent="0.25">
      <c r="A1930" s="93"/>
      <c r="B1930" s="93"/>
      <c r="C1930" s="93"/>
      <c r="D1930" s="93"/>
      <c r="E1930" s="104"/>
      <c r="F1930" s="104"/>
      <c r="G1930" s="104"/>
      <c r="H1930" s="104"/>
      <c r="I1930" s="104"/>
      <c r="J1930" s="104"/>
      <c r="K1930" s="104"/>
      <c r="L1930" s="104"/>
      <c r="M1930"/>
      <c r="N1930"/>
      <c r="O1930"/>
      <c r="P1930"/>
      <c r="Q1930"/>
      <c r="R1930"/>
      <c r="S1930"/>
      <c r="T1930"/>
      <c r="U1930"/>
      <c r="V1930"/>
      <c r="W1930"/>
      <c r="X1930"/>
      <c r="Y1930"/>
      <c r="Z1930"/>
      <c r="AA1930"/>
      <c r="AB1930"/>
      <c r="AC1930"/>
      <c r="AD1930"/>
      <c r="AE1930"/>
      <c r="AF1930"/>
      <c r="AG1930"/>
      <c r="AH1930"/>
      <c r="AI1930"/>
      <c r="AJ1930"/>
      <c r="AK1930"/>
      <c r="AL1930"/>
      <c r="AM1930"/>
      <c r="AN1930"/>
      <c r="AO1930"/>
      <c r="AP1930"/>
      <c r="AQ1930"/>
      <c r="AR1930"/>
      <c r="AS1930"/>
      <c r="AT1930"/>
      <c r="AU1930"/>
      <c r="AV1930"/>
      <c r="AW1930"/>
      <c r="AX1930"/>
      <c r="AY1930"/>
      <c r="AZ1930"/>
      <c r="BA1930"/>
      <c r="BB1930"/>
      <c r="BC1930"/>
      <c r="BD1930"/>
      <c r="BE1930"/>
      <c r="BF1930"/>
      <c r="BG1930"/>
      <c r="BH1930"/>
      <c r="BI1930"/>
      <c r="BJ1930"/>
      <c r="BK1930"/>
      <c r="BL1930"/>
      <c r="BM1930"/>
      <c r="BN1930"/>
      <c r="BO1930"/>
      <c r="BP1930"/>
      <c r="BQ1930"/>
      <c r="BR1930"/>
      <c r="BS1930"/>
      <c r="BT1930"/>
    </row>
    <row r="1931" spans="1:72" s="8" customFormat="1" x14ac:dyDescent="0.25">
      <c r="A1931" s="93"/>
      <c r="B1931" s="93"/>
      <c r="C1931" s="93"/>
      <c r="D1931" s="93"/>
      <c r="E1931" s="104"/>
      <c r="F1931" s="104"/>
      <c r="G1931" s="104"/>
      <c r="H1931" s="104"/>
      <c r="I1931" s="104"/>
      <c r="J1931" s="104"/>
      <c r="K1931" s="104"/>
      <c r="L1931" s="104"/>
      <c r="M1931"/>
      <c r="N1931"/>
      <c r="O1931"/>
      <c r="P1931"/>
      <c r="Q1931"/>
      <c r="R1931"/>
      <c r="S1931"/>
      <c r="T1931"/>
      <c r="U1931"/>
      <c r="V1931"/>
      <c r="W1931"/>
      <c r="X1931"/>
      <c r="Y1931"/>
      <c r="Z1931"/>
      <c r="AA1931"/>
      <c r="AB1931"/>
      <c r="AC1931"/>
      <c r="AD1931"/>
      <c r="AE1931"/>
      <c r="AF1931"/>
      <c r="AG1931"/>
      <c r="AH1931"/>
      <c r="AI1931"/>
      <c r="AJ1931"/>
      <c r="AK1931"/>
      <c r="AL1931"/>
      <c r="AM1931"/>
      <c r="AN1931"/>
      <c r="AO1931"/>
      <c r="AP1931"/>
      <c r="AQ1931"/>
      <c r="AR1931"/>
      <c r="AS1931"/>
      <c r="AT1931"/>
      <c r="AU1931"/>
      <c r="AV1931"/>
      <c r="AW1931"/>
      <c r="AX1931"/>
      <c r="AY1931"/>
      <c r="AZ1931"/>
      <c r="BA1931"/>
      <c r="BB1931"/>
      <c r="BC1931"/>
      <c r="BD1931"/>
      <c r="BE1931"/>
      <c r="BF1931"/>
      <c r="BG1931"/>
      <c r="BH1931"/>
      <c r="BI1931"/>
      <c r="BJ1931"/>
      <c r="BK1931"/>
      <c r="BL1931"/>
      <c r="BM1931"/>
      <c r="BN1931"/>
      <c r="BO1931"/>
      <c r="BP1931"/>
      <c r="BQ1931"/>
      <c r="BR1931"/>
      <c r="BS1931"/>
      <c r="BT1931"/>
    </row>
    <row r="1932" spans="1:72" s="8" customFormat="1" x14ac:dyDescent="0.25">
      <c r="A1932" s="93"/>
      <c r="B1932" s="93"/>
      <c r="C1932" s="93"/>
      <c r="D1932" s="93"/>
      <c r="E1932" s="104"/>
      <c r="F1932" s="104"/>
      <c r="G1932" s="104"/>
      <c r="H1932" s="104"/>
      <c r="I1932" s="104"/>
      <c r="J1932" s="104"/>
      <c r="K1932" s="104"/>
      <c r="L1932" s="104"/>
      <c r="M1932"/>
      <c r="N1932"/>
      <c r="O1932"/>
      <c r="P1932"/>
      <c r="Q1932"/>
      <c r="R1932"/>
      <c r="S1932"/>
      <c r="T1932"/>
      <c r="U1932"/>
      <c r="V1932"/>
      <c r="W1932"/>
      <c r="X1932"/>
      <c r="Y1932"/>
      <c r="Z1932"/>
      <c r="AA1932"/>
      <c r="AB1932"/>
      <c r="AC1932"/>
      <c r="AD1932"/>
      <c r="AE1932"/>
      <c r="AF1932"/>
      <c r="AG1932"/>
      <c r="AH1932"/>
      <c r="AI1932"/>
      <c r="AJ1932"/>
      <c r="AK1932"/>
      <c r="AL1932"/>
      <c r="AM1932"/>
      <c r="AN1932"/>
      <c r="AO1932"/>
      <c r="AP1932"/>
      <c r="AQ1932"/>
      <c r="AR1932"/>
      <c r="AS1932"/>
      <c r="AT1932"/>
      <c r="AU1932"/>
      <c r="AV1932"/>
      <c r="AW1932"/>
      <c r="AX1932"/>
      <c r="AY1932"/>
      <c r="AZ1932"/>
      <c r="BA1932"/>
      <c r="BB1932"/>
      <c r="BC1932"/>
      <c r="BD1932"/>
      <c r="BE1932"/>
      <c r="BF1932"/>
      <c r="BG1932"/>
      <c r="BH1932"/>
      <c r="BI1932"/>
      <c r="BJ1932"/>
      <c r="BK1932"/>
      <c r="BL1932"/>
      <c r="BM1932"/>
      <c r="BN1932"/>
      <c r="BO1932"/>
      <c r="BP1932"/>
      <c r="BQ1932"/>
      <c r="BR1932"/>
      <c r="BS1932"/>
      <c r="BT1932"/>
    </row>
    <row r="1933" spans="1:72" s="8" customFormat="1" x14ac:dyDescent="0.25">
      <c r="A1933" s="93"/>
      <c r="B1933" s="93"/>
      <c r="C1933" s="93"/>
      <c r="D1933" s="93"/>
      <c r="E1933" s="104"/>
      <c r="F1933" s="104"/>
      <c r="G1933" s="104"/>
      <c r="H1933" s="104"/>
      <c r="I1933" s="104"/>
      <c r="J1933" s="104"/>
      <c r="K1933" s="104"/>
      <c r="L1933" s="104"/>
      <c r="M1933"/>
      <c r="N1933"/>
      <c r="O1933"/>
      <c r="P1933"/>
      <c r="Q1933"/>
      <c r="R1933"/>
      <c r="S1933"/>
      <c r="T1933"/>
      <c r="U1933"/>
      <c r="V1933"/>
      <c r="W1933"/>
      <c r="X1933"/>
      <c r="Y1933"/>
      <c r="Z1933"/>
      <c r="AA1933"/>
      <c r="AB1933"/>
      <c r="AC1933"/>
      <c r="AD1933"/>
      <c r="AE1933"/>
      <c r="AF1933"/>
      <c r="AG1933"/>
      <c r="AH1933"/>
      <c r="AI1933"/>
      <c r="AJ1933"/>
      <c r="AK1933"/>
      <c r="AL1933"/>
      <c r="AM1933"/>
      <c r="AN1933"/>
      <c r="AO1933"/>
      <c r="AP1933"/>
      <c r="AQ1933"/>
      <c r="AR1933"/>
      <c r="AS1933"/>
      <c r="AT1933"/>
      <c r="AU1933"/>
      <c r="AV1933"/>
      <c r="AW1933"/>
      <c r="AX1933"/>
      <c r="AY1933"/>
      <c r="AZ1933"/>
      <c r="BA1933"/>
      <c r="BB1933"/>
      <c r="BC1933"/>
      <c r="BD1933"/>
      <c r="BE1933"/>
      <c r="BF1933"/>
      <c r="BG1933"/>
      <c r="BH1933"/>
      <c r="BI1933"/>
      <c r="BJ1933"/>
      <c r="BK1933"/>
      <c r="BL1933"/>
      <c r="BM1933"/>
      <c r="BN1933"/>
      <c r="BO1933"/>
      <c r="BP1933"/>
      <c r="BQ1933"/>
      <c r="BR1933"/>
      <c r="BS1933"/>
      <c r="BT1933"/>
    </row>
    <row r="1934" spans="1:72" s="8" customFormat="1" x14ac:dyDescent="0.25">
      <c r="A1934" s="93"/>
      <c r="B1934" s="93"/>
      <c r="C1934" s="93"/>
      <c r="D1934" s="93"/>
      <c r="E1934" s="104"/>
      <c r="F1934" s="104"/>
      <c r="G1934" s="104"/>
      <c r="H1934" s="104"/>
      <c r="I1934" s="104"/>
      <c r="J1934" s="104"/>
      <c r="K1934" s="104"/>
      <c r="L1934" s="104"/>
      <c r="M1934"/>
      <c r="N1934"/>
      <c r="O1934"/>
      <c r="P1934"/>
      <c r="Q1934"/>
      <c r="R1934"/>
      <c r="S1934"/>
      <c r="T1934"/>
      <c r="U1934"/>
      <c r="V1934"/>
      <c r="W1934"/>
      <c r="X1934"/>
      <c r="Y1934"/>
      <c r="Z1934"/>
      <c r="AA1934"/>
      <c r="AB1934"/>
      <c r="AC1934"/>
      <c r="AD1934"/>
      <c r="AE1934"/>
      <c r="AF1934"/>
      <c r="AG1934"/>
      <c r="AH1934"/>
      <c r="AI1934"/>
      <c r="AJ1934"/>
      <c r="AK1934"/>
      <c r="AL1934"/>
      <c r="AM1934"/>
      <c r="AN1934"/>
      <c r="AO1934"/>
      <c r="AP1934"/>
      <c r="AQ1934"/>
      <c r="AR1934"/>
      <c r="AS1934"/>
      <c r="AT1934"/>
      <c r="AU1934"/>
      <c r="AV1934"/>
      <c r="AW1934"/>
      <c r="AX1934"/>
      <c r="AY1934"/>
      <c r="AZ1934"/>
      <c r="BA1934"/>
      <c r="BB1934"/>
      <c r="BC1934"/>
      <c r="BD1934"/>
      <c r="BE1934"/>
      <c r="BF1934"/>
      <c r="BG1934"/>
      <c r="BH1934"/>
      <c r="BI1934"/>
      <c r="BJ1934"/>
      <c r="BK1934"/>
      <c r="BL1934"/>
      <c r="BM1934"/>
      <c r="BN1934"/>
      <c r="BO1934"/>
      <c r="BP1934"/>
      <c r="BQ1934"/>
      <c r="BR1934"/>
      <c r="BS1934"/>
      <c r="BT1934"/>
    </row>
    <row r="1935" spans="1:72" s="8" customFormat="1" x14ac:dyDescent="0.25">
      <c r="A1935" s="93"/>
      <c r="B1935" s="93"/>
      <c r="C1935" s="93"/>
      <c r="D1935" s="93"/>
      <c r="E1935" s="104"/>
      <c r="F1935" s="104"/>
      <c r="G1935" s="104"/>
      <c r="H1935" s="104"/>
      <c r="I1935" s="104"/>
      <c r="J1935" s="104"/>
      <c r="K1935" s="104"/>
      <c r="L1935" s="104"/>
      <c r="M1935"/>
      <c r="N1935"/>
      <c r="O1935"/>
      <c r="P1935"/>
      <c r="Q1935"/>
      <c r="R1935"/>
      <c r="S1935"/>
      <c r="T1935"/>
      <c r="U1935"/>
      <c r="V1935"/>
      <c r="W1935"/>
      <c r="X1935"/>
      <c r="Y1935"/>
      <c r="Z1935"/>
      <c r="AA1935"/>
      <c r="AB1935"/>
      <c r="AC1935"/>
      <c r="AD1935"/>
      <c r="AE1935"/>
      <c r="AF1935"/>
      <c r="AG1935"/>
      <c r="AH1935"/>
      <c r="AI1935"/>
      <c r="AJ1935"/>
      <c r="AK1935"/>
      <c r="AL1935"/>
      <c r="AM1935"/>
      <c r="AN1935"/>
      <c r="AO1935"/>
      <c r="AP1935"/>
      <c r="AQ1935"/>
      <c r="AR1935"/>
      <c r="AS1935"/>
      <c r="AT1935"/>
      <c r="AU1935"/>
      <c r="AV1935"/>
      <c r="AW1935"/>
      <c r="AX1935"/>
      <c r="AY1935"/>
      <c r="AZ1935"/>
      <c r="BA1935"/>
      <c r="BB1935"/>
      <c r="BC1935"/>
      <c r="BD1935"/>
      <c r="BE1935"/>
      <c r="BF1935"/>
      <c r="BG1935"/>
      <c r="BH1935"/>
      <c r="BI1935"/>
      <c r="BJ1935"/>
      <c r="BK1935"/>
      <c r="BL1935"/>
      <c r="BM1935"/>
      <c r="BN1935"/>
      <c r="BO1935"/>
      <c r="BP1935"/>
      <c r="BQ1935"/>
      <c r="BR1935"/>
      <c r="BS1935"/>
      <c r="BT1935"/>
    </row>
    <row r="1936" spans="1:72" s="8" customFormat="1" x14ac:dyDescent="0.25">
      <c r="A1936" s="93"/>
      <c r="B1936" s="93"/>
      <c r="C1936" s="93"/>
      <c r="D1936" s="93"/>
      <c r="E1936" s="104"/>
      <c r="F1936" s="104"/>
      <c r="G1936" s="104"/>
      <c r="H1936" s="104"/>
      <c r="I1936" s="104"/>
      <c r="J1936" s="104"/>
      <c r="K1936" s="104"/>
      <c r="L1936" s="104"/>
      <c r="M1936"/>
      <c r="N1936"/>
      <c r="O1936"/>
      <c r="P1936"/>
      <c r="Q1936"/>
      <c r="R1936"/>
      <c r="S1936"/>
      <c r="T1936"/>
      <c r="U1936"/>
      <c r="V1936"/>
      <c r="W1936"/>
      <c r="X1936"/>
      <c r="Y1936"/>
      <c r="Z1936"/>
      <c r="AA1936"/>
      <c r="AB1936"/>
      <c r="AC1936"/>
      <c r="AD1936"/>
      <c r="AE1936"/>
      <c r="AF1936"/>
      <c r="AG1936"/>
      <c r="AH1936"/>
      <c r="AI1936"/>
      <c r="AJ1936"/>
      <c r="AK1936"/>
      <c r="AL1936"/>
      <c r="AM1936"/>
      <c r="AN1936"/>
      <c r="AO1936"/>
      <c r="AP1936"/>
      <c r="AQ1936"/>
      <c r="AR1936"/>
      <c r="AS1936"/>
      <c r="AT1936"/>
      <c r="AU1936"/>
      <c r="AV1936"/>
      <c r="AW1936"/>
      <c r="AX1936"/>
      <c r="AY1936"/>
      <c r="AZ1936"/>
      <c r="BA1936"/>
      <c r="BB1936"/>
      <c r="BC1936"/>
      <c r="BD1936"/>
      <c r="BE1936"/>
      <c r="BF1936"/>
      <c r="BG1936"/>
      <c r="BH1936"/>
      <c r="BI1936"/>
      <c r="BJ1936"/>
      <c r="BK1936"/>
      <c r="BL1936"/>
      <c r="BM1936"/>
      <c r="BN1936"/>
      <c r="BO1936"/>
      <c r="BP1936"/>
      <c r="BQ1936"/>
      <c r="BR1936"/>
      <c r="BS1936"/>
      <c r="BT1936"/>
    </row>
    <row r="1937" spans="1:72" s="8" customFormat="1" x14ac:dyDescent="0.25">
      <c r="A1937" s="93"/>
      <c r="B1937" s="93"/>
      <c r="C1937" s="93"/>
      <c r="D1937" s="93"/>
      <c r="E1937" s="104"/>
      <c r="F1937" s="104"/>
      <c r="G1937" s="104"/>
      <c r="H1937" s="104"/>
      <c r="I1937" s="104"/>
      <c r="J1937" s="104"/>
      <c r="K1937" s="104"/>
      <c r="L1937" s="104"/>
      <c r="M1937"/>
      <c r="N1937"/>
      <c r="O1937"/>
      <c r="P1937"/>
      <c r="Q1937"/>
      <c r="R1937"/>
      <c r="S1937"/>
      <c r="T1937"/>
      <c r="U1937"/>
      <c r="V1937"/>
      <c r="W1937"/>
      <c r="X1937"/>
      <c r="Y1937"/>
      <c r="Z1937"/>
      <c r="AA1937"/>
      <c r="AB1937"/>
      <c r="AC1937"/>
      <c r="AD1937"/>
      <c r="AE1937"/>
      <c r="AF1937"/>
      <c r="AG1937"/>
      <c r="AH1937"/>
      <c r="AI1937"/>
      <c r="AJ1937"/>
      <c r="AK1937"/>
      <c r="AL1937"/>
      <c r="AM1937"/>
      <c r="AN1937"/>
      <c r="AO1937"/>
      <c r="AP1937"/>
      <c r="AQ1937"/>
      <c r="AR1937"/>
      <c r="AS1937"/>
      <c r="AT1937"/>
      <c r="AU1937"/>
      <c r="AV1937"/>
      <c r="AW1937"/>
      <c r="AX1937"/>
      <c r="AY1937"/>
      <c r="AZ1937"/>
      <c r="BA1937"/>
      <c r="BB1937"/>
      <c r="BC1937"/>
      <c r="BD1937"/>
      <c r="BE1937"/>
      <c r="BF1937"/>
      <c r="BG1937"/>
      <c r="BH1937"/>
      <c r="BI1937"/>
      <c r="BJ1937"/>
      <c r="BK1937"/>
      <c r="BL1937"/>
      <c r="BM1937"/>
      <c r="BN1937"/>
      <c r="BO1937"/>
      <c r="BP1937"/>
      <c r="BQ1937"/>
      <c r="BR1937"/>
      <c r="BS1937"/>
      <c r="BT1937"/>
    </row>
    <row r="1938" spans="1:72" s="8" customFormat="1" x14ac:dyDescent="0.25">
      <c r="A1938" s="93"/>
      <c r="B1938" s="93"/>
      <c r="C1938" s="93"/>
      <c r="D1938" s="93"/>
      <c r="E1938" s="104"/>
      <c r="F1938" s="104"/>
      <c r="G1938" s="104"/>
      <c r="H1938" s="104"/>
      <c r="I1938" s="104"/>
      <c r="J1938" s="104"/>
      <c r="K1938" s="104"/>
      <c r="L1938" s="104"/>
      <c r="M1938"/>
      <c r="N1938"/>
      <c r="O1938"/>
      <c r="P1938"/>
      <c r="Q1938"/>
      <c r="R1938"/>
      <c r="S1938"/>
      <c r="T1938"/>
      <c r="U1938"/>
      <c r="V1938"/>
      <c r="W1938"/>
      <c r="X1938"/>
      <c r="Y1938"/>
      <c r="Z1938"/>
      <c r="AA1938"/>
      <c r="AB1938"/>
      <c r="AC1938"/>
      <c r="AD1938"/>
      <c r="AE1938"/>
      <c r="AF1938"/>
      <c r="AG1938"/>
      <c r="AH1938"/>
      <c r="AI1938"/>
      <c r="AJ1938"/>
      <c r="AK1938"/>
      <c r="AL1938"/>
      <c r="AM1938"/>
      <c r="AN1938"/>
      <c r="AO1938"/>
      <c r="AP1938"/>
      <c r="AQ1938"/>
      <c r="AR1938"/>
      <c r="AS1938"/>
      <c r="AT1938"/>
      <c r="AU1938"/>
      <c r="AV1938"/>
      <c r="AW1938"/>
      <c r="AX1938"/>
      <c r="AY1938"/>
      <c r="AZ1938"/>
      <c r="BA1938"/>
      <c r="BB1938"/>
      <c r="BC1938"/>
      <c r="BD1938"/>
      <c r="BE1938"/>
      <c r="BF1938"/>
      <c r="BG1938"/>
      <c r="BH1938"/>
      <c r="BI1938"/>
      <c r="BJ1938"/>
      <c r="BK1938"/>
      <c r="BL1938"/>
      <c r="BM1938"/>
      <c r="BN1938"/>
      <c r="BO1938"/>
      <c r="BP1938"/>
      <c r="BQ1938"/>
      <c r="BR1938"/>
      <c r="BS1938"/>
      <c r="BT1938"/>
    </row>
    <row r="1939" spans="1:72" s="8" customFormat="1" x14ac:dyDescent="0.25">
      <c r="A1939" s="93"/>
      <c r="B1939" s="93"/>
      <c r="C1939" s="93"/>
      <c r="D1939" s="93"/>
      <c r="E1939" s="104"/>
      <c r="F1939" s="104"/>
      <c r="G1939" s="104"/>
      <c r="H1939" s="104"/>
      <c r="I1939" s="104"/>
      <c r="J1939" s="104"/>
      <c r="K1939" s="104"/>
      <c r="L1939" s="104"/>
      <c r="M1939"/>
      <c r="N1939"/>
      <c r="O1939"/>
      <c r="P1939"/>
      <c r="Q1939"/>
      <c r="R1939"/>
      <c r="S1939"/>
      <c r="T1939"/>
      <c r="U1939"/>
      <c r="V1939"/>
      <c r="W1939"/>
      <c r="X1939"/>
      <c r="Y1939"/>
      <c r="Z1939"/>
      <c r="AA1939"/>
      <c r="AB1939"/>
      <c r="AC1939"/>
      <c r="AD1939"/>
      <c r="AE1939"/>
      <c r="AF1939"/>
      <c r="AG1939"/>
      <c r="AH1939"/>
      <c r="AI1939"/>
      <c r="AJ1939"/>
      <c r="AK1939"/>
      <c r="AL1939"/>
      <c r="AM1939"/>
      <c r="AN1939"/>
      <c r="AO1939"/>
      <c r="AP1939"/>
      <c r="AQ1939"/>
      <c r="AR1939"/>
      <c r="AS1939"/>
      <c r="AT1939"/>
      <c r="AU1939"/>
      <c r="AV1939"/>
      <c r="AW1939"/>
      <c r="AX1939"/>
      <c r="AY1939"/>
      <c r="AZ1939"/>
      <c r="BA1939"/>
      <c r="BB1939"/>
      <c r="BC1939"/>
      <c r="BD1939"/>
      <c r="BE1939"/>
      <c r="BF1939"/>
      <c r="BG1939"/>
      <c r="BH1939"/>
      <c r="BI1939"/>
      <c r="BJ1939"/>
      <c r="BK1939"/>
      <c r="BL1939"/>
      <c r="BM1939"/>
      <c r="BN1939"/>
      <c r="BO1939"/>
      <c r="BP1939"/>
      <c r="BQ1939"/>
      <c r="BR1939"/>
      <c r="BS1939"/>
      <c r="BT1939"/>
    </row>
    <row r="1940" spans="1:72" s="8" customFormat="1" x14ac:dyDescent="0.25">
      <c r="A1940" s="93"/>
      <c r="B1940" s="93"/>
      <c r="C1940" s="93"/>
      <c r="D1940" s="93"/>
      <c r="E1940" s="104"/>
      <c r="F1940" s="104"/>
      <c r="G1940" s="104"/>
      <c r="H1940" s="104"/>
      <c r="I1940" s="104"/>
      <c r="J1940" s="104"/>
      <c r="K1940" s="104"/>
      <c r="L1940" s="104"/>
      <c r="M1940"/>
      <c r="N1940"/>
      <c r="O1940"/>
      <c r="P1940"/>
      <c r="Q1940"/>
      <c r="R1940"/>
      <c r="S1940"/>
      <c r="T1940"/>
      <c r="U1940"/>
      <c r="V1940"/>
      <c r="W1940"/>
      <c r="X1940"/>
      <c r="Y1940"/>
      <c r="Z1940"/>
      <c r="AA1940"/>
      <c r="AB1940"/>
      <c r="AC1940"/>
      <c r="AD1940"/>
      <c r="AE1940"/>
      <c r="AF1940"/>
      <c r="AG1940"/>
      <c r="AH1940"/>
      <c r="AI1940"/>
      <c r="AJ1940"/>
      <c r="AK1940"/>
      <c r="AL1940"/>
      <c r="AM1940"/>
      <c r="AN1940"/>
      <c r="AO1940"/>
      <c r="AP1940"/>
      <c r="AQ1940"/>
      <c r="AR1940"/>
      <c r="AS1940"/>
      <c r="AT1940"/>
      <c r="AU1940"/>
      <c r="AV1940"/>
      <c r="AW1940"/>
      <c r="AX1940"/>
      <c r="AY1940"/>
      <c r="AZ1940"/>
      <c r="BA1940"/>
      <c r="BB1940"/>
      <c r="BC1940"/>
      <c r="BD1940"/>
      <c r="BE1940"/>
      <c r="BF1940"/>
      <c r="BG1940"/>
      <c r="BH1940"/>
      <c r="BI1940"/>
      <c r="BJ1940"/>
      <c r="BK1940"/>
      <c r="BL1940"/>
      <c r="BM1940"/>
      <c r="BN1940"/>
      <c r="BO1940"/>
      <c r="BP1940"/>
      <c r="BQ1940"/>
      <c r="BR1940"/>
      <c r="BS1940"/>
      <c r="BT1940"/>
    </row>
    <row r="1941" spans="1:72" s="8" customFormat="1" x14ac:dyDescent="0.25">
      <c r="A1941" s="93"/>
      <c r="B1941" s="93"/>
      <c r="C1941" s="93"/>
      <c r="D1941" s="93"/>
      <c r="E1941" s="104"/>
      <c r="F1941" s="104"/>
      <c r="G1941" s="104"/>
      <c r="H1941" s="104"/>
      <c r="I1941" s="104"/>
      <c r="J1941" s="104"/>
      <c r="K1941" s="104"/>
      <c r="L1941" s="104"/>
      <c r="M1941"/>
      <c r="N1941"/>
      <c r="O1941"/>
      <c r="P1941"/>
      <c r="Q1941"/>
      <c r="R1941"/>
      <c r="S1941"/>
      <c r="T1941"/>
      <c r="U1941"/>
      <c r="V1941"/>
      <c r="W1941"/>
      <c r="X1941"/>
      <c r="Y1941"/>
      <c r="Z1941"/>
      <c r="AA1941"/>
      <c r="AB1941"/>
      <c r="AC1941"/>
      <c r="AD1941"/>
      <c r="AE1941"/>
      <c r="AF1941"/>
      <c r="AG1941"/>
      <c r="AH1941"/>
      <c r="AI1941"/>
      <c r="AJ1941"/>
      <c r="AK1941"/>
      <c r="AL1941"/>
      <c r="AM1941"/>
      <c r="AN1941"/>
      <c r="AO1941"/>
      <c r="AP1941"/>
      <c r="AQ1941"/>
      <c r="AR1941"/>
      <c r="AS1941"/>
      <c r="AT1941"/>
      <c r="AU1941"/>
      <c r="AV1941"/>
      <c r="AW1941"/>
      <c r="AX1941"/>
      <c r="AY1941"/>
      <c r="AZ1941"/>
      <c r="BA1941"/>
      <c r="BB1941"/>
      <c r="BC1941"/>
      <c r="BD1941"/>
      <c r="BE1941"/>
      <c r="BF1941"/>
      <c r="BG1941"/>
      <c r="BH1941"/>
      <c r="BI1941"/>
      <c r="BJ1941"/>
      <c r="BK1941"/>
      <c r="BL1941"/>
      <c r="BM1941"/>
      <c r="BN1941"/>
      <c r="BO1941"/>
      <c r="BP1941"/>
      <c r="BQ1941"/>
      <c r="BR1941"/>
      <c r="BS1941"/>
      <c r="BT1941"/>
    </row>
    <row r="1942" spans="1:72" s="8" customFormat="1" x14ac:dyDescent="0.25">
      <c r="A1942" s="93"/>
      <c r="B1942" s="93"/>
      <c r="C1942" s="93"/>
      <c r="D1942" s="93"/>
      <c r="E1942" s="104"/>
      <c r="F1942" s="104"/>
      <c r="G1942" s="104"/>
      <c r="H1942" s="104"/>
      <c r="I1942" s="104"/>
      <c r="J1942" s="104"/>
      <c r="K1942" s="104"/>
      <c r="L1942" s="104"/>
      <c r="M1942"/>
      <c r="N1942"/>
      <c r="O1942"/>
      <c r="P1942"/>
      <c r="Q1942"/>
      <c r="R1942"/>
      <c r="S1942"/>
      <c r="T1942"/>
      <c r="U1942"/>
      <c r="V1942"/>
      <c r="W1942"/>
      <c r="X1942"/>
      <c r="Y1942"/>
      <c r="Z1942"/>
      <c r="AA1942"/>
      <c r="AB1942"/>
      <c r="AC1942"/>
      <c r="AD1942"/>
      <c r="AE1942"/>
      <c r="AF1942"/>
      <c r="AG1942"/>
      <c r="AH1942"/>
      <c r="AI1942"/>
      <c r="AJ1942"/>
      <c r="AK1942"/>
      <c r="AL1942"/>
      <c r="AM1942"/>
      <c r="AN1942"/>
      <c r="AO1942"/>
      <c r="AP1942"/>
      <c r="AQ1942"/>
      <c r="AR1942"/>
      <c r="AS1942"/>
      <c r="AT1942"/>
      <c r="AU1942"/>
      <c r="AV1942"/>
      <c r="AW1942"/>
      <c r="AX1942"/>
      <c r="AY1942"/>
      <c r="AZ1942"/>
      <c r="BA1942"/>
      <c r="BB1942"/>
      <c r="BC1942"/>
      <c r="BD1942"/>
      <c r="BE1942"/>
      <c r="BF1942"/>
      <c r="BG1942"/>
      <c r="BH1942"/>
      <c r="BI1942"/>
      <c r="BJ1942"/>
      <c r="BK1942"/>
      <c r="BL1942"/>
      <c r="BM1942"/>
      <c r="BN1942"/>
      <c r="BO1942"/>
      <c r="BP1942"/>
      <c r="BQ1942"/>
      <c r="BR1942"/>
      <c r="BS1942"/>
      <c r="BT1942"/>
    </row>
    <row r="1943" spans="1:72" s="8" customFormat="1" x14ac:dyDescent="0.25">
      <c r="A1943" s="93"/>
      <c r="B1943" s="93"/>
      <c r="C1943" s="93"/>
      <c r="D1943" s="93"/>
      <c r="E1943" s="104"/>
      <c r="F1943" s="104"/>
      <c r="G1943" s="104"/>
      <c r="H1943" s="104"/>
      <c r="I1943" s="104"/>
      <c r="J1943" s="104"/>
      <c r="K1943" s="104"/>
      <c r="L1943" s="104"/>
      <c r="M1943"/>
      <c r="N1943"/>
      <c r="O1943"/>
      <c r="P1943"/>
      <c r="Q1943"/>
      <c r="R1943"/>
      <c r="S1943"/>
      <c r="T1943"/>
      <c r="U1943"/>
      <c r="V1943"/>
      <c r="W1943"/>
      <c r="X1943"/>
      <c r="Y1943"/>
      <c r="Z1943"/>
      <c r="AA1943"/>
      <c r="AB1943"/>
      <c r="AC1943"/>
      <c r="AD1943"/>
      <c r="AE1943"/>
      <c r="AF1943"/>
      <c r="AG1943"/>
      <c r="AH1943"/>
      <c r="AI1943"/>
      <c r="AJ1943"/>
      <c r="AK1943"/>
      <c r="AL1943"/>
      <c r="AM1943"/>
      <c r="AN1943"/>
      <c r="AO1943"/>
      <c r="AP1943"/>
      <c r="AQ1943"/>
      <c r="AR1943"/>
      <c r="AS1943"/>
      <c r="AT1943"/>
      <c r="AU1943"/>
      <c r="AV1943"/>
      <c r="AW1943"/>
      <c r="AX1943"/>
      <c r="AY1943"/>
      <c r="AZ1943"/>
      <c r="BA1943"/>
      <c r="BB1943"/>
      <c r="BC1943"/>
      <c r="BD1943"/>
      <c r="BE1943"/>
      <c r="BF1943"/>
      <c r="BG1943"/>
      <c r="BH1943"/>
      <c r="BI1943"/>
      <c r="BJ1943"/>
      <c r="BK1943"/>
      <c r="BL1943"/>
      <c r="BM1943"/>
      <c r="BN1943"/>
      <c r="BO1943"/>
      <c r="BP1943"/>
      <c r="BQ1943"/>
      <c r="BR1943"/>
      <c r="BS1943"/>
      <c r="BT1943"/>
    </row>
    <row r="1944" spans="1:72" s="8" customFormat="1" x14ac:dyDescent="0.25">
      <c r="A1944" s="93"/>
      <c r="B1944" s="93"/>
      <c r="C1944" s="93"/>
      <c r="D1944" s="93"/>
      <c r="E1944" s="104"/>
      <c r="F1944" s="104"/>
      <c r="G1944" s="104"/>
      <c r="H1944" s="104"/>
      <c r="I1944" s="104"/>
      <c r="J1944" s="104"/>
      <c r="K1944" s="104"/>
      <c r="L1944" s="104"/>
      <c r="M1944"/>
      <c r="N1944"/>
      <c r="O1944"/>
      <c r="P1944"/>
      <c r="Q1944"/>
      <c r="R1944"/>
      <c r="S1944"/>
      <c r="T1944"/>
      <c r="U1944"/>
      <c r="V1944"/>
      <c r="W1944"/>
      <c r="X1944"/>
      <c r="Y1944"/>
      <c r="Z1944"/>
      <c r="AA1944"/>
      <c r="AB1944"/>
      <c r="AC1944"/>
      <c r="AD1944"/>
      <c r="AE1944"/>
      <c r="AF1944"/>
      <c r="AG1944"/>
      <c r="AH1944"/>
      <c r="AI1944"/>
      <c r="AJ1944"/>
      <c r="AK1944"/>
      <c r="AL1944"/>
      <c r="AM1944"/>
      <c r="AN1944"/>
      <c r="AO1944"/>
      <c r="AP1944"/>
      <c r="AQ1944"/>
      <c r="AR1944"/>
      <c r="AS1944"/>
      <c r="AT1944"/>
      <c r="AU1944"/>
      <c r="AV1944"/>
      <c r="AW1944"/>
      <c r="AX1944"/>
      <c r="AY1944"/>
      <c r="AZ1944"/>
      <c r="BA1944"/>
      <c r="BB1944"/>
      <c r="BC1944"/>
      <c r="BD1944"/>
      <c r="BE1944"/>
      <c r="BF1944"/>
      <c r="BG1944"/>
      <c r="BH1944"/>
      <c r="BI1944"/>
      <c r="BJ1944"/>
      <c r="BK1944"/>
      <c r="BL1944"/>
      <c r="BM1944"/>
      <c r="BN1944"/>
      <c r="BO1944"/>
      <c r="BP1944"/>
      <c r="BQ1944"/>
      <c r="BR1944"/>
      <c r="BS1944"/>
      <c r="BT1944"/>
    </row>
    <row r="1945" spans="1:72" s="8" customFormat="1" x14ac:dyDescent="0.25">
      <c r="A1945" s="93"/>
      <c r="B1945" s="93"/>
      <c r="C1945" s="93"/>
      <c r="D1945" s="93"/>
      <c r="E1945" s="104"/>
      <c r="F1945" s="104"/>
      <c r="G1945" s="104"/>
      <c r="H1945" s="104"/>
      <c r="I1945" s="104"/>
      <c r="J1945" s="104"/>
      <c r="K1945" s="104"/>
      <c r="L1945" s="104"/>
      <c r="M1945"/>
      <c r="N1945"/>
      <c r="O1945"/>
      <c r="P1945"/>
      <c r="Q1945"/>
      <c r="R1945"/>
      <c r="S1945"/>
      <c r="T1945"/>
      <c r="U1945"/>
      <c r="V1945"/>
      <c r="W1945"/>
      <c r="X1945"/>
      <c r="Y1945"/>
      <c r="Z1945"/>
      <c r="AA1945"/>
      <c r="AB1945"/>
      <c r="AC1945"/>
      <c r="AD1945"/>
      <c r="AE1945"/>
      <c r="AF1945"/>
      <c r="AG1945"/>
      <c r="AH1945"/>
      <c r="AI1945"/>
      <c r="AJ1945"/>
      <c r="AK1945"/>
      <c r="AL1945"/>
      <c r="AM1945"/>
      <c r="AN1945"/>
      <c r="AO1945"/>
      <c r="AP1945"/>
      <c r="AQ1945"/>
      <c r="AR1945"/>
      <c r="AS1945"/>
      <c r="AT1945"/>
      <c r="AU1945"/>
      <c r="AV1945"/>
      <c r="AW1945"/>
      <c r="AX1945"/>
      <c r="AY1945"/>
      <c r="AZ1945"/>
      <c r="BA1945"/>
      <c r="BB1945"/>
      <c r="BC1945"/>
      <c r="BD1945"/>
      <c r="BE1945"/>
      <c r="BF1945"/>
      <c r="BG1945"/>
      <c r="BH1945"/>
      <c r="BI1945"/>
      <c r="BJ1945"/>
      <c r="BK1945"/>
      <c r="BL1945"/>
      <c r="BM1945"/>
      <c r="BN1945"/>
      <c r="BO1945"/>
      <c r="BP1945"/>
      <c r="BQ1945"/>
      <c r="BR1945"/>
      <c r="BS1945"/>
      <c r="BT1945"/>
    </row>
    <row r="1946" spans="1:72" s="8" customFormat="1" x14ac:dyDescent="0.25">
      <c r="A1946" s="93"/>
      <c r="B1946" s="93"/>
      <c r="C1946" s="93"/>
      <c r="D1946" s="93"/>
      <c r="E1946" s="104"/>
      <c r="F1946" s="104"/>
      <c r="G1946" s="104"/>
      <c r="H1946" s="104"/>
      <c r="I1946" s="104"/>
      <c r="J1946" s="104"/>
      <c r="K1946" s="104"/>
      <c r="L1946" s="104"/>
      <c r="M1946"/>
      <c r="N1946"/>
      <c r="O1946"/>
      <c r="P1946"/>
      <c r="Q1946"/>
      <c r="R1946"/>
      <c r="S1946"/>
      <c r="T1946"/>
      <c r="U1946"/>
      <c r="V1946"/>
      <c r="W1946"/>
      <c r="X1946"/>
      <c r="Y1946"/>
      <c r="Z1946"/>
      <c r="AA1946"/>
      <c r="AB1946"/>
      <c r="AC1946"/>
      <c r="AD1946"/>
      <c r="AE1946"/>
      <c r="AF1946"/>
      <c r="AG1946"/>
      <c r="AH1946"/>
      <c r="AI1946"/>
      <c r="AJ1946"/>
      <c r="AK1946"/>
      <c r="AL1946"/>
      <c r="AM1946"/>
      <c r="AN1946"/>
      <c r="AO1946"/>
      <c r="AP1946"/>
      <c r="AQ1946"/>
      <c r="AR1946"/>
      <c r="AS1946"/>
      <c r="AT1946"/>
      <c r="AU1946"/>
      <c r="AV1946"/>
      <c r="AW1946"/>
      <c r="AX1946"/>
      <c r="AY1946"/>
      <c r="AZ1946"/>
      <c r="BA1946"/>
      <c r="BB1946"/>
      <c r="BC1946"/>
      <c r="BD1946"/>
      <c r="BE1946"/>
      <c r="BF1946"/>
      <c r="BG1946"/>
      <c r="BH1946"/>
      <c r="BI1946"/>
      <c r="BJ1946"/>
      <c r="BK1946"/>
      <c r="BL1946"/>
      <c r="BM1946"/>
      <c r="BN1946"/>
      <c r="BO1946"/>
      <c r="BP1946"/>
      <c r="BQ1946"/>
      <c r="BR1946"/>
      <c r="BS1946"/>
      <c r="BT1946"/>
    </row>
    <row r="1947" spans="1:72" s="8" customFormat="1" x14ac:dyDescent="0.25">
      <c r="A1947" s="93"/>
      <c r="B1947" s="93"/>
      <c r="C1947" s="93"/>
      <c r="D1947" s="93"/>
      <c r="E1947" s="104"/>
      <c r="F1947" s="104"/>
      <c r="G1947" s="104"/>
      <c r="H1947" s="104"/>
      <c r="I1947" s="104"/>
      <c r="J1947" s="104"/>
      <c r="K1947" s="104"/>
      <c r="L1947" s="104"/>
      <c r="M1947"/>
      <c r="N1947"/>
      <c r="O1947"/>
      <c r="P1947"/>
      <c r="Q1947"/>
      <c r="R1947"/>
      <c r="S1947"/>
      <c r="T1947"/>
      <c r="U1947"/>
      <c r="V1947"/>
      <c r="W1947"/>
      <c r="X1947"/>
      <c r="Y1947"/>
      <c r="Z1947"/>
      <c r="AA1947"/>
      <c r="AB1947"/>
      <c r="AC1947"/>
      <c r="AD1947"/>
      <c r="AE1947"/>
      <c r="AF1947"/>
      <c r="AG1947"/>
      <c r="AH1947"/>
      <c r="AI1947"/>
      <c r="AJ1947"/>
      <c r="AK1947"/>
      <c r="AL1947"/>
      <c r="AM1947"/>
      <c r="AN1947"/>
      <c r="AO1947"/>
      <c r="AP1947"/>
      <c r="AQ1947"/>
      <c r="AR1947"/>
      <c r="AS1947"/>
      <c r="AT1947"/>
      <c r="AU1947"/>
      <c r="AV1947"/>
      <c r="AW1947"/>
      <c r="AX1947"/>
      <c r="AY1947"/>
      <c r="AZ1947"/>
      <c r="BA1947"/>
      <c r="BB1947"/>
      <c r="BC1947"/>
      <c r="BD1947"/>
      <c r="BE1947"/>
      <c r="BF1947"/>
      <c r="BG1947"/>
      <c r="BH1947"/>
      <c r="BI1947"/>
      <c r="BJ1947"/>
      <c r="BK1947"/>
      <c r="BL1947"/>
      <c r="BM1947"/>
      <c r="BN1947"/>
      <c r="BO1947"/>
      <c r="BP1947"/>
      <c r="BQ1947"/>
      <c r="BR1947"/>
      <c r="BS1947"/>
      <c r="BT1947"/>
    </row>
    <row r="1948" spans="1:72" s="8" customFormat="1" x14ac:dyDescent="0.25">
      <c r="A1948" s="93"/>
      <c r="B1948" s="93"/>
      <c r="C1948" s="93"/>
      <c r="D1948" s="93"/>
      <c r="E1948" s="104"/>
      <c r="F1948" s="104"/>
      <c r="G1948" s="104"/>
      <c r="H1948" s="104"/>
      <c r="I1948" s="104"/>
      <c r="J1948" s="104"/>
      <c r="K1948" s="104"/>
      <c r="L1948" s="104"/>
      <c r="M1948"/>
      <c r="N1948"/>
      <c r="O1948"/>
      <c r="P1948"/>
      <c r="Q1948"/>
      <c r="R1948"/>
      <c r="S1948"/>
      <c r="T1948"/>
      <c r="U1948"/>
      <c r="V1948"/>
      <c r="W1948"/>
      <c r="X1948"/>
      <c r="Y1948"/>
      <c r="Z1948"/>
      <c r="AA1948"/>
      <c r="AB1948"/>
      <c r="AC1948"/>
      <c r="AD1948"/>
      <c r="AE1948"/>
      <c r="AF1948"/>
      <c r="AG1948"/>
      <c r="AH1948"/>
      <c r="AI1948"/>
      <c r="AJ1948"/>
      <c r="AK1948"/>
      <c r="AL1948"/>
      <c r="AM1948"/>
      <c r="AN1948"/>
      <c r="AO1948"/>
      <c r="AP1948"/>
      <c r="AQ1948"/>
      <c r="AR1948"/>
      <c r="AS1948"/>
      <c r="AT1948"/>
      <c r="AU1948"/>
      <c r="AV1948"/>
      <c r="AW1948"/>
      <c r="AX1948"/>
      <c r="AY1948"/>
      <c r="AZ1948"/>
      <c r="BA1948"/>
      <c r="BB1948"/>
      <c r="BC1948"/>
      <c r="BD1948"/>
      <c r="BE1948"/>
      <c r="BF1948"/>
      <c r="BG1948"/>
      <c r="BH1948"/>
      <c r="BI1948"/>
      <c r="BJ1948"/>
      <c r="BK1948"/>
      <c r="BL1948"/>
      <c r="BM1948"/>
      <c r="BN1948"/>
      <c r="BO1948"/>
      <c r="BP1948"/>
      <c r="BQ1948"/>
      <c r="BR1948"/>
      <c r="BS1948"/>
      <c r="BT1948"/>
    </row>
    <row r="1949" spans="1:72" s="8" customFormat="1" x14ac:dyDescent="0.25">
      <c r="A1949" s="93"/>
      <c r="B1949" s="93"/>
      <c r="C1949" s="93"/>
      <c r="D1949" s="93"/>
      <c r="E1949" s="104"/>
      <c r="F1949" s="104"/>
      <c r="G1949" s="104"/>
      <c r="H1949" s="104"/>
      <c r="I1949" s="104"/>
      <c r="J1949" s="104"/>
      <c r="K1949" s="104"/>
      <c r="L1949" s="104"/>
      <c r="M1949"/>
      <c r="N1949"/>
      <c r="O1949"/>
      <c r="P1949"/>
      <c r="Q1949"/>
      <c r="R1949"/>
      <c r="S1949"/>
      <c r="T1949"/>
      <c r="U1949"/>
      <c r="V1949"/>
      <c r="W1949"/>
      <c r="X1949"/>
      <c r="Y1949"/>
      <c r="Z1949"/>
      <c r="AA1949"/>
      <c r="AB1949"/>
      <c r="AC1949"/>
      <c r="AD1949"/>
      <c r="AE1949"/>
      <c r="AF1949"/>
      <c r="AG1949"/>
      <c r="AH1949"/>
      <c r="AI1949"/>
      <c r="AJ1949"/>
      <c r="AK1949"/>
      <c r="AL1949"/>
      <c r="AM1949"/>
      <c r="AN1949"/>
      <c r="AO1949"/>
      <c r="AP1949"/>
      <c r="AQ1949"/>
      <c r="AR1949"/>
      <c r="AS1949"/>
      <c r="AT1949"/>
      <c r="AU1949"/>
      <c r="AV1949"/>
      <c r="AW1949"/>
      <c r="AX1949"/>
      <c r="AY1949"/>
      <c r="AZ1949"/>
      <c r="BA1949"/>
      <c r="BB1949"/>
      <c r="BC1949"/>
      <c r="BD1949"/>
      <c r="BE1949"/>
      <c r="BF1949"/>
      <c r="BG1949"/>
      <c r="BH1949"/>
      <c r="BI1949"/>
      <c r="BJ1949"/>
      <c r="BK1949"/>
      <c r="BL1949"/>
      <c r="BM1949"/>
      <c r="BN1949"/>
      <c r="BO1949"/>
      <c r="BP1949"/>
      <c r="BQ1949"/>
      <c r="BR1949"/>
      <c r="BS1949"/>
      <c r="BT1949"/>
    </row>
    <row r="1950" spans="1:72" s="8" customFormat="1" x14ac:dyDescent="0.25">
      <c r="A1950" s="93"/>
      <c r="B1950" s="93"/>
      <c r="C1950" s="93"/>
      <c r="D1950" s="93"/>
      <c r="E1950" s="104"/>
      <c r="F1950" s="104"/>
      <c r="G1950" s="104"/>
      <c r="H1950" s="104"/>
      <c r="I1950" s="104"/>
      <c r="J1950" s="104"/>
      <c r="K1950" s="104"/>
      <c r="L1950" s="104"/>
      <c r="M1950"/>
      <c r="N1950"/>
      <c r="O1950"/>
      <c r="P1950"/>
      <c r="Q1950"/>
      <c r="R1950"/>
      <c r="S1950"/>
      <c r="T1950"/>
      <c r="U1950"/>
      <c r="V1950"/>
      <c r="W1950"/>
      <c r="X1950"/>
      <c r="Y1950"/>
      <c r="Z1950"/>
      <c r="AA1950"/>
      <c r="AB1950"/>
      <c r="AC1950"/>
      <c r="AD1950"/>
      <c r="AE1950"/>
      <c r="AF1950"/>
      <c r="AG1950"/>
      <c r="AH1950"/>
      <c r="AI1950"/>
      <c r="AJ1950"/>
      <c r="AK1950"/>
      <c r="AL1950"/>
      <c r="AM1950"/>
      <c r="AN1950"/>
      <c r="AO1950"/>
      <c r="AP1950"/>
      <c r="AQ1950"/>
      <c r="AR1950"/>
      <c r="AS1950"/>
      <c r="AT1950"/>
      <c r="AU1950"/>
      <c r="AV1950"/>
      <c r="AW1950"/>
      <c r="AX1950"/>
      <c r="AY1950"/>
      <c r="AZ1950"/>
      <c r="BA1950"/>
      <c r="BB1950"/>
      <c r="BC1950"/>
      <c r="BD1950"/>
      <c r="BE1950"/>
      <c r="BF1950"/>
      <c r="BG1950"/>
      <c r="BH1950"/>
      <c r="BI1950"/>
      <c r="BJ1950"/>
      <c r="BK1950"/>
      <c r="BL1950"/>
      <c r="BM1950"/>
      <c r="BN1950"/>
      <c r="BO1950"/>
      <c r="BP1950"/>
      <c r="BQ1950"/>
      <c r="BR1950"/>
      <c r="BS1950"/>
      <c r="BT1950"/>
    </row>
    <row r="1951" spans="1:72" s="8" customFormat="1" x14ac:dyDescent="0.25">
      <c r="A1951" s="93"/>
      <c r="B1951" s="93"/>
      <c r="C1951" s="93"/>
      <c r="D1951" s="93"/>
      <c r="E1951" s="104"/>
      <c r="F1951" s="104"/>
      <c r="G1951" s="104"/>
      <c r="H1951" s="104"/>
      <c r="I1951" s="104"/>
      <c r="J1951" s="104"/>
      <c r="K1951" s="104"/>
      <c r="L1951" s="104"/>
      <c r="M1951"/>
      <c r="N1951"/>
      <c r="O1951"/>
      <c r="P1951"/>
      <c r="Q1951"/>
      <c r="R1951"/>
      <c r="S1951"/>
      <c r="T1951"/>
      <c r="U1951"/>
      <c r="V1951"/>
      <c r="W1951"/>
      <c r="X1951"/>
      <c r="Y1951"/>
      <c r="Z1951"/>
      <c r="AA1951"/>
      <c r="AB1951"/>
      <c r="AC1951"/>
      <c r="AD1951"/>
      <c r="AE1951"/>
      <c r="AF1951"/>
      <c r="AG1951"/>
      <c r="AH1951"/>
      <c r="AI1951"/>
      <c r="AJ1951"/>
      <c r="AK1951"/>
      <c r="AL1951"/>
      <c r="AM1951"/>
      <c r="AN1951"/>
      <c r="AO1951"/>
      <c r="AP1951"/>
      <c r="AQ1951"/>
      <c r="AR1951"/>
      <c r="AS1951"/>
      <c r="AT1951"/>
      <c r="AU1951"/>
      <c r="AV1951"/>
      <c r="AW1951"/>
      <c r="AX1951"/>
      <c r="AY1951"/>
      <c r="AZ1951"/>
      <c r="BA1951"/>
      <c r="BB1951"/>
      <c r="BC1951"/>
      <c r="BD1951"/>
      <c r="BE1951"/>
      <c r="BF1951"/>
      <c r="BG1951"/>
      <c r="BH1951"/>
      <c r="BI1951"/>
      <c r="BJ1951"/>
      <c r="BK1951"/>
      <c r="BL1951"/>
      <c r="BM1951"/>
      <c r="BN1951"/>
      <c r="BO1951"/>
      <c r="BP1951"/>
      <c r="BQ1951"/>
      <c r="BR1951"/>
      <c r="BS1951"/>
      <c r="BT1951"/>
    </row>
    <row r="1952" spans="1:72" s="8" customFormat="1" x14ac:dyDescent="0.25">
      <c r="A1952" s="93"/>
      <c r="B1952" s="93"/>
      <c r="C1952" s="93"/>
      <c r="D1952" s="93"/>
      <c r="E1952" s="104"/>
      <c r="F1952" s="104"/>
      <c r="G1952" s="104"/>
      <c r="H1952" s="104"/>
      <c r="I1952" s="104"/>
      <c r="J1952" s="104"/>
      <c r="K1952" s="104"/>
      <c r="L1952" s="104"/>
      <c r="M1952"/>
      <c r="N1952"/>
      <c r="O1952"/>
      <c r="P1952"/>
      <c r="Q1952"/>
      <c r="R1952"/>
      <c r="S1952"/>
      <c r="T1952"/>
      <c r="U1952"/>
      <c r="V1952"/>
      <c r="W1952"/>
      <c r="X1952"/>
      <c r="Y1952"/>
      <c r="Z1952"/>
      <c r="AA1952"/>
      <c r="AB1952"/>
      <c r="AC1952"/>
      <c r="AD1952"/>
      <c r="AE1952"/>
      <c r="AF1952"/>
      <c r="AG1952"/>
      <c r="AH1952"/>
      <c r="AI1952"/>
      <c r="AJ1952"/>
      <c r="AK1952"/>
      <c r="AL1952"/>
      <c r="AM1952"/>
      <c r="AN1952"/>
      <c r="AO1952"/>
      <c r="AP1952"/>
      <c r="AQ1952"/>
      <c r="AR1952"/>
      <c r="AS1952"/>
      <c r="AT1952"/>
      <c r="AU1952"/>
      <c r="AV1952"/>
      <c r="AW1952"/>
      <c r="AX1952"/>
      <c r="AY1952"/>
      <c r="AZ1952"/>
      <c r="BA1952"/>
      <c r="BB1952"/>
      <c r="BC1952"/>
      <c r="BD1952"/>
      <c r="BE1952"/>
      <c r="BF1952"/>
      <c r="BG1952"/>
      <c r="BH1952"/>
      <c r="BI1952"/>
      <c r="BJ1952"/>
      <c r="BK1952"/>
      <c r="BL1952"/>
      <c r="BM1952"/>
      <c r="BN1952"/>
      <c r="BO1952"/>
      <c r="BP1952"/>
      <c r="BQ1952"/>
      <c r="BR1952"/>
      <c r="BS1952"/>
      <c r="BT1952"/>
    </row>
    <row r="1953" spans="1:72" s="8" customFormat="1" x14ac:dyDescent="0.25">
      <c r="A1953" s="93"/>
      <c r="B1953" s="93"/>
      <c r="C1953" s="93"/>
      <c r="D1953" s="93"/>
      <c r="E1953" s="104"/>
      <c r="F1953" s="104"/>
      <c r="G1953" s="104"/>
      <c r="H1953" s="104"/>
      <c r="I1953" s="104"/>
      <c r="J1953" s="104"/>
      <c r="K1953" s="104"/>
      <c r="L1953" s="104"/>
      <c r="M1953"/>
      <c r="N1953"/>
      <c r="O1953"/>
      <c r="P1953"/>
      <c r="Q1953"/>
      <c r="R1953"/>
      <c r="S1953"/>
      <c r="T1953"/>
      <c r="U1953"/>
      <c r="V1953"/>
      <c r="W1953"/>
      <c r="X1953"/>
      <c r="Y1953"/>
      <c r="Z1953"/>
      <c r="AA1953"/>
      <c r="AB1953"/>
      <c r="AC1953"/>
      <c r="AD1953"/>
      <c r="AE1953"/>
      <c r="AF1953"/>
      <c r="AG1953"/>
      <c r="AH1953"/>
      <c r="AI1953"/>
      <c r="AJ1953"/>
      <c r="AK1953"/>
      <c r="AL1953"/>
      <c r="AM1953"/>
      <c r="AN1953"/>
      <c r="AO1953"/>
      <c r="AP1953"/>
      <c r="AQ1953"/>
      <c r="AR1953"/>
      <c r="AS1953"/>
      <c r="AT1953"/>
      <c r="AU1953"/>
      <c r="AV1953"/>
      <c r="AW1953"/>
      <c r="AX1953"/>
      <c r="AY1953"/>
      <c r="AZ1953"/>
      <c r="BA1953"/>
      <c r="BB1953"/>
      <c r="BC1953"/>
      <c r="BD1953"/>
      <c r="BE1953"/>
      <c r="BF1953"/>
      <c r="BG1953"/>
      <c r="BH1953"/>
      <c r="BI1953"/>
      <c r="BJ1953"/>
      <c r="BK1953"/>
      <c r="BL1953"/>
      <c r="BM1953"/>
      <c r="BN1953"/>
      <c r="BO1953"/>
      <c r="BP1953"/>
      <c r="BQ1953"/>
      <c r="BR1953"/>
      <c r="BS1953"/>
      <c r="BT1953"/>
    </row>
    <row r="1954" spans="1:72" s="8" customFormat="1" x14ac:dyDescent="0.25">
      <c r="A1954" s="93"/>
      <c r="B1954" s="93"/>
      <c r="C1954" s="93"/>
      <c r="D1954" s="93"/>
      <c r="E1954" s="104"/>
      <c r="F1954" s="104"/>
      <c r="G1954" s="104"/>
      <c r="H1954" s="104"/>
      <c r="I1954" s="104"/>
      <c r="J1954" s="104"/>
      <c r="K1954" s="104"/>
      <c r="L1954" s="104"/>
      <c r="M1954"/>
      <c r="N1954"/>
      <c r="O1954"/>
      <c r="P1954"/>
      <c r="Q1954"/>
      <c r="R1954"/>
      <c r="S1954"/>
      <c r="T1954"/>
      <c r="U1954"/>
      <c r="V1954"/>
      <c r="W1954"/>
      <c r="X1954"/>
      <c r="Y1954"/>
      <c r="Z1954"/>
      <c r="AA1954"/>
      <c r="AB1954"/>
      <c r="AC1954"/>
      <c r="AD1954"/>
      <c r="AE1954"/>
      <c r="AF1954"/>
      <c r="AG1954"/>
      <c r="AH1954"/>
      <c r="AI1954"/>
      <c r="AJ1954"/>
      <c r="AK1954"/>
      <c r="AL1954"/>
      <c r="AM1954"/>
      <c r="AN1954"/>
      <c r="AO1954"/>
      <c r="AP1954"/>
      <c r="AQ1954"/>
      <c r="AR1954"/>
      <c r="AS1954"/>
      <c r="AT1954"/>
      <c r="AU1954"/>
      <c r="AV1954"/>
      <c r="AW1954"/>
      <c r="AX1954"/>
      <c r="AY1954"/>
      <c r="AZ1954"/>
      <c r="BA1954"/>
      <c r="BB1954"/>
      <c r="BC1954"/>
      <c r="BD1954"/>
      <c r="BE1954"/>
      <c r="BF1954"/>
      <c r="BG1954"/>
      <c r="BH1954"/>
      <c r="BI1954"/>
      <c r="BJ1954"/>
      <c r="BK1954"/>
      <c r="BL1954"/>
      <c r="BM1954"/>
      <c r="BN1954"/>
      <c r="BO1954"/>
      <c r="BP1954"/>
      <c r="BQ1954"/>
      <c r="BR1954"/>
      <c r="BS1954"/>
      <c r="BT1954"/>
    </row>
    <row r="1955" spans="1:72" s="8" customFormat="1" x14ac:dyDescent="0.25">
      <c r="A1955" s="93"/>
      <c r="B1955" s="93"/>
      <c r="C1955" s="93"/>
      <c r="D1955" s="93"/>
      <c r="E1955" s="104"/>
      <c r="F1955" s="104"/>
      <c r="G1955" s="104"/>
      <c r="H1955" s="104"/>
      <c r="I1955" s="104"/>
      <c r="J1955" s="104"/>
      <c r="K1955" s="104"/>
      <c r="L1955" s="104"/>
      <c r="M1955"/>
      <c r="N1955"/>
      <c r="O1955"/>
      <c r="P1955"/>
      <c r="Q1955"/>
      <c r="R1955"/>
      <c r="S1955"/>
      <c r="T1955"/>
      <c r="U1955"/>
      <c r="V1955"/>
      <c r="W1955"/>
      <c r="X1955"/>
      <c r="Y1955"/>
      <c r="Z1955"/>
      <c r="AA1955"/>
      <c r="AB1955"/>
      <c r="AC1955"/>
      <c r="AD1955"/>
      <c r="AE1955"/>
      <c r="AF1955"/>
      <c r="AG1955"/>
      <c r="AH1955"/>
      <c r="AI1955"/>
      <c r="AJ1955"/>
      <c r="AK1955"/>
      <c r="AL1955"/>
      <c r="AM1955"/>
      <c r="AN1955"/>
      <c r="AO1955"/>
      <c r="AP1955"/>
      <c r="AQ1955"/>
      <c r="AR1955"/>
      <c r="AS1955"/>
      <c r="AT1955"/>
      <c r="AU1955"/>
      <c r="AV1955"/>
      <c r="AW1955"/>
      <c r="AX1955"/>
      <c r="AY1955"/>
      <c r="AZ1955"/>
      <c r="BA1955"/>
      <c r="BB1955"/>
      <c r="BC1955"/>
      <c r="BD1955"/>
      <c r="BE1955"/>
      <c r="BF1955"/>
      <c r="BG1955"/>
      <c r="BH1955"/>
      <c r="BI1955"/>
      <c r="BJ1955"/>
      <c r="BK1955"/>
      <c r="BL1955"/>
      <c r="BM1955"/>
      <c r="BN1955"/>
      <c r="BO1955"/>
      <c r="BP1955"/>
      <c r="BQ1955"/>
      <c r="BR1955"/>
      <c r="BS1955"/>
      <c r="BT1955"/>
    </row>
    <row r="1956" spans="1:72" s="8" customFormat="1" x14ac:dyDescent="0.25">
      <c r="A1956" s="93"/>
      <c r="B1956" s="93"/>
      <c r="C1956" s="93"/>
      <c r="D1956" s="93"/>
      <c r="E1956" s="104"/>
      <c r="F1956" s="104"/>
      <c r="G1956" s="104"/>
      <c r="H1956" s="104"/>
      <c r="I1956" s="104"/>
      <c r="J1956" s="104"/>
      <c r="K1956" s="104"/>
      <c r="L1956" s="104"/>
      <c r="M1956"/>
      <c r="N1956"/>
      <c r="O1956"/>
      <c r="P1956"/>
      <c r="Q1956"/>
      <c r="R1956"/>
      <c r="S1956"/>
      <c r="T1956"/>
      <c r="U1956"/>
      <c r="V1956"/>
      <c r="W1956"/>
      <c r="X1956"/>
      <c r="Y1956"/>
      <c r="Z1956"/>
      <c r="AA1956"/>
      <c r="AB1956"/>
      <c r="AC1956"/>
      <c r="AD1956"/>
      <c r="AE1956"/>
      <c r="AF1956"/>
      <c r="AG1956"/>
      <c r="AH1956"/>
      <c r="AI1956"/>
      <c r="AJ1956"/>
      <c r="AK1956"/>
      <c r="AL1956"/>
      <c r="AM1956"/>
      <c r="AN1956"/>
      <c r="AO1956"/>
      <c r="AP1956"/>
      <c r="AQ1956"/>
      <c r="AR1956"/>
      <c r="AS1956"/>
      <c r="AT1956"/>
      <c r="AU1956"/>
      <c r="AV1956"/>
      <c r="AW1956"/>
      <c r="AX1956"/>
      <c r="AY1956"/>
      <c r="AZ1956"/>
      <c r="BA1956"/>
      <c r="BB1956"/>
      <c r="BC1956"/>
      <c r="BD1956"/>
      <c r="BE1956"/>
      <c r="BF1956"/>
      <c r="BG1956"/>
      <c r="BH1956"/>
      <c r="BI1956"/>
      <c r="BJ1956"/>
      <c r="BK1956"/>
      <c r="BL1956"/>
      <c r="BM1956"/>
      <c r="BN1956"/>
      <c r="BO1956"/>
      <c r="BP1956"/>
      <c r="BQ1956"/>
      <c r="BR1956"/>
      <c r="BS1956"/>
      <c r="BT1956"/>
    </row>
    <row r="1957" spans="1:72" s="8" customFormat="1" x14ac:dyDescent="0.25">
      <c r="A1957" s="93"/>
      <c r="B1957" s="93"/>
      <c r="C1957" s="93"/>
      <c r="D1957" s="93"/>
      <c r="E1957" s="104"/>
      <c r="F1957" s="104"/>
      <c r="G1957" s="104"/>
      <c r="H1957" s="104"/>
      <c r="I1957" s="104"/>
      <c r="J1957" s="104"/>
      <c r="K1957" s="104"/>
      <c r="L1957" s="104"/>
      <c r="M1957"/>
      <c r="N1957"/>
      <c r="O1957"/>
      <c r="P1957"/>
      <c r="Q1957"/>
      <c r="R1957"/>
      <c r="S1957"/>
      <c r="T1957"/>
      <c r="U1957"/>
      <c r="V1957"/>
      <c r="W1957"/>
      <c r="X1957"/>
      <c r="Y1957"/>
      <c r="Z1957"/>
      <c r="AA1957"/>
      <c r="AB1957"/>
      <c r="AC1957"/>
      <c r="AD1957"/>
      <c r="AE1957"/>
      <c r="AF1957"/>
      <c r="AG1957"/>
      <c r="AH1957"/>
      <c r="AI1957"/>
      <c r="AJ1957"/>
      <c r="AK1957"/>
      <c r="AL1957"/>
      <c r="AM1957"/>
      <c r="AN1957"/>
      <c r="AO1957"/>
      <c r="AP1957"/>
      <c r="AQ1957"/>
      <c r="AR1957"/>
      <c r="AS1957"/>
      <c r="AT1957"/>
      <c r="AU1957"/>
      <c r="AV1957"/>
      <c r="AW1957"/>
      <c r="AX1957"/>
      <c r="AY1957"/>
      <c r="AZ1957"/>
      <c r="BA1957"/>
      <c r="BB1957"/>
      <c r="BC1957"/>
      <c r="BD1957"/>
      <c r="BE1957"/>
      <c r="BF1957"/>
      <c r="BG1957"/>
      <c r="BH1957"/>
      <c r="BI1957"/>
      <c r="BJ1957"/>
      <c r="BK1957"/>
      <c r="BL1957"/>
      <c r="BM1957"/>
      <c r="BN1957"/>
      <c r="BO1957"/>
      <c r="BP1957"/>
      <c r="BQ1957"/>
      <c r="BR1957"/>
      <c r="BS1957"/>
      <c r="BT1957"/>
    </row>
    <row r="1958" spans="1:72" s="8" customFormat="1" x14ac:dyDescent="0.25">
      <c r="A1958" s="93"/>
      <c r="B1958" s="93"/>
      <c r="C1958" s="93"/>
      <c r="D1958" s="93"/>
      <c r="E1958" s="104"/>
      <c r="F1958" s="104"/>
      <c r="G1958" s="104"/>
      <c r="H1958" s="104"/>
      <c r="I1958" s="104"/>
      <c r="J1958" s="104"/>
      <c r="K1958" s="104"/>
      <c r="L1958" s="104"/>
      <c r="M1958"/>
      <c r="N1958"/>
      <c r="O1958"/>
      <c r="P1958"/>
      <c r="Q1958"/>
      <c r="R1958"/>
      <c r="S1958"/>
      <c r="T1958"/>
      <c r="U1958"/>
      <c r="V1958"/>
      <c r="W1958"/>
      <c r="X1958"/>
      <c r="Y1958"/>
      <c r="Z1958"/>
      <c r="AA1958"/>
      <c r="AB1958"/>
      <c r="AC1958"/>
      <c r="AD1958"/>
      <c r="AE1958"/>
      <c r="AF1958"/>
      <c r="AG1958"/>
      <c r="AH1958"/>
      <c r="AI1958"/>
      <c r="AJ1958"/>
      <c r="AK1958"/>
      <c r="AL1958"/>
      <c r="AM1958"/>
      <c r="AN1958"/>
      <c r="AO1958"/>
      <c r="AP1958"/>
      <c r="AQ1958"/>
      <c r="AR1958"/>
      <c r="AS1958"/>
      <c r="AT1958"/>
      <c r="AU1958"/>
      <c r="AV1958"/>
      <c r="AW1958"/>
      <c r="AX1958"/>
      <c r="AY1958"/>
      <c r="AZ1958"/>
      <c r="BA1958"/>
      <c r="BB1958"/>
      <c r="BC1958"/>
      <c r="BD1958"/>
      <c r="BE1958"/>
      <c r="BF1958"/>
      <c r="BG1958"/>
      <c r="BH1958"/>
      <c r="BI1958"/>
      <c r="BJ1958"/>
      <c r="BK1958"/>
      <c r="BL1958"/>
      <c r="BM1958"/>
      <c r="BN1958"/>
      <c r="BO1958"/>
      <c r="BP1958"/>
      <c r="BQ1958"/>
      <c r="BR1958"/>
      <c r="BS1958"/>
      <c r="BT1958"/>
    </row>
    <row r="1959" spans="1:72" s="8" customFormat="1" x14ac:dyDescent="0.25">
      <c r="A1959" s="93"/>
      <c r="B1959" s="93"/>
      <c r="C1959" s="93"/>
      <c r="D1959" s="93"/>
      <c r="E1959" s="104"/>
      <c r="F1959" s="104"/>
      <c r="G1959" s="104"/>
      <c r="H1959" s="104"/>
      <c r="I1959" s="104"/>
      <c r="J1959" s="104"/>
      <c r="K1959" s="104"/>
      <c r="L1959" s="104"/>
      <c r="M1959"/>
      <c r="N1959"/>
      <c r="O1959"/>
      <c r="P1959"/>
      <c r="Q1959"/>
      <c r="R1959"/>
      <c r="S1959"/>
      <c r="T1959"/>
      <c r="U1959"/>
      <c r="V1959"/>
      <c r="W1959"/>
      <c r="X1959"/>
      <c r="Y1959"/>
      <c r="Z1959"/>
      <c r="AA1959"/>
      <c r="AB1959"/>
      <c r="AC1959"/>
      <c r="AD1959"/>
      <c r="AE1959"/>
      <c r="AF1959"/>
      <c r="AG1959"/>
      <c r="AH1959"/>
      <c r="AI1959"/>
      <c r="AJ1959"/>
      <c r="AK1959"/>
      <c r="AL1959"/>
      <c r="AM1959"/>
      <c r="AN1959"/>
      <c r="AO1959"/>
      <c r="AP1959"/>
      <c r="AQ1959"/>
      <c r="AR1959"/>
      <c r="AS1959"/>
      <c r="AT1959"/>
      <c r="AU1959"/>
      <c r="AV1959"/>
      <c r="AW1959"/>
      <c r="AX1959"/>
      <c r="AY1959"/>
      <c r="AZ1959"/>
      <c r="BA1959"/>
      <c r="BB1959"/>
      <c r="BC1959"/>
      <c r="BD1959"/>
      <c r="BE1959"/>
      <c r="BF1959"/>
      <c r="BG1959"/>
      <c r="BH1959"/>
      <c r="BI1959"/>
      <c r="BJ1959"/>
      <c r="BK1959"/>
      <c r="BL1959"/>
      <c r="BM1959"/>
      <c r="BN1959"/>
      <c r="BO1959"/>
      <c r="BP1959"/>
      <c r="BQ1959"/>
      <c r="BR1959"/>
      <c r="BS1959"/>
      <c r="BT1959"/>
    </row>
    <row r="1960" spans="1:72" s="8" customFormat="1" x14ac:dyDescent="0.25">
      <c r="A1960" s="93"/>
      <c r="B1960" s="93"/>
      <c r="C1960" s="93"/>
      <c r="D1960" s="93"/>
      <c r="E1960" s="104"/>
      <c r="F1960" s="104"/>
      <c r="G1960" s="104"/>
      <c r="H1960" s="104"/>
      <c r="I1960" s="104"/>
      <c r="J1960" s="104"/>
      <c r="K1960" s="104"/>
      <c r="L1960" s="104"/>
      <c r="M1960"/>
      <c r="N1960"/>
      <c r="O1960"/>
      <c r="P1960"/>
      <c r="Q1960"/>
      <c r="R1960"/>
      <c r="S1960"/>
      <c r="T1960"/>
      <c r="U1960"/>
      <c r="V1960"/>
      <c r="W1960"/>
      <c r="X1960"/>
      <c r="Y1960"/>
      <c r="Z1960"/>
      <c r="AA1960"/>
      <c r="AB1960"/>
      <c r="AC1960"/>
      <c r="AD1960"/>
      <c r="AE1960"/>
      <c r="AF1960"/>
      <c r="AG1960"/>
      <c r="AH1960"/>
      <c r="AI1960"/>
      <c r="AJ1960"/>
      <c r="AK1960"/>
      <c r="AL1960"/>
      <c r="AM1960"/>
      <c r="AN1960"/>
      <c r="AO1960"/>
      <c r="AP1960"/>
      <c r="AQ1960"/>
      <c r="AR1960"/>
      <c r="AS1960"/>
      <c r="AT1960"/>
      <c r="AU1960"/>
      <c r="AV1960"/>
      <c r="AW1960"/>
      <c r="AX1960"/>
      <c r="AY1960"/>
      <c r="AZ1960"/>
      <c r="BA1960"/>
      <c r="BB1960"/>
      <c r="BC1960"/>
      <c r="BD1960"/>
      <c r="BE1960"/>
      <c r="BF1960"/>
      <c r="BG1960"/>
      <c r="BH1960"/>
      <c r="BI1960"/>
      <c r="BJ1960"/>
      <c r="BK1960"/>
      <c r="BL1960"/>
      <c r="BM1960"/>
      <c r="BN1960"/>
      <c r="BO1960"/>
      <c r="BP1960"/>
      <c r="BQ1960"/>
      <c r="BR1960"/>
      <c r="BS1960"/>
      <c r="BT1960"/>
    </row>
    <row r="1961" spans="1:72" s="8" customFormat="1" x14ac:dyDescent="0.25">
      <c r="A1961" s="93"/>
      <c r="B1961" s="93"/>
      <c r="C1961" s="93"/>
      <c r="D1961" s="93"/>
      <c r="E1961" s="104"/>
      <c r="F1961" s="104"/>
      <c r="G1961" s="104"/>
      <c r="H1961" s="104"/>
      <c r="I1961" s="104"/>
      <c r="J1961" s="104"/>
      <c r="K1961" s="104"/>
      <c r="L1961" s="104"/>
      <c r="M1961"/>
      <c r="N1961"/>
      <c r="O1961"/>
      <c r="P1961"/>
      <c r="Q1961"/>
      <c r="R1961"/>
      <c r="S1961"/>
      <c r="T1961"/>
      <c r="U1961"/>
      <c r="V1961"/>
      <c r="W1961"/>
      <c r="X1961"/>
      <c r="Y1961"/>
      <c r="Z1961"/>
      <c r="AA1961"/>
      <c r="AB1961"/>
      <c r="AC1961"/>
      <c r="AD1961"/>
      <c r="AE1961"/>
      <c r="AF1961"/>
      <c r="AG1961"/>
      <c r="AH1961"/>
      <c r="AI1961"/>
      <c r="AJ1961"/>
      <c r="AK1961"/>
      <c r="AL1961"/>
      <c r="AM1961"/>
      <c r="AN1961"/>
      <c r="AO1961"/>
      <c r="AP1961"/>
      <c r="AQ1961"/>
      <c r="AR1961"/>
      <c r="AS1961"/>
      <c r="AT1961"/>
      <c r="AU1961"/>
      <c r="AV1961"/>
      <c r="AW1961"/>
      <c r="AX1961"/>
      <c r="AY1961"/>
      <c r="AZ1961"/>
      <c r="BA1961"/>
      <c r="BB1961"/>
      <c r="BC1961"/>
      <c r="BD1961"/>
      <c r="BE1961"/>
      <c r="BF1961"/>
      <c r="BG1961"/>
      <c r="BH1961"/>
      <c r="BI1961"/>
      <c r="BJ1961"/>
      <c r="BK1961"/>
      <c r="BL1961"/>
      <c r="BM1961"/>
      <c r="BN1961"/>
      <c r="BO1961"/>
      <c r="BP1961"/>
      <c r="BQ1961"/>
      <c r="BR1961"/>
      <c r="BS1961"/>
      <c r="BT1961"/>
    </row>
    <row r="1962" spans="1:72" s="8" customFormat="1" x14ac:dyDescent="0.25">
      <c r="A1962" s="93"/>
      <c r="B1962" s="93"/>
      <c r="C1962" s="93"/>
      <c r="D1962" s="93"/>
      <c r="E1962" s="104"/>
      <c r="F1962" s="104"/>
      <c r="G1962" s="104"/>
      <c r="H1962" s="104"/>
      <c r="I1962" s="104"/>
      <c r="J1962" s="104"/>
      <c r="K1962" s="104"/>
      <c r="L1962" s="104"/>
      <c r="M1962"/>
      <c r="N1962"/>
      <c r="O1962"/>
      <c r="P1962"/>
      <c r="Q1962"/>
      <c r="R1962"/>
      <c r="S1962"/>
      <c r="T1962"/>
      <c r="U1962"/>
      <c r="V1962"/>
      <c r="W1962"/>
      <c r="X1962"/>
      <c r="Y1962"/>
      <c r="Z1962"/>
      <c r="AA1962"/>
      <c r="AB1962"/>
      <c r="AC1962"/>
      <c r="AD1962"/>
      <c r="AE1962"/>
      <c r="AF1962"/>
      <c r="AG1962"/>
      <c r="AH1962"/>
      <c r="AI1962"/>
      <c r="AJ1962"/>
      <c r="AK1962"/>
      <c r="AL1962"/>
      <c r="AM1962"/>
      <c r="AN1962"/>
      <c r="AO1962"/>
      <c r="AP1962"/>
      <c r="AQ1962"/>
      <c r="AR1962"/>
      <c r="AS1962"/>
      <c r="AT1962"/>
      <c r="AU1962"/>
      <c r="AV1962"/>
      <c r="AW1962"/>
      <c r="AX1962"/>
      <c r="AY1962"/>
      <c r="AZ1962"/>
      <c r="BA1962"/>
      <c r="BB1962"/>
      <c r="BC1962"/>
      <c r="BD1962"/>
      <c r="BE1962"/>
      <c r="BF1962"/>
      <c r="BG1962"/>
      <c r="BH1962"/>
      <c r="BI1962"/>
      <c r="BJ1962"/>
      <c r="BK1962"/>
      <c r="BL1962"/>
      <c r="BM1962"/>
      <c r="BN1962"/>
      <c r="BO1962"/>
      <c r="BP1962"/>
      <c r="BQ1962"/>
      <c r="BR1962"/>
      <c r="BS1962"/>
      <c r="BT1962"/>
    </row>
    <row r="1963" spans="1:72" s="8" customFormat="1" x14ac:dyDescent="0.25">
      <c r="A1963" s="93"/>
      <c r="B1963" s="93"/>
      <c r="C1963" s="93"/>
      <c r="D1963" s="93"/>
      <c r="E1963" s="104"/>
      <c r="F1963" s="104"/>
      <c r="G1963" s="104"/>
      <c r="H1963" s="104"/>
      <c r="I1963" s="104"/>
      <c r="J1963" s="104"/>
      <c r="K1963" s="104"/>
      <c r="L1963" s="104"/>
      <c r="M1963"/>
      <c r="N1963"/>
      <c r="O1963"/>
      <c r="P1963"/>
      <c r="Q1963"/>
      <c r="R1963"/>
      <c r="S1963"/>
      <c r="T1963"/>
      <c r="U1963"/>
      <c r="V1963"/>
      <c r="W1963"/>
      <c r="X1963"/>
      <c r="Y1963"/>
      <c r="Z1963"/>
      <c r="AA1963"/>
      <c r="AB1963"/>
      <c r="AC1963"/>
      <c r="AD1963"/>
      <c r="AE1963"/>
      <c r="AF1963"/>
      <c r="AG1963"/>
      <c r="AH1963"/>
      <c r="AI1963"/>
      <c r="AJ1963"/>
      <c r="AK1963"/>
      <c r="AL1963"/>
      <c r="AM1963"/>
      <c r="AN1963"/>
      <c r="AO1963"/>
      <c r="AP1963"/>
      <c r="AQ1963"/>
      <c r="AR1963"/>
      <c r="AS1963"/>
      <c r="AT1963"/>
      <c r="AU1963"/>
      <c r="AV1963"/>
      <c r="AW1963"/>
      <c r="AX1963"/>
      <c r="AY1963"/>
      <c r="AZ1963"/>
      <c r="BA1963"/>
      <c r="BB1963"/>
      <c r="BC1963"/>
      <c r="BD1963"/>
      <c r="BE1963"/>
      <c r="BF1963"/>
      <c r="BG1963"/>
      <c r="BH1963"/>
      <c r="BI1963"/>
      <c r="BJ1963"/>
      <c r="BK1963"/>
      <c r="BL1963"/>
      <c r="BM1963"/>
      <c r="BN1963"/>
      <c r="BO1963"/>
      <c r="BP1963"/>
      <c r="BQ1963"/>
      <c r="BR1963"/>
      <c r="BS1963"/>
      <c r="BT1963"/>
    </row>
    <row r="1964" spans="1:72" s="8" customFormat="1" x14ac:dyDescent="0.25">
      <c r="A1964" s="93"/>
      <c r="B1964" s="93"/>
      <c r="C1964" s="93"/>
      <c r="D1964" s="93"/>
      <c r="E1964" s="104"/>
      <c r="F1964" s="104"/>
      <c r="G1964" s="104"/>
      <c r="H1964" s="104"/>
      <c r="I1964" s="104"/>
      <c r="J1964" s="104"/>
      <c r="K1964" s="104"/>
      <c r="L1964" s="104"/>
      <c r="M1964"/>
      <c r="N1964"/>
      <c r="O1964"/>
      <c r="P1964"/>
      <c r="Q1964"/>
      <c r="R1964"/>
      <c r="S1964"/>
      <c r="T1964"/>
      <c r="U1964"/>
      <c r="V1964"/>
      <c r="W1964"/>
      <c r="X1964"/>
      <c r="Y1964"/>
      <c r="Z1964"/>
      <c r="AA1964"/>
      <c r="AB1964"/>
      <c r="AC1964"/>
      <c r="AD1964"/>
      <c r="AE1964"/>
      <c r="AF1964"/>
      <c r="AG1964"/>
      <c r="AH1964"/>
      <c r="AI1964"/>
      <c r="AJ1964"/>
      <c r="AK1964"/>
      <c r="AL1964"/>
      <c r="AM1964"/>
      <c r="AN1964"/>
      <c r="AO1964"/>
      <c r="AP1964"/>
      <c r="AQ1964"/>
      <c r="AR1964"/>
      <c r="AS1964"/>
      <c r="AT1964"/>
      <c r="AU1964"/>
      <c r="AV1964"/>
      <c r="AW1964"/>
      <c r="AX1964"/>
      <c r="AY1964"/>
      <c r="AZ1964"/>
      <c r="BA1964"/>
      <c r="BB1964"/>
      <c r="BC1964"/>
      <c r="BD1964"/>
      <c r="BE1964"/>
      <c r="BF1964"/>
      <c r="BG1964"/>
      <c r="BH1964"/>
      <c r="BI1964"/>
      <c r="BJ1964"/>
      <c r="BK1964"/>
      <c r="BL1964"/>
      <c r="BM1964"/>
      <c r="BN1964"/>
      <c r="BO1964"/>
      <c r="BP1964"/>
      <c r="BQ1964"/>
      <c r="BR1964"/>
      <c r="BS1964"/>
      <c r="BT1964"/>
    </row>
    <row r="1965" spans="1:72" s="8" customFormat="1" x14ac:dyDescent="0.25">
      <c r="A1965" s="93"/>
      <c r="B1965" s="93"/>
      <c r="C1965" s="93"/>
      <c r="D1965" s="93"/>
      <c r="E1965" s="104"/>
      <c r="F1965" s="104"/>
      <c r="G1965" s="104"/>
      <c r="H1965" s="104"/>
      <c r="I1965" s="104"/>
      <c r="J1965" s="104"/>
      <c r="K1965" s="104"/>
      <c r="L1965" s="104"/>
      <c r="M1965"/>
      <c r="N1965"/>
      <c r="O1965"/>
      <c r="P1965"/>
      <c r="Q1965"/>
      <c r="R1965"/>
      <c r="S1965"/>
      <c r="T1965"/>
      <c r="U1965"/>
      <c r="V1965"/>
      <c r="W1965"/>
      <c r="X1965"/>
      <c r="Y1965"/>
      <c r="Z1965"/>
      <c r="AA1965"/>
      <c r="AB1965"/>
      <c r="AC1965"/>
      <c r="AD1965"/>
      <c r="AE1965"/>
      <c r="AF1965"/>
      <c r="AG1965"/>
      <c r="AH1965"/>
      <c r="AI1965"/>
      <c r="AJ1965"/>
      <c r="AK1965"/>
      <c r="AL1965"/>
      <c r="AM1965"/>
      <c r="AN1965"/>
      <c r="AO1965"/>
      <c r="AP1965"/>
      <c r="AQ1965"/>
      <c r="AR1965"/>
      <c r="AS1965"/>
      <c r="AT1965"/>
      <c r="AU1965"/>
      <c r="AV1965"/>
      <c r="AW1965"/>
      <c r="AX1965"/>
      <c r="AY1965"/>
      <c r="AZ1965"/>
      <c r="BA1965"/>
      <c r="BB1965"/>
      <c r="BC1965"/>
      <c r="BD1965"/>
      <c r="BE1965"/>
      <c r="BF1965"/>
      <c r="BG1965"/>
      <c r="BH1965"/>
      <c r="BI1965"/>
      <c r="BJ1965"/>
      <c r="BK1965"/>
      <c r="BL1965"/>
      <c r="BM1965"/>
      <c r="BN1965"/>
      <c r="BO1965"/>
      <c r="BP1965"/>
      <c r="BQ1965"/>
      <c r="BR1965"/>
      <c r="BS1965"/>
      <c r="BT1965"/>
    </row>
    <row r="1966" spans="1:72" s="8" customFormat="1" x14ac:dyDescent="0.25">
      <c r="A1966" s="93"/>
      <c r="B1966" s="93"/>
      <c r="C1966" s="93"/>
      <c r="D1966" s="93"/>
      <c r="E1966" s="104"/>
      <c r="F1966" s="104"/>
      <c r="G1966" s="104"/>
      <c r="H1966" s="104"/>
      <c r="I1966" s="104"/>
      <c r="J1966" s="104"/>
      <c r="K1966" s="104"/>
      <c r="L1966" s="104"/>
      <c r="M1966"/>
      <c r="N1966"/>
      <c r="O1966"/>
      <c r="P1966"/>
      <c r="Q1966"/>
      <c r="R1966"/>
      <c r="S1966"/>
      <c r="T1966"/>
      <c r="U1966"/>
      <c r="V1966"/>
      <c r="W1966"/>
      <c r="X1966"/>
      <c r="Y1966"/>
      <c r="Z1966"/>
      <c r="AA1966"/>
      <c r="AB1966"/>
      <c r="AC1966"/>
      <c r="AD1966"/>
      <c r="AE1966"/>
      <c r="AF1966"/>
      <c r="AG1966"/>
      <c r="AH1966"/>
      <c r="AI1966"/>
      <c r="AJ1966"/>
      <c r="AK1966"/>
      <c r="AL1966"/>
      <c r="AM1966"/>
      <c r="AN1966"/>
      <c r="AO1966"/>
      <c r="AP1966"/>
      <c r="AQ1966"/>
      <c r="AR1966"/>
      <c r="AS1966"/>
      <c r="AT1966"/>
      <c r="AU1966"/>
      <c r="AV1966"/>
      <c r="AW1966"/>
      <c r="AX1966"/>
      <c r="AY1966"/>
      <c r="AZ1966"/>
      <c r="BA1966"/>
      <c r="BB1966"/>
      <c r="BC1966"/>
      <c r="BD1966"/>
      <c r="BE1966"/>
      <c r="BF1966"/>
      <c r="BG1966"/>
      <c r="BH1966"/>
      <c r="BI1966"/>
      <c r="BJ1966"/>
      <c r="BK1966"/>
      <c r="BL1966"/>
      <c r="BM1966"/>
      <c r="BN1966"/>
      <c r="BO1966"/>
      <c r="BP1966"/>
      <c r="BQ1966"/>
      <c r="BR1966"/>
      <c r="BS1966"/>
      <c r="BT1966"/>
    </row>
    <row r="1967" spans="1:72" s="8" customFormat="1" x14ac:dyDescent="0.25">
      <c r="A1967" s="93"/>
      <c r="B1967" s="93"/>
      <c r="C1967" s="93"/>
      <c r="D1967" s="93"/>
      <c r="E1967" s="104"/>
      <c r="F1967" s="104"/>
      <c r="G1967" s="104"/>
      <c r="H1967" s="104"/>
      <c r="I1967" s="104"/>
      <c r="J1967" s="104"/>
      <c r="K1967" s="104"/>
      <c r="L1967" s="104"/>
      <c r="M1967"/>
      <c r="N1967"/>
      <c r="O1967"/>
      <c r="P1967"/>
      <c r="Q1967"/>
      <c r="R1967"/>
      <c r="S1967"/>
      <c r="T1967"/>
      <c r="U1967"/>
      <c r="V1967"/>
      <c r="W1967"/>
      <c r="X1967"/>
      <c r="Y1967"/>
      <c r="Z1967"/>
      <c r="AA1967"/>
      <c r="AB1967"/>
      <c r="AC1967"/>
      <c r="AD1967"/>
      <c r="AE1967"/>
      <c r="AF1967"/>
      <c r="AG1967"/>
      <c r="AH1967"/>
      <c r="AI1967"/>
      <c r="AJ1967"/>
      <c r="AK1967"/>
      <c r="AL1967"/>
      <c r="AM1967"/>
      <c r="AN1967"/>
      <c r="AO1967"/>
      <c r="AP1967"/>
      <c r="AQ1967"/>
      <c r="AR1967"/>
      <c r="AS1967"/>
      <c r="AT1967"/>
      <c r="AU1967"/>
      <c r="AV1967"/>
      <c r="AW1967"/>
      <c r="AX1967"/>
      <c r="AY1967"/>
      <c r="AZ1967"/>
      <c r="BA1967"/>
      <c r="BB1967"/>
      <c r="BC1967"/>
      <c r="BD1967"/>
      <c r="BE1967"/>
      <c r="BF1967"/>
      <c r="BG1967"/>
      <c r="BH1967"/>
      <c r="BI1967"/>
      <c r="BJ1967"/>
      <c r="BK1967"/>
      <c r="BL1967"/>
      <c r="BM1967"/>
      <c r="BN1967"/>
      <c r="BO1967"/>
      <c r="BP1967"/>
      <c r="BQ1967"/>
      <c r="BR1967"/>
      <c r="BS1967"/>
      <c r="BT1967"/>
    </row>
    <row r="1968" spans="1:72" s="8" customFormat="1" x14ac:dyDescent="0.25">
      <c r="A1968" s="93"/>
      <c r="B1968" s="93"/>
      <c r="C1968" s="93"/>
      <c r="D1968" s="93"/>
      <c r="E1968" s="104"/>
      <c r="F1968" s="104"/>
      <c r="G1968" s="104"/>
      <c r="H1968" s="104"/>
      <c r="I1968" s="104"/>
      <c r="J1968" s="104"/>
      <c r="K1968" s="104"/>
      <c r="L1968" s="104"/>
      <c r="M1968"/>
      <c r="N1968"/>
      <c r="O1968"/>
      <c r="P1968"/>
      <c r="Q1968"/>
      <c r="R1968"/>
      <c r="S1968"/>
      <c r="T1968"/>
      <c r="U1968"/>
      <c r="V1968"/>
      <c r="W1968"/>
      <c r="X1968"/>
      <c r="Y1968"/>
      <c r="Z1968"/>
      <c r="AA1968"/>
      <c r="AB1968"/>
      <c r="AC1968"/>
      <c r="AD1968"/>
      <c r="AE1968"/>
      <c r="AF1968"/>
      <c r="AG1968"/>
      <c r="AH1968"/>
      <c r="AI1968"/>
      <c r="AJ1968"/>
      <c r="AK1968"/>
      <c r="AL1968"/>
      <c r="AM1968"/>
      <c r="AN1968"/>
      <c r="AO1968"/>
      <c r="AP1968"/>
      <c r="AQ1968"/>
      <c r="AR1968"/>
      <c r="AS1968"/>
      <c r="AT1968"/>
      <c r="AU1968"/>
      <c r="AV1968"/>
      <c r="AW1968"/>
      <c r="AX1968"/>
      <c r="AY1968"/>
      <c r="AZ1968"/>
      <c r="BA1968"/>
      <c r="BB1968"/>
      <c r="BC1968"/>
      <c r="BD1968"/>
      <c r="BE1968"/>
      <c r="BF1968"/>
      <c r="BG1968"/>
      <c r="BH1968"/>
      <c r="BI1968"/>
      <c r="BJ1968"/>
      <c r="BK1968"/>
      <c r="BL1968"/>
      <c r="BM1968"/>
      <c r="BN1968"/>
      <c r="BO1968"/>
      <c r="BP1968"/>
      <c r="BQ1968"/>
      <c r="BR1968"/>
      <c r="BS1968"/>
      <c r="BT1968"/>
    </row>
    <row r="1969" spans="1:72" s="8" customFormat="1" x14ac:dyDescent="0.25">
      <c r="A1969" s="93"/>
      <c r="B1969" s="93"/>
      <c r="C1969" s="93"/>
      <c r="D1969" s="93"/>
      <c r="E1969" s="104"/>
      <c r="F1969" s="104"/>
      <c r="G1969" s="104"/>
      <c r="H1969" s="104"/>
      <c r="I1969" s="104"/>
      <c r="J1969" s="104"/>
      <c r="K1969" s="104"/>
      <c r="L1969" s="104"/>
      <c r="M1969"/>
      <c r="N1969"/>
      <c r="O1969"/>
      <c r="P1969"/>
      <c r="Q1969"/>
      <c r="R1969"/>
      <c r="S1969"/>
      <c r="T1969"/>
      <c r="U1969"/>
      <c r="V1969"/>
      <c r="W1969"/>
      <c r="X1969"/>
      <c r="Y1969"/>
      <c r="Z1969"/>
      <c r="AA1969"/>
      <c r="AB1969"/>
      <c r="AC1969"/>
      <c r="AD1969"/>
      <c r="AE1969"/>
      <c r="AF1969"/>
      <c r="AG1969"/>
      <c r="AH1969"/>
      <c r="AI1969"/>
      <c r="AJ1969"/>
      <c r="AK1969"/>
      <c r="AL1969"/>
      <c r="AM1969"/>
      <c r="AN1969"/>
      <c r="AO1969"/>
      <c r="AP1969"/>
      <c r="AQ1969"/>
      <c r="AR1969"/>
      <c r="AS1969"/>
      <c r="AT1969"/>
      <c r="AU1969"/>
      <c r="AV1969"/>
      <c r="AW1969"/>
      <c r="AX1969"/>
      <c r="AY1969"/>
      <c r="AZ1969"/>
      <c r="BA1969"/>
      <c r="BB1969"/>
      <c r="BC1969"/>
      <c r="BD1969"/>
      <c r="BE1969"/>
      <c r="BF1969"/>
      <c r="BG1969"/>
      <c r="BH1969"/>
      <c r="BI1969"/>
      <c r="BJ1969"/>
      <c r="BK1969"/>
      <c r="BL1969"/>
      <c r="BM1969"/>
      <c r="BN1969"/>
      <c r="BO1969"/>
      <c r="BP1969"/>
      <c r="BQ1969"/>
      <c r="BR1969"/>
      <c r="BS1969"/>
      <c r="BT1969"/>
    </row>
    <row r="1970" spans="1:72" s="8" customFormat="1" x14ac:dyDescent="0.25">
      <c r="A1970" s="93"/>
      <c r="B1970" s="93"/>
      <c r="C1970" s="93"/>
      <c r="D1970" s="93"/>
      <c r="E1970" s="104"/>
      <c r="F1970" s="104"/>
      <c r="G1970" s="104"/>
      <c r="H1970" s="104"/>
      <c r="I1970" s="104"/>
      <c r="J1970" s="104"/>
      <c r="K1970" s="104"/>
      <c r="L1970" s="104"/>
      <c r="M1970"/>
      <c r="N1970"/>
      <c r="O1970"/>
      <c r="P1970"/>
      <c r="Q1970"/>
      <c r="R1970"/>
      <c r="S1970"/>
      <c r="T1970"/>
      <c r="U1970"/>
      <c r="V1970"/>
      <c r="W1970"/>
      <c r="X1970"/>
      <c r="Y1970"/>
      <c r="Z1970"/>
      <c r="AA1970"/>
      <c r="AB1970"/>
      <c r="AC1970"/>
      <c r="AD1970"/>
      <c r="AE1970"/>
      <c r="AF1970"/>
      <c r="AG1970"/>
      <c r="AH1970"/>
      <c r="AI1970"/>
      <c r="AJ1970"/>
      <c r="AK1970"/>
      <c r="AL1970"/>
      <c r="AM1970"/>
      <c r="AN1970"/>
      <c r="AO1970"/>
      <c r="AP1970"/>
      <c r="AQ1970"/>
      <c r="AR1970"/>
      <c r="AS1970"/>
      <c r="AT1970"/>
      <c r="AU1970"/>
      <c r="AV1970"/>
      <c r="AW1970"/>
      <c r="AX1970"/>
      <c r="AY1970"/>
      <c r="AZ1970"/>
      <c r="BA1970"/>
      <c r="BB1970"/>
      <c r="BC1970"/>
      <c r="BD1970"/>
      <c r="BE1970"/>
      <c r="BF1970"/>
      <c r="BG1970"/>
      <c r="BH1970"/>
      <c r="BI1970"/>
      <c r="BJ1970"/>
      <c r="BK1970"/>
      <c r="BL1970"/>
      <c r="BM1970"/>
      <c r="BN1970"/>
      <c r="BO1970"/>
      <c r="BP1970"/>
      <c r="BQ1970"/>
      <c r="BR1970"/>
      <c r="BS1970"/>
      <c r="BT1970"/>
    </row>
    <row r="1971" spans="1:72" s="8" customFormat="1" x14ac:dyDescent="0.25">
      <c r="A1971" s="93"/>
      <c r="B1971" s="93"/>
      <c r="C1971" s="93"/>
      <c r="D1971" s="93"/>
      <c r="E1971" s="104"/>
      <c r="F1971" s="104"/>
      <c r="G1971" s="104"/>
      <c r="H1971" s="104"/>
      <c r="I1971" s="104"/>
      <c r="J1971" s="104"/>
      <c r="K1971" s="104"/>
      <c r="L1971" s="104"/>
      <c r="M1971"/>
      <c r="N1971"/>
      <c r="O1971"/>
      <c r="P1971"/>
      <c r="Q1971"/>
      <c r="R1971"/>
      <c r="S1971"/>
      <c r="T1971"/>
      <c r="U1971"/>
      <c r="V1971"/>
      <c r="W1971"/>
      <c r="X1971"/>
      <c r="Y1971"/>
      <c r="Z1971"/>
      <c r="AA1971"/>
      <c r="AB1971"/>
      <c r="AC1971"/>
      <c r="AD1971"/>
      <c r="AE1971"/>
      <c r="AF1971"/>
      <c r="AG1971"/>
      <c r="AH1971"/>
      <c r="AI1971"/>
      <c r="AJ1971"/>
      <c r="AK1971"/>
      <c r="AL1971"/>
      <c r="AM1971"/>
      <c r="AN1971"/>
      <c r="AO1971"/>
      <c r="AP1971"/>
      <c r="AQ1971"/>
      <c r="AR1971"/>
      <c r="AS1971"/>
      <c r="AT1971"/>
      <c r="AU1971"/>
      <c r="AV1971"/>
      <c r="AW1971"/>
      <c r="AX1971"/>
      <c r="AY1971"/>
      <c r="AZ1971"/>
      <c r="BA1971"/>
      <c r="BB1971"/>
      <c r="BC1971"/>
      <c r="BD1971"/>
      <c r="BE1971"/>
      <c r="BF1971"/>
      <c r="BG1971"/>
      <c r="BH1971"/>
      <c r="BI1971"/>
      <c r="BJ1971"/>
      <c r="BK1971"/>
      <c r="BL1971"/>
      <c r="BM1971"/>
      <c r="BN1971"/>
      <c r="BO1971"/>
      <c r="BP1971"/>
      <c r="BQ1971"/>
      <c r="BR1971"/>
      <c r="BS1971"/>
      <c r="BT1971"/>
    </row>
    <row r="1972" spans="1:72" s="8" customFormat="1" x14ac:dyDescent="0.25">
      <c r="A1972" s="93"/>
      <c r="B1972" s="93"/>
      <c r="C1972" s="93"/>
      <c r="D1972" s="93"/>
      <c r="E1972" s="104"/>
      <c r="F1972" s="104"/>
      <c r="G1972" s="104"/>
      <c r="H1972" s="104"/>
      <c r="I1972" s="104"/>
      <c r="J1972" s="104"/>
      <c r="K1972" s="104"/>
      <c r="L1972" s="104"/>
      <c r="M1972"/>
      <c r="N1972"/>
      <c r="O1972"/>
      <c r="P1972"/>
      <c r="Q1972"/>
      <c r="R1972"/>
      <c r="S1972"/>
      <c r="T1972"/>
      <c r="U1972"/>
      <c r="V1972"/>
      <c r="W1972"/>
      <c r="X1972"/>
      <c r="Y1972"/>
      <c r="Z1972"/>
      <c r="AA1972"/>
      <c r="AB1972"/>
      <c r="AC1972"/>
      <c r="AD1972"/>
      <c r="AE1972"/>
      <c r="AF1972"/>
      <c r="AG1972"/>
      <c r="AH1972"/>
      <c r="AI1972"/>
      <c r="AJ1972"/>
      <c r="AK1972"/>
      <c r="AL1972"/>
      <c r="AM1972"/>
      <c r="AN1972"/>
      <c r="AO1972"/>
      <c r="AP1972"/>
      <c r="AQ1972"/>
      <c r="AR1972"/>
      <c r="AS1972"/>
      <c r="AT1972"/>
      <c r="AU1972"/>
      <c r="AV1972"/>
      <c r="AW1972"/>
      <c r="AX1972"/>
      <c r="AY1972"/>
      <c r="AZ1972"/>
      <c r="BA1972"/>
      <c r="BB1972"/>
      <c r="BC1972"/>
      <c r="BD1972"/>
      <c r="BE1972"/>
      <c r="BF1972"/>
      <c r="BG1972"/>
      <c r="BH1972"/>
      <c r="BI1972"/>
      <c r="BJ1972"/>
      <c r="BK1972"/>
      <c r="BL1972"/>
      <c r="BM1972"/>
      <c r="BN1972"/>
      <c r="BO1972"/>
      <c r="BP1972"/>
      <c r="BQ1972"/>
      <c r="BR1972"/>
      <c r="BS1972"/>
      <c r="BT1972"/>
    </row>
    <row r="1973" spans="1:72" s="8" customFormat="1" x14ac:dyDescent="0.25">
      <c r="A1973" s="93"/>
      <c r="B1973" s="93"/>
      <c r="C1973" s="93"/>
      <c r="D1973" s="93"/>
      <c r="E1973" s="104"/>
      <c r="F1973" s="104"/>
      <c r="G1973" s="104"/>
      <c r="H1973" s="104"/>
      <c r="I1973" s="104"/>
      <c r="J1973" s="104"/>
      <c r="K1973" s="104"/>
      <c r="L1973" s="104"/>
      <c r="M1973"/>
      <c r="N1973"/>
      <c r="O1973"/>
      <c r="P1973"/>
      <c r="Q1973"/>
      <c r="R1973"/>
      <c r="S1973"/>
      <c r="T1973"/>
      <c r="U1973"/>
      <c r="V1973"/>
      <c r="W1973"/>
      <c r="X1973"/>
      <c r="Y1973"/>
      <c r="Z1973"/>
      <c r="AA1973"/>
      <c r="AB1973"/>
      <c r="AC1973"/>
      <c r="AD1973"/>
      <c r="AE1973"/>
      <c r="AF1973"/>
      <c r="AG1973"/>
      <c r="AH1973"/>
      <c r="AI1973"/>
      <c r="AJ1973"/>
      <c r="AK1973"/>
      <c r="AL1973"/>
      <c r="AM1973"/>
      <c r="AN1973"/>
      <c r="AO1973"/>
      <c r="AP1973"/>
      <c r="AQ1973"/>
      <c r="AR1973"/>
      <c r="AS1973"/>
      <c r="AT1973"/>
      <c r="AU1973"/>
      <c r="AV1973"/>
      <c r="AW1973"/>
      <c r="AX1973"/>
      <c r="AY1973"/>
      <c r="AZ1973"/>
      <c r="BA1973"/>
      <c r="BB1973"/>
      <c r="BC1973"/>
      <c r="BD1973"/>
      <c r="BE1973"/>
      <c r="BF1973"/>
      <c r="BG1973"/>
      <c r="BH1973"/>
      <c r="BI1973"/>
      <c r="BJ1973"/>
      <c r="BK1973"/>
      <c r="BL1973"/>
      <c r="BM1973"/>
      <c r="BN1973"/>
      <c r="BO1973"/>
      <c r="BP1973"/>
      <c r="BQ1973"/>
      <c r="BR1973"/>
      <c r="BS1973"/>
      <c r="BT1973"/>
    </row>
    <row r="1974" spans="1:72" s="8" customFormat="1" x14ac:dyDescent="0.25">
      <c r="A1974" s="93"/>
      <c r="B1974" s="93"/>
      <c r="C1974" s="93"/>
      <c r="D1974" s="93"/>
      <c r="E1974" s="104"/>
      <c r="F1974" s="104"/>
      <c r="G1974" s="104"/>
      <c r="H1974" s="104"/>
      <c r="I1974" s="104"/>
      <c r="J1974" s="104"/>
      <c r="K1974" s="104"/>
      <c r="L1974" s="104"/>
      <c r="M1974"/>
      <c r="N1974"/>
      <c r="O1974"/>
      <c r="P1974"/>
      <c r="Q1974"/>
      <c r="R1974"/>
      <c r="S1974"/>
      <c r="T1974"/>
      <c r="U1974"/>
      <c r="V1974"/>
      <c r="W1974"/>
      <c r="X1974"/>
      <c r="Y1974"/>
      <c r="Z1974"/>
      <c r="AA1974"/>
      <c r="AB1974"/>
      <c r="AC1974"/>
      <c r="AD1974"/>
      <c r="AE1974"/>
      <c r="AF1974"/>
      <c r="AG1974"/>
      <c r="AH1974"/>
      <c r="AI1974"/>
      <c r="AJ1974"/>
      <c r="AK1974"/>
      <c r="AL1974"/>
      <c r="AM1974"/>
      <c r="AN1974"/>
      <c r="AO1974"/>
      <c r="AP1974"/>
      <c r="AQ1974"/>
      <c r="AR1974"/>
      <c r="AS1974"/>
      <c r="AT1974"/>
      <c r="AU1974"/>
      <c r="AV1974"/>
      <c r="AW1974"/>
      <c r="AX1974"/>
      <c r="AY1974"/>
      <c r="AZ1974"/>
      <c r="BA1974"/>
      <c r="BB1974"/>
      <c r="BC1974"/>
      <c r="BD1974"/>
      <c r="BE1974"/>
      <c r="BF1974"/>
      <c r="BG1974"/>
      <c r="BH1974"/>
      <c r="BI1974"/>
      <c r="BJ1974"/>
      <c r="BK1974"/>
      <c r="BL1974"/>
      <c r="BM1974"/>
      <c r="BN1974"/>
      <c r="BO1974"/>
      <c r="BP1974"/>
      <c r="BQ1974"/>
      <c r="BR1974"/>
      <c r="BS1974"/>
      <c r="BT1974"/>
    </row>
    <row r="1975" spans="1:72" s="8" customFormat="1" x14ac:dyDescent="0.25">
      <c r="A1975" s="93"/>
      <c r="B1975" s="93"/>
      <c r="C1975" s="93"/>
      <c r="D1975" s="93"/>
      <c r="E1975" s="104"/>
      <c r="F1975" s="104"/>
      <c r="G1975" s="104"/>
      <c r="H1975" s="104"/>
      <c r="I1975" s="104"/>
      <c r="J1975" s="104"/>
      <c r="K1975" s="104"/>
      <c r="L1975" s="104"/>
      <c r="M1975"/>
      <c r="N1975"/>
      <c r="O1975"/>
      <c r="P1975"/>
      <c r="Q1975"/>
      <c r="R1975"/>
      <c r="S1975"/>
      <c r="T1975"/>
      <c r="U1975"/>
      <c r="V1975"/>
      <c r="W1975"/>
      <c r="X1975"/>
      <c r="Y1975"/>
      <c r="Z1975"/>
      <c r="AA1975"/>
      <c r="AB1975"/>
      <c r="AC1975"/>
      <c r="AD1975"/>
      <c r="AE1975"/>
      <c r="AF1975"/>
      <c r="AG1975"/>
      <c r="AH1975"/>
      <c r="AI1975"/>
      <c r="AJ1975"/>
      <c r="AK1975"/>
      <c r="AL1975"/>
      <c r="AM1975"/>
      <c r="AN1975"/>
      <c r="AO1975"/>
      <c r="AP1975"/>
      <c r="AQ1975"/>
      <c r="AR1975"/>
      <c r="AS1975"/>
      <c r="AT1975"/>
      <c r="AU1975"/>
      <c r="AV1975"/>
      <c r="AW1975"/>
      <c r="AX1975"/>
      <c r="AY1975"/>
      <c r="AZ1975"/>
      <c r="BA1975"/>
      <c r="BB1975"/>
      <c r="BC1975"/>
      <c r="BD1975"/>
      <c r="BE1975"/>
      <c r="BF1975"/>
      <c r="BG1975"/>
      <c r="BH1975"/>
      <c r="BI1975"/>
      <c r="BJ1975"/>
      <c r="BK1975"/>
      <c r="BL1975"/>
      <c r="BM1975"/>
      <c r="BN1975"/>
      <c r="BO1975"/>
      <c r="BP1975"/>
      <c r="BQ1975"/>
      <c r="BR1975"/>
      <c r="BS1975"/>
      <c r="BT1975"/>
    </row>
    <row r="1976" spans="1:72" s="8" customFormat="1" x14ac:dyDescent="0.25">
      <c r="A1976" s="93"/>
      <c r="B1976" s="93"/>
      <c r="C1976" s="93"/>
      <c r="D1976" s="93"/>
      <c r="E1976" s="104"/>
      <c r="F1976" s="104"/>
      <c r="G1976" s="104"/>
      <c r="H1976" s="104"/>
      <c r="I1976" s="104"/>
      <c r="J1976" s="104"/>
      <c r="K1976" s="104"/>
      <c r="L1976" s="104"/>
      <c r="M1976"/>
      <c r="N1976"/>
      <c r="O1976"/>
      <c r="P1976"/>
      <c r="Q1976"/>
      <c r="R1976"/>
      <c r="S1976"/>
      <c r="T1976"/>
      <c r="U1976"/>
      <c r="V1976"/>
      <c r="W1976"/>
      <c r="X1976"/>
      <c r="Y1976"/>
      <c r="Z1976"/>
      <c r="AA1976"/>
      <c r="AB1976"/>
      <c r="AC1976"/>
      <c r="AD1976"/>
      <c r="AE1976"/>
      <c r="AF1976"/>
      <c r="AG1976"/>
      <c r="AH1976"/>
      <c r="AI1976"/>
      <c r="AJ1976"/>
      <c r="AK1976"/>
      <c r="AL1976"/>
      <c r="AM1976"/>
      <c r="AN1976"/>
      <c r="AO1976"/>
      <c r="AP1976"/>
      <c r="AQ1976"/>
      <c r="AR1976"/>
      <c r="AS1976"/>
      <c r="AT1976"/>
      <c r="AU1976"/>
      <c r="AV1976"/>
      <c r="AW1976"/>
      <c r="AX1976"/>
      <c r="AY1976"/>
      <c r="AZ1976"/>
      <c r="BA1976"/>
      <c r="BB1976"/>
      <c r="BC1976"/>
      <c r="BD1976"/>
      <c r="BE1976"/>
      <c r="BF1976"/>
      <c r="BG1976"/>
      <c r="BH1976"/>
      <c r="BI1976"/>
      <c r="BJ1976"/>
      <c r="BK1976"/>
      <c r="BL1976"/>
      <c r="BM1976"/>
      <c r="BN1976"/>
      <c r="BO1976"/>
      <c r="BP1976"/>
      <c r="BQ1976"/>
      <c r="BR1976"/>
      <c r="BS1976"/>
      <c r="BT1976"/>
    </row>
    <row r="1977" spans="1:72" s="8" customFormat="1" x14ac:dyDescent="0.25">
      <c r="A1977" s="93"/>
      <c r="B1977" s="93"/>
      <c r="C1977" s="93"/>
      <c r="D1977" s="93"/>
      <c r="E1977" s="104"/>
      <c r="F1977" s="104"/>
      <c r="G1977" s="104"/>
      <c r="H1977" s="104"/>
      <c r="I1977" s="104"/>
      <c r="J1977" s="104"/>
      <c r="K1977" s="104"/>
      <c r="L1977" s="104"/>
      <c r="M1977"/>
      <c r="N1977"/>
      <c r="O1977"/>
      <c r="P1977"/>
      <c r="Q1977"/>
      <c r="R1977"/>
      <c r="S1977"/>
      <c r="T1977"/>
      <c r="U1977"/>
      <c r="V1977"/>
      <c r="W1977"/>
      <c r="X1977"/>
      <c r="Y1977"/>
      <c r="Z1977"/>
      <c r="AA1977"/>
      <c r="AB1977"/>
      <c r="AC1977"/>
      <c r="AD1977"/>
      <c r="AE1977"/>
      <c r="AF1977"/>
      <c r="AG1977"/>
      <c r="AH1977"/>
      <c r="AI1977"/>
      <c r="AJ1977"/>
      <c r="AK1977"/>
      <c r="AL1977"/>
      <c r="AM1977"/>
      <c r="AN1977"/>
      <c r="AO1977"/>
      <c r="AP1977"/>
      <c r="AQ1977"/>
      <c r="AR1977"/>
      <c r="AS1977"/>
      <c r="AT1977"/>
      <c r="AU1977"/>
      <c r="AV1977"/>
      <c r="AW1977"/>
      <c r="AX1977"/>
      <c r="AY1977"/>
      <c r="AZ1977"/>
      <c r="BA1977"/>
      <c r="BB1977"/>
      <c r="BC1977"/>
      <c r="BD1977"/>
      <c r="BE1977"/>
      <c r="BF1977"/>
      <c r="BG1977"/>
      <c r="BH1977"/>
      <c r="BI1977"/>
      <c r="BJ1977"/>
      <c r="BK1977"/>
      <c r="BL1977"/>
      <c r="BM1977"/>
      <c r="BN1977"/>
      <c r="BO1977"/>
      <c r="BP1977"/>
      <c r="BQ1977"/>
      <c r="BR1977"/>
      <c r="BS1977"/>
      <c r="BT1977"/>
    </row>
    <row r="1978" spans="1:72" s="8" customFormat="1" x14ac:dyDescent="0.25">
      <c r="A1978" s="93"/>
      <c r="B1978" s="93"/>
      <c r="C1978" s="93"/>
      <c r="D1978" s="93"/>
      <c r="E1978" s="104"/>
      <c r="F1978" s="104"/>
      <c r="G1978" s="104"/>
      <c r="H1978" s="104"/>
      <c r="I1978" s="104"/>
      <c r="J1978" s="104"/>
      <c r="K1978" s="104"/>
      <c r="L1978" s="104"/>
      <c r="M1978"/>
      <c r="N1978"/>
      <c r="O1978"/>
      <c r="P1978"/>
      <c r="Q1978"/>
      <c r="R1978"/>
      <c r="S1978"/>
      <c r="T1978"/>
      <c r="U1978"/>
      <c r="V1978"/>
      <c r="W1978"/>
      <c r="X1978"/>
      <c r="Y1978"/>
      <c r="Z1978"/>
      <c r="AA1978"/>
      <c r="AB1978"/>
      <c r="AC1978"/>
      <c r="AD1978"/>
      <c r="AE1978"/>
      <c r="AF1978"/>
      <c r="AG1978"/>
      <c r="AH1978"/>
      <c r="AI1978"/>
      <c r="AJ1978"/>
      <c r="AK1978"/>
      <c r="AL1978"/>
      <c r="AM1978"/>
      <c r="AN1978"/>
      <c r="AO1978"/>
      <c r="AP1978"/>
      <c r="AQ1978"/>
      <c r="AR1978"/>
      <c r="AS1978"/>
      <c r="AT1978"/>
      <c r="AU1978"/>
      <c r="AV1978"/>
      <c r="AW1978"/>
      <c r="AX1978"/>
      <c r="AY1978"/>
      <c r="AZ1978"/>
      <c r="BA1978"/>
      <c r="BB1978"/>
      <c r="BC1978"/>
      <c r="BD1978"/>
      <c r="BE1978"/>
      <c r="BF1978"/>
      <c r="BG1978"/>
      <c r="BH1978"/>
      <c r="BI1978"/>
      <c r="BJ1978"/>
      <c r="BK1978"/>
      <c r="BL1978"/>
      <c r="BM1978"/>
      <c r="BN1978"/>
      <c r="BO1978"/>
      <c r="BP1978"/>
      <c r="BQ1978"/>
      <c r="BR1978"/>
      <c r="BS1978"/>
      <c r="BT1978"/>
    </row>
    <row r="1979" spans="1:72" s="8" customFormat="1" x14ac:dyDescent="0.25">
      <c r="A1979" s="93"/>
      <c r="B1979" s="93"/>
      <c r="C1979" s="93"/>
      <c r="D1979" s="93"/>
      <c r="E1979" s="104"/>
      <c r="F1979" s="104"/>
      <c r="G1979" s="104"/>
      <c r="H1979" s="104"/>
      <c r="I1979" s="104"/>
      <c r="J1979" s="104"/>
      <c r="K1979" s="104"/>
      <c r="L1979" s="104"/>
      <c r="M1979"/>
      <c r="N1979"/>
      <c r="O1979"/>
      <c r="P1979"/>
      <c r="Q1979"/>
      <c r="R1979"/>
      <c r="S1979"/>
      <c r="T1979"/>
      <c r="U1979"/>
      <c r="V1979"/>
      <c r="W1979"/>
      <c r="X1979"/>
      <c r="Y1979"/>
      <c r="Z1979"/>
      <c r="AA1979"/>
      <c r="AB1979"/>
      <c r="AC1979"/>
      <c r="AD1979"/>
      <c r="AE1979"/>
      <c r="AF1979"/>
      <c r="AG1979"/>
      <c r="AH1979"/>
      <c r="AI1979"/>
      <c r="AJ1979"/>
      <c r="AK1979"/>
      <c r="AL1979"/>
      <c r="AM1979"/>
      <c r="AN1979"/>
      <c r="AO1979"/>
      <c r="AP1979"/>
      <c r="AQ1979"/>
      <c r="AR1979"/>
      <c r="AS1979"/>
      <c r="AT1979"/>
      <c r="AU1979"/>
      <c r="AV1979"/>
      <c r="AW1979"/>
      <c r="AX1979"/>
      <c r="AY1979"/>
      <c r="AZ1979"/>
      <c r="BA1979"/>
      <c r="BB1979"/>
      <c r="BC1979"/>
      <c r="BD1979"/>
      <c r="BE1979"/>
      <c r="BF1979"/>
      <c r="BG1979"/>
      <c r="BH1979"/>
      <c r="BI1979"/>
      <c r="BJ1979"/>
      <c r="BK1979"/>
      <c r="BL1979"/>
      <c r="BM1979"/>
      <c r="BN1979"/>
      <c r="BO1979"/>
      <c r="BP1979"/>
      <c r="BQ1979"/>
      <c r="BR1979"/>
      <c r="BS1979"/>
      <c r="BT1979"/>
    </row>
    <row r="1980" spans="1:72" s="8" customFormat="1" x14ac:dyDescent="0.25">
      <c r="A1980" s="93"/>
      <c r="B1980" s="93"/>
      <c r="C1980" s="93"/>
      <c r="D1980" s="93"/>
      <c r="E1980" s="104"/>
      <c r="F1980" s="104"/>
      <c r="G1980" s="104"/>
      <c r="H1980" s="104"/>
      <c r="I1980" s="104"/>
      <c r="J1980" s="104"/>
      <c r="K1980" s="104"/>
      <c r="L1980" s="104"/>
      <c r="M1980"/>
      <c r="N1980"/>
      <c r="O1980"/>
      <c r="P1980"/>
      <c r="Q1980"/>
      <c r="R1980"/>
      <c r="S1980"/>
      <c r="T1980"/>
      <c r="U1980"/>
      <c r="V1980"/>
      <c r="W1980"/>
      <c r="X1980"/>
      <c r="Y1980"/>
      <c r="Z1980"/>
      <c r="AA1980"/>
      <c r="AB1980"/>
      <c r="AC1980"/>
      <c r="AD1980"/>
      <c r="AE1980"/>
      <c r="AF1980"/>
      <c r="AG1980"/>
      <c r="AH1980"/>
      <c r="AI1980"/>
      <c r="AJ1980"/>
      <c r="AK1980"/>
      <c r="AL1980"/>
      <c r="AM1980"/>
      <c r="AN1980"/>
      <c r="AO1980"/>
      <c r="AP1980"/>
      <c r="AQ1980"/>
      <c r="AR1980"/>
      <c r="AS1980"/>
      <c r="AT1980"/>
      <c r="AU1980"/>
      <c r="AV1980"/>
      <c r="AW1980"/>
      <c r="AX1980"/>
      <c r="AY1980"/>
      <c r="AZ1980"/>
      <c r="BA1980"/>
      <c r="BB1980"/>
      <c r="BC1980"/>
      <c r="BD1980"/>
      <c r="BE1980"/>
      <c r="BF1980"/>
      <c r="BG1980"/>
      <c r="BH1980"/>
      <c r="BI1980"/>
      <c r="BJ1980"/>
      <c r="BK1980"/>
      <c r="BL1980"/>
      <c r="BM1980"/>
      <c r="BN1980"/>
      <c r="BO1980"/>
      <c r="BP1980"/>
      <c r="BQ1980"/>
      <c r="BR1980"/>
      <c r="BS1980"/>
      <c r="BT1980"/>
    </row>
    <row r="1981" spans="1:72" s="8" customFormat="1" x14ac:dyDescent="0.25">
      <c r="A1981" s="93"/>
      <c r="B1981" s="93"/>
      <c r="C1981" s="93"/>
      <c r="D1981" s="93"/>
      <c r="E1981" s="104"/>
      <c r="F1981" s="104"/>
      <c r="G1981" s="104"/>
      <c r="H1981" s="104"/>
      <c r="I1981" s="104"/>
      <c r="J1981" s="104"/>
      <c r="K1981" s="104"/>
      <c r="L1981" s="104"/>
      <c r="M1981"/>
      <c r="N1981"/>
      <c r="O1981"/>
      <c r="P1981"/>
      <c r="Q1981"/>
      <c r="R1981"/>
      <c r="S1981"/>
      <c r="T1981"/>
      <c r="U1981"/>
      <c r="V1981"/>
      <c r="W1981"/>
      <c r="X1981"/>
      <c r="Y1981"/>
      <c r="Z1981"/>
      <c r="AA1981"/>
      <c r="AB1981"/>
      <c r="AC1981"/>
      <c r="AD1981"/>
      <c r="AE1981"/>
      <c r="AF1981"/>
      <c r="AG1981"/>
      <c r="AH1981"/>
      <c r="AI1981"/>
      <c r="AJ1981"/>
      <c r="AK1981"/>
      <c r="AL1981"/>
      <c r="AM1981"/>
      <c r="AN1981"/>
      <c r="AO1981"/>
      <c r="AP1981"/>
      <c r="AQ1981"/>
      <c r="AR1981"/>
      <c r="AS1981"/>
      <c r="AT1981"/>
      <c r="AU1981"/>
      <c r="AV1981"/>
      <c r="AW1981"/>
      <c r="AX1981"/>
      <c r="AY1981"/>
      <c r="AZ1981"/>
      <c r="BA1981"/>
      <c r="BB1981"/>
      <c r="BC1981"/>
      <c r="BD1981"/>
      <c r="BE1981"/>
      <c r="BF1981"/>
      <c r="BG1981"/>
      <c r="BH1981"/>
      <c r="BI1981"/>
      <c r="BJ1981"/>
      <c r="BK1981"/>
      <c r="BL1981"/>
      <c r="BM1981"/>
      <c r="BN1981"/>
      <c r="BO1981"/>
      <c r="BP1981"/>
      <c r="BQ1981"/>
      <c r="BR1981"/>
      <c r="BS1981"/>
      <c r="BT1981"/>
    </row>
    <row r="1982" spans="1:72" s="8" customFormat="1" x14ac:dyDescent="0.25">
      <c r="A1982" s="93"/>
      <c r="B1982" s="93"/>
      <c r="C1982" s="93"/>
      <c r="D1982" s="93"/>
      <c r="E1982" s="104"/>
      <c r="F1982" s="104"/>
      <c r="G1982" s="104"/>
      <c r="H1982" s="104"/>
      <c r="I1982" s="104"/>
      <c r="J1982" s="104"/>
      <c r="K1982" s="104"/>
      <c r="L1982" s="104"/>
      <c r="M1982"/>
      <c r="N1982"/>
      <c r="O1982"/>
      <c r="P1982"/>
      <c r="Q1982"/>
      <c r="R1982"/>
      <c r="S1982"/>
      <c r="T1982"/>
      <c r="U1982"/>
      <c r="V1982"/>
      <c r="W1982"/>
      <c r="X1982"/>
      <c r="Y1982"/>
      <c r="Z1982"/>
      <c r="AA1982"/>
      <c r="AB1982"/>
      <c r="AC1982"/>
      <c r="AD1982"/>
      <c r="AE1982"/>
      <c r="AF1982"/>
      <c r="AG1982"/>
      <c r="AH1982"/>
      <c r="AI1982"/>
      <c r="AJ1982"/>
      <c r="AK1982"/>
      <c r="AL1982"/>
      <c r="AM1982"/>
      <c r="AN1982"/>
      <c r="AO1982"/>
      <c r="AP1982"/>
      <c r="AQ1982"/>
      <c r="AR1982"/>
      <c r="AS1982"/>
      <c r="AT1982"/>
      <c r="AU1982"/>
      <c r="AV1982"/>
      <c r="AW1982"/>
      <c r="AX1982"/>
      <c r="AY1982"/>
      <c r="AZ1982"/>
      <c r="BA1982"/>
      <c r="BB1982"/>
      <c r="BC1982"/>
      <c r="BD1982"/>
      <c r="BE1982"/>
      <c r="BF1982"/>
      <c r="BG1982"/>
      <c r="BH1982"/>
      <c r="BI1982"/>
      <c r="BJ1982"/>
      <c r="BK1982"/>
      <c r="BL1982"/>
      <c r="BM1982"/>
      <c r="BN1982"/>
      <c r="BO1982"/>
      <c r="BP1982"/>
      <c r="BQ1982"/>
      <c r="BR1982"/>
      <c r="BS1982"/>
      <c r="BT1982"/>
    </row>
    <row r="1983" spans="1:72" s="8" customFormat="1" x14ac:dyDescent="0.25">
      <c r="A1983" s="93"/>
      <c r="B1983" s="93"/>
      <c r="C1983" s="93"/>
      <c r="D1983" s="93"/>
      <c r="E1983" s="104"/>
      <c r="F1983" s="104"/>
      <c r="G1983" s="104"/>
      <c r="H1983" s="104"/>
      <c r="I1983" s="104"/>
      <c r="J1983" s="104"/>
      <c r="K1983" s="104"/>
      <c r="L1983" s="104"/>
      <c r="M1983"/>
      <c r="N1983"/>
      <c r="O1983"/>
      <c r="P1983"/>
      <c r="Q1983"/>
      <c r="R1983"/>
      <c r="S1983"/>
      <c r="T1983"/>
      <c r="U1983"/>
      <c r="V1983"/>
      <c r="W1983"/>
      <c r="X1983"/>
      <c r="Y1983"/>
      <c r="Z1983"/>
      <c r="AA1983"/>
      <c r="AB1983"/>
      <c r="AC1983"/>
      <c r="AD1983"/>
      <c r="AE1983"/>
      <c r="AF1983"/>
      <c r="AG1983"/>
      <c r="AH1983"/>
      <c r="AI1983"/>
      <c r="AJ1983"/>
      <c r="AK1983"/>
      <c r="AL1983"/>
      <c r="AM1983"/>
      <c r="AN1983"/>
      <c r="AO1983"/>
      <c r="AP1983"/>
      <c r="AQ1983"/>
      <c r="AR1983"/>
      <c r="AS1983"/>
      <c r="AT1983"/>
      <c r="AU1983"/>
      <c r="AV1983"/>
      <c r="AW1983"/>
      <c r="AX1983"/>
      <c r="AY1983"/>
      <c r="AZ1983"/>
      <c r="BA1983"/>
      <c r="BB1983"/>
      <c r="BC1983"/>
      <c r="BD1983"/>
      <c r="BE1983"/>
      <c r="BF1983"/>
      <c r="BG1983"/>
      <c r="BH1983"/>
      <c r="BI1983"/>
      <c r="BJ1983"/>
      <c r="BK1983"/>
      <c r="BL1983"/>
      <c r="BM1983"/>
      <c r="BN1983"/>
      <c r="BO1983"/>
      <c r="BP1983"/>
      <c r="BQ1983"/>
      <c r="BR1983"/>
      <c r="BS1983"/>
      <c r="BT1983"/>
    </row>
    <row r="1984" spans="1:72" s="8" customFormat="1" x14ac:dyDescent="0.25">
      <c r="A1984" s="93"/>
      <c r="B1984" s="93"/>
      <c r="C1984" s="93"/>
      <c r="D1984" s="93"/>
      <c r="E1984" s="104"/>
      <c r="F1984" s="104"/>
      <c r="G1984" s="104"/>
      <c r="H1984" s="104"/>
      <c r="I1984" s="104"/>
      <c r="J1984" s="104"/>
      <c r="K1984" s="104"/>
      <c r="L1984" s="104"/>
      <c r="M1984"/>
      <c r="N1984"/>
      <c r="O1984"/>
      <c r="P1984"/>
      <c r="Q1984"/>
      <c r="R1984"/>
      <c r="S1984"/>
      <c r="T1984"/>
      <c r="U1984"/>
      <c r="V1984"/>
      <c r="W1984"/>
      <c r="X1984"/>
      <c r="Y1984"/>
      <c r="Z1984"/>
      <c r="AA1984"/>
      <c r="AB1984"/>
      <c r="AC1984"/>
      <c r="AD1984"/>
      <c r="AE1984"/>
      <c r="AF1984"/>
      <c r="AG1984"/>
      <c r="AH1984"/>
      <c r="AI1984"/>
      <c r="AJ1984"/>
      <c r="AK1984"/>
      <c r="AL1984"/>
      <c r="AM1984"/>
      <c r="AN1984"/>
      <c r="AO1984"/>
      <c r="AP1984"/>
      <c r="AQ1984"/>
      <c r="AR1984"/>
      <c r="AS1984"/>
      <c r="AT1984"/>
      <c r="AU1984"/>
      <c r="AV1984"/>
      <c r="AW1984"/>
      <c r="AX1984"/>
      <c r="AY1984"/>
      <c r="AZ1984"/>
      <c r="BA1984"/>
      <c r="BB1984"/>
      <c r="BC1984"/>
      <c r="BD1984"/>
      <c r="BE1984"/>
      <c r="BF1984"/>
      <c r="BG1984"/>
      <c r="BH1984"/>
      <c r="BI1984"/>
      <c r="BJ1984"/>
      <c r="BK1984"/>
      <c r="BL1984"/>
      <c r="BM1984"/>
      <c r="BN1984"/>
      <c r="BO1984"/>
      <c r="BP1984"/>
      <c r="BQ1984"/>
      <c r="BR1984"/>
      <c r="BS1984"/>
      <c r="BT1984"/>
    </row>
    <row r="1985" spans="1:72" s="8" customFormat="1" x14ac:dyDescent="0.25">
      <c r="A1985" s="93"/>
      <c r="B1985" s="93"/>
      <c r="C1985" s="93"/>
      <c r="D1985" s="93"/>
      <c r="E1985" s="104"/>
      <c r="F1985" s="104"/>
      <c r="G1985" s="104"/>
      <c r="H1985" s="104"/>
      <c r="I1985" s="104"/>
      <c r="J1985" s="104"/>
      <c r="K1985" s="104"/>
      <c r="L1985" s="104"/>
      <c r="M1985"/>
      <c r="N1985"/>
      <c r="O1985"/>
      <c r="P1985"/>
      <c r="Q1985"/>
      <c r="R1985"/>
      <c r="S1985"/>
      <c r="T1985"/>
      <c r="U1985"/>
      <c r="V1985"/>
      <c r="W1985"/>
      <c r="X1985"/>
      <c r="Y1985"/>
      <c r="Z1985"/>
      <c r="AA1985"/>
      <c r="AB1985"/>
      <c r="AC1985"/>
      <c r="AD1985"/>
      <c r="AE1985"/>
      <c r="AF1985"/>
      <c r="AG1985"/>
      <c r="AH1985"/>
      <c r="AI1985"/>
      <c r="AJ1985"/>
      <c r="AK1985"/>
      <c r="AL1985"/>
      <c r="AM1985"/>
      <c r="AN1985"/>
      <c r="AO1985"/>
      <c r="AP1985"/>
      <c r="AQ1985"/>
      <c r="AR1985"/>
      <c r="AS1985"/>
      <c r="AT1985"/>
      <c r="AU1985"/>
      <c r="AV1985"/>
      <c r="AW1985"/>
      <c r="AX1985"/>
      <c r="AY1985"/>
      <c r="AZ1985"/>
      <c r="BA1985"/>
      <c r="BB1985"/>
      <c r="BC1985"/>
      <c r="BD1985"/>
      <c r="BE1985"/>
      <c r="BF1985"/>
      <c r="BG1985"/>
      <c r="BH1985"/>
      <c r="BI1985"/>
      <c r="BJ1985"/>
      <c r="BK1985"/>
      <c r="BL1985"/>
      <c r="BM1985"/>
      <c r="BN1985"/>
      <c r="BO1985"/>
      <c r="BP1985"/>
      <c r="BQ1985"/>
      <c r="BR1985"/>
      <c r="BS1985"/>
      <c r="BT1985"/>
    </row>
    <row r="1986" spans="1:72" s="8" customFormat="1" x14ac:dyDescent="0.25">
      <c r="A1986" s="93"/>
      <c r="B1986" s="93"/>
      <c r="C1986" s="93"/>
      <c r="D1986" s="93"/>
      <c r="E1986" s="104"/>
      <c r="F1986" s="104"/>
      <c r="G1986" s="104"/>
      <c r="H1986" s="104"/>
      <c r="I1986" s="104"/>
      <c r="J1986" s="104"/>
      <c r="K1986" s="104"/>
      <c r="L1986" s="104"/>
      <c r="M1986"/>
      <c r="N1986"/>
      <c r="O1986"/>
      <c r="P1986"/>
      <c r="Q1986"/>
      <c r="R1986"/>
      <c r="S1986"/>
      <c r="T1986"/>
      <c r="U1986"/>
      <c r="V1986"/>
      <c r="W1986"/>
      <c r="X1986"/>
      <c r="Y1986"/>
      <c r="Z1986"/>
      <c r="AA1986"/>
      <c r="AB1986"/>
      <c r="AC1986"/>
      <c r="AD1986"/>
      <c r="AE1986"/>
      <c r="AF1986"/>
      <c r="AG1986"/>
      <c r="AH1986"/>
      <c r="AI1986"/>
      <c r="AJ1986"/>
      <c r="AK1986"/>
      <c r="AL1986"/>
      <c r="AM1986"/>
      <c r="AN1986"/>
      <c r="AO1986"/>
      <c r="AP1986"/>
      <c r="AQ1986"/>
      <c r="AR1986"/>
      <c r="AS1986"/>
      <c r="AT1986"/>
      <c r="AU1986"/>
      <c r="AV1986"/>
      <c r="AW1986"/>
      <c r="AX1986"/>
      <c r="AY1986"/>
      <c r="AZ1986"/>
      <c r="BA1986"/>
      <c r="BB1986"/>
      <c r="BC1986"/>
      <c r="BD1986"/>
      <c r="BE1986"/>
      <c r="BF1986"/>
      <c r="BG1986"/>
      <c r="BH1986"/>
      <c r="BI1986"/>
      <c r="BJ1986"/>
      <c r="BK1986"/>
      <c r="BL1986"/>
      <c r="BM1986"/>
      <c r="BN1986"/>
      <c r="BO1986"/>
      <c r="BP1986"/>
      <c r="BQ1986"/>
      <c r="BR1986"/>
      <c r="BS1986"/>
      <c r="BT1986"/>
    </row>
    <row r="1987" spans="1:72" s="8" customFormat="1" x14ac:dyDescent="0.25">
      <c r="A1987" s="93"/>
      <c r="B1987" s="93"/>
      <c r="C1987" s="93"/>
      <c r="D1987" s="93"/>
      <c r="E1987" s="104"/>
      <c r="F1987" s="104"/>
      <c r="G1987" s="104"/>
      <c r="H1987" s="104"/>
      <c r="I1987" s="104"/>
      <c r="J1987" s="104"/>
      <c r="K1987" s="104"/>
      <c r="L1987" s="104"/>
      <c r="M1987"/>
      <c r="N1987"/>
      <c r="O1987"/>
      <c r="P1987"/>
      <c r="Q1987"/>
      <c r="R1987"/>
      <c r="S1987"/>
      <c r="T1987"/>
      <c r="U1987"/>
      <c r="V1987"/>
      <c r="W1987"/>
      <c r="X1987"/>
      <c r="Y1987"/>
      <c r="Z1987"/>
      <c r="AA1987"/>
      <c r="AB1987"/>
      <c r="AC1987"/>
      <c r="AD1987"/>
      <c r="AE1987"/>
      <c r="AF1987"/>
      <c r="AG1987"/>
      <c r="AH1987"/>
      <c r="AI1987"/>
      <c r="AJ1987"/>
      <c r="AK1987"/>
      <c r="AL1987"/>
      <c r="AM1987"/>
      <c r="AN1987"/>
      <c r="AO1987"/>
      <c r="AP1987"/>
      <c r="AQ1987"/>
      <c r="AR1987"/>
      <c r="AS1987"/>
      <c r="AT1987"/>
      <c r="AU1987"/>
      <c r="AV1987"/>
      <c r="AW1987"/>
      <c r="AX1987"/>
      <c r="AY1987"/>
      <c r="AZ1987"/>
      <c r="BA1987"/>
      <c r="BB1987"/>
      <c r="BC1987"/>
      <c r="BD1987"/>
      <c r="BE1987"/>
      <c r="BF1987"/>
      <c r="BG1987"/>
      <c r="BH1987"/>
      <c r="BI1987"/>
      <c r="BJ1987"/>
      <c r="BK1987"/>
      <c r="BL1987"/>
      <c r="BM1987"/>
      <c r="BN1987"/>
      <c r="BO1987"/>
      <c r="BP1987"/>
      <c r="BQ1987"/>
      <c r="BR1987"/>
      <c r="BS1987"/>
      <c r="BT1987"/>
    </row>
    <row r="1988" spans="1:72" s="8" customFormat="1" x14ac:dyDescent="0.25">
      <c r="A1988" s="93"/>
      <c r="B1988" s="93"/>
      <c r="C1988" s="93"/>
      <c r="D1988" s="93"/>
      <c r="E1988" s="104"/>
      <c r="F1988" s="104"/>
      <c r="G1988" s="104"/>
      <c r="H1988" s="104"/>
      <c r="I1988" s="104"/>
      <c r="J1988" s="104"/>
      <c r="K1988" s="104"/>
      <c r="L1988" s="104"/>
      <c r="M1988"/>
      <c r="N1988"/>
      <c r="O1988"/>
      <c r="P1988"/>
      <c r="Q1988"/>
      <c r="R1988"/>
      <c r="S1988"/>
      <c r="T1988"/>
      <c r="U1988"/>
      <c r="V1988"/>
      <c r="W1988"/>
      <c r="X1988"/>
      <c r="Y1988"/>
      <c r="Z1988"/>
      <c r="AA1988"/>
      <c r="AB1988"/>
      <c r="AC1988"/>
      <c r="AD1988"/>
      <c r="AE1988"/>
      <c r="AF1988"/>
      <c r="AG1988"/>
      <c r="AH1988"/>
      <c r="AI1988"/>
      <c r="AJ1988"/>
      <c r="AK1988"/>
      <c r="AL1988"/>
      <c r="AM1988"/>
      <c r="AN1988"/>
      <c r="AO1988"/>
      <c r="AP1988"/>
      <c r="AQ1988"/>
      <c r="AR1988"/>
      <c r="AS1988"/>
      <c r="AT1988"/>
      <c r="AU1988"/>
      <c r="AV1988"/>
      <c r="AW1988"/>
      <c r="AX1988"/>
      <c r="AY1988"/>
      <c r="AZ1988"/>
      <c r="BA1988"/>
      <c r="BB1988"/>
      <c r="BC1988"/>
      <c r="BD1988"/>
      <c r="BE1988"/>
      <c r="BF1988"/>
      <c r="BG1988"/>
      <c r="BH1988"/>
      <c r="BI1988"/>
      <c r="BJ1988"/>
      <c r="BK1988"/>
      <c r="BL1988"/>
      <c r="BM1988"/>
      <c r="BN1988"/>
      <c r="BO1988"/>
      <c r="BP1988"/>
      <c r="BQ1988"/>
      <c r="BR1988"/>
      <c r="BS1988"/>
      <c r="BT1988"/>
    </row>
    <row r="1989" spans="1:72" s="8" customFormat="1" x14ac:dyDescent="0.25">
      <c r="A1989" s="93"/>
      <c r="B1989" s="93"/>
      <c r="C1989" s="93"/>
      <c r="D1989" s="93"/>
      <c r="E1989" s="104"/>
      <c r="F1989" s="104"/>
      <c r="G1989" s="104"/>
      <c r="H1989" s="104"/>
      <c r="I1989" s="104"/>
      <c r="J1989" s="104"/>
      <c r="K1989" s="104"/>
      <c r="L1989" s="104"/>
      <c r="M1989"/>
      <c r="N1989"/>
      <c r="O1989"/>
      <c r="P1989"/>
      <c r="Q1989"/>
      <c r="R1989"/>
      <c r="S1989"/>
      <c r="T1989"/>
      <c r="U1989"/>
      <c r="V1989"/>
      <c r="W1989"/>
      <c r="X1989"/>
      <c r="Y1989"/>
      <c r="Z1989"/>
      <c r="AA1989"/>
      <c r="AB1989"/>
      <c r="AC1989"/>
      <c r="AD1989"/>
      <c r="AE1989"/>
      <c r="AF1989"/>
      <c r="AG1989"/>
      <c r="AH1989"/>
      <c r="AI1989"/>
      <c r="AJ1989"/>
      <c r="AK1989"/>
      <c r="AL1989"/>
      <c r="AM1989"/>
      <c r="AN1989"/>
      <c r="AO1989"/>
      <c r="AP1989"/>
      <c r="AQ1989"/>
      <c r="AR1989"/>
      <c r="AS1989"/>
      <c r="AT1989"/>
      <c r="AU1989"/>
      <c r="AV1989"/>
      <c r="AW1989"/>
      <c r="AX1989"/>
      <c r="AY1989"/>
      <c r="AZ1989"/>
      <c r="BA1989"/>
      <c r="BB1989"/>
      <c r="BC1989"/>
      <c r="BD1989"/>
      <c r="BE1989"/>
      <c r="BF1989"/>
      <c r="BG1989"/>
      <c r="BH1989"/>
      <c r="BI1989"/>
      <c r="BJ1989"/>
      <c r="BK1989"/>
      <c r="BL1989"/>
      <c r="BM1989"/>
      <c r="BN1989"/>
      <c r="BO1989"/>
      <c r="BP1989"/>
      <c r="BQ1989"/>
      <c r="BR1989"/>
      <c r="BS1989"/>
      <c r="BT1989"/>
    </row>
    <row r="1990" spans="1:72" s="8" customFormat="1" x14ac:dyDescent="0.25">
      <c r="A1990" s="93"/>
      <c r="B1990" s="93"/>
      <c r="C1990" s="93"/>
      <c r="D1990" s="93"/>
      <c r="E1990" s="104"/>
      <c r="F1990" s="104"/>
      <c r="G1990" s="104"/>
      <c r="H1990" s="104"/>
      <c r="I1990" s="104"/>
      <c r="J1990" s="104"/>
      <c r="K1990" s="104"/>
      <c r="L1990" s="104"/>
      <c r="M1990"/>
      <c r="N1990"/>
      <c r="O1990"/>
      <c r="P1990"/>
      <c r="Q1990"/>
      <c r="R1990"/>
      <c r="S1990"/>
      <c r="T1990"/>
      <c r="U1990"/>
      <c r="V1990"/>
      <c r="W1990"/>
      <c r="X1990"/>
      <c r="Y1990"/>
      <c r="Z1990"/>
      <c r="AA1990"/>
      <c r="AB1990"/>
      <c r="AC1990"/>
      <c r="AD1990"/>
      <c r="AE1990"/>
      <c r="AF1990"/>
      <c r="AG1990"/>
      <c r="AH1990"/>
      <c r="AI1990"/>
      <c r="AJ1990"/>
      <c r="AK1990"/>
      <c r="AL1990"/>
      <c r="AM1990"/>
      <c r="AN1990"/>
      <c r="AO1990"/>
      <c r="AP1990"/>
      <c r="AQ1990"/>
      <c r="AR1990"/>
      <c r="AS1990"/>
      <c r="AT1990"/>
      <c r="AU1990"/>
      <c r="AV1990"/>
      <c r="AW1990"/>
      <c r="AX1990"/>
      <c r="AY1990"/>
      <c r="AZ1990"/>
      <c r="BA1990"/>
      <c r="BB1990"/>
      <c r="BC1990"/>
      <c r="BD1990"/>
      <c r="BE1990"/>
      <c r="BF1990"/>
      <c r="BG1990"/>
      <c r="BH1990"/>
      <c r="BI1990"/>
      <c r="BJ1990"/>
      <c r="BK1990"/>
      <c r="BL1990"/>
      <c r="BM1990"/>
      <c r="BN1990"/>
      <c r="BO1990"/>
      <c r="BP1990"/>
      <c r="BQ1990"/>
      <c r="BR1990"/>
      <c r="BS1990"/>
      <c r="BT1990"/>
    </row>
    <row r="1991" spans="1:72" s="8" customFormat="1" x14ac:dyDescent="0.25">
      <c r="A1991" s="93"/>
      <c r="B1991" s="93"/>
      <c r="C1991" s="93"/>
      <c r="D1991" s="93"/>
      <c r="E1991" s="104"/>
      <c r="F1991" s="104"/>
      <c r="G1991" s="104"/>
      <c r="H1991" s="104"/>
      <c r="I1991" s="104"/>
      <c r="J1991" s="104"/>
      <c r="K1991" s="104"/>
      <c r="L1991" s="104"/>
      <c r="M1991"/>
      <c r="N1991"/>
      <c r="O1991"/>
      <c r="P1991"/>
      <c r="Q1991"/>
      <c r="R1991"/>
      <c r="S1991"/>
      <c r="T1991"/>
      <c r="U1991"/>
      <c r="V1991"/>
      <c r="W1991"/>
      <c r="X1991"/>
      <c r="Y1991"/>
      <c r="Z1991"/>
      <c r="AA1991"/>
      <c r="AB1991"/>
      <c r="AC1991"/>
      <c r="AD1991"/>
      <c r="AE1991"/>
      <c r="AF1991"/>
      <c r="AG1991"/>
      <c r="AH1991"/>
      <c r="AI1991"/>
      <c r="AJ1991"/>
      <c r="AK1991"/>
      <c r="AL1991"/>
      <c r="AM1991"/>
      <c r="AN1991"/>
      <c r="AO1991"/>
      <c r="AP1991"/>
      <c r="AQ1991"/>
      <c r="AR1991"/>
      <c r="AS1991"/>
      <c r="AT1991"/>
      <c r="AU1991"/>
      <c r="AV1991"/>
      <c r="AW1991"/>
      <c r="AX1991"/>
      <c r="AY1991"/>
      <c r="AZ1991"/>
      <c r="BA1991"/>
      <c r="BB1991"/>
      <c r="BC1991"/>
      <c r="BD1991"/>
      <c r="BE1991"/>
      <c r="BF1991"/>
      <c r="BG1991"/>
      <c r="BH1991"/>
      <c r="BI1991"/>
      <c r="BJ1991"/>
      <c r="BK1991"/>
      <c r="BL1991"/>
      <c r="BM1991"/>
      <c r="BN1991"/>
      <c r="BO1991"/>
      <c r="BP1991"/>
      <c r="BQ1991"/>
      <c r="BR1991"/>
      <c r="BS1991"/>
      <c r="BT1991"/>
    </row>
    <row r="1992" spans="1:72" s="8" customFormat="1" x14ac:dyDescent="0.25">
      <c r="A1992" s="93"/>
      <c r="B1992" s="93"/>
      <c r="C1992" s="93"/>
      <c r="D1992" s="93"/>
      <c r="E1992" s="104"/>
      <c r="F1992" s="104"/>
      <c r="G1992" s="104"/>
      <c r="H1992" s="104"/>
      <c r="I1992" s="104"/>
      <c r="J1992" s="104"/>
      <c r="K1992" s="104"/>
      <c r="L1992" s="104"/>
      <c r="M1992"/>
      <c r="N1992"/>
      <c r="O1992"/>
      <c r="P1992"/>
      <c r="Q1992"/>
      <c r="R1992"/>
      <c r="S1992"/>
      <c r="T1992"/>
      <c r="U1992"/>
      <c r="V1992"/>
      <c r="W1992"/>
      <c r="X1992"/>
      <c r="Y1992"/>
      <c r="Z1992"/>
      <c r="AA1992"/>
      <c r="AB1992"/>
      <c r="AC1992"/>
      <c r="AD1992"/>
      <c r="AE1992"/>
      <c r="AF1992"/>
      <c r="AG1992"/>
      <c r="AH1992"/>
      <c r="AI1992"/>
      <c r="AJ1992"/>
      <c r="AK1992"/>
      <c r="AL1992"/>
      <c r="AM1992"/>
      <c r="AN1992"/>
      <c r="AO1992"/>
      <c r="AP1992"/>
      <c r="AQ1992"/>
      <c r="AR1992"/>
      <c r="AS1992"/>
      <c r="AT1992"/>
      <c r="AU1992"/>
      <c r="AV1992"/>
      <c r="AW1992"/>
      <c r="AX1992"/>
      <c r="AY1992"/>
      <c r="AZ1992"/>
      <c r="BA1992"/>
      <c r="BB1992"/>
      <c r="BC1992"/>
      <c r="BD1992"/>
      <c r="BE1992"/>
      <c r="BF1992"/>
      <c r="BG1992"/>
      <c r="BH1992"/>
      <c r="BI1992"/>
      <c r="BJ1992"/>
      <c r="BK1992"/>
      <c r="BL1992"/>
      <c r="BM1992"/>
      <c r="BN1992"/>
      <c r="BO1992"/>
      <c r="BP1992"/>
      <c r="BQ1992"/>
      <c r="BR1992"/>
      <c r="BS1992"/>
      <c r="BT1992"/>
    </row>
    <row r="1993" spans="1:72" s="8" customFormat="1" x14ac:dyDescent="0.25">
      <c r="A1993" s="93"/>
      <c r="B1993" s="93"/>
      <c r="C1993" s="93"/>
      <c r="D1993" s="93"/>
      <c r="E1993" s="104"/>
      <c r="F1993" s="104"/>
      <c r="G1993" s="104"/>
      <c r="H1993" s="104"/>
      <c r="I1993" s="104"/>
      <c r="J1993" s="104"/>
      <c r="K1993" s="104"/>
      <c r="L1993" s="104"/>
      <c r="M1993"/>
      <c r="N1993"/>
      <c r="O1993"/>
      <c r="P1993"/>
      <c r="Q1993"/>
      <c r="R1993"/>
      <c r="S1993"/>
      <c r="T1993"/>
      <c r="U1993"/>
      <c r="V1993"/>
      <c r="W1993"/>
      <c r="X1993"/>
      <c r="Y1993"/>
      <c r="Z1993"/>
      <c r="AA1993"/>
      <c r="AB1993"/>
      <c r="AC1993"/>
      <c r="AD1993"/>
      <c r="AE1993"/>
      <c r="AF1993"/>
      <c r="AG1993"/>
      <c r="AH1993"/>
      <c r="AI1993"/>
      <c r="AJ1993"/>
      <c r="AK1993"/>
      <c r="AL1993"/>
      <c r="AM1993"/>
      <c r="AN1993"/>
      <c r="AO1993"/>
      <c r="AP1993"/>
      <c r="AQ1993"/>
      <c r="AR1993"/>
      <c r="AS1993"/>
      <c r="AT1993"/>
      <c r="AU1993"/>
      <c r="AV1993"/>
      <c r="AW1993"/>
      <c r="AX1993"/>
      <c r="AY1993"/>
      <c r="AZ1993"/>
      <c r="BA1993"/>
      <c r="BB1993"/>
      <c r="BC1993"/>
      <c r="BD1993"/>
      <c r="BE1993"/>
      <c r="BF1993"/>
      <c r="BG1993"/>
      <c r="BH1993"/>
      <c r="BI1993"/>
      <c r="BJ1993"/>
      <c r="BK1993"/>
      <c r="BL1993"/>
      <c r="BM1993"/>
      <c r="BN1993"/>
      <c r="BO1993"/>
      <c r="BP1993"/>
      <c r="BQ1993"/>
      <c r="BR1993"/>
      <c r="BS1993"/>
      <c r="BT1993"/>
    </row>
    <row r="1994" spans="1:72" s="8" customFormat="1" x14ac:dyDescent="0.25">
      <c r="A1994" s="93"/>
      <c r="B1994" s="93"/>
      <c r="C1994" s="93"/>
      <c r="D1994" s="93"/>
      <c r="E1994" s="104"/>
      <c r="F1994" s="104"/>
      <c r="G1994" s="104"/>
      <c r="H1994" s="104"/>
      <c r="I1994" s="104"/>
      <c r="J1994" s="104"/>
      <c r="K1994" s="104"/>
      <c r="L1994" s="104"/>
      <c r="M1994"/>
      <c r="N1994"/>
      <c r="O1994"/>
      <c r="P1994"/>
      <c r="Q1994"/>
      <c r="R1994"/>
      <c r="S1994"/>
      <c r="T1994"/>
      <c r="U1994"/>
      <c r="V1994"/>
      <c r="W1994"/>
      <c r="X1994"/>
      <c r="Y1994"/>
      <c r="Z1994"/>
      <c r="AA1994"/>
      <c r="AB1994"/>
      <c r="AC1994"/>
      <c r="AD1994"/>
      <c r="AE1994"/>
      <c r="AF1994"/>
      <c r="AG1994"/>
      <c r="AH1994"/>
      <c r="AI1994"/>
      <c r="AJ1994"/>
      <c r="AK1994"/>
      <c r="AL1994"/>
      <c r="AM1994"/>
      <c r="AN1994"/>
      <c r="AO1994"/>
      <c r="AP1994"/>
      <c r="AQ1994"/>
      <c r="AR1994"/>
      <c r="AS1994"/>
      <c r="AT1994"/>
      <c r="AU1994"/>
      <c r="AV1994"/>
      <c r="AW1994"/>
      <c r="AX1994"/>
      <c r="AY1994"/>
      <c r="AZ1994"/>
      <c r="BA1994"/>
      <c r="BB1994"/>
      <c r="BC1994"/>
      <c r="BD1994"/>
      <c r="BE1994"/>
      <c r="BF1994"/>
      <c r="BG1994"/>
      <c r="BH1994"/>
      <c r="BI1994"/>
      <c r="BJ1994"/>
      <c r="BK1994"/>
      <c r="BL1994"/>
      <c r="BM1994"/>
      <c r="BN1994"/>
      <c r="BO1994"/>
      <c r="BP1994"/>
      <c r="BQ1994"/>
      <c r="BR1994"/>
      <c r="BS1994"/>
      <c r="BT1994"/>
    </row>
    <row r="1995" spans="1:72" s="8" customFormat="1" x14ac:dyDescent="0.25">
      <c r="A1995" s="93"/>
      <c r="B1995" s="93"/>
      <c r="C1995" s="93"/>
      <c r="D1995" s="93"/>
      <c r="E1995" s="104"/>
      <c r="F1995" s="104"/>
      <c r="G1995" s="104"/>
      <c r="H1995" s="104"/>
      <c r="I1995" s="104"/>
      <c r="J1995" s="104"/>
      <c r="K1995" s="104"/>
      <c r="L1995" s="104"/>
      <c r="M1995"/>
      <c r="N1995"/>
      <c r="O1995"/>
      <c r="P1995"/>
      <c r="Q1995"/>
      <c r="R1995"/>
      <c r="S1995"/>
      <c r="T1995"/>
      <c r="U1995"/>
      <c r="V1995"/>
      <c r="W1995"/>
      <c r="X1995"/>
      <c r="Y1995"/>
      <c r="Z1995"/>
      <c r="AA1995"/>
      <c r="AB1995"/>
      <c r="AC1995"/>
      <c r="AD1995"/>
      <c r="AE1995"/>
      <c r="AF1995"/>
      <c r="AG1995"/>
      <c r="AH1995"/>
      <c r="AI1995"/>
      <c r="AJ1995"/>
      <c r="AK1995"/>
      <c r="AL1995"/>
      <c r="AM1995"/>
      <c r="AN1995"/>
      <c r="AO1995"/>
      <c r="AP1995"/>
      <c r="AQ1995"/>
      <c r="AR1995"/>
      <c r="AS1995"/>
      <c r="AT1995"/>
      <c r="AU1995"/>
      <c r="AV1995"/>
      <c r="AW1995"/>
      <c r="AX1995"/>
      <c r="AY1995"/>
      <c r="AZ1995"/>
      <c r="BA1995"/>
      <c r="BB1995"/>
      <c r="BC1995"/>
      <c r="BD1995"/>
      <c r="BE1995"/>
      <c r="BF1995"/>
      <c r="BG1995"/>
      <c r="BH1995"/>
      <c r="BI1995"/>
      <c r="BJ1995"/>
      <c r="BK1995"/>
      <c r="BL1995"/>
      <c r="BM1995"/>
      <c r="BN1995"/>
      <c r="BO1995"/>
      <c r="BP1995"/>
      <c r="BQ1995"/>
      <c r="BR1995"/>
      <c r="BS1995"/>
      <c r="BT1995"/>
    </row>
    <row r="1996" spans="1:72" s="8" customFormat="1" x14ac:dyDescent="0.25">
      <c r="A1996" s="93"/>
      <c r="B1996" s="93"/>
      <c r="C1996" s="93"/>
      <c r="D1996" s="93"/>
      <c r="E1996" s="104"/>
      <c r="F1996" s="104"/>
      <c r="G1996" s="104"/>
      <c r="H1996" s="104"/>
      <c r="I1996" s="104"/>
      <c r="J1996" s="104"/>
      <c r="K1996" s="104"/>
      <c r="L1996" s="104"/>
      <c r="M1996"/>
      <c r="N1996"/>
      <c r="O1996"/>
      <c r="P1996"/>
      <c r="Q1996"/>
      <c r="R1996"/>
      <c r="S1996"/>
      <c r="T1996"/>
      <c r="U1996"/>
      <c r="V1996"/>
      <c r="W1996"/>
      <c r="X1996"/>
      <c r="Y1996"/>
      <c r="Z1996"/>
      <c r="AA1996"/>
      <c r="AB1996"/>
      <c r="AC1996"/>
      <c r="AD1996"/>
      <c r="AE1996"/>
      <c r="AF1996"/>
      <c r="AG1996"/>
      <c r="AH1996"/>
      <c r="AI1996"/>
      <c r="AJ1996"/>
      <c r="AK1996"/>
      <c r="AL1996"/>
      <c r="AM1996"/>
      <c r="AN1996"/>
      <c r="AO1996"/>
      <c r="AP1996"/>
      <c r="AQ1996"/>
      <c r="AR1996"/>
      <c r="AS1996"/>
      <c r="AT1996"/>
      <c r="AU1996"/>
      <c r="AV1996"/>
      <c r="AW1996"/>
      <c r="AX1996"/>
      <c r="AY1996"/>
      <c r="AZ1996"/>
      <c r="BA1996"/>
      <c r="BB1996"/>
      <c r="BC1996"/>
      <c r="BD1996"/>
      <c r="BE1996"/>
      <c r="BF1996"/>
      <c r="BG1996"/>
      <c r="BH1996"/>
      <c r="BI1996"/>
      <c r="BJ1996"/>
      <c r="BK1996"/>
      <c r="BL1996"/>
      <c r="BM1996"/>
      <c r="BN1996"/>
      <c r="BO1996"/>
      <c r="BP1996"/>
      <c r="BQ1996"/>
      <c r="BR1996"/>
      <c r="BS1996"/>
      <c r="BT1996"/>
    </row>
    <row r="1997" spans="1:72" s="8" customFormat="1" x14ac:dyDescent="0.25">
      <c r="A1997" s="93"/>
      <c r="B1997" s="93"/>
      <c r="C1997" s="93"/>
      <c r="D1997" s="93"/>
      <c r="E1997" s="104"/>
      <c r="F1997" s="104"/>
      <c r="G1997" s="104"/>
      <c r="H1997" s="104"/>
      <c r="I1997" s="104"/>
      <c r="J1997" s="104"/>
      <c r="K1997" s="104"/>
      <c r="L1997" s="104"/>
      <c r="M1997"/>
      <c r="N1997"/>
      <c r="O1997"/>
      <c r="P1997"/>
      <c r="Q1997"/>
      <c r="R1997"/>
      <c r="S1997"/>
      <c r="T1997"/>
      <c r="U1997"/>
      <c r="V1997"/>
      <c r="W1997"/>
      <c r="X1997"/>
      <c r="Y1997"/>
      <c r="Z1997"/>
      <c r="AA1997"/>
      <c r="AB1997"/>
      <c r="AC1997"/>
      <c r="AD1997"/>
      <c r="AE1997"/>
      <c r="AF1997"/>
      <c r="AG1997"/>
      <c r="AH1997"/>
      <c r="AI1997"/>
      <c r="AJ1997"/>
      <c r="AK1997"/>
      <c r="AL1997"/>
      <c r="AM1997"/>
      <c r="AN1997"/>
      <c r="AO1997"/>
      <c r="AP1997"/>
      <c r="AQ1997"/>
      <c r="AR1997"/>
      <c r="AS1997"/>
      <c r="AT1997"/>
      <c r="AU1997"/>
      <c r="AV1997"/>
      <c r="AW1997"/>
      <c r="AX1997"/>
      <c r="AY1997"/>
      <c r="AZ1997"/>
      <c r="BA1997"/>
      <c r="BB1997"/>
      <c r="BC1997"/>
      <c r="BD1997"/>
      <c r="BE1997"/>
      <c r="BF1997"/>
      <c r="BG1997"/>
      <c r="BH1997"/>
      <c r="BI1997"/>
      <c r="BJ1997"/>
      <c r="BK1997"/>
      <c r="BL1997"/>
      <c r="BM1997"/>
      <c r="BN1997"/>
      <c r="BO1997"/>
      <c r="BP1997"/>
      <c r="BQ1997"/>
      <c r="BR1997"/>
      <c r="BS1997"/>
      <c r="BT1997"/>
    </row>
    <row r="1998" spans="1:72" s="8" customFormat="1" x14ac:dyDescent="0.25">
      <c r="A1998" s="93"/>
      <c r="B1998" s="93"/>
      <c r="C1998" s="93"/>
      <c r="D1998" s="93"/>
      <c r="E1998" s="104"/>
      <c r="F1998" s="104"/>
      <c r="G1998" s="104"/>
      <c r="H1998" s="104"/>
      <c r="I1998" s="104"/>
      <c r="J1998" s="104"/>
      <c r="K1998" s="104"/>
      <c r="L1998" s="104"/>
      <c r="M1998"/>
      <c r="N1998"/>
      <c r="O1998"/>
      <c r="P1998"/>
      <c r="Q1998"/>
      <c r="R1998"/>
      <c r="S1998"/>
      <c r="T1998"/>
      <c r="U1998"/>
      <c r="V1998"/>
      <c r="W1998"/>
      <c r="X1998"/>
      <c r="Y1998"/>
      <c r="Z1998"/>
      <c r="AA1998"/>
      <c r="AB1998"/>
      <c r="AC1998"/>
      <c r="AD1998"/>
      <c r="AE1998"/>
      <c r="AF1998"/>
      <c r="AG1998"/>
      <c r="AH1998"/>
      <c r="AI1998"/>
      <c r="AJ1998"/>
      <c r="AK1998"/>
      <c r="AL1998"/>
      <c r="AM1998"/>
      <c r="AN1998"/>
      <c r="AO1998"/>
      <c r="AP1998"/>
      <c r="AQ1998"/>
      <c r="AR1998"/>
      <c r="AS1998"/>
      <c r="AT1998"/>
      <c r="AU1998"/>
      <c r="AV1998"/>
      <c r="AW1998"/>
      <c r="AX1998"/>
      <c r="AY1998"/>
      <c r="AZ1998"/>
      <c r="BA1998"/>
      <c r="BB1998"/>
      <c r="BC1998"/>
      <c r="BD1998"/>
      <c r="BE1998"/>
      <c r="BF1998"/>
      <c r="BG1998"/>
      <c r="BH1998"/>
      <c r="BI1998"/>
      <c r="BJ1998"/>
      <c r="BK1998"/>
      <c r="BL1998"/>
      <c r="BM1998"/>
      <c r="BN1998"/>
      <c r="BO1998"/>
      <c r="BP1998"/>
      <c r="BQ1998"/>
      <c r="BR1998"/>
      <c r="BS1998"/>
      <c r="BT1998"/>
    </row>
    <row r="1999" spans="1:72" s="8" customFormat="1" x14ac:dyDescent="0.25">
      <c r="A1999" s="93"/>
      <c r="B1999" s="93"/>
      <c r="C1999" s="93"/>
      <c r="D1999" s="93"/>
      <c r="E1999" s="104"/>
      <c r="F1999" s="104"/>
      <c r="G1999" s="104"/>
      <c r="H1999" s="104"/>
      <c r="I1999" s="104"/>
      <c r="J1999" s="104"/>
      <c r="K1999" s="104"/>
      <c r="L1999" s="104"/>
      <c r="M1999"/>
      <c r="N1999"/>
      <c r="O1999"/>
      <c r="P1999"/>
      <c r="Q1999"/>
      <c r="R1999"/>
      <c r="S1999"/>
      <c r="T1999"/>
      <c r="U1999"/>
      <c r="V1999"/>
      <c r="W1999"/>
      <c r="X1999"/>
      <c r="Y1999"/>
      <c r="Z1999"/>
      <c r="AA1999"/>
      <c r="AB1999"/>
      <c r="AC1999"/>
      <c r="AD1999"/>
      <c r="AE1999"/>
      <c r="AF1999"/>
      <c r="AG1999"/>
      <c r="AH1999"/>
      <c r="AI1999"/>
      <c r="AJ1999"/>
      <c r="AK1999"/>
      <c r="AL1999"/>
      <c r="AM1999"/>
      <c r="AN1999"/>
      <c r="AO1999"/>
      <c r="AP1999"/>
      <c r="AQ1999"/>
      <c r="AR1999"/>
      <c r="AS1999"/>
      <c r="AT1999"/>
      <c r="AU1999"/>
      <c r="AV1999"/>
      <c r="AW1999"/>
      <c r="AX1999"/>
      <c r="AY1999"/>
      <c r="AZ1999"/>
      <c r="BA1999"/>
      <c r="BB1999"/>
      <c r="BC1999"/>
      <c r="BD1999"/>
      <c r="BE1999"/>
      <c r="BF1999"/>
      <c r="BG1999"/>
      <c r="BH1999"/>
      <c r="BI1999"/>
      <c r="BJ1999"/>
      <c r="BK1999"/>
      <c r="BL1999"/>
      <c r="BM1999"/>
      <c r="BN1999"/>
      <c r="BO1999"/>
      <c r="BP1999"/>
      <c r="BQ1999"/>
      <c r="BR1999"/>
      <c r="BS1999"/>
      <c r="BT1999"/>
    </row>
    <row r="2000" spans="1:72" s="8" customFormat="1" x14ac:dyDescent="0.25">
      <c r="A2000" s="93"/>
      <c r="B2000" s="93"/>
      <c r="C2000" s="93"/>
      <c r="D2000" s="93"/>
      <c r="E2000" s="104"/>
      <c r="F2000" s="104"/>
      <c r="G2000" s="104"/>
      <c r="H2000" s="104"/>
      <c r="I2000" s="104"/>
      <c r="J2000" s="104"/>
      <c r="K2000" s="104"/>
      <c r="L2000" s="104"/>
      <c r="M2000"/>
      <c r="N2000"/>
      <c r="O2000"/>
      <c r="P2000"/>
      <c r="Q2000"/>
      <c r="R2000"/>
      <c r="S2000"/>
      <c r="T2000"/>
      <c r="U2000"/>
      <c r="V2000"/>
      <c r="W2000"/>
      <c r="X2000"/>
      <c r="Y2000"/>
      <c r="Z2000"/>
      <c r="AA2000"/>
      <c r="AB2000"/>
      <c r="AC2000"/>
      <c r="AD2000"/>
      <c r="AE2000"/>
      <c r="AF2000"/>
      <c r="AG2000"/>
      <c r="AH2000"/>
      <c r="AI2000"/>
      <c r="AJ2000"/>
      <c r="AK2000"/>
      <c r="AL2000"/>
      <c r="AM2000"/>
      <c r="AN2000"/>
      <c r="AO2000"/>
      <c r="AP2000"/>
      <c r="AQ2000"/>
      <c r="AR2000"/>
      <c r="AS2000"/>
      <c r="AT2000"/>
      <c r="AU2000"/>
      <c r="AV2000"/>
      <c r="AW2000"/>
      <c r="AX2000"/>
      <c r="AY2000"/>
      <c r="AZ2000"/>
      <c r="BA2000"/>
      <c r="BB2000"/>
      <c r="BC2000"/>
      <c r="BD2000"/>
      <c r="BE2000"/>
      <c r="BF2000"/>
      <c r="BG2000"/>
      <c r="BH2000"/>
      <c r="BI2000"/>
      <c r="BJ2000"/>
      <c r="BK2000"/>
      <c r="BL2000"/>
      <c r="BM2000"/>
      <c r="BN2000"/>
      <c r="BO2000"/>
      <c r="BP2000"/>
      <c r="BQ2000"/>
      <c r="BR2000"/>
      <c r="BS2000"/>
      <c r="BT2000"/>
    </row>
    <row r="2001" spans="1:72" s="8" customFormat="1" x14ac:dyDescent="0.25">
      <c r="A2001" s="93"/>
      <c r="B2001" s="93"/>
      <c r="C2001" s="93"/>
      <c r="D2001" s="93"/>
      <c r="E2001" s="104"/>
      <c r="F2001" s="104"/>
      <c r="G2001" s="104"/>
      <c r="H2001" s="104"/>
      <c r="I2001" s="104"/>
      <c r="J2001" s="104"/>
      <c r="K2001" s="104"/>
      <c r="L2001" s="104"/>
      <c r="M2001"/>
      <c r="N2001"/>
      <c r="O2001"/>
      <c r="P2001"/>
      <c r="Q2001"/>
      <c r="R2001"/>
      <c r="S2001"/>
      <c r="T2001"/>
      <c r="U2001"/>
      <c r="V2001"/>
      <c r="W2001"/>
      <c r="X2001"/>
      <c r="Y2001"/>
      <c r="Z2001"/>
      <c r="AA2001"/>
      <c r="AB2001"/>
      <c r="AC2001"/>
      <c r="AD2001"/>
      <c r="AE2001"/>
      <c r="AF2001"/>
      <c r="AG2001"/>
      <c r="AH2001"/>
      <c r="AI2001"/>
      <c r="AJ2001"/>
      <c r="AK2001"/>
      <c r="AL2001"/>
      <c r="AM2001"/>
      <c r="AN2001"/>
      <c r="AO2001"/>
      <c r="AP2001"/>
      <c r="AQ2001"/>
      <c r="AR2001"/>
      <c r="AS2001"/>
      <c r="AT2001"/>
      <c r="AU2001"/>
      <c r="AV2001"/>
      <c r="AW2001"/>
      <c r="AX2001"/>
      <c r="AY2001"/>
      <c r="AZ2001"/>
      <c r="BA2001"/>
      <c r="BB2001"/>
      <c r="BC2001"/>
      <c r="BD2001"/>
      <c r="BE2001"/>
      <c r="BF2001"/>
      <c r="BG2001"/>
      <c r="BH2001"/>
      <c r="BI2001"/>
      <c r="BJ2001"/>
      <c r="BK2001"/>
      <c r="BL2001"/>
      <c r="BM2001"/>
      <c r="BN2001"/>
      <c r="BO2001"/>
      <c r="BP2001"/>
      <c r="BQ2001"/>
      <c r="BR2001"/>
      <c r="BS2001"/>
      <c r="BT2001"/>
    </row>
    <row r="2002" spans="1:72" s="8" customFormat="1" x14ac:dyDescent="0.25">
      <c r="A2002" s="93"/>
      <c r="B2002" s="93"/>
      <c r="C2002" s="93"/>
      <c r="D2002" s="93"/>
      <c r="E2002" s="104"/>
      <c r="F2002" s="104"/>
      <c r="G2002" s="104"/>
      <c r="H2002" s="104"/>
      <c r="I2002" s="104"/>
      <c r="J2002" s="104"/>
      <c r="K2002" s="104"/>
      <c r="L2002" s="104"/>
      <c r="M2002"/>
      <c r="N2002"/>
      <c r="O2002"/>
      <c r="P2002"/>
      <c r="Q2002"/>
      <c r="R2002"/>
      <c r="S2002"/>
      <c r="T2002"/>
      <c r="U2002"/>
      <c r="V2002"/>
      <c r="W2002"/>
      <c r="X2002"/>
      <c r="Y2002"/>
      <c r="Z2002"/>
      <c r="AA2002"/>
      <c r="AB2002"/>
      <c r="AC2002"/>
      <c r="AD2002"/>
      <c r="AE2002"/>
      <c r="AF2002"/>
      <c r="AG2002"/>
      <c r="AH2002"/>
      <c r="AI2002"/>
      <c r="AJ2002"/>
      <c r="AK2002"/>
      <c r="AL2002"/>
      <c r="AM2002"/>
      <c r="AN2002"/>
      <c r="AO2002"/>
      <c r="AP2002"/>
      <c r="AQ2002"/>
      <c r="AR2002"/>
      <c r="AS2002"/>
      <c r="AT2002"/>
      <c r="AU2002"/>
      <c r="AV2002"/>
      <c r="AW2002"/>
      <c r="AX2002"/>
      <c r="AY2002"/>
      <c r="AZ2002"/>
      <c r="BA2002"/>
      <c r="BB2002"/>
      <c r="BC2002"/>
      <c r="BD2002"/>
      <c r="BE2002"/>
      <c r="BF2002"/>
      <c r="BG2002"/>
      <c r="BH2002"/>
      <c r="BI2002"/>
      <c r="BJ2002"/>
      <c r="BK2002"/>
      <c r="BL2002"/>
      <c r="BM2002"/>
      <c r="BN2002"/>
      <c r="BO2002"/>
      <c r="BP2002"/>
      <c r="BQ2002"/>
      <c r="BR2002"/>
      <c r="BS2002"/>
      <c r="BT2002"/>
    </row>
    <row r="2003" spans="1:72" s="8" customFormat="1" x14ac:dyDescent="0.25">
      <c r="A2003" s="93"/>
      <c r="B2003" s="93"/>
      <c r="C2003" s="93"/>
      <c r="D2003" s="93"/>
      <c r="E2003" s="104"/>
      <c r="F2003" s="104"/>
      <c r="G2003" s="104"/>
      <c r="H2003" s="104"/>
      <c r="I2003" s="104"/>
      <c r="J2003" s="104"/>
      <c r="K2003" s="104"/>
      <c r="L2003" s="104"/>
      <c r="M2003"/>
      <c r="N2003"/>
      <c r="O2003"/>
      <c r="P2003"/>
      <c r="Q2003"/>
      <c r="R2003"/>
      <c r="S2003"/>
      <c r="T2003"/>
      <c r="U2003"/>
      <c r="V2003"/>
      <c r="W2003"/>
      <c r="X2003"/>
      <c r="Y2003"/>
      <c r="Z2003"/>
      <c r="AA2003"/>
      <c r="AB2003"/>
      <c r="AC2003"/>
      <c r="AD2003"/>
      <c r="AE2003"/>
      <c r="AF2003"/>
      <c r="AG2003"/>
      <c r="AH2003"/>
      <c r="AI2003"/>
      <c r="AJ2003"/>
      <c r="AK2003"/>
      <c r="AL2003"/>
      <c r="AM2003"/>
      <c r="AN2003"/>
      <c r="AO2003"/>
      <c r="AP2003"/>
      <c r="AQ2003"/>
      <c r="AR2003"/>
      <c r="AS2003"/>
      <c r="AT2003"/>
      <c r="AU2003"/>
      <c r="AV2003"/>
      <c r="AW2003"/>
      <c r="AX2003"/>
      <c r="AY2003"/>
      <c r="AZ2003"/>
      <c r="BA2003"/>
      <c r="BB2003"/>
      <c r="BC2003"/>
      <c r="BD2003"/>
      <c r="BE2003"/>
      <c r="BF2003"/>
      <c r="BG2003"/>
      <c r="BH2003"/>
      <c r="BI2003"/>
      <c r="BJ2003"/>
      <c r="BK2003"/>
      <c r="BL2003"/>
      <c r="BM2003"/>
      <c r="BN2003"/>
      <c r="BO2003"/>
      <c r="BP2003"/>
      <c r="BQ2003"/>
      <c r="BR2003"/>
      <c r="BS2003"/>
      <c r="BT2003"/>
    </row>
    <row r="2004" spans="1:72" s="8" customFormat="1" x14ac:dyDescent="0.25">
      <c r="A2004" s="93"/>
      <c r="B2004" s="93"/>
      <c r="C2004" s="93"/>
      <c r="D2004" s="93"/>
      <c r="E2004" s="104"/>
      <c r="F2004" s="104"/>
      <c r="G2004" s="104"/>
      <c r="H2004" s="104"/>
      <c r="I2004" s="104"/>
      <c r="J2004" s="104"/>
      <c r="K2004" s="104"/>
      <c r="L2004" s="104"/>
      <c r="M2004"/>
      <c r="N2004"/>
      <c r="O2004"/>
      <c r="P2004"/>
      <c r="Q2004"/>
      <c r="R2004"/>
      <c r="S2004"/>
      <c r="T2004"/>
      <c r="U2004"/>
      <c r="V2004"/>
      <c r="W2004"/>
      <c r="X2004"/>
      <c r="Y2004"/>
      <c r="Z2004"/>
      <c r="AA2004"/>
      <c r="AB2004"/>
      <c r="AC2004"/>
      <c r="AD2004"/>
      <c r="AE2004"/>
      <c r="AF2004"/>
      <c r="AG2004"/>
      <c r="AH2004"/>
      <c r="AI2004"/>
      <c r="AJ2004"/>
      <c r="AK2004"/>
      <c r="AL2004"/>
      <c r="AM2004"/>
      <c r="AN2004"/>
      <c r="AO2004"/>
      <c r="AP2004"/>
      <c r="AQ2004"/>
      <c r="AR2004"/>
      <c r="AS2004"/>
      <c r="AT2004"/>
      <c r="AU2004"/>
      <c r="AV2004"/>
      <c r="AW2004"/>
      <c r="AX2004"/>
      <c r="AY2004"/>
      <c r="AZ2004"/>
      <c r="BA2004"/>
      <c r="BB2004"/>
      <c r="BC2004"/>
      <c r="BD2004"/>
      <c r="BE2004"/>
      <c r="BF2004"/>
      <c r="BG2004"/>
      <c r="BH2004"/>
      <c r="BI2004"/>
      <c r="BJ2004"/>
      <c r="BK2004"/>
      <c r="BL2004"/>
      <c r="BM2004"/>
      <c r="BN2004"/>
      <c r="BO2004"/>
      <c r="BP2004"/>
      <c r="BQ2004"/>
      <c r="BR2004"/>
      <c r="BS2004"/>
      <c r="BT2004"/>
    </row>
    <row r="2005" spans="1:72" s="8" customFormat="1" x14ac:dyDescent="0.25">
      <c r="A2005" s="93"/>
      <c r="B2005" s="93"/>
      <c r="C2005" s="93"/>
      <c r="D2005" s="93"/>
      <c r="E2005" s="104"/>
      <c r="F2005" s="104"/>
      <c r="G2005" s="104"/>
      <c r="H2005" s="104"/>
      <c r="I2005" s="104"/>
      <c r="J2005" s="104"/>
      <c r="K2005" s="104"/>
      <c r="L2005" s="104"/>
      <c r="M2005"/>
      <c r="N2005"/>
      <c r="O2005"/>
      <c r="P2005"/>
      <c r="Q2005"/>
      <c r="R2005"/>
      <c r="S2005"/>
      <c r="T2005"/>
      <c r="U2005"/>
      <c r="V2005"/>
      <c r="W2005"/>
      <c r="X2005"/>
      <c r="Y2005"/>
      <c r="Z2005"/>
      <c r="AA2005"/>
      <c r="AB2005"/>
      <c r="AC2005"/>
      <c r="AD2005"/>
      <c r="AE2005"/>
      <c r="AF2005"/>
      <c r="AG2005"/>
      <c r="AH2005"/>
      <c r="AI2005"/>
      <c r="AJ2005"/>
      <c r="AK2005"/>
      <c r="AL2005"/>
      <c r="AM2005"/>
      <c r="AN2005"/>
      <c r="AO2005"/>
      <c r="AP2005"/>
      <c r="AQ2005"/>
      <c r="AR2005"/>
      <c r="AS2005"/>
      <c r="AT2005"/>
      <c r="AU2005"/>
      <c r="AV2005"/>
      <c r="AW2005"/>
      <c r="AX2005"/>
      <c r="AY2005"/>
      <c r="AZ2005"/>
      <c r="BA2005"/>
      <c r="BB2005"/>
      <c r="BC2005"/>
      <c r="BD2005"/>
      <c r="BE2005"/>
      <c r="BF2005"/>
      <c r="BG2005"/>
      <c r="BH2005"/>
      <c r="BI2005"/>
      <c r="BJ2005"/>
      <c r="BK2005"/>
      <c r="BL2005"/>
      <c r="BM2005"/>
      <c r="BN2005"/>
      <c r="BO2005"/>
      <c r="BP2005"/>
      <c r="BQ2005"/>
      <c r="BR2005"/>
      <c r="BS2005"/>
      <c r="BT2005"/>
    </row>
    <row r="2006" spans="1:72" s="8" customFormat="1" x14ac:dyDescent="0.25">
      <c r="A2006" s="93"/>
      <c r="B2006" s="93"/>
      <c r="C2006" s="93"/>
      <c r="D2006" s="93"/>
      <c r="E2006" s="104"/>
      <c r="F2006" s="104"/>
      <c r="G2006" s="104"/>
      <c r="H2006" s="104"/>
      <c r="I2006" s="104"/>
      <c r="J2006" s="104"/>
      <c r="K2006" s="104"/>
      <c r="L2006" s="104"/>
      <c r="M2006"/>
      <c r="N2006"/>
      <c r="O2006"/>
      <c r="P2006"/>
      <c r="Q2006"/>
      <c r="R2006"/>
      <c r="S2006"/>
      <c r="T2006"/>
      <c r="U2006"/>
      <c r="V2006"/>
      <c r="W2006"/>
      <c r="X2006"/>
      <c r="Y2006"/>
      <c r="Z2006"/>
      <c r="AA2006"/>
      <c r="AB2006"/>
      <c r="AC2006"/>
      <c r="AD2006"/>
      <c r="AE2006"/>
      <c r="AF2006"/>
      <c r="AG2006"/>
      <c r="AH2006"/>
      <c r="AI2006"/>
      <c r="AJ2006"/>
      <c r="AK2006"/>
      <c r="AL2006"/>
      <c r="AM2006"/>
      <c r="AN2006"/>
      <c r="AO2006"/>
      <c r="AP2006"/>
      <c r="AQ2006"/>
      <c r="AR2006"/>
      <c r="AS2006"/>
      <c r="AT2006"/>
      <c r="AU2006"/>
      <c r="AV2006"/>
      <c r="AW2006"/>
      <c r="AX2006"/>
      <c r="AY2006"/>
      <c r="AZ2006"/>
      <c r="BA2006"/>
      <c r="BB2006"/>
      <c r="BC2006"/>
      <c r="BD2006"/>
      <c r="BE2006"/>
      <c r="BF2006"/>
      <c r="BG2006"/>
      <c r="BH2006"/>
      <c r="BI2006"/>
      <c r="BJ2006"/>
      <c r="BK2006"/>
      <c r="BL2006"/>
      <c r="BM2006"/>
      <c r="BN2006"/>
      <c r="BO2006"/>
      <c r="BP2006"/>
      <c r="BQ2006"/>
      <c r="BR2006"/>
      <c r="BS2006"/>
      <c r="BT2006"/>
    </row>
    <row r="2007" spans="1:72" s="8" customFormat="1" x14ac:dyDescent="0.25">
      <c r="A2007" s="93"/>
      <c r="B2007" s="93"/>
      <c r="C2007" s="93"/>
      <c r="D2007" s="93"/>
      <c r="E2007" s="104"/>
      <c r="F2007" s="104"/>
      <c r="G2007" s="104"/>
      <c r="H2007" s="104"/>
      <c r="I2007" s="104"/>
      <c r="J2007" s="104"/>
      <c r="K2007" s="104"/>
      <c r="L2007" s="104"/>
      <c r="M2007"/>
      <c r="N2007"/>
      <c r="O2007"/>
      <c r="P2007"/>
      <c r="Q2007"/>
      <c r="R2007"/>
      <c r="S2007"/>
      <c r="T2007"/>
      <c r="U2007"/>
      <c r="V2007"/>
      <c r="W2007"/>
      <c r="X2007"/>
      <c r="Y2007"/>
      <c r="Z2007"/>
      <c r="AA2007"/>
      <c r="AB2007"/>
      <c r="AC2007"/>
      <c r="AD2007"/>
      <c r="AE2007"/>
      <c r="AF2007"/>
      <c r="AG2007"/>
      <c r="AH2007"/>
      <c r="AI2007"/>
      <c r="AJ2007"/>
      <c r="AK2007"/>
      <c r="AL2007"/>
      <c r="AM2007"/>
      <c r="AN2007"/>
      <c r="AO2007"/>
      <c r="AP2007"/>
      <c r="AQ2007"/>
      <c r="AR2007"/>
      <c r="AS2007"/>
      <c r="AT2007"/>
      <c r="AU2007"/>
      <c r="AV2007"/>
      <c r="AW2007"/>
      <c r="AX2007"/>
      <c r="AY2007"/>
      <c r="AZ2007"/>
      <c r="BA2007"/>
      <c r="BB2007"/>
      <c r="BC2007"/>
      <c r="BD2007"/>
      <c r="BE2007"/>
      <c r="BF2007"/>
      <c r="BG2007"/>
      <c r="BH2007"/>
      <c r="BI2007"/>
      <c r="BJ2007"/>
      <c r="BK2007"/>
      <c r="BL2007"/>
      <c r="BM2007"/>
      <c r="BN2007"/>
      <c r="BO2007"/>
      <c r="BP2007"/>
      <c r="BQ2007"/>
      <c r="BR2007"/>
      <c r="BS2007"/>
      <c r="BT2007"/>
    </row>
    <row r="2008" spans="1:72" s="8" customFormat="1" x14ac:dyDescent="0.25">
      <c r="A2008" s="93"/>
      <c r="B2008" s="93"/>
      <c r="C2008" s="93"/>
      <c r="D2008" s="93"/>
      <c r="E2008" s="104"/>
      <c r="F2008" s="104"/>
      <c r="G2008" s="104"/>
      <c r="H2008" s="104"/>
      <c r="I2008" s="104"/>
      <c r="J2008" s="104"/>
      <c r="K2008" s="104"/>
      <c r="L2008" s="104"/>
      <c r="M2008"/>
      <c r="N2008"/>
      <c r="O2008"/>
      <c r="P2008"/>
      <c r="Q2008"/>
      <c r="R2008"/>
      <c r="S2008"/>
      <c r="T2008"/>
      <c r="U2008"/>
      <c r="V2008"/>
      <c r="W2008"/>
      <c r="X2008"/>
      <c r="Y2008"/>
      <c r="Z2008"/>
      <c r="AA2008"/>
      <c r="AB2008"/>
      <c r="AC2008"/>
      <c r="AD2008"/>
      <c r="AE2008"/>
      <c r="AF2008"/>
      <c r="AG2008"/>
      <c r="AH2008"/>
      <c r="AI2008"/>
      <c r="AJ2008"/>
      <c r="AK2008"/>
      <c r="AL2008"/>
      <c r="AM2008"/>
      <c r="AN2008"/>
      <c r="AO2008"/>
      <c r="AP2008"/>
      <c r="AQ2008"/>
      <c r="AR2008"/>
      <c r="AS2008"/>
      <c r="AT2008"/>
      <c r="AU2008"/>
      <c r="AV2008"/>
      <c r="AW2008"/>
      <c r="AX2008"/>
      <c r="AY2008"/>
      <c r="AZ2008"/>
      <c r="BA2008"/>
      <c r="BB2008"/>
      <c r="BC2008"/>
      <c r="BD2008"/>
      <c r="BE2008"/>
      <c r="BF2008"/>
      <c r="BG2008"/>
      <c r="BH2008"/>
      <c r="BI2008"/>
      <c r="BJ2008"/>
      <c r="BK2008"/>
      <c r="BL2008"/>
      <c r="BM2008"/>
      <c r="BN2008"/>
      <c r="BO2008"/>
      <c r="BP2008"/>
      <c r="BQ2008"/>
      <c r="BR2008"/>
      <c r="BS2008"/>
      <c r="BT2008"/>
    </row>
    <row r="2009" spans="1:72" s="8" customFormat="1" x14ac:dyDescent="0.25">
      <c r="A2009" s="93"/>
      <c r="B2009" s="93"/>
      <c r="C2009" s="93"/>
      <c r="D2009" s="93"/>
      <c r="E2009" s="104"/>
      <c r="F2009" s="104"/>
      <c r="G2009" s="104"/>
      <c r="H2009" s="104"/>
      <c r="I2009" s="104"/>
      <c r="J2009" s="104"/>
      <c r="K2009" s="104"/>
      <c r="L2009" s="104"/>
      <c r="M2009"/>
      <c r="N2009"/>
      <c r="O2009"/>
      <c r="P2009"/>
      <c r="Q2009"/>
      <c r="R2009"/>
      <c r="S2009"/>
      <c r="T2009"/>
      <c r="U2009"/>
      <c r="V2009"/>
      <c r="W2009"/>
      <c r="X2009"/>
      <c r="Y2009"/>
      <c r="Z2009"/>
      <c r="AA2009"/>
      <c r="AB2009"/>
      <c r="AC2009"/>
      <c r="AD2009"/>
      <c r="AE2009"/>
      <c r="AF2009"/>
      <c r="AG2009"/>
      <c r="AH2009"/>
      <c r="AI2009"/>
      <c r="AJ2009"/>
      <c r="AK2009"/>
      <c r="AL2009"/>
      <c r="AM2009"/>
      <c r="AN2009"/>
      <c r="AO2009"/>
      <c r="AP2009"/>
      <c r="AQ2009"/>
      <c r="AR2009"/>
      <c r="AS2009"/>
      <c r="AT2009"/>
      <c r="AU2009"/>
      <c r="AV2009"/>
      <c r="AW2009"/>
      <c r="AX2009"/>
      <c r="AY2009"/>
      <c r="AZ2009"/>
      <c r="BA2009"/>
      <c r="BB2009"/>
      <c r="BC2009"/>
      <c r="BD2009"/>
      <c r="BE2009"/>
      <c r="BF2009"/>
      <c r="BG2009"/>
      <c r="BH2009"/>
      <c r="BI2009"/>
      <c r="BJ2009"/>
      <c r="BK2009"/>
      <c r="BL2009"/>
      <c r="BM2009"/>
      <c r="BN2009"/>
      <c r="BO2009"/>
      <c r="BP2009"/>
      <c r="BQ2009"/>
      <c r="BR2009"/>
      <c r="BS2009"/>
      <c r="BT2009"/>
    </row>
    <row r="2010" spans="1:72" s="8" customFormat="1" x14ac:dyDescent="0.25">
      <c r="A2010" s="93"/>
      <c r="B2010" s="93"/>
      <c r="C2010" s="93"/>
      <c r="D2010" s="93"/>
      <c r="E2010" s="104"/>
      <c r="F2010" s="104"/>
      <c r="G2010" s="104"/>
      <c r="H2010" s="104"/>
      <c r="I2010" s="104"/>
      <c r="J2010" s="104"/>
      <c r="K2010" s="104"/>
      <c r="L2010" s="104"/>
      <c r="M2010"/>
      <c r="N2010"/>
      <c r="O2010"/>
      <c r="P2010"/>
      <c r="Q2010"/>
      <c r="R2010"/>
      <c r="S2010"/>
      <c r="T2010"/>
      <c r="U2010"/>
      <c r="V2010"/>
      <c r="W2010"/>
      <c r="X2010"/>
      <c r="Y2010"/>
      <c r="Z2010"/>
      <c r="AA2010"/>
      <c r="AB2010"/>
      <c r="AC2010"/>
      <c r="AD2010"/>
      <c r="AE2010"/>
      <c r="AF2010"/>
      <c r="AG2010"/>
      <c r="AH2010"/>
      <c r="AI2010"/>
      <c r="AJ2010"/>
      <c r="AK2010"/>
      <c r="AL2010"/>
      <c r="AM2010"/>
      <c r="AN2010"/>
      <c r="AO2010"/>
      <c r="AP2010"/>
      <c r="AQ2010"/>
      <c r="AR2010"/>
      <c r="AS2010"/>
      <c r="AT2010"/>
      <c r="AU2010"/>
      <c r="AV2010"/>
      <c r="AW2010"/>
      <c r="AX2010"/>
      <c r="AY2010"/>
      <c r="AZ2010"/>
      <c r="BA2010"/>
      <c r="BB2010"/>
      <c r="BC2010"/>
      <c r="BD2010"/>
      <c r="BE2010"/>
      <c r="BF2010"/>
      <c r="BG2010"/>
      <c r="BH2010"/>
      <c r="BI2010"/>
      <c r="BJ2010"/>
      <c r="BK2010"/>
      <c r="BL2010"/>
      <c r="BM2010"/>
      <c r="BN2010"/>
      <c r="BO2010"/>
      <c r="BP2010"/>
      <c r="BQ2010"/>
      <c r="BR2010"/>
      <c r="BS2010"/>
      <c r="BT2010"/>
    </row>
    <row r="2011" spans="1:72" s="8" customFormat="1" x14ac:dyDescent="0.25">
      <c r="A2011" s="93"/>
      <c r="B2011" s="93"/>
      <c r="C2011" s="93"/>
      <c r="D2011" s="93"/>
      <c r="E2011" s="104"/>
      <c r="F2011" s="104"/>
      <c r="G2011" s="104"/>
      <c r="H2011" s="104"/>
      <c r="I2011" s="104"/>
      <c r="J2011" s="104"/>
      <c r="K2011" s="104"/>
      <c r="L2011" s="104"/>
      <c r="M2011"/>
      <c r="N2011"/>
      <c r="O2011"/>
      <c r="P2011"/>
      <c r="Q2011"/>
      <c r="R2011"/>
      <c r="S2011"/>
      <c r="T2011"/>
      <c r="U2011"/>
      <c r="V2011"/>
      <c r="W2011"/>
      <c r="X2011"/>
      <c r="Y2011"/>
      <c r="Z2011"/>
      <c r="AA2011"/>
      <c r="AB2011"/>
      <c r="AC2011"/>
      <c r="AD2011"/>
      <c r="AE2011"/>
      <c r="AF2011"/>
      <c r="AG2011"/>
      <c r="AH2011"/>
      <c r="AI2011"/>
      <c r="AJ2011"/>
      <c r="AK2011"/>
      <c r="AL2011"/>
      <c r="AM2011"/>
      <c r="AN2011"/>
      <c r="AO2011"/>
      <c r="AP2011"/>
      <c r="AQ2011"/>
      <c r="AR2011"/>
      <c r="AS2011"/>
      <c r="AT2011"/>
      <c r="AU2011"/>
      <c r="AV2011"/>
      <c r="AW2011"/>
      <c r="AX2011"/>
      <c r="AY2011"/>
      <c r="AZ2011"/>
      <c r="BA2011"/>
      <c r="BB2011"/>
      <c r="BC2011"/>
      <c r="BD2011"/>
      <c r="BE2011"/>
      <c r="BF2011"/>
      <c r="BG2011"/>
      <c r="BH2011"/>
      <c r="BI2011"/>
      <c r="BJ2011"/>
      <c r="BK2011"/>
      <c r="BL2011"/>
      <c r="BM2011"/>
      <c r="BN2011"/>
      <c r="BO2011"/>
      <c r="BP2011"/>
      <c r="BQ2011"/>
      <c r="BR2011"/>
      <c r="BS2011"/>
      <c r="BT2011"/>
    </row>
    <row r="2012" spans="1:72" s="8" customFormat="1" x14ac:dyDescent="0.25">
      <c r="A2012" s="93"/>
      <c r="B2012" s="93"/>
      <c r="C2012" s="93"/>
      <c r="D2012" s="93"/>
      <c r="E2012" s="104"/>
      <c r="F2012" s="104"/>
      <c r="G2012" s="104"/>
      <c r="H2012" s="104"/>
      <c r="I2012" s="104"/>
      <c r="J2012" s="104"/>
      <c r="K2012" s="104"/>
      <c r="L2012" s="104"/>
      <c r="M2012"/>
      <c r="N2012"/>
      <c r="O2012"/>
      <c r="P2012"/>
      <c r="Q2012"/>
      <c r="R2012"/>
      <c r="S2012"/>
      <c r="T2012"/>
      <c r="U2012"/>
      <c r="V2012"/>
      <c r="W2012"/>
      <c r="X2012"/>
      <c r="Y2012"/>
      <c r="Z2012"/>
      <c r="AA2012"/>
      <c r="AB2012"/>
      <c r="AC2012"/>
      <c r="AD2012"/>
      <c r="AE2012"/>
      <c r="AF2012"/>
      <c r="AG2012"/>
      <c r="AH2012"/>
      <c r="AI2012"/>
      <c r="AJ2012"/>
      <c r="AK2012"/>
      <c r="AL2012"/>
      <c r="AM2012"/>
      <c r="AN2012"/>
      <c r="AO2012"/>
      <c r="AP2012"/>
      <c r="AQ2012"/>
      <c r="AR2012"/>
      <c r="AS2012"/>
      <c r="AT2012"/>
      <c r="AU2012"/>
      <c r="AV2012"/>
      <c r="AW2012"/>
      <c r="AX2012"/>
      <c r="AY2012"/>
      <c r="AZ2012"/>
      <c r="BA2012"/>
      <c r="BB2012"/>
      <c r="BC2012"/>
      <c r="BD2012"/>
      <c r="BE2012"/>
      <c r="BF2012"/>
      <c r="BG2012"/>
      <c r="BH2012"/>
      <c r="BI2012"/>
      <c r="BJ2012"/>
      <c r="BK2012"/>
      <c r="BL2012"/>
      <c r="BM2012"/>
      <c r="BN2012"/>
      <c r="BO2012"/>
      <c r="BP2012"/>
      <c r="BQ2012"/>
      <c r="BR2012"/>
      <c r="BS2012"/>
      <c r="BT2012"/>
    </row>
    <row r="2013" spans="1:72" s="8" customFormat="1" x14ac:dyDescent="0.25">
      <c r="A2013" s="93"/>
      <c r="B2013" s="93"/>
      <c r="C2013" s="93"/>
      <c r="D2013" s="93"/>
      <c r="E2013" s="104"/>
      <c r="F2013" s="104"/>
      <c r="G2013" s="104"/>
      <c r="H2013" s="104"/>
      <c r="I2013" s="104"/>
      <c r="J2013" s="104"/>
      <c r="K2013" s="104"/>
      <c r="L2013" s="104"/>
      <c r="M2013"/>
      <c r="N2013"/>
      <c r="O2013"/>
      <c r="P2013"/>
      <c r="Q2013"/>
      <c r="R2013"/>
      <c r="S2013"/>
      <c r="T2013"/>
      <c r="U2013"/>
      <c r="V2013"/>
      <c r="W2013"/>
      <c r="X2013"/>
      <c r="Y2013"/>
      <c r="Z2013"/>
      <c r="AA2013"/>
      <c r="AB2013"/>
      <c r="AC2013"/>
      <c r="AD2013"/>
      <c r="AE2013"/>
      <c r="AF2013"/>
      <c r="AG2013"/>
      <c r="AH2013"/>
      <c r="AI2013"/>
      <c r="AJ2013"/>
      <c r="AK2013"/>
      <c r="AL2013"/>
      <c r="AM2013"/>
      <c r="AN2013"/>
      <c r="AO2013"/>
      <c r="AP2013"/>
      <c r="AQ2013"/>
      <c r="AR2013"/>
      <c r="AS2013"/>
      <c r="AT2013"/>
      <c r="AU2013"/>
      <c r="AV2013"/>
      <c r="AW2013"/>
      <c r="AX2013"/>
      <c r="AY2013"/>
      <c r="AZ2013"/>
      <c r="BA2013"/>
      <c r="BB2013"/>
      <c r="BC2013"/>
      <c r="BD2013"/>
      <c r="BE2013"/>
      <c r="BF2013"/>
      <c r="BG2013"/>
      <c r="BH2013"/>
      <c r="BI2013"/>
      <c r="BJ2013"/>
      <c r="BK2013"/>
      <c r="BL2013"/>
      <c r="BM2013"/>
      <c r="BN2013"/>
      <c r="BO2013"/>
      <c r="BP2013"/>
      <c r="BQ2013"/>
      <c r="BR2013"/>
      <c r="BS2013"/>
      <c r="BT2013"/>
    </row>
    <row r="2014" spans="1:72" s="8" customFormat="1" x14ac:dyDescent="0.25">
      <c r="A2014" s="93"/>
      <c r="B2014" s="93"/>
      <c r="C2014" s="93"/>
      <c r="D2014" s="93"/>
      <c r="E2014" s="104"/>
      <c r="F2014" s="104"/>
      <c r="G2014" s="104"/>
      <c r="H2014" s="104"/>
      <c r="I2014" s="104"/>
      <c r="J2014" s="104"/>
      <c r="K2014" s="104"/>
      <c r="L2014" s="104"/>
      <c r="M2014"/>
      <c r="N2014"/>
      <c r="O2014"/>
      <c r="P2014"/>
      <c r="Q2014"/>
      <c r="R2014"/>
      <c r="S2014"/>
      <c r="T2014"/>
      <c r="U2014"/>
      <c r="V2014"/>
      <c r="W2014"/>
      <c r="X2014"/>
      <c r="Y2014"/>
      <c r="Z2014"/>
      <c r="AA2014"/>
      <c r="AB2014"/>
      <c r="AC2014"/>
      <c r="AD2014"/>
      <c r="AE2014"/>
      <c r="AF2014"/>
      <c r="AG2014"/>
      <c r="AH2014"/>
      <c r="AI2014"/>
      <c r="AJ2014"/>
      <c r="AK2014"/>
      <c r="AL2014"/>
      <c r="AM2014"/>
      <c r="AN2014"/>
      <c r="AO2014"/>
      <c r="AP2014"/>
      <c r="AQ2014"/>
      <c r="AR2014"/>
      <c r="AS2014"/>
      <c r="AT2014"/>
      <c r="AU2014"/>
      <c r="AV2014"/>
      <c r="AW2014"/>
      <c r="AX2014"/>
      <c r="AY2014"/>
      <c r="AZ2014"/>
      <c r="BA2014"/>
      <c r="BB2014"/>
      <c r="BC2014"/>
      <c r="BD2014"/>
      <c r="BE2014"/>
      <c r="BF2014"/>
      <c r="BG2014"/>
      <c r="BH2014"/>
      <c r="BI2014"/>
      <c r="BJ2014"/>
      <c r="BK2014"/>
      <c r="BL2014"/>
      <c r="BM2014"/>
      <c r="BN2014"/>
      <c r="BO2014"/>
      <c r="BP2014"/>
      <c r="BQ2014"/>
      <c r="BR2014"/>
      <c r="BS2014"/>
      <c r="BT2014"/>
    </row>
    <row r="2015" spans="1:72" s="8" customFormat="1" x14ac:dyDescent="0.25">
      <c r="A2015" s="93"/>
      <c r="B2015" s="93"/>
      <c r="C2015" s="93"/>
      <c r="D2015" s="93"/>
      <c r="E2015" s="104"/>
      <c r="F2015" s="104"/>
      <c r="G2015" s="104"/>
      <c r="H2015" s="104"/>
      <c r="I2015" s="104"/>
      <c r="J2015" s="104"/>
      <c r="K2015" s="104"/>
      <c r="L2015" s="104"/>
      <c r="M2015"/>
      <c r="N2015"/>
      <c r="O2015"/>
      <c r="P2015"/>
      <c r="Q2015"/>
      <c r="R2015"/>
      <c r="S2015"/>
      <c r="T2015"/>
      <c r="U2015"/>
      <c r="V2015"/>
      <c r="W2015"/>
      <c r="X2015"/>
      <c r="Y2015"/>
      <c r="Z2015"/>
      <c r="AA2015"/>
      <c r="AB2015"/>
      <c r="AC2015"/>
      <c r="AD2015"/>
      <c r="AE2015"/>
      <c r="AF2015"/>
      <c r="AG2015"/>
      <c r="AH2015"/>
      <c r="AI2015"/>
      <c r="AJ2015"/>
      <c r="AK2015"/>
      <c r="AL2015"/>
      <c r="AM2015"/>
      <c r="AN2015"/>
      <c r="AO2015"/>
      <c r="AP2015"/>
      <c r="AQ2015"/>
      <c r="AR2015"/>
      <c r="AS2015"/>
      <c r="AT2015"/>
      <c r="AU2015"/>
      <c r="AV2015"/>
      <c r="AW2015"/>
      <c r="AX2015"/>
      <c r="AY2015"/>
      <c r="AZ2015"/>
      <c r="BA2015"/>
      <c r="BB2015"/>
      <c r="BC2015"/>
      <c r="BD2015"/>
      <c r="BE2015"/>
      <c r="BF2015"/>
      <c r="BG2015"/>
      <c r="BH2015"/>
      <c r="BI2015"/>
      <c r="BJ2015"/>
      <c r="BK2015"/>
      <c r="BL2015"/>
      <c r="BM2015"/>
      <c r="BN2015"/>
      <c r="BO2015"/>
      <c r="BP2015"/>
      <c r="BQ2015"/>
      <c r="BR2015"/>
      <c r="BS2015"/>
      <c r="BT2015"/>
    </row>
    <row r="2016" spans="1:72" s="8" customFormat="1" x14ac:dyDescent="0.25">
      <c r="A2016" s="93"/>
      <c r="B2016" s="93"/>
      <c r="C2016" s="93"/>
      <c r="D2016" s="93"/>
      <c r="E2016" s="104"/>
      <c r="F2016" s="104"/>
      <c r="G2016" s="104"/>
      <c r="H2016" s="104"/>
      <c r="I2016" s="104"/>
      <c r="J2016" s="104"/>
      <c r="K2016" s="104"/>
      <c r="L2016" s="104"/>
      <c r="M2016"/>
      <c r="N2016"/>
      <c r="O2016"/>
      <c r="P2016"/>
      <c r="Q2016"/>
      <c r="R2016"/>
      <c r="S2016"/>
      <c r="T2016"/>
      <c r="U2016"/>
      <c r="V2016"/>
      <c r="W2016"/>
      <c r="X2016"/>
      <c r="Y2016"/>
      <c r="Z2016"/>
      <c r="AA2016"/>
      <c r="AB2016"/>
      <c r="AC2016"/>
      <c r="AD2016"/>
      <c r="AE2016"/>
      <c r="AF2016"/>
      <c r="AG2016"/>
      <c r="AH2016"/>
      <c r="AI2016"/>
      <c r="AJ2016"/>
      <c r="AK2016"/>
      <c r="AL2016"/>
      <c r="AM2016"/>
      <c r="AN2016"/>
      <c r="AO2016"/>
      <c r="AP2016"/>
      <c r="AQ2016"/>
      <c r="AR2016"/>
      <c r="AS2016"/>
      <c r="AT2016"/>
      <c r="AU2016"/>
      <c r="AV2016"/>
      <c r="AW2016"/>
      <c r="AX2016"/>
      <c r="AY2016"/>
      <c r="AZ2016"/>
      <c r="BA2016"/>
      <c r="BB2016"/>
      <c r="BC2016"/>
      <c r="BD2016"/>
      <c r="BE2016"/>
      <c r="BF2016"/>
      <c r="BG2016"/>
      <c r="BH2016"/>
      <c r="BI2016"/>
      <c r="BJ2016"/>
      <c r="BK2016"/>
      <c r="BL2016"/>
      <c r="BM2016"/>
      <c r="BN2016"/>
      <c r="BO2016"/>
      <c r="BP2016"/>
      <c r="BQ2016"/>
      <c r="BR2016"/>
      <c r="BS2016"/>
      <c r="BT2016"/>
    </row>
    <row r="2017" spans="1:72" s="8" customFormat="1" x14ac:dyDescent="0.25">
      <c r="A2017" s="93"/>
      <c r="B2017" s="93"/>
      <c r="C2017" s="93"/>
      <c r="D2017" s="93"/>
      <c r="E2017" s="104"/>
      <c r="F2017" s="104"/>
      <c r="G2017" s="104"/>
      <c r="H2017" s="104"/>
      <c r="I2017" s="104"/>
      <c r="J2017" s="104"/>
      <c r="K2017" s="104"/>
      <c r="L2017" s="104"/>
      <c r="M2017"/>
      <c r="N2017"/>
      <c r="O2017"/>
      <c r="P2017"/>
      <c r="Q2017"/>
      <c r="R2017"/>
      <c r="S2017"/>
      <c r="T2017"/>
      <c r="U2017"/>
      <c r="V2017"/>
      <c r="W2017"/>
      <c r="X2017"/>
      <c r="Y2017"/>
      <c r="Z2017"/>
      <c r="AA2017"/>
      <c r="AB2017"/>
      <c r="AC2017"/>
      <c r="AD2017"/>
      <c r="AE2017"/>
      <c r="AF2017"/>
      <c r="AG2017"/>
      <c r="AH2017"/>
      <c r="AI2017"/>
      <c r="AJ2017"/>
      <c r="AK2017"/>
      <c r="AL2017"/>
      <c r="AM2017"/>
      <c r="AN2017"/>
      <c r="AO2017"/>
      <c r="AP2017"/>
      <c r="AQ2017"/>
      <c r="AR2017"/>
      <c r="AS2017"/>
      <c r="AT2017"/>
      <c r="AU2017"/>
      <c r="AV2017"/>
      <c r="AW2017"/>
      <c r="AX2017"/>
      <c r="AY2017"/>
      <c r="AZ2017"/>
      <c r="BA2017"/>
      <c r="BB2017"/>
      <c r="BC2017"/>
      <c r="BD2017"/>
      <c r="BE2017"/>
      <c r="BF2017"/>
      <c r="BG2017"/>
      <c r="BH2017"/>
      <c r="BI2017"/>
      <c r="BJ2017"/>
      <c r="BK2017"/>
      <c r="BL2017"/>
      <c r="BM2017"/>
      <c r="BN2017"/>
      <c r="BO2017"/>
      <c r="BP2017"/>
      <c r="BQ2017"/>
      <c r="BR2017"/>
      <c r="BS2017"/>
      <c r="BT2017"/>
    </row>
    <row r="2018" spans="1:72" s="8" customFormat="1" x14ac:dyDescent="0.25">
      <c r="A2018" s="93"/>
      <c r="B2018" s="93"/>
      <c r="C2018" s="93"/>
      <c r="D2018" s="93"/>
      <c r="E2018" s="104"/>
      <c r="F2018" s="104"/>
      <c r="G2018" s="104"/>
      <c r="H2018" s="104"/>
      <c r="I2018" s="104"/>
      <c r="J2018" s="104"/>
      <c r="K2018" s="104"/>
      <c r="L2018" s="104"/>
      <c r="M2018"/>
      <c r="N2018"/>
      <c r="O2018"/>
      <c r="P2018"/>
      <c r="Q2018"/>
      <c r="R2018"/>
      <c r="S2018"/>
      <c r="T2018"/>
      <c r="U2018"/>
      <c r="V2018"/>
      <c r="W2018"/>
      <c r="X2018"/>
      <c r="Y2018"/>
      <c r="Z2018"/>
      <c r="AA2018"/>
      <c r="AB2018"/>
      <c r="AC2018"/>
      <c r="AD2018"/>
      <c r="AE2018"/>
      <c r="AF2018"/>
      <c r="AG2018"/>
      <c r="AH2018"/>
      <c r="AI2018"/>
      <c r="AJ2018"/>
      <c r="AK2018"/>
      <c r="AL2018"/>
      <c r="AM2018"/>
      <c r="AN2018"/>
      <c r="AO2018"/>
      <c r="AP2018"/>
      <c r="AQ2018"/>
      <c r="AR2018"/>
      <c r="AS2018"/>
      <c r="AT2018"/>
      <c r="AU2018"/>
      <c r="AV2018"/>
      <c r="AW2018"/>
      <c r="AX2018"/>
      <c r="AY2018"/>
      <c r="AZ2018"/>
      <c r="BA2018"/>
      <c r="BB2018"/>
      <c r="BC2018"/>
      <c r="BD2018"/>
      <c r="BE2018"/>
      <c r="BF2018"/>
      <c r="BG2018"/>
      <c r="BH2018"/>
      <c r="BI2018"/>
      <c r="BJ2018"/>
      <c r="BK2018"/>
      <c r="BL2018"/>
      <c r="BM2018"/>
      <c r="BN2018"/>
      <c r="BO2018"/>
      <c r="BP2018"/>
      <c r="BQ2018"/>
      <c r="BR2018"/>
      <c r="BS2018"/>
      <c r="BT2018"/>
    </row>
    <row r="2019" spans="1:72" s="8" customFormat="1" x14ac:dyDescent="0.25">
      <c r="A2019" s="93"/>
      <c r="B2019" s="93"/>
      <c r="C2019" s="93"/>
      <c r="D2019" s="93"/>
      <c r="E2019" s="104"/>
      <c r="F2019" s="104"/>
      <c r="G2019" s="104"/>
      <c r="H2019" s="104"/>
      <c r="I2019" s="104"/>
      <c r="J2019" s="104"/>
      <c r="K2019" s="104"/>
      <c r="L2019" s="104"/>
      <c r="M2019"/>
      <c r="N2019"/>
      <c r="O2019"/>
      <c r="P2019"/>
      <c r="Q2019"/>
      <c r="R2019"/>
      <c r="S2019"/>
      <c r="T2019"/>
      <c r="U2019"/>
      <c r="V2019"/>
      <c r="W2019"/>
      <c r="X2019"/>
      <c r="Y2019"/>
      <c r="Z2019"/>
      <c r="AA2019"/>
      <c r="AB2019"/>
      <c r="AC2019"/>
      <c r="AD2019"/>
      <c r="AE2019"/>
      <c r="AF2019"/>
      <c r="AG2019"/>
      <c r="AH2019"/>
      <c r="AI2019"/>
      <c r="AJ2019"/>
      <c r="AK2019"/>
      <c r="AL2019"/>
      <c r="AM2019"/>
      <c r="AN2019"/>
      <c r="AO2019"/>
      <c r="AP2019"/>
      <c r="AQ2019"/>
      <c r="AR2019"/>
      <c r="AS2019"/>
      <c r="AT2019"/>
      <c r="AU2019"/>
      <c r="AV2019"/>
      <c r="AW2019"/>
      <c r="AX2019"/>
      <c r="AY2019"/>
      <c r="AZ2019"/>
      <c r="BA2019"/>
      <c r="BB2019"/>
      <c r="BC2019"/>
      <c r="BD2019"/>
      <c r="BE2019"/>
      <c r="BF2019"/>
      <c r="BG2019"/>
      <c r="BH2019"/>
      <c r="BI2019"/>
      <c r="BJ2019"/>
      <c r="BK2019"/>
      <c r="BL2019"/>
      <c r="BM2019"/>
      <c r="BN2019"/>
      <c r="BO2019"/>
      <c r="BP2019"/>
      <c r="BQ2019"/>
      <c r="BR2019"/>
      <c r="BS2019"/>
      <c r="BT2019"/>
    </row>
    <row r="2020" spans="1:72" s="8" customFormat="1" x14ac:dyDescent="0.25">
      <c r="A2020" s="93"/>
      <c r="B2020" s="93"/>
      <c r="C2020" s="93"/>
      <c r="D2020" s="93"/>
      <c r="E2020" s="104"/>
      <c r="F2020" s="104"/>
      <c r="G2020" s="104"/>
      <c r="H2020" s="104"/>
      <c r="I2020" s="104"/>
      <c r="J2020" s="104"/>
      <c r="K2020" s="104"/>
      <c r="L2020" s="104"/>
      <c r="M2020"/>
      <c r="N2020"/>
      <c r="O2020"/>
      <c r="P2020"/>
      <c r="Q2020"/>
      <c r="R2020"/>
      <c r="S2020"/>
      <c r="T2020"/>
      <c r="U2020"/>
      <c r="V2020"/>
      <c r="W2020"/>
      <c r="X2020"/>
      <c r="Y2020"/>
      <c r="Z2020"/>
      <c r="AA2020"/>
      <c r="AB2020"/>
      <c r="AC2020"/>
      <c r="AD2020"/>
      <c r="AE2020"/>
      <c r="AF2020"/>
      <c r="AG2020"/>
      <c r="AH2020"/>
      <c r="AI2020"/>
      <c r="AJ2020"/>
      <c r="AK2020"/>
      <c r="AL2020"/>
      <c r="AM2020"/>
      <c r="AN2020"/>
      <c r="AO2020"/>
      <c r="AP2020"/>
      <c r="AQ2020"/>
      <c r="AR2020"/>
      <c r="AS2020"/>
      <c r="AT2020"/>
      <c r="AU2020"/>
      <c r="AV2020"/>
      <c r="AW2020"/>
      <c r="AX2020"/>
      <c r="AY2020"/>
      <c r="AZ2020"/>
      <c r="BA2020"/>
      <c r="BB2020"/>
      <c r="BC2020"/>
      <c r="BD2020"/>
      <c r="BE2020"/>
      <c r="BF2020"/>
      <c r="BG2020"/>
      <c r="BH2020"/>
      <c r="BI2020"/>
      <c r="BJ2020"/>
      <c r="BK2020"/>
      <c r="BL2020"/>
      <c r="BM2020"/>
      <c r="BN2020"/>
      <c r="BO2020"/>
      <c r="BP2020"/>
      <c r="BQ2020"/>
      <c r="BR2020"/>
      <c r="BS2020"/>
      <c r="BT2020"/>
    </row>
    <row r="2021" spans="1:72" s="8" customFormat="1" x14ac:dyDescent="0.25">
      <c r="A2021" s="93"/>
      <c r="B2021" s="93"/>
      <c r="C2021" s="93"/>
      <c r="D2021" s="93"/>
      <c r="E2021" s="104"/>
      <c r="F2021" s="104"/>
      <c r="G2021" s="104"/>
      <c r="H2021" s="104"/>
      <c r="I2021" s="104"/>
      <c r="J2021" s="104"/>
      <c r="K2021" s="104"/>
      <c r="L2021" s="104"/>
      <c r="M2021"/>
      <c r="N2021"/>
      <c r="O2021"/>
      <c r="P2021"/>
      <c r="Q2021"/>
      <c r="R2021"/>
      <c r="S2021"/>
      <c r="T2021"/>
      <c r="U2021"/>
      <c r="V2021"/>
      <c r="W2021"/>
      <c r="X2021"/>
      <c r="Y2021"/>
      <c r="Z2021"/>
      <c r="AA2021"/>
      <c r="AB2021"/>
      <c r="AC2021"/>
      <c r="AD2021"/>
      <c r="AE2021"/>
      <c r="AF2021"/>
      <c r="AG2021"/>
      <c r="AH2021"/>
      <c r="AI2021"/>
      <c r="AJ2021"/>
      <c r="AK2021"/>
      <c r="AL2021"/>
      <c r="AM2021"/>
      <c r="AN2021"/>
      <c r="AO2021"/>
      <c r="AP2021"/>
      <c r="AQ2021"/>
      <c r="AR2021"/>
      <c r="AS2021"/>
      <c r="AT2021"/>
      <c r="AU2021"/>
      <c r="AV2021"/>
      <c r="AW2021"/>
      <c r="AX2021"/>
      <c r="AY2021"/>
      <c r="AZ2021"/>
      <c r="BA2021"/>
      <c r="BB2021"/>
      <c r="BC2021"/>
      <c r="BD2021"/>
      <c r="BE2021"/>
      <c r="BF2021"/>
      <c r="BG2021"/>
      <c r="BH2021"/>
      <c r="BI2021"/>
      <c r="BJ2021"/>
      <c r="BK2021"/>
      <c r="BL2021"/>
      <c r="BM2021"/>
      <c r="BN2021"/>
      <c r="BO2021"/>
      <c r="BP2021"/>
      <c r="BQ2021"/>
      <c r="BR2021"/>
      <c r="BS2021"/>
      <c r="BT2021"/>
    </row>
    <row r="2022" spans="1:72" s="8" customFormat="1" x14ac:dyDescent="0.25">
      <c r="A2022" s="93"/>
      <c r="B2022" s="93"/>
      <c r="C2022" s="93"/>
      <c r="D2022" s="93"/>
      <c r="E2022" s="104"/>
      <c r="F2022" s="104"/>
      <c r="G2022" s="104"/>
      <c r="H2022" s="104"/>
      <c r="I2022" s="104"/>
      <c r="J2022" s="104"/>
      <c r="K2022" s="104"/>
      <c r="L2022" s="104"/>
      <c r="M2022"/>
      <c r="N2022"/>
      <c r="O2022"/>
      <c r="P2022"/>
      <c r="Q2022"/>
      <c r="R2022"/>
      <c r="S2022"/>
      <c r="T2022"/>
      <c r="U2022"/>
      <c r="V2022"/>
      <c r="W2022"/>
      <c r="X2022"/>
      <c r="Y2022"/>
      <c r="Z2022"/>
      <c r="AA2022"/>
      <c r="AB2022"/>
      <c r="AC2022"/>
      <c r="AD2022"/>
      <c r="AE2022"/>
      <c r="AF2022"/>
      <c r="AG2022"/>
      <c r="AH2022"/>
      <c r="AI2022"/>
      <c r="AJ2022"/>
      <c r="AK2022"/>
      <c r="AL2022"/>
      <c r="AM2022"/>
      <c r="AN2022"/>
      <c r="AO2022"/>
      <c r="AP2022"/>
      <c r="AQ2022"/>
      <c r="AR2022"/>
      <c r="AS2022"/>
      <c r="AT2022"/>
      <c r="AU2022"/>
      <c r="AV2022"/>
      <c r="AW2022"/>
      <c r="AX2022"/>
      <c r="AY2022"/>
      <c r="AZ2022"/>
      <c r="BA2022"/>
      <c r="BB2022"/>
      <c r="BC2022"/>
      <c r="BD2022"/>
      <c r="BE2022"/>
      <c r="BF2022"/>
      <c r="BG2022"/>
      <c r="BH2022"/>
      <c r="BI2022"/>
      <c r="BJ2022"/>
      <c r="BK2022"/>
      <c r="BL2022"/>
      <c r="BM2022"/>
      <c r="BN2022"/>
      <c r="BO2022"/>
      <c r="BP2022"/>
      <c r="BQ2022"/>
      <c r="BR2022"/>
      <c r="BS2022"/>
      <c r="BT2022"/>
    </row>
    <row r="2023" spans="1:72" s="8" customFormat="1" x14ac:dyDescent="0.25">
      <c r="A2023" s="93"/>
      <c r="B2023" s="93"/>
      <c r="C2023" s="93"/>
      <c r="D2023" s="93"/>
      <c r="E2023" s="104"/>
      <c r="F2023" s="104"/>
      <c r="G2023" s="104"/>
      <c r="H2023" s="104"/>
      <c r="I2023" s="104"/>
      <c r="J2023" s="104"/>
      <c r="K2023" s="104"/>
      <c r="L2023" s="104"/>
      <c r="M2023"/>
      <c r="N2023"/>
      <c r="O2023"/>
      <c r="P2023"/>
      <c r="Q2023"/>
      <c r="R2023"/>
      <c r="S2023"/>
      <c r="T2023"/>
      <c r="U2023"/>
      <c r="V2023"/>
      <c r="W2023"/>
      <c r="X2023"/>
      <c r="Y2023"/>
      <c r="Z2023"/>
      <c r="AA2023"/>
      <c r="AB2023"/>
      <c r="AC2023"/>
      <c r="AD2023"/>
      <c r="AE2023"/>
      <c r="AF2023"/>
      <c r="AG2023"/>
      <c r="AH2023"/>
      <c r="AI2023"/>
      <c r="AJ2023"/>
      <c r="AK2023"/>
      <c r="AL2023"/>
      <c r="AM2023"/>
      <c r="AN2023"/>
      <c r="AO2023"/>
      <c r="AP2023"/>
      <c r="AQ2023"/>
      <c r="AR2023"/>
      <c r="AS2023"/>
      <c r="AT2023"/>
      <c r="AU2023"/>
      <c r="AV2023"/>
      <c r="AW2023"/>
      <c r="AX2023"/>
      <c r="AY2023"/>
      <c r="AZ2023"/>
      <c r="BA2023"/>
      <c r="BB2023"/>
      <c r="BC2023"/>
      <c r="BD2023"/>
      <c r="BE2023"/>
      <c r="BF2023"/>
      <c r="BG2023"/>
      <c r="BH2023"/>
      <c r="BI2023"/>
      <c r="BJ2023"/>
      <c r="BK2023"/>
      <c r="BL2023"/>
      <c r="BM2023"/>
      <c r="BN2023"/>
      <c r="BO2023"/>
      <c r="BP2023"/>
      <c r="BQ2023"/>
      <c r="BR2023"/>
      <c r="BS2023"/>
      <c r="BT2023"/>
    </row>
    <row r="2024" spans="1:72" s="8" customFormat="1" x14ac:dyDescent="0.25">
      <c r="A2024" s="93"/>
      <c r="B2024" s="93"/>
      <c r="C2024" s="93"/>
      <c r="D2024" s="93"/>
      <c r="E2024" s="104"/>
      <c r="F2024" s="104"/>
      <c r="G2024" s="104"/>
      <c r="H2024" s="104"/>
      <c r="I2024" s="104"/>
      <c r="J2024" s="104"/>
      <c r="K2024" s="104"/>
      <c r="L2024" s="104"/>
      <c r="M2024"/>
      <c r="N2024"/>
      <c r="O2024"/>
      <c r="P2024"/>
      <c r="Q2024"/>
      <c r="R2024"/>
      <c r="S2024"/>
      <c r="T2024"/>
      <c r="U2024"/>
      <c r="V2024"/>
      <c r="W2024"/>
      <c r="X2024"/>
      <c r="Y2024"/>
      <c r="Z2024"/>
      <c r="AA2024"/>
      <c r="AB2024"/>
      <c r="AC2024"/>
      <c r="AD2024"/>
      <c r="AE2024"/>
      <c r="AF2024"/>
      <c r="AG2024"/>
      <c r="AH2024"/>
      <c r="AI2024"/>
      <c r="AJ2024"/>
      <c r="AK2024"/>
      <c r="AL2024"/>
      <c r="AM2024"/>
      <c r="AN2024"/>
      <c r="AO2024"/>
      <c r="AP2024"/>
      <c r="AQ2024"/>
      <c r="AR2024"/>
      <c r="AS2024"/>
      <c r="AT2024"/>
      <c r="AU2024"/>
      <c r="AV2024"/>
      <c r="AW2024"/>
      <c r="AX2024"/>
      <c r="AY2024"/>
      <c r="AZ2024"/>
      <c r="BA2024"/>
      <c r="BB2024"/>
      <c r="BC2024"/>
      <c r="BD2024"/>
      <c r="BE2024"/>
      <c r="BF2024"/>
      <c r="BG2024"/>
      <c r="BH2024"/>
      <c r="BI2024"/>
      <c r="BJ2024"/>
      <c r="BK2024"/>
      <c r="BL2024"/>
      <c r="BM2024"/>
      <c r="BN2024"/>
      <c r="BO2024"/>
      <c r="BP2024"/>
      <c r="BQ2024"/>
      <c r="BR2024"/>
      <c r="BS2024"/>
      <c r="BT2024"/>
    </row>
    <row r="2025" spans="1:72" s="8" customFormat="1" x14ac:dyDescent="0.25">
      <c r="A2025" s="93"/>
      <c r="B2025" s="93"/>
      <c r="C2025" s="93"/>
      <c r="D2025" s="93"/>
      <c r="E2025" s="104"/>
      <c r="F2025" s="104"/>
      <c r="G2025" s="104"/>
      <c r="H2025" s="104"/>
      <c r="I2025" s="104"/>
      <c r="J2025" s="104"/>
      <c r="K2025" s="104"/>
      <c r="L2025" s="104"/>
      <c r="M2025"/>
      <c r="N2025"/>
      <c r="O2025"/>
      <c r="P2025"/>
      <c r="Q2025"/>
      <c r="R2025"/>
      <c r="S2025"/>
      <c r="T2025"/>
      <c r="U2025"/>
      <c r="V2025"/>
      <c r="W2025"/>
      <c r="X2025"/>
      <c r="Y2025"/>
      <c r="Z2025"/>
      <c r="AA2025"/>
      <c r="AB2025"/>
      <c r="AC2025"/>
      <c r="AD2025"/>
      <c r="AE2025"/>
      <c r="AF2025"/>
      <c r="AG2025"/>
      <c r="AH2025"/>
      <c r="AI2025"/>
      <c r="AJ2025"/>
      <c r="AK2025"/>
      <c r="AL2025"/>
      <c r="AM2025"/>
      <c r="AN2025"/>
      <c r="AO2025"/>
      <c r="AP2025"/>
      <c r="AQ2025"/>
      <c r="AR2025"/>
      <c r="AS2025"/>
      <c r="AT2025"/>
      <c r="AU2025"/>
      <c r="AV2025"/>
      <c r="AW2025"/>
      <c r="AX2025"/>
      <c r="AY2025"/>
      <c r="AZ2025"/>
      <c r="BA2025"/>
      <c r="BB2025"/>
      <c r="BC2025"/>
      <c r="BD2025"/>
      <c r="BE2025"/>
      <c r="BF2025"/>
      <c r="BG2025"/>
      <c r="BH2025"/>
      <c r="BI2025"/>
      <c r="BJ2025"/>
      <c r="BK2025"/>
      <c r="BL2025"/>
      <c r="BM2025"/>
      <c r="BN2025"/>
      <c r="BO2025"/>
      <c r="BP2025"/>
      <c r="BQ2025"/>
      <c r="BR2025"/>
      <c r="BS2025"/>
      <c r="BT2025"/>
    </row>
    <row r="2026" spans="1:72" s="8" customFormat="1" x14ac:dyDescent="0.25">
      <c r="A2026" s="93"/>
      <c r="B2026" s="93"/>
      <c r="C2026" s="93"/>
      <c r="D2026" s="93"/>
      <c r="E2026" s="104"/>
      <c r="F2026" s="104"/>
      <c r="G2026" s="104"/>
      <c r="H2026" s="104"/>
      <c r="I2026" s="104"/>
      <c r="J2026" s="104"/>
      <c r="K2026" s="104"/>
      <c r="L2026" s="104"/>
      <c r="M2026"/>
      <c r="N2026"/>
      <c r="O2026"/>
      <c r="P2026"/>
      <c r="Q2026"/>
      <c r="R2026"/>
      <c r="S2026"/>
      <c r="T2026"/>
      <c r="U2026"/>
      <c r="V2026"/>
      <c r="W2026"/>
      <c r="X2026"/>
      <c r="Y2026"/>
      <c r="Z2026"/>
      <c r="AA2026"/>
      <c r="AB2026"/>
      <c r="AC2026"/>
      <c r="AD2026"/>
      <c r="AE2026"/>
      <c r="AF2026"/>
      <c r="AG2026"/>
      <c r="AH2026"/>
      <c r="AI2026"/>
      <c r="AJ2026"/>
      <c r="AK2026"/>
      <c r="AL2026"/>
      <c r="AM2026"/>
      <c r="AN2026"/>
      <c r="AO2026"/>
      <c r="AP2026"/>
      <c r="AQ2026"/>
      <c r="AR2026"/>
      <c r="AS2026"/>
      <c r="AT2026"/>
      <c r="AU2026"/>
      <c r="AV2026"/>
      <c r="AW2026"/>
      <c r="AX2026"/>
      <c r="AY2026"/>
      <c r="AZ2026"/>
      <c r="BA2026"/>
      <c r="BB2026"/>
      <c r="BC2026"/>
      <c r="BD2026"/>
      <c r="BE2026"/>
      <c r="BF2026"/>
      <c r="BG2026"/>
      <c r="BH2026"/>
      <c r="BI2026"/>
      <c r="BJ2026"/>
      <c r="BK2026"/>
      <c r="BL2026"/>
      <c r="BM2026"/>
      <c r="BN2026"/>
      <c r="BO2026"/>
      <c r="BP2026"/>
      <c r="BQ2026"/>
      <c r="BR2026"/>
      <c r="BS2026"/>
      <c r="BT2026"/>
    </row>
    <row r="2027" spans="1:72" s="8" customFormat="1" x14ac:dyDescent="0.25">
      <c r="A2027" s="93"/>
      <c r="B2027" s="93"/>
      <c r="C2027" s="93"/>
      <c r="D2027" s="93"/>
      <c r="E2027" s="104"/>
      <c r="F2027" s="104"/>
      <c r="G2027" s="104"/>
      <c r="H2027" s="104"/>
      <c r="I2027" s="104"/>
      <c r="J2027" s="104"/>
      <c r="K2027" s="104"/>
      <c r="L2027" s="104"/>
      <c r="M2027"/>
      <c r="N2027"/>
      <c r="O2027"/>
      <c r="P2027"/>
      <c r="Q2027"/>
      <c r="R2027"/>
      <c r="S2027"/>
      <c r="T2027"/>
      <c r="U2027"/>
      <c r="V2027"/>
      <c r="W2027"/>
      <c r="X2027"/>
      <c r="Y2027"/>
      <c r="Z2027"/>
      <c r="AA2027"/>
      <c r="AB2027"/>
      <c r="AC2027"/>
      <c r="AD2027"/>
      <c r="AE2027"/>
      <c r="AF2027"/>
      <c r="AG2027"/>
      <c r="AH2027"/>
      <c r="AI2027"/>
      <c r="AJ2027"/>
      <c r="AK2027"/>
      <c r="AL2027"/>
      <c r="AM2027"/>
      <c r="AN2027"/>
      <c r="AO2027"/>
      <c r="AP2027"/>
      <c r="AQ2027"/>
      <c r="AR2027"/>
      <c r="AS2027"/>
      <c r="AT2027"/>
      <c r="AU2027"/>
      <c r="AV2027"/>
      <c r="AW2027"/>
      <c r="AX2027"/>
      <c r="AY2027"/>
      <c r="AZ2027"/>
      <c r="BA2027"/>
      <c r="BB2027"/>
      <c r="BC2027"/>
      <c r="BD2027"/>
      <c r="BE2027"/>
      <c r="BF2027"/>
      <c r="BG2027"/>
      <c r="BH2027"/>
      <c r="BI2027"/>
      <c r="BJ2027"/>
      <c r="BK2027"/>
      <c r="BL2027"/>
      <c r="BM2027"/>
      <c r="BN2027"/>
      <c r="BO2027"/>
      <c r="BP2027"/>
      <c r="BQ2027"/>
      <c r="BR2027"/>
      <c r="BS2027"/>
      <c r="BT2027"/>
    </row>
    <row r="2028" spans="1:72" s="8" customFormat="1" x14ac:dyDescent="0.25">
      <c r="A2028" s="93"/>
      <c r="B2028" s="93"/>
      <c r="C2028" s="93"/>
      <c r="D2028" s="93"/>
      <c r="E2028" s="104"/>
      <c r="F2028" s="104"/>
      <c r="G2028" s="104"/>
      <c r="H2028" s="104"/>
      <c r="I2028" s="104"/>
      <c r="J2028" s="104"/>
      <c r="K2028" s="104"/>
      <c r="L2028" s="104"/>
      <c r="M2028"/>
      <c r="N2028"/>
      <c r="O2028"/>
      <c r="P2028"/>
      <c r="Q2028"/>
      <c r="R2028"/>
      <c r="S2028"/>
      <c r="T2028"/>
      <c r="U2028"/>
      <c r="V2028"/>
      <c r="W2028"/>
      <c r="X2028"/>
      <c r="Y2028"/>
      <c r="Z2028"/>
      <c r="AA2028"/>
      <c r="AB2028"/>
      <c r="AC2028"/>
      <c r="AD2028"/>
      <c r="AE2028"/>
      <c r="AF2028"/>
      <c r="AG2028"/>
      <c r="AH2028"/>
      <c r="AI2028"/>
      <c r="AJ2028"/>
      <c r="AK2028"/>
      <c r="AL2028"/>
      <c r="AM2028"/>
      <c r="AN2028"/>
      <c r="AO2028"/>
      <c r="AP2028"/>
      <c r="AQ2028"/>
      <c r="AR2028"/>
      <c r="AS2028"/>
      <c r="AT2028"/>
      <c r="AU2028"/>
      <c r="AV2028"/>
      <c r="AW2028"/>
      <c r="AX2028"/>
      <c r="AY2028"/>
      <c r="AZ2028"/>
      <c r="BA2028"/>
      <c r="BB2028"/>
      <c r="BC2028"/>
      <c r="BD2028"/>
      <c r="BE2028"/>
      <c r="BF2028"/>
      <c r="BG2028"/>
      <c r="BH2028"/>
      <c r="BI2028"/>
      <c r="BJ2028"/>
      <c r="BK2028"/>
      <c r="BL2028"/>
      <c r="BM2028"/>
      <c r="BN2028"/>
      <c r="BO2028"/>
      <c r="BP2028"/>
      <c r="BQ2028"/>
      <c r="BR2028"/>
      <c r="BS2028"/>
      <c r="BT2028"/>
    </row>
    <row r="2029" spans="1:72" s="8" customFormat="1" x14ac:dyDescent="0.25">
      <c r="A2029" s="93"/>
      <c r="B2029" s="93"/>
      <c r="C2029" s="93"/>
      <c r="D2029" s="93"/>
      <c r="E2029" s="104"/>
      <c r="F2029" s="104"/>
      <c r="G2029" s="104"/>
      <c r="H2029" s="104"/>
      <c r="I2029" s="104"/>
      <c r="J2029" s="104"/>
      <c r="K2029" s="104"/>
      <c r="L2029" s="104"/>
      <c r="M2029"/>
      <c r="N2029"/>
      <c r="O2029"/>
      <c r="P2029"/>
      <c r="Q2029"/>
      <c r="R2029"/>
      <c r="S2029"/>
      <c r="T2029"/>
      <c r="U2029"/>
      <c r="V2029"/>
      <c r="W2029"/>
      <c r="X2029"/>
      <c r="Y2029"/>
      <c r="Z2029"/>
      <c r="AA2029"/>
      <c r="AB2029"/>
      <c r="AC2029"/>
      <c r="AD2029"/>
      <c r="AE2029"/>
      <c r="AF2029"/>
      <c r="AG2029"/>
      <c r="AH2029"/>
      <c r="AI2029"/>
      <c r="AJ2029"/>
      <c r="AK2029"/>
      <c r="AL2029"/>
      <c r="AM2029"/>
      <c r="AN2029"/>
      <c r="AO2029"/>
      <c r="AP2029"/>
      <c r="AQ2029"/>
      <c r="AR2029"/>
      <c r="AS2029"/>
      <c r="AT2029"/>
      <c r="AU2029"/>
      <c r="AV2029"/>
      <c r="AW2029"/>
      <c r="AX2029"/>
      <c r="AY2029"/>
      <c r="AZ2029"/>
      <c r="BA2029"/>
      <c r="BB2029"/>
      <c r="BC2029"/>
      <c r="BD2029"/>
      <c r="BE2029"/>
      <c r="BF2029"/>
      <c r="BG2029"/>
      <c r="BH2029"/>
      <c r="BI2029"/>
      <c r="BJ2029"/>
      <c r="BK2029"/>
      <c r="BL2029"/>
      <c r="BM2029"/>
      <c r="BN2029"/>
      <c r="BO2029"/>
      <c r="BP2029"/>
      <c r="BQ2029"/>
      <c r="BR2029"/>
      <c r="BS2029"/>
      <c r="BT2029"/>
    </row>
    <row r="2030" spans="1:72" s="8" customFormat="1" x14ac:dyDescent="0.25">
      <c r="A2030" s="93"/>
      <c r="B2030" s="93"/>
      <c r="C2030" s="93"/>
      <c r="D2030" s="93"/>
      <c r="E2030" s="104"/>
      <c r="F2030" s="104"/>
      <c r="G2030" s="104"/>
      <c r="H2030" s="104"/>
      <c r="I2030" s="104"/>
      <c r="J2030" s="104"/>
      <c r="K2030" s="104"/>
      <c r="L2030" s="104"/>
      <c r="M2030"/>
      <c r="N2030"/>
      <c r="O2030"/>
      <c r="P2030"/>
      <c r="Q2030"/>
      <c r="R2030"/>
      <c r="S2030"/>
      <c r="T2030"/>
      <c r="U2030"/>
      <c r="V2030"/>
      <c r="W2030"/>
      <c r="X2030"/>
      <c r="Y2030"/>
      <c r="Z2030"/>
      <c r="AA2030"/>
      <c r="AB2030"/>
      <c r="AC2030"/>
      <c r="AD2030"/>
      <c r="AE2030"/>
      <c r="AF2030"/>
      <c r="AG2030"/>
      <c r="AH2030"/>
      <c r="AI2030"/>
      <c r="AJ2030"/>
      <c r="AK2030"/>
      <c r="AL2030"/>
      <c r="AM2030"/>
      <c r="AN2030"/>
      <c r="AO2030"/>
      <c r="AP2030"/>
      <c r="AQ2030"/>
      <c r="AR2030"/>
      <c r="AS2030"/>
      <c r="AT2030"/>
      <c r="AU2030"/>
      <c r="AV2030"/>
      <c r="AW2030"/>
      <c r="AX2030"/>
      <c r="AY2030"/>
      <c r="AZ2030"/>
      <c r="BA2030"/>
      <c r="BB2030"/>
      <c r="BC2030"/>
      <c r="BD2030"/>
      <c r="BE2030"/>
      <c r="BF2030"/>
      <c r="BG2030"/>
      <c r="BH2030"/>
      <c r="BI2030"/>
      <c r="BJ2030"/>
      <c r="BK2030"/>
      <c r="BL2030"/>
      <c r="BM2030"/>
      <c r="BN2030"/>
      <c r="BO2030"/>
      <c r="BP2030"/>
      <c r="BQ2030"/>
      <c r="BR2030"/>
      <c r="BS2030"/>
      <c r="BT2030"/>
    </row>
    <row r="2031" spans="1:72" s="8" customFormat="1" x14ac:dyDescent="0.25">
      <c r="A2031" s="93"/>
      <c r="B2031" s="93"/>
      <c r="C2031" s="93"/>
      <c r="D2031" s="93"/>
      <c r="E2031" s="104"/>
      <c r="F2031" s="104"/>
      <c r="G2031" s="104"/>
      <c r="H2031" s="104"/>
      <c r="I2031" s="104"/>
      <c r="J2031" s="104"/>
      <c r="K2031" s="104"/>
      <c r="L2031" s="104"/>
      <c r="M2031"/>
      <c r="N2031"/>
      <c r="O2031"/>
      <c r="P2031"/>
      <c r="Q2031"/>
      <c r="R2031"/>
      <c r="S2031"/>
      <c r="T2031"/>
      <c r="U2031"/>
      <c r="V2031"/>
      <c r="W2031"/>
      <c r="X2031"/>
      <c r="Y2031"/>
      <c r="Z2031"/>
      <c r="AA2031"/>
      <c r="AB2031"/>
      <c r="AC2031"/>
      <c r="AD2031"/>
      <c r="AE2031"/>
      <c r="AF2031"/>
      <c r="AG2031"/>
      <c r="AH2031"/>
      <c r="AI2031"/>
      <c r="AJ2031"/>
      <c r="AK2031"/>
      <c r="AL2031"/>
      <c r="AM2031"/>
      <c r="AN2031"/>
      <c r="AO2031"/>
      <c r="AP2031"/>
      <c r="AQ2031"/>
      <c r="AR2031"/>
      <c r="AS2031"/>
      <c r="AT2031"/>
      <c r="AU2031"/>
      <c r="AV2031"/>
      <c r="AW2031"/>
      <c r="AX2031"/>
      <c r="AY2031"/>
      <c r="AZ2031"/>
      <c r="BA2031"/>
      <c r="BB2031"/>
      <c r="BC2031"/>
      <c r="BD2031"/>
      <c r="BE2031"/>
      <c r="BF2031"/>
      <c r="BG2031"/>
      <c r="BH2031"/>
      <c r="BI2031"/>
      <c r="BJ2031"/>
      <c r="BK2031"/>
      <c r="BL2031"/>
      <c r="BM2031"/>
      <c r="BN2031"/>
      <c r="BO2031"/>
      <c r="BP2031"/>
      <c r="BQ2031"/>
      <c r="BR2031"/>
      <c r="BS2031"/>
      <c r="BT2031"/>
    </row>
    <row r="2032" spans="1:72" s="8" customFormat="1" x14ac:dyDescent="0.25">
      <c r="A2032" s="93"/>
      <c r="B2032" s="93"/>
      <c r="C2032" s="93"/>
      <c r="D2032" s="93"/>
      <c r="E2032" s="104"/>
      <c r="F2032" s="104"/>
      <c r="G2032" s="104"/>
      <c r="H2032" s="104"/>
      <c r="I2032" s="104"/>
      <c r="J2032" s="104"/>
      <c r="K2032" s="104"/>
      <c r="L2032" s="104"/>
      <c r="M2032"/>
      <c r="N2032"/>
      <c r="O2032"/>
      <c r="P2032"/>
      <c r="Q2032"/>
      <c r="R2032"/>
      <c r="S2032"/>
      <c r="T2032"/>
      <c r="U2032"/>
      <c r="V2032"/>
      <c r="W2032"/>
      <c r="X2032"/>
      <c r="Y2032"/>
      <c r="Z2032"/>
      <c r="AA2032"/>
      <c r="AB2032"/>
      <c r="AC2032"/>
      <c r="AD2032"/>
      <c r="AE2032"/>
      <c r="AF2032"/>
      <c r="AG2032"/>
      <c r="AH2032"/>
      <c r="AI2032"/>
      <c r="AJ2032"/>
      <c r="AK2032"/>
      <c r="AL2032"/>
      <c r="AM2032"/>
      <c r="AN2032"/>
      <c r="AO2032"/>
      <c r="AP2032"/>
      <c r="AQ2032"/>
      <c r="AR2032"/>
      <c r="AS2032"/>
      <c r="AT2032"/>
      <c r="AU2032"/>
      <c r="AV2032"/>
      <c r="AW2032"/>
      <c r="AX2032"/>
      <c r="AY2032"/>
      <c r="AZ2032"/>
      <c r="BA2032"/>
      <c r="BB2032"/>
      <c r="BC2032"/>
      <c r="BD2032"/>
      <c r="BE2032"/>
      <c r="BF2032"/>
      <c r="BG2032"/>
      <c r="BH2032"/>
      <c r="BI2032"/>
      <c r="BJ2032"/>
      <c r="BK2032"/>
      <c r="BL2032"/>
      <c r="BM2032"/>
      <c r="BN2032"/>
      <c r="BO2032"/>
      <c r="BP2032"/>
      <c r="BQ2032"/>
      <c r="BR2032"/>
      <c r="BS2032"/>
      <c r="BT2032"/>
    </row>
    <row r="2033" spans="1:72" s="8" customFormat="1" x14ac:dyDescent="0.25">
      <c r="A2033" s="93"/>
      <c r="B2033" s="93"/>
      <c r="C2033" s="93"/>
      <c r="D2033" s="93"/>
      <c r="E2033" s="104"/>
      <c r="F2033" s="104"/>
      <c r="G2033" s="104"/>
      <c r="H2033" s="104"/>
      <c r="I2033" s="104"/>
      <c r="J2033" s="104"/>
      <c r="K2033" s="104"/>
      <c r="L2033" s="104"/>
      <c r="M2033"/>
      <c r="N2033"/>
      <c r="O2033"/>
      <c r="P2033"/>
      <c r="Q2033"/>
      <c r="R2033"/>
      <c r="S2033"/>
      <c r="T2033"/>
      <c r="U2033"/>
      <c r="V2033"/>
      <c r="W2033"/>
      <c r="X2033"/>
      <c r="Y2033"/>
      <c r="Z2033"/>
      <c r="AA2033"/>
      <c r="AB2033"/>
      <c r="AC2033"/>
      <c r="AD2033"/>
      <c r="AE2033"/>
      <c r="AF2033"/>
      <c r="AG2033"/>
      <c r="AH2033"/>
      <c r="AI2033"/>
      <c r="AJ2033"/>
      <c r="AK2033"/>
      <c r="AL2033"/>
      <c r="AM2033"/>
      <c r="AN2033"/>
      <c r="AO2033"/>
      <c r="AP2033"/>
      <c r="AQ2033"/>
      <c r="AR2033"/>
      <c r="AS2033"/>
      <c r="AT2033"/>
      <c r="AU2033"/>
      <c r="AV2033"/>
      <c r="AW2033"/>
      <c r="AX2033"/>
      <c r="AY2033"/>
      <c r="AZ2033"/>
      <c r="BA2033"/>
      <c r="BB2033"/>
      <c r="BC2033"/>
      <c r="BD2033"/>
      <c r="BE2033"/>
      <c r="BF2033"/>
      <c r="BG2033"/>
      <c r="BH2033"/>
      <c r="BI2033"/>
      <c r="BJ2033"/>
      <c r="BK2033"/>
      <c r="BL2033"/>
      <c r="BM2033"/>
      <c r="BN2033"/>
      <c r="BO2033"/>
      <c r="BP2033"/>
      <c r="BQ2033"/>
      <c r="BR2033"/>
      <c r="BS2033"/>
      <c r="BT2033"/>
    </row>
    <row r="2034" spans="1:72" s="8" customFormat="1" x14ac:dyDescent="0.25">
      <c r="A2034" s="93"/>
      <c r="B2034" s="93"/>
      <c r="C2034" s="93"/>
      <c r="D2034" s="93"/>
      <c r="E2034" s="104"/>
      <c r="F2034" s="104"/>
      <c r="G2034" s="104"/>
      <c r="H2034" s="104"/>
      <c r="I2034" s="104"/>
      <c r="J2034" s="104"/>
      <c r="K2034" s="104"/>
      <c r="L2034" s="104"/>
      <c r="M2034"/>
      <c r="N2034"/>
      <c r="O2034"/>
      <c r="P2034"/>
      <c r="Q2034"/>
      <c r="R2034"/>
      <c r="S2034"/>
      <c r="T2034"/>
      <c r="U2034"/>
      <c r="V2034"/>
      <c r="W2034"/>
      <c r="X2034"/>
      <c r="Y2034"/>
      <c r="Z2034"/>
      <c r="AA2034"/>
      <c r="AB2034"/>
      <c r="AC2034"/>
      <c r="AD2034"/>
      <c r="AE2034"/>
      <c r="AF2034"/>
      <c r="AG2034"/>
      <c r="AH2034"/>
      <c r="AI2034"/>
      <c r="AJ2034"/>
      <c r="AK2034"/>
      <c r="AL2034"/>
      <c r="AM2034"/>
      <c r="AN2034"/>
      <c r="AO2034"/>
      <c r="AP2034"/>
      <c r="AQ2034"/>
      <c r="AR2034"/>
      <c r="AS2034"/>
      <c r="AT2034"/>
      <c r="AU2034"/>
      <c r="AV2034"/>
      <c r="AW2034"/>
      <c r="AX2034"/>
      <c r="AY2034"/>
      <c r="AZ2034"/>
      <c r="BA2034"/>
      <c r="BB2034"/>
      <c r="BC2034"/>
      <c r="BD2034"/>
      <c r="BE2034"/>
      <c r="BF2034"/>
      <c r="BG2034"/>
      <c r="BH2034"/>
      <c r="BI2034"/>
      <c r="BJ2034"/>
      <c r="BK2034"/>
      <c r="BL2034"/>
      <c r="BM2034"/>
      <c r="BN2034"/>
      <c r="BO2034"/>
      <c r="BP2034"/>
      <c r="BQ2034"/>
      <c r="BR2034"/>
      <c r="BS2034"/>
      <c r="BT2034"/>
    </row>
    <row r="2035" spans="1:72" s="8" customFormat="1" x14ac:dyDescent="0.25">
      <c r="A2035" s="93"/>
      <c r="B2035" s="93"/>
      <c r="C2035" s="93"/>
      <c r="D2035" s="93"/>
      <c r="E2035" s="104"/>
      <c r="F2035" s="104"/>
      <c r="G2035" s="104"/>
      <c r="H2035" s="104"/>
      <c r="I2035" s="104"/>
      <c r="J2035" s="104"/>
      <c r="K2035" s="104"/>
      <c r="L2035" s="104"/>
      <c r="M2035"/>
      <c r="N2035"/>
      <c r="O2035"/>
      <c r="P2035"/>
      <c r="Q2035"/>
      <c r="R2035"/>
      <c r="S2035"/>
      <c r="T2035"/>
      <c r="U2035"/>
      <c r="V2035"/>
      <c r="W2035"/>
      <c r="X2035"/>
      <c r="Y2035"/>
      <c r="Z2035"/>
      <c r="AA2035"/>
      <c r="AB2035"/>
      <c r="AC2035"/>
      <c r="AD2035"/>
      <c r="AE2035"/>
      <c r="AF2035"/>
      <c r="AG2035"/>
      <c r="AH2035"/>
      <c r="AI2035"/>
      <c r="AJ2035"/>
      <c r="AK2035"/>
      <c r="AL2035"/>
      <c r="AM2035"/>
      <c r="AN2035"/>
      <c r="AO2035"/>
      <c r="AP2035"/>
      <c r="AQ2035"/>
      <c r="AR2035"/>
      <c r="AS2035"/>
      <c r="AT2035"/>
      <c r="AU2035"/>
      <c r="AV2035"/>
      <c r="AW2035"/>
      <c r="AX2035"/>
      <c r="AY2035"/>
      <c r="AZ2035"/>
      <c r="BA2035"/>
      <c r="BB2035"/>
      <c r="BC2035"/>
      <c r="BD2035"/>
      <c r="BE2035"/>
      <c r="BF2035"/>
      <c r="BG2035"/>
      <c r="BH2035"/>
      <c r="BI2035"/>
      <c r="BJ2035"/>
      <c r="BK2035"/>
      <c r="BL2035"/>
      <c r="BM2035"/>
      <c r="BN2035"/>
      <c r="BO2035"/>
      <c r="BP2035"/>
      <c r="BQ2035"/>
      <c r="BR2035"/>
      <c r="BS2035"/>
      <c r="BT2035"/>
    </row>
    <row r="2036" spans="1:72" s="8" customFormat="1" x14ac:dyDescent="0.25">
      <c r="A2036" s="93"/>
      <c r="B2036" s="93"/>
      <c r="C2036" s="93"/>
      <c r="D2036" s="93"/>
      <c r="E2036" s="104"/>
      <c r="F2036" s="104"/>
      <c r="G2036" s="104"/>
      <c r="H2036" s="104"/>
      <c r="I2036" s="104"/>
      <c r="J2036" s="104"/>
      <c r="K2036" s="104"/>
      <c r="L2036" s="104"/>
      <c r="M2036"/>
      <c r="N2036"/>
      <c r="O2036"/>
      <c r="P2036"/>
      <c r="Q2036"/>
      <c r="R2036"/>
      <c r="S2036"/>
      <c r="T2036"/>
      <c r="U2036"/>
      <c r="V2036"/>
      <c r="W2036"/>
      <c r="X2036"/>
      <c r="Y2036"/>
      <c r="Z2036"/>
      <c r="AA2036"/>
      <c r="AB2036"/>
      <c r="AC2036"/>
      <c r="AD2036"/>
      <c r="AE2036"/>
      <c r="AF2036"/>
      <c r="AG2036"/>
      <c r="AH2036"/>
      <c r="AI2036"/>
      <c r="AJ2036"/>
      <c r="AK2036"/>
      <c r="AL2036"/>
      <c r="AM2036"/>
      <c r="AN2036"/>
      <c r="AO2036"/>
      <c r="AP2036"/>
      <c r="AQ2036"/>
      <c r="AR2036"/>
      <c r="AS2036"/>
      <c r="AT2036"/>
      <c r="AU2036"/>
      <c r="AV2036"/>
      <c r="AW2036"/>
      <c r="AX2036"/>
      <c r="AY2036"/>
      <c r="AZ2036"/>
      <c r="BA2036"/>
      <c r="BB2036"/>
      <c r="BC2036"/>
      <c r="BD2036"/>
      <c r="BE2036"/>
      <c r="BF2036"/>
      <c r="BG2036"/>
      <c r="BH2036"/>
      <c r="BI2036"/>
      <c r="BJ2036"/>
      <c r="BK2036"/>
      <c r="BL2036"/>
      <c r="BM2036"/>
      <c r="BN2036"/>
      <c r="BO2036"/>
      <c r="BP2036"/>
      <c r="BQ2036"/>
      <c r="BR2036"/>
      <c r="BS2036"/>
      <c r="BT2036"/>
    </row>
    <row r="2037" spans="1:72" s="8" customFormat="1" x14ac:dyDescent="0.25">
      <c r="A2037" s="93"/>
      <c r="B2037" s="93"/>
      <c r="C2037" s="93"/>
      <c r="D2037" s="93"/>
      <c r="E2037" s="104"/>
      <c r="F2037" s="104"/>
      <c r="G2037" s="104"/>
      <c r="H2037" s="104"/>
      <c r="I2037" s="104"/>
      <c r="J2037" s="104"/>
      <c r="K2037" s="104"/>
      <c r="L2037" s="104"/>
      <c r="M2037"/>
      <c r="N2037"/>
      <c r="O2037"/>
      <c r="P2037"/>
      <c r="Q2037"/>
      <c r="R2037"/>
      <c r="S2037"/>
      <c r="T2037"/>
      <c r="U2037"/>
      <c r="V2037"/>
      <c r="W2037"/>
      <c r="X2037"/>
      <c r="Y2037"/>
      <c r="Z2037"/>
      <c r="AA2037"/>
      <c r="AB2037"/>
      <c r="AC2037"/>
      <c r="AD2037"/>
      <c r="AE2037"/>
      <c r="AF2037"/>
      <c r="AG2037"/>
      <c r="AH2037"/>
      <c r="AI2037"/>
      <c r="AJ2037"/>
      <c r="AK2037"/>
      <c r="AL2037"/>
      <c r="AM2037"/>
      <c r="AN2037"/>
      <c r="AO2037"/>
      <c r="AP2037"/>
      <c r="AQ2037"/>
      <c r="AR2037"/>
      <c r="AS2037"/>
      <c r="AT2037"/>
      <c r="AU2037"/>
      <c r="AV2037"/>
      <c r="AW2037"/>
      <c r="AX2037"/>
      <c r="AY2037"/>
      <c r="AZ2037"/>
      <c r="BA2037"/>
      <c r="BB2037"/>
      <c r="BC2037"/>
      <c r="BD2037"/>
      <c r="BE2037"/>
      <c r="BF2037"/>
      <c r="BG2037"/>
      <c r="BH2037"/>
      <c r="BI2037"/>
      <c r="BJ2037"/>
      <c r="BK2037"/>
      <c r="BL2037"/>
      <c r="BM2037"/>
      <c r="BN2037"/>
      <c r="BO2037"/>
      <c r="BP2037"/>
      <c r="BQ2037"/>
      <c r="BR2037"/>
      <c r="BS2037"/>
      <c r="BT2037"/>
    </row>
    <row r="2038" spans="1:72" s="8" customFormat="1" x14ac:dyDescent="0.25">
      <c r="A2038" s="93"/>
      <c r="B2038" s="93"/>
      <c r="C2038" s="93"/>
      <c r="D2038" s="93"/>
      <c r="E2038" s="104"/>
      <c r="F2038" s="104"/>
      <c r="G2038" s="104"/>
      <c r="H2038" s="104"/>
      <c r="I2038" s="104"/>
      <c r="J2038" s="104"/>
      <c r="K2038" s="104"/>
      <c r="L2038" s="104"/>
      <c r="M2038"/>
      <c r="N2038"/>
      <c r="O2038"/>
      <c r="P2038"/>
      <c r="Q2038"/>
      <c r="R2038"/>
      <c r="S2038"/>
      <c r="T2038"/>
      <c r="U2038"/>
      <c r="V2038"/>
      <c r="W2038"/>
      <c r="X2038"/>
      <c r="Y2038"/>
      <c r="Z2038"/>
      <c r="AA2038"/>
      <c r="AB2038"/>
      <c r="AC2038"/>
      <c r="AD2038"/>
      <c r="AE2038"/>
      <c r="AF2038"/>
      <c r="AG2038"/>
      <c r="AH2038"/>
      <c r="AI2038"/>
      <c r="AJ2038"/>
      <c r="AK2038"/>
      <c r="AL2038"/>
      <c r="AM2038"/>
      <c r="AN2038"/>
      <c r="AO2038"/>
      <c r="AP2038"/>
      <c r="AQ2038"/>
      <c r="AR2038"/>
      <c r="AS2038"/>
      <c r="AT2038"/>
      <c r="AU2038"/>
      <c r="AV2038"/>
      <c r="AW2038"/>
      <c r="AX2038"/>
      <c r="AY2038"/>
      <c r="AZ2038"/>
      <c r="BA2038"/>
      <c r="BB2038"/>
      <c r="BC2038"/>
      <c r="BD2038"/>
      <c r="BE2038"/>
      <c r="BF2038"/>
      <c r="BG2038"/>
      <c r="BH2038"/>
      <c r="BI2038"/>
      <c r="BJ2038"/>
      <c r="BK2038"/>
      <c r="BL2038"/>
      <c r="BM2038"/>
      <c r="BN2038"/>
      <c r="BO2038"/>
      <c r="BP2038"/>
      <c r="BQ2038"/>
      <c r="BR2038"/>
      <c r="BS2038"/>
      <c r="BT2038"/>
    </row>
    <row r="2039" spans="1:72" s="8" customFormat="1" x14ac:dyDescent="0.25">
      <c r="A2039" s="93"/>
      <c r="B2039" s="93"/>
      <c r="C2039" s="93"/>
      <c r="D2039" s="93"/>
      <c r="E2039" s="104"/>
      <c r="F2039" s="104"/>
      <c r="G2039" s="104"/>
      <c r="H2039" s="104"/>
      <c r="I2039" s="104"/>
      <c r="J2039" s="104"/>
      <c r="K2039" s="104"/>
      <c r="L2039" s="104"/>
      <c r="M2039"/>
      <c r="N2039"/>
      <c r="O2039"/>
      <c r="P2039"/>
      <c r="Q2039"/>
      <c r="R2039"/>
      <c r="S2039"/>
      <c r="T2039"/>
      <c r="U2039"/>
      <c r="V2039"/>
      <c r="W2039"/>
      <c r="X2039"/>
      <c r="Y2039"/>
      <c r="Z2039"/>
      <c r="AA2039"/>
      <c r="AB2039"/>
      <c r="AC2039"/>
      <c r="AD2039"/>
      <c r="AE2039"/>
      <c r="AF2039"/>
      <c r="AG2039"/>
      <c r="AH2039"/>
      <c r="AI2039"/>
      <c r="AJ2039"/>
      <c r="AK2039"/>
      <c r="AL2039"/>
      <c r="AM2039"/>
      <c r="AN2039"/>
      <c r="AO2039"/>
      <c r="AP2039"/>
      <c r="AQ2039"/>
      <c r="AR2039"/>
      <c r="AS2039"/>
      <c r="AT2039"/>
      <c r="AU2039"/>
      <c r="AV2039"/>
      <c r="AW2039"/>
      <c r="AX2039"/>
      <c r="AY2039"/>
      <c r="AZ2039"/>
      <c r="BA2039"/>
      <c r="BB2039"/>
      <c r="BC2039"/>
      <c r="BD2039"/>
      <c r="BE2039"/>
      <c r="BF2039"/>
      <c r="BG2039"/>
      <c r="BH2039"/>
      <c r="BI2039"/>
      <c r="BJ2039"/>
      <c r="BK2039"/>
      <c r="BL2039"/>
      <c r="BM2039"/>
      <c r="BN2039"/>
      <c r="BO2039"/>
      <c r="BP2039"/>
      <c r="BQ2039"/>
      <c r="BR2039"/>
      <c r="BS2039"/>
      <c r="BT2039"/>
    </row>
    <row r="2040" spans="1:72" s="8" customFormat="1" x14ac:dyDescent="0.25">
      <c r="A2040" s="93"/>
      <c r="B2040" s="93"/>
      <c r="C2040" s="93"/>
      <c r="D2040" s="93"/>
      <c r="E2040" s="104"/>
      <c r="F2040" s="104"/>
      <c r="G2040" s="104"/>
      <c r="H2040" s="104"/>
      <c r="I2040" s="104"/>
      <c r="J2040" s="104"/>
      <c r="K2040" s="104"/>
      <c r="L2040" s="104"/>
      <c r="M2040"/>
      <c r="N2040"/>
      <c r="O2040"/>
      <c r="P2040"/>
      <c r="Q2040"/>
      <c r="R2040"/>
      <c r="S2040"/>
      <c r="T2040"/>
      <c r="U2040"/>
      <c r="V2040"/>
      <c r="W2040"/>
      <c r="X2040"/>
      <c r="Y2040"/>
      <c r="Z2040"/>
      <c r="AA2040"/>
      <c r="AB2040"/>
      <c r="AC2040"/>
      <c r="AD2040"/>
      <c r="AE2040"/>
      <c r="AF2040"/>
      <c r="AG2040"/>
      <c r="AH2040"/>
      <c r="AI2040"/>
      <c r="AJ2040"/>
      <c r="AK2040"/>
      <c r="AL2040"/>
      <c r="AM2040"/>
      <c r="AN2040"/>
      <c r="AO2040"/>
      <c r="AP2040"/>
      <c r="AQ2040"/>
      <c r="AR2040"/>
      <c r="AS2040"/>
      <c r="AT2040"/>
      <c r="AU2040"/>
      <c r="AV2040"/>
      <c r="AW2040"/>
      <c r="AX2040"/>
      <c r="AY2040"/>
      <c r="AZ2040"/>
      <c r="BA2040"/>
      <c r="BB2040"/>
      <c r="BC2040"/>
      <c r="BD2040"/>
      <c r="BE2040"/>
      <c r="BF2040"/>
      <c r="BG2040"/>
      <c r="BH2040"/>
      <c r="BI2040"/>
      <c r="BJ2040"/>
      <c r="BK2040"/>
      <c r="BL2040"/>
      <c r="BM2040"/>
      <c r="BN2040"/>
      <c r="BO2040"/>
      <c r="BP2040"/>
      <c r="BQ2040"/>
      <c r="BR2040"/>
      <c r="BS2040"/>
      <c r="BT2040"/>
    </row>
    <row r="2041" spans="1:72" s="8" customFormat="1" x14ac:dyDescent="0.25">
      <c r="A2041" s="93"/>
      <c r="B2041" s="93"/>
      <c r="C2041" s="93"/>
      <c r="D2041" s="93"/>
      <c r="E2041" s="104"/>
      <c r="F2041" s="104"/>
      <c r="G2041" s="104"/>
      <c r="H2041" s="104"/>
      <c r="I2041" s="104"/>
      <c r="J2041" s="104"/>
      <c r="K2041" s="104"/>
      <c r="L2041" s="104"/>
      <c r="M2041"/>
      <c r="N2041"/>
      <c r="O2041"/>
      <c r="P2041"/>
      <c r="Q2041"/>
      <c r="R2041"/>
      <c r="S2041"/>
      <c r="T2041"/>
      <c r="U2041"/>
      <c r="V2041"/>
      <c r="W2041"/>
      <c r="X2041"/>
      <c r="Y2041"/>
      <c r="Z2041"/>
      <c r="AA2041"/>
      <c r="AB2041"/>
      <c r="AC2041"/>
      <c r="AD2041"/>
      <c r="AE2041"/>
      <c r="AF2041"/>
      <c r="AG2041"/>
      <c r="AH2041"/>
      <c r="AI2041"/>
      <c r="AJ2041"/>
      <c r="AK2041"/>
      <c r="AL2041"/>
      <c r="AM2041"/>
      <c r="AN2041"/>
      <c r="AO2041"/>
      <c r="AP2041"/>
      <c r="AQ2041"/>
      <c r="AR2041"/>
      <c r="AS2041"/>
      <c r="AT2041"/>
      <c r="AU2041"/>
      <c r="AV2041"/>
      <c r="AW2041"/>
      <c r="AX2041"/>
      <c r="AY2041"/>
      <c r="AZ2041"/>
      <c r="BA2041"/>
      <c r="BB2041"/>
      <c r="BC2041"/>
      <c r="BD2041"/>
      <c r="BE2041"/>
      <c r="BF2041"/>
      <c r="BG2041"/>
      <c r="BH2041"/>
      <c r="BI2041"/>
      <c r="BJ2041"/>
      <c r="BK2041"/>
      <c r="BL2041"/>
      <c r="BM2041"/>
      <c r="BN2041"/>
      <c r="BO2041"/>
      <c r="BP2041"/>
      <c r="BQ2041"/>
      <c r="BR2041"/>
      <c r="BS2041"/>
      <c r="BT2041"/>
    </row>
    <row r="2042" spans="1:72" s="8" customFormat="1" x14ac:dyDescent="0.25">
      <c r="A2042" s="93"/>
      <c r="B2042" s="93"/>
      <c r="C2042" s="93"/>
      <c r="D2042" s="93"/>
      <c r="E2042" s="104"/>
      <c r="F2042" s="104"/>
      <c r="G2042" s="104"/>
      <c r="H2042" s="104"/>
      <c r="I2042" s="104"/>
      <c r="J2042" s="104"/>
      <c r="K2042" s="104"/>
      <c r="L2042" s="104"/>
      <c r="M2042"/>
      <c r="N2042"/>
      <c r="O2042"/>
      <c r="P2042"/>
      <c r="Q2042"/>
      <c r="R2042"/>
      <c r="S2042"/>
      <c r="T2042"/>
      <c r="U2042"/>
      <c r="V2042"/>
      <c r="W2042"/>
      <c r="X2042"/>
      <c r="Y2042"/>
      <c r="Z2042"/>
      <c r="AA2042"/>
      <c r="AB2042"/>
      <c r="AC2042"/>
      <c r="AD2042"/>
      <c r="AE2042"/>
      <c r="AF2042"/>
      <c r="AG2042"/>
      <c r="AH2042"/>
      <c r="AI2042"/>
      <c r="AJ2042"/>
      <c r="AK2042"/>
      <c r="AL2042"/>
      <c r="AM2042"/>
      <c r="AN2042"/>
      <c r="AO2042"/>
      <c r="AP2042"/>
      <c r="AQ2042"/>
      <c r="AR2042"/>
      <c r="AS2042"/>
      <c r="AT2042"/>
      <c r="AU2042"/>
      <c r="AV2042"/>
      <c r="AW2042"/>
      <c r="AX2042"/>
      <c r="AY2042"/>
      <c r="AZ2042"/>
      <c r="BA2042"/>
      <c r="BB2042"/>
      <c r="BC2042"/>
      <c r="BD2042"/>
      <c r="BE2042"/>
      <c r="BF2042"/>
      <c r="BG2042"/>
      <c r="BH2042"/>
      <c r="BI2042"/>
      <c r="BJ2042"/>
      <c r="BK2042"/>
      <c r="BL2042"/>
      <c r="BM2042"/>
      <c r="BN2042"/>
      <c r="BO2042"/>
      <c r="BP2042"/>
      <c r="BQ2042"/>
      <c r="BR2042"/>
      <c r="BS2042"/>
      <c r="BT2042"/>
    </row>
    <row r="2043" spans="1:72" s="8" customFormat="1" x14ac:dyDescent="0.25">
      <c r="A2043" s="93"/>
      <c r="B2043" s="93"/>
      <c r="C2043" s="93"/>
      <c r="D2043" s="93"/>
      <c r="E2043" s="104"/>
      <c r="F2043" s="104"/>
      <c r="G2043" s="104"/>
      <c r="H2043" s="104"/>
      <c r="I2043" s="104"/>
      <c r="J2043" s="104"/>
      <c r="K2043" s="104"/>
      <c r="L2043" s="104"/>
      <c r="M2043"/>
      <c r="N2043"/>
      <c r="O2043"/>
      <c r="P2043"/>
      <c r="Q2043"/>
      <c r="R2043"/>
      <c r="S2043"/>
      <c r="T2043"/>
      <c r="U2043"/>
      <c r="V2043"/>
      <c r="W2043"/>
      <c r="X2043"/>
      <c r="Y2043"/>
      <c r="Z2043"/>
      <c r="AA2043"/>
      <c r="AB2043"/>
      <c r="AC2043"/>
      <c r="AD2043"/>
      <c r="AE2043"/>
      <c r="AF2043"/>
      <c r="AG2043"/>
      <c r="AH2043"/>
      <c r="AI2043"/>
      <c r="AJ2043"/>
      <c r="AK2043"/>
      <c r="AL2043"/>
      <c r="AM2043"/>
      <c r="AN2043"/>
      <c r="AO2043"/>
      <c r="AP2043"/>
      <c r="AQ2043"/>
      <c r="AR2043"/>
      <c r="AS2043"/>
      <c r="AT2043"/>
      <c r="AU2043"/>
      <c r="AV2043"/>
      <c r="AW2043"/>
      <c r="AX2043"/>
      <c r="AY2043"/>
      <c r="AZ2043"/>
      <c r="BA2043"/>
      <c r="BB2043"/>
      <c r="BC2043"/>
      <c r="BD2043"/>
      <c r="BE2043"/>
      <c r="BF2043"/>
      <c r="BG2043"/>
      <c r="BH2043"/>
      <c r="BI2043"/>
      <c r="BJ2043"/>
      <c r="BK2043"/>
      <c r="BL2043"/>
      <c r="BM2043"/>
      <c r="BN2043"/>
      <c r="BO2043"/>
      <c r="BP2043"/>
      <c r="BQ2043"/>
      <c r="BR2043"/>
      <c r="BS2043"/>
      <c r="BT2043"/>
    </row>
    <row r="2044" spans="1:72" s="8" customFormat="1" x14ac:dyDescent="0.25">
      <c r="A2044" s="93"/>
      <c r="B2044" s="93"/>
      <c r="C2044" s="93"/>
      <c r="D2044" s="93"/>
      <c r="E2044" s="104"/>
      <c r="F2044" s="104"/>
      <c r="G2044" s="104"/>
      <c r="H2044" s="104"/>
      <c r="I2044" s="104"/>
      <c r="J2044" s="104"/>
      <c r="K2044" s="104"/>
      <c r="L2044" s="104"/>
      <c r="M2044"/>
      <c r="N2044"/>
      <c r="O2044"/>
      <c r="P2044"/>
      <c r="Q2044"/>
      <c r="R2044"/>
      <c r="S2044"/>
      <c r="T2044"/>
      <c r="U2044"/>
      <c r="V2044"/>
      <c r="W2044"/>
      <c r="X2044"/>
      <c r="Y2044"/>
      <c r="Z2044"/>
      <c r="AA2044"/>
      <c r="AB2044"/>
      <c r="AC2044"/>
      <c r="AD2044"/>
      <c r="AE2044"/>
      <c r="AF2044"/>
      <c r="AG2044"/>
      <c r="AH2044"/>
      <c r="AI2044"/>
      <c r="AJ2044"/>
      <c r="AK2044"/>
      <c r="AL2044"/>
      <c r="AM2044"/>
      <c r="AN2044"/>
      <c r="AO2044"/>
      <c r="AP2044"/>
      <c r="AQ2044"/>
      <c r="AR2044"/>
      <c r="AS2044"/>
      <c r="AT2044"/>
      <c r="AU2044"/>
      <c r="AV2044"/>
      <c r="AW2044"/>
      <c r="AX2044"/>
      <c r="AY2044"/>
      <c r="AZ2044"/>
      <c r="BA2044"/>
      <c r="BB2044"/>
      <c r="BC2044"/>
      <c r="BD2044"/>
      <c r="BE2044"/>
      <c r="BF2044"/>
      <c r="BG2044"/>
      <c r="BH2044"/>
      <c r="BI2044"/>
      <c r="BJ2044"/>
      <c r="BK2044"/>
      <c r="BL2044"/>
      <c r="BM2044"/>
      <c r="BN2044"/>
      <c r="BO2044"/>
      <c r="BP2044"/>
      <c r="BQ2044"/>
      <c r="BR2044"/>
      <c r="BS2044"/>
      <c r="BT2044"/>
    </row>
    <row r="2045" spans="1:72" s="8" customFormat="1" x14ac:dyDescent="0.25">
      <c r="A2045" s="93"/>
      <c r="B2045" s="93"/>
      <c r="C2045" s="93"/>
      <c r="D2045" s="93"/>
      <c r="E2045" s="104"/>
      <c r="F2045" s="104"/>
      <c r="G2045" s="104"/>
      <c r="H2045" s="104"/>
      <c r="I2045" s="104"/>
      <c r="J2045" s="104"/>
      <c r="K2045" s="104"/>
      <c r="L2045" s="104"/>
      <c r="M2045"/>
      <c r="N2045"/>
      <c r="O2045"/>
      <c r="P2045"/>
      <c r="Q2045"/>
      <c r="R2045"/>
      <c r="S2045"/>
      <c r="T2045"/>
      <c r="U2045"/>
      <c r="V2045"/>
      <c r="W2045"/>
      <c r="X2045"/>
      <c r="Y2045"/>
      <c r="Z2045"/>
      <c r="AA2045"/>
      <c r="AB2045"/>
      <c r="AC2045"/>
      <c r="AD2045"/>
      <c r="AE2045"/>
      <c r="AF2045"/>
      <c r="AG2045"/>
      <c r="AH2045"/>
      <c r="AI2045"/>
      <c r="AJ2045"/>
      <c r="AK2045"/>
      <c r="AL2045"/>
      <c r="AM2045"/>
      <c r="AN2045"/>
      <c r="AO2045"/>
      <c r="AP2045"/>
      <c r="AQ2045"/>
      <c r="AR2045"/>
      <c r="AS2045"/>
      <c r="AT2045"/>
      <c r="AU2045"/>
      <c r="AV2045"/>
      <c r="AW2045"/>
      <c r="AX2045"/>
      <c r="AY2045"/>
      <c r="AZ2045"/>
      <c r="BA2045"/>
      <c r="BB2045"/>
      <c r="BC2045"/>
      <c r="BD2045"/>
      <c r="BE2045"/>
      <c r="BF2045"/>
      <c r="BG2045"/>
      <c r="BH2045"/>
      <c r="BI2045"/>
      <c r="BJ2045"/>
      <c r="BK2045"/>
      <c r="BL2045"/>
      <c r="BM2045"/>
      <c r="BN2045"/>
      <c r="BO2045"/>
      <c r="BP2045"/>
      <c r="BQ2045"/>
      <c r="BR2045"/>
      <c r="BS2045"/>
      <c r="BT2045"/>
    </row>
    <row r="2046" spans="1:72" s="8" customFormat="1" x14ac:dyDescent="0.25">
      <c r="A2046" s="93"/>
      <c r="B2046" s="93"/>
      <c r="C2046" s="93"/>
      <c r="D2046" s="93"/>
      <c r="E2046" s="104"/>
      <c r="F2046" s="104"/>
      <c r="G2046" s="104"/>
      <c r="H2046" s="104"/>
      <c r="I2046" s="104"/>
      <c r="J2046" s="104"/>
      <c r="K2046" s="104"/>
      <c r="L2046" s="104"/>
      <c r="M2046"/>
      <c r="N2046"/>
      <c r="O2046"/>
      <c r="P2046"/>
      <c r="Q2046"/>
      <c r="R2046"/>
      <c r="S2046"/>
      <c r="T2046"/>
      <c r="U2046"/>
      <c r="V2046"/>
      <c r="W2046"/>
      <c r="X2046"/>
      <c r="Y2046"/>
      <c r="Z2046"/>
      <c r="AA2046"/>
      <c r="AB2046"/>
      <c r="AC2046"/>
      <c r="AD2046"/>
      <c r="AE2046"/>
      <c r="AF2046"/>
      <c r="AG2046"/>
      <c r="AH2046"/>
      <c r="AI2046"/>
      <c r="AJ2046"/>
      <c r="AK2046"/>
      <c r="AL2046"/>
      <c r="AM2046"/>
      <c r="AN2046"/>
      <c r="AO2046"/>
      <c r="AP2046"/>
      <c r="AQ2046"/>
      <c r="AR2046"/>
      <c r="AS2046"/>
      <c r="AT2046"/>
      <c r="AU2046"/>
      <c r="AV2046"/>
      <c r="AW2046"/>
      <c r="AX2046"/>
      <c r="AY2046"/>
      <c r="AZ2046"/>
      <c r="BA2046"/>
      <c r="BB2046"/>
      <c r="BC2046"/>
      <c r="BD2046"/>
      <c r="BE2046"/>
      <c r="BF2046"/>
      <c r="BG2046"/>
      <c r="BH2046"/>
      <c r="BI2046"/>
      <c r="BJ2046"/>
      <c r="BK2046"/>
      <c r="BL2046"/>
      <c r="BM2046"/>
      <c r="BN2046"/>
      <c r="BO2046"/>
      <c r="BP2046"/>
      <c r="BQ2046"/>
      <c r="BR2046"/>
      <c r="BS2046"/>
      <c r="BT2046"/>
    </row>
    <row r="2047" spans="1:72" s="8" customFormat="1" x14ac:dyDescent="0.25">
      <c r="A2047" s="93"/>
      <c r="B2047" s="93"/>
      <c r="C2047" s="93"/>
      <c r="D2047" s="93"/>
      <c r="E2047" s="104"/>
      <c r="F2047" s="104"/>
      <c r="G2047" s="104"/>
      <c r="H2047" s="104"/>
      <c r="I2047" s="104"/>
      <c r="J2047" s="104"/>
      <c r="K2047" s="104"/>
      <c r="L2047" s="104"/>
      <c r="M2047"/>
      <c r="N2047"/>
      <c r="O2047"/>
      <c r="P2047"/>
      <c r="Q2047"/>
      <c r="R2047"/>
      <c r="S2047"/>
      <c r="T2047"/>
      <c r="U2047"/>
      <c r="V2047"/>
      <c r="W2047"/>
      <c r="X2047"/>
      <c r="Y2047"/>
      <c r="Z2047"/>
      <c r="AA2047"/>
      <c r="AB2047"/>
      <c r="AC2047"/>
      <c r="AD2047"/>
      <c r="AE2047"/>
      <c r="AF2047"/>
      <c r="AG2047"/>
      <c r="AH2047"/>
      <c r="AI2047"/>
      <c r="AJ2047"/>
      <c r="AK2047"/>
      <c r="AL2047"/>
      <c r="AM2047"/>
      <c r="AN2047"/>
      <c r="AO2047"/>
      <c r="AP2047"/>
      <c r="AQ2047"/>
      <c r="AR2047"/>
      <c r="AS2047"/>
      <c r="AT2047"/>
      <c r="AU2047"/>
      <c r="AV2047"/>
      <c r="AW2047"/>
      <c r="AX2047"/>
      <c r="AY2047"/>
      <c r="AZ2047"/>
      <c r="BA2047"/>
      <c r="BB2047"/>
      <c r="BC2047"/>
      <c r="BD2047"/>
      <c r="BE2047"/>
      <c r="BF2047"/>
      <c r="BG2047"/>
      <c r="BH2047"/>
      <c r="BI2047"/>
      <c r="BJ2047"/>
      <c r="BK2047"/>
      <c r="BL2047"/>
      <c r="BM2047"/>
      <c r="BN2047"/>
      <c r="BO2047"/>
      <c r="BP2047"/>
      <c r="BQ2047"/>
      <c r="BR2047"/>
      <c r="BS2047"/>
      <c r="BT2047"/>
    </row>
    <row r="2048" spans="1:72" s="8" customFormat="1" x14ac:dyDescent="0.25">
      <c r="A2048" s="93"/>
      <c r="B2048" s="93"/>
      <c r="C2048" s="93"/>
      <c r="D2048" s="93"/>
      <c r="E2048" s="104"/>
      <c r="F2048" s="104"/>
      <c r="G2048" s="104"/>
      <c r="H2048" s="104"/>
      <c r="I2048" s="104"/>
      <c r="J2048" s="104"/>
      <c r="K2048" s="104"/>
      <c r="L2048" s="104"/>
      <c r="M2048"/>
      <c r="N2048"/>
      <c r="O2048"/>
      <c r="P2048"/>
      <c r="Q2048"/>
      <c r="R2048"/>
      <c r="S2048"/>
      <c r="T2048"/>
      <c r="U2048"/>
      <c r="V2048"/>
      <c r="W2048"/>
      <c r="X2048"/>
      <c r="Y2048"/>
      <c r="Z2048"/>
      <c r="AA2048"/>
      <c r="AB2048"/>
      <c r="AC2048"/>
      <c r="AD2048"/>
      <c r="AE2048"/>
      <c r="AF2048"/>
      <c r="AG2048"/>
      <c r="AH2048"/>
      <c r="AI2048"/>
      <c r="AJ2048"/>
      <c r="AK2048"/>
      <c r="AL2048"/>
      <c r="AM2048"/>
      <c r="AN2048"/>
      <c r="AO2048"/>
      <c r="AP2048"/>
      <c r="AQ2048"/>
      <c r="AR2048"/>
      <c r="AS2048"/>
      <c r="AT2048"/>
      <c r="AU2048"/>
      <c r="AV2048"/>
      <c r="AW2048"/>
      <c r="AX2048"/>
      <c r="AY2048"/>
      <c r="AZ2048"/>
      <c r="BA2048"/>
      <c r="BB2048"/>
      <c r="BC2048"/>
      <c r="BD2048"/>
      <c r="BE2048"/>
      <c r="BF2048"/>
      <c r="BG2048"/>
      <c r="BH2048"/>
      <c r="BI2048"/>
      <c r="BJ2048"/>
      <c r="BK2048"/>
      <c r="BL2048"/>
      <c r="BM2048"/>
      <c r="BN2048"/>
      <c r="BO2048"/>
      <c r="BP2048"/>
      <c r="BQ2048"/>
      <c r="BR2048"/>
      <c r="BS2048"/>
      <c r="BT2048"/>
    </row>
    <row r="2049" spans="1:72" s="8" customFormat="1" x14ac:dyDescent="0.25">
      <c r="A2049" s="93"/>
      <c r="B2049" s="93"/>
      <c r="C2049" s="93"/>
      <c r="D2049" s="93"/>
      <c r="E2049" s="104"/>
      <c r="F2049" s="104"/>
      <c r="G2049" s="104"/>
      <c r="H2049" s="104"/>
      <c r="I2049" s="104"/>
      <c r="J2049" s="104"/>
      <c r="K2049" s="104"/>
      <c r="L2049" s="104"/>
      <c r="M2049"/>
      <c r="N2049"/>
      <c r="O2049"/>
      <c r="P2049"/>
      <c r="Q2049"/>
      <c r="R2049"/>
      <c r="S2049"/>
      <c r="T2049"/>
      <c r="U2049"/>
      <c r="V2049"/>
      <c r="W2049"/>
      <c r="X2049"/>
      <c r="Y2049"/>
      <c r="Z2049"/>
      <c r="AA2049"/>
      <c r="AB2049"/>
      <c r="AC2049"/>
      <c r="AD2049"/>
      <c r="AE2049"/>
      <c r="AF2049"/>
      <c r="AG2049"/>
      <c r="AH2049"/>
      <c r="AI2049"/>
      <c r="AJ2049"/>
      <c r="AK2049"/>
      <c r="AL2049"/>
      <c r="AM2049"/>
      <c r="AN2049"/>
      <c r="AO2049"/>
      <c r="AP2049"/>
      <c r="AQ2049"/>
      <c r="AR2049"/>
      <c r="AS2049"/>
      <c r="AT2049"/>
      <c r="AU2049"/>
      <c r="AV2049"/>
      <c r="AW2049"/>
      <c r="AX2049"/>
      <c r="AY2049"/>
      <c r="AZ2049"/>
      <c r="BA2049"/>
      <c r="BB2049"/>
      <c r="BC2049"/>
      <c r="BD2049"/>
      <c r="BE2049"/>
      <c r="BF2049"/>
      <c r="BG2049"/>
      <c r="BH2049"/>
      <c r="BI2049"/>
      <c r="BJ2049"/>
      <c r="BK2049"/>
      <c r="BL2049"/>
      <c r="BM2049"/>
      <c r="BN2049"/>
      <c r="BO2049"/>
      <c r="BP2049"/>
      <c r="BQ2049"/>
      <c r="BR2049"/>
      <c r="BS2049"/>
      <c r="BT2049"/>
    </row>
    <row r="2050" spans="1:72" s="8" customFormat="1" x14ac:dyDescent="0.25">
      <c r="A2050" s="93"/>
      <c r="B2050" s="93"/>
      <c r="C2050" s="93"/>
      <c r="D2050" s="93"/>
      <c r="E2050" s="104"/>
      <c r="F2050" s="104"/>
      <c r="G2050" s="104"/>
      <c r="H2050" s="104"/>
      <c r="I2050" s="104"/>
      <c r="J2050" s="104"/>
      <c r="K2050" s="104"/>
      <c r="L2050" s="104"/>
      <c r="M2050"/>
      <c r="N2050"/>
      <c r="O2050"/>
      <c r="P2050"/>
      <c r="Q2050"/>
      <c r="R2050"/>
      <c r="S2050"/>
      <c r="T2050"/>
      <c r="U2050"/>
      <c r="V2050"/>
      <c r="W2050"/>
      <c r="X2050"/>
      <c r="Y2050"/>
      <c r="Z2050"/>
      <c r="AA2050"/>
      <c r="AB2050"/>
      <c r="AC2050"/>
      <c r="AD2050"/>
      <c r="AE2050"/>
      <c r="AF2050"/>
      <c r="AG2050"/>
      <c r="AH2050"/>
      <c r="AI2050"/>
      <c r="AJ2050"/>
      <c r="AK2050"/>
      <c r="AL2050"/>
      <c r="AM2050"/>
      <c r="AN2050"/>
      <c r="AO2050"/>
      <c r="AP2050"/>
      <c r="AQ2050"/>
      <c r="AR2050"/>
      <c r="AS2050"/>
      <c r="AT2050"/>
      <c r="AU2050"/>
      <c r="AV2050"/>
      <c r="AW2050"/>
      <c r="AX2050"/>
      <c r="AY2050"/>
      <c r="AZ2050"/>
      <c r="BA2050"/>
      <c r="BB2050"/>
      <c r="BC2050"/>
      <c r="BD2050"/>
      <c r="BE2050"/>
      <c r="BF2050"/>
      <c r="BG2050"/>
      <c r="BH2050"/>
      <c r="BI2050"/>
      <c r="BJ2050"/>
      <c r="BK2050"/>
      <c r="BL2050"/>
      <c r="BM2050"/>
      <c r="BN2050"/>
      <c r="BO2050"/>
      <c r="BP2050"/>
      <c r="BQ2050"/>
      <c r="BR2050"/>
      <c r="BS2050"/>
      <c r="BT2050"/>
    </row>
    <row r="2051" spans="1:72" s="8" customFormat="1" x14ac:dyDescent="0.25">
      <c r="A2051" s="93"/>
      <c r="B2051" s="93"/>
      <c r="C2051" s="93"/>
      <c r="D2051" s="93"/>
      <c r="E2051" s="104"/>
      <c r="F2051" s="104"/>
      <c r="G2051" s="104"/>
      <c r="H2051" s="104"/>
      <c r="I2051" s="104"/>
      <c r="J2051" s="104"/>
      <c r="K2051" s="104"/>
      <c r="L2051" s="104"/>
      <c r="M2051"/>
      <c r="N2051"/>
      <c r="O2051"/>
      <c r="P2051"/>
      <c r="Q2051"/>
      <c r="R2051"/>
      <c r="S2051"/>
      <c r="T2051"/>
      <c r="U2051"/>
      <c r="V2051"/>
      <c r="W2051"/>
      <c r="X2051"/>
      <c r="Y2051"/>
      <c r="Z2051"/>
      <c r="AA2051"/>
      <c r="AB2051"/>
      <c r="AC2051"/>
      <c r="AD2051"/>
      <c r="AE2051"/>
      <c r="AF2051"/>
      <c r="AG2051"/>
      <c r="AH2051"/>
      <c r="AI2051"/>
      <c r="AJ2051"/>
      <c r="AK2051"/>
      <c r="AL2051"/>
      <c r="AM2051"/>
      <c r="AN2051"/>
      <c r="AO2051"/>
      <c r="AP2051"/>
      <c r="AQ2051"/>
      <c r="AR2051"/>
      <c r="AS2051"/>
      <c r="AT2051"/>
      <c r="AU2051"/>
      <c r="AV2051"/>
      <c r="AW2051"/>
      <c r="AX2051"/>
      <c r="AY2051"/>
      <c r="AZ2051"/>
      <c r="BA2051"/>
      <c r="BB2051"/>
      <c r="BC2051"/>
      <c r="BD2051"/>
      <c r="BE2051"/>
      <c r="BF2051"/>
      <c r="BG2051"/>
      <c r="BH2051"/>
      <c r="BI2051"/>
      <c r="BJ2051"/>
      <c r="BK2051"/>
      <c r="BL2051"/>
      <c r="BM2051"/>
      <c r="BN2051"/>
      <c r="BO2051"/>
      <c r="BP2051"/>
      <c r="BQ2051"/>
      <c r="BR2051"/>
      <c r="BS2051"/>
      <c r="BT2051"/>
    </row>
    <row r="2052" spans="1:72" s="8" customFormat="1" x14ac:dyDescent="0.25">
      <c r="A2052" s="93"/>
      <c r="B2052" s="93"/>
      <c r="C2052" s="93"/>
      <c r="D2052" s="93"/>
      <c r="E2052" s="104"/>
      <c r="F2052" s="104"/>
      <c r="G2052" s="104"/>
      <c r="H2052" s="104"/>
      <c r="I2052" s="104"/>
      <c r="J2052" s="104"/>
      <c r="K2052" s="104"/>
      <c r="L2052" s="104"/>
      <c r="M2052"/>
      <c r="N2052"/>
      <c r="O2052"/>
      <c r="P2052"/>
      <c r="Q2052"/>
      <c r="R2052"/>
      <c r="S2052"/>
      <c r="T2052"/>
      <c r="U2052"/>
      <c r="V2052"/>
      <c r="W2052"/>
      <c r="X2052"/>
      <c r="Y2052"/>
      <c r="Z2052"/>
      <c r="AA2052"/>
      <c r="AB2052"/>
      <c r="AC2052"/>
      <c r="AD2052"/>
      <c r="AE2052"/>
      <c r="AF2052"/>
      <c r="AG2052"/>
      <c r="AH2052"/>
      <c r="AI2052"/>
      <c r="AJ2052"/>
      <c r="AK2052"/>
      <c r="AL2052"/>
      <c r="AM2052"/>
      <c r="AN2052"/>
      <c r="AO2052"/>
      <c r="AP2052"/>
      <c r="AQ2052"/>
      <c r="AR2052"/>
      <c r="AS2052"/>
      <c r="AT2052"/>
      <c r="AU2052"/>
      <c r="AV2052"/>
      <c r="AW2052"/>
      <c r="AX2052"/>
      <c r="AY2052"/>
      <c r="AZ2052"/>
      <c r="BA2052"/>
      <c r="BB2052"/>
      <c r="BC2052"/>
      <c r="BD2052"/>
      <c r="BE2052"/>
      <c r="BF2052"/>
      <c r="BG2052"/>
      <c r="BH2052"/>
      <c r="BI2052"/>
      <c r="BJ2052"/>
      <c r="BK2052"/>
      <c r="BL2052"/>
      <c r="BM2052"/>
      <c r="BN2052"/>
      <c r="BO2052"/>
      <c r="BP2052"/>
      <c r="BQ2052"/>
      <c r="BR2052"/>
      <c r="BS2052"/>
      <c r="BT2052"/>
    </row>
    <row r="2053" spans="1:72" s="8" customFormat="1" x14ac:dyDescent="0.25">
      <c r="A2053" s="93"/>
      <c r="B2053" s="93"/>
      <c r="C2053" s="93"/>
      <c r="D2053" s="93"/>
      <c r="E2053" s="104"/>
      <c r="F2053" s="104"/>
      <c r="G2053" s="104"/>
      <c r="H2053" s="104"/>
      <c r="I2053" s="104"/>
      <c r="J2053" s="104"/>
      <c r="K2053" s="104"/>
      <c r="L2053" s="104"/>
      <c r="M2053"/>
      <c r="N2053"/>
      <c r="O2053"/>
      <c r="P2053"/>
      <c r="Q2053"/>
      <c r="R2053"/>
      <c r="S2053"/>
      <c r="T2053"/>
      <c r="U2053"/>
      <c r="V2053"/>
      <c r="W2053"/>
      <c r="X2053"/>
      <c r="Y2053"/>
      <c r="Z2053"/>
      <c r="AA2053"/>
      <c r="AB2053"/>
      <c r="AC2053"/>
      <c r="AD2053"/>
      <c r="AE2053"/>
      <c r="AF2053"/>
      <c r="AG2053"/>
      <c r="AH2053"/>
      <c r="AI2053"/>
      <c r="AJ2053"/>
      <c r="AK2053"/>
      <c r="AL2053"/>
      <c r="AM2053"/>
      <c r="AN2053"/>
      <c r="AO2053"/>
      <c r="AP2053"/>
      <c r="AQ2053"/>
      <c r="AR2053"/>
      <c r="AS2053"/>
      <c r="AT2053"/>
      <c r="AU2053"/>
      <c r="AV2053"/>
      <c r="AW2053"/>
      <c r="AX2053"/>
      <c r="AY2053"/>
      <c r="AZ2053"/>
      <c r="BA2053"/>
      <c r="BB2053"/>
      <c r="BC2053"/>
      <c r="BD2053"/>
      <c r="BE2053"/>
      <c r="BF2053"/>
      <c r="BG2053"/>
      <c r="BH2053"/>
      <c r="BI2053"/>
      <c r="BJ2053"/>
      <c r="BK2053"/>
      <c r="BL2053"/>
      <c r="BM2053"/>
      <c r="BN2053"/>
      <c r="BO2053"/>
      <c r="BP2053"/>
      <c r="BQ2053"/>
      <c r="BR2053"/>
      <c r="BS2053"/>
      <c r="BT2053"/>
    </row>
    <row r="2054" spans="1:72" s="8" customFormat="1" x14ac:dyDescent="0.25">
      <c r="A2054" s="93"/>
      <c r="B2054" s="93"/>
      <c r="C2054" s="93"/>
      <c r="D2054" s="93"/>
      <c r="E2054" s="104"/>
      <c r="F2054" s="104"/>
      <c r="G2054" s="104"/>
      <c r="H2054" s="104"/>
      <c r="I2054" s="104"/>
      <c r="J2054" s="104"/>
      <c r="K2054" s="104"/>
      <c r="L2054" s="104"/>
      <c r="M2054"/>
      <c r="N2054"/>
      <c r="O2054"/>
      <c r="P2054"/>
      <c r="Q2054"/>
      <c r="R2054"/>
      <c r="S2054"/>
      <c r="T2054"/>
      <c r="U2054"/>
      <c r="V2054"/>
      <c r="W2054"/>
      <c r="X2054"/>
      <c r="Y2054"/>
      <c r="Z2054"/>
      <c r="AA2054"/>
      <c r="AB2054"/>
      <c r="AC2054"/>
      <c r="AD2054"/>
      <c r="AE2054"/>
      <c r="AF2054"/>
      <c r="AG2054"/>
      <c r="AH2054"/>
      <c r="AI2054"/>
      <c r="AJ2054"/>
      <c r="AK2054"/>
      <c r="AL2054"/>
      <c r="AM2054"/>
      <c r="AN2054"/>
      <c r="AO2054"/>
      <c r="AP2054"/>
      <c r="AQ2054"/>
      <c r="AR2054"/>
      <c r="AS2054"/>
      <c r="AT2054"/>
      <c r="AU2054"/>
      <c r="AV2054"/>
      <c r="AW2054"/>
      <c r="AX2054"/>
      <c r="AY2054"/>
      <c r="AZ2054"/>
      <c r="BA2054"/>
      <c r="BB2054"/>
      <c r="BC2054"/>
      <c r="BD2054"/>
      <c r="BE2054"/>
      <c r="BF2054"/>
      <c r="BG2054"/>
      <c r="BH2054"/>
      <c r="BI2054"/>
      <c r="BJ2054"/>
      <c r="BK2054"/>
      <c r="BL2054"/>
      <c r="BM2054"/>
      <c r="BN2054"/>
      <c r="BO2054"/>
      <c r="BP2054"/>
      <c r="BQ2054"/>
      <c r="BR2054"/>
      <c r="BS2054"/>
      <c r="BT2054"/>
    </row>
    <row r="2055" spans="1:72" s="8" customFormat="1" x14ac:dyDescent="0.25">
      <c r="A2055" s="93"/>
      <c r="B2055" s="93"/>
      <c r="C2055" s="93"/>
      <c r="D2055" s="93"/>
      <c r="E2055" s="104"/>
      <c r="F2055" s="104"/>
      <c r="G2055" s="104"/>
      <c r="H2055" s="104"/>
      <c r="I2055" s="104"/>
      <c r="J2055" s="104"/>
      <c r="K2055" s="104"/>
      <c r="L2055" s="104"/>
      <c r="M2055"/>
      <c r="N2055"/>
      <c r="O2055"/>
      <c r="P2055"/>
      <c r="Q2055"/>
      <c r="R2055"/>
      <c r="S2055"/>
      <c r="T2055"/>
      <c r="U2055"/>
      <c r="V2055"/>
      <c r="W2055"/>
      <c r="X2055"/>
      <c r="Y2055"/>
      <c r="Z2055"/>
      <c r="AA2055"/>
      <c r="AB2055"/>
      <c r="AC2055"/>
      <c r="AD2055"/>
      <c r="AE2055"/>
      <c r="AF2055"/>
      <c r="AG2055"/>
      <c r="AH2055"/>
      <c r="AI2055"/>
      <c r="AJ2055"/>
      <c r="AK2055"/>
      <c r="AL2055"/>
      <c r="AM2055"/>
      <c r="AN2055"/>
      <c r="AO2055"/>
      <c r="AP2055"/>
      <c r="AQ2055"/>
      <c r="AR2055"/>
      <c r="AS2055"/>
      <c r="AT2055"/>
      <c r="AU2055"/>
      <c r="AV2055"/>
      <c r="AW2055"/>
      <c r="AX2055"/>
      <c r="AY2055"/>
      <c r="AZ2055"/>
      <c r="BA2055"/>
      <c r="BB2055"/>
      <c r="BC2055"/>
      <c r="BD2055"/>
      <c r="BE2055"/>
      <c r="BF2055"/>
      <c r="BG2055"/>
      <c r="BH2055"/>
      <c r="BI2055"/>
      <c r="BJ2055"/>
      <c r="BK2055"/>
      <c r="BL2055"/>
      <c r="BM2055"/>
      <c r="BN2055"/>
      <c r="BO2055"/>
      <c r="BP2055"/>
      <c r="BQ2055"/>
      <c r="BR2055"/>
      <c r="BS2055"/>
      <c r="BT2055"/>
    </row>
    <row r="2056" spans="1:72" s="8" customFormat="1" x14ac:dyDescent="0.25">
      <c r="A2056" s="93"/>
      <c r="B2056" s="93"/>
      <c r="C2056" s="93"/>
      <c r="D2056" s="93"/>
      <c r="E2056" s="104"/>
      <c r="F2056" s="104"/>
      <c r="G2056" s="104"/>
      <c r="H2056" s="104"/>
      <c r="I2056" s="104"/>
      <c r="J2056" s="104"/>
      <c r="K2056" s="104"/>
      <c r="L2056" s="104"/>
      <c r="M2056"/>
      <c r="N2056"/>
      <c r="O2056"/>
      <c r="P2056"/>
      <c r="Q2056"/>
      <c r="R2056"/>
      <c r="S2056"/>
      <c r="T2056"/>
      <c r="U2056"/>
      <c r="V2056"/>
      <c r="W2056"/>
      <c r="X2056"/>
      <c r="Y2056"/>
      <c r="Z2056"/>
      <c r="AA2056"/>
      <c r="AB2056"/>
      <c r="AC2056"/>
      <c r="AD2056"/>
      <c r="AE2056"/>
      <c r="AF2056"/>
      <c r="AG2056"/>
      <c r="AH2056"/>
      <c r="AI2056"/>
      <c r="AJ2056"/>
      <c r="AK2056"/>
      <c r="AL2056"/>
      <c r="AM2056"/>
      <c r="AN2056"/>
      <c r="AO2056"/>
      <c r="AP2056"/>
      <c r="AQ2056"/>
      <c r="AR2056"/>
      <c r="AS2056"/>
      <c r="AT2056"/>
      <c r="AU2056"/>
      <c r="AV2056"/>
      <c r="AW2056"/>
      <c r="AX2056"/>
      <c r="AY2056"/>
      <c r="AZ2056"/>
      <c r="BA2056"/>
      <c r="BB2056"/>
      <c r="BC2056"/>
      <c r="BD2056"/>
      <c r="BE2056"/>
      <c r="BF2056"/>
      <c r="BG2056"/>
      <c r="BH2056"/>
      <c r="BI2056"/>
      <c r="BJ2056"/>
      <c r="BK2056"/>
      <c r="BL2056"/>
      <c r="BM2056"/>
      <c r="BN2056"/>
      <c r="BO2056"/>
      <c r="BP2056"/>
      <c r="BQ2056"/>
      <c r="BR2056"/>
      <c r="BS2056"/>
      <c r="BT2056"/>
    </row>
    <row r="2057" spans="1:72" s="8" customFormat="1" x14ac:dyDescent="0.25">
      <c r="A2057" s="93"/>
      <c r="B2057" s="93"/>
      <c r="C2057" s="93"/>
      <c r="D2057" s="93"/>
      <c r="E2057" s="104"/>
      <c r="F2057" s="104"/>
      <c r="G2057" s="104"/>
      <c r="H2057" s="104"/>
      <c r="I2057" s="104"/>
      <c r="J2057" s="104"/>
      <c r="K2057" s="104"/>
      <c r="L2057" s="104"/>
      <c r="M2057"/>
      <c r="N2057"/>
      <c r="O2057"/>
      <c r="P2057"/>
      <c r="Q2057"/>
      <c r="R2057"/>
      <c r="S2057"/>
      <c r="T2057"/>
      <c r="U2057"/>
      <c r="V2057"/>
      <c r="W2057"/>
      <c r="X2057"/>
      <c r="Y2057"/>
      <c r="Z2057"/>
      <c r="AA2057"/>
      <c r="AB2057"/>
      <c r="AC2057"/>
      <c r="AD2057"/>
      <c r="AE2057"/>
      <c r="AF2057"/>
      <c r="AG2057"/>
      <c r="AH2057"/>
      <c r="AI2057"/>
      <c r="AJ2057"/>
      <c r="AK2057"/>
      <c r="AL2057"/>
      <c r="AM2057"/>
      <c r="AN2057"/>
      <c r="AO2057"/>
      <c r="AP2057"/>
      <c r="AQ2057"/>
      <c r="AR2057"/>
      <c r="AS2057"/>
      <c r="AT2057"/>
      <c r="AU2057"/>
      <c r="AV2057"/>
      <c r="AW2057"/>
      <c r="AX2057"/>
      <c r="AY2057"/>
      <c r="AZ2057"/>
      <c r="BA2057"/>
      <c r="BB2057"/>
      <c r="BC2057"/>
      <c r="BD2057"/>
      <c r="BE2057"/>
      <c r="BF2057"/>
      <c r="BG2057"/>
      <c r="BH2057"/>
      <c r="BI2057"/>
      <c r="BJ2057"/>
      <c r="BK2057"/>
      <c r="BL2057"/>
      <c r="BM2057"/>
      <c r="BN2057"/>
      <c r="BO2057"/>
      <c r="BP2057"/>
      <c r="BQ2057"/>
      <c r="BR2057"/>
      <c r="BS2057"/>
      <c r="BT2057"/>
    </row>
    <row r="2058" spans="1:72" s="8" customFormat="1" x14ac:dyDescent="0.25">
      <c r="A2058" s="93"/>
      <c r="B2058" s="93"/>
      <c r="C2058" s="93"/>
      <c r="D2058" s="93"/>
      <c r="E2058" s="104"/>
      <c r="F2058" s="104"/>
      <c r="G2058" s="104"/>
      <c r="H2058" s="104"/>
      <c r="I2058" s="104"/>
      <c r="J2058" s="104"/>
      <c r="K2058" s="104"/>
      <c r="L2058" s="104"/>
      <c r="M2058"/>
      <c r="N2058"/>
      <c r="O2058"/>
      <c r="P2058"/>
      <c r="Q2058"/>
      <c r="R2058"/>
      <c r="S2058"/>
      <c r="T2058"/>
      <c r="U2058"/>
      <c r="V2058"/>
      <c r="W2058"/>
      <c r="X2058"/>
      <c r="Y2058"/>
      <c r="Z2058"/>
      <c r="AA2058"/>
      <c r="AB2058"/>
      <c r="AC2058"/>
      <c r="AD2058"/>
      <c r="AE2058"/>
      <c r="AF2058"/>
      <c r="AG2058"/>
      <c r="AH2058"/>
      <c r="AI2058"/>
      <c r="AJ2058"/>
      <c r="AK2058"/>
      <c r="AL2058"/>
      <c r="AM2058"/>
      <c r="AN2058"/>
      <c r="AO2058"/>
      <c r="AP2058"/>
      <c r="AQ2058"/>
      <c r="AR2058"/>
      <c r="AS2058"/>
      <c r="AT2058"/>
      <c r="AU2058"/>
      <c r="AV2058"/>
      <c r="AW2058"/>
      <c r="AX2058"/>
      <c r="AY2058"/>
      <c r="AZ2058"/>
      <c r="BA2058"/>
      <c r="BB2058"/>
      <c r="BC2058"/>
      <c r="BD2058"/>
      <c r="BE2058"/>
      <c r="BF2058"/>
      <c r="BG2058"/>
      <c r="BH2058"/>
      <c r="BI2058"/>
      <c r="BJ2058"/>
      <c r="BK2058"/>
      <c r="BL2058"/>
      <c r="BM2058"/>
      <c r="BN2058"/>
      <c r="BO2058"/>
      <c r="BP2058"/>
      <c r="BQ2058"/>
      <c r="BR2058"/>
      <c r="BS2058"/>
      <c r="BT2058"/>
    </row>
    <row r="2059" spans="1:72" s="8" customFormat="1" x14ac:dyDescent="0.25">
      <c r="A2059" s="93"/>
      <c r="B2059" s="93"/>
      <c r="C2059" s="93"/>
      <c r="D2059" s="93"/>
      <c r="E2059" s="104"/>
      <c r="F2059" s="104"/>
      <c r="G2059" s="104"/>
      <c r="H2059" s="104"/>
      <c r="I2059" s="104"/>
      <c r="J2059" s="104"/>
      <c r="K2059" s="104"/>
      <c r="L2059" s="104"/>
      <c r="M2059"/>
      <c r="N2059"/>
      <c r="O2059"/>
      <c r="P2059"/>
      <c r="Q2059"/>
      <c r="R2059"/>
      <c r="S2059"/>
      <c r="T2059"/>
      <c r="U2059"/>
      <c r="V2059"/>
      <c r="W2059"/>
      <c r="X2059"/>
      <c r="Y2059"/>
      <c r="Z2059"/>
      <c r="AA2059"/>
      <c r="AB2059"/>
      <c r="AC2059"/>
      <c r="AD2059"/>
      <c r="AE2059"/>
      <c r="AF2059"/>
      <c r="AG2059"/>
      <c r="AH2059"/>
      <c r="AI2059"/>
      <c r="AJ2059"/>
      <c r="AK2059"/>
      <c r="AL2059"/>
      <c r="AM2059"/>
      <c r="AN2059"/>
      <c r="AO2059"/>
      <c r="AP2059"/>
      <c r="AQ2059"/>
      <c r="AR2059"/>
      <c r="AS2059"/>
      <c r="AT2059"/>
      <c r="AU2059"/>
      <c r="AV2059"/>
      <c r="AW2059"/>
      <c r="AX2059"/>
      <c r="AY2059"/>
      <c r="AZ2059"/>
      <c r="BA2059"/>
      <c r="BB2059"/>
      <c r="BC2059"/>
      <c r="BD2059"/>
      <c r="BE2059"/>
      <c r="BF2059"/>
      <c r="BG2059"/>
      <c r="BH2059"/>
      <c r="BI2059"/>
      <c r="BJ2059"/>
      <c r="BK2059"/>
      <c r="BL2059"/>
      <c r="BM2059"/>
      <c r="BN2059"/>
      <c r="BO2059"/>
      <c r="BP2059"/>
      <c r="BQ2059"/>
      <c r="BR2059"/>
      <c r="BS2059"/>
      <c r="BT2059"/>
    </row>
    <row r="2060" spans="1:72" s="8" customFormat="1" x14ac:dyDescent="0.25">
      <c r="A2060" s="93"/>
      <c r="B2060" s="93"/>
      <c r="C2060" s="93"/>
      <c r="D2060" s="93"/>
      <c r="E2060" s="104"/>
      <c r="F2060" s="104"/>
      <c r="G2060" s="104"/>
      <c r="H2060" s="104"/>
      <c r="I2060" s="104"/>
      <c r="J2060" s="104"/>
      <c r="K2060" s="104"/>
      <c r="L2060" s="104"/>
      <c r="M2060"/>
      <c r="N2060"/>
      <c r="O2060"/>
      <c r="P2060"/>
      <c r="Q2060"/>
      <c r="R2060"/>
      <c r="S2060"/>
      <c r="T2060"/>
      <c r="U2060"/>
      <c r="V2060"/>
      <c r="W2060"/>
      <c r="X2060"/>
      <c r="Y2060"/>
      <c r="Z2060"/>
      <c r="AA2060"/>
      <c r="AB2060"/>
      <c r="AC2060"/>
      <c r="AD2060"/>
      <c r="AE2060"/>
      <c r="AF2060"/>
      <c r="AG2060"/>
      <c r="AH2060"/>
      <c r="AI2060"/>
      <c r="AJ2060"/>
      <c r="AK2060"/>
      <c r="AL2060"/>
      <c r="AM2060"/>
      <c r="AN2060"/>
      <c r="AO2060"/>
      <c r="AP2060"/>
      <c r="AQ2060"/>
      <c r="AR2060"/>
      <c r="AS2060"/>
      <c r="AT2060"/>
      <c r="AU2060"/>
      <c r="AV2060"/>
      <c r="AW2060"/>
      <c r="AX2060"/>
      <c r="AY2060"/>
      <c r="AZ2060"/>
      <c r="BA2060"/>
      <c r="BB2060"/>
      <c r="BC2060"/>
      <c r="BD2060"/>
      <c r="BE2060"/>
      <c r="BF2060"/>
      <c r="BG2060"/>
      <c r="BH2060"/>
      <c r="BI2060"/>
      <c r="BJ2060"/>
      <c r="BK2060"/>
      <c r="BL2060"/>
      <c r="BM2060"/>
      <c r="BN2060"/>
      <c r="BO2060"/>
      <c r="BP2060"/>
      <c r="BQ2060"/>
      <c r="BR2060"/>
      <c r="BS2060"/>
      <c r="BT2060"/>
    </row>
    <row r="2061" spans="1:72" s="8" customFormat="1" x14ac:dyDescent="0.25">
      <c r="A2061" s="93"/>
      <c r="B2061" s="93"/>
      <c r="C2061" s="93"/>
      <c r="D2061" s="93"/>
      <c r="E2061" s="104"/>
      <c r="F2061" s="104"/>
      <c r="G2061" s="104"/>
      <c r="H2061" s="104"/>
      <c r="I2061" s="104"/>
      <c r="J2061" s="104"/>
      <c r="K2061" s="104"/>
      <c r="L2061" s="104"/>
      <c r="M2061"/>
      <c r="N2061"/>
      <c r="O2061"/>
      <c r="P2061"/>
      <c r="Q2061"/>
      <c r="R2061"/>
      <c r="S2061"/>
      <c r="T2061"/>
      <c r="U2061"/>
      <c r="V2061"/>
      <c r="W2061"/>
      <c r="X2061"/>
      <c r="Y2061"/>
      <c r="Z2061"/>
      <c r="AA2061"/>
      <c r="AB2061"/>
      <c r="AC2061"/>
      <c r="AD2061"/>
      <c r="AE2061"/>
      <c r="AF2061"/>
      <c r="AG2061"/>
      <c r="AH2061"/>
      <c r="AI2061"/>
      <c r="AJ2061"/>
      <c r="AK2061"/>
      <c r="AL2061"/>
      <c r="AM2061"/>
      <c r="AN2061"/>
      <c r="AO2061"/>
      <c r="AP2061"/>
      <c r="AQ2061"/>
      <c r="AR2061"/>
      <c r="AS2061"/>
      <c r="AT2061"/>
      <c r="AU2061"/>
      <c r="AV2061"/>
      <c r="AW2061"/>
      <c r="AX2061"/>
      <c r="AY2061"/>
      <c r="AZ2061"/>
      <c r="BA2061"/>
      <c r="BB2061"/>
      <c r="BC2061"/>
      <c r="BD2061"/>
      <c r="BE2061"/>
      <c r="BF2061"/>
      <c r="BG2061"/>
      <c r="BH2061"/>
      <c r="BI2061"/>
      <c r="BJ2061"/>
      <c r="BK2061"/>
      <c r="BL2061"/>
      <c r="BM2061"/>
      <c r="BN2061"/>
      <c r="BO2061"/>
      <c r="BP2061"/>
      <c r="BQ2061"/>
      <c r="BR2061"/>
      <c r="BS2061"/>
      <c r="BT2061"/>
    </row>
    <row r="2062" spans="1:72" s="8" customFormat="1" x14ac:dyDescent="0.25">
      <c r="A2062" s="93"/>
      <c r="B2062" s="93"/>
      <c r="C2062" s="93"/>
      <c r="D2062" s="93"/>
      <c r="E2062" s="104"/>
      <c r="F2062" s="104"/>
      <c r="G2062" s="104"/>
      <c r="H2062" s="104"/>
      <c r="I2062" s="104"/>
      <c r="J2062" s="104"/>
      <c r="K2062" s="104"/>
      <c r="L2062" s="104"/>
      <c r="M2062"/>
      <c r="N2062"/>
      <c r="O2062"/>
      <c r="P2062"/>
      <c r="Q2062"/>
      <c r="R2062"/>
      <c r="S2062"/>
      <c r="T2062"/>
      <c r="U2062"/>
      <c r="V2062"/>
      <c r="W2062"/>
      <c r="X2062"/>
      <c r="Y2062"/>
      <c r="Z2062"/>
      <c r="AA2062"/>
      <c r="AB2062"/>
      <c r="AC2062"/>
      <c r="AD2062"/>
      <c r="AE2062"/>
      <c r="AF2062"/>
      <c r="AG2062"/>
      <c r="AH2062"/>
      <c r="AI2062"/>
      <c r="AJ2062"/>
      <c r="AK2062"/>
      <c r="AL2062"/>
      <c r="AM2062"/>
      <c r="AN2062"/>
      <c r="AO2062"/>
      <c r="AP2062"/>
      <c r="AQ2062"/>
      <c r="AR2062"/>
      <c r="AS2062"/>
      <c r="AT2062"/>
      <c r="AU2062"/>
      <c r="AV2062"/>
      <c r="AW2062"/>
      <c r="AX2062"/>
      <c r="AY2062"/>
      <c r="AZ2062"/>
      <c r="BA2062"/>
      <c r="BB2062"/>
      <c r="BC2062"/>
      <c r="BD2062"/>
      <c r="BE2062"/>
      <c r="BF2062"/>
      <c r="BG2062"/>
      <c r="BH2062"/>
      <c r="BI2062"/>
      <c r="BJ2062"/>
      <c r="BK2062"/>
      <c r="BL2062"/>
      <c r="BM2062"/>
      <c r="BN2062"/>
      <c r="BO2062"/>
      <c r="BP2062"/>
      <c r="BQ2062"/>
      <c r="BR2062"/>
      <c r="BS2062"/>
      <c r="BT2062"/>
    </row>
    <row r="2063" spans="1:72" s="8" customFormat="1" x14ac:dyDescent="0.25">
      <c r="A2063" s="93"/>
      <c r="B2063" s="93"/>
      <c r="C2063" s="93"/>
      <c r="D2063" s="93"/>
      <c r="E2063" s="104"/>
      <c r="F2063" s="104"/>
      <c r="G2063" s="104"/>
      <c r="H2063" s="104"/>
      <c r="I2063" s="104"/>
      <c r="J2063" s="104"/>
      <c r="K2063" s="104"/>
      <c r="L2063" s="104"/>
      <c r="M2063"/>
      <c r="N2063"/>
      <c r="O2063"/>
      <c r="P2063"/>
      <c r="Q2063"/>
      <c r="R2063"/>
      <c r="S2063"/>
      <c r="T2063"/>
      <c r="U2063"/>
      <c r="V2063"/>
      <c r="W2063"/>
      <c r="X2063"/>
      <c r="Y2063"/>
      <c r="Z2063"/>
      <c r="AA2063"/>
      <c r="AB2063"/>
      <c r="AC2063"/>
      <c r="AD2063"/>
      <c r="AE2063"/>
      <c r="AF2063"/>
      <c r="AG2063"/>
      <c r="AH2063"/>
      <c r="AI2063"/>
      <c r="AJ2063"/>
      <c r="AK2063"/>
      <c r="AL2063"/>
      <c r="AM2063"/>
      <c r="AN2063"/>
      <c r="AO2063"/>
      <c r="AP2063"/>
      <c r="AQ2063"/>
      <c r="AR2063"/>
      <c r="AS2063"/>
      <c r="AT2063"/>
      <c r="AU2063"/>
      <c r="AV2063"/>
      <c r="AW2063"/>
      <c r="AX2063"/>
      <c r="AY2063"/>
      <c r="AZ2063"/>
      <c r="BA2063"/>
      <c r="BB2063"/>
      <c r="BC2063"/>
      <c r="BD2063"/>
      <c r="BE2063"/>
      <c r="BF2063"/>
      <c r="BG2063"/>
      <c r="BH2063"/>
      <c r="BI2063"/>
      <c r="BJ2063"/>
      <c r="BK2063"/>
      <c r="BL2063"/>
      <c r="BM2063"/>
      <c r="BN2063"/>
      <c r="BO2063"/>
      <c r="BP2063"/>
      <c r="BQ2063"/>
      <c r="BR2063"/>
      <c r="BS2063"/>
      <c r="BT2063"/>
    </row>
    <row r="2064" spans="1:72" s="8" customFormat="1" x14ac:dyDescent="0.25">
      <c r="A2064" s="93"/>
      <c r="B2064" s="93"/>
      <c r="C2064" s="93"/>
      <c r="D2064" s="93"/>
      <c r="E2064" s="104"/>
      <c r="F2064" s="104"/>
      <c r="G2064" s="104"/>
      <c r="H2064" s="104"/>
      <c r="I2064" s="104"/>
      <c r="J2064" s="104"/>
      <c r="K2064" s="104"/>
      <c r="L2064" s="104"/>
      <c r="M2064"/>
      <c r="N2064"/>
      <c r="O2064"/>
      <c r="P2064"/>
      <c r="Q2064"/>
      <c r="R2064"/>
      <c r="S2064"/>
      <c r="T2064"/>
      <c r="U2064"/>
      <c r="V2064"/>
      <c r="W2064"/>
      <c r="X2064"/>
      <c r="Y2064"/>
      <c r="Z2064"/>
      <c r="AA2064"/>
      <c r="AB2064"/>
      <c r="AC2064"/>
      <c r="AD2064"/>
      <c r="AE2064"/>
      <c r="AF2064"/>
      <c r="AG2064"/>
      <c r="AH2064"/>
      <c r="AI2064"/>
      <c r="AJ2064"/>
      <c r="AK2064"/>
      <c r="AL2064"/>
      <c r="AM2064"/>
      <c r="AN2064"/>
      <c r="AO2064"/>
      <c r="AP2064"/>
      <c r="AQ2064"/>
      <c r="AR2064"/>
      <c r="AS2064"/>
      <c r="AT2064"/>
      <c r="AU2064"/>
      <c r="AV2064"/>
      <c r="AW2064"/>
      <c r="AX2064"/>
      <c r="AY2064"/>
      <c r="AZ2064"/>
      <c r="BA2064"/>
      <c r="BB2064"/>
      <c r="BC2064"/>
      <c r="BD2064"/>
      <c r="BE2064"/>
      <c r="BF2064"/>
      <c r="BG2064"/>
      <c r="BH2064"/>
      <c r="BI2064"/>
      <c r="BJ2064"/>
      <c r="BK2064"/>
      <c r="BL2064"/>
      <c r="BM2064"/>
      <c r="BN2064"/>
      <c r="BO2064"/>
      <c r="BP2064"/>
      <c r="BQ2064"/>
      <c r="BR2064"/>
      <c r="BS2064"/>
      <c r="BT2064"/>
    </row>
    <row r="2065" spans="1:72" s="8" customFormat="1" x14ac:dyDescent="0.25">
      <c r="A2065" s="93"/>
      <c r="B2065" s="93"/>
      <c r="C2065" s="93"/>
      <c r="D2065" s="93"/>
      <c r="E2065" s="104"/>
      <c r="F2065" s="104"/>
      <c r="G2065" s="104"/>
      <c r="H2065" s="104"/>
      <c r="I2065" s="104"/>
      <c r="J2065" s="104"/>
      <c r="K2065" s="104"/>
      <c r="L2065" s="104"/>
      <c r="M2065"/>
      <c r="N2065"/>
      <c r="O2065"/>
      <c r="P2065"/>
      <c r="Q2065"/>
      <c r="R2065"/>
      <c r="S2065"/>
      <c r="T2065"/>
      <c r="U2065"/>
      <c r="V2065"/>
      <c r="W2065"/>
      <c r="X2065"/>
      <c r="Y2065"/>
      <c r="Z2065"/>
      <c r="AA2065"/>
      <c r="AB2065"/>
      <c r="AC2065"/>
      <c r="AD2065"/>
      <c r="AE2065"/>
      <c r="AF2065"/>
      <c r="AG2065"/>
      <c r="AH2065"/>
      <c r="AI2065"/>
      <c r="AJ2065"/>
      <c r="AK2065"/>
      <c r="AL2065"/>
      <c r="AM2065"/>
      <c r="AN2065"/>
      <c r="AO2065"/>
      <c r="AP2065"/>
      <c r="AQ2065"/>
      <c r="AR2065"/>
      <c r="AS2065"/>
      <c r="AT2065"/>
      <c r="AU2065"/>
      <c r="AV2065"/>
      <c r="AW2065"/>
      <c r="AX2065"/>
      <c r="AY2065"/>
      <c r="AZ2065"/>
      <c r="BA2065"/>
      <c r="BB2065"/>
      <c r="BC2065"/>
      <c r="BD2065"/>
      <c r="BE2065"/>
      <c r="BF2065"/>
      <c r="BG2065"/>
      <c r="BH2065"/>
      <c r="BI2065"/>
      <c r="BJ2065"/>
      <c r="BK2065"/>
      <c r="BL2065"/>
      <c r="BM2065"/>
      <c r="BN2065"/>
      <c r="BO2065"/>
      <c r="BP2065"/>
      <c r="BQ2065"/>
      <c r="BR2065"/>
      <c r="BS2065"/>
      <c r="BT2065"/>
    </row>
    <row r="2066" spans="1:72" s="8" customFormat="1" x14ac:dyDescent="0.25">
      <c r="A2066" s="93"/>
      <c r="B2066" s="93"/>
      <c r="C2066" s="93"/>
      <c r="D2066" s="93"/>
      <c r="E2066" s="104"/>
      <c r="F2066" s="104"/>
      <c r="G2066" s="104"/>
      <c r="H2066" s="104"/>
      <c r="I2066" s="104"/>
      <c r="J2066" s="104"/>
      <c r="K2066" s="104"/>
      <c r="L2066" s="104"/>
      <c r="M2066"/>
      <c r="N2066"/>
      <c r="O2066"/>
      <c r="P2066"/>
      <c r="Q2066"/>
      <c r="R2066"/>
      <c r="S2066"/>
      <c r="T2066"/>
      <c r="U2066"/>
      <c r="V2066"/>
      <c r="W2066"/>
      <c r="X2066"/>
      <c r="Y2066"/>
      <c r="Z2066"/>
      <c r="AA2066"/>
      <c r="AB2066"/>
      <c r="AC2066"/>
      <c r="AD2066"/>
      <c r="AE2066"/>
      <c r="AF2066"/>
      <c r="AG2066"/>
      <c r="AH2066"/>
      <c r="AI2066"/>
      <c r="AJ2066"/>
      <c r="AK2066"/>
      <c r="AL2066"/>
      <c r="AM2066"/>
      <c r="AN2066"/>
      <c r="AO2066"/>
      <c r="AP2066"/>
      <c r="AQ2066"/>
      <c r="AR2066"/>
      <c r="AS2066"/>
      <c r="AT2066"/>
      <c r="AU2066"/>
      <c r="AV2066"/>
      <c r="AW2066"/>
      <c r="AX2066"/>
      <c r="AY2066"/>
      <c r="AZ2066"/>
      <c r="BA2066"/>
      <c r="BB2066"/>
      <c r="BC2066"/>
      <c r="BD2066"/>
      <c r="BE2066"/>
      <c r="BF2066"/>
      <c r="BG2066"/>
      <c r="BH2066"/>
      <c r="BI2066"/>
      <c r="BJ2066"/>
      <c r="BK2066"/>
      <c r="BL2066"/>
      <c r="BM2066"/>
      <c r="BN2066"/>
      <c r="BO2066"/>
      <c r="BP2066"/>
      <c r="BQ2066"/>
      <c r="BR2066"/>
      <c r="BS2066"/>
      <c r="BT2066"/>
    </row>
    <row r="2067" spans="1:72" s="8" customFormat="1" x14ac:dyDescent="0.25">
      <c r="A2067" s="93"/>
      <c r="B2067" s="93"/>
      <c r="C2067" s="93"/>
      <c r="D2067" s="93"/>
      <c r="E2067" s="104"/>
      <c r="F2067" s="104"/>
      <c r="G2067" s="104"/>
      <c r="H2067" s="104"/>
      <c r="I2067" s="104"/>
      <c r="J2067" s="104"/>
      <c r="K2067" s="104"/>
      <c r="L2067" s="104"/>
      <c r="M2067"/>
      <c r="N2067"/>
      <c r="O2067"/>
      <c r="P2067"/>
      <c r="Q2067"/>
      <c r="R2067"/>
      <c r="S2067"/>
      <c r="T2067"/>
      <c r="U2067"/>
      <c r="V2067"/>
      <c r="W2067"/>
      <c r="X2067"/>
      <c r="Y2067"/>
      <c r="Z2067"/>
      <c r="AA2067"/>
      <c r="AB2067"/>
      <c r="AC2067"/>
      <c r="AD2067"/>
      <c r="AE2067"/>
      <c r="AF2067"/>
      <c r="AG2067"/>
      <c r="AH2067"/>
      <c r="AI2067"/>
      <c r="AJ2067"/>
      <c r="AK2067"/>
      <c r="AL2067"/>
      <c r="AM2067"/>
      <c r="AN2067"/>
      <c r="AO2067"/>
      <c r="AP2067"/>
      <c r="AQ2067"/>
      <c r="AR2067"/>
      <c r="AS2067"/>
      <c r="AT2067"/>
      <c r="AU2067"/>
      <c r="AV2067"/>
      <c r="AW2067"/>
      <c r="AX2067"/>
      <c r="AY2067"/>
      <c r="AZ2067"/>
      <c r="BA2067"/>
      <c r="BB2067"/>
      <c r="BC2067"/>
      <c r="BD2067"/>
      <c r="BE2067"/>
      <c r="BF2067"/>
      <c r="BG2067"/>
      <c r="BH2067"/>
      <c r="BI2067"/>
      <c r="BJ2067"/>
      <c r="BK2067"/>
      <c r="BL2067"/>
      <c r="BM2067"/>
      <c r="BN2067"/>
      <c r="BO2067"/>
      <c r="BP2067"/>
      <c r="BQ2067"/>
      <c r="BR2067"/>
      <c r="BS2067"/>
      <c r="BT2067"/>
    </row>
    <row r="2068" spans="1:72" s="8" customFormat="1" x14ac:dyDescent="0.25">
      <c r="A2068" s="93"/>
      <c r="B2068" s="93"/>
      <c r="C2068" s="93"/>
      <c r="D2068" s="93"/>
      <c r="E2068" s="104"/>
      <c r="F2068" s="104"/>
      <c r="G2068" s="104"/>
      <c r="H2068" s="104"/>
      <c r="I2068" s="104"/>
      <c r="J2068" s="104"/>
      <c r="K2068" s="104"/>
      <c r="L2068" s="104"/>
      <c r="M2068"/>
      <c r="N2068"/>
      <c r="O2068"/>
      <c r="P2068"/>
      <c r="Q2068"/>
      <c r="R2068"/>
      <c r="S2068"/>
      <c r="T2068"/>
      <c r="U2068"/>
      <c r="V2068"/>
      <c r="W2068"/>
      <c r="X2068"/>
      <c r="Y2068"/>
      <c r="Z2068"/>
      <c r="AA2068"/>
      <c r="AB2068"/>
      <c r="AC2068"/>
      <c r="AD2068"/>
      <c r="AE2068"/>
      <c r="AF2068"/>
      <c r="AG2068"/>
      <c r="AH2068"/>
      <c r="AI2068"/>
      <c r="AJ2068"/>
      <c r="AK2068"/>
      <c r="AL2068"/>
      <c r="AM2068"/>
      <c r="AN2068"/>
      <c r="AO2068"/>
      <c r="AP2068"/>
      <c r="AQ2068"/>
      <c r="AR2068"/>
      <c r="AS2068"/>
      <c r="AT2068"/>
      <c r="AU2068"/>
      <c r="AV2068"/>
      <c r="AW2068"/>
      <c r="AX2068"/>
      <c r="AY2068"/>
      <c r="AZ2068"/>
      <c r="BA2068"/>
      <c r="BB2068"/>
      <c r="BC2068"/>
      <c r="BD2068"/>
      <c r="BE2068"/>
      <c r="BF2068"/>
      <c r="BG2068"/>
      <c r="BH2068"/>
      <c r="BI2068"/>
      <c r="BJ2068"/>
      <c r="BK2068"/>
      <c r="BL2068"/>
      <c r="BM2068"/>
      <c r="BN2068"/>
      <c r="BO2068"/>
      <c r="BP2068"/>
      <c r="BQ2068"/>
      <c r="BR2068"/>
      <c r="BS2068"/>
      <c r="BT2068"/>
    </row>
    <row r="2069" spans="1:72" s="8" customFormat="1" x14ac:dyDescent="0.25">
      <c r="A2069" s="93"/>
      <c r="B2069" s="93"/>
      <c r="C2069" s="93"/>
      <c r="D2069" s="93"/>
      <c r="E2069" s="104"/>
      <c r="F2069" s="104"/>
      <c r="G2069" s="104"/>
      <c r="H2069" s="104"/>
      <c r="I2069" s="104"/>
      <c r="J2069" s="104"/>
      <c r="K2069" s="104"/>
      <c r="L2069" s="104"/>
      <c r="M2069"/>
      <c r="N2069"/>
      <c r="O2069"/>
      <c r="P2069"/>
      <c r="Q2069"/>
      <c r="R2069"/>
      <c r="S2069"/>
      <c r="T2069"/>
      <c r="U2069"/>
      <c r="V2069"/>
      <c r="W2069"/>
      <c r="X2069"/>
      <c r="Y2069"/>
      <c r="Z2069"/>
      <c r="AA2069"/>
      <c r="AB2069"/>
      <c r="AC2069"/>
      <c r="AD2069"/>
      <c r="AE2069"/>
      <c r="AF2069"/>
      <c r="AG2069"/>
      <c r="AH2069"/>
      <c r="AI2069"/>
      <c r="AJ2069"/>
      <c r="AK2069"/>
      <c r="AL2069"/>
      <c r="AM2069"/>
      <c r="AN2069"/>
      <c r="AO2069"/>
      <c r="AP2069"/>
      <c r="AQ2069"/>
      <c r="AR2069"/>
      <c r="AS2069"/>
      <c r="AT2069"/>
      <c r="AU2069"/>
      <c r="AV2069"/>
      <c r="AW2069"/>
      <c r="AX2069"/>
      <c r="AY2069"/>
      <c r="AZ2069"/>
      <c r="BA2069"/>
      <c r="BB2069"/>
      <c r="BC2069"/>
      <c r="BD2069"/>
      <c r="BE2069"/>
      <c r="BF2069"/>
      <c r="BG2069"/>
      <c r="BH2069"/>
      <c r="BI2069"/>
      <c r="BJ2069"/>
      <c r="BK2069"/>
      <c r="BL2069"/>
      <c r="BM2069"/>
      <c r="BN2069"/>
      <c r="BO2069"/>
      <c r="BP2069"/>
      <c r="BQ2069"/>
      <c r="BR2069"/>
      <c r="BS2069"/>
      <c r="BT2069"/>
    </row>
    <row r="2070" spans="1:72" s="8" customFormat="1" x14ac:dyDescent="0.25">
      <c r="A2070" s="93"/>
      <c r="B2070" s="93"/>
      <c r="C2070" s="93"/>
      <c r="D2070" s="93"/>
      <c r="E2070" s="104"/>
      <c r="F2070" s="104"/>
      <c r="G2070" s="104"/>
      <c r="H2070" s="104"/>
      <c r="I2070" s="104"/>
      <c r="J2070" s="104"/>
      <c r="K2070" s="104"/>
      <c r="L2070" s="104"/>
      <c r="M2070"/>
      <c r="N2070"/>
      <c r="O2070"/>
      <c r="P2070"/>
      <c r="Q2070"/>
      <c r="R2070"/>
      <c r="S2070"/>
      <c r="T2070"/>
      <c r="U2070"/>
      <c r="V2070"/>
      <c r="W2070"/>
      <c r="X2070"/>
      <c r="Y2070"/>
      <c r="Z2070"/>
      <c r="AA2070"/>
      <c r="AB2070"/>
      <c r="AC2070"/>
      <c r="AD2070"/>
      <c r="AE2070"/>
      <c r="AF2070"/>
      <c r="AG2070"/>
      <c r="AH2070"/>
      <c r="AI2070"/>
      <c r="AJ2070"/>
      <c r="AK2070"/>
      <c r="AL2070"/>
      <c r="AM2070"/>
      <c r="AN2070"/>
      <c r="AO2070"/>
      <c r="AP2070"/>
      <c r="AQ2070"/>
      <c r="AR2070"/>
      <c r="AS2070"/>
      <c r="AT2070"/>
      <c r="AU2070"/>
      <c r="AV2070"/>
      <c r="AW2070"/>
      <c r="AX2070"/>
      <c r="AY2070"/>
      <c r="AZ2070"/>
      <c r="BA2070"/>
      <c r="BB2070"/>
      <c r="BC2070"/>
      <c r="BD2070"/>
      <c r="BE2070"/>
      <c r="BF2070"/>
      <c r="BG2070"/>
      <c r="BH2070"/>
      <c r="BI2070"/>
      <c r="BJ2070"/>
      <c r="BK2070"/>
      <c r="BL2070"/>
      <c r="BM2070"/>
      <c r="BN2070"/>
      <c r="BO2070"/>
      <c r="BP2070"/>
      <c r="BQ2070"/>
      <c r="BR2070"/>
      <c r="BS2070"/>
      <c r="BT2070"/>
    </row>
    <row r="2071" spans="1:72" s="8" customFormat="1" x14ac:dyDescent="0.25">
      <c r="A2071" s="93"/>
      <c r="B2071" s="93"/>
      <c r="C2071" s="93"/>
      <c r="D2071" s="93"/>
      <c r="E2071" s="104"/>
      <c r="F2071" s="104"/>
      <c r="G2071" s="104"/>
      <c r="H2071" s="104"/>
      <c r="I2071" s="104"/>
      <c r="J2071" s="104"/>
      <c r="K2071" s="104"/>
      <c r="L2071" s="104"/>
      <c r="M2071"/>
      <c r="N2071"/>
      <c r="O2071"/>
      <c r="P2071"/>
      <c r="Q2071"/>
      <c r="R2071"/>
      <c r="S2071"/>
      <c r="T2071"/>
      <c r="U2071"/>
      <c r="V2071"/>
      <c r="W2071"/>
      <c r="X2071"/>
      <c r="Y2071"/>
      <c r="Z2071"/>
      <c r="AA2071"/>
      <c r="AB2071"/>
      <c r="AC2071"/>
      <c r="AD2071"/>
      <c r="AE2071"/>
      <c r="AF2071"/>
      <c r="AG2071"/>
      <c r="AH2071"/>
      <c r="AI2071"/>
      <c r="AJ2071"/>
      <c r="AK2071"/>
      <c r="AL2071"/>
      <c r="AM2071"/>
      <c r="AN2071"/>
      <c r="AO2071"/>
      <c r="AP2071"/>
      <c r="AQ2071"/>
      <c r="AR2071"/>
      <c r="AS2071"/>
      <c r="AT2071"/>
      <c r="AU2071"/>
      <c r="AV2071"/>
      <c r="AW2071"/>
      <c r="AX2071"/>
      <c r="AY2071"/>
      <c r="AZ2071"/>
      <c r="BA2071"/>
      <c r="BB2071"/>
      <c r="BC2071"/>
      <c r="BD2071"/>
      <c r="BE2071"/>
      <c r="BF2071"/>
      <c r="BG2071"/>
      <c r="BH2071"/>
      <c r="BI2071"/>
      <c r="BJ2071"/>
      <c r="BK2071"/>
      <c r="BL2071"/>
      <c r="BM2071"/>
      <c r="BN2071"/>
      <c r="BO2071"/>
      <c r="BP2071"/>
      <c r="BQ2071"/>
      <c r="BR2071"/>
      <c r="BS2071"/>
      <c r="BT2071"/>
    </row>
    <row r="2072" spans="1:72" s="8" customFormat="1" x14ac:dyDescent="0.25">
      <c r="A2072" s="93"/>
      <c r="B2072" s="93"/>
      <c r="C2072" s="93"/>
      <c r="D2072" s="93"/>
      <c r="E2072" s="104"/>
      <c r="F2072" s="104"/>
      <c r="G2072" s="104"/>
      <c r="H2072" s="104"/>
      <c r="I2072" s="104"/>
      <c r="J2072" s="104"/>
      <c r="K2072" s="104"/>
      <c r="L2072" s="104"/>
      <c r="M2072"/>
      <c r="N2072"/>
      <c r="O2072"/>
      <c r="P2072"/>
      <c r="Q2072"/>
      <c r="R2072"/>
      <c r="S2072"/>
      <c r="T2072"/>
      <c r="U2072"/>
      <c r="V2072"/>
      <c r="W2072"/>
      <c r="X2072"/>
      <c r="Y2072"/>
      <c r="Z2072"/>
      <c r="AA2072"/>
      <c r="AB2072"/>
      <c r="AC2072"/>
      <c r="AD2072"/>
      <c r="AE2072"/>
      <c r="AF2072"/>
      <c r="AG2072"/>
      <c r="AH2072"/>
      <c r="AI2072"/>
      <c r="AJ2072"/>
      <c r="AK2072"/>
      <c r="AL2072"/>
      <c r="AM2072"/>
      <c r="AN2072"/>
      <c r="AO2072"/>
      <c r="AP2072"/>
      <c r="AQ2072"/>
      <c r="AR2072"/>
      <c r="AS2072"/>
      <c r="AT2072"/>
      <c r="AU2072"/>
      <c r="AV2072"/>
      <c r="AW2072"/>
      <c r="AX2072"/>
      <c r="AY2072"/>
      <c r="AZ2072"/>
      <c r="BA2072"/>
      <c r="BB2072"/>
      <c r="BC2072"/>
      <c r="BD2072"/>
      <c r="BE2072"/>
      <c r="BF2072"/>
      <c r="BG2072"/>
      <c r="BH2072"/>
      <c r="BI2072"/>
      <c r="BJ2072"/>
      <c r="BK2072"/>
      <c r="BL2072"/>
      <c r="BM2072"/>
      <c r="BN2072"/>
      <c r="BO2072"/>
      <c r="BP2072"/>
      <c r="BQ2072"/>
      <c r="BR2072"/>
      <c r="BS2072"/>
      <c r="BT2072"/>
    </row>
    <row r="2073" spans="1:72" s="8" customFormat="1" x14ac:dyDescent="0.25">
      <c r="A2073" s="93"/>
      <c r="B2073" s="93"/>
      <c r="C2073" s="93"/>
      <c r="D2073" s="93"/>
      <c r="E2073" s="104"/>
      <c r="F2073" s="104"/>
      <c r="G2073" s="104"/>
      <c r="H2073" s="104"/>
      <c r="I2073" s="104"/>
      <c r="J2073" s="104"/>
      <c r="K2073" s="104"/>
      <c r="L2073" s="104"/>
      <c r="M2073"/>
      <c r="N2073"/>
      <c r="O2073"/>
      <c r="P2073"/>
      <c r="Q2073"/>
      <c r="R2073"/>
      <c r="S2073"/>
      <c r="T2073"/>
      <c r="U2073"/>
      <c r="V2073"/>
      <c r="W2073"/>
      <c r="X2073"/>
      <c r="Y2073"/>
      <c r="Z2073"/>
      <c r="AA2073"/>
      <c r="AB2073"/>
      <c r="AC2073"/>
      <c r="AD2073"/>
      <c r="AE2073"/>
      <c r="AF2073"/>
      <c r="AG2073"/>
      <c r="AH2073"/>
      <c r="AI2073"/>
      <c r="AJ2073"/>
      <c r="AK2073"/>
      <c r="AL2073"/>
      <c r="AM2073"/>
      <c r="AN2073"/>
      <c r="AO2073"/>
      <c r="AP2073"/>
      <c r="AQ2073"/>
      <c r="AR2073"/>
      <c r="AS2073"/>
      <c r="AT2073"/>
      <c r="AU2073"/>
      <c r="AV2073"/>
      <c r="AW2073"/>
      <c r="AX2073"/>
      <c r="AY2073"/>
      <c r="AZ2073"/>
      <c r="BA2073"/>
      <c r="BB2073"/>
      <c r="BC2073"/>
      <c r="BD2073"/>
      <c r="BE2073"/>
      <c r="BF2073"/>
      <c r="BG2073"/>
      <c r="BH2073"/>
      <c r="BI2073"/>
      <c r="BJ2073"/>
      <c r="BK2073"/>
      <c r="BL2073"/>
      <c r="BM2073"/>
      <c r="BN2073"/>
      <c r="BO2073"/>
      <c r="BP2073"/>
      <c r="BQ2073"/>
      <c r="BR2073"/>
      <c r="BS2073"/>
      <c r="BT2073"/>
    </row>
    <row r="2074" spans="1:72" s="8" customFormat="1" x14ac:dyDescent="0.25">
      <c r="A2074" s="93"/>
      <c r="B2074" s="93"/>
      <c r="C2074" s="93"/>
      <c r="D2074" s="93"/>
      <c r="E2074" s="104"/>
      <c r="F2074" s="104"/>
      <c r="G2074" s="104"/>
      <c r="H2074" s="104"/>
      <c r="I2074" s="104"/>
      <c r="J2074" s="104"/>
      <c r="K2074" s="104"/>
      <c r="L2074" s="104"/>
      <c r="M2074"/>
      <c r="N2074"/>
      <c r="O2074"/>
      <c r="P2074"/>
      <c r="Q2074"/>
      <c r="R2074"/>
      <c r="S2074"/>
      <c r="T2074"/>
      <c r="U2074"/>
      <c r="V2074"/>
      <c r="W2074"/>
      <c r="X2074"/>
      <c r="Y2074"/>
      <c r="Z2074"/>
      <c r="AA2074"/>
      <c r="AB2074"/>
      <c r="AC2074"/>
      <c r="AD2074"/>
      <c r="AE2074"/>
      <c r="AF2074"/>
      <c r="AG2074"/>
      <c r="AH2074"/>
      <c r="AI2074"/>
      <c r="AJ2074"/>
      <c r="AK2074"/>
      <c r="AL2074"/>
      <c r="AM2074"/>
      <c r="AN2074"/>
      <c r="AO2074"/>
      <c r="AP2074"/>
      <c r="AQ2074"/>
      <c r="AR2074"/>
      <c r="AS2074"/>
      <c r="AT2074"/>
      <c r="AU2074"/>
      <c r="AV2074"/>
      <c r="AW2074"/>
      <c r="AX2074"/>
      <c r="AY2074"/>
      <c r="AZ2074"/>
      <c r="BA2074"/>
      <c r="BB2074"/>
      <c r="BC2074"/>
      <c r="BD2074"/>
      <c r="BE2074"/>
      <c r="BF2074"/>
      <c r="BG2074"/>
      <c r="BH2074"/>
      <c r="BI2074"/>
      <c r="BJ2074"/>
      <c r="BK2074"/>
      <c r="BL2074"/>
      <c r="BM2074"/>
      <c r="BN2074"/>
      <c r="BO2074"/>
      <c r="BP2074"/>
      <c r="BQ2074"/>
      <c r="BR2074"/>
      <c r="BS2074"/>
      <c r="BT2074"/>
    </row>
    <row r="2075" spans="1:72" s="8" customFormat="1" x14ac:dyDescent="0.25">
      <c r="A2075" s="93"/>
      <c r="B2075" s="93"/>
      <c r="C2075" s="93"/>
      <c r="D2075" s="93"/>
      <c r="E2075" s="104"/>
      <c r="F2075" s="104"/>
      <c r="G2075" s="104"/>
      <c r="H2075" s="104"/>
      <c r="I2075" s="104"/>
      <c r="J2075" s="104"/>
      <c r="K2075" s="104"/>
      <c r="L2075" s="104"/>
      <c r="M2075"/>
      <c r="N2075"/>
      <c r="O2075"/>
      <c r="P2075"/>
      <c r="Q2075"/>
      <c r="R2075"/>
      <c r="S2075"/>
      <c r="T2075"/>
      <c r="U2075"/>
      <c r="V2075"/>
      <c r="W2075"/>
      <c r="X2075"/>
      <c r="Y2075"/>
      <c r="Z2075"/>
      <c r="AA2075"/>
      <c r="AB2075"/>
      <c r="AC2075"/>
      <c r="AD2075"/>
      <c r="AE2075"/>
      <c r="AF2075"/>
      <c r="AG2075"/>
      <c r="AH2075"/>
      <c r="AI2075"/>
      <c r="AJ2075"/>
      <c r="AK2075"/>
      <c r="AL2075"/>
      <c r="AM2075"/>
      <c r="AN2075"/>
      <c r="AO2075"/>
      <c r="AP2075"/>
      <c r="AQ2075"/>
      <c r="AR2075"/>
      <c r="AS2075"/>
      <c r="AT2075"/>
      <c r="AU2075"/>
      <c r="AV2075"/>
      <c r="AW2075"/>
      <c r="AX2075"/>
      <c r="AY2075"/>
      <c r="AZ2075"/>
      <c r="BA2075"/>
      <c r="BB2075"/>
      <c r="BC2075"/>
      <c r="BD2075"/>
      <c r="BE2075"/>
      <c r="BF2075"/>
      <c r="BG2075"/>
      <c r="BH2075"/>
      <c r="BI2075"/>
      <c r="BJ2075"/>
      <c r="BK2075"/>
      <c r="BL2075"/>
      <c r="BM2075"/>
      <c r="BN2075"/>
      <c r="BO2075"/>
      <c r="BP2075"/>
      <c r="BQ2075"/>
      <c r="BR2075"/>
      <c r="BS2075"/>
      <c r="BT2075"/>
    </row>
    <row r="2076" spans="1:72" s="8" customFormat="1" x14ac:dyDescent="0.25">
      <c r="A2076" s="93"/>
      <c r="B2076" s="93"/>
      <c r="C2076" s="93"/>
      <c r="D2076" s="93"/>
      <c r="E2076" s="104"/>
      <c r="F2076" s="104"/>
      <c r="G2076" s="104"/>
      <c r="H2076" s="104"/>
      <c r="I2076" s="104"/>
      <c r="J2076" s="104"/>
      <c r="K2076" s="104"/>
      <c r="L2076" s="104"/>
      <c r="M2076"/>
      <c r="N2076"/>
      <c r="O2076"/>
      <c r="P2076"/>
      <c r="Q2076"/>
      <c r="R2076"/>
      <c r="S2076"/>
      <c r="T2076"/>
      <c r="U2076"/>
      <c r="V2076"/>
      <c r="W2076"/>
      <c r="X2076"/>
      <c r="Y2076"/>
      <c r="Z2076"/>
      <c r="AA2076"/>
      <c r="AB2076"/>
      <c r="AC2076"/>
      <c r="AD2076"/>
      <c r="AE2076"/>
      <c r="AF2076"/>
      <c r="AG2076"/>
      <c r="AH2076"/>
      <c r="AI2076"/>
      <c r="AJ2076"/>
      <c r="AK2076"/>
      <c r="AL2076"/>
      <c r="AM2076"/>
      <c r="AN2076"/>
      <c r="AO2076"/>
      <c r="AP2076"/>
      <c r="AQ2076"/>
      <c r="AR2076"/>
      <c r="AS2076"/>
      <c r="AT2076"/>
      <c r="AU2076"/>
      <c r="AV2076"/>
      <c r="AW2076"/>
      <c r="AX2076"/>
      <c r="AY2076"/>
      <c r="AZ2076"/>
      <c r="BA2076"/>
      <c r="BB2076"/>
      <c r="BC2076"/>
      <c r="BD2076"/>
      <c r="BE2076"/>
      <c r="BF2076"/>
      <c r="BG2076"/>
      <c r="BH2076"/>
      <c r="BI2076"/>
      <c r="BJ2076"/>
      <c r="BK2076"/>
      <c r="BL2076"/>
      <c r="BM2076"/>
      <c r="BN2076"/>
      <c r="BO2076"/>
      <c r="BP2076"/>
      <c r="BQ2076"/>
      <c r="BR2076"/>
      <c r="BS2076"/>
      <c r="BT2076"/>
    </row>
    <row r="2077" spans="1:72" s="8" customFormat="1" x14ac:dyDescent="0.25">
      <c r="A2077" s="93"/>
      <c r="B2077" s="93"/>
      <c r="C2077" s="93"/>
      <c r="D2077" s="93"/>
      <c r="E2077" s="104"/>
      <c r="F2077" s="104"/>
      <c r="G2077" s="104"/>
      <c r="H2077" s="104"/>
      <c r="I2077" s="104"/>
      <c r="J2077" s="104"/>
      <c r="K2077" s="104"/>
      <c r="L2077" s="104"/>
      <c r="M2077"/>
      <c r="N2077"/>
      <c r="O2077"/>
      <c r="P2077"/>
      <c r="Q2077"/>
      <c r="R2077"/>
      <c r="S2077"/>
      <c r="T2077"/>
      <c r="U2077"/>
      <c r="V2077"/>
      <c r="W2077"/>
      <c r="X2077"/>
      <c r="Y2077"/>
      <c r="Z2077"/>
      <c r="AA2077"/>
      <c r="AB2077"/>
      <c r="AC2077"/>
      <c r="AD2077"/>
      <c r="AE2077"/>
      <c r="AF2077"/>
      <c r="AG2077"/>
      <c r="AH2077"/>
      <c r="AI2077"/>
      <c r="AJ2077"/>
      <c r="AK2077"/>
      <c r="AL2077"/>
      <c r="AM2077"/>
      <c r="AN2077"/>
      <c r="AO2077"/>
      <c r="AP2077"/>
      <c r="AQ2077"/>
      <c r="AR2077"/>
      <c r="AS2077"/>
      <c r="AT2077"/>
      <c r="AU2077"/>
      <c r="AV2077"/>
      <c r="AW2077"/>
      <c r="AX2077"/>
      <c r="AY2077"/>
      <c r="AZ2077"/>
      <c r="BA2077"/>
      <c r="BB2077"/>
      <c r="BC2077"/>
      <c r="BD2077"/>
      <c r="BE2077"/>
      <c r="BF2077"/>
      <c r="BG2077"/>
      <c r="BH2077"/>
      <c r="BI2077"/>
      <c r="BJ2077"/>
      <c r="BK2077"/>
      <c r="BL2077"/>
      <c r="BM2077"/>
      <c r="BN2077"/>
      <c r="BO2077"/>
      <c r="BP2077"/>
      <c r="BQ2077"/>
      <c r="BR2077"/>
      <c r="BS2077"/>
      <c r="BT2077"/>
    </row>
    <row r="2078" spans="1:72" s="8" customFormat="1" x14ac:dyDescent="0.25">
      <c r="A2078" s="93"/>
      <c r="B2078" s="93"/>
      <c r="C2078" s="93"/>
      <c r="D2078" s="93"/>
      <c r="E2078" s="104"/>
      <c r="F2078" s="104"/>
      <c r="G2078" s="104"/>
      <c r="H2078" s="104"/>
      <c r="I2078" s="104"/>
      <c r="J2078" s="104"/>
      <c r="K2078" s="104"/>
      <c r="L2078" s="104"/>
      <c r="M2078"/>
      <c r="N2078"/>
      <c r="O2078"/>
      <c r="P2078"/>
      <c r="Q2078"/>
      <c r="R2078"/>
      <c r="S2078"/>
      <c r="T2078"/>
      <c r="U2078"/>
      <c r="V2078"/>
      <c r="W2078"/>
      <c r="X2078"/>
      <c r="Y2078"/>
      <c r="Z2078"/>
      <c r="AA2078"/>
      <c r="AB2078"/>
      <c r="AC2078"/>
      <c r="AD2078"/>
      <c r="AE2078"/>
      <c r="AF2078"/>
      <c r="AG2078"/>
      <c r="AH2078"/>
      <c r="AI2078"/>
      <c r="AJ2078"/>
      <c r="AK2078"/>
      <c r="AL2078"/>
      <c r="AM2078"/>
      <c r="AN2078"/>
      <c r="AO2078"/>
      <c r="AP2078"/>
      <c r="AQ2078"/>
      <c r="AR2078"/>
      <c r="AS2078"/>
      <c r="AT2078"/>
      <c r="AU2078"/>
      <c r="AV2078"/>
      <c r="AW2078"/>
      <c r="AX2078"/>
      <c r="AY2078"/>
      <c r="AZ2078"/>
      <c r="BA2078"/>
      <c r="BB2078"/>
      <c r="BC2078"/>
      <c r="BD2078"/>
      <c r="BE2078"/>
      <c r="BF2078"/>
      <c r="BG2078"/>
      <c r="BH2078"/>
      <c r="BI2078"/>
      <c r="BJ2078"/>
      <c r="BK2078"/>
      <c r="BL2078"/>
      <c r="BM2078"/>
      <c r="BN2078"/>
      <c r="BO2078"/>
      <c r="BP2078"/>
      <c r="BQ2078"/>
      <c r="BR2078"/>
      <c r="BS2078"/>
      <c r="BT2078"/>
    </row>
    <row r="2079" spans="1:72" s="8" customFormat="1" x14ac:dyDescent="0.25">
      <c r="A2079" s="93"/>
      <c r="B2079" s="93"/>
      <c r="C2079" s="93"/>
      <c r="D2079" s="93"/>
      <c r="E2079" s="104"/>
      <c r="F2079" s="104"/>
      <c r="G2079" s="104"/>
      <c r="H2079" s="104"/>
      <c r="I2079" s="104"/>
      <c r="J2079" s="104"/>
      <c r="K2079" s="104"/>
      <c r="L2079" s="104"/>
      <c r="M2079"/>
      <c r="N2079"/>
      <c r="O2079"/>
      <c r="P2079"/>
      <c r="Q2079"/>
      <c r="R2079"/>
      <c r="S2079"/>
      <c r="T2079"/>
      <c r="U2079"/>
      <c r="V2079"/>
      <c r="W2079"/>
      <c r="X2079"/>
      <c r="Y2079"/>
      <c r="Z2079"/>
      <c r="AA2079"/>
      <c r="AB2079"/>
      <c r="AC2079"/>
      <c r="AD2079"/>
      <c r="AE2079"/>
      <c r="AF2079"/>
      <c r="AG2079"/>
      <c r="AH2079"/>
      <c r="AI2079"/>
      <c r="AJ2079"/>
      <c r="AK2079"/>
      <c r="AL2079"/>
      <c r="AM2079"/>
      <c r="AN2079"/>
      <c r="AO2079"/>
      <c r="AP2079"/>
      <c r="AQ2079"/>
      <c r="AR2079"/>
      <c r="AS2079"/>
      <c r="AT2079"/>
      <c r="AU2079"/>
      <c r="AV2079"/>
      <c r="AW2079"/>
      <c r="AX2079"/>
      <c r="AY2079"/>
      <c r="AZ2079"/>
      <c r="BA2079"/>
      <c r="BB2079"/>
      <c r="BC2079"/>
      <c r="BD2079"/>
      <c r="BE2079"/>
      <c r="BF2079"/>
      <c r="BG2079"/>
      <c r="BH2079"/>
      <c r="BI2079"/>
      <c r="BJ2079"/>
      <c r="BK2079"/>
      <c r="BL2079"/>
      <c r="BM2079"/>
      <c r="BN2079"/>
      <c r="BO2079"/>
      <c r="BP2079"/>
      <c r="BQ2079"/>
      <c r="BR2079"/>
      <c r="BS2079"/>
      <c r="BT2079"/>
    </row>
    <row r="2080" spans="1:72" s="8" customFormat="1" x14ac:dyDescent="0.25">
      <c r="A2080" s="93"/>
      <c r="B2080" s="93"/>
      <c r="C2080" s="93"/>
      <c r="D2080" s="93"/>
      <c r="E2080" s="104"/>
      <c r="F2080" s="104"/>
      <c r="G2080" s="104"/>
      <c r="H2080" s="104"/>
      <c r="I2080" s="104"/>
      <c r="J2080" s="104"/>
      <c r="K2080" s="104"/>
      <c r="L2080" s="104"/>
      <c r="M2080"/>
      <c r="N2080"/>
      <c r="O2080"/>
      <c r="P2080"/>
      <c r="Q2080"/>
      <c r="R2080"/>
      <c r="S2080"/>
      <c r="T2080"/>
      <c r="U2080"/>
      <c r="V2080"/>
      <c r="W2080"/>
      <c r="X2080"/>
      <c r="Y2080"/>
      <c r="Z2080"/>
      <c r="AA2080"/>
      <c r="AB2080"/>
      <c r="AC2080"/>
      <c r="AD2080"/>
      <c r="AE2080"/>
      <c r="AF2080"/>
      <c r="AG2080"/>
      <c r="AH2080"/>
      <c r="AI2080"/>
      <c r="AJ2080"/>
      <c r="AK2080"/>
      <c r="AL2080"/>
      <c r="AM2080"/>
      <c r="AN2080"/>
      <c r="AO2080"/>
      <c r="AP2080"/>
      <c r="AQ2080"/>
      <c r="AR2080"/>
      <c r="AS2080"/>
      <c r="AT2080"/>
      <c r="AU2080"/>
      <c r="AV2080"/>
      <c r="AW2080"/>
      <c r="AX2080"/>
      <c r="AY2080"/>
      <c r="AZ2080"/>
      <c r="BA2080"/>
      <c r="BB2080"/>
      <c r="BC2080"/>
      <c r="BD2080"/>
      <c r="BE2080"/>
      <c r="BF2080"/>
      <c r="BG2080"/>
      <c r="BH2080"/>
      <c r="BI2080"/>
      <c r="BJ2080"/>
      <c r="BK2080"/>
      <c r="BL2080"/>
      <c r="BM2080"/>
      <c r="BN2080"/>
      <c r="BO2080"/>
      <c r="BP2080"/>
      <c r="BQ2080"/>
      <c r="BR2080"/>
      <c r="BS2080"/>
      <c r="BT2080"/>
    </row>
    <row r="2081" spans="1:72" s="8" customFormat="1" x14ac:dyDescent="0.25">
      <c r="A2081" s="93"/>
      <c r="B2081" s="93"/>
      <c r="C2081" s="93"/>
      <c r="D2081" s="93"/>
      <c r="E2081" s="104"/>
      <c r="F2081" s="104"/>
      <c r="G2081" s="104"/>
      <c r="H2081" s="104"/>
      <c r="I2081" s="104"/>
      <c r="J2081" s="104"/>
      <c r="K2081" s="104"/>
      <c r="L2081" s="104"/>
      <c r="M2081"/>
      <c r="N2081"/>
      <c r="O2081"/>
      <c r="P2081"/>
      <c r="Q2081"/>
      <c r="R2081"/>
      <c r="S2081"/>
      <c r="T2081"/>
      <c r="U2081"/>
      <c r="V2081"/>
      <c r="W2081"/>
      <c r="X2081"/>
      <c r="Y2081"/>
      <c r="Z2081"/>
      <c r="AA2081"/>
      <c r="AB2081"/>
      <c r="AC2081"/>
      <c r="AD2081"/>
      <c r="AE2081"/>
      <c r="AF2081"/>
      <c r="AG2081"/>
      <c r="AH2081"/>
      <c r="AI2081"/>
      <c r="AJ2081"/>
      <c r="AK2081"/>
      <c r="AL2081"/>
      <c r="AM2081"/>
      <c r="AN2081"/>
      <c r="AO2081"/>
      <c r="AP2081"/>
      <c r="AQ2081"/>
      <c r="AR2081"/>
      <c r="AS2081"/>
      <c r="AT2081"/>
      <c r="AU2081"/>
      <c r="AV2081"/>
      <c r="AW2081"/>
      <c r="AX2081"/>
      <c r="AY2081"/>
      <c r="AZ2081"/>
      <c r="BA2081"/>
      <c r="BB2081"/>
      <c r="BC2081"/>
      <c r="BD2081"/>
      <c r="BE2081"/>
      <c r="BF2081"/>
      <c r="BG2081"/>
      <c r="BH2081"/>
      <c r="BI2081"/>
      <c r="BJ2081"/>
      <c r="BK2081"/>
      <c r="BL2081"/>
      <c r="BM2081"/>
      <c r="BN2081"/>
      <c r="BO2081"/>
      <c r="BP2081"/>
      <c r="BQ2081"/>
      <c r="BR2081"/>
      <c r="BS2081"/>
      <c r="BT2081"/>
    </row>
    <row r="2082" spans="1:72" s="8" customFormat="1" x14ac:dyDescent="0.25">
      <c r="A2082" s="93"/>
      <c r="B2082" s="93"/>
      <c r="C2082" s="93"/>
      <c r="D2082" s="93"/>
      <c r="E2082" s="104"/>
      <c r="F2082" s="104"/>
      <c r="G2082" s="104"/>
      <c r="H2082" s="104"/>
      <c r="I2082" s="104"/>
      <c r="J2082" s="104"/>
      <c r="K2082" s="104"/>
      <c r="L2082" s="104"/>
      <c r="M2082"/>
      <c r="N2082"/>
      <c r="O2082"/>
      <c r="P2082"/>
      <c r="Q2082"/>
      <c r="R2082"/>
      <c r="S2082"/>
      <c r="T2082"/>
      <c r="U2082"/>
      <c r="V2082"/>
      <c r="W2082"/>
      <c r="X2082"/>
      <c r="Y2082"/>
      <c r="Z2082"/>
      <c r="AA2082"/>
      <c r="AB2082"/>
      <c r="AC2082"/>
      <c r="AD2082"/>
      <c r="AE2082"/>
      <c r="AF2082"/>
      <c r="AG2082"/>
      <c r="AH2082"/>
      <c r="AI2082"/>
      <c r="AJ2082"/>
      <c r="AK2082"/>
      <c r="AL2082"/>
      <c r="AM2082"/>
      <c r="AN2082"/>
      <c r="AO2082"/>
      <c r="AP2082"/>
      <c r="AQ2082"/>
      <c r="AR2082"/>
      <c r="AS2082"/>
      <c r="AT2082"/>
      <c r="AU2082"/>
      <c r="AV2082"/>
      <c r="AW2082"/>
      <c r="AX2082"/>
      <c r="AY2082"/>
      <c r="AZ2082"/>
      <c r="BA2082"/>
      <c r="BB2082"/>
      <c r="BC2082"/>
      <c r="BD2082"/>
      <c r="BE2082"/>
      <c r="BF2082"/>
      <c r="BG2082"/>
      <c r="BH2082"/>
      <c r="BI2082"/>
      <c r="BJ2082"/>
      <c r="BK2082"/>
      <c r="BL2082"/>
      <c r="BM2082"/>
      <c r="BN2082"/>
      <c r="BO2082"/>
      <c r="BP2082"/>
      <c r="BQ2082"/>
      <c r="BR2082"/>
      <c r="BS2082"/>
      <c r="BT2082"/>
    </row>
    <row r="2083" spans="1:72" s="8" customFormat="1" x14ac:dyDescent="0.25">
      <c r="A2083" s="93"/>
      <c r="B2083" s="93"/>
      <c r="C2083" s="93"/>
      <c r="D2083" s="93"/>
      <c r="E2083" s="104"/>
      <c r="F2083" s="104"/>
      <c r="G2083" s="104"/>
      <c r="H2083" s="104"/>
      <c r="I2083" s="104"/>
      <c r="J2083" s="104"/>
      <c r="K2083" s="104"/>
      <c r="L2083" s="104"/>
      <c r="M2083"/>
      <c r="N2083"/>
      <c r="O2083"/>
      <c r="P2083"/>
      <c r="Q2083"/>
      <c r="R2083"/>
      <c r="S2083"/>
      <c r="T2083"/>
      <c r="U2083"/>
      <c r="V2083"/>
      <c r="W2083"/>
      <c r="X2083"/>
      <c r="Y2083"/>
      <c r="Z2083"/>
      <c r="AA2083"/>
      <c r="AB2083"/>
      <c r="AC2083"/>
      <c r="AD2083"/>
      <c r="AE2083"/>
      <c r="AF2083"/>
      <c r="AG2083"/>
      <c r="AH2083"/>
      <c r="AI2083"/>
      <c r="AJ2083"/>
      <c r="AK2083"/>
      <c r="AL2083"/>
      <c r="AM2083"/>
      <c r="AN2083"/>
      <c r="AO2083"/>
      <c r="AP2083"/>
      <c r="AQ2083"/>
      <c r="AR2083"/>
      <c r="AS2083"/>
      <c r="AT2083"/>
      <c r="AU2083"/>
      <c r="AV2083"/>
      <c r="AW2083"/>
      <c r="AX2083"/>
      <c r="AY2083"/>
      <c r="AZ2083"/>
      <c r="BA2083"/>
      <c r="BB2083"/>
      <c r="BC2083"/>
      <c r="BD2083"/>
      <c r="BE2083"/>
      <c r="BF2083"/>
      <c r="BG2083"/>
      <c r="BH2083"/>
      <c r="BI2083"/>
      <c r="BJ2083"/>
      <c r="BK2083"/>
      <c r="BL2083"/>
      <c r="BM2083"/>
      <c r="BN2083"/>
      <c r="BO2083"/>
      <c r="BP2083"/>
      <c r="BQ2083"/>
      <c r="BR2083"/>
      <c r="BS2083"/>
      <c r="BT2083"/>
    </row>
    <row r="2084" spans="1:72" s="8" customFormat="1" x14ac:dyDescent="0.25">
      <c r="A2084" s="93"/>
      <c r="B2084" s="93"/>
      <c r="C2084" s="93"/>
      <c r="D2084" s="93"/>
      <c r="E2084" s="104"/>
      <c r="F2084" s="104"/>
      <c r="G2084" s="104"/>
      <c r="H2084" s="104"/>
      <c r="I2084" s="104"/>
      <c r="J2084" s="104"/>
      <c r="K2084" s="104"/>
      <c r="L2084" s="104"/>
      <c r="M2084"/>
      <c r="N2084"/>
      <c r="O2084"/>
      <c r="P2084"/>
      <c r="Q2084"/>
      <c r="R2084"/>
      <c r="S2084"/>
      <c r="T2084"/>
      <c r="U2084"/>
      <c r="V2084"/>
      <c r="W2084"/>
      <c r="X2084"/>
      <c r="Y2084"/>
      <c r="Z2084"/>
      <c r="AA2084"/>
      <c r="AB2084"/>
      <c r="AC2084"/>
      <c r="AD2084"/>
      <c r="AE2084"/>
      <c r="AF2084"/>
      <c r="AG2084"/>
      <c r="AH2084"/>
      <c r="AI2084"/>
      <c r="AJ2084"/>
      <c r="AK2084"/>
      <c r="AL2084"/>
      <c r="AM2084"/>
      <c r="AN2084"/>
      <c r="AO2084"/>
      <c r="AP2084"/>
      <c r="AQ2084"/>
      <c r="AR2084"/>
      <c r="AS2084"/>
      <c r="AT2084"/>
      <c r="AU2084"/>
      <c r="AV2084"/>
      <c r="AW2084"/>
      <c r="AX2084"/>
      <c r="AY2084"/>
      <c r="AZ2084"/>
      <c r="BA2084"/>
      <c r="BB2084"/>
      <c r="BC2084"/>
      <c r="BD2084"/>
      <c r="BE2084"/>
      <c r="BF2084"/>
      <c r="BG2084"/>
      <c r="BH2084"/>
      <c r="BI2084"/>
      <c r="BJ2084"/>
      <c r="BK2084"/>
      <c r="BL2084"/>
      <c r="BM2084"/>
      <c r="BN2084"/>
      <c r="BO2084"/>
      <c r="BP2084"/>
      <c r="BQ2084"/>
      <c r="BR2084"/>
      <c r="BS2084"/>
      <c r="BT2084"/>
    </row>
    <row r="2085" spans="1:72" s="8" customFormat="1" x14ac:dyDescent="0.25">
      <c r="A2085" s="93"/>
      <c r="B2085" s="93"/>
      <c r="C2085" s="93"/>
      <c r="D2085" s="93"/>
      <c r="E2085" s="104"/>
      <c r="F2085" s="104"/>
      <c r="G2085" s="104"/>
      <c r="H2085" s="104"/>
      <c r="I2085" s="104"/>
      <c r="J2085" s="104"/>
      <c r="K2085" s="104"/>
      <c r="L2085" s="104"/>
      <c r="M2085"/>
      <c r="N2085"/>
      <c r="O2085"/>
      <c r="P2085"/>
      <c r="Q2085"/>
      <c r="R2085"/>
      <c r="S2085"/>
      <c r="T2085"/>
      <c r="U2085"/>
      <c r="V2085"/>
      <c r="W2085"/>
      <c r="X2085"/>
      <c r="Y2085"/>
      <c r="Z2085"/>
      <c r="AA2085"/>
      <c r="AB2085"/>
      <c r="AC2085"/>
      <c r="AD2085"/>
      <c r="AE2085"/>
      <c r="AF2085"/>
      <c r="AG2085"/>
      <c r="AH2085"/>
      <c r="AI2085"/>
      <c r="AJ2085"/>
      <c r="AK2085"/>
      <c r="AL2085"/>
      <c r="AM2085"/>
      <c r="AN2085"/>
      <c r="AO2085"/>
      <c r="AP2085"/>
      <c r="AQ2085"/>
      <c r="AR2085"/>
      <c r="AS2085"/>
      <c r="AT2085"/>
      <c r="AU2085"/>
      <c r="AV2085"/>
      <c r="AW2085"/>
      <c r="AX2085"/>
      <c r="AY2085"/>
      <c r="AZ2085"/>
      <c r="BA2085"/>
      <c r="BB2085"/>
      <c r="BC2085"/>
      <c r="BD2085"/>
      <c r="BE2085"/>
      <c r="BF2085"/>
      <c r="BG2085"/>
      <c r="BH2085"/>
      <c r="BI2085"/>
      <c r="BJ2085"/>
      <c r="BK2085"/>
      <c r="BL2085"/>
      <c r="BM2085"/>
      <c r="BN2085"/>
      <c r="BO2085"/>
      <c r="BP2085"/>
      <c r="BQ2085"/>
      <c r="BR2085"/>
      <c r="BS2085"/>
      <c r="BT2085"/>
    </row>
    <row r="2086" spans="1:72" s="8" customFormat="1" x14ac:dyDescent="0.25">
      <c r="A2086" s="93"/>
      <c r="B2086" s="93"/>
      <c r="C2086" s="93"/>
      <c r="D2086" s="93"/>
      <c r="E2086" s="104"/>
      <c r="F2086" s="104"/>
      <c r="G2086" s="104"/>
      <c r="H2086" s="104"/>
      <c r="I2086" s="104"/>
      <c r="J2086" s="104"/>
      <c r="K2086" s="104"/>
      <c r="L2086" s="104"/>
      <c r="M2086"/>
      <c r="N2086"/>
      <c r="O2086"/>
      <c r="P2086"/>
      <c r="Q2086"/>
      <c r="R2086"/>
      <c r="S2086"/>
      <c r="T2086"/>
      <c r="U2086"/>
      <c r="V2086"/>
      <c r="W2086"/>
      <c r="X2086"/>
      <c r="Y2086"/>
      <c r="Z2086"/>
      <c r="AA2086"/>
      <c r="AB2086"/>
      <c r="AC2086"/>
      <c r="AD2086"/>
      <c r="AE2086"/>
      <c r="AF2086"/>
      <c r="AG2086"/>
      <c r="AH2086"/>
      <c r="AI2086"/>
      <c r="AJ2086"/>
      <c r="AK2086"/>
      <c r="AL2086"/>
      <c r="AM2086"/>
      <c r="AN2086"/>
      <c r="AO2086"/>
      <c r="AP2086"/>
      <c r="AQ2086"/>
      <c r="AR2086"/>
      <c r="AS2086"/>
      <c r="AT2086"/>
      <c r="AU2086"/>
      <c r="AV2086"/>
      <c r="AW2086"/>
      <c r="AX2086"/>
      <c r="AY2086"/>
      <c r="AZ2086"/>
      <c r="BA2086"/>
      <c r="BB2086"/>
      <c r="BC2086"/>
      <c r="BD2086"/>
      <c r="BE2086"/>
      <c r="BF2086"/>
      <c r="BG2086"/>
      <c r="BH2086"/>
      <c r="BI2086"/>
      <c r="BJ2086"/>
      <c r="BK2086"/>
      <c r="BL2086"/>
      <c r="BM2086"/>
      <c r="BN2086"/>
      <c r="BO2086"/>
      <c r="BP2086"/>
      <c r="BQ2086"/>
      <c r="BR2086"/>
      <c r="BS2086"/>
      <c r="BT2086"/>
    </row>
    <row r="2087" spans="1:72" s="8" customFormat="1" x14ac:dyDescent="0.25">
      <c r="A2087" s="93"/>
      <c r="B2087" s="93"/>
      <c r="C2087" s="93"/>
      <c r="D2087" s="93"/>
      <c r="E2087" s="104"/>
      <c r="F2087" s="104"/>
      <c r="G2087" s="104"/>
      <c r="H2087" s="104"/>
      <c r="I2087" s="104"/>
      <c r="J2087" s="104"/>
      <c r="K2087" s="104"/>
      <c r="L2087" s="104"/>
      <c r="M2087"/>
      <c r="N2087"/>
      <c r="O2087"/>
      <c r="P2087"/>
      <c r="Q2087"/>
      <c r="R2087"/>
      <c r="S2087"/>
      <c r="T2087"/>
      <c r="U2087"/>
      <c r="V2087"/>
      <c r="W2087"/>
      <c r="X2087"/>
      <c r="Y2087"/>
      <c r="Z2087"/>
      <c r="AA2087"/>
      <c r="AB2087"/>
      <c r="AC2087"/>
      <c r="AD2087"/>
      <c r="AE2087"/>
      <c r="AF2087"/>
      <c r="AG2087"/>
      <c r="AH2087"/>
      <c r="AI2087"/>
      <c r="AJ2087"/>
      <c r="AK2087"/>
      <c r="AL2087"/>
      <c r="AM2087"/>
      <c r="AN2087"/>
      <c r="AO2087"/>
      <c r="AP2087"/>
      <c r="AQ2087"/>
      <c r="AR2087"/>
      <c r="AS2087"/>
      <c r="AT2087"/>
      <c r="AU2087"/>
      <c r="AV2087"/>
      <c r="AW2087"/>
      <c r="AX2087"/>
      <c r="AY2087"/>
      <c r="AZ2087"/>
      <c r="BA2087"/>
      <c r="BB2087"/>
      <c r="BC2087"/>
      <c r="BD2087"/>
      <c r="BE2087"/>
      <c r="BF2087"/>
      <c r="BG2087"/>
      <c r="BH2087"/>
      <c r="BI2087"/>
      <c r="BJ2087"/>
      <c r="BK2087"/>
      <c r="BL2087"/>
      <c r="BM2087"/>
      <c r="BN2087"/>
      <c r="BO2087"/>
      <c r="BP2087"/>
      <c r="BQ2087"/>
      <c r="BR2087"/>
      <c r="BS2087"/>
      <c r="BT2087"/>
    </row>
    <row r="2088" spans="1:72" s="8" customFormat="1" x14ac:dyDescent="0.25">
      <c r="A2088" s="93"/>
      <c r="B2088" s="93"/>
      <c r="C2088" s="93"/>
      <c r="D2088" s="93"/>
      <c r="E2088" s="104"/>
      <c r="F2088" s="104"/>
      <c r="G2088" s="104"/>
      <c r="H2088" s="104"/>
      <c r="I2088" s="104"/>
      <c r="J2088" s="104"/>
      <c r="K2088" s="104"/>
      <c r="L2088" s="104"/>
      <c r="M2088"/>
      <c r="N2088"/>
      <c r="O2088"/>
      <c r="P2088"/>
      <c r="Q2088"/>
      <c r="R2088"/>
      <c r="S2088"/>
      <c r="T2088"/>
      <c r="U2088"/>
      <c r="V2088"/>
      <c r="W2088"/>
      <c r="X2088"/>
      <c r="Y2088"/>
      <c r="Z2088"/>
      <c r="AA2088"/>
      <c r="AB2088"/>
      <c r="AC2088"/>
      <c r="AD2088"/>
      <c r="AE2088"/>
      <c r="AF2088"/>
      <c r="AG2088"/>
      <c r="AH2088"/>
      <c r="AI2088"/>
      <c r="AJ2088"/>
      <c r="AK2088"/>
      <c r="AL2088"/>
      <c r="AM2088"/>
      <c r="AN2088"/>
      <c r="AO2088"/>
      <c r="AP2088"/>
      <c r="AQ2088"/>
      <c r="AR2088"/>
      <c r="AS2088"/>
      <c r="AT2088"/>
      <c r="AU2088"/>
      <c r="AV2088"/>
      <c r="AW2088"/>
      <c r="AX2088"/>
      <c r="AY2088"/>
      <c r="AZ2088"/>
      <c r="BA2088"/>
      <c r="BB2088"/>
      <c r="BC2088"/>
      <c r="BD2088"/>
      <c r="BE2088"/>
      <c r="BF2088"/>
      <c r="BG2088"/>
      <c r="BH2088"/>
      <c r="BI2088"/>
      <c r="BJ2088"/>
      <c r="BK2088"/>
      <c r="BL2088"/>
      <c r="BM2088"/>
      <c r="BN2088"/>
      <c r="BO2088"/>
      <c r="BP2088"/>
      <c r="BQ2088"/>
      <c r="BR2088"/>
      <c r="BS2088"/>
      <c r="BT2088"/>
    </row>
    <row r="2089" spans="1:72" s="8" customFormat="1" x14ac:dyDescent="0.25">
      <c r="A2089" s="93"/>
      <c r="B2089" s="93"/>
      <c r="C2089" s="93"/>
      <c r="D2089" s="93"/>
      <c r="E2089" s="104"/>
      <c r="F2089" s="104"/>
      <c r="G2089" s="104"/>
      <c r="H2089" s="104"/>
      <c r="I2089" s="104"/>
      <c r="J2089" s="104"/>
      <c r="K2089" s="104"/>
      <c r="L2089" s="104"/>
      <c r="M2089"/>
      <c r="N2089"/>
      <c r="O2089"/>
      <c r="P2089"/>
      <c r="Q2089"/>
      <c r="R2089"/>
      <c r="S2089"/>
      <c r="T2089"/>
      <c r="U2089"/>
      <c r="V2089"/>
      <c r="W2089"/>
      <c r="X2089"/>
      <c r="Y2089"/>
      <c r="Z2089"/>
      <c r="AA2089"/>
      <c r="AB2089"/>
      <c r="AC2089"/>
      <c r="AD2089"/>
      <c r="AE2089"/>
      <c r="AF2089"/>
      <c r="AG2089"/>
      <c r="AH2089"/>
      <c r="AI2089"/>
      <c r="AJ2089"/>
      <c r="AK2089"/>
      <c r="AL2089"/>
      <c r="AM2089"/>
      <c r="AN2089"/>
      <c r="AO2089"/>
      <c r="AP2089"/>
      <c r="AQ2089"/>
      <c r="AR2089"/>
      <c r="AS2089"/>
      <c r="AT2089"/>
      <c r="AU2089"/>
      <c r="AV2089"/>
      <c r="AW2089"/>
      <c r="AX2089"/>
      <c r="AY2089"/>
      <c r="AZ2089"/>
      <c r="BA2089"/>
      <c r="BB2089"/>
      <c r="BC2089"/>
      <c r="BD2089"/>
      <c r="BE2089"/>
      <c r="BF2089"/>
      <c r="BG2089"/>
      <c r="BH2089"/>
      <c r="BI2089"/>
      <c r="BJ2089"/>
      <c r="BK2089"/>
      <c r="BL2089"/>
      <c r="BM2089"/>
      <c r="BN2089"/>
      <c r="BO2089"/>
      <c r="BP2089"/>
      <c r="BQ2089"/>
      <c r="BR2089"/>
      <c r="BS2089"/>
      <c r="BT2089"/>
    </row>
    <row r="2090" spans="1:72" s="8" customFormat="1" x14ac:dyDescent="0.25">
      <c r="A2090" s="93"/>
      <c r="B2090" s="93"/>
      <c r="C2090" s="93"/>
      <c r="D2090" s="93"/>
      <c r="E2090" s="104"/>
      <c r="F2090" s="104"/>
      <c r="G2090" s="104"/>
      <c r="H2090" s="104"/>
      <c r="I2090" s="104"/>
      <c r="J2090" s="104"/>
      <c r="K2090" s="104"/>
      <c r="L2090" s="104"/>
      <c r="M2090"/>
      <c r="N2090"/>
      <c r="O2090"/>
      <c r="P2090"/>
      <c r="Q2090"/>
      <c r="R2090"/>
      <c r="S2090"/>
      <c r="T2090"/>
      <c r="U2090"/>
      <c r="V2090"/>
      <c r="W2090"/>
      <c r="X2090"/>
      <c r="Y2090"/>
      <c r="Z2090"/>
      <c r="AA2090"/>
      <c r="AB2090"/>
      <c r="AC2090"/>
      <c r="AD2090"/>
      <c r="AE2090"/>
      <c r="AF2090"/>
      <c r="AG2090"/>
      <c r="AH2090"/>
      <c r="AI2090"/>
      <c r="AJ2090"/>
      <c r="AK2090"/>
      <c r="AL2090"/>
      <c r="AM2090"/>
      <c r="AN2090"/>
      <c r="AO2090"/>
      <c r="AP2090"/>
      <c r="AQ2090"/>
      <c r="AR2090"/>
      <c r="AS2090"/>
      <c r="AT2090"/>
      <c r="AU2090"/>
      <c r="AV2090"/>
      <c r="AW2090"/>
      <c r="AX2090"/>
      <c r="AY2090"/>
      <c r="AZ2090"/>
      <c r="BA2090"/>
      <c r="BB2090"/>
      <c r="BC2090"/>
      <c r="BD2090"/>
      <c r="BE2090"/>
      <c r="BF2090"/>
      <c r="BG2090"/>
      <c r="BH2090"/>
      <c r="BI2090"/>
      <c r="BJ2090"/>
      <c r="BK2090"/>
      <c r="BL2090"/>
      <c r="BM2090"/>
      <c r="BN2090"/>
      <c r="BO2090"/>
      <c r="BP2090"/>
      <c r="BQ2090"/>
      <c r="BR2090"/>
      <c r="BS2090"/>
      <c r="BT2090"/>
    </row>
    <row r="2091" spans="1:72" s="8" customFormat="1" x14ac:dyDescent="0.25">
      <c r="A2091" s="93"/>
      <c r="B2091" s="93"/>
      <c r="C2091" s="93"/>
      <c r="D2091" s="93"/>
      <c r="E2091" s="104"/>
      <c r="F2091" s="104"/>
      <c r="G2091" s="104"/>
      <c r="H2091" s="104"/>
      <c r="I2091" s="104"/>
      <c r="J2091" s="104"/>
      <c r="K2091" s="104"/>
      <c r="L2091" s="104"/>
      <c r="M2091"/>
      <c r="N2091"/>
      <c r="O2091"/>
      <c r="P2091"/>
      <c r="Q2091"/>
      <c r="R2091"/>
      <c r="S2091"/>
      <c r="T2091"/>
      <c r="U2091"/>
      <c r="V2091"/>
      <c r="W2091"/>
      <c r="X2091"/>
      <c r="Y2091"/>
      <c r="Z2091"/>
      <c r="AA2091"/>
      <c r="AB2091"/>
      <c r="AC2091"/>
      <c r="AD2091"/>
      <c r="AE2091"/>
      <c r="AF2091"/>
      <c r="AG2091"/>
      <c r="AH2091"/>
      <c r="AI2091"/>
      <c r="AJ2091"/>
      <c r="AK2091"/>
      <c r="AL2091"/>
      <c r="AM2091"/>
      <c r="AN2091"/>
      <c r="AO2091"/>
      <c r="AP2091"/>
      <c r="AQ2091"/>
      <c r="AR2091"/>
      <c r="AS2091"/>
      <c r="AT2091"/>
      <c r="AU2091"/>
      <c r="AV2091"/>
      <c r="AW2091"/>
      <c r="AX2091"/>
      <c r="AY2091"/>
      <c r="AZ2091"/>
      <c r="BA2091"/>
      <c r="BB2091"/>
      <c r="BC2091"/>
      <c r="BD2091"/>
      <c r="BE2091"/>
      <c r="BF2091"/>
      <c r="BG2091"/>
      <c r="BH2091"/>
      <c r="BI2091"/>
      <c r="BJ2091"/>
      <c r="BK2091"/>
      <c r="BL2091"/>
      <c r="BM2091"/>
      <c r="BN2091"/>
      <c r="BO2091"/>
      <c r="BP2091"/>
      <c r="BQ2091"/>
      <c r="BR2091"/>
      <c r="BS2091"/>
      <c r="BT2091"/>
    </row>
    <row r="2092" spans="1:72" s="8" customFormat="1" x14ac:dyDescent="0.25">
      <c r="A2092" s="93"/>
      <c r="B2092" s="93"/>
      <c r="C2092" s="93"/>
      <c r="D2092" s="93"/>
      <c r="E2092" s="104"/>
      <c r="F2092" s="104"/>
      <c r="G2092" s="104"/>
      <c r="H2092" s="104"/>
      <c r="I2092" s="104"/>
      <c r="J2092" s="104"/>
      <c r="K2092" s="104"/>
      <c r="L2092" s="104"/>
      <c r="M2092"/>
      <c r="N2092"/>
      <c r="O2092"/>
      <c r="P2092"/>
      <c r="Q2092"/>
      <c r="R2092"/>
      <c r="S2092"/>
      <c r="T2092"/>
      <c r="U2092"/>
      <c r="V2092"/>
      <c r="W2092"/>
      <c r="X2092"/>
      <c r="Y2092"/>
      <c r="Z2092"/>
      <c r="AA2092"/>
      <c r="AB2092"/>
      <c r="AC2092"/>
      <c r="AD2092"/>
      <c r="AE2092"/>
      <c r="AF2092"/>
      <c r="AG2092"/>
      <c r="AH2092"/>
      <c r="AI2092"/>
      <c r="AJ2092"/>
      <c r="AK2092"/>
      <c r="AL2092"/>
      <c r="AM2092"/>
      <c r="AN2092"/>
      <c r="AO2092"/>
      <c r="AP2092"/>
      <c r="AQ2092"/>
      <c r="AR2092"/>
      <c r="AS2092"/>
      <c r="AT2092"/>
      <c r="AU2092"/>
      <c r="AV2092"/>
      <c r="AW2092"/>
      <c r="AX2092"/>
      <c r="AY2092"/>
      <c r="AZ2092"/>
      <c r="BA2092"/>
      <c r="BB2092"/>
      <c r="BC2092"/>
      <c r="BD2092"/>
      <c r="BE2092"/>
      <c r="BF2092"/>
      <c r="BG2092"/>
      <c r="BH2092"/>
      <c r="BI2092"/>
      <c r="BJ2092"/>
      <c r="BK2092"/>
      <c r="BL2092"/>
      <c r="BM2092"/>
      <c r="BN2092"/>
      <c r="BO2092"/>
      <c r="BP2092"/>
      <c r="BQ2092"/>
      <c r="BR2092"/>
      <c r="BS2092"/>
      <c r="BT2092"/>
    </row>
    <row r="2093" spans="1:72" s="8" customFormat="1" x14ac:dyDescent="0.25">
      <c r="A2093" s="93"/>
      <c r="B2093" s="93"/>
      <c r="C2093" s="93"/>
      <c r="D2093" s="93"/>
      <c r="E2093" s="104"/>
      <c r="F2093" s="104"/>
      <c r="G2093" s="104"/>
      <c r="H2093" s="104"/>
      <c r="I2093" s="104"/>
      <c r="J2093" s="104"/>
      <c r="K2093" s="104"/>
      <c r="L2093" s="104"/>
      <c r="M2093"/>
      <c r="N2093"/>
      <c r="O2093"/>
      <c r="P2093"/>
      <c r="Q2093"/>
      <c r="R2093"/>
      <c r="S2093"/>
      <c r="T2093"/>
      <c r="U2093"/>
      <c r="V2093"/>
      <c r="W2093"/>
      <c r="X2093"/>
      <c r="Y2093"/>
      <c r="Z2093"/>
      <c r="AA2093"/>
      <c r="AB2093"/>
      <c r="AC2093"/>
      <c r="AD2093"/>
      <c r="AE2093"/>
      <c r="AF2093"/>
      <c r="AG2093"/>
      <c r="AH2093"/>
      <c r="AI2093"/>
      <c r="AJ2093"/>
      <c r="AK2093"/>
      <c r="AL2093"/>
      <c r="AM2093"/>
      <c r="AN2093"/>
      <c r="AO2093"/>
      <c r="AP2093"/>
      <c r="AQ2093"/>
      <c r="AR2093"/>
      <c r="AS2093"/>
      <c r="AT2093"/>
      <c r="AU2093"/>
      <c r="AV2093"/>
      <c r="AW2093"/>
      <c r="AX2093"/>
      <c r="AY2093"/>
      <c r="AZ2093"/>
      <c r="BA2093"/>
      <c r="BB2093"/>
      <c r="BC2093"/>
      <c r="BD2093"/>
      <c r="BE2093"/>
      <c r="BF2093"/>
      <c r="BG2093"/>
      <c r="BH2093"/>
      <c r="BI2093"/>
      <c r="BJ2093"/>
      <c r="BK2093"/>
      <c r="BL2093"/>
      <c r="BM2093"/>
      <c r="BN2093"/>
      <c r="BO2093"/>
      <c r="BP2093"/>
      <c r="BQ2093"/>
      <c r="BR2093"/>
      <c r="BS2093"/>
      <c r="BT2093"/>
    </row>
    <row r="2094" spans="1:72" s="8" customFormat="1" x14ac:dyDescent="0.25">
      <c r="A2094" s="93"/>
      <c r="B2094" s="93"/>
      <c r="C2094" s="93"/>
      <c r="D2094" s="93"/>
      <c r="E2094" s="104"/>
      <c r="F2094" s="104"/>
      <c r="G2094" s="104"/>
      <c r="H2094" s="104"/>
      <c r="I2094" s="104"/>
      <c r="J2094" s="104"/>
      <c r="K2094" s="104"/>
      <c r="L2094" s="104"/>
      <c r="M2094"/>
      <c r="N2094"/>
      <c r="O2094"/>
      <c r="P2094"/>
      <c r="Q2094"/>
      <c r="R2094"/>
      <c r="S2094"/>
      <c r="T2094"/>
      <c r="U2094"/>
      <c r="V2094"/>
      <c r="W2094"/>
      <c r="X2094"/>
      <c r="Y2094"/>
      <c r="Z2094"/>
      <c r="AA2094"/>
      <c r="AB2094"/>
      <c r="AC2094"/>
      <c r="AD2094"/>
      <c r="AE2094"/>
      <c r="AF2094"/>
      <c r="AG2094"/>
      <c r="AH2094"/>
      <c r="AI2094"/>
      <c r="AJ2094"/>
      <c r="AK2094"/>
      <c r="AL2094"/>
      <c r="AM2094"/>
      <c r="AN2094"/>
      <c r="AO2094"/>
      <c r="AP2094"/>
      <c r="AQ2094"/>
      <c r="AR2094"/>
      <c r="AS2094"/>
      <c r="AT2094"/>
      <c r="AU2094"/>
      <c r="AV2094"/>
      <c r="AW2094"/>
      <c r="AX2094"/>
      <c r="AY2094"/>
      <c r="AZ2094"/>
      <c r="BA2094"/>
      <c r="BB2094"/>
      <c r="BC2094"/>
      <c r="BD2094"/>
      <c r="BE2094"/>
      <c r="BF2094"/>
      <c r="BG2094"/>
      <c r="BH2094"/>
      <c r="BI2094"/>
      <c r="BJ2094"/>
      <c r="BK2094"/>
      <c r="BL2094"/>
      <c r="BM2094"/>
      <c r="BN2094"/>
      <c r="BO2094"/>
      <c r="BP2094"/>
      <c r="BQ2094"/>
      <c r="BR2094"/>
      <c r="BS2094"/>
      <c r="BT2094"/>
    </row>
    <row r="2095" spans="1:72" s="8" customFormat="1" x14ac:dyDescent="0.25">
      <c r="A2095" s="93"/>
      <c r="B2095" s="93"/>
      <c r="C2095" s="93"/>
      <c r="D2095" s="93"/>
      <c r="E2095" s="104"/>
      <c r="F2095" s="104"/>
      <c r="G2095" s="104"/>
      <c r="H2095" s="104"/>
      <c r="I2095" s="104"/>
      <c r="J2095" s="104"/>
      <c r="K2095" s="104"/>
      <c r="L2095" s="104"/>
      <c r="M2095"/>
      <c r="N2095"/>
      <c r="O2095"/>
      <c r="P2095"/>
      <c r="Q2095"/>
      <c r="R2095"/>
      <c r="S2095"/>
      <c r="T2095"/>
      <c r="U2095"/>
      <c r="V2095"/>
      <c r="W2095"/>
      <c r="X2095"/>
      <c r="Y2095"/>
      <c r="Z2095"/>
      <c r="AA2095"/>
      <c r="AB2095"/>
      <c r="AC2095"/>
      <c r="AD2095"/>
      <c r="AE2095"/>
      <c r="AF2095"/>
      <c r="AG2095"/>
      <c r="AH2095"/>
      <c r="AI2095"/>
      <c r="AJ2095"/>
      <c r="AK2095"/>
      <c r="AL2095"/>
      <c r="AM2095"/>
      <c r="AN2095"/>
      <c r="AO2095"/>
      <c r="AP2095"/>
      <c r="AQ2095"/>
      <c r="AR2095"/>
      <c r="AS2095"/>
      <c r="AT2095"/>
      <c r="AU2095"/>
      <c r="AV2095"/>
      <c r="AW2095"/>
      <c r="AX2095"/>
      <c r="AY2095"/>
      <c r="AZ2095"/>
      <c r="BA2095"/>
      <c r="BB2095"/>
      <c r="BC2095"/>
      <c r="BD2095"/>
      <c r="BE2095"/>
      <c r="BF2095"/>
      <c r="BG2095"/>
      <c r="BH2095"/>
      <c r="BI2095"/>
      <c r="BJ2095"/>
      <c r="BK2095"/>
      <c r="BL2095"/>
      <c r="BM2095"/>
      <c r="BN2095"/>
      <c r="BO2095"/>
      <c r="BP2095"/>
      <c r="BQ2095"/>
      <c r="BR2095"/>
      <c r="BS2095"/>
      <c r="BT2095"/>
    </row>
    <row r="2096" spans="1:72" s="8" customFormat="1" x14ac:dyDescent="0.25">
      <c r="A2096" s="93"/>
      <c r="B2096" s="93"/>
      <c r="C2096" s="93"/>
      <c r="D2096" s="93"/>
      <c r="E2096" s="104"/>
      <c r="F2096" s="104"/>
      <c r="G2096" s="104"/>
      <c r="H2096" s="104"/>
      <c r="I2096" s="104"/>
      <c r="J2096" s="104"/>
      <c r="K2096" s="104"/>
      <c r="L2096" s="104"/>
      <c r="M2096"/>
      <c r="N2096"/>
      <c r="O2096"/>
      <c r="P2096"/>
      <c r="Q2096"/>
      <c r="R2096"/>
      <c r="S2096"/>
      <c r="T2096"/>
      <c r="U2096"/>
      <c r="V2096"/>
      <c r="W2096"/>
      <c r="X2096"/>
      <c r="Y2096"/>
      <c r="Z2096"/>
      <c r="AA2096"/>
      <c r="AB2096"/>
      <c r="AC2096"/>
      <c r="AD2096"/>
      <c r="AE2096"/>
      <c r="AF2096"/>
      <c r="AG2096"/>
      <c r="AH2096"/>
      <c r="AI2096"/>
      <c r="AJ2096"/>
      <c r="AK2096"/>
      <c r="AL2096"/>
      <c r="AM2096"/>
      <c r="AN2096"/>
      <c r="AO2096"/>
      <c r="AP2096"/>
      <c r="AQ2096"/>
      <c r="AR2096"/>
      <c r="AS2096"/>
      <c r="AT2096"/>
      <c r="AU2096"/>
      <c r="AV2096"/>
      <c r="AW2096"/>
      <c r="AX2096"/>
      <c r="AY2096"/>
      <c r="AZ2096"/>
      <c r="BA2096"/>
      <c r="BB2096"/>
      <c r="BC2096"/>
      <c r="BD2096"/>
      <c r="BE2096"/>
      <c r="BF2096"/>
      <c r="BG2096"/>
      <c r="BH2096"/>
      <c r="BI2096"/>
      <c r="BJ2096"/>
      <c r="BK2096"/>
      <c r="BL2096"/>
      <c r="BM2096"/>
      <c r="BN2096"/>
      <c r="BO2096"/>
      <c r="BP2096"/>
      <c r="BQ2096"/>
      <c r="BR2096"/>
      <c r="BS2096"/>
      <c r="BT2096"/>
    </row>
    <row r="2097" spans="1:72" s="8" customFormat="1" x14ac:dyDescent="0.25">
      <c r="A2097" s="93"/>
      <c r="B2097" s="93"/>
      <c r="C2097" s="93"/>
      <c r="D2097" s="93"/>
      <c r="E2097" s="104"/>
      <c r="F2097" s="104"/>
      <c r="G2097" s="104"/>
      <c r="H2097" s="104"/>
      <c r="I2097" s="104"/>
      <c r="J2097" s="104"/>
      <c r="K2097" s="104"/>
      <c r="L2097" s="104"/>
      <c r="M2097"/>
      <c r="N2097"/>
      <c r="O2097"/>
      <c r="P2097"/>
      <c r="Q2097"/>
      <c r="R2097"/>
      <c r="S2097"/>
      <c r="T2097"/>
      <c r="U2097"/>
      <c r="V2097"/>
      <c r="W2097"/>
      <c r="X2097"/>
      <c r="Y2097"/>
      <c r="Z2097"/>
      <c r="AA2097"/>
      <c r="AB2097"/>
      <c r="AC2097"/>
      <c r="AD2097"/>
      <c r="AE2097"/>
      <c r="AF2097"/>
      <c r="AG2097"/>
      <c r="AH2097"/>
      <c r="AI2097"/>
      <c r="AJ2097"/>
      <c r="AK2097"/>
      <c r="AL2097"/>
      <c r="AM2097"/>
      <c r="AN2097"/>
      <c r="AO2097"/>
      <c r="AP2097"/>
      <c r="AQ2097"/>
      <c r="AR2097"/>
      <c r="AS2097"/>
      <c r="AT2097"/>
      <c r="AU2097"/>
      <c r="AV2097"/>
      <c r="AW2097"/>
      <c r="AX2097"/>
      <c r="AY2097"/>
      <c r="AZ2097"/>
      <c r="BA2097"/>
      <c r="BB2097"/>
      <c r="BC2097"/>
      <c r="BD2097"/>
      <c r="BE2097"/>
      <c r="BF2097"/>
      <c r="BG2097"/>
      <c r="BH2097"/>
      <c r="BI2097"/>
      <c r="BJ2097"/>
      <c r="BK2097"/>
      <c r="BL2097"/>
      <c r="BM2097"/>
      <c r="BN2097"/>
      <c r="BO2097"/>
      <c r="BP2097"/>
      <c r="BQ2097"/>
      <c r="BR2097"/>
      <c r="BS2097"/>
      <c r="BT2097"/>
    </row>
    <row r="2098" spans="1:72" s="8" customFormat="1" x14ac:dyDescent="0.25">
      <c r="A2098" s="93"/>
      <c r="B2098" s="93"/>
      <c r="C2098" s="93"/>
      <c r="D2098" s="93"/>
      <c r="E2098" s="104"/>
      <c r="F2098" s="104"/>
      <c r="G2098" s="104"/>
      <c r="H2098" s="104"/>
      <c r="I2098" s="104"/>
      <c r="J2098" s="104"/>
      <c r="K2098" s="104"/>
      <c r="L2098" s="104"/>
      <c r="M2098"/>
      <c r="N2098"/>
      <c r="O2098"/>
      <c r="P2098"/>
      <c r="Q2098"/>
      <c r="R2098"/>
      <c r="S2098"/>
      <c r="T2098"/>
      <c r="U2098"/>
      <c r="V2098"/>
      <c r="W2098"/>
      <c r="X2098"/>
      <c r="Y2098"/>
      <c r="Z2098"/>
      <c r="AA2098"/>
      <c r="AB2098"/>
      <c r="AC2098"/>
      <c r="AD2098"/>
      <c r="AE2098"/>
      <c r="AF2098"/>
      <c r="AG2098"/>
      <c r="AH2098"/>
      <c r="AI2098"/>
      <c r="AJ2098"/>
      <c r="AK2098"/>
      <c r="AL2098"/>
      <c r="AM2098"/>
      <c r="AN2098"/>
      <c r="AO2098"/>
      <c r="AP2098"/>
      <c r="AQ2098"/>
      <c r="AR2098"/>
      <c r="AS2098"/>
      <c r="AT2098"/>
      <c r="AU2098"/>
      <c r="AV2098"/>
      <c r="AW2098"/>
      <c r="AX2098"/>
      <c r="AY2098"/>
      <c r="AZ2098"/>
      <c r="BA2098"/>
      <c r="BB2098"/>
      <c r="BC2098"/>
      <c r="BD2098"/>
      <c r="BE2098"/>
      <c r="BF2098"/>
      <c r="BG2098"/>
      <c r="BH2098"/>
      <c r="BI2098"/>
      <c r="BJ2098"/>
      <c r="BK2098"/>
      <c r="BL2098"/>
      <c r="BM2098"/>
      <c r="BN2098"/>
      <c r="BO2098"/>
      <c r="BP2098"/>
      <c r="BQ2098"/>
      <c r="BR2098"/>
      <c r="BS2098"/>
      <c r="BT2098"/>
    </row>
    <row r="2099" spans="1:72" s="8" customFormat="1" x14ac:dyDescent="0.25">
      <c r="A2099" s="93"/>
      <c r="B2099" s="93"/>
      <c r="C2099" s="93"/>
      <c r="D2099" s="93"/>
      <c r="E2099" s="104"/>
      <c r="F2099" s="104"/>
      <c r="G2099" s="104"/>
      <c r="H2099" s="104"/>
      <c r="I2099" s="104"/>
      <c r="J2099" s="104"/>
      <c r="K2099" s="104"/>
      <c r="L2099" s="104"/>
      <c r="M2099"/>
      <c r="N2099"/>
      <c r="O2099"/>
      <c r="P2099"/>
      <c r="Q2099"/>
      <c r="R2099"/>
      <c r="S2099"/>
      <c r="T2099"/>
      <c r="U2099"/>
      <c r="V2099"/>
      <c r="W2099"/>
      <c r="X2099"/>
      <c r="Y2099"/>
      <c r="Z2099"/>
      <c r="AA2099"/>
      <c r="AB2099"/>
      <c r="AC2099"/>
      <c r="AD2099"/>
      <c r="AE2099"/>
      <c r="AF2099"/>
      <c r="AG2099"/>
      <c r="AH2099"/>
      <c r="AI2099"/>
      <c r="AJ2099"/>
      <c r="AK2099"/>
      <c r="AL2099"/>
      <c r="AM2099"/>
      <c r="AN2099"/>
      <c r="AO2099"/>
      <c r="AP2099"/>
      <c r="AQ2099"/>
      <c r="AR2099"/>
      <c r="AS2099"/>
      <c r="AT2099"/>
      <c r="AU2099"/>
      <c r="AV2099"/>
      <c r="AW2099"/>
      <c r="AX2099"/>
      <c r="AY2099"/>
      <c r="AZ2099"/>
      <c r="BA2099"/>
      <c r="BB2099"/>
      <c r="BC2099"/>
      <c r="BD2099"/>
      <c r="BE2099"/>
      <c r="BF2099"/>
      <c r="BG2099"/>
      <c r="BH2099"/>
      <c r="BI2099"/>
      <c r="BJ2099"/>
      <c r="BK2099"/>
      <c r="BL2099"/>
      <c r="BM2099"/>
      <c r="BN2099"/>
      <c r="BO2099"/>
      <c r="BP2099"/>
      <c r="BQ2099"/>
      <c r="BR2099"/>
      <c r="BS2099"/>
      <c r="BT2099"/>
    </row>
    <row r="2100" spans="1:72" s="8" customFormat="1" x14ac:dyDescent="0.25">
      <c r="A2100" s="93"/>
      <c r="B2100" s="93"/>
      <c r="C2100" s="93"/>
      <c r="D2100" s="93"/>
      <c r="E2100" s="104"/>
      <c r="F2100" s="104"/>
      <c r="G2100" s="104"/>
      <c r="H2100" s="104"/>
      <c r="I2100" s="104"/>
      <c r="J2100" s="104"/>
      <c r="K2100" s="104"/>
      <c r="L2100" s="104"/>
      <c r="M2100"/>
      <c r="N2100"/>
      <c r="O2100"/>
      <c r="P2100"/>
      <c r="Q2100"/>
      <c r="R2100"/>
      <c r="S2100"/>
      <c r="T2100"/>
      <c r="U2100"/>
      <c r="V2100"/>
      <c r="W2100"/>
      <c r="X2100"/>
      <c r="Y2100"/>
      <c r="Z2100"/>
      <c r="AA2100"/>
      <c r="AB2100"/>
      <c r="AC2100"/>
      <c r="AD2100"/>
      <c r="AE2100"/>
      <c r="AF2100"/>
      <c r="AG2100"/>
      <c r="AH2100"/>
      <c r="AI2100"/>
      <c r="AJ2100"/>
      <c r="AK2100"/>
      <c r="AL2100"/>
      <c r="AM2100"/>
      <c r="AN2100"/>
      <c r="AO2100"/>
      <c r="AP2100"/>
      <c r="AQ2100"/>
      <c r="AR2100"/>
      <c r="AS2100"/>
      <c r="AT2100"/>
      <c r="AU2100"/>
      <c r="AV2100"/>
      <c r="AW2100"/>
      <c r="AX2100"/>
      <c r="AY2100"/>
      <c r="AZ2100"/>
      <c r="BA2100"/>
      <c r="BB2100"/>
      <c r="BC2100"/>
      <c r="BD2100"/>
      <c r="BE2100"/>
      <c r="BF2100"/>
      <c r="BG2100"/>
      <c r="BH2100"/>
      <c r="BI2100"/>
      <c r="BJ2100"/>
      <c r="BK2100"/>
      <c r="BL2100"/>
      <c r="BM2100"/>
      <c r="BN2100"/>
      <c r="BO2100"/>
      <c r="BP2100"/>
      <c r="BQ2100"/>
      <c r="BR2100"/>
      <c r="BS2100"/>
      <c r="BT2100"/>
    </row>
    <row r="2101" spans="1:72" s="8" customFormat="1" x14ac:dyDescent="0.25">
      <c r="A2101" s="93"/>
      <c r="B2101" s="93"/>
      <c r="C2101" s="93"/>
      <c r="D2101" s="93"/>
      <c r="E2101" s="104"/>
      <c r="F2101" s="104"/>
      <c r="G2101" s="104"/>
      <c r="H2101" s="104"/>
      <c r="I2101" s="104"/>
      <c r="J2101" s="104"/>
      <c r="K2101" s="104"/>
      <c r="L2101" s="104"/>
      <c r="M2101"/>
      <c r="N2101"/>
      <c r="O2101"/>
      <c r="P2101"/>
      <c r="Q2101"/>
      <c r="R2101"/>
      <c r="S2101"/>
      <c r="T2101"/>
      <c r="U2101"/>
      <c r="V2101"/>
      <c r="W2101"/>
      <c r="X2101"/>
      <c r="Y2101"/>
      <c r="Z2101"/>
      <c r="AA2101"/>
      <c r="AB2101"/>
      <c r="AC2101"/>
      <c r="AD2101"/>
      <c r="AE2101"/>
      <c r="AF2101"/>
      <c r="AG2101"/>
      <c r="AH2101"/>
      <c r="AI2101"/>
      <c r="AJ2101"/>
      <c r="AK2101"/>
      <c r="AL2101"/>
      <c r="AM2101"/>
      <c r="AN2101"/>
      <c r="AO2101"/>
      <c r="AP2101"/>
      <c r="AQ2101"/>
      <c r="AR2101"/>
      <c r="AS2101"/>
      <c r="AT2101"/>
      <c r="AU2101"/>
      <c r="AV2101"/>
      <c r="AW2101"/>
      <c r="AX2101"/>
      <c r="AY2101"/>
      <c r="AZ2101"/>
      <c r="BA2101"/>
      <c r="BB2101"/>
      <c r="BC2101"/>
      <c r="BD2101"/>
      <c r="BE2101"/>
      <c r="BF2101"/>
      <c r="BG2101"/>
      <c r="BH2101"/>
      <c r="BI2101"/>
      <c r="BJ2101"/>
      <c r="BK2101"/>
      <c r="BL2101"/>
      <c r="BM2101"/>
      <c r="BN2101"/>
      <c r="BO2101"/>
      <c r="BP2101"/>
      <c r="BQ2101"/>
      <c r="BR2101"/>
      <c r="BS2101"/>
      <c r="BT2101"/>
    </row>
    <row r="2102" spans="1:72" s="8" customFormat="1" x14ac:dyDescent="0.25">
      <c r="A2102" s="93"/>
      <c r="B2102" s="93"/>
      <c r="C2102" s="93"/>
      <c r="D2102" s="93"/>
      <c r="E2102" s="104"/>
      <c r="F2102" s="104"/>
      <c r="G2102" s="104"/>
      <c r="H2102" s="104"/>
      <c r="I2102" s="104"/>
      <c r="J2102" s="104"/>
      <c r="K2102" s="104"/>
      <c r="L2102" s="104"/>
      <c r="M2102"/>
      <c r="N2102"/>
      <c r="O2102"/>
      <c r="P2102"/>
      <c r="Q2102"/>
      <c r="R2102"/>
      <c r="S2102"/>
      <c r="T2102"/>
      <c r="U2102"/>
      <c r="V2102"/>
      <c r="W2102"/>
      <c r="X2102"/>
      <c r="Y2102"/>
      <c r="Z2102"/>
      <c r="AA2102"/>
      <c r="AB2102"/>
      <c r="AC2102"/>
      <c r="AD2102"/>
      <c r="AE2102"/>
      <c r="AF2102"/>
      <c r="AG2102"/>
      <c r="AH2102"/>
      <c r="AI2102"/>
      <c r="AJ2102"/>
      <c r="AK2102"/>
      <c r="AL2102"/>
      <c r="AM2102"/>
      <c r="AN2102"/>
      <c r="AO2102"/>
      <c r="AP2102"/>
      <c r="AQ2102"/>
      <c r="AR2102"/>
      <c r="AS2102"/>
      <c r="AT2102"/>
      <c r="AU2102"/>
      <c r="AV2102"/>
      <c r="AW2102"/>
      <c r="AX2102"/>
      <c r="AY2102"/>
      <c r="AZ2102"/>
      <c r="BA2102"/>
      <c r="BB2102"/>
      <c r="BC2102"/>
      <c r="BD2102"/>
      <c r="BE2102"/>
      <c r="BF2102"/>
      <c r="BG2102"/>
      <c r="BH2102"/>
      <c r="BI2102"/>
      <c r="BJ2102"/>
      <c r="BK2102"/>
      <c r="BL2102"/>
      <c r="BM2102"/>
      <c r="BN2102"/>
      <c r="BO2102"/>
      <c r="BP2102"/>
      <c r="BQ2102"/>
      <c r="BR2102"/>
      <c r="BS2102"/>
      <c r="BT2102"/>
    </row>
    <row r="2103" spans="1:72" s="8" customFormat="1" x14ac:dyDescent="0.25">
      <c r="A2103" s="93"/>
      <c r="B2103" s="93"/>
      <c r="C2103" s="93"/>
      <c r="D2103" s="93"/>
      <c r="E2103" s="104"/>
      <c r="F2103" s="104"/>
      <c r="G2103" s="104"/>
      <c r="H2103" s="104"/>
      <c r="I2103" s="104"/>
      <c r="J2103" s="104"/>
      <c r="K2103" s="104"/>
      <c r="L2103" s="104"/>
      <c r="M2103"/>
      <c r="N2103"/>
      <c r="O2103"/>
      <c r="P2103"/>
      <c r="Q2103"/>
      <c r="R2103"/>
      <c r="S2103"/>
      <c r="T2103"/>
      <c r="U2103"/>
      <c r="V2103"/>
      <c r="W2103"/>
      <c r="X2103"/>
      <c r="Y2103"/>
      <c r="Z2103"/>
      <c r="AA2103"/>
      <c r="AB2103"/>
      <c r="AC2103"/>
      <c r="AD2103"/>
      <c r="AE2103"/>
      <c r="AF2103"/>
      <c r="AG2103"/>
      <c r="AH2103"/>
      <c r="AI2103"/>
      <c r="AJ2103"/>
      <c r="AK2103"/>
      <c r="AL2103"/>
      <c r="AM2103"/>
      <c r="AN2103"/>
      <c r="AO2103"/>
      <c r="AP2103"/>
      <c r="AQ2103"/>
      <c r="AR2103"/>
      <c r="AS2103"/>
      <c r="AT2103"/>
      <c r="AU2103"/>
      <c r="AV2103"/>
      <c r="AW2103"/>
      <c r="AX2103"/>
      <c r="AY2103"/>
      <c r="AZ2103"/>
      <c r="BA2103"/>
      <c r="BB2103"/>
      <c r="BC2103"/>
      <c r="BD2103"/>
      <c r="BE2103"/>
      <c r="BF2103"/>
      <c r="BG2103"/>
      <c r="BH2103"/>
      <c r="BI2103"/>
      <c r="BJ2103"/>
      <c r="BK2103"/>
      <c r="BL2103"/>
      <c r="BM2103"/>
      <c r="BN2103"/>
      <c r="BO2103"/>
      <c r="BP2103"/>
      <c r="BQ2103"/>
      <c r="BR2103"/>
      <c r="BS2103"/>
      <c r="BT2103"/>
    </row>
    <row r="2104" spans="1:72" s="8" customFormat="1" x14ac:dyDescent="0.25">
      <c r="A2104" s="93"/>
      <c r="B2104" s="93"/>
      <c r="C2104" s="93"/>
      <c r="D2104" s="93"/>
      <c r="E2104" s="104"/>
      <c r="F2104" s="104"/>
      <c r="G2104" s="104"/>
      <c r="H2104" s="104"/>
      <c r="I2104" s="104"/>
      <c r="J2104" s="104"/>
      <c r="K2104" s="104"/>
      <c r="L2104" s="104"/>
      <c r="M2104"/>
      <c r="N2104"/>
      <c r="O2104"/>
      <c r="P2104"/>
      <c r="Q2104"/>
      <c r="R2104"/>
      <c r="S2104"/>
      <c r="T2104"/>
      <c r="U2104"/>
      <c r="V2104"/>
      <c r="W2104"/>
      <c r="X2104"/>
      <c r="Y2104"/>
      <c r="Z2104"/>
      <c r="AA2104"/>
      <c r="AB2104"/>
      <c r="AC2104"/>
      <c r="AD2104"/>
      <c r="AE2104"/>
      <c r="AF2104"/>
      <c r="AG2104"/>
      <c r="AH2104"/>
      <c r="AI2104"/>
      <c r="AJ2104"/>
      <c r="AK2104"/>
      <c r="AL2104"/>
      <c r="AM2104"/>
      <c r="AN2104"/>
      <c r="AO2104"/>
      <c r="AP2104"/>
      <c r="AQ2104"/>
      <c r="AR2104"/>
      <c r="AS2104"/>
      <c r="AT2104"/>
      <c r="AU2104"/>
      <c r="AV2104"/>
      <c r="AW2104"/>
      <c r="AX2104"/>
      <c r="AY2104"/>
      <c r="AZ2104"/>
      <c r="BA2104"/>
      <c r="BB2104"/>
      <c r="BC2104"/>
      <c r="BD2104"/>
      <c r="BE2104"/>
      <c r="BF2104"/>
      <c r="BG2104"/>
      <c r="BH2104"/>
      <c r="BI2104"/>
      <c r="BJ2104"/>
      <c r="BK2104"/>
      <c r="BL2104"/>
      <c r="BM2104"/>
      <c r="BN2104"/>
      <c r="BO2104"/>
      <c r="BP2104"/>
      <c r="BQ2104"/>
      <c r="BR2104"/>
      <c r="BS2104"/>
      <c r="BT2104"/>
    </row>
    <row r="2105" spans="1:72" s="8" customFormat="1" x14ac:dyDescent="0.25">
      <c r="A2105" s="93"/>
      <c r="B2105" s="93"/>
      <c r="C2105" s="93"/>
      <c r="D2105" s="93"/>
      <c r="E2105" s="104"/>
      <c r="F2105" s="104"/>
      <c r="G2105" s="104"/>
      <c r="H2105" s="104"/>
      <c r="I2105" s="104"/>
      <c r="J2105" s="104"/>
      <c r="K2105" s="104"/>
      <c r="L2105" s="104"/>
      <c r="M2105"/>
      <c r="N2105"/>
      <c r="O2105"/>
      <c r="P2105"/>
      <c r="Q2105"/>
      <c r="R2105"/>
      <c r="S2105"/>
      <c r="T2105"/>
      <c r="U2105"/>
      <c r="V2105"/>
      <c r="W2105"/>
      <c r="X2105"/>
      <c r="Y2105"/>
      <c r="Z2105"/>
      <c r="AA2105"/>
      <c r="AB2105"/>
      <c r="AC2105"/>
      <c r="AD2105"/>
      <c r="AE2105"/>
      <c r="AF2105"/>
      <c r="AG2105"/>
      <c r="AH2105"/>
      <c r="AI2105"/>
      <c r="AJ2105"/>
      <c r="AK2105"/>
      <c r="AL2105"/>
      <c r="AM2105"/>
      <c r="AN2105"/>
      <c r="AO2105"/>
      <c r="AP2105"/>
      <c r="AQ2105"/>
      <c r="AR2105"/>
      <c r="AS2105"/>
      <c r="AT2105"/>
      <c r="AU2105"/>
      <c r="AV2105"/>
      <c r="AW2105"/>
      <c r="AX2105"/>
      <c r="AY2105"/>
      <c r="AZ2105"/>
      <c r="BA2105"/>
      <c r="BB2105"/>
      <c r="BC2105"/>
      <c r="BD2105"/>
      <c r="BE2105"/>
      <c r="BF2105"/>
      <c r="BG2105"/>
      <c r="BH2105"/>
      <c r="BI2105"/>
      <c r="BJ2105"/>
      <c r="BK2105"/>
      <c r="BL2105"/>
      <c r="BM2105"/>
      <c r="BN2105"/>
      <c r="BO2105"/>
      <c r="BP2105"/>
      <c r="BQ2105"/>
      <c r="BR2105"/>
      <c r="BS2105"/>
      <c r="BT2105"/>
    </row>
    <row r="2106" spans="1:72" s="8" customFormat="1" x14ac:dyDescent="0.25">
      <c r="A2106" s="93"/>
      <c r="B2106" s="93"/>
      <c r="C2106" s="93"/>
      <c r="D2106" s="93"/>
      <c r="E2106" s="104"/>
      <c r="F2106" s="104"/>
      <c r="G2106" s="104"/>
      <c r="H2106" s="104"/>
      <c r="I2106" s="104"/>
      <c r="J2106" s="104"/>
      <c r="K2106" s="104"/>
      <c r="L2106" s="104"/>
      <c r="M2106"/>
      <c r="N2106"/>
      <c r="O2106"/>
      <c r="P2106"/>
      <c r="Q2106"/>
      <c r="R2106"/>
      <c r="S2106"/>
      <c r="T2106"/>
      <c r="U2106"/>
      <c r="V2106"/>
      <c r="W2106"/>
      <c r="X2106"/>
      <c r="Y2106"/>
      <c r="Z2106"/>
      <c r="AA2106"/>
      <c r="AB2106"/>
      <c r="AC2106"/>
      <c r="AD2106"/>
      <c r="AE2106"/>
      <c r="AF2106"/>
      <c r="AG2106"/>
      <c r="AH2106"/>
      <c r="AI2106"/>
      <c r="AJ2106"/>
      <c r="AK2106"/>
      <c r="AL2106"/>
      <c r="AM2106"/>
      <c r="AN2106"/>
      <c r="AO2106"/>
      <c r="AP2106"/>
      <c r="AQ2106"/>
      <c r="AR2106"/>
      <c r="AS2106"/>
      <c r="AT2106"/>
      <c r="AU2106"/>
      <c r="AV2106"/>
      <c r="AW2106"/>
      <c r="AX2106"/>
      <c r="AY2106"/>
      <c r="AZ2106"/>
      <c r="BA2106"/>
      <c r="BB2106"/>
      <c r="BC2106"/>
      <c r="BD2106"/>
      <c r="BE2106"/>
      <c r="BF2106"/>
      <c r="BG2106"/>
      <c r="BH2106"/>
      <c r="BI2106"/>
      <c r="BJ2106"/>
      <c r="BK2106"/>
      <c r="BL2106"/>
      <c r="BM2106"/>
      <c r="BN2106"/>
      <c r="BO2106"/>
      <c r="BP2106"/>
      <c r="BQ2106"/>
      <c r="BR2106"/>
      <c r="BS2106"/>
      <c r="BT2106"/>
    </row>
    <row r="2107" spans="1:72" s="8" customFormat="1" x14ac:dyDescent="0.25">
      <c r="A2107" s="93"/>
      <c r="B2107" s="93"/>
      <c r="C2107" s="93"/>
      <c r="D2107" s="93"/>
      <c r="E2107" s="104"/>
      <c r="F2107" s="104"/>
      <c r="G2107" s="104"/>
      <c r="H2107" s="104"/>
      <c r="I2107" s="104"/>
      <c r="J2107" s="104"/>
      <c r="K2107" s="104"/>
      <c r="L2107" s="104"/>
      <c r="M2107"/>
      <c r="N2107"/>
      <c r="O2107"/>
      <c r="P2107"/>
      <c r="Q2107"/>
      <c r="R2107"/>
      <c r="S2107"/>
      <c r="T2107"/>
      <c r="U2107"/>
      <c r="V2107"/>
      <c r="W2107"/>
      <c r="X2107"/>
      <c r="Y2107"/>
      <c r="Z2107"/>
      <c r="AA2107"/>
      <c r="AB2107"/>
      <c r="AC2107"/>
      <c r="AD2107"/>
      <c r="AE2107"/>
      <c r="AF2107"/>
      <c r="AG2107"/>
      <c r="AH2107"/>
      <c r="AI2107"/>
      <c r="AJ2107"/>
      <c r="AK2107"/>
      <c r="AL2107"/>
      <c r="AM2107"/>
      <c r="AN2107"/>
      <c r="AO2107"/>
      <c r="AP2107"/>
      <c r="AQ2107"/>
      <c r="AR2107"/>
      <c r="AS2107"/>
      <c r="AT2107"/>
      <c r="AU2107"/>
      <c r="AV2107"/>
      <c r="AW2107"/>
      <c r="AX2107"/>
      <c r="AY2107"/>
      <c r="AZ2107"/>
      <c r="BA2107"/>
      <c r="BB2107"/>
      <c r="BC2107"/>
      <c r="BD2107"/>
      <c r="BE2107"/>
      <c r="BF2107"/>
      <c r="BG2107"/>
      <c r="BH2107"/>
      <c r="BI2107"/>
      <c r="BJ2107"/>
      <c r="BK2107"/>
      <c r="BL2107"/>
      <c r="BM2107"/>
      <c r="BN2107"/>
      <c r="BO2107"/>
      <c r="BP2107"/>
      <c r="BQ2107"/>
      <c r="BR2107"/>
      <c r="BS2107"/>
      <c r="BT2107"/>
    </row>
    <row r="2108" spans="1:72" s="8" customFormat="1" x14ac:dyDescent="0.25">
      <c r="A2108" s="93"/>
      <c r="B2108" s="93"/>
      <c r="C2108" s="93"/>
      <c r="D2108" s="93"/>
      <c r="E2108" s="104"/>
      <c r="F2108" s="104"/>
      <c r="G2108" s="104"/>
      <c r="H2108" s="104"/>
      <c r="I2108" s="104"/>
      <c r="J2108" s="104"/>
      <c r="K2108" s="104"/>
      <c r="L2108" s="104"/>
      <c r="M2108"/>
      <c r="N2108"/>
      <c r="O2108"/>
      <c r="P2108"/>
      <c r="Q2108"/>
      <c r="R2108"/>
      <c r="S2108"/>
      <c r="T2108"/>
      <c r="U2108"/>
      <c r="V2108"/>
      <c r="W2108"/>
      <c r="X2108"/>
      <c r="Y2108"/>
      <c r="Z2108"/>
      <c r="AA2108"/>
      <c r="AB2108"/>
      <c r="AC2108"/>
      <c r="AD2108"/>
      <c r="AE2108"/>
      <c r="AF2108"/>
      <c r="AG2108"/>
      <c r="AH2108"/>
      <c r="AI2108"/>
      <c r="AJ2108"/>
      <c r="AK2108"/>
      <c r="AL2108"/>
      <c r="AM2108"/>
      <c r="AN2108"/>
      <c r="AO2108"/>
      <c r="AP2108"/>
      <c r="AQ2108"/>
      <c r="AR2108"/>
      <c r="AS2108"/>
      <c r="AT2108"/>
      <c r="AU2108"/>
      <c r="AV2108"/>
      <c r="AW2108"/>
      <c r="AX2108"/>
      <c r="AY2108"/>
      <c r="AZ2108"/>
      <c r="BA2108"/>
      <c r="BB2108"/>
      <c r="BC2108"/>
      <c r="BD2108"/>
      <c r="BE2108"/>
      <c r="BF2108"/>
      <c r="BG2108"/>
      <c r="BH2108"/>
      <c r="BI2108"/>
      <c r="BJ2108"/>
      <c r="BK2108"/>
      <c r="BL2108"/>
      <c r="BM2108"/>
      <c r="BN2108"/>
      <c r="BO2108"/>
      <c r="BP2108"/>
      <c r="BQ2108"/>
      <c r="BR2108"/>
      <c r="BS2108"/>
      <c r="BT2108"/>
    </row>
    <row r="2109" spans="1:72" s="8" customFormat="1" x14ac:dyDescent="0.25">
      <c r="A2109" s="93"/>
      <c r="B2109" s="93"/>
      <c r="C2109" s="93"/>
      <c r="D2109" s="93"/>
      <c r="E2109" s="104"/>
      <c r="F2109" s="104"/>
      <c r="G2109" s="104"/>
      <c r="H2109" s="104"/>
      <c r="I2109" s="104"/>
      <c r="J2109" s="104"/>
      <c r="K2109" s="104"/>
      <c r="L2109" s="104"/>
      <c r="M2109"/>
      <c r="N2109"/>
      <c r="O2109"/>
      <c r="P2109"/>
      <c r="Q2109"/>
      <c r="R2109"/>
      <c r="S2109"/>
      <c r="T2109"/>
      <c r="U2109"/>
      <c r="V2109"/>
      <c r="W2109"/>
      <c r="X2109"/>
      <c r="Y2109"/>
      <c r="Z2109"/>
      <c r="AA2109"/>
      <c r="AB2109"/>
      <c r="AC2109"/>
      <c r="AD2109"/>
      <c r="AE2109"/>
      <c r="AF2109"/>
      <c r="AG2109"/>
      <c r="AH2109"/>
      <c r="AI2109"/>
      <c r="AJ2109"/>
      <c r="AK2109"/>
      <c r="AL2109"/>
      <c r="AM2109"/>
      <c r="AN2109"/>
      <c r="AO2109"/>
      <c r="AP2109"/>
      <c r="AQ2109"/>
      <c r="AR2109"/>
      <c r="AS2109"/>
      <c r="AT2109"/>
      <c r="AU2109"/>
      <c r="AV2109"/>
      <c r="AW2109"/>
      <c r="AX2109"/>
      <c r="AY2109"/>
      <c r="AZ2109"/>
      <c r="BA2109"/>
      <c r="BB2109"/>
      <c r="BC2109"/>
      <c r="BD2109"/>
      <c r="BE2109"/>
      <c r="BF2109"/>
      <c r="BG2109"/>
      <c r="BH2109"/>
      <c r="BI2109"/>
      <c r="BJ2109"/>
      <c r="BK2109"/>
      <c r="BL2109"/>
      <c r="BM2109"/>
      <c r="BN2109"/>
      <c r="BO2109"/>
      <c r="BP2109"/>
      <c r="BQ2109"/>
      <c r="BR2109"/>
      <c r="BS2109"/>
      <c r="BT2109"/>
    </row>
    <row r="2110" spans="1:72" s="8" customFormat="1" x14ac:dyDescent="0.25">
      <c r="A2110" s="93"/>
      <c r="B2110" s="93"/>
      <c r="C2110" s="93"/>
      <c r="D2110" s="93"/>
      <c r="E2110" s="104"/>
      <c r="F2110" s="104"/>
      <c r="G2110" s="104"/>
      <c r="H2110" s="104"/>
      <c r="I2110" s="104"/>
      <c r="J2110" s="104"/>
      <c r="K2110" s="104"/>
      <c r="L2110" s="104"/>
      <c r="M2110"/>
      <c r="N2110"/>
      <c r="O2110"/>
      <c r="P2110"/>
      <c r="Q2110"/>
      <c r="R2110"/>
      <c r="S2110"/>
      <c r="T2110"/>
      <c r="U2110"/>
      <c r="V2110"/>
      <c r="W2110"/>
      <c r="X2110"/>
      <c r="Y2110"/>
      <c r="Z2110"/>
      <c r="AA2110"/>
      <c r="AB2110"/>
      <c r="AC2110"/>
      <c r="AD2110"/>
      <c r="AE2110"/>
      <c r="AF2110"/>
      <c r="AG2110"/>
      <c r="AH2110"/>
      <c r="AI2110"/>
      <c r="AJ2110"/>
      <c r="AK2110"/>
      <c r="AL2110"/>
      <c r="AM2110"/>
      <c r="AN2110"/>
      <c r="AO2110"/>
      <c r="AP2110"/>
      <c r="AQ2110"/>
      <c r="AR2110"/>
      <c r="AS2110"/>
      <c r="AT2110"/>
      <c r="AU2110"/>
      <c r="AV2110"/>
      <c r="AW2110"/>
      <c r="AX2110"/>
      <c r="AY2110"/>
      <c r="AZ2110"/>
      <c r="BA2110"/>
      <c r="BB2110"/>
      <c r="BC2110"/>
      <c r="BD2110"/>
      <c r="BE2110"/>
      <c r="BF2110"/>
      <c r="BG2110"/>
      <c r="BH2110"/>
      <c r="BI2110"/>
      <c r="BJ2110"/>
      <c r="BK2110"/>
      <c r="BL2110"/>
      <c r="BM2110"/>
      <c r="BN2110"/>
      <c r="BO2110"/>
      <c r="BP2110"/>
      <c r="BQ2110"/>
      <c r="BR2110"/>
      <c r="BS2110"/>
      <c r="BT2110"/>
    </row>
    <row r="2111" spans="1:72" s="8" customFormat="1" x14ac:dyDescent="0.25">
      <c r="A2111" s="93"/>
      <c r="B2111" s="93"/>
      <c r="C2111" s="93"/>
      <c r="D2111" s="93"/>
      <c r="E2111" s="104"/>
      <c r="F2111" s="104"/>
      <c r="G2111" s="104"/>
      <c r="H2111" s="104"/>
      <c r="I2111" s="104"/>
      <c r="J2111" s="104"/>
      <c r="K2111" s="104"/>
      <c r="L2111" s="104"/>
      <c r="M2111"/>
      <c r="N2111"/>
      <c r="O2111"/>
      <c r="P2111"/>
      <c r="Q2111"/>
      <c r="R2111"/>
      <c r="S2111"/>
      <c r="T2111"/>
      <c r="U2111"/>
      <c r="V2111"/>
      <c r="W2111"/>
      <c r="X2111"/>
      <c r="Y2111"/>
      <c r="Z2111"/>
      <c r="AA2111"/>
      <c r="AB2111"/>
      <c r="AC2111"/>
      <c r="AD2111"/>
      <c r="AE2111"/>
      <c r="AF2111"/>
      <c r="AG2111"/>
      <c r="AH2111"/>
      <c r="AI2111"/>
      <c r="AJ2111"/>
      <c r="AK2111"/>
      <c r="AL2111"/>
      <c r="AM2111"/>
      <c r="AN2111"/>
      <c r="AO2111"/>
      <c r="AP2111"/>
      <c r="AQ2111"/>
      <c r="AR2111"/>
      <c r="AS2111"/>
      <c r="AT2111"/>
      <c r="AU2111"/>
      <c r="AV2111"/>
      <c r="AW2111"/>
      <c r="AX2111"/>
      <c r="AY2111"/>
      <c r="AZ2111"/>
      <c r="BA2111"/>
      <c r="BB2111"/>
      <c r="BC2111"/>
      <c r="BD2111"/>
      <c r="BE2111"/>
      <c r="BF2111"/>
      <c r="BG2111"/>
      <c r="BH2111"/>
      <c r="BI2111"/>
      <c r="BJ2111"/>
      <c r="BK2111"/>
      <c r="BL2111"/>
      <c r="BM2111"/>
      <c r="BN2111"/>
      <c r="BO2111"/>
      <c r="BP2111"/>
      <c r="BQ2111"/>
      <c r="BR2111"/>
      <c r="BS2111"/>
      <c r="BT2111"/>
    </row>
    <row r="2112" spans="1:72" s="8" customFormat="1" x14ac:dyDescent="0.25">
      <c r="A2112" s="93"/>
      <c r="B2112" s="93"/>
      <c r="C2112" s="93"/>
      <c r="D2112" s="93"/>
      <c r="E2112" s="104"/>
      <c r="F2112" s="104"/>
      <c r="G2112" s="104"/>
      <c r="H2112" s="104"/>
      <c r="I2112" s="104"/>
      <c r="J2112" s="104"/>
      <c r="K2112" s="104"/>
      <c r="L2112" s="104"/>
      <c r="M2112"/>
      <c r="N2112"/>
      <c r="O2112"/>
      <c r="P2112"/>
      <c r="Q2112"/>
      <c r="R2112"/>
      <c r="S2112"/>
      <c r="T2112"/>
      <c r="U2112"/>
      <c r="V2112"/>
      <c r="W2112"/>
      <c r="X2112"/>
      <c r="Y2112"/>
      <c r="Z2112"/>
      <c r="AA2112"/>
      <c r="AB2112"/>
      <c r="AC2112"/>
      <c r="AD2112"/>
      <c r="AE2112"/>
      <c r="AF2112"/>
      <c r="AG2112"/>
      <c r="AH2112"/>
      <c r="AI2112"/>
      <c r="AJ2112"/>
      <c r="AK2112"/>
      <c r="AL2112"/>
      <c r="AM2112"/>
      <c r="AN2112"/>
      <c r="AO2112"/>
      <c r="AP2112"/>
      <c r="AQ2112"/>
      <c r="AR2112"/>
      <c r="AS2112"/>
      <c r="AT2112"/>
      <c r="AU2112"/>
      <c r="AV2112"/>
      <c r="AW2112"/>
      <c r="AX2112"/>
      <c r="AY2112"/>
      <c r="AZ2112"/>
      <c r="BA2112"/>
      <c r="BB2112"/>
      <c r="BC2112"/>
      <c r="BD2112"/>
      <c r="BE2112"/>
      <c r="BF2112"/>
      <c r="BG2112"/>
      <c r="BH2112"/>
      <c r="BI2112"/>
      <c r="BJ2112"/>
      <c r="BK2112"/>
      <c r="BL2112"/>
      <c r="BM2112"/>
      <c r="BN2112"/>
      <c r="BO2112"/>
      <c r="BP2112"/>
      <c r="BQ2112"/>
      <c r="BR2112"/>
      <c r="BS2112"/>
      <c r="BT2112"/>
    </row>
    <row r="2113" spans="1:72" s="8" customFormat="1" x14ac:dyDescent="0.25">
      <c r="A2113" s="93"/>
      <c r="B2113" s="93"/>
      <c r="C2113" s="93"/>
      <c r="D2113" s="93"/>
      <c r="E2113" s="104"/>
      <c r="F2113" s="104"/>
      <c r="G2113" s="104"/>
      <c r="H2113" s="104"/>
      <c r="I2113" s="104"/>
      <c r="J2113" s="104"/>
      <c r="K2113" s="104"/>
      <c r="L2113" s="104"/>
      <c r="M2113"/>
      <c r="N2113"/>
      <c r="O2113"/>
      <c r="P2113"/>
      <c r="Q2113"/>
      <c r="R2113"/>
      <c r="S2113"/>
      <c r="T2113"/>
      <c r="U2113"/>
      <c r="V2113"/>
      <c r="W2113"/>
      <c r="X2113"/>
      <c r="Y2113"/>
      <c r="Z2113"/>
      <c r="AA2113"/>
      <c r="AB2113"/>
      <c r="AC2113"/>
      <c r="AD2113"/>
      <c r="AE2113"/>
      <c r="AF2113"/>
      <c r="AG2113"/>
      <c r="AH2113"/>
      <c r="AI2113"/>
      <c r="AJ2113"/>
      <c r="AK2113"/>
      <c r="AL2113"/>
      <c r="AM2113"/>
      <c r="AN2113"/>
      <c r="AO2113"/>
      <c r="AP2113"/>
      <c r="AQ2113"/>
      <c r="AR2113"/>
      <c r="AS2113"/>
      <c r="AT2113"/>
      <c r="AU2113"/>
      <c r="AV2113"/>
      <c r="AW2113"/>
      <c r="AX2113"/>
      <c r="AY2113"/>
      <c r="AZ2113"/>
      <c r="BA2113"/>
      <c r="BB2113"/>
      <c r="BC2113"/>
      <c r="BD2113"/>
      <c r="BE2113"/>
      <c r="BF2113"/>
      <c r="BG2113"/>
      <c r="BH2113"/>
      <c r="BI2113"/>
      <c r="BJ2113"/>
      <c r="BK2113"/>
      <c r="BL2113"/>
      <c r="BM2113"/>
      <c r="BN2113"/>
      <c r="BO2113"/>
      <c r="BP2113"/>
      <c r="BQ2113"/>
      <c r="BR2113"/>
      <c r="BS2113"/>
      <c r="BT2113"/>
    </row>
    <row r="2114" spans="1:72" s="8" customFormat="1" x14ac:dyDescent="0.25">
      <c r="A2114" s="93"/>
      <c r="B2114" s="93"/>
      <c r="C2114" s="93"/>
      <c r="D2114" s="93"/>
      <c r="E2114" s="104"/>
      <c r="F2114" s="104"/>
      <c r="G2114" s="104"/>
      <c r="H2114" s="104"/>
      <c r="I2114" s="104"/>
      <c r="J2114" s="104"/>
      <c r="K2114" s="104"/>
      <c r="L2114" s="104"/>
      <c r="M2114"/>
      <c r="N2114"/>
      <c r="O2114"/>
      <c r="P2114"/>
      <c r="Q2114"/>
      <c r="R2114"/>
      <c r="S2114"/>
      <c r="T2114"/>
      <c r="U2114"/>
      <c r="V2114"/>
      <c r="W2114"/>
      <c r="X2114"/>
      <c r="Y2114"/>
      <c r="Z2114"/>
      <c r="AA2114"/>
      <c r="AB2114"/>
      <c r="AC2114"/>
      <c r="AD2114"/>
      <c r="AE2114"/>
      <c r="AF2114"/>
      <c r="AG2114"/>
      <c r="AH2114"/>
      <c r="AI2114"/>
      <c r="AJ2114"/>
      <c r="AK2114"/>
      <c r="AL2114"/>
      <c r="AM2114"/>
      <c r="AN2114"/>
      <c r="AO2114"/>
      <c r="AP2114"/>
      <c r="AQ2114"/>
      <c r="AR2114"/>
      <c r="AS2114"/>
      <c r="AT2114"/>
      <c r="AU2114"/>
      <c r="AV2114"/>
      <c r="AW2114"/>
      <c r="AX2114"/>
      <c r="AY2114"/>
      <c r="AZ2114"/>
      <c r="BA2114"/>
      <c r="BB2114"/>
      <c r="BC2114"/>
      <c r="BD2114"/>
      <c r="BE2114"/>
      <c r="BF2114"/>
      <c r="BG2114"/>
      <c r="BH2114"/>
      <c r="BI2114"/>
      <c r="BJ2114"/>
      <c r="BK2114"/>
      <c r="BL2114"/>
      <c r="BM2114"/>
      <c r="BN2114"/>
      <c r="BO2114"/>
      <c r="BP2114"/>
      <c r="BQ2114"/>
      <c r="BR2114"/>
      <c r="BS2114"/>
      <c r="BT2114"/>
    </row>
    <row r="2115" spans="1:72" s="8" customFormat="1" x14ac:dyDescent="0.25">
      <c r="A2115" s="93"/>
      <c r="B2115" s="93"/>
      <c r="C2115" s="93"/>
      <c r="D2115" s="93"/>
      <c r="E2115" s="104"/>
      <c r="F2115" s="104"/>
      <c r="G2115" s="104"/>
      <c r="H2115" s="104"/>
      <c r="I2115" s="104"/>
      <c r="J2115" s="104"/>
      <c r="K2115" s="104"/>
      <c r="L2115" s="104"/>
      <c r="M2115"/>
      <c r="N2115"/>
      <c r="O2115"/>
      <c r="P2115"/>
      <c r="Q2115"/>
      <c r="R2115"/>
      <c r="S2115"/>
      <c r="T2115"/>
      <c r="U2115"/>
      <c r="V2115"/>
      <c r="W2115"/>
      <c r="X2115"/>
      <c r="Y2115"/>
      <c r="Z2115"/>
      <c r="AA2115"/>
      <c r="AB2115"/>
      <c r="AC2115"/>
      <c r="AD2115"/>
      <c r="AE2115"/>
      <c r="AF2115"/>
      <c r="AG2115"/>
      <c r="AH2115"/>
      <c r="AI2115"/>
      <c r="AJ2115"/>
      <c r="AK2115"/>
      <c r="AL2115"/>
      <c r="AM2115"/>
      <c r="AN2115"/>
      <c r="AO2115"/>
      <c r="AP2115"/>
      <c r="AQ2115"/>
      <c r="AR2115"/>
      <c r="AS2115"/>
      <c r="AT2115"/>
      <c r="AU2115"/>
      <c r="AV2115"/>
      <c r="AW2115"/>
      <c r="AX2115"/>
      <c r="AY2115"/>
      <c r="AZ2115"/>
      <c r="BA2115"/>
      <c r="BB2115"/>
      <c r="BC2115"/>
      <c r="BD2115"/>
      <c r="BE2115"/>
      <c r="BF2115"/>
      <c r="BG2115"/>
      <c r="BH2115"/>
      <c r="BI2115"/>
      <c r="BJ2115"/>
      <c r="BK2115"/>
      <c r="BL2115"/>
      <c r="BM2115"/>
      <c r="BN2115"/>
      <c r="BO2115"/>
      <c r="BP2115"/>
      <c r="BQ2115"/>
      <c r="BR2115"/>
      <c r="BS2115"/>
      <c r="BT2115"/>
    </row>
    <row r="2116" spans="1:72" s="8" customFormat="1" x14ac:dyDescent="0.25">
      <c r="A2116" s="93"/>
      <c r="B2116" s="93"/>
      <c r="C2116" s="93"/>
      <c r="D2116" s="93"/>
      <c r="E2116" s="104"/>
      <c r="F2116" s="104"/>
      <c r="G2116" s="104"/>
      <c r="H2116" s="104"/>
      <c r="I2116" s="104"/>
      <c r="J2116" s="104"/>
      <c r="K2116" s="104"/>
      <c r="L2116" s="104"/>
      <c r="M2116"/>
      <c r="N2116"/>
      <c r="O2116"/>
      <c r="P2116"/>
      <c r="Q2116"/>
      <c r="R2116"/>
      <c r="S2116"/>
      <c r="T2116"/>
      <c r="U2116"/>
      <c r="V2116"/>
      <c r="W2116"/>
      <c r="X2116"/>
      <c r="Y2116"/>
      <c r="Z2116"/>
      <c r="AA2116"/>
      <c r="AB2116"/>
      <c r="AC2116"/>
      <c r="AD2116"/>
      <c r="AE2116"/>
      <c r="AF2116"/>
      <c r="AG2116"/>
      <c r="AH2116"/>
      <c r="AI2116"/>
      <c r="AJ2116"/>
      <c r="AK2116"/>
      <c r="AL2116"/>
      <c r="AM2116"/>
      <c r="AN2116"/>
      <c r="AO2116"/>
      <c r="AP2116"/>
      <c r="AQ2116"/>
      <c r="AR2116"/>
      <c r="AS2116"/>
      <c r="AT2116"/>
      <c r="AU2116"/>
      <c r="AV2116"/>
      <c r="AW2116"/>
      <c r="AX2116"/>
      <c r="AY2116"/>
      <c r="AZ2116"/>
      <c r="BA2116"/>
      <c r="BB2116"/>
      <c r="BC2116"/>
      <c r="BD2116"/>
      <c r="BE2116"/>
      <c r="BF2116"/>
      <c r="BG2116"/>
      <c r="BH2116"/>
      <c r="BI2116"/>
      <c r="BJ2116"/>
      <c r="BK2116"/>
      <c r="BL2116"/>
      <c r="BM2116"/>
      <c r="BN2116"/>
      <c r="BO2116"/>
      <c r="BP2116"/>
      <c r="BQ2116"/>
      <c r="BR2116"/>
      <c r="BS2116"/>
      <c r="BT2116"/>
    </row>
    <row r="2117" spans="1:72" s="8" customFormat="1" x14ac:dyDescent="0.25">
      <c r="A2117" s="93"/>
      <c r="B2117" s="93"/>
      <c r="C2117" s="93"/>
      <c r="D2117" s="93"/>
      <c r="E2117" s="104"/>
      <c r="F2117" s="104"/>
      <c r="G2117" s="104"/>
      <c r="H2117" s="104"/>
      <c r="I2117" s="104"/>
      <c r="J2117" s="104"/>
      <c r="K2117" s="104"/>
      <c r="L2117" s="104"/>
      <c r="M2117"/>
      <c r="N2117"/>
      <c r="O2117"/>
      <c r="P2117"/>
      <c r="Q2117"/>
      <c r="R2117"/>
      <c r="S2117"/>
      <c r="T2117"/>
      <c r="U2117"/>
      <c r="V2117"/>
      <c r="W2117"/>
      <c r="X2117"/>
      <c r="Y2117"/>
      <c r="Z2117"/>
      <c r="AA2117"/>
      <c r="AB2117"/>
      <c r="AC2117"/>
      <c r="AD2117"/>
      <c r="AE2117"/>
      <c r="AF2117"/>
      <c r="AG2117"/>
      <c r="AH2117"/>
      <c r="AI2117"/>
      <c r="AJ2117"/>
      <c r="AK2117"/>
      <c r="AL2117"/>
      <c r="AM2117"/>
      <c r="AN2117"/>
      <c r="AO2117"/>
      <c r="AP2117"/>
      <c r="AQ2117"/>
      <c r="AR2117"/>
      <c r="AS2117"/>
      <c r="AT2117"/>
      <c r="AU2117"/>
      <c r="AV2117"/>
      <c r="AW2117"/>
      <c r="AX2117"/>
      <c r="AY2117"/>
      <c r="AZ2117"/>
      <c r="BA2117"/>
      <c r="BB2117"/>
      <c r="BC2117"/>
      <c r="BD2117"/>
      <c r="BE2117"/>
      <c r="BF2117"/>
      <c r="BG2117"/>
      <c r="BH2117"/>
      <c r="BI2117"/>
      <c r="BJ2117"/>
      <c r="BK2117"/>
      <c r="BL2117"/>
      <c r="BM2117"/>
      <c r="BN2117"/>
      <c r="BO2117"/>
      <c r="BP2117"/>
      <c r="BQ2117"/>
      <c r="BR2117"/>
      <c r="BS2117"/>
      <c r="BT2117"/>
    </row>
    <row r="2118" spans="1:72" s="8" customFormat="1" x14ac:dyDescent="0.25">
      <c r="A2118" s="93"/>
      <c r="B2118" s="93"/>
      <c r="C2118" s="93"/>
      <c r="D2118" s="93"/>
      <c r="E2118" s="104"/>
      <c r="F2118" s="104"/>
      <c r="G2118" s="104"/>
      <c r="H2118" s="104"/>
      <c r="I2118" s="104"/>
      <c r="J2118" s="104"/>
      <c r="K2118" s="104"/>
      <c r="L2118" s="104"/>
      <c r="M2118"/>
      <c r="N2118"/>
      <c r="O2118"/>
      <c r="P2118"/>
      <c r="Q2118"/>
      <c r="R2118"/>
      <c r="S2118"/>
      <c r="T2118"/>
      <c r="U2118"/>
      <c r="V2118"/>
      <c r="W2118"/>
      <c r="X2118"/>
      <c r="Y2118"/>
      <c r="Z2118"/>
      <c r="AA2118"/>
      <c r="AB2118"/>
      <c r="AC2118"/>
      <c r="AD2118"/>
      <c r="AE2118"/>
      <c r="AF2118"/>
      <c r="AG2118"/>
      <c r="AH2118"/>
      <c r="AI2118"/>
      <c r="AJ2118"/>
      <c r="AK2118"/>
      <c r="AL2118"/>
      <c r="AM2118"/>
      <c r="AN2118"/>
      <c r="AO2118"/>
      <c r="AP2118"/>
      <c r="AQ2118"/>
      <c r="AR2118"/>
      <c r="AS2118"/>
      <c r="AT2118"/>
      <c r="AU2118"/>
      <c r="AV2118"/>
      <c r="AW2118"/>
      <c r="AX2118"/>
      <c r="AY2118"/>
      <c r="AZ2118"/>
      <c r="BA2118"/>
      <c r="BB2118"/>
      <c r="BC2118"/>
      <c r="BD2118"/>
      <c r="BE2118"/>
      <c r="BF2118"/>
      <c r="BG2118"/>
      <c r="BH2118"/>
      <c r="BI2118"/>
      <c r="BJ2118"/>
      <c r="BK2118"/>
      <c r="BL2118"/>
      <c r="BM2118"/>
      <c r="BN2118"/>
      <c r="BO2118"/>
      <c r="BP2118"/>
      <c r="BQ2118"/>
      <c r="BR2118"/>
      <c r="BS2118"/>
      <c r="BT2118"/>
    </row>
    <row r="2119" spans="1:72" s="8" customFormat="1" x14ac:dyDescent="0.25">
      <c r="A2119" s="93"/>
      <c r="B2119" s="93"/>
      <c r="C2119" s="93"/>
      <c r="D2119" s="93"/>
      <c r="E2119" s="104"/>
      <c r="F2119" s="104"/>
      <c r="G2119" s="104"/>
      <c r="H2119" s="104"/>
      <c r="I2119" s="104"/>
      <c r="J2119" s="104"/>
      <c r="K2119" s="104"/>
      <c r="L2119" s="104"/>
      <c r="M2119"/>
      <c r="N2119"/>
      <c r="O2119"/>
      <c r="P2119"/>
      <c r="Q2119"/>
      <c r="R2119"/>
      <c r="S2119"/>
      <c r="T2119"/>
      <c r="U2119"/>
      <c r="V2119"/>
      <c r="W2119"/>
      <c r="X2119"/>
      <c r="Y2119"/>
      <c r="Z2119"/>
      <c r="AA2119"/>
      <c r="AB2119"/>
      <c r="AC2119"/>
      <c r="AD2119"/>
      <c r="AE2119"/>
      <c r="AF2119"/>
      <c r="AG2119"/>
      <c r="AH2119"/>
      <c r="AI2119"/>
      <c r="AJ2119"/>
      <c r="AK2119"/>
      <c r="AL2119"/>
      <c r="AM2119"/>
      <c r="AN2119"/>
      <c r="AO2119"/>
      <c r="AP2119"/>
      <c r="AQ2119"/>
      <c r="AR2119"/>
      <c r="AS2119"/>
      <c r="AT2119"/>
      <c r="AU2119"/>
      <c r="AV2119"/>
      <c r="AW2119"/>
      <c r="AX2119"/>
      <c r="AY2119"/>
      <c r="AZ2119"/>
      <c r="BA2119"/>
      <c r="BB2119"/>
      <c r="BC2119"/>
      <c r="BD2119"/>
      <c r="BE2119"/>
      <c r="BF2119"/>
      <c r="BG2119"/>
      <c r="BH2119"/>
      <c r="BI2119"/>
      <c r="BJ2119"/>
      <c r="BK2119"/>
      <c r="BL2119"/>
      <c r="BM2119"/>
      <c r="BN2119"/>
      <c r="BO2119"/>
      <c r="BP2119"/>
      <c r="BQ2119"/>
      <c r="BR2119"/>
      <c r="BS2119"/>
      <c r="BT2119"/>
    </row>
    <row r="2120" spans="1:72" s="8" customFormat="1" x14ac:dyDescent="0.25">
      <c r="A2120" s="93"/>
      <c r="B2120" s="93"/>
      <c r="C2120" s="93"/>
      <c r="D2120" s="93"/>
      <c r="E2120" s="104"/>
      <c r="F2120" s="104"/>
      <c r="G2120" s="104"/>
      <c r="H2120" s="104"/>
      <c r="I2120" s="104"/>
      <c r="J2120" s="104"/>
      <c r="K2120" s="104"/>
      <c r="L2120" s="104"/>
      <c r="M2120"/>
      <c r="N2120"/>
      <c r="O2120"/>
      <c r="P2120"/>
      <c r="Q2120"/>
      <c r="R2120"/>
      <c r="S2120"/>
      <c r="T2120"/>
      <c r="U2120"/>
      <c r="V2120"/>
      <c r="W2120"/>
      <c r="X2120"/>
      <c r="Y2120"/>
      <c r="Z2120"/>
      <c r="AA2120"/>
      <c r="AB2120"/>
      <c r="AC2120"/>
      <c r="AD2120"/>
      <c r="AE2120"/>
      <c r="AF2120"/>
      <c r="AG2120"/>
      <c r="AH2120"/>
      <c r="AI2120"/>
      <c r="AJ2120"/>
      <c r="AK2120"/>
      <c r="AL2120"/>
      <c r="AM2120"/>
      <c r="AN2120"/>
      <c r="AO2120"/>
      <c r="AP2120"/>
      <c r="AQ2120"/>
      <c r="AR2120"/>
      <c r="AS2120"/>
      <c r="AT2120"/>
      <c r="AU2120"/>
      <c r="AV2120"/>
      <c r="AW2120"/>
      <c r="AX2120"/>
      <c r="AY2120"/>
      <c r="AZ2120"/>
      <c r="BA2120"/>
      <c r="BB2120"/>
      <c r="BC2120"/>
      <c r="BD2120"/>
      <c r="BE2120"/>
      <c r="BF2120"/>
      <c r="BG2120"/>
      <c r="BH2120"/>
      <c r="BI2120"/>
      <c r="BJ2120"/>
      <c r="BK2120"/>
      <c r="BL2120"/>
      <c r="BM2120"/>
      <c r="BN2120"/>
      <c r="BO2120"/>
      <c r="BP2120"/>
      <c r="BQ2120"/>
      <c r="BR2120"/>
      <c r="BS2120"/>
      <c r="BT2120"/>
    </row>
    <row r="2121" spans="1:72" s="8" customFormat="1" x14ac:dyDescent="0.25">
      <c r="A2121" s="93"/>
      <c r="B2121" s="93"/>
      <c r="C2121" s="93"/>
      <c r="D2121" s="93"/>
      <c r="E2121" s="104"/>
      <c r="F2121" s="104"/>
      <c r="G2121" s="104"/>
      <c r="H2121" s="104"/>
      <c r="I2121" s="104"/>
      <c r="J2121" s="104"/>
      <c r="K2121" s="104"/>
      <c r="L2121" s="104"/>
      <c r="M2121"/>
      <c r="N2121"/>
      <c r="O2121"/>
      <c r="P2121"/>
      <c r="Q2121"/>
      <c r="R2121"/>
      <c r="S2121"/>
      <c r="T2121"/>
      <c r="U2121"/>
      <c r="V2121"/>
      <c r="W2121"/>
      <c r="X2121"/>
      <c r="Y2121"/>
      <c r="Z2121"/>
      <c r="AA2121"/>
      <c r="AB2121"/>
      <c r="AC2121"/>
      <c r="AD2121"/>
      <c r="AE2121"/>
      <c r="AF2121"/>
      <c r="AG2121"/>
      <c r="AH2121"/>
      <c r="AI2121"/>
      <c r="AJ2121"/>
      <c r="AK2121"/>
      <c r="AL2121"/>
      <c r="AM2121"/>
      <c r="AN2121"/>
      <c r="AO2121"/>
      <c r="AP2121"/>
      <c r="AQ2121"/>
      <c r="AR2121"/>
      <c r="AS2121"/>
      <c r="AT2121"/>
      <c r="AU2121"/>
      <c r="AV2121"/>
      <c r="AW2121"/>
      <c r="AX2121"/>
      <c r="AY2121"/>
      <c r="AZ2121"/>
      <c r="BA2121"/>
      <c r="BB2121"/>
      <c r="BC2121"/>
      <c r="BD2121"/>
      <c r="BE2121"/>
      <c r="BF2121"/>
      <c r="BG2121"/>
      <c r="BH2121"/>
      <c r="BI2121"/>
      <c r="BJ2121"/>
      <c r="BK2121"/>
      <c r="BL2121"/>
      <c r="BM2121"/>
      <c r="BN2121"/>
      <c r="BO2121"/>
      <c r="BP2121"/>
      <c r="BQ2121"/>
      <c r="BR2121"/>
      <c r="BS2121"/>
      <c r="BT2121"/>
    </row>
    <row r="2122" spans="1:72" s="8" customFormat="1" x14ac:dyDescent="0.25">
      <c r="A2122" s="93"/>
      <c r="B2122" s="93"/>
      <c r="C2122" s="93"/>
      <c r="D2122" s="93"/>
      <c r="E2122" s="104"/>
      <c r="F2122" s="104"/>
      <c r="G2122" s="104"/>
      <c r="H2122" s="104"/>
      <c r="I2122" s="104"/>
      <c r="J2122" s="104"/>
      <c r="K2122" s="104"/>
      <c r="L2122" s="104"/>
      <c r="M2122"/>
      <c r="N2122"/>
      <c r="O2122"/>
      <c r="P2122"/>
      <c r="Q2122"/>
      <c r="R2122"/>
      <c r="S2122"/>
      <c r="T2122"/>
      <c r="U2122"/>
      <c r="V2122"/>
      <c r="W2122"/>
      <c r="X2122"/>
      <c r="Y2122"/>
      <c r="Z2122"/>
      <c r="AA2122"/>
      <c r="AB2122"/>
      <c r="AC2122"/>
      <c r="AD2122"/>
      <c r="AE2122"/>
      <c r="AF2122"/>
      <c r="AG2122"/>
      <c r="AH2122"/>
      <c r="AI2122"/>
      <c r="AJ2122"/>
      <c r="AK2122"/>
      <c r="AL2122"/>
      <c r="AM2122"/>
      <c r="AN2122"/>
      <c r="AO2122"/>
      <c r="AP2122"/>
      <c r="AQ2122"/>
      <c r="AR2122"/>
      <c r="AS2122"/>
      <c r="AT2122"/>
      <c r="AU2122"/>
      <c r="AV2122"/>
      <c r="AW2122"/>
      <c r="AX2122"/>
      <c r="AY2122"/>
      <c r="AZ2122"/>
      <c r="BA2122"/>
      <c r="BB2122"/>
      <c r="BC2122"/>
      <c r="BD2122"/>
      <c r="BE2122"/>
      <c r="BF2122"/>
      <c r="BG2122"/>
      <c r="BH2122"/>
      <c r="BI2122"/>
      <c r="BJ2122"/>
      <c r="BK2122"/>
      <c r="BL2122"/>
      <c r="BM2122"/>
      <c r="BN2122"/>
      <c r="BO2122"/>
      <c r="BP2122"/>
      <c r="BQ2122"/>
      <c r="BR2122"/>
      <c r="BS2122"/>
      <c r="BT2122"/>
    </row>
    <row r="2123" spans="1:72" s="8" customFormat="1" x14ac:dyDescent="0.25">
      <c r="A2123" s="93"/>
      <c r="B2123" s="93"/>
      <c r="C2123" s="93"/>
      <c r="D2123" s="93"/>
      <c r="E2123" s="104"/>
      <c r="F2123" s="104"/>
      <c r="G2123" s="104"/>
      <c r="H2123" s="104"/>
      <c r="I2123" s="104"/>
      <c r="J2123" s="104"/>
      <c r="K2123" s="104"/>
      <c r="L2123" s="104"/>
      <c r="M2123"/>
      <c r="N2123"/>
      <c r="O2123"/>
      <c r="P2123"/>
      <c r="Q2123"/>
      <c r="R2123"/>
      <c r="S2123"/>
      <c r="T2123"/>
      <c r="U2123"/>
      <c r="V2123"/>
      <c r="W2123"/>
      <c r="X2123"/>
      <c r="Y2123"/>
      <c r="Z2123"/>
      <c r="AA2123"/>
      <c r="AB2123"/>
      <c r="AC2123"/>
      <c r="AD2123"/>
      <c r="AE2123"/>
      <c r="AF2123"/>
      <c r="AG2123"/>
      <c r="AH2123"/>
      <c r="AI2123"/>
      <c r="AJ2123"/>
      <c r="AK2123"/>
      <c r="AL2123"/>
      <c r="AM2123"/>
      <c r="AN2123"/>
      <c r="AO2123"/>
      <c r="AP2123"/>
      <c r="AQ2123"/>
      <c r="AR2123"/>
      <c r="AS2123"/>
      <c r="AT2123"/>
      <c r="AU2123"/>
      <c r="AV2123"/>
      <c r="AW2123"/>
      <c r="AX2123"/>
      <c r="AY2123"/>
      <c r="AZ2123"/>
      <c r="BA2123"/>
      <c r="BB2123"/>
      <c r="BC2123"/>
      <c r="BD2123"/>
      <c r="BE2123"/>
      <c r="BF2123"/>
      <c r="BG2123"/>
      <c r="BH2123"/>
      <c r="BI2123"/>
      <c r="BJ2123"/>
      <c r="BK2123"/>
      <c r="BL2123"/>
      <c r="BM2123"/>
      <c r="BN2123"/>
      <c r="BO2123"/>
      <c r="BP2123"/>
      <c r="BQ2123"/>
      <c r="BR2123"/>
      <c r="BS2123"/>
      <c r="BT2123"/>
    </row>
    <row r="2124" spans="1:72" s="8" customFormat="1" x14ac:dyDescent="0.25">
      <c r="A2124" s="93"/>
      <c r="B2124" s="93"/>
      <c r="C2124" s="93"/>
      <c r="D2124" s="93"/>
      <c r="E2124" s="104"/>
      <c r="F2124" s="104"/>
      <c r="G2124" s="104"/>
      <c r="H2124" s="104"/>
      <c r="I2124" s="104"/>
      <c r="J2124" s="104"/>
      <c r="K2124" s="104"/>
      <c r="L2124" s="104"/>
      <c r="M2124"/>
      <c r="N2124"/>
      <c r="O2124"/>
      <c r="P2124"/>
      <c r="Q2124"/>
      <c r="R2124"/>
      <c r="S2124"/>
      <c r="T2124"/>
      <c r="U2124"/>
      <c r="V2124"/>
      <c r="W2124"/>
      <c r="X2124"/>
      <c r="Y2124"/>
      <c r="Z2124"/>
      <c r="AA2124"/>
      <c r="AB2124"/>
      <c r="AC2124"/>
      <c r="AD2124"/>
      <c r="AE2124"/>
      <c r="AF2124"/>
      <c r="AG2124"/>
      <c r="AH2124"/>
      <c r="AI2124"/>
      <c r="AJ2124"/>
      <c r="AK2124"/>
      <c r="AL2124"/>
      <c r="AM2124"/>
      <c r="AN2124"/>
      <c r="AO2124"/>
      <c r="AP2124"/>
      <c r="AQ2124"/>
      <c r="AR2124"/>
      <c r="AS2124"/>
      <c r="AT2124"/>
      <c r="AU2124"/>
      <c r="AV2124"/>
      <c r="AW2124"/>
      <c r="AX2124"/>
      <c r="AY2124"/>
      <c r="AZ2124"/>
      <c r="BA2124"/>
      <c r="BB2124"/>
      <c r="BC2124"/>
      <c r="BD2124"/>
      <c r="BE2124"/>
      <c r="BF2124"/>
      <c r="BG2124"/>
      <c r="BH2124"/>
      <c r="BI2124"/>
      <c r="BJ2124"/>
      <c r="BK2124"/>
      <c r="BL2124"/>
      <c r="BM2124"/>
      <c r="BN2124"/>
      <c r="BO2124"/>
      <c r="BP2124"/>
      <c r="BQ2124"/>
      <c r="BR2124"/>
      <c r="BS2124"/>
      <c r="BT2124"/>
    </row>
    <row r="2125" spans="1:72" s="8" customFormat="1" x14ac:dyDescent="0.25">
      <c r="A2125" s="93"/>
      <c r="B2125" s="93"/>
      <c r="C2125" s="93"/>
      <c r="D2125" s="93"/>
      <c r="E2125" s="104"/>
      <c r="F2125" s="104"/>
      <c r="G2125" s="104"/>
      <c r="H2125" s="104"/>
      <c r="I2125" s="104"/>
      <c r="J2125" s="104"/>
      <c r="K2125" s="104"/>
      <c r="L2125" s="104"/>
      <c r="M2125"/>
      <c r="N2125"/>
      <c r="O2125"/>
      <c r="P2125"/>
      <c r="Q2125"/>
      <c r="R2125"/>
      <c r="S2125"/>
      <c r="T2125"/>
      <c r="U2125"/>
      <c r="V2125"/>
      <c r="W2125"/>
      <c r="X2125"/>
      <c r="Y2125"/>
      <c r="Z2125"/>
      <c r="AA2125"/>
      <c r="AB2125"/>
      <c r="AC2125"/>
      <c r="AD2125"/>
      <c r="AE2125"/>
      <c r="AF2125"/>
      <c r="AG2125"/>
      <c r="AH2125"/>
      <c r="AI2125"/>
      <c r="AJ2125"/>
      <c r="AK2125"/>
      <c r="AL2125"/>
      <c r="AM2125"/>
      <c r="AN2125"/>
      <c r="AO2125"/>
      <c r="AP2125"/>
      <c r="AQ2125"/>
      <c r="AR2125"/>
      <c r="AS2125"/>
      <c r="AT2125"/>
      <c r="AU2125"/>
      <c r="AV2125"/>
      <c r="AW2125"/>
      <c r="AX2125"/>
      <c r="AY2125"/>
      <c r="AZ2125"/>
      <c r="BA2125"/>
      <c r="BB2125"/>
      <c r="BC2125"/>
      <c r="BD2125"/>
      <c r="BE2125"/>
      <c r="BF2125"/>
      <c r="BG2125"/>
      <c r="BH2125"/>
      <c r="BI2125"/>
      <c r="BJ2125"/>
      <c r="BK2125"/>
      <c r="BL2125"/>
      <c r="BM2125"/>
      <c r="BN2125"/>
      <c r="BO2125"/>
      <c r="BP2125"/>
      <c r="BQ2125"/>
      <c r="BR2125"/>
      <c r="BS2125"/>
      <c r="BT2125"/>
    </row>
    <row r="2126" spans="1:72" s="8" customFormat="1" x14ac:dyDescent="0.25">
      <c r="A2126" s="93"/>
      <c r="B2126" s="93"/>
      <c r="C2126" s="93"/>
      <c r="D2126" s="93"/>
      <c r="E2126" s="104"/>
      <c r="F2126" s="104"/>
      <c r="G2126" s="104"/>
      <c r="H2126" s="104"/>
      <c r="I2126" s="104"/>
      <c r="J2126" s="104"/>
      <c r="K2126" s="104"/>
      <c r="L2126" s="104"/>
      <c r="M2126"/>
      <c r="N2126"/>
      <c r="O2126"/>
      <c r="P2126"/>
      <c r="Q2126"/>
      <c r="R2126"/>
      <c r="S2126"/>
      <c r="T2126"/>
      <c r="U2126"/>
      <c r="V2126"/>
      <c r="W2126"/>
      <c r="X2126"/>
      <c r="Y2126"/>
      <c r="Z2126"/>
      <c r="AA2126"/>
      <c r="AB2126"/>
      <c r="AC2126"/>
      <c r="AD2126"/>
      <c r="AE2126"/>
      <c r="AF2126"/>
      <c r="AG2126"/>
      <c r="AH2126"/>
      <c r="AI2126"/>
      <c r="AJ2126"/>
      <c r="AK2126"/>
      <c r="AL2126"/>
      <c r="AM2126"/>
      <c r="AN2126"/>
      <c r="AO2126"/>
      <c r="AP2126"/>
      <c r="AQ2126"/>
      <c r="AR2126"/>
      <c r="AS2126"/>
      <c r="AT2126"/>
      <c r="AU2126"/>
      <c r="AV2126"/>
      <c r="AW2126"/>
      <c r="AX2126"/>
      <c r="AY2126"/>
      <c r="AZ2126"/>
      <c r="BA2126"/>
      <c r="BB2126"/>
      <c r="BC2126"/>
      <c r="BD2126"/>
      <c r="BE2126"/>
      <c r="BF2126"/>
      <c r="BG2126"/>
      <c r="BH2126"/>
      <c r="BI2126"/>
      <c r="BJ2126"/>
      <c r="BK2126"/>
      <c r="BL2126"/>
      <c r="BM2126"/>
      <c r="BN2126"/>
      <c r="BO2126"/>
      <c r="BP2126"/>
      <c r="BQ2126"/>
      <c r="BR2126"/>
      <c r="BS2126"/>
      <c r="BT2126"/>
    </row>
    <row r="2127" spans="1:72" s="8" customFormat="1" x14ac:dyDescent="0.25">
      <c r="A2127" s="93"/>
      <c r="B2127" s="93"/>
      <c r="C2127" s="93"/>
      <c r="D2127" s="93"/>
      <c r="E2127" s="104"/>
      <c r="F2127" s="104"/>
      <c r="G2127" s="104"/>
      <c r="H2127" s="104"/>
      <c r="I2127" s="104"/>
      <c r="J2127" s="104"/>
      <c r="K2127" s="104"/>
      <c r="L2127" s="104"/>
      <c r="M2127"/>
      <c r="N2127"/>
      <c r="O2127"/>
      <c r="P2127"/>
      <c r="Q2127"/>
      <c r="R2127"/>
      <c r="S2127"/>
      <c r="T2127"/>
      <c r="U2127"/>
      <c r="V2127"/>
      <c r="W2127"/>
      <c r="X2127"/>
      <c r="Y2127"/>
      <c r="Z2127"/>
      <c r="AA2127"/>
      <c r="AB2127"/>
      <c r="AC2127"/>
      <c r="AD2127"/>
      <c r="AE2127"/>
      <c r="AF2127"/>
      <c r="AG2127"/>
      <c r="AH2127"/>
      <c r="AI2127"/>
      <c r="AJ2127"/>
      <c r="AK2127"/>
      <c r="AL2127"/>
      <c r="AM2127"/>
      <c r="AN2127"/>
      <c r="AO2127"/>
      <c r="AP2127"/>
      <c r="AQ2127"/>
      <c r="AR2127"/>
      <c r="AS2127"/>
      <c r="AT2127"/>
      <c r="AU2127"/>
      <c r="AV2127"/>
      <c r="AW2127"/>
      <c r="AX2127"/>
      <c r="AY2127"/>
      <c r="AZ2127"/>
      <c r="BA2127"/>
      <c r="BB2127"/>
      <c r="BC2127"/>
      <c r="BD2127"/>
      <c r="BE2127"/>
      <c r="BF2127"/>
      <c r="BG2127"/>
      <c r="BH2127"/>
      <c r="BI2127"/>
      <c r="BJ2127"/>
      <c r="BK2127"/>
      <c r="BL2127"/>
      <c r="BM2127"/>
      <c r="BN2127"/>
      <c r="BO2127"/>
      <c r="BP2127"/>
      <c r="BQ2127"/>
      <c r="BR2127"/>
      <c r="BS2127"/>
      <c r="BT2127"/>
    </row>
    <row r="2128" spans="1:72" s="8" customFormat="1" x14ac:dyDescent="0.25">
      <c r="A2128" s="93"/>
      <c r="B2128" s="93"/>
      <c r="C2128" s="93"/>
      <c r="D2128" s="93"/>
      <c r="E2128" s="104"/>
      <c r="F2128" s="104"/>
      <c r="G2128" s="104"/>
      <c r="H2128" s="104"/>
      <c r="I2128" s="104"/>
      <c r="J2128" s="104"/>
      <c r="K2128" s="104"/>
      <c r="L2128" s="104"/>
      <c r="M2128"/>
      <c r="N2128"/>
      <c r="O2128"/>
      <c r="P2128"/>
      <c r="Q2128"/>
      <c r="R2128"/>
      <c r="S2128"/>
      <c r="T2128"/>
      <c r="U2128"/>
      <c r="V2128"/>
      <c r="W2128"/>
      <c r="X2128"/>
      <c r="Y2128"/>
      <c r="Z2128"/>
      <c r="AA2128"/>
      <c r="AB2128"/>
      <c r="AC2128"/>
      <c r="AD2128"/>
      <c r="AE2128"/>
      <c r="AF2128"/>
      <c r="AG2128"/>
      <c r="AH2128"/>
      <c r="AI2128"/>
      <c r="AJ2128"/>
      <c r="AK2128"/>
      <c r="AL2128"/>
      <c r="AM2128"/>
      <c r="AN2128"/>
      <c r="AO2128"/>
      <c r="AP2128"/>
      <c r="AQ2128"/>
      <c r="AR2128"/>
      <c r="AS2128"/>
      <c r="AT2128"/>
      <c r="AU2128"/>
      <c r="AV2128"/>
      <c r="AW2128"/>
      <c r="AX2128"/>
      <c r="AY2128"/>
      <c r="AZ2128"/>
      <c r="BA2128"/>
      <c r="BB2128"/>
      <c r="BC2128"/>
      <c r="BD2128"/>
      <c r="BE2128"/>
      <c r="BF2128"/>
      <c r="BG2128"/>
      <c r="BH2128"/>
      <c r="BI2128"/>
      <c r="BJ2128"/>
      <c r="BK2128"/>
      <c r="BL2128"/>
      <c r="BM2128"/>
      <c r="BN2128"/>
      <c r="BO2128"/>
      <c r="BP2128"/>
      <c r="BQ2128"/>
      <c r="BR2128"/>
      <c r="BS2128"/>
      <c r="BT2128"/>
    </row>
    <row r="2129" spans="1:72" s="8" customFormat="1" x14ac:dyDescent="0.25">
      <c r="A2129" s="93"/>
      <c r="B2129" s="93"/>
      <c r="C2129" s="93"/>
      <c r="D2129" s="93"/>
      <c r="E2129" s="104"/>
      <c r="F2129" s="104"/>
      <c r="G2129" s="104"/>
      <c r="H2129" s="104"/>
      <c r="I2129" s="104"/>
      <c r="J2129" s="104"/>
      <c r="K2129" s="104"/>
      <c r="L2129" s="104"/>
      <c r="M2129"/>
      <c r="N2129"/>
      <c r="O2129"/>
      <c r="P2129"/>
      <c r="Q2129"/>
      <c r="R2129"/>
      <c r="S2129"/>
      <c r="T2129"/>
      <c r="U2129"/>
      <c r="V2129"/>
      <c r="W2129"/>
      <c r="X2129"/>
      <c r="Y2129"/>
      <c r="Z2129"/>
      <c r="AA2129"/>
      <c r="AB2129"/>
      <c r="AC2129"/>
      <c r="AD2129"/>
      <c r="AE2129"/>
      <c r="AF2129"/>
      <c r="AG2129"/>
      <c r="AH2129"/>
      <c r="AI2129"/>
      <c r="AJ2129"/>
      <c r="AK2129"/>
      <c r="AL2129"/>
      <c r="AM2129"/>
      <c r="AN2129"/>
      <c r="AO2129"/>
      <c r="AP2129"/>
      <c r="AQ2129"/>
      <c r="AR2129"/>
      <c r="AS2129"/>
      <c r="AT2129"/>
      <c r="AU2129"/>
      <c r="AV2129"/>
      <c r="AW2129"/>
      <c r="AX2129"/>
      <c r="AY2129"/>
      <c r="AZ2129"/>
      <c r="BA2129"/>
      <c r="BB2129"/>
      <c r="BC2129"/>
      <c r="BD2129"/>
      <c r="BE2129"/>
      <c r="BF2129"/>
      <c r="BG2129"/>
      <c r="BH2129"/>
      <c r="BI2129"/>
      <c r="BJ2129"/>
      <c r="BK2129"/>
      <c r="BL2129"/>
      <c r="BM2129"/>
      <c r="BN2129"/>
      <c r="BO2129"/>
      <c r="BP2129"/>
      <c r="BQ2129"/>
      <c r="BR2129"/>
      <c r="BS2129"/>
      <c r="BT2129"/>
    </row>
    <row r="2130" spans="1:72" s="8" customFormat="1" x14ac:dyDescent="0.25">
      <c r="A2130" s="93"/>
      <c r="B2130" s="93"/>
      <c r="C2130" s="93"/>
      <c r="D2130" s="93"/>
      <c r="E2130" s="104"/>
      <c r="F2130" s="104"/>
      <c r="G2130" s="104"/>
      <c r="H2130" s="104"/>
      <c r="I2130" s="104"/>
      <c r="J2130" s="104"/>
      <c r="K2130" s="104"/>
      <c r="L2130" s="104"/>
      <c r="M2130"/>
      <c r="N2130"/>
      <c r="O2130"/>
      <c r="P2130"/>
      <c r="Q2130"/>
      <c r="R2130"/>
      <c r="S2130"/>
      <c r="T2130"/>
      <c r="U2130"/>
      <c r="V2130"/>
      <c r="W2130"/>
      <c r="X2130"/>
      <c r="Y2130"/>
      <c r="Z2130"/>
      <c r="AA2130"/>
      <c r="AB2130"/>
      <c r="AC2130"/>
      <c r="AD2130"/>
      <c r="AE2130"/>
      <c r="AF2130"/>
      <c r="AG2130"/>
      <c r="AH2130"/>
      <c r="AI2130"/>
      <c r="AJ2130"/>
      <c r="AK2130"/>
      <c r="AL2130"/>
      <c r="AM2130"/>
      <c r="AN2130"/>
      <c r="AO2130"/>
      <c r="AP2130"/>
      <c r="AQ2130"/>
      <c r="AR2130"/>
      <c r="AS2130"/>
      <c r="AT2130"/>
      <c r="AU2130"/>
      <c r="AV2130"/>
      <c r="AW2130"/>
      <c r="AX2130"/>
      <c r="AY2130"/>
      <c r="AZ2130"/>
      <c r="BA2130"/>
      <c r="BB2130"/>
      <c r="BC2130"/>
      <c r="BD2130"/>
      <c r="BE2130"/>
      <c r="BF2130"/>
      <c r="BG2130"/>
      <c r="BH2130"/>
      <c r="BI2130"/>
      <c r="BJ2130"/>
      <c r="BK2130"/>
      <c r="BL2130"/>
      <c r="BM2130"/>
      <c r="BN2130"/>
      <c r="BO2130"/>
      <c r="BP2130"/>
      <c r="BQ2130"/>
      <c r="BR2130"/>
      <c r="BS2130"/>
      <c r="BT2130"/>
    </row>
    <row r="2131" spans="1:72" s="8" customFormat="1" x14ac:dyDescent="0.25">
      <c r="A2131" s="93"/>
      <c r="B2131" s="93"/>
      <c r="C2131" s="93"/>
      <c r="D2131" s="93"/>
      <c r="E2131" s="104"/>
      <c r="F2131" s="104"/>
      <c r="G2131" s="104"/>
      <c r="H2131" s="104"/>
      <c r="I2131" s="104"/>
      <c r="J2131" s="104"/>
      <c r="K2131" s="104"/>
      <c r="L2131" s="104"/>
      <c r="M2131"/>
      <c r="N2131"/>
      <c r="O2131"/>
      <c r="P2131"/>
      <c r="Q2131"/>
      <c r="R2131"/>
      <c r="S2131"/>
      <c r="T2131"/>
      <c r="U2131"/>
      <c r="V2131"/>
      <c r="W2131"/>
      <c r="X2131"/>
      <c r="Y2131"/>
      <c r="Z2131"/>
      <c r="AA2131"/>
      <c r="AB2131"/>
      <c r="AC2131"/>
      <c r="AD2131"/>
      <c r="AE2131"/>
      <c r="AF2131"/>
      <c r="AG2131"/>
      <c r="AH2131"/>
      <c r="AI2131"/>
      <c r="AJ2131"/>
      <c r="AK2131"/>
      <c r="AL2131"/>
      <c r="AM2131"/>
      <c r="AN2131"/>
      <c r="AO2131"/>
      <c r="AP2131"/>
      <c r="AQ2131"/>
      <c r="AR2131"/>
      <c r="AS2131"/>
      <c r="AT2131"/>
      <c r="AU2131"/>
      <c r="AV2131"/>
      <c r="AW2131"/>
      <c r="AX2131"/>
      <c r="AY2131"/>
      <c r="AZ2131"/>
      <c r="BA2131"/>
      <c r="BB2131"/>
      <c r="BC2131"/>
      <c r="BD2131"/>
      <c r="BE2131"/>
      <c r="BF2131"/>
      <c r="BG2131"/>
      <c r="BH2131"/>
      <c r="BI2131"/>
      <c r="BJ2131"/>
      <c r="BK2131"/>
      <c r="BL2131"/>
      <c r="BM2131"/>
      <c r="BN2131"/>
      <c r="BO2131"/>
      <c r="BP2131"/>
      <c r="BQ2131"/>
      <c r="BR2131"/>
      <c r="BS2131"/>
      <c r="BT2131"/>
    </row>
    <row r="2132" spans="1:72" s="8" customFormat="1" x14ac:dyDescent="0.25">
      <c r="A2132" s="93"/>
      <c r="B2132" s="93"/>
      <c r="C2132" s="93"/>
      <c r="D2132" s="93"/>
      <c r="E2132" s="104"/>
      <c r="F2132" s="104"/>
      <c r="G2132" s="104"/>
      <c r="H2132" s="104"/>
      <c r="I2132" s="104"/>
      <c r="J2132" s="104"/>
      <c r="K2132" s="104"/>
      <c r="L2132" s="104"/>
      <c r="M2132"/>
      <c r="N2132"/>
      <c r="O2132"/>
      <c r="P2132"/>
      <c r="Q2132"/>
      <c r="R2132"/>
      <c r="S2132"/>
      <c r="T2132"/>
      <c r="U2132"/>
      <c r="V2132"/>
      <c r="W2132"/>
      <c r="X2132"/>
      <c r="Y2132"/>
      <c r="Z2132"/>
      <c r="AA2132"/>
      <c r="AB2132"/>
      <c r="AC2132"/>
      <c r="AD2132"/>
      <c r="AE2132"/>
      <c r="AF2132"/>
      <c r="AG2132"/>
      <c r="AH2132"/>
      <c r="AI2132"/>
      <c r="AJ2132"/>
      <c r="AK2132"/>
      <c r="AL2132"/>
      <c r="AM2132"/>
      <c r="AN2132"/>
      <c r="AO2132"/>
      <c r="AP2132"/>
      <c r="AQ2132"/>
      <c r="AR2132"/>
      <c r="AS2132"/>
      <c r="AT2132"/>
      <c r="AU2132"/>
      <c r="AV2132"/>
      <c r="AW2132"/>
      <c r="AX2132"/>
      <c r="AY2132"/>
      <c r="AZ2132"/>
      <c r="BA2132"/>
      <c r="BB2132"/>
      <c r="BC2132"/>
      <c r="BD2132"/>
      <c r="BE2132"/>
      <c r="BF2132"/>
      <c r="BG2132"/>
      <c r="BH2132"/>
      <c r="BI2132"/>
      <c r="BJ2132"/>
      <c r="BK2132"/>
      <c r="BL2132"/>
      <c r="BM2132"/>
      <c r="BN2132"/>
      <c r="BO2132"/>
      <c r="BP2132"/>
      <c r="BQ2132"/>
      <c r="BR2132"/>
      <c r="BS2132"/>
      <c r="BT2132"/>
    </row>
    <row r="2133" spans="1:72" s="8" customFormat="1" x14ac:dyDescent="0.25">
      <c r="A2133" s="93"/>
      <c r="B2133" s="93"/>
      <c r="C2133" s="93"/>
      <c r="D2133" s="93"/>
      <c r="E2133" s="104"/>
      <c r="F2133" s="104"/>
      <c r="G2133" s="104"/>
      <c r="H2133" s="104"/>
      <c r="I2133" s="104"/>
      <c r="J2133" s="104"/>
      <c r="K2133" s="104"/>
      <c r="L2133" s="104"/>
      <c r="M2133"/>
      <c r="N2133"/>
      <c r="O2133"/>
      <c r="P2133"/>
      <c r="Q2133"/>
      <c r="R2133"/>
      <c r="S2133"/>
      <c r="T2133"/>
      <c r="U2133"/>
      <c r="V2133"/>
      <c r="W2133"/>
      <c r="X2133"/>
      <c r="Y2133"/>
      <c r="Z2133"/>
      <c r="AA2133"/>
      <c r="AB2133"/>
      <c r="AC2133"/>
      <c r="AD2133"/>
      <c r="AE2133"/>
      <c r="AF2133"/>
      <c r="AG2133"/>
      <c r="AH2133"/>
      <c r="AI2133"/>
      <c r="AJ2133"/>
      <c r="AK2133"/>
      <c r="AL2133"/>
      <c r="AM2133"/>
      <c r="AN2133"/>
      <c r="AO2133"/>
      <c r="AP2133"/>
      <c r="AQ2133"/>
      <c r="AR2133"/>
      <c r="AS2133"/>
      <c r="AT2133"/>
      <c r="AU2133"/>
      <c r="AV2133"/>
      <c r="AW2133"/>
      <c r="AX2133"/>
      <c r="AY2133"/>
      <c r="AZ2133"/>
      <c r="BA2133"/>
      <c r="BB2133"/>
      <c r="BC2133"/>
      <c r="BD2133"/>
      <c r="BE2133"/>
      <c r="BF2133"/>
      <c r="BG2133"/>
      <c r="BH2133"/>
      <c r="BI2133"/>
      <c r="BJ2133"/>
      <c r="BK2133"/>
      <c r="BL2133"/>
      <c r="BM2133"/>
      <c r="BN2133"/>
      <c r="BO2133"/>
      <c r="BP2133"/>
      <c r="BQ2133"/>
      <c r="BR2133"/>
      <c r="BS2133"/>
      <c r="BT2133"/>
    </row>
    <row r="2134" spans="1:72" s="8" customFormat="1" x14ac:dyDescent="0.25">
      <c r="A2134" s="93"/>
      <c r="B2134" s="93"/>
      <c r="C2134" s="93"/>
      <c r="D2134" s="93"/>
      <c r="E2134" s="104"/>
      <c r="F2134" s="104"/>
      <c r="G2134" s="104"/>
      <c r="H2134" s="104"/>
      <c r="I2134" s="104"/>
      <c r="J2134" s="104"/>
      <c r="K2134" s="104"/>
      <c r="L2134" s="104"/>
      <c r="M2134"/>
      <c r="N2134"/>
      <c r="O2134"/>
      <c r="P2134"/>
      <c r="Q2134"/>
      <c r="R2134"/>
      <c r="S2134"/>
      <c r="T2134"/>
      <c r="U2134"/>
      <c r="V2134"/>
      <c r="W2134"/>
      <c r="X2134"/>
      <c r="Y2134"/>
      <c r="Z2134"/>
      <c r="AA2134"/>
      <c r="AB2134"/>
      <c r="AC2134"/>
      <c r="AD2134"/>
      <c r="AE2134"/>
      <c r="AF2134"/>
      <c r="AG2134"/>
      <c r="AH2134"/>
      <c r="AI2134"/>
      <c r="AJ2134"/>
      <c r="AK2134"/>
      <c r="AL2134"/>
      <c r="AM2134"/>
      <c r="AN2134"/>
      <c r="AO2134"/>
      <c r="AP2134"/>
      <c r="AQ2134"/>
      <c r="AR2134"/>
      <c r="AS2134"/>
      <c r="AT2134"/>
      <c r="AU2134"/>
      <c r="AV2134"/>
      <c r="AW2134"/>
      <c r="AX2134"/>
      <c r="AY2134"/>
      <c r="AZ2134"/>
      <c r="BA2134"/>
      <c r="BB2134"/>
      <c r="BC2134"/>
      <c r="BD2134"/>
      <c r="BE2134"/>
      <c r="BF2134"/>
      <c r="BG2134"/>
      <c r="BH2134"/>
      <c r="BI2134"/>
      <c r="BJ2134"/>
      <c r="BK2134"/>
      <c r="BL2134"/>
      <c r="BM2134"/>
      <c r="BN2134"/>
      <c r="BO2134"/>
      <c r="BP2134"/>
      <c r="BQ2134"/>
      <c r="BR2134"/>
      <c r="BS2134"/>
      <c r="BT2134"/>
    </row>
    <row r="2135" spans="1:72" s="8" customFormat="1" x14ac:dyDescent="0.25">
      <c r="A2135" s="93"/>
      <c r="B2135" s="93"/>
      <c r="C2135" s="93"/>
      <c r="D2135" s="93"/>
      <c r="E2135" s="104"/>
      <c r="F2135" s="104"/>
      <c r="G2135" s="104"/>
      <c r="H2135" s="104"/>
      <c r="I2135" s="104"/>
      <c r="J2135" s="104"/>
      <c r="K2135" s="104"/>
      <c r="L2135" s="104"/>
      <c r="M2135"/>
      <c r="N2135"/>
      <c r="O2135"/>
      <c r="P2135"/>
      <c r="Q2135"/>
      <c r="R2135"/>
      <c r="S2135"/>
      <c r="T2135"/>
      <c r="U2135"/>
      <c r="V2135"/>
      <c r="W2135"/>
      <c r="X2135"/>
      <c r="Y2135"/>
      <c r="Z2135"/>
      <c r="AA2135"/>
      <c r="AB2135"/>
      <c r="AC2135"/>
      <c r="AD2135"/>
      <c r="AE2135"/>
      <c r="AF2135"/>
      <c r="AG2135"/>
      <c r="AH2135"/>
      <c r="AI2135"/>
      <c r="AJ2135"/>
      <c r="AK2135"/>
      <c r="AL2135"/>
      <c r="AM2135"/>
      <c r="AN2135"/>
      <c r="AO2135"/>
      <c r="AP2135"/>
      <c r="AQ2135"/>
      <c r="AR2135"/>
      <c r="AS2135"/>
      <c r="AT2135"/>
      <c r="AU2135"/>
      <c r="AV2135"/>
      <c r="AW2135"/>
      <c r="AX2135"/>
      <c r="AY2135"/>
      <c r="AZ2135"/>
      <c r="BA2135"/>
      <c r="BB2135"/>
      <c r="BC2135"/>
      <c r="BD2135"/>
      <c r="BE2135"/>
      <c r="BF2135"/>
      <c r="BG2135"/>
      <c r="BH2135"/>
      <c r="BI2135"/>
      <c r="BJ2135"/>
      <c r="BK2135"/>
      <c r="BL2135"/>
      <c r="BM2135"/>
      <c r="BN2135"/>
      <c r="BO2135"/>
      <c r="BP2135"/>
      <c r="BQ2135"/>
      <c r="BR2135"/>
      <c r="BS2135"/>
      <c r="BT2135"/>
    </row>
    <row r="2136" spans="1:72" s="8" customFormat="1" x14ac:dyDescent="0.25">
      <c r="A2136" s="93"/>
      <c r="B2136" s="93"/>
      <c r="C2136" s="93"/>
      <c r="D2136" s="93"/>
      <c r="E2136" s="104"/>
      <c r="F2136" s="104"/>
      <c r="G2136" s="104"/>
      <c r="H2136" s="104"/>
      <c r="I2136" s="104"/>
      <c r="J2136" s="104"/>
      <c r="K2136" s="104"/>
      <c r="L2136" s="104"/>
      <c r="M2136"/>
      <c r="N2136"/>
      <c r="O2136"/>
      <c r="P2136"/>
      <c r="Q2136"/>
      <c r="R2136"/>
      <c r="S2136"/>
      <c r="T2136"/>
      <c r="U2136"/>
      <c r="V2136"/>
      <c r="W2136"/>
      <c r="X2136"/>
      <c r="Y2136"/>
      <c r="Z2136"/>
      <c r="AA2136"/>
      <c r="AB2136"/>
      <c r="AC2136"/>
      <c r="AD2136"/>
      <c r="AE2136"/>
      <c r="AF2136"/>
      <c r="AG2136"/>
      <c r="AH2136"/>
      <c r="AI2136"/>
      <c r="AJ2136"/>
      <c r="AK2136"/>
      <c r="AL2136"/>
      <c r="AM2136"/>
      <c r="AN2136"/>
      <c r="AO2136"/>
      <c r="AP2136"/>
      <c r="AQ2136"/>
      <c r="AR2136"/>
      <c r="AS2136"/>
      <c r="AT2136"/>
      <c r="AU2136"/>
      <c r="AV2136"/>
      <c r="AW2136"/>
      <c r="AX2136"/>
      <c r="AY2136"/>
      <c r="AZ2136"/>
      <c r="BA2136"/>
      <c r="BB2136"/>
      <c r="BC2136"/>
      <c r="BD2136"/>
      <c r="BE2136"/>
      <c r="BF2136"/>
      <c r="BG2136"/>
      <c r="BH2136"/>
      <c r="BI2136"/>
      <c r="BJ2136"/>
      <c r="BK2136"/>
      <c r="BL2136"/>
      <c r="BM2136"/>
      <c r="BN2136"/>
      <c r="BO2136"/>
      <c r="BP2136"/>
      <c r="BQ2136"/>
      <c r="BR2136"/>
      <c r="BS2136"/>
      <c r="BT2136"/>
    </row>
    <row r="2137" spans="1:72" s="8" customFormat="1" x14ac:dyDescent="0.25">
      <c r="A2137" s="93"/>
      <c r="B2137" s="93"/>
      <c r="C2137" s="93"/>
      <c r="D2137" s="93"/>
      <c r="E2137" s="104"/>
      <c r="F2137" s="104"/>
      <c r="G2137" s="104"/>
      <c r="H2137" s="104"/>
      <c r="I2137" s="104"/>
      <c r="J2137" s="104"/>
      <c r="K2137" s="104"/>
      <c r="L2137" s="104"/>
      <c r="M2137"/>
      <c r="N2137"/>
      <c r="O2137"/>
      <c r="P2137"/>
      <c r="Q2137"/>
      <c r="R2137"/>
      <c r="S2137"/>
      <c r="T2137"/>
      <c r="U2137"/>
      <c r="V2137"/>
      <c r="W2137"/>
      <c r="X2137"/>
      <c r="Y2137"/>
      <c r="Z2137"/>
      <c r="AA2137"/>
      <c r="AB2137"/>
      <c r="AC2137"/>
      <c r="AD2137"/>
      <c r="AE2137"/>
      <c r="AF2137"/>
      <c r="AG2137"/>
      <c r="AH2137"/>
      <c r="AI2137"/>
      <c r="AJ2137"/>
      <c r="AK2137"/>
      <c r="AL2137"/>
      <c r="AM2137"/>
      <c r="AN2137"/>
      <c r="AO2137"/>
      <c r="AP2137"/>
      <c r="AQ2137"/>
      <c r="AR2137"/>
      <c r="AS2137"/>
      <c r="AT2137"/>
      <c r="AU2137"/>
      <c r="AV2137"/>
      <c r="AW2137"/>
      <c r="AX2137"/>
      <c r="AY2137"/>
      <c r="AZ2137"/>
      <c r="BA2137"/>
      <c r="BB2137"/>
      <c r="BC2137"/>
      <c r="BD2137"/>
      <c r="BE2137"/>
      <c r="BF2137"/>
      <c r="BG2137"/>
      <c r="BH2137"/>
      <c r="BI2137"/>
      <c r="BJ2137"/>
      <c r="BK2137"/>
      <c r="BL2137"/>
      <c r="BM2137"/>
      <c r="BN2137"/>
      <c r="BO2137"/>
      <c r="BP2137"/>
      <c r="BQ2137"/>
      <c r="BR2137"/>
      <c r="BS2137"/>
      <c r="BT2137"/>
    </row>
    <row r="2138" spans="1:72" s="8" customFormat="1" x14ac:dyDescent="0.25">
      <c r="A2138" s="93"/>
      <c r="B2138" s="93"/>
      <c r="C2138" s="93"/>
      <c r="D2138" s="93"/>
      <c r="E2138" s="104"/>
      <c r="F2138" s="104"/>
      <c r="G2138" s="104"/>
      <c r="H2138" s="104"/>
      <c r="I2138" s="104"/>
      <c r="J2138" s="104"/>
      <c r="K2138" s="104"/>
      <c r="L2138" s="104"/>
      <c r="M2138"/>
      <c r="N2138"/>
      <c r="O2138"/>
      <c r="P2138"/>
      <c r="Q2138"/>
      <c r="R2138"/>
      <c r="S2138"/>
      <c r="T2138"/>
      <c r="U2138"/>
      <c r="V2138"/>
      <c r="W2138"/>
      <c r="X2138"/>
      <c r="Y2138"/>
      <c r="Z2138"/>
      <c r="AA2138"/>
      <c r="AB2138"/>
      <c r="AC2138"/>
      <c r="AD2138"/>
      <c r="AE2138"/>
      <c r="AF2138"/>
      <c r="AG2138"/>
      <c r="AH2138"/>
      <c r="AI2138"/>
      <c r="AJ2138"/>
      <c r="AK2138"/>
      <c r="AL2138"/>
      <c r="AM2138"/>
      <c r="AN2138"/>
      <c r="AO2138"/>
      <c r="AP2138"/>
      <c r="AQ2138"/>
      <c r="AR2138"/>
      <c r="AS2138"/>
      <c r="AT2138"/>
      <c r="AU2138"/>
      <c r="AV2138"/>
      <c r="AW2138"/>
      <c r="AX2138"/>
      <c r="AY2138"/>
      <c r="AZ2138"/>
      <c r="BA2138"/>
      <c r="BB2138"/>
      <c r="BC2138"/>
      <c r="BD2138"/>
      <c r="BE2138"/>
      <c r="BF2138"/>
      <c r="BG2138"/>
      <c r="BH2138"/>
      <c r="BI2138"/>
      <c r="BJ2138"/>
      <c r="BK2138"/>
      <c r="BL2138"/>
      <c r="BM2138"/>
      <c r="BN2138"/>
      <c r="BO2138"/>
      <c r="BP2138"/>
      <c r="BQ2138"/>
      <c r="BR2138"/>
      <c r="BS2138"/>
      <c r="BT2138"/>
    </row>
    <row r="2139" spans="1:72" s="8" customFormat="1" x14ac:dyDescent="0.25">
      <c r="A2139" s="93"/>
      <c r="B2139" s="93"/>
      <c r="C2139" s="93"/>
      <c r="D2139" s="93"/>
      <c r="E2139" s="104"/>
      <c r="F2139" s="104"/>
      <c r="G2139" s="104"/>
      <c r="H2139" s="104"/>
      <c r="I2139" s="104"/>
      <c r="J2139" s="104"/>
      <c r="K2139" s="104"/>
      <c r="L2139" s="104"/>
      <c r="M2139"/>
      <c r="N2139"/>
      <c r="O2139"/>
      <c r="P2139"/>
      <c r="Q2139"/>
      <c r="R2139"/>
      <c r="S2139"/>
      <c r="T2139"/>
      <c r="U2139"/>
      <c r="V2139"/>
      <c r="W2139"/>
      <c r="X2139"/>
      <c r="Y2139"/>
      <c r="Z2139"/>
      <c r="AA2139"/>
      <c r="AB2139"/>
      <c r="AC2139"/>
      <c r="AD2139"/>
      <c r="AE2139"/>
      <c r="AF2139"/>
      <c r="AG2139"/>
      <c r="AH2139"/>
      <c r="AI2139"/>
      <c r="AJ2139"/>
      <c r="AK2139"/>
      <c r="AL2139"/>
      <c r="AM2139"/>
      <c r="AN2139"/>
      <c r="AO2139"/>
      <c r="AP2139"/>
      <c r="AQ2139"/>
      <c r="AR2139"/>
      <c r="AS2139"/>
      <c r="AT2139"/>
      <c r="AU2139"/>
      <c r="AV2139"/>
      <c r="AW2139"/>
      <c r="AX2139"/>
      <c r="AY2139"/>
      <c r="AZ2139"/>
      <c r="BA2139"/>
      <c r="BB2139"/>
      <c r="BC2139"/>
      <c r="BD2139"/>
      <c r="BE2139"/>
      <c r="BF2139"/>
      <c r="BG2139"/>
      <c r="BH2139"/>
      <c r="BI2139"/>
      <c r="BJ2139"/>
      <c r="BK2139"/>
      <c r="BL2139"/>
      <c r="BM2139"/>
      <c r="BN2139"/>
      <c r="BO2139"/>
      <c r="BP2139"/>
      <c r="BQ2139"/>
      <c r="BR2139"/>
      <c r="BS2139"/>
      <c r="BT2139"/>
    </row>
    <row r="2140" spans="1:72" s="8" customFormat="1" x14ac:dyDescent="0.25">
      <c r="A2140" s="93"/>
      <c r="B2140" s="93"/>
      <c r="C2140" s="93"/>
      <c r="D2140" s="93"/>
      <c r="E2140" s="104"/>
      <c r="F2140" s="104"/>
      <c r="G2140" s="104"/>
      <c r="H2140" s="104"/>
      <c r="I2140" s="104"/>
      <c r="J2140" s="104"/>
      <c r="K2140" s="104"/>
      <c r="L2140" s="104"/>
      <c r="M2140"/>
      <c r="N2140"/>
      <c r="O2140"/>
      <c r="P2140"/>
      <c r="Q2140"/>
      <c r="R2140"/>
      <c r="S2140"/>
      <c r="T2140"/>
      <c r="U2140"/>
      <c r="V2140"/>
      <c r="W2140"/>
      <c r="X2140"/>
      <c r="Y2140"/>
      <c r="Z2140"/>
      <c r="AA2140"/>
      <c r="AB2140"/>
      <c r="AC2140"/>
      <c r="AD2140"/>
      <c r="AE2140"/>
      <c r="AF2140"/>
      <c r="AG2140"/>
      <c r="AH2140"/>
      <c r="AI2140"/>
      <c r="AJ2140"/>
      <c r="AK2140"/>
      <c r="AL2140"/>
      <c r="AM2140"/>
      <c r="AN2140"/>
      <c r="AO2140"/>
      <c r="AP2140"/>
      <c r="AQ2140"/>
      <c r="AR2140"/>
      <c r="AS2140"/>
      <c r="AT2140"/>
      <c r="AU2140"/>
      <c r="AV2140"/>
      <c r="AW2140"/>
      <c r="AX2140"/>
      <c r="AY2140"/>
      <c r="AZ2140"/>
      <c r="BA2140"/>
      <c r="BB2140"/>
      <c r="BC2140"/>
      <c r="BD2140"/>
      <c r="BE2140"/>
      <c r="BF2140"/>
      <c r="BG2140"/>
      <c r="BH2140"/>
      <c r="BI2140"/>
      <c r="BJ2140"/>
      <c r="BK2140"/>
      <c r="BL2140"/>
      <c r="BM2140"/>
      <c r="BN2140"/>
      <c r="BO2140"/>
      <c r="BP2140"/>
      <c r="BQ2140"/>
      <c r="BR2140"/>
      <c r="BS2140"/>
      <c r="BT2140"/>
    </row>
    <row r="2141" spans="1:72" s="8" customFormat="1" x14ac:dyDescent="0.25">
      <c r="A2141" s="93"/>
      <c r="B2141" s="93"/>
      <c r="C2141" s="93"/>
      <c r="D2141" s="93"/>
      <c r="E2141" s="104"/>
      <c r="F2141" s="104"/>
      <c r="G2141" s="104"/>
      <c r="H2141" s="104"/>
      <c r="I2141" s="104"/>
      <c r="J2141" s="104"/>
      <c r="K2141" s="104"/>
      <c r="L2141" s="104"/>
      <c r="M2141"/>
      <c r="N2141"/>
      <c r="O2141"/>
      <c r="P2141"/>
      <c r="Q2141"/>
      <c r="R2141"/>
      <c r="S2141"/>
      <c r="T2141"/>
      <c r="U2141"/>
      <c r="V2141"/>
      <c r="W2141"/>
      <c r="X2141"/>
      <c r="Y2141"/>
      <c r="Z2141"/>
      <c r="AA2141"/>
      <c r="AB2141"/>
      <c r="AC2141"/>
      <c r="AD2141"/>
      <c r="AE2141"/>
      <c r="AF2141"/>
      <c r="AG2141"/>
      <c r="AH2141"/>
      <c r="AI2141"/>
      <c r="AJ2141"/>
      <c r="AK2141"/>
      <c r="AL2141"/>
      <c r="AM2141"/>
      <c r="AN2141"/>
      <c r="AO2141"/>
      <c r="AP2141"/>
      <c r="AQ2141"/>
      <c r="AR2141"/>
      <c r="AS2141"/>
      <c r="AT2141"/>
      <c r="AU2141"/>
      <c r="AV2141"/>
      <c r="AW2141"/>
      <c r="AX2141"/>
      <c r="AY2141"/>
      <c r="AZ2141"/>
      <c r="BA2141"/>
      <c r="BB2141"/>
      <c r="BC2141"/>
      <c r="BD2141"/>
      <c r="BE2141"/>
      <c r="BF2141"/>
      <c r="BG2141"/>
      <c r="BH2141"/>
      <c r="BI2141"/>
      <c r="BJ2141"/>
      <c r="BK2141"/>
      <c r="BL2141"/>
      <c r="BM2141"/>
      <c r="BN2141"/>
      <c r="BO2141"/>
      <c r="BP2141"/>
      <c r="BQ2141"/>
      <c r="BR2141"/>
      <c r="BS2141"/>
      <c r="BT2141"/>
    </row>
    <row r="2142" spans="1:72" s="8" customFormat="1" x14ac:dyDescent="0.25">
      <c r="A2142" s="93"/>
      <c r="B2142" s="93"/>
      <c r="C2142" s="93"/>
      <c r="D2142" s="93"/>
      <c r="E2142" s="104"/>
      <c r="F2142" s="104"/>
      <c r="G2142" s="104"/>
      <c r="H2142" s="104"/>
      <c r="I2142" s="104"/>
      <c r="J2142" s="104"/>
      <c r="K2142" s="104"/>
      <c r="L2142" s="104"/>
      <c r="M2142"/>
      <c r="N2142"/>
      <c r="O2142"/>
      <c r="P2142"/>
      <c r="Q2142"/>
      <c r="R2142"/>
      <c r="S2142"/>
      <c r="T2142"/>
      <c r="U2142"/>
      <c r="V2142"/>
      <c r="W2142"/>
      <c r="X2142"/>
      <c r="Y2142"/>
      <c r="Z2142"/>
      <c r="AA2142"/>
      <c r="AB2142"/>
      <c r="AC2142"/>
      <c r="AD2142"/>
      <c r="AE2142"/>
      <c r="AF2142"/>
      <c r="AG2142"/>
      <c r="AH2142"/>
      <c r="AI2142"/>
      <c r="AJ2142"/>
      <c r="AK2142"/>
      <c r="AL2142"/>
      <c r="AM2142"/>
      <c r="AN2142"/>
      <c r="AO2142"/>
      <c r="AP2142"/>
      <c r="AQ2142"/>
      <c r="AR2142"/>
      <c r="AS2142"/>
      <c r="AT2142"/>
      <c r="AU2142"/>
      <c r="AV2142"/>
      <c r="AW2142"/>
      <c r="AX2142"/>
      <c r="AY2142"/>
      <c r="AZ2142"/>
      <c r="BA2142"/>
      <c r="BB2142"/>
      <c r="BC2142"/>
      <c r="BD2142"/>
      <c r="BE2142"/>
      <c r="BF2142"/>
      <c r="BG2142"/>
      <c r="BH2142"/>
      <c r="BI2142"/>
      <c r="BJ2142"/>
      <c r="BK2142"/>
      <c r="BL2142"/>
      <c r="BM2142"/>
      <c r="BN2142"/>
      <c r="BO2142"/>
      <c r="BP2142"/>
      <c r="BQ2142"/>
      <c r="BR2142"/>
      <c r="BS2142"/>
      <c r="BT2142"/>
    </row>
    <row r="2143" spans="1:72" s="8" customFormat="1" x14ac:dyDescent="0.25">
      <c r="A2143" s="93"/>
      <c r="B2143" s="93"/>
      <c r="C2143" s="93"/>
      <c r="D2143" s="93"/>
      <c r="E2143" s="104"/>
      <c r="F2143" s="104"/>
      <c r="G2143" s="104"/>
      <c r="H2143" s="104"/>
      <c r="I2143" s="104"/>
      <c r="J2143" s="104"/>
      <c r="K2143" s="104"/>
      <c r="L2143" s="104"/>
      <c r="M2143"/>
      <c r="N2143"/>
      <c r="O2143"/>
      <c r="P2143"/>
      <c r="Q2143"/>
      <c r="R2143"/>
      <c r="S2143"/>
      <c r="T2143"/>
      <c r="U2143"/>
      <c r="V2143"/>
      <c r="W2143"/>
      <c r="X2143"/>
      <c r="Y2143"/>
      <c r="Z2143"/>
      <c r="AA2143"/>
      <c r="AB2143"/>
      <c r="AC2143"/>
      <c r="AD2143"/>
      <c r="AE2143"/>
      <c r="AF2143"/>
      <c r="AG2143"/>
      <c r="AH2143"/>
      <c r="AI2143"/>
      <c r="AJ2143"/>
      <c r="AK2143"/>
      <c r="AL2143"/>
      <c r="AM2143"/>
      <c r="AN2143"/>
      <c r="AO2143"/>
      <c r="AP2143"/>
      <c r="AQ2143"/>
      <c r="AR2143"/>
      <c r="AS2143"/>
      <c r="AT2143"/>
      <c r="AU2143"/>
      <c r="AV2143"/>
      <c r="AW2143"/>
      <c r="AX2143"/>
      <c r="AY2143"/>
      <c r="AZ2143"/>
      <c r="BA2143"/>
      <c r="BB2143"/>
      <c r="BC2143"/>
      <c r="BD2143"/>
      <c r="BE2143"/>
      <c r="BF2143"/>
      <c r="BG2143"/>
      <c r="BH2143"/>
      <c r="BI2143"/>
      <c r="BJ2143"/>
      <c r="BK2143"/>
      <c r="BL2143"/>
      <c r="BM2143"/>
      <c r="BN2143"/>
      <c r="BO2143"/>
      <c r="BP2143"/>
      <c r="BQ2143"/>
      <c r="BR2143"/>
      <c r="BS2143"/>
      <c r="BT2143"/>
    </row>
    <row r="2144" spans="1:72" s="8" customFormat="1" x14ac:dyDescent="0.25">
      <c r="A2144" s="93"/>
      <c r="B2144" s="93"/>
      <c r="C2144" s="93"/>
      <c r="D2144" s="93"/>
      <c r="E2144" s="104"/>
      <c r="F2144" s="104"/>
      <c r="G2144" s="104"/>
      <c r="H2144" s="104"/>
      <c r="I2144" s="104"/>
      <c r="J2144" s="104"/>
      <c r="K2144" s="104"/>
      <c r="L2144" s="104"/>
      <c r="M2144"/>
      <c r="N2144"/>
      <c r="O2144"/>
      <c r="P2144"/>
      <c r="Q2144"/>
      <c r="R2144"/>
      <c r="S2144"/>
      <c r="T2144"/>
      <c r="U2144"/>
      <c r="V2144"/>
      <c r="W2144"/>
      <c r="X2144"/>
      <c r="Y2144"/>
      <c r="Z2144"/>
      <c r="AA2144"/>
      <c r="AB2144"/>
      <c r="AC2144"/>
      <c r="AD2144"/>
      <c r="AE2144"/>
      <c r="AF2144"/>
      <c r="AG2144"/>
      <c r="AH2144"/>
      <c r="AI2144"/>
      <c r="AJ2144"/>
      <c r="AK2144"/>
      <c r="AL2144"/>
      <c r="AM2144"/>
      <c r="AN2144"/>
      <c r="AO2144"/>
      <c r="AP2144"/>
      <c r="AQ2144"/>
      <c r="AR2144"/>
      <c r="AS2144"/>
      <c r="AT2144"/>
      <c r="AU2144"/>
      <c r="AV2144"/>
      <c r="AW2144"/>
      <c r="AX2144"/>
      <c r="AY2144"/>
      <c r="AZ2144"/>
      <c r="BA2144"/>
      <c r="BB2144"/>
      <c r="BC2144"/>
      <c r="BD2144"/>
      <c r="BE2144"/>
      <c r="BF2144"/>
      <c r="BG2144"/>
      <c r="BH2144"/>
      <c r="BI2144"/>
      <c r="BJ2144"/>
      <c r="BK2144"/>
      <c r="BL2144"/>
      <c r="BM2144"/>
      <c r="BN2144"/>
      <c r="BO2144"/>
      <c r="BP2144"/>
      <c r="BQ2144"/>
      <c r="BR2144"/>
      <c r="BS2144"/>
      <c r="BT2144"/>
    </row>
    <row r="2145" spans="1:72" s="8" customFormat="1" x14ac:dyDescent="0.25">
      <c r="A2145" s="93"/>
      <c r="B2145" s="93"/>
      <c r="C2145" s="93"/>
      <c r="D2145" s="93"/>
      <c r="E2145" s="104"/>
      <c r="F2145" s="104"/>
      <c r="G2145" s="104"/>
      <c r="H2145" s="104"/>
      <c r="I2145" s="104"/>
      <c r="J2145" s="104"/>
      <c r="K2145" s="104"/>
      <c r="L2145" s="104"/>
      <c r="M2145"/>
      <c r="N2145"/>
      <c r="O2145"/>
      <c r="P2145"/>
      <c r="Q2145"/>
      <c r="R2145"/>
      <c r="S2145"/>
      <c r="T2145"/>
      <c r="U2145"/>
      <c r="V2145"/>
      <c r="W2145"/>
      <c r="X2145"/>
      <c r="Y2145"/>
      <c r="Z2145"/>
      <c r="AA2145"/>
      <c r="AB2145"/>
      <c r="AC2145"/>
      <c r="AD2145"/>
      <c r="AE2145"/>
      <c r="AF2145"/>
      <c r="AG2145"/>
      <c r="AH2145"/>
      <c r="AI2145"/>
      <c r="AJ2145"/>
      <c r="AK2145"/>
      <c r="AL2145"/>
      <c r="AM2145"/>
      <c r="AN2145"/>
      <c r="AO2145"/>
      <c r="AP2145"/>
      <c r="AQ2145"/>
      <c r="AR2145"/>
      <c r="AS2145"/>
      <c r="AT2145"/>
      <c r="AU2145"/>
      <c r="AV2145"/>
      <c r="AW2145"/>
      <c r="AX2145"/>
      <c r="AY2145"/>
      <c r="AZ2145"/>
      <c r="BA2145"/>
      <c r="BB2145"/>
      <c r="BC2145"/>
      <c r="BD2145"/>
      <c r="BE2145"/>
      <c r="BF2145"/>
      <c r="BG2145"/>
      <c r="BH2145"/>
      <c r="BI2145"/>
      <c r="BJ2145"/>
      <c r="BK2145"/>
      <c r="BL2145"/>
      <c r="BM2145"/>
      <c r="BN2145"/>
      <c r="BO2145"/>
      <c r="BP2145"/>
      <c r="BQ2145"/>
      <c r="BR2145"/>
      <c r="BS2145"/>
      <c r="BT2145"/>
    </row>
    <row r="2146" spans="1:72" s="8" customFormat="1" x14ac:dyDescent="0.25">
      <c r="A2146" s="93"/>
      <c r="B2146" s="93"/>
      <c r="C2146" s="93"/>
      <c r="D2146" s="93"/>
      <c r="E2146" s="104"/>
      <c r="F2146" s="104"/>
      <c r="G2146" s="104"/>
      <c r="H2146" s="104"/>
      <c r="I2146" s="104"/>
      <c r="J2146" s="104"/>
      <c r="K2146" s="104"/>
      <c r="L2146" s="104"/>
      <c r="M2146"/>
      <c r="N2146"/>
      <c r="O2146"/>
      <c r="P2146"/>
      <c r="Q2146"/>
      <c r="R2146"/>
      <c r="S2146"/>
      <c r="T2146"/>
      <c r="U2146"/>
      <c r="V2146"/>
      <c r="W2146"/>
      <c r="X2146"/>
      <c r="Y2146"/>
      <c r="Z2146"/>
      <c r="AA2146"/>
      <c r="AB2146"/>
      <c r="AC2146"/>
      <c r="AD2146"/>
      <c r="AE2146"/>
      <c r="AF2146"/>
      <c r="AG2146"/>
      <c r="AH2146"/>
      <c r="AI2146"/>
      <c r="AJ2146"/>
      <c r="AK2146"/>
      <c r="AL2146"/>
      <c r="AM2146"/>
      <c r="AN2146"/>
      <c r="AO2146"/>
      <c r="AP2146"/>
      <c r="AQ2146"/>
      <c r="AR2146"/>
      <c r="AS2146"/>
      <c r="AT2146"/>
      <c r="AU2146"/>
      <c r="AV2146"/>
      <c r="AW2146"/>
      <c r="AX2146"/>
      <c r="AY2146"/>
      <c r="AZ2146"/>
      <c r="BA2146"/>
      <c r="BB2146"/>
      <c r="BC2146"/>
      <c r="BD2146"/>
      <c r="BE2146"/>
      <c r="BF2146"/>
      <c r="BG2146"/>
      <c r="BH2146"/>
      <c r="BI2146"/>
      <c r="BJ2146"/>
      <c r="BK2146"/>
      <c r="BL2146"/>
      <c r="BM2146"/>
      <c r="BN2146"/>
      <c r="BO2146"/>
      <c r="BP2146"/>
      <c r="BQ2146"/>
      <c r="BR2146"/>
      <c r="BS2146"/>
      <c r="BT2146"/>
    </row>
    <row r="2147" spans="1:72" s="8" customFormat="1" x14ac:dyDescent="0.25">
      <c r="A2147" s="93"/>
      <c r="B2147" s="93"/>
      <c r="C2147" s="93"/>
      <c r="D2147" s="93"/>
      <c r="E2147" s="104"/>
      <c r="F2147" s="104"/>
      <c r="G2147" s="104"/>
      <c r="H2147" s="104"/>
      <c r="I2147" s="104"/>
      <c r="J2147" s="104"/>
      <c r="K2147" s="104"/>
      <c r="L2147" s="104"/>
      <c r="M2147"/>
      <c r="N2147"/>
      <c r="O2147"/>
      <c r="P2147"/>
      <c r="Q2147"/>
      <c r="R2147"/>
      <c r="S2147"/>
      <c r="T2147"/>
      <c r="U2147"/>
      <c r="V2147"/>
      <c r="W2147"/>
      <c r="X2147"/>
      <c r="Y2147"/>
      <c r="Z2147"/>
      <c r="AA2147"/>
      <c r="AB2147"/>
      <c r="AC2147"/>
      <c r="AD2147"/>
      <c r="AE2147"/>
      <c r="AF2147"/>
      <c r="AG2147"/>
      <c r="AH2147"/>
      <c r="AI2147"/>
      <c r="AJ2147"/>
      <c r="AK2147"/>
      <c r="AL2147"/>
      <c r="AM2147"/>
      <c r="AN2147"/>
      <c r="AO2147"/>
      <c r="AP2147"/>
      <c r="AQ2147"/>
      <c r="AR2147"/>
      <c r="AS2147"/>
      <c r="AT2147"/>
      <c r="AU2147"/>
      <c r="AV2147"/>
      <c r="AW2147"/>
      <c r="AX2147"/>
      <c r="AY2147"/>
      <c r="AZ2147"/>
      <c r="BA2147"/>
      <c r="BB2147"/>
      <c r="BC2147"/>
      <c r="BD2147"/>
      <c r="BE2147"/>
      <c r="BF2147"/>
      <c r="BG2147"/>
      <c r="BH2147"/>
      <c r="BI2147"/>
      <c r="BJ2147"/>
      <c r="BK2147"/>
      <c r="BL2147"/>
      <c r="BM2147"/>
      <c r="BN2147"/>
      <c r="BO2147"/>
      <c r="BP2147"/>
      <c r="BQ2147"/>
      <c r="BR2147"/>
      <c r="BS2147"/>
      <c r="BT2147"/>
    </row>
    <row r="2148" spans="1:72" s="8" customFormat="1" x14ac:dyDescent="0.25">
      <c r="A2148" s="93"/>
      <c r="B2148" s="93"/>
      <c r="C2148" s="93"/>
      <c r="D2148" s="93"/>
      <c r="E2148" s="104"/>
      <c r="F2148" s="104"/>
      <c r="G2148" s="104"/>
      <c r="H2148" s="104"/>
      <c r="I2148" s="104"/>
      <c r="J2148" s="104"/>
      <c r="K2148" s="104"/>
      <c r="L2148" s="104"/>
      <c r="M2148"/>
      <c r="N2148"/>
      <c r="O2148"/>
      <c r="P2148"/>
      <c r="Q2148"/>
      <c r="R2148"/>
      <c r="S2148"/>
      <c r="T2148"/>
      <c r="U2148"/>
      <c r="V2148"/>
      <c r="W2148"/>
      <c r="X2148"/>
      <c r="Y2148"/>
      <c r="Z2148"/>
      <c r="AA2148"/>
      <c r="AB2148"/>
      <c r="AC2148"/>
      <c r="AD2148"/>
      <c r="AE2148"/>
      <c r="AF2148"/>
      <c r="AG2148"/>
      <c r="AH2148"/>
      <c r="AI2148"/>
      <c r="AJ2148"/>
      <c r="AK2148"/>
      <c r="AL2148"/>
      <c r="AM2148"/>
      <c r="AN2148"/>
      <c r="AO2148"/>
      <c r="AP2148"/>
      <c r="AQ2148"/>
      <c r="AR2148"/>
      <c r="AS2148"/>
      <c r="AT2148"/>
      <c r="AU2148"/>
      <c r="AV2148"/>
      <c r="AW2148"/>
      <c r="AX2148"/>
      <c r="AY2148"/>
      <c r="AZ2148"/>
      <c r="BA2148"/>
      <c r="BB2148"/>
      <c r="BC2148"/>
      <c r="BD2148"/>
      <c r="BE2148"/>
      <c r="BF2148"/>
      <c r="BG2148"/>
      <c r="BH2148"/>
      <c r="BI2148"/>
      <c r="BJ2148"/>
      <c r="BK2148"/>
      <c r="BL2148"/>
      <c r="BM2148"/>
      <c r="BN2148"/>
      <c r="BO2148"/>
      <c r="BP2148"/>
      <c r="BQ2148"/>
      <c r="BR2148"/>
      <c r="BS2148"/>
      <c r="BT2148"/>
    </row>
    <row r="2149" spans="1:72" s="8" customFormat="1" x14ac:dyDescent="0.25">
      <c r="A2149" s="93"/>
      <c r="B2149" s="93"/>
      <c r="C2149" s="93"/>
      <c r="D2149" s="93"/>
      <c r="E2149" s="104"/>
      <c r="F2149" s="104"/>
      <c r="G2149" s="104"/>
      <c r="H2149" s="104"/>
      <c r="I2149" s="104"/>
      <c r="J2149" s="104"/>
      <c r="K2149" s="104"/>
      <c r="L2149" s="104"/>
      <c r="M2149"/>
      <c r="N2149"/>
      <c r="O2149"/>
      <c r="P2149"/>
      <c r="Q2149"/>
      <c r="R2149"/>
      <c r="S2149"/>
      <c r="T2149"/>
      <c r="U2149"/>
      <c r="V2149"/>
      <c r="W2149"/>
      <c r="X2149"/>
      <c r="Y2149"/>
      <c r="Z2149"/>
      <c r="AA2149"/>
      <c r="AB2149"/>
      <c r="AC2149"/>
      <c r="AD2149"/>
      <c r="AE2149"/>
      <c r="AF2149"/>
      <c r="AG2149"/>
      <c r="AH2149"/>
      <c r="AI2149"/>
      <c r="AJ2149"/>
      <c r="AK2149"/>
      <c r="AL2149"/>
      <c r="AM2149"/>
      <c r="AN2149"/>
      <c r="AO2149"/>
      <c r="AP2149"/>
      <c r="AQ2149"/>
      <c r="AR2149"/>
      <c r="AS2149"/>
      <c r="AT2149"/>
      <c r="AU2149"/>
      <c r="AV2149"/>
      <c r="AW2149"/>
      <c r="AX2149"/>
      <c r="AY2149"/>
      <c r="AZ2149"/>
      <c r="BA2149"/>
      <c r="BB2149"/>
      <c r="BC2149"/>
      <c r="BD2149"/>
      <c r="BE2149"/>
      <c r="BF2149"/>
      <c r="BG2149"/>
      <c r="BH2149"/>
      <c r="BI2149"/>
      <c r="BJ2149"/>
      <c r="BK2149"/>
      <c r="BL2149"/>
      <c r="BM2149"/>
      <c r="BN2149"/>
      <c r="BO2149"/>
      <c r="BP2149"/>
      <c r="BQ2149"/>
      <c r="BR2149"/>
      <c r="BS2149"/>
      <c r="BT2149"/>
    </row>
    <row r="2150" spans="1:72" s="8" customFormat="1" x14ac:dyDescent="0.25">
      <c r="A2150" s="93"/>
      <c r="B2150" s="93"/>
      <c r="C2150" s="93"/>
      <c r="D2150" s="93"/>
      <c r="E2150" s="104"/>
      <c r="F2150" s="104"/>
      <c r="G2150" s="104"/>
      <c r="H2150" s="104"/>
      <c r="I2150" s="104"/>
      <c r="J2150" s="104"/>
      <c r="K2150" s="104"/>
      <c r="L2150" s="104"/>
      <c r="M2150"/>
      <c r="N2150"/>
      <c r="O2150"/>
      <c r="P2150"/>
      <c r="Q2150"/>
      <c r="R2150"/>
      <c r="S2150"/>
      <c r="T2150"/>
      <c r="U2150"/>
      <c r="V2150"/>
      <c r="W2150"/>
      <c r="X2150"/>
      <c r="Y2150"/>
      <c r="Z2150"/>
      <c r="AA2150"/>
      <c r="AB2150"/>
      <c r="AC2150"/>
      <c r="AD2150"/>
      <c r="AE2150"/>
      <c r="AF2150"/>
      <c r="AG2150"/>
      <c r="AH2150"/>
      <c r="AI2150"/>
      <c r="AJ2150"/>
      <c r="AK2150"/>
      <c r="AL2150"/>
      <c r="AM2150"/>
      <c r="AN2150"/>
      <c r="AO2150"/>
      <c r="AP2150"/>
      <c r="AQ2150"/>
      <c r="AR2150"/>
      <c r="AS2150"/>
      <c r="AT2150"/>
      <c r="AU2150"/>
      <c r="AV2150"/>
      <c r="AW2150"/>
      <c r="AX2150"/>
      <c r="AY2150"/>
      <c r="AZ2150"/>
      <c r="BA2150"/>
      <c r="BB2150"/>
      <c r="BC2150"/>
      <c r="BD2150"/>
      <c r="BE2150"/>
      <c r="BF2150"/>
      <c r="BG2150"/>
      <c r="BH2150"/>
      <c r="BI2150"/>
      <c r="BJ2150"/>
      <c r="BK2150"/>
      <c r="BL2150"/>
      <c r="BM2150"/>
      <c r="BN2150"/>
      <c r="BO2150"/>
      <c r="BP2150"/>
      <c r="BQ2150"/>
      <c r="BR2150"/>
      <c r="BS2150"/>
      <c r="BT2150"/>
    </row>
    <row r="2151" spans="1:72" s="8" customFormat="1" x14ac:dyDescent="0.25">
      <c r="A2151" s="93"/>
      <c r="B2151" s="93"/>
      <c r="C2151" s="93"/>
      <c r="D2151" s="93"/>
      <c r="E2151" s="104"/>
      <c r="F2151" s="104"/>
      <c r="G2151" s="104"/>
      <c r="H2151" s="104"/>
      <c r="I2151" s="104"/>
      <c r="J2151" s="104"/>
      <c r="K2151" s="104"/>
      <c r="L2151" s="104"/>
      <c r="M2151"/>
      <c r="N2151"/>
      <c r="O2151"/>
      <c r="P2151"/>
      <c r="Q2151"/>
      <c r="R2151"/>
      <c r="S2151"/>
      <c r="T2151"/>
      <c r="U2151"/>
      <c r="V2151"/>
      <c r="W2151"/>
      <c r="X2151"/>
      <c r="Y2151"/>
      <c r="Z2151"/>
      <c r="AA2151"/>
      <c r="AB2151"/>
      <c r="AC2151"/>
      <c r="AD2151"/>
      <c r="AE2151"/>
      <c r="AF2151"/>
      <c r="AG2151"/>
      <c r="AH2151"/>
      <c r="AI2151"/>
      <c r="AJ2151"/>
      <c r="AK2151"/>
      <c r="AL2151"/>
      <c r="AM2151"/>
      <c r="AN2151"/>
      <c r="AO2151"/>
      <c r="AP2151"/>
      <c r="AQ2151"/>
      <c r="AR2151"/>
      <c r="AS2151"/>
      <c r="AT2151"/>
      <c r="AU2151"/>
      <c r="AV2151"/>
      <c r="AW2151"/>
      <c r="AX2151"/>
      <c r="AY2151"/>
      <c r="AZ2151"/>
      <c r="BA2151"/>
      <c r="BB2151"/>
      <c r="BC2151"/>
      <c r="BD2151"/>
      <c r="BE2151"/>
      <c r="BF2151"/>
      <c r="BG2151"/>
      <c r="BH2151"/>
      <c r="BI2151"/>
      <c r="BJ2151"/>
      <c r="BK2151"/>
      <c r="BL2151"/>
      <c r="BM2151"/>
      <c r="BN2151"/>
      <c r="BO2151"/>
      <c r="BP2151"/>
      <c r="BQ2151"/>
      <c r="BR2151"/>
      <c r="BS2151"/>
      <c r="BT2151"/>
    </row>
    <row r="2152" spans="1:72" s="8" customFormat="1" x14ac:dyDescent="0.25">
      <c r="A2152" s="93"/>
      <c r="B2152" s="93"/>
      <c r="C2152" s="93"/>
      <c r="D2152" s="93"/>
      <c r="E2152" s="104"/>
      <c r="F2152" s="104"/>
      <c r="G2152" s="104"/>
      <c r="H2152" s="104"/>
      <c r="I2152" s="104"/>
      <c r="J2152" s="104"/>
      <c r="K2152" s="104"/>
      <c r="L2152" s="104"/>
      <c r="M2152"/>
      <c r="N2152"/>
      <c r="O2152"/>
      <c r="P2152"/>
      <c r="Q2152"/>
      <c r="R2152"/>
      <c r="S2152"/>
      <c r="T2152"/>
      <c r="U2152"/>
      <c r="V2152"/>
      <c r="W2152"/>
      <c r="X2152"/>
      <c r="Y2152"/>
      <c r="Z2152"/>
      <c r="AA2152"/>
      <c r="AB2152"/>
      <c r="AC2152"/>
      <c r="AD2152"/>
      <c r="AE2152"/>
      <c r="AF2152"/>
      <c r="AG2152"/>
      <c r="AH2152"/>
      <c r="AI2152"/>
      <c r="AJ2152"/>
      <c r="AK2152"/>
      <c r="AL2152"/>
      <c r="AM2152"/>
      <c r="AN2152"/>
      <c r="AO2152"/>
      <c r="AP2152"/>
      <c r="AQ2152"/>
      <c r="AR2152"/>
      <c r="AS2152"/>
      <c r="AT2152"/>
      <c r="AU2152"/>
      <c r="AV2152"/>
      <c r="AW2152"/>
      <c r="AX2152"/>
      <c r="AY2152"/>
      <c r="AZ2152"/>
      <c r="BA2152"/>
      <c r="BB2152"/>
      <c r="BC2152"/>
      <c r="BD2152"/>
      <c r="BE2152"/>
      <c r="BF2152"/>
      <c r="BG2152"/>
      <c r="BH2152"/>
      <c r="BI2152"/>
      <c r="BJ2152"/>
      <c r="BK2152"/>
      <c r="BL2152"/>
      <c r="BM2152"/>
      <c r="BN2152"/>
      <c r="BO2152"/>
      <c r="BP2152"/>
      <c r="BQ2152"/>
      <c r="BR2152"/>
      <c r="BS2152"/>
      <c r="BT2152"/>
    </row>
    <row r="2153" spans="1:72" s="8" customFormat="1" x14ac:dyDescent="0.25">
      <c r="A2153" s="93"/>
      <c r="B2153" s="93"/>
      <c r="C2153" s="93"/>
      <c r="D2153" s="93"/>
      <c r="E2153" s="104"/>
      <c r="F2153" s="104"/>
      <c r="G2153" s="104"/>
      <c r="H2153" s="104"/>
      <c r="I2153" s="104"/>
      <c r="J2153" s="104"/>
      <c r="K2153" s="104"/>
      <c r="L2153" s="104"/>
      <c r="M2153"/>
      <c r="N2153"/>
      <c r="O2153"/>
      <c r="P2153"/>
      <c r="Q2153"/>
      <c r="R2153"/>
      <c r="S2153"/>
      <c r="T2153"/>
      <c r="U2153"/>
      <c r="V2153"/>
      <c r="W2153"/>
      <c r="X2153"/>
      <c r="Y2153"/>
      <c r="Z2153"/>
      <c r="AA2153"/>
      <c r="AB2153"/>
      <c r="AC2153"/>
      <c r="AD2153"/>
      <c r="AE2153"/>
      <c r="AF2153"/>
      <c r="AG2153"/>
      <c r="AH2153"/>
      <c r="AI2153"/>
      <c r="AJ2153"/>
      <c r="AK2153"/>
      <c r="AL2153"/>
      <c r="AM2153"/>
      <c r="AN2153"/>
      <c r="AO2153"/>
      <c r="AP2153"/>
      <c r="AQ2153"/>
      <c r="AR2153"/>
      <c r="AS2153"/>
      <c r="AT2153"/>
      <c r="AU2153"/>
      <c r="AV2153"/>
      <c r="AW2153"/>
      <c r="AX2153"/>
      <c r="AY2153"/>
      <c r="AZ2153"/>
      <c r="BA2153"/>
      <c r="BB2153"/>
      <c r="BC2153"/>
      <c r="BD2153"/>
      <c r="BE2153"/>
      <c r="BF2153"/>
      <c r="BG2153"/>
      <c r="BH2153"/>
      <c r="BI2153"/>
      <c r="BJ2153"/>
      <c r="BK2153"/>
      <c r="BL2153"/>
      <c r="BM2153"/>
      <c r="BN2153"/>
      <c r="BO2153"/>
      <c r="BP2153"/>
      <c r="BQ2153"/>
      <c r="BR2153"/>
      <c r="BS2153"/>
      <c r="BT2153"/>
    </row>
    <row r="2154" spans="1:72" s="8" customFormat="1" x14ac:dyDescent="0.25">
      <c r="A2154" s="93"/>
      <c r="B2154" s="93"/>
      <c r="C2154" s="93"/>
      <c r="D2154" s="93"/>
      <c r="E2154" s="104"/>
      <c r="F2154" s="104"/>
      <c r="G2154" s="104"/>
      <c r="H2154" s="104"/>
      <c r="I2154" s="104"/>
      <c r="J2154" s="104"/>
      <c r="K2154" s="104"/>
      <c r="L2154" s="104"/>
      <c r="M2154"/>
      <c r="N2154"/>
      <c r="O2154"/>
      <c r="P2154"/>
      <c r="Q2154"/>
      <c r="R2154"/>
      <c r="S2154"/>
      <c r="T2154"/>
      <c r="U2154"/>
      <c r="V2154"/>
      <c r="W2154"/>
      <c r="X2154"/>
      <c r="Y2154"/>
      <c r="Z2154"/>
      <c r="AA2154"/>
      <c r="AB2154"/>
      <c r="AC2154"/>
      <c r="AD2154"/>
      <c r="AE2154"/>
      <c r="AF2154"/>
      <c r="AG2154"/>
      <c r="AH2154"/>
      <c r="AI2154"/>
      <c r="AJ2154"/>
      <c r="AK2154"/>
      <c r="AL2154"/>
      <c r="AM2154"/>
      <c r="AN2154"/>
      <c r="AO2154"/>
      <c r="AP2154"/>
      <c r="AQ2154"/>
      <c r="AR2154"/>
      <c r="AS2154"/>
      <c r="AT2154"/>
      <c r="AU2154"/>
      <c r="AV2154"/>
      <c r="AW2154"/>
      <c r="AX2154"/>
      <c r="AY2154"/>
      <c r="AZ2154"/>
      <c r="BA2154"/>
      <c r="BB2154"/>
      <c r="BC2154"/>
      <c r="BD2154"/>
      <c r="BE2154"/>
      <c r="BF2154"/>
      <c r="BG2154"/>
      <c r="BH2154"/>
      <c r="BI2154"/>
      <c r="BJ2154"/>
      <c r="BK2154"/>
      <c r="BL2154"/>
      <c r="BM2154"/>
      <c r="BN2154"/>
      <c r="BO2154"/>
      <c r="BP2154"/>
      <c r="BQ2154"/>
      <c r="BR2154"/>
      <c r="BS2154"/>
      <c r="BT2154"/>
    </row>
    <row r="2155" spans="1:72" s="8" customFormat="1" x14ac:dyDescent="0.25">
      <c r="A2155" s="93"/>
      <c r="B2155" s="93"/>
      <c r="C2155" s="93"/>
      <c r="D2155" s="93"/>
      <c r="E2155" s="104"/>
      <c r="F2155" s="104"/>
      <c r="G2155" s="104"/>
      <c r="H2155" s="104"/>
      <c r="I2155" s="104"/>
      <c r="J2155" s="104"/>
      <c r="K2155" s="104"/>
      <c r="L2155" s="104"/>
      <c r="M2155"/>
      <c r="N2155"/>
      <c r="O2155"/>
      <c r="P2155"/>
      <c r="Q2155"/>
      <c r="R2155"/>
      <c r="S2155"/>
      <c r="T2155"/>
      <c r="U2155"/>
      <c r="V2155"/>
      <c r="W2155"/>
      <c r="X2155"/>
      <c r="Y2155"/>
      <c r="Z2155"/>
      <c r="AA2155"/>
      <c r="AB2155"/>
      <c r="AC2155"/>
      <c r="AD2155"/>
      <c r="AE2155"/>
      <c r="AF2155"/>
      <c r="AG2155"/>
      <c r="AH2155"/>
      <c r="AI2155"/>
      <c r="AJ2155"/>
      <c r="AK2155"/>
      <c r="AL2155"/>
      <c r="AM2155"/>
      <c r="AN2155"/>
      <c r="AO2155"/>
      <c r="AP2155"/>
      <c r="AQ2155"/>
      <c r="AR2155"/>
      <c r="AS2155"/>
      <c r="AT2155"/>
      <c r="AU2155"/>
      <c r="AV2155"/>
      <c r="AW2155"/>
      <c r="AX2155"/>
      <c r="AY2155"/>
      <c r="AZ2155"/>
      <c r="BA2155"/>
      <c r="BB2155"/>
      <c r="BC2155"/>
      <c r="BD2155"/>
      <c r="BE2155"/>
      <c r="BF2155"/>
      <c r="BG2155"/>
      <c r="BH2155"/>
      <c r="BI2155"/>
      <c r="BJ2155"/>
      <c r="BK2155"/>
      <c r="BL2155"/>
      <c r="BM2155"/>
      <c r="BN2155"/>
      <c r="BO2155"/>
      <c r="BP2155"/>
      <c r="BQ2155"/>
      <c r="BR2155"/>
      <c r="BS2155"/>
      <c r="BT2155"/>
    </row>
    <row r="2156" spans="1:72" s="8" customFormat="1" x14ac:dyDescent="0.25">
      <c r="A2156" s="93"/>
      <c r="B2156" s="93"/>
      <c r="C2156" s="93"/>
      <c r="D2156" s="93"/>
      <c r="E2156" s="104"/>
      <c r="F2156" s="104"/>
      <c r="G2156" s="104"/>
      <c r="H2156" s="104"/>
      <c r="I2156" s="104"/>
      <c r="J2156" s="104"/>
      <c r="K2156" s="104"/>
      <c r="L2156" s="104"/>
      <c r="M2156"/>
      <c r="N2156"/>
      <c r="O2156"/>
      <c r="P2156"/>
      <c r="Q2156"/>
      <c r="R2156"/>
      <c r="S2156"/>
      <c r="T2156"/>
      <c r="U2156"/>
      <c r="V2156"/>
      <c r="W2156"/>
      <c r="X2156"/>
      <c r="Y2156"/>
      <c r="Z2156"/>
      <c r="AA2156"/>
      <c r="AB2156"/>
      <c r="AC2156"/>
      <c r="AD2156"/>
      <c r="AE2156"/>
      <c r="AF2156"/>
      <c r="AG2156"/>
      <c r="AH2156"/>
      <c r="AI2156"/>
      <c r="AJ2156"/>
      <c r="AK2156"/>
      <c r="AL2156"/>
      <c r="AM2156"/>
      <c r="AN2156"/>
      <c r="AO2156"/>
      <c r="AP2156"/>
      <c r="AQ2156"/>
      <c r="AR2156"/>
      <c r="AS2156"/>
      <c r="AT2156"/>
      <c r="AU2156"/>
      <c r="AV2156"/>
      <c r="AW2156"/>
      <c r="AX2156"/>
      <c r="AY2156"/>
      <c r="AZ2156"/>
      <c r="BA2156"/>
      <c r="BB2156"/>
      <c r="BC2156"/>
      <c r="BD2156"/>
      <c r="BE2156"/>
      <c r="BF2156"/>
      <c r="BG2156"/>
      <c r="BH2156"/>
      <c r="BI2156"/>
      <c r="BJ2156"/>
      <c r="BK2156"/>
      <c r="BL2156"/>
      <c r="BM2156"/>
      <c r="BN2156"/>
      <c r="BO2156"/>
      <c r="BP2156"/>
      <c r="BQ2156"/>
      <c r="BR2156"/>
      <c r="BS2156"/>
      <c r="BT2156"/>
    </row>
    <row r="2157" spans="1:72" s="8" customFormat="1" x14ac:dyDescent="0.25">
      <c r="A2157" s="93"/>
      <c r="B2157" s="93"/>
      <c r="C2157" s="93"/>
      <c r="D2157" s="93"/>
      <c r="E2157" s="104"/>
      <c r="F2157" s="104"/>
      <c r="G2157" s="104"/>
      <c r="H2157" s="104"/>
      <c r="I2157" s="104"/>
      <c r="J2157" s="104"/>
      <c r="K2157" s="104"/>
      <c r="L2157" s="104"/>
      <c r="M2157"/>
      <c r="N2157"/>
      <c r="O2157"/>
      <c r="P2157"/>
      <c r="Q2157"/>
      <c r="R2157"/>
      <c r="S2157"/>
      <c r="T2157"/>
      <c r="U2157"/>
      <c r="V2157"/>
      <c r="W2157"/>
      <c r="X2157"/>
      <c r="Y2157"/>
      <c r="Z2157"/>
      <c r="AA2157"/>
      <c r="AB2157"/>
      <c r="AC2157"/>
      <c r="AD2157"/>
      <c r="AE2157"/>
      <c r="AF2157"/>
      <c r="AG2157"/>
      <c r="AH2157"/>
      <c r="AI2157"/>
      <c r="AJ2157"/>
      <c r="AK2157"/>
      <c r="AL2157"/>
      <c r="AM2157"/>
      <c r="AN2157"/>
      <c r="AO2157"/>
      <c r="AP2157"/>
      <c r="AQ2157"/>
      <c r="AR2157"/>
      <c r="AS2157"/>
      <c r="AT2157"/>
      <c r="AU2157"/>
      <c r="AV2157"/>
      <c r="AW2157"/>
      <c r="AX2157"/>
      <c r="AY2157"/>
      <c r="AZ2157"/>
      <c r="BA2157"/>
      <c r="BB2157"/>
      <c r="BC2157"/>
      <c r="BD2157"/>
      <c r="BE2157"/>
      <c r="BF2157"/>
      <c r="BG2157"/>
      <c r="BH2157"/>
      <c r="BI2157"/>
      <c r="BJ2157"/>
      <c r="BK2157"/>
      <c r="BL2157"/>
      <c r="BM2157"/>
      <c r="BN2157"/>
      <c r="BO2157"/>
      <c r="BP2157"/>
      <c r="BQ2157"/>
      <c r="BR2157"/>
      <c r="BS2157"/>
      <c r="BT2157"/>
    </row>
    <row r="2158" spans="1:72" s="8" customFormat="1" x14ac:dyDescent="0.25">
      <c r="A2158" s="93"/>
      <c r="B2158" s="93"/>
      <c r="C2158" s="93"/>
      <c r="D2158" s="93"/>
      <c r="E2158" s="104"/>
      <c r="F2158" s="104"/>
      <c r="G2158" s="104"/>
      <c r="H2158" s="104"/>
      <c r="I2158" s="104"/>
      <c r="J2158" s="104"/>
      <c r="K2158" s="104"/>
      <c r="L2158" s="104"/>
      <c r="M2158"/>
      <c r="N2158"/>
      <c r="O2158"/>
      <c r="P2158"/>
      <c r="Q2158"/>
      <c r="R2158"/>
      <c r="S2158"/>
      <c r="T2158"/>
      <c r="U2158"/>
      <c r="V2158"/>
      <c r="W2158"/>
      <c r="X2158"/>
      <c r="Y2158"/>
      <c r="Z2158"/>
      <c r="AA2158"/>
      <c r="AB2158"/>
      <c r="AC2158"/>
      <c r="AD2158"/>
      <c r="AE2158"/>
      <c r="AF2158"/>
      <c r="AG2158"/>
      <c r="AH2158"/>
      <c r="AI2158"/>
      <c r="AJ2158"/>
      <c r="AK2158"/>
      <c r="AL2158"/>
      <c r="AM2158"/>
      <c r="AN2158"/>
      <c r="AO2158"/>
      <c r="AP2158"/>
      <c r="AQ2158"/>
      <c r="AR2158"/>
      <c r="AS2158"/>
      <c r="AT2158"/>
      <c r="AU2158"/>
      <c r="AV2158"/>
      <c r="AW2158"/>
      <c r="AX2158"/>
      <c r="AY2158"/>
      <c r="AZ2158"/>
      <c r="BA2158"/>
      <c r="BB2158"/>
      <c r="BC2158"/>
      <c r="BD2158"/>
      <c r="BE2158"/>
      <c r="BF2158"/>
      <c r="BG2158"/>
      <c r="BH2158"/>
      <c r="BI2158"/>
      <c r="BJ2158"/>
      <c r="BK2158"/>
      <c r="BL2158"/>
      <c r="BM2158"/>
      <c r="BN2158"/>
      <c r="BO2158"/>
      <c r="BP2158"/>
      <c r="BQ2158"/>
      <c r="BR2158"/>
      <c r="BS2158"/>
      <c r="BT2158"/>
    </row>
    <row r="2159" spans="1:72" s="8" customFormat="1" x14ac:dyDescent="0.25">
      <c r="A2159" s="93"/>
      <c r="B2159" s="93"/>
      <c r="C2159" s="93"/>
      <c r="D2159" s="93"/>
      <c r="E2159" s="104"/>
      <c r="F2159" s="104"/>
      <c r="G2159" s="104"/>
      <c r="H2159" s="104"/>
      <c r="I2159" s="104"/>
      <c r="J2159" s="104"/>
      <c r="K2159" s="104"/>
      <c r="L2159" s="104"/>
      <c r="M2159"/>
      <c r="N2159"/>
      <c r="O2159"/>
      <c r="P2159"/>
      <c r="Q2159"/>
      <c r="R2159"/>
      <c r="S2159"/>
      <c r="T2159"/>
      <c r="U2159"/>
      <c r="V2159"/>
      <c r="W2159"/>
      <c r="X2159"/>
      <c r="Y2159"/>
      <c r="Z2159"/>
      <c r="AA2159"/>
      <c r="AB2159"/>
      <c r="AC2159"/>
      <c r="AD2159"/>
      <c r="AE2159"/>
      <c r="AF2159"/>
      <c r="AG2159"/>
      <c r="AH2159"/>
      <c r="AI2159"/>
      <c r="AJ2159"/>
      <c r="AK2159"/>
      <c r="AL2159"/>
      <c r="AM2159"/>
      <c r="AN2159"/>
      <c r="AO2159"/>
      <c r="AP2159"/>
      <c r="AQ2159"/>
      <c r="AR2159"/>
      <c r="AS2159"/>
      <c r="AT2159"/>
      <c r="AU2159"/>
      <c r="AV2159"/>
      <c r="AW2159"/>
      <c r="AX2159"/>
      <c r="AY2159"/>
      <c r="AZ2159"/>
      <c r="BA2159"/>
      <c r="BB2159"/>
      <c r="BC2159"/>
      <c r="BD2159"/>
      <c r="BE2159"/>
      <c r="BF2159"/>
      <c r="BG2159"/>
      <c r="BH2159"/>
      <c r="BI2159"/>
      <c r="BJ2159"/>
      <c r="BK2159"/>
      <c r="BL2159"/>
      <c r="BM2159"/>
      <c r="BN2159"/>
      <c r="BO2159"/>
      <c r="BP2159"/>
      <c r="BQ2159"/>
      <c r="BR2159"/>
      <c r="BS2159"/>
      <c r="BT2159"/>
    </row>
    <row r="2160" spans="1:72" s="8" customFormat="1" x14ac:dyDescent="0.25">
      <c r="A2160" s="93"/>
      <c r="B2160" s="93"/>
      <c r="C2160" s="93"/>
      <c r="D2160" s="93"/>
      <c r="E2160" s="104"/>
      <c r="F2160" s="104"/>
      <c r="G2160" s="104"/>
      <c r="H2160" s="104"/>
      <c r="I2160" s="104"/>
      <c r="J2160" s="104"/>
      <c r="K2160" s="104"/>
      <c r="L2160" s="104"/>
      <c r="M2160"/>
      <c r="N2160"/>
      <c r="O2160"/>
      <c r="P2160"/>
      <c r="Q2160"/>
      <c r="R2160"/>
      <c r="S2160"/>
      <c r="T2160"/>
      <c r="U2160"/>
      <c r="V2160"/>
      <c r="W2160"/>
      <c r="X2160"/>
      <c r="Y2160"/>
      <c r="Z2160"/>
      <c r="AA2160"/>
      <c r="AB2160"/>
      <c r="AC2160"/>
      <c r="AD2160"/>
      <c r="AE2160"/>
      <c r="AF2160"/>
      <c r="AG2160"/>
      <c r="AH2160"/>
      <c r="AI2160"/>
      <c r="AJ2160"/>
      <c r="AK2160"/>
      <c r="AL2160"/>
      <c r="AM2160"/>
      <c r="AN2160"/>
      <c r="AO2160"/>
      <c r="AP2160"/>
      <c r="AQ2160"/>
      <c r="AR2160"/>
      <c r="AS2160"/>
      <c r="AT2160"/>
      <c r="AU2160"/>
      <c r="AV2160"/>
      <c r="AW2160"/>
      <c r="AX2160"/>
      <c r="AY2160"/>
      <c r="AZ2160"/>
      <c r="BA2160"/>
      <c r="BB2160"/>
      <c r="BC2160"/>
      <c r="BD2160"/>
      <c r="BE2160"/>
      <c r="BF2160"/>
      <c r="BG2160"/>
      <c r="BH2160"/>
      <c r="BI2160"/>
      <c r="BJ2160"/>
      <c r="BK2160"/>
      <c r="BL2160"/>
      <c r="BM2160"/>
      <c r="BN2160"/>
      <c r="BO2160"/>
      <c r="BP2160"/>
      <c r="BQ2160"/>
      <c r="BR2160"/>
      <c r="BS2160"/>
      <c r="BT2160"/>
    </row>
    <row r="2161" spans="1:72" s="8" customFormat="1" x14ac:dyDescent="0.25">
      <c r="A2161" s="93"/>
      <c r="B2161" s="93"/>
      <c r="C2161" s="93"/>
      <c r="D2161" s="93"/>
      <c r="E2161" s="104"/>
      <c r="F2161" s="104"/>
      <c r="G2161" s="104"/>
      <c r="H2161" s="104"/>
      <c r="I2161" s="104"/>
      <c r="J2161" s="104"/>
      <c r="K2161" s="104"/>
      <c r="L2161" s="104"/>
      <c r="M2161"/>
      <c r="N2161"/>
      <c r="O2161"/>
      <c r="P2161"/>
      <c r="Q2161"/>
      <c r="R2161"/>
      <c r="S2161"/>
      <c r="T2161"/>
      <c r="U2161"/>
      <c r="V2161"/>
      <c r="W2161"/>
      <c r="X2161"/>
      <c r="Y2161"/>
      <c r="Z2161"/>
      <c r="AA2161"/>
      <c r="AB2161"/>
      <c r="AC2161"/>
      <c r="AD2161"/>
      <c r="AE2161"/>
      <c r="AF2161"/>
      <c r="AG2161"/>
      <c r="AH2161"/>
      <c r="AI2161"/>
      <c r="AJ2161"/>
      <c r="AK2161"/>
      <c r="AL2161"/>
      <c r="AM2161"/>
      <c r="AN2161"/>
      <c r="AO2161"/>
      <c r="AP2161"/>
      <c r="AQ2161"/>
      <c r="AR2161"/>
      <c r="AS2161"/>
      <c r="AT2161"/>
      <c r="AU2161"/>
      <c r="AV2161"/>
      <c r="AW2161"/>
      <c r="AX2161"/>
      <c r="AY2161"/>
      <c r="AZ2161"/>
      <c r="BA2161"/>
      <c r="BB2161"/>
      <c r="BC2161"/>
      <c r="BD2161"/>
      <c r="BE2161"/>
      <c r="BF2161"/>
      <c r="BG2161"/>
      <c r="BH2161"/>
      <c r="BI2161"/>
      <c r="BJ2161"/>
      <c r="BK2161"/>
      <c r="BL2161"/>
      <c r="BM2161"/>
      <c r="BN2161"/>
      <c r="BO2161"/>
      <c r="BP2161"/>
      <c r="BQ2161"/>
      <c r="BR2161"/>
      <c r="BS2161"/>
      <c r="BT2161"/>
    </row>
    <row r="2162" spans="1:72" s="8" customFormat="1" x14ac:dyDescent="0.25">
      <c r="A2162" s="93"/>
      <c r="B2162" s="93"/>
      <c r="C2162" s="93"/>
      <c r="D2162" s="93"/>
      <c r="E2162" s="104"/>
      <c r="F2162" s="104"/>
      <c r="G2162" s="104"/>
      <c r="H2162" s="104"/>
      <c r="I2162" s="104"/>
      <c r="J2162" s="104"/>
      <c r="K2162" s="104"/>
      <c r="L2162" s="104"/>
      <c r="M2162"/>
      <c r="N2162"/>
      <c r="O2162"/>
      <c r="P2162"/>
      <c r="Q2162"/>
      <c r="R2162"/>
      <c r="S2162"/>
      <c r="T2162"/>
      <c r="U2162"/>
      <c r="V2162"/>
      <c r="W2162"/>
      <c r="X2162"/>
      <c r="Y2162"/>
      <c r="Z2162"/>
      <c r="AA2162"/>
      <c r="AB2162"/>
      <c r="AC2162"/>
      <c r="AD2162"/>
      <c r="AE2162"/>
      <c r="AF2162"/>
      <c r="AG2162"/>
      <c r="AH2162"/>
      <c r="AI2162"/>
      <c r="AJ2162"/>
      <c r="AK2162"/>
      <c r="AL2162"/>
      <c r="AM2162"/>
      <c r="AN2162"/>
      <c r="AO2162"/>
      <c r="AP2162"/>
      <c r="AQ2162"/>
      <c r="AR2162"/>
      <c r="AS2162"/>
      <c r="AT2162"/>
      <c r="AU2162"/>
      <c r="AV2162"/>
      <c r="AW2162"/>
      <c r="AX2162"/>
      <c r="AY2162"/>
      <c r="AZ2162"/>
      <c r="BA2162"/>
      <c r="BB2162"/>
      <c r="BC2162"/>
      <c r="BD2162"/>
      <c r="BE2162"/>
      <c r="BF2162"/>
      <c r="BG2162"/>
      <c r="BH2162"/>
      <c r="BI2162"/>
      <c r="BJ2162"/>
      <c r="BK2162"/>
      <c r="BL2162"/>
      <c r="BM2162"/>
      <c r="BN2162"/>
      <c r="BO2162"/>
      <c r="BP2162"/>
      <c r="BQ2162"/>
      <c r="BR2162"/>
      <c r="BS2162"/>
      <c r="BT2162"/>
    </row>
    <row r="2163" spans="1:72" s="8" customFormat="1" x14ac:dyDescent="0.25">
      <c r="A2163" s="93"/>
      <c r="B2163" s="93"/>
      <c r="C2163" s="93"/>
      <c r="D2163" s="93"/>
      <c r="E2163" s="104"/>
      <c r="F2163" s="104"/>
      <c r="G2163" s="104"/>
      <c r="H2163" s="104"/>
      <c r="I2163" s="104"/>
      <c r="J2163" s="104"/>
      <c r="K2163" s="104"/>
      <c r="L2163" s="104"/>
      <c r="M2163"/>
      <c r="N2163"/>
      <c r="O2163"/>
      <c r="P2163"/>
      <c r="Q2163"/>
      <c r="R2163"/>
      <c r="S2163"/>
      <c r="T2163"/>
      <c r="U2163"/>
      <c r="V2163"/>
      <c r="W2163"/>
      <c r="X2163"/>
      <c r="Y2163"/>
      <c r="Z2163"/>
      <c r="AA2163"/>
      <c r="AB2163"/>
      <c r="AC2163"/>
      <c r="AD2163"/>
      <c r="AE2163"/>
      <c r="AF2163"/>
      <c r="AG2163"/>
      <c r="AH2163"/>
      <c r="AI2163"/>
      <c r="AJ2163"/>
      <c r="AK2163"/>
      <c r="AL2163"/>
      <c r="AM2163"/>
      <c r="AN2163"/>
      <c r="AO2163"/>
      <c r="AP2163"/>
      <c r="AQ2163"/>
      <c r="AR2163"/>
      <c r="AS2163"/>
      <c r="AT2163"/>
      <c r="AU2163"/>
      <c r="AV2163"/>
      <c r="AW2163"/>
      <c r="AX2163"/>
      <c r="AY2163"/>
      <c r="AZ2163"/>
      <c r="BA2163"/>
      <c r="BB2163"/>
      <c r="BC2163"/>
      <c r="BD2163"/>
      <c r="BE2163"/>
      <c r="BF2163"/>
      <c r="BG2163"/>
      <c r="BH2163"/>
      <c r="BI2163"/>
      <c r="BJ2163"/>
      <c r="BK2163"/>
      <c r="BL2163"/>
      <c r="BM2163"/>
      <c r="BN2163"/>
      <c r="BO2163"/>
      <c r="BP2163"/>
      <c r="BQ2163"/>
      <c r="BR2163"/>
      <c r="BS2163"/>
      <c r="BT2163"/>
    </row>
    <row r="2164" spans="1:72" s="8" customFormat="1" x14ac:dyDescent="0.25">
      <c r="A2164" s="93"/>
      <c r="B2164" s="93"/>
      <c r="C2164" s="93"/>
      <c r="D2164" s="93"/>
      <c r="E2164" s="104"/>
      <c r="F2164" s="104"/>
      <c r="G2164" s="104"/>
      <c r="H2164" s="104"/>
      <c r="I2164" s="104"/>
      <c r="J2164" s="104"/>
      <c r="K2164" s="104"/>
      <c r="L2164" s="104"/>
      <c r="M2164"/>
      <c r="N2164"/>
      <c r="O2164"/>
      <c r="P2164"/>
      <c r="Q2164"/>
      <c r="R2164"/>
      <c r="S2164"/>
      <c r="T2164"/>
      <c r="U2164"/>
      <c r="V2164"/>
      <c r="W2164"/>
      <c r="X2164"/>
      <c r="Y2164"/>
      <c r="Z2164"/>
      <c r="AA2164"/>
      <c r="AB2164"/>
      <c r="AC2164"/>
      <c r="AD2164"/>
      <c r="AE2164"/>
      <c r="AF2164"/>
      <c r="AG2164"/>
      <c r="AH2164"/>
      <c r="AI2164"/>
      <c r="AJ2164"/>
      <c r="AK2164"/>
      <c r="AL2164"/>
      <c r="AM2164"/>
      <c r="AN2164"/>
      <c r="AO2164"/>
      <c r="AP2164"/>
      <c r="AQ2164"/>
      <c r="AR2164"/>
      <c r="AS2164"/>
      <c r="AT2164"/>
      <c r="AU2164"/>
      <c r="AV2164"/>
      <c r="AW2164"/>
      <c r="AX2164"/>
      <c r="AY2164"/>
      <c r="AZ2164"/>
      <c r="BA2164"/>
      <c r="BB2164"/>
      <c r="BC2164"/>
      <c r="BD2164"/>
      <c r="BE2164"/>
      <c r="BF2164"/>
      <c r="BG2164"/>
      <c r="BH2164"/>
      <c r="BI2164"/>
      <c r="BJ2164"/>
      <c r="BK2164"/>
      <c r="BL2164"/>
      <c r="BM2164"/>
      <c r="BN2164"/>
      <c r="BO2164"/>
      <c r="BP2164"/>
      <c r="BQ2164"/>
      <c r="BR2164"/>
      <c r="BS2164"/>
      <c r="BT2164"/>
    </row>
    <row r="2165" spans="1:72" s="8" customFormat="1" x14ac:dyDescent="0.25">
      <c r="A2165" s="93"/>
      <c r="B2165" s="93"/>
      <c r="C2165" s="93"/>
      <c r="D2165" s="93"/>
      <c r="E2165" s="104"/>
      <c r="F2165" s="104"/>
      <c r="G2165" s="104"/>
      <c r="H2165" s="104"/>
      <c r="I2165" s="104"/>
      <c r="J2165" s="104"/>
      <c r="K2165" s="104"/>
      <c r="L2165" s="104"/>
      <c r="M2165"/>
      <c r="N2165"/>
      <c r="O2165"/>
      <c r="P2165"/>
      <c r="Q2165"/>
      <c r="R2165"/>
      <c r="S2165"/>
      <c r="T2165"/>
      <c r="U2165"/>
      <c r="V2165"/>
      <c r="W2165"/>
      <c r="X2165"/>
      <c r="Y2165"/>
      <c r="Z2165"/>
      <c r="AA2165"/>
      <c r="AB2165"/>
      <c r="AC2165"/>
      <c r="AD2165"/>
      <c r="AE2165"/>
      <c r="AF2165"/>
      <c r="AG2165"/>
      <c r="AH2165"/>
      <c r="AI2165"/>
      <c r="AJ2165"/>
      <c r="AK2165"/>
      <c r="AL2165"/>
      <c r="AM2165"/>
      <c r="AN2165"/>
      <c r="AO2165"/>
      <c r="AP2165"/>
      <c r="AQ2165"/>
      <c r="AR2165"/>
      <c r="AS2165"/>
      <c r="AT2165"/>
      <c r="AU2165"/>
      <c r="AV2165"/>
      <c r="AW2165"/>
      <c r="AX2165"/>
      <c r="AY2165"/>
      <c r="AZ2165"/>
      <c r="BA2165"/>
      <c r="BB2165"/>
      <c r="BC2165"/>
      <c r="BD2165"/>
      <c r="BE2165"/>
      <c r="BF2165"/>
      <c r="BG2165"/>
      <c r="BH2165"/>
      <c r="BI2165"/>
      <c r="BJ2165"/>
      <c r="BK2165"/>
      <c r="BL2165"/>
      <c r="BM2165"/>
      <c r="BN2165"/>
      <c r="BO2165"/>
      <c r="BP2165"/>
      <c r="BQ2165"/>
      <c r="BR2165"/>
      <c r="BS2165"/>
      <c r="BT2165"/>
    </row>
    <row r="2166" spans="1:72" s="8" customFormat="1" x14ac:dyDescent="0.25">
      <c r="A2166" s="93"/>
      <c r="B2166" s="93"/>
      <c r="C2166" s="93"/>
      <c r="D2166" s="93"/>
      <c r="E2166" s="104"/>
      <c r="F2166" s="104"/>
      <c r="G2166" s="104"/>
      <c r="H2166" s="104"/>
      <c r="I2166" s="104"/>
      <c r="J2166" s="104"/>
      <c r="K2166" s="104"/>
      <c r="L2166" s="104"/>
      <c r="M2166"/>
      <c r="N2166"/>
      <c r="O2166"/>
      <c r="P2166"/>
      <c r="Q2166"/>
      <c r="R2166"/>
      <c r="S2166"/>
      <c r="T2166"/>
      <c r="U2166"/>
      <c r="V2166"/>
      <c r="W2166"/>
      <c r="X2166"/>
      <c r="Y2166"/>
      <c r="Z2166"/>
      <c r="AA2166"/>
      <c r="AB2166"/>
      <c r="AC2166"/>
      <c r="AD2166"/>
      <c r="AE2166"/>
      <c r="AF2166"/>
      <c r="AG2166"/>
      <c r="AH2166"/>
      <c r="AI2166"/>
      <c r="AJ2166"/>
      <c r="AK2166"/>
      <c r="AL2166"/>
      <c r="AM2166"/>
      <c r="AN2166"/>
      <c r="AO2166"/>
      <c r="AP2166"/>
      <c r="AQ2166"/>
      <c r="AR2166"/>
      <c r="AS2166"/>
      <c r="AT2166"/>
      <c r="AU2166"/>
      <c r="AV2166"/>
      <c r="AW2166"/>
      <c r="AX2166"/>
      <c r="AY2166"/>
      <c r="AZ2166"/>
      <c r="BA2166"/>
      <c r="BB2166"/>
      <c r="BC2166"/>
      <c r="BD2166"/>
      <c r="BE2166"/>
      <c r="BF2166"/>
      <c r="BG2166"/>
      <c r="BH2166"/>
      <c r="BI2166"/>
      <c r="BJ2166"/>
      <c r="BK2166"/>
      <c r="BL2166"/>
      <c r="BM2166"/>
      <c r="BN2166"/>
      <c r="BO2166"/>
      <c r="BP2166"/>
      <c r="BQ2166"/>
      <c r="BR2166"/>
      <c r="BS2166"/>
      <c r="BT2166"/>
    </row>
    <row r="2167" spans="1:72" s="8" customFormat="1" x14ac:dyDescent="0.25">
      <c r="A2167" s="93"/>
      <c r="B2167" s="93"/>
      <c r="C2167" s="93"/>
      <c r="D2167" s="93"/>
      <c r="E2167" s="104"/>
      <c r="F2167" s="104"/>
      <c r="G2167" s="104"/>
      <c r="H2167" s="104"/>
      <c r="I2167" s="104"/>
      <c r="J2167" s="104"/>
      <c r="K2167" s="104"/>
      <c r="L2167" s="104"/>
      <c r="M2167"/>
      <c r="N2167"/>
      <c r="O2167"/>
      <c r="P2167"/>
      <c r="Q2167"/>
      <c r="R2167"/>
      <c r="S2167"/>
      <c r="T2167"/>
      <c r="U2167"/>
      <c r="V2167"/>
      <c r="W2167"/>
      <c r="X2167"/>
      <c r="Y2167"/>
      <c r="Z2167"/>
      <c r="AA2167"/>
      <c r="AB2167"/>
      <c r="AC2167"/>
      <c r="AD2167"/>
      <c r="AE2167"/>
      <c r="AF2167"/>
      <c r="AG2167"/>
      <c r="AH2167"/>
      <c r="AI2167"/>
      <c r="AJ2167"/>
      <c r="AK2167"/>
      <c r="AL2167"/>
      <c r="AM2167"/>
      <c r="AN2167"/>
      <c r="AO2167"/>
      <c r="AP2167"/>
      <c r="AQ2167"/>
      <c r="AR2167"/>
      <c r="AS2167"/>
      <c r="AT2167"/>
      <c r="AU2167"/>
      <c r="AV2167"/>
      <c r="AW2167"/>
      <c r="AX2167"/>
      <c r="AY2167"/>
      <c r="AZ2167"/>
      <c r="BA2167"/>
      <c r="BB2167"/>
      <c r="BC2167"/>
      <c r="BD2167"/>
      <c r="BE2167"/>
      <c r="BF2167"/>
      <c r="BG2167"/>
      <c r="BH2167"/>
      <c r="BI2167"/>
      <c r="BJ2167"/>
      <c r="BK2167"/>
      <c r="BL2167"/>
      <c r="BM2167"/>
      <c r="BN2167"/>
      <c r="BO2167"/>
      <c r="BP2167"/>
      <c r="BQ2167"/>
      <c r="BR2167"/>
      <c r="BS2167"/>
      <c r="BT2167"/>
    </row>
    <row r="2168" spans="1:72" s="8" customFormat="1" x14ac:dyDescent="0.25">
      <c r="A2168" s="93"/>
      <c r="B2168" s="93"/>
      <c r="C2168" s="93"/>
      <c r="D2168" s="93"/>
      <c r="E2168" s="104"/>
      <c r="F2168" s="104"/>
      <c r="G2168" s="104"/>
      <c r="H2168" s="104"/>
      <c r="I2168" s="104"/>
      <c r="J2168" s="104"/>
      <c r="K2168" s="104"/>
      <c r="L2168" s="104"/>
      <c r="M2168"/>
      <c r="N2168"/>
      <c r="O2168"/>
      <c r="P2168"/>
      <c r="Q2168"/>
      <c r="R2168"/>
      <c r="S2168"/>
      <c r="T2168"/>
      <c r="U2168"/>
      <c r="V2168"/>
      <c r="W2168"/>
      <c r="X2168"/>
      <c r="Y2168"/>
      <c r="Z2168"/>
      <c r="AA2168"/>
      <c r="AB2168"/>
      <c r="AC2168"/>
      <c r="AD2168"/>
      <c r="AE2168"/>
      <c r="AF2168"/>
      <c r="AG2168"/>
      <c r="AH2168"/>
      <c r="AI2168"/>
      <c r="AJ2168"/>
      <c r="AK2168"/>
      <c r="AL2168"/>
      <c r="AM2168"/>
      <c r="AN2168"/>
      <c r="AO2168"/>
      <c r="AP2168"/>
      <c r="AQ2168"/>
      <c r="AR2168"/>
      <c r="AS2168"/>
      <c r="AT2168"/>
      <c r="AU2168"/>
      <c r="AV2168"/>
      <c r="AW2168"/>
      <c r="AX2168"/>
      <c r="AY2168"/>
      <c r="AZ2168"/>
      <c r="BA2168"/>
      <c r="BB2168"/>
      <c r="BC2168"/>
      <c r="BD2168"/>
      <c r="BE2168"/>
      <c r="BF2168"/>
      <c r="BG2168"/>
      <c r="BH2168"/>
      <c r="BI2168"/>
      <c r="BJ2168"/>
      <c r="BK2168"/>
      <c r="BL2168"/>
      <c r="BM2168"/>
      <c r="BN2168"/>
      <c r="BO2168"/>
      <c r="BP2168"/>
      <c r="BQ2168"/>
      <c r="BR2168"/>
      <c r="BS2168"/>
      <c r="BT2168"/>
    </row>
    <row r="2169" spans="1:72" s="8" customFormat="1" x14ac:dyDescent="0.25">
      <c r="A2169" s="93"/>
      <c r="B2169" s="93"/>
      <c r="C2169" s="93"/>
      <c r="D2169" s="93"/>
      <c r="E2169" s="104"/>
      <c r="F2169" s="104"/>
      <c r="G2169" s="104"/>
      <c r="H2169" s="104"/>
      <c r="I2169" s="104"/>
      <c r="J2169" s="104"/>
      <c r="K2169" s="104"/>
      <c r="L2169" s="104"/>
      <c r="M2169"/>
      <c r="N2169"/>
      <c r="O2169"/>
      <c r="P2169"/>
      <c r="Q2169"/>
      <c r="R2169"/>
      <c r="S2169"/>
      <c r="T2169"/>
      <c r="U2169"/>
      <c r="V2169"/>
      <c r="W2169"/>
      <c r="X2169"/>
      <c r="Y2169"/>
      <c r="Z2169"/>
      <c r="AA2169"/>
      <c r="AB2169"/>
      <c r="AC2169"/>
      <c r="AD2169"/>
      <c r="AE2169"/>
      <c r="AF2169"/>
      <c r="AG2169"/>
      <c r="AH2169"/>
      <c r="AI2169"/>
      <c r="AJ2169"/>
      <c r="AK2169"/>
      <c r="AL2169"/>
      <c r="AM2169"/>
      <c r="AN2169"/>
      <c r="AO2169"/>
      <c r="AP2169"/>
      <c r="AQ2169"/>
      <c r="AR2169"/>
      <c r="AS2169"/>
      <c r="AT2169"/>
      <c r="AU2169"/>
      <c r="AV2169"/>
      <c r="AW2169"/>
      <c r="AX2169"/>
      <c r="AY2169"/>
      <c r="AZ2169"/>
      <c r="BA2169"/>
      <c r="BB2169"/>
      <c r="BC2169"/>
      <c r="BD2169"/>
      <c r="BE2169"/>
      <c r="BF2169"/>
      <c r="BG2169"/>
      <c r="BH2169"/>
      <c r="BI2169"/>
      <c r="BJ2169"/>
      <c r="BK2169"/>
      <c r="BL2169"/>
      <c r="BM2169"/>
      <c r="BN2169"/>
      <c r="BO2169"/>
      <c r="BP2169"/>
      <c r="BQ2169"/>
      <c r="BR2169"/>
      <c r="BS2169"/>
      <c r="BT2169"/>
    </row>
    <row r="2170" spans="1:72" s="8" customFormat="1" x14ac:dyDescent="0.25">
      <c r="A2170" s="93"/>
      <c r="B2170" s="93"/>
      <c r="C2170" s="93"/>
      <c r="D2170" s="93"/>
      <c r="E2170" s="104"/>
      <c r="F2170" s="104"/>
      <c r="G2170" s="104"/>
      <c r="H2170" s="104"/>
      <c r="I2170" s="104"/>
      <c r="J2170" s="104"/>
      <c r="K2170" s="104"/>
      <c r="L2170" s="104"/>
      <c r="M2170"/>
      <c r="N2170"/>
      <c r="O2170"/>
      <c r="P2170"/>
      <c r="Q2170"/>
      <c r="R2170"/>
      <c r="S2170"/>
      <c r="T2170"/>
      <c r="U2170"/>
      <c r="V2170"/>
      <c r="W2170"/>
      <c r="X2170"/>
      <c r="Y2170"/>
      <c r="Z2170"/>
      <c r="AA2170"/>
      <c r="AB2170"/>
      <c r="AC2170"/>
      <c r="AD2170"/>
      <c r="AE2170"/>
      <c r="AF2170"/>
      <c r="AG2170"/>
      <c r="AH2170"/>
      <c r="AI2170"/>
      <c r="AJ2170"/>
      <c r="AK2170"/>
      <c r="AL2170"/>
      <c r="AM2170"/>
      <c r="AN2170"/>
      <c r="AO2170"/>
      <c r="AP2170"/>
      <c r="AQ2170"/>
      <c r="AR2170"/>
      <c r="AS2170"/>
      <c r="AT2170"/>
      <c r="AU2170"/>
      <c r="AV2170"/>
      <c r="AW2170"/>
      <c r="AX2170"/>
      <c r="AY2170"/>
      <c r="AZ2170"/>
      <c r="BA2170"/>
      <c r="BB2170"/>
      <c r="BC2170"/>
      <c r="BD2170"/>
      <c r="BE2170"/>
      <c r="BF2170"/>
      <c r="BG2170"/>
      <c r="BH2170"/>
      <c r="BI2170"/>
      <c r="BJ2170"/>
      <c r="BK2170"/>
      <c r="BL2170"/>
      <c r="BM2170"/>
      <c r="BN2170"/>
      <c r="BO2170"/>
      <c r="BP2170"/>
      <c r="BQ2170"/>
      <c r="BR2170"/>
      <c r="BS2170"/>
      <c r="BT2170"/>
    </row>
    <row r="2171" spans="1:72" s="8" customFormat="1" x14ac:dyDescent="0.25">
      <c r="A2171" s="93"/>
      <c r="B2171" s="93"/>
      <c r="C2171" s="93"/>
      <c r="D2171" s="93"/>
      <c r="E2171" s="104"/>
      <c r="F2171" s="104"/>
      <c r="G2171" s="104"/>
      <c r="H2171" s="104"/>
      <c r="I2171" s="104"/>
      <c r="J2171" s="104"/>
      <c r="K2171" s="104"/>
      <c r="L2171" s="104"/>
      <c r="M2171"/>
      <c r="N2171"/>
      <c r="O2171"/>
      <c r="P2171"/>
      <c r="Q2171"/>
      <c r="R2171"/>
      <c r="S2171"/>
      <c r="T2171"/>
      <c r="U2171"/>
      <c r="V2171"/>
      <c r="W2171"/>
      <c r="X2171"/>
      <c r="Y2171"/>
      <c r="Z2171"/>
      <c r="AA2171"/>
      <c r="AB2171"/>
      <c r="AC2171"/>
      <c r="AD2171"/>
      <c r="AE2171"/>
      <c r="AF2171"/>
      <c r="AG2171"/>
      <c r="AH2171"/>
      <c r="AI2171"/>
      <c r="AJ2171"/>
      <c r="AK2171"/>
      <c r="AL2171"/>
      <c r="AM2171"/>
      <c r="AN2171"/>
      <c r="AO2171"/>
      <c r="AP2171"/>
      <c r="AQ2171"/>
      <c r="AR2171"/>
      <c r="AS2171"/>
      <c r="AT2171"/>
      <c r="AU2171"/>
      <c r="AV2171"/>
      <c r="AW2171"/>
      <c r="AX2171"/>
      <c r="AY2171"/>
      <c r="AZ2171"/>
      <c r="BA2171"/>
      <c r="BB2171"/>
      <c r="BC2171"/>
      <c r="BD2171"/>
      <c r="BE2171"/>
      <c r="BF2171"/>
      <c r="BG2171"/>
      <c r="BH2171"/>
      <c r="BI2171"/>
      <c r="BJ2171"/>
      <c r="BK2171"/>
      <c r="BL2171"/>
      <c r="BM2171"/>
      <c r="BN2171"/>
      <c r="BO2171"/>
      <c r="BP2171"/>
      <c r="BQ2171"/>
      <c r="BR2171"/>
      <c r="BS2171"/>
      <c r="BT2171"/>
    </row>
    <row r="2172" spans="1:72" s="8" customFormat="1" x14ac:dyDescent="0.25">
      <c r="A2172" s="93"/>
      <c r="B2172" s="93"/>
      <c r="C2172" s="93"/>
      <c r="D2172" s="93"/>
      <c r="E2172" s="104"/>
      <c r="F2172" s="104"/>
      <c r="G2172" s="104"/>
      <c r="H2172" s="104"/>
      <c r="I2172" s="104"/>
      <c r="J2172" s="104"/>
      <c r="K2172" s="104"/>
      <c r="L2172" s="104"/>
      <c r="M2172"/>
      <c r="N2172"/>
      <c r="O2172"/>
      <c r="P2172"/>
      <c r="Q2172"/>
      <c r="R2172"/>
      <c r="S2172"/>
      <c r="T2172"/>
      <c r="U2172"/>
      <c r="V2172"/>
      <c r="W2172"/>
      <c r="X2172"/>
      <c r="Y2172"/>
      <c r="Z2172"/>
      <c r="AA2172"/>
      <c r="AB2172"/>
      <c r="AC2172"/>
      <c r="AD2172"/>
      <c r="AE2172"/>
      <c r="AF2172"/>
      <c r="AG2172"/>
      <c r="AH2172"/>
      <c r="AI2172"/>
      <c r="AJ2172"/>
      <c r="AK2172"/>
      <c r="AL2172"/>
      <c r="AM2172"/>
      <c r="AN2172"/>
      <c r="AO2172"/>
      <c r="AP2172"/>
      <c r="AQ2172"/>
      <c r="AR2172"/>
      <c r="AS2172"/>
      <c r="AT2172"/>
      <c r="AU2172"/>
      <c r="AV2172"/>
      <c r="AW2172"/>
      <c r="AX2172"/>
      <c r="AY2172"/>
      <c r="AZ2172"/>
      <c r="BA2172"/>
      <c r="BB2172"/>
      <c r="BC2172"/>
      <c r="BD2172"/>
      <c r="BE2172"/>
      <c r="BF2172"/>
      <c r="BG2172"/>
      <c r="BH2172"/>
      <c r="BI2172"/>
      <c r="BJ2172"/>
      <c r="BK2172"/>
      <c r="BL2172"/>
      <c r="BM2172"/>
      <c r="BN2172"/>
      <c r="BO2172"/>
      <c r="BP2172"/>
      <c r="BQ2172"/>
      <c r="BR2172"/>
      <c r="BS2172"/>
      <c r="BT2172"/>
    </row>
    <row r="2173" spans="1:72" s="8" customFormat="1" x14ac:dyDescent="0.25">
      <c r="A2173" s="93"/>
      <c r="B2173" s="93"/>
      <c r="C2173" s="93"/>
      <c r="D2173" s="93"/>
      <c r="E2173" s="104"/>
      <c r="F2173" s="104"/>
      <c r="G2173" s="104"/>
      <c r="H2173" s="104"/>
      <c r="I2173" s="104"/>
      <c r="J2173" s="104"/>
      <c r="K2173" s="104"/>
      <c r="L2173" s="104"/>
      <c r="M2173"/>
      <c r="N2173"/>
      <c r="O2173"/>
      <c r="P2173"/>
      <c r="Q2173"/>
      <c r="R2173"/>
      <c r="S2173"/>
      <c r="T2173"/>
      <c r="U2173"/>
      <c r="V2173"/>
      <c r="W2173"/>
      <c r="X2173"/>
      <c r="Y2173"/>
      <c r="Z2173"/>
      <c r="AA2173"/>
      <c r="AB2173"/>
      <c r="AC2173"/>
      <c r="AD2173"/>
      <c r="AE2173"/>
      <c r="AF2173"/>
      <c r="AG2173"/>
      <c r="AH2173"/>
      <c r="AI2173"/>
      <c r="AJ2173"/>
      <c r="AK2173"/>
      <c r="AL2173"/>
      <c r="AM2173"/>
      <c r="AN2173"/>
      <c r="AO2173"/>
      <c r="AP2173"/>
      <c r="AQ2173"/>
      <c r="AR2173"/>
      <c r="AS2173"/>
      <c r="AT2173"/>
      <c r="AU2173"/>
      <c r="AV2173"/>
      <c r="AW2173"/>
      <c r="AX2173"/>
      <c r="AY2173"/>
      <c r="AZ2173"/>
      <c r="BA2173"/>
      <c r="BB2173"/>
      <c r="BC2173"/>
      <c r="BD2173"/>
      <c r="BE2173"/>
      <c r="BF2173"/>
      <c r="BG2173"/>
      <c r="BH2173"/>
      <c r="BI2173"/>
      <c r="BJ2173"/>
      <c r="BK2173"/>
      <c r="BL2173"/>
      <c r="BM2173"/>
      <c r="BN2173"/>
      <c r="BO2173"/>
      <c r="BP2173"/>
      <c r="BQ2173"/>
      <c r="BR2173"/>
      <c r="BS2173"/>
      <c r="BT2173"/>
    </row>
    <row r="2174" spans="1:72" s="8" customFormat="1" x14ac:dyDescent="0.25">
      <c r="A2174" s="93"/>
      <c r="B2174" s="93"/>
      <c r="C2174" s="93"/>
      <c r="D2174" s="93"/>
      <c r="E2174" s="104"/>
      <c r="F2174" s="104"/>
      <c r="G2174" s="104"/>
      <c r="H2174" s="104"/>
      <c r="I2174" s="104"/>
      <c r="J2174" s="104"/>
      <c r="K2174" s="104"/>
      <c r="L2174" s="104"/>
      <c r="M2174"/>
      <c r="N2174"/>
      <c r="O2174"/>
      <c r="P2174"/>
      <c r="Q2174"/>
      <c r="R2174"/>
      <c r="S2174"/>
      <c r="T2174"/>
      <c r="U2174"/>
      <c r="V2174"/>
      <c r="W2174"/>
      <c r="X2174"/>
      <c r="Y2174"/>
      <c r="Z2174"/>
      <c r="AA2174"/>
      <c r="AB2174"/>
      <c r="AC2174"/>
      <c r="AD2174"/>
      <c r="AE2174"/>
      <c r="AF2174"/>
      <c r="AG2174"/>
      <c r="AH2174"/>
      <c r="AI2174"/>
      <c r="AJ2174"/>
      <c r="AK2174"/>
      <c r="AL2174"/>
      <c r="AM2174"/>
      <c r="AN2174"/>
      <c r="AO2174"/>
      <c r="AP2174"/>
      <c r="AQ2174"/>
      <c r="AR2174"/>
      <c r="AS2174"/>
      <c r="AT2174"/>
      <c r="AU2174"/>
      <c r="AV2174"/>
      <c r="AW2174"/>
      <c r="AX2174"/>
      <c r="AY2174"/>
      <c r="AZ2174"/>
      <c r="BA2174"/>
      <c r="BB2174"/>
      <c r="BC2174"/>
      <c r="BD2174"/>
      <c r="BE2174"/>
      <c r="BF2174"/>
      <c r="BG2174"/>
      <c r="BH2174"/>
      <c r="BI2174"/>
      <c r="BJ2174"/>
      <c r="BK2174"/>
      <c r="BL2174"/>
      <c r="BM2174"/>
      <c r="BN2174"/>
      <c r="BO2174"/>
      <c r="BP2174"/>
      <c r="BQ2174"/>
      <c r="BR2174"/>
      <c r="BS2174"/>
      <c r="BT2174"/>
    </row>
    <row r="2175" spans="1:72" s="8" customFormat="1" x14ac:dyDescent="0.25">
      <c r="A2175" s="93"/>
      <c r="B2175" s="93"/>
      <c r="C2175" s="93"/>
      <c r="D2175" s="93"/>
      <c r="E2175" s="104"/>
      <c r="F2175" s="104"/>
      <c r="G2175" s="104"/>
      <c r="H2175" s="104"/>
      <c r="I2175" s="104"/>
      <c r="J2175" s="104"/>
      <c r="K2175" s="104"/>
      <c r="L2175" s="104"/>
      <c r="M2175"/>
      <c r="N2175"/>
      <c r="O2175"/>
      <c r="P2175"/>
      <c r="Q2175"/>
      <c r="R2175"/>
      <c r="S2175"/>
      <c r="T2175"/>
      <c r="U2175"/>
      <c r="V2175"/>
      <c r="W2175"/>
      <c r="X2175"/>
      <c r="Y2175"/>
      <c r="Z2175"/>
      <c r="AA2175"/>
      <c r="AB2175"/>
      <c r="AC2175"/>
      <c r="AD2175"/>
      <c r="AE2175"/>
      <c r="AF2175"/>
      <c r="AG2175"/>
      <c r="AH2175"/>
      <c r="AI2175"/>
      <c r="AJ2175"/>
      <c r="AK2175"/>
      <c r="AL2175"/>
      <c r="AM2175"/>
      <c r="AN2175"/>
      <c r="AO2175"/>
      <c r="AP2175"/>
      <c r="AQ2175"/>
      <c r="AR2175"/>
      <c r="AS2175"/>
      <c r="AT2175"/>
      <c r="AU2175"/>
      <c r="AV2175"/>
      <c r="AW2175"/>
      <c r="AX2175"/>
      <c r="AY2175"/>
      <c r="AZ2175"/>
      <c r="BA2175"/>
      <c r="BB2175"/>
      <c r="BC2175"/>
      <c r="BD2175"/>
      <c r="BE2175"/>
      <c r="BF2175"/>
      <c r="BG2175"/>
      <c r="BH2175"/>
      <c r="BI2175"/>
      <c r="BJ2175"/>
      <c r="BK2175"/>
      <c r="BL2175"/>
      <c r="BM2175"/>
      <c r="BN2175"/>
      <c r="BO2175"/>
      <c r="BP2175"/>
      <c r="BQ2175"/>
      <c r="BR2175"/>
      <c r="BS2175"/>
      <c r="BT2175"/>
    </row>
    <row r="2176" spans="1:72" s="8" customFormat="1" x14ac:dyDescent="0.25">
      <c r="A2176" s="93"/>
      <c r="B2176" s="93"/>
      <c r="C2176" s="93"/>
      <c r="D2176" s="93"/>
      <c r="E2176" s="104"/>
      <c r="F2176" s="104"/>
      <c r="G2176" s="104"/>
      <c r="H2176" s="104"/>
      <c r="I2176" s="104"/>
      <c r="J2176" s="104"/>
      <c r="K2176" s="104"/>
      <c r="L2176" s="104"/>
      <c r="M2176"/>
      <c r="N2176"/>
      <c r="O2176"/>
      <c r="P2176"/>
      <c r="Q2176"/>
      <c r="R2176"/>
      <c r="S2176"/>
      <c r="T2176"/>
      <c r="U2176"/>
      <c r="V2176"/>
      <c r="W2176"/>
      <c r="X2176"/>
      <c r="Y2176"/>
      <c r="Z2176"/>
      <c r="AA2176"/>
      <c r="AB2176"/>
      <c r="AC2176"/>
      <c r="AD2176"/>
      <c r="AE2176"/>
      <c r="AF2176"/>
      <c r="AG2176"/>
      <c r="AH2176"/>
      <c r="AI2176"/>
      <c r="AJ2176"/>
      <c r="AK2176"/>
      <c r="AL2176"/>
      <c r="AM2176"/>
      <c r="AN2176"/>
      <c r="AO2176"/>
      <c r="AP2176"/>
      <c r="AQ2176"/>
      <c r="AR2176"/>
      <c r="AS2176"/>
      <c r="AT2176"/>
      <c r="AU2176"/>
      <c r="AV2176"/>
      <c r="AW2176"/>
      <c r="AX2176"/>
      <c r="AY2176"/>
      <c r="AZ2176"/>
      <c r="BA2176"/>
      <c r="BB2176"/>
      <c r="BC2176"/>
      <c r="BD2176"/>
      <c r="BE2176"/>
      <c r="BF2176"/>
      <c r="BG2176"/>
      <c r="BH2176"/>
      <c r="BI2176"/>
      <c r="BJ2176"/>
      <c r="BK2176"/>
      <c r="BL2176"/>
      <c r="BM2176"/>
      <c r="BN2176"/>
      <c r="BO2176"/>
      <c r="BP2176"/>
      <c r="BQ2176"/>
      <c r="BR2176"/>
      <c r="BS2176"/>
      <c r="BT2176"/>
    </row>
    <row r="2177" spans="1:72" s="8" customFormat="1" x14ac:dyDescent="0.25">
      <c r="A2177" s="93"/>
      <c r="B2177" s="93"/>
      <c r="C2177" s="93"/>
      <c r="D2177" s="93"/>
      <c r="E2177" s="104"/>
      <c r="F2177" s="104"/>
      <c r="G2177" s="104"/>
      <c r="H2177" s="104"/>
      <c r="I2177" s="104"/>
      <c r="J2177" s="104"/>
      <c r="K2177" s="104"/>
      <c r="L2177" s="104"/>
      <c r="M2177"/>
      <c r="N2177"/>
      <c r="O2177"/>
      <c r="P2177"/>
      <c r="Q2177"/>
      <c r="R2177"/>
      <c r="S2177"/>
      <c r="T2177"/>
      <c r="U2177"/>
      <c r="V2177"/>
      <c r="W2177"/>
      <c r="X2177"/>
      <c r="Y2177"/>
      <c r="Z2177"/>
      <c r="AA2177"/>
      <c r="AB2177"/>
      <c r="AC2177"/>
      <c r="AD2177"/>
      <c r="AE2177"/>
      <c r="AF2177"/>
      <c r="AG2177"/>
      <c r="AH2177"/>
      <c r="AI2177"/>
      <c r="AJ2177"/>
      <c r="AK2177"/>
      <c r="AL2177"/>
      <c r="AM2177"/>
      <c r="AN2177"/>
      <c r="AO2177"/>
      <c r="AP2177"/>
      <c r="AQ2177"/>
      <c r="AR2177"/>
      <c r="AS2177"/>
      <c r="AT2177"/>
      <c r="AU2177"/>
      <c r="AV2177"/>
      <c r="AW2177"/>
      <c r="AX2177"/>
      <c r="AY2177"/>
      <c r="AZ2177"/>
      <c r="BA2177"/>
      <c r="BB2177"/>
      <c r="BC2177"/>
      <c r="BD2177"/>
      <c r="BE2177"/>
      <c r="BF2177"/>
      <c r="BG2177"/>
      <c r="BH2177"/>
      <c r="BI2177"/>
      <c r="BJ2177"/>
      <c r="BK2177"/>
      <c r="BL2177"/>
      <c r="BM2177"/>
      <c r="BN2177"/>
      <c r="BO2177"/>
      <c r="BP2177"/>
      <c r="BQ2177"/>
      <c r="BR2177"/>
      <c r="BS2177"/>
      <c r="BT2177"/>
    </row>
    <row r="2178" spans="1:72" s="8" customFormat="1" x14ac:dyDescent="0.25">
      <c r="A2178" s="93"/>
      <c r="B2178" s="93"/>
      <c r="C2178" s="93"/>
      <c r="D2178" s="93"/>
      <c r="E2178" s="104"/>
      <c r="F2178" s="104"/>
      <c r="G2178" s="104"/>
      <c r="H2178" s="104"/>
      <c r="I2178" s="104"/>
      <c r="J2178" s="104"/>
      <c r="K2178" s="104"/>
      <c r="L2178" s="104"/>
      <c r="M2178"/>
      <c r="N2178"/>
      <c r="O2178"/>
      <c r="P2178"/>
      <c r="Q2178"/>
      <c r="R2178"/>
      <c r="S2178"/>
      <c r="T2178"/>
      <c r="U2178"/>
      <c r="V2178"/>
      <c r="W2178"/>
      <c r="X2178"/>
      <c r="Y2178"/>
      <c r="Z2178"/>
      <c r="AA2178"/>
      <c r="AB2178"/>
      <c r="AC2178"/>
      <c r="AD2178"/>
      <c r="AE2178"/>
      <c r="AF2178"/>
      <c r="AG2178"/>
      <c r="AH2178"/>
      <c r="AI2178"/>
      <c r="AJ2178"/>
      <c r="AK2178"/>
      <c r="AL2178"/>
      <c r="AM2178"/>
      <c r="AN2178"/>
      <c r="AO2178"/>
      <c r="AP2178"/>
      <c r="AQ2178"/>
      <c r="AR2178"/>
      <c r="AS2178"/>
      <c r="AT2178"/>
      <c r="AU2178"/>
      <c r="AV2178"/>
      <c r="AW2178"/>
      <c r="AX2178"/>
      <c r="AY2178"/>
      <c r="AZ2178"/>
      <c r="BA2178"/>
      <c r="BB2178"/>
      <c r="BC2178"/>
      <c r="BD2178"/>
      <c r="BE2178"/>
      <c r="BF2178"/>
      <c r="BG2178"/>
      <c r="BH2178"/>
      <c r="BI2178"/>
      <c r="BJ2178"/>
      <c r="BK2178"/>
      <c r="BL2178"/>
      <c r="BM2178"/>
      <c r="BN2178"/>
      <c r="BO2178"/>
      <c r="BP2178"/>
      <c r="BQ2178"/>
      <c r="BR2178"/>
      <c r="BS2178"/>
      <c r="BT2178"/>
    </row>
    <row r="2179" spans="1:72" s="8" customFormat="1" x14ac:dyDescent="0.25">
      <c r="A2179" s="93"/>
      <c r="B2179" s="93"/>
      <c r="C2179" s="93"/>
      <c r="D2179" s="93"/>
      <c r="E2179" s="104"/>
      <c r="F2179" s="104"/>
      <c r="G2179" s="104"/>
      <c r="H2179" s="104"/>
      <c r="I2179" s="104"/>
      <c r="J2179" s="104"/>
      <c r="K2179" s="104"/>
      <c r="L2179" s="104"/>
      <c r="M2179"/>
      <c r="N2179"/>
      <c r="O2179"/>
      <c r="P2179"/>
      <c r="Q2179"/>
      <c r="R2179"/>
      <c r="S2179"/>
      <c r="T2179"/>
      <c r="U2179"/>
      <c r="V2179"/>
      <c r="W2179"/>
      <c r="X2179"/>
      <c r="Y2179"/>
      <c r="Z2179"/>
      <c r="AA2179"/>
      <c r="AB2179"/>
      <c r="AC2179"/>
      <c r="AD2179"/>
      <c r="AE2179"/>
      <c r="AF2179"/>
      <c r="AG2179"/>
      <c r="AH2179"/>
      <c r="AI2179"/>
      <c r="AJ2179"/>
      <c r="AK2179"/>
      <c r="AL2179"/>
      <c r="AM2179"/>
      <c r="AN2179"/>
      <c r="AO2179"/>
      <c r="AP2179"/>
      <c r="AQ2179"/>
      <c r="AR2179"/>
      <c r="AS2179"/>
      <c r="AT2179"/>
      <c r="AU2179"/>
      <c r="AV2179"/>
      <c r="AW2179"/>
      <c r="AX2179"/>
      <c r="AY2179"/>
      <c r="AZ2179"/>
      <c r="BA2179"/>
      <c r="BB2179"/>
      <c r="BC2179"/>
      <c r="BD2179"/>
      <c r="BE2179"/>
      <c r="BF2179"/>
      <c r="BG2179"/>
      <c r="BH2179"/>
      <c r="BI2179"/>
      <c r="BJ2179"/>
      <c r="BK2179"/>
      <c r="BL2179"/>
      <c r="BM2179"/>
      <c r="BN2179"/>
      <c r="BO2179"/>
      <c r="BP2179"/>
      <c r="BQ2179"/>
      <c r="BR2179"/>
      <c r="BS2179"/>
      <c r="BT2179"/>
    </row>
    <row r="2180" spans="1:72" s="8" customFormat="1" x14ac:dyDescent="0.25">
      <c r="A2180" s="93"/>
      <c r="B2180" s="93"/>
      <c r="C2180" s="93"/>
      <c r="D2180" s="93"/>
      <c r="E2180" s="104"/>
      <c r="F2180" s="104"/>
      <c r="G2180" s="104"/>
      <c r="H2180" s="104"/>
      <c r="I2180" s="104"/>
      <c r="J2180" s="104"/>
      <c r="K2180" s="104"/>
      <c r="L2180" s="104"/>
      <c r="M2180"/>
      <c r="N2180"/>
      <c r="O2180"/>
      <c r="P2180"/>
      <c r="Q2180"/>
      <c r="R2180"/>
      <c r="S2180"/>
      <c r="T2180"/>
      <c r="U2180"/>
      <c r="V2180"/>
      <c r="W2180"/>
      <c r="X2180"/>
      <c r="Y2180"/>
      <c r="Z2180"/>
      <c r="AA2180"/>
      <c r="AB2180"/>
      <c r="AC2180"/>
      <c r="AD2180"/>
      <c r="AE2180"/>
      <c r="AF2180"/>
      <c r="AG2180"/>
      <c r="AH2180"/>
      <c r="AI2180"/>
      <c r="AJ2180"/>
      <c r="AK2180"/>
      <c r="AL2180"/>
      <c r="AM2180"/>
      <c r="AN2180"/>
      <c r="AO2180"/>
      <c r="AP2180"/>
      <c r="AQ2180"/>
      <c r="AR2180"/>
      <c r="AS2180"/>
      <c r="AT2180"/>
      <c r="AU2180"/>
      <c r="AV2180"/>
      <c r="AW2180"/>
      <c r="AX2180"/>
      <c r="AY2180"/>
      <c r="AZ2180"/>
      <c r="BA2180"/>
      <c r="BB2180"/>
      <c r="BC2180"/>
      <c r="BD2180"/>
      <c r="BE2180"/>
      <c r="BF2180"/>
      <c r="BG2180"/>
      <c r="BH2180"/>
      <c r="BI2180"/>
      <c r="BJ2180"/>
      <c r="BK2180"/>
      <c r="BL2180"/>
      <c r="BM2180"/>
      <c r="BN2180"/>
      <c r="BO2180"/>
      <c r="BP2180"/>
      <c r="BQ2180"/>
      <c r="BR2180"/>
      <c r="BS2180"/>
      <c r="BT2180"/>
    </row>
    <row r="2181" spans="1:72" s="8" customFormat="1" x14ac:dyDescent="0.25">
      <c r="A2181" s="93"/>
      <c r="B2181" s="93"/>
      <c r="C2181" s="93"/>
      <c r="D2181" s="93"/>
      <c r="E2181" s="104"/>
      <c r="F2181" s="104"/>
      <c r="G2181" s="104"/>
      <c r="H2181" s="104"/>
      <c r="I2181" s="104"/>
      <c r="J2181" s="104"/>
      <c r="K2181" s="104"/>
      <c r="L2181" s="104"/>
      <c r="M2181"/>
      <c r="N2181"/>
      <c r="O2181"/>
      <c r="P2181"/>
      <c r="Q2181"/>
      <c r="R2181"/>
      <c r="S2181"/>
      <c r="T2181"/>
      <c r="U2181"/>
      <c r="V2181"/>
      <c r="W2181"/>
      <c r="X2181"/>
      <c r="Y2181"/>
      <c r="Z2181"/>
      <c r="AA2181"/>
      <c r="AB2181"/>
      <c r="AC2181"/>
      <c r="AD2181"/>
      <c r="AE2181"/>
      <c r="AF2181"/>
      <c r="AG2181"/>
      <c r="AH2181"/>
      <c r="AI2181"/>
      <c r="AJ2181"/>
      <c r="AK2181"/>
      <c r="AL2181"/>
      <c r="AM2181"/>
      <c r="AN2181"/>
      <c r="AO2181"/>
      <c r="AP2181"/>
      <c r="AQ2181"/>
      <c r="AR2181"/>
      <c r="AS2181"/>
      <c r="AT2181"/>
      <c r="AU2181"/>
      <c r="AV2181"/>
      <c r="AW2181"/>
      <c r="AX2181"/>
      <c r="AY2181"/>
      <c r="AZ2181"/>
      <c r="BA2181"/>
      <c r="BB2181"/>
      <c r="BC2181"/>
      <c r="BD2181"/>
      <c r="BE2181"/>
      <c r="BF2181"/>
      <c r="BG2181"/>
      <c r="BH2181"/>
      <c r="BI2181"/>
      <c r="BJ2181"/>
      <c r="BK2181"/>
      <c r="BL2181"/>
      <c r="BM2181"/>
      <c r="BN2181"/>
      <c r="BO2181"/>
      <c r="BP2181"/>
      <c r="BQ2181"/>
      <c r="BR2181"/>
      <c r="BS2181"/>
      <c r="BT2181"/>
    </row>
    <row r="2182" spans="1:72" s="8" customFormat="1" x14ac:dyDescent="0.25">
      <c r="A2182" s="93"/>
      <c r="B2182" s="93"/>
      <c r="C2182" s="93"/>
      <c r="D2182" s="93"/>
      <c r="E2182" s="104"/>
      <c r="F2182" s="104"/>
      <c r="G2182" s="104"/>
      <c r="H2182" s="104"/>
      <c r="I2182" s="104"/>
      <c r="J2182" s="104"/>
      <c r="K2182" s="104"/>
      <c r="L2182" s="104"/>
      <c r="M2182"/>
      <c r="N2182"/>
      <c r="O2182"/>
      <c r="P2182"/>
      <c r="Q2182"/>
      <c r="R2182"/>
      <c r="S2182"/>
      <c r="T2182"/>
      <c r="U2182"/>
      <c r="V2182"/>
      <c r="W2182"/>
      <c r="X2182"/>
      <c r="Y2182"/>
      <c r="Z2182"/>
      <c r="AA2182"/>
      <c r="AB2182"/>
      <c r="AC2182"/>
      <c r="AD2182"/>
      <c r="AE2182"/>
      <c r="AF2182"/>
      <c r="AG2182"/>
      <c r="AH2182"/>
      <c r="AI2182"/>
      <c r="AJ2182"/>
      <c r="AK2182"/>
      <c r="AL2182"/>
      <c r="AM2182"/>
      <c r="AN2182"/>
      <c r="AO2182"/>
      <c r="AP2182"/>
      <c r="AQ2182"/>
      <c r="AR2182"/>
      <c r="AS2182"/>
      <c r="AT2182"/>
      <c r="AU2182"/>
      <c r="AV2182"/>
      <c r="AW2182"/>
      <c r="AX2182"/>
      <c r="AY2182"/>
      <c r="AZ2182"/>
      <c r="BA2182"/>
      <c r="BB2182"/>
      <c r="BC2182"/>
      <c r="BD2182"/>
      <c r="BE2182"/>
      <c r="BF2182"/>
      <c r="BG2182"/>
      <c r="BH2182"/>
      <c r="BI2182"/>
      <c r="BJ2182"/>
      <c r="BK2182"/>
      <c r="BL2182"/>
      <c r="BM2182"/>
      <c r="BN2182"/>
      <c r="BO2182"/>
      <c r="BP2182"/>
      <c r="BQ2182"/>
      <c r="BR2182"/>
      <c r="BS2182"/>
      <c r="BT2182"/>
    </row>
    <row r="2183" spans="1:72" s="8" customFormat="1" x14ac:dyDescent="0.25">
      <c r="A2183" s="93"/>
      <c r="B2183" s="93"/>
      <c r="C2183" s="93"/>
      <c r="D2183" s="93"/>
      <c r="E2183" s="104"/>
      <c r="F2183" s="104"/>
      <c r="G2183" s="104"/>
      <c r="H2183" s="104"/>
      <c r="I2183" s="104"/>
      <c r="J2183" s="104"/>
      <c r="K2183" s="104"/>
      <c r="L2183" s="104"/>
      <c r="M2183"/>
      <c r="N2183"/>
      <c r="O2183"/>
      <c r="P2183"/>
      <c r="Q2183"/>
      <c r="R2183"/>
      <c r="S2183"/>
      <c r="T2183"/>
      <c r="U2183"/>
      <c r="V2183"/>
      <c r="W2183"/>
      <c r="X2183"/>
      <c r="Y2183"/>
      <c r="Z2183"/>
      <c r="AA2183"/>
      <c r="AB2183"/>
      <c r="AC2183"/>
      <c r="AD2183"/>
      <c r="AE2183"/>
      <c r="AF2183"/>
      <c r="AG2183"/>
      <c r="AH2183"/>
      <c r="AI2183"/>
      <c r="AJ2183"/>
      <c r="AK2183"/>
      <c r="AL2183"/>
      <c r="AM2183"/>
      <c r="AN2183"/>
      <c r="AO2183"/>
      <c r="AP2183"/>
      <c r="AQ2183"/>
      <c r="AR2183"/>
      <c r="AS2183"/>
      <c r="AT2183"/>
      <c r="AU2183"/>
      <c r="AV2183"/>
      <c r="AW2183"/>
      <c r="AX2183"/>
      <c r="AY2183"/>
      <c r="AZ2183"/>
      <c r="BA2183"/>
      <c r="BB2183"/>
      <c r="BC2183"/>
      <c r="BD2183"/>
      <c r="BE2183"/>
      <c r="BF2183"/>
      <c r="BG2183"/>
      <c r="BH2183"/>
      <c r="BI2183"/>
      <c r="BJ2183"/>
      <c r="BK2183"/>
      <c r="BL2183"/>
      <c r="BM2183"/>
      <c r="BN2183"/>
      <c r="BO2183"/>
      <c r="BP2183"/>
      <c r="BQ2183"/>
      <c r="BR2183"/>
      <c r="BS2183"/>
      <c r="BT2183"/>
    </row>
    <row r="2184" spans="1:72" s="8" customFormat="1" x14ac:dyDescent="0.25">
      <c r="A2184" s="93"/>
      <c r="B2184" s="93"/>
      <c r="C2184" s="93"/>
      <c r="D2184" s="93"/>
      <c r="E2184" s="104"/>
      <c r="F2184" s="104"/>
      <c r="G2184" s="104"/>
      <c r="H2184" s="104"/>
      <c r="I2184" s="104"/>
      <c r="J2184" s="104"/>
      <c r="K2184" s="104"/>
      <c r="L2184" s="104"/>
      <c r="M2184"/>
      <c r="N2184"/>
      <c r="O2184"/>
      <c r="P2184"/>
      <c r="Q2184"/>
      <c r="R2184"/>
      <c r="S2184"/>
      <c r="T2184"/>
      <c r="U2184"/>
      <c r="V2184"/>
      <c r="W2184"/>
      <c r="X2184"/>
      <c r="Y2184"/>
      <c r="Z2184"/>
      <c r="AA2184"/>
      <c r="AB2184"/>
      <c r="AC2184"/>
      <c r="AD2184"/>
      <c r="AE2184"/>
      <c r="AF2184"/>
      <c r="AG2184"/>
      <c r="AH2184"/>
      <c r="AI2184"/>
      <c r="AJ2184"/>
      <c r="AK2184"/>
      <c r="AL2184"/>
      <c r="AM2184"/>
      <c r="AN2184"/>
      <c r="AO2184"/>
      <c r="AP2184"/>
      <c r="AQ2184"/>
      <c r="AR2184"/>
      <c r="AS2184"/>
      <c r="AT2184"/>
      <c r="AU2184"/>
      <c r="AV2184"/>
      <c r="AW2184"/>
      <c r="AX2184"/>
      <c r="AY2184"/>
      <c r="AZ2184"/>
      <c r="BA2184"/>
      <c r="BB2184"/>
      <c r="BC2184"/>
      <c r="BD2184"/>
      <c r="BE2184"/>
      <c r="BF2184"/>
      <c r="BG2184"/>
      <c r="BH2184"/>
      <c r="BI2184"/>
      <c r="BJ2184"/>
      <c r="BK2184"/>
      <c r="BL2184"/>
      <c r="BM2184"/>
      <c r="BN2184"/>
      <c r="BO2184"/>
      <c r="BP2184"/>
      <c r="BQ2184"/>
      <c r="BR2184"/>
      <c r="BS2184"/>
      <c r="BT2184"/>
    </row>
    <row r="2185" spans="1:72" s="8" customFormat="1" x14ac:dyDescent="0.25">
      <c r="A2185" s="93"/>
      <c r="B2185" s="93"/>
      <c r="C2185" s="93"/>
      <c r="D2185" s="93"/>
      <c r="E2185" s="104"/>
      <c r="F2185" s="104"/>
      <c r="G2185" s="104"/>
      <c r="H2185" s="104"/>
      <c r="I2185" s="104"/>
      <c r="J2185" s="104"/>
      <c r="K2185" s="104"/>
      <c r="L2185" s="104"/>
      <c r="M2185"/>
      <c r="N2185"/>
      <c r="O2185"/>
      <c r="P2185"/>
      <c r="Q2185"/>
      <c r="R2185"/>
      <c r="S2185"/>
      <c r="T2185"/>
      <c r="U2185"/>
      <c r="V2185"/>
      <c r="W2185"/>
      <c r="X2185"/>
      <c r="Y2185"/>
      <c r="Z2185"/>
      <c r="AA2185"/>
      <c r="AB2185"/>
      <c r="AC2185"/>
      <c r="AD2185"/>
      <c r="AE2185"/>
      <c r="AF2185"/>
      <c r="AG2185"/>
      <c r="AH2185"/>
      <c r="AI2185"/>
      <c r="AJ2185"/>
      <c r="AK2185"/>
      <c r="AL2185"/>
      <c r="AM2185"/>
      <c r="AN2185"/>
      <c r="AO2185"/>
      <c r="AP2185"/>
      <c r="AQ2185"/>
      <c r="AR2185"/>
      <c r="AS2185"/>
      <c r="AT2185"/>
      <c r="AU2185"/>
      <c r="AV2185"/>
      <c r="AW2185"/>
      <c r="AX2185"/>
      <c r="AY2185"/>
      <c r="AZ2185"/>
      <c r="BA2185"/>
      <c r="BB2185"/>
      <c r="BC2185"/>
      <c r="BD2185"/>
      <c r="BE2185"/>
      <c r="BF2185"/>
      <c r="BG2185"/>
      <c r="BH2185"/>
      <c r="BI2185"/>
      <c r="BJ2185"/>
      <c r="BK2185"/>
      <c r="BL2185"/>
      <c r="BM2185"/>
      <c r="BN2185"/>
      <c r="BO2185"/>
      <c r="BP2185"/>
      <c r="BQ2185"/>
      <c r="BR2185"/>
      <c r="BS2185"/>
      <c r="BT2185"/>
    </row>
    <row r="2186" spans="1:72" s="8" customFormat="1" x14ac:dyDescent="0.25">
      <c r="A2186" s="93"/>
      <c r="B2186" s="93"/>
      <c r="C2186" s="93"/>
      <c r="D2186" s="93"/>
      <c r="E2186" s="104"/>
      <c r="F2186" s="104"/>
      <c r="G2186" s="104"/>
      <c r="H2186" s="104"/>
      <c r="I2186" s="104"/>
      <c r="J2186" s="104"/>
      <c r="K2186" s="104"/>
      <c r="L2186" s="104"/>
      <c r="M2186"/>
      <c r="N2186"/>
      <c r="O2186"/>
      <c r="P2186"/>
      <c r="Q2186"/>
      <c r="R2186"/>
      <c r="S2186"/>
      <c r="T2186"/>
      <c r="U2186"/>
      <c r="V2186"/>
      <c r="W2186"/>
      <c r="X2186"/>
      <c r="Y2186"/>
      <c r="Z2186"/>
      <c r="AA2186"/>
      <c r="AB2186"/>
      <c r="AC2186"/>
      <c r="AD2186"/>
      <c r="AE2186"/>
      <c r="AF2186"/>
      <c r="AG2186"/>
      <c r="AH2186"/>
      <c r="AI2186"/>
      <c r="AJ2186"/>
      <c r="AK2186"/>
      <c r="AL2186"/>
      <c r="AM2186"/>
      <c r="AN2186"/>
      <c r="AO2186"/>
      <c r="AP2186"/>
      <c r="AQ2186"/>
      <c r="AR2186"/>
      <c r="AS2186"/>
      <c r="AT2186"/>
      <c r="AU2186"/>
      <c r="AV2186"/>
      <c r="AW2186"/>
      <c r="AX2186"/>
      <c r="AY2186"/>
      <c r="AZ2186"/>
      <c r="BA2186"/>
      <c r="BB2186"/>
      <c r="BC2186"/>
      <c r="BD2186"/>
      <c r="BE2186"/>
      <c r="BF2186"/>
      <c r="BG2186"/>
      <c r="BH2186"/>
      <c r="BI2186"/>
      <c r="BJ2186"/>
      <c r="BK2186"/>
      <c r="BL2186"/>
      <c r="BM2186"/>
      <c r="BN2186"/>
      <c r="BO2186"/>
      <c r="BP2186"/>
      <c r="BQ2186"/>
      <c r="BR2186"/>
      <c r="BS2186"/>
      <c r="BT2186"/>
    </row>
    <row r="2187" spans="1:72" s="8" customFormat="1" x14ac:dyDescent="0.25">
      <c r="A2187" s="93"/>
      <c r="B2187" s="93"/>
      <c r="C2187" s="93"/>
      <c r="D2187" s="93"/>
      <c r="E2187" s="104"/>
      <c r="F2187" s="104"/>
      <c r="G2187" s="104"/>
      <c r="H2187" s="104"/>
      <c r="I2187" s="104"/>
      <c r="J2187" s="104"/>
      <c r="K2187" s="104"/>
      <c r="L2187" s="104"/>
      <c r="M2187"/>
      <c r="N2187"/>
      <c r="O2187"/>
      <c r="P2187"/>
      <c r="Q2187"/>
      <c r="R2187"/>
      <c r="S2187"/>
      <c r="T2187"/>
      <c r="U2187"/>
      <c r="V2187"/>
      <c r="W2187"/>
      <c r="X2187"/>
      <c r="Y2187"/>
      <c r="Z2187"/>
      <c r="AA2187"/>
      <c r="AB2187"/>
      <c r="AC2187"/>
      <c r="AD2187"/>
      <c r="AE2187"/>
      <c r="AF2187"/>
      <c r="AG2187"/>
      <c r="AH2187"/>
      <c r="AI2187"/>
      <c r="AJ2187"/>
      <c r="AK2187"/>
      <c r="AL2187"/>
      <c r="AM2187"/>
      <c r="AN2187"/>
      <c r="AO2187"/>
      <c r="AP2187"/>
      <c r="AQ2187"/>
      <c r="AR2187"/>
      <c r="AS2187"/>
      <c r="AT2187"/>
      <c r="AU2187"/>
      <c r="AV2187"/>
      <c r="AW2187"/>
      <c r="AX2187"/>
      <c r="AY2187"/>
      <c r="AZ2187"/>
      <c r="BA2187"/>
      <c r="BB2187"/>
      <c r="BC2187"/>
      <c r="BD2187"/>
      <c r="BE2187"/>
      <c r="BF2187"/>
      <c r="BG2187"/>
      <c r="BH2187"/>
      <c r="BI2187"/>
      <c r="BJ2187"/>
      <c r="BK2187"/>
      <c r="BL2187"/>
      <c r="BM2187"/>
      <c r="BN2187"/>
      <c r="BO2187"/>
      <c r="BP2187"/>
      <c r="BQ2187"/>
      <c r="BR2187"/>
      <c r="BS2187"/>
      <c r="BT2187"/>
    </row>
    <row r="2188" spans="1:72" s="8" customFormat="1" x14ac:dyDescent="0.25">
      <c r="A2188" s="93"/>
      <c r="B2188" s="93"/>
      <c r="C2188" s="93"/>
      <c r="D2188" s="93"/>
      <c r="E2188" s="104"/>
      <c r="F2188" s="104"/>
      <c r="G2188" s="104"/>
      <c r="H2188" s="104"/>
      <c r="I2188" s="104"/>
      <c r="J2188" s="104"/>
      <c r="K2188" s="104"/>
      <c r="L2188" s="104"/>
      <c r="M2188"/>
      <c r="N2188"/>
      <c r="O2188"/>
      <c r="P2188"/>
      <c r="Q2188"/>
      <c r="R2188"/>
      <c r="S2188"/>
      <c r="T2188"/>
      <c r="U2188"/>
      <c r="V2188"/>
      <c r="W2188"/>
      <c r="X2188"/>
      <c r="Y2188"/>
      <c r="Z2188"/>
      <c r="AA2188"/>
      <c r="AB2188"/>
      <c r="AC2188"/>
      <c r="AD2188"/>
      <c r="AE2188"/>
      <c r="AF2188"/>
      <c r="AG2188"/>
      <c r="AH2188"/>
      <c r="AI2188"/>
      <c r="AJ2188"/>
      <c r="AK2188"/>
      <c r="AL2188"/>
      <c r="AM2188"/>
      <c r="AN2188"/>
      <c r="AO2188"/>
      <c r="AP2188"/>
      <c r="AQ2188"/>
      <c r="AR2188"/>
      <c r="AS2188"/>
      <c r="AT2188"/>
      <c r="AU2188"/>
      <c r="AV2188"/>
      <c r="AW2188"/>
      <c r="AX2188"/>
      <c r="AY2188"/>
      <c r="AZ2188"/>
      <c r="BA2188"/>
      <c r="BB2188"/>
      <c r="BC2188"/>
      <c r="BD2188"/>
      <c r="BE2188"/>
      <c r="BF2188"/>
      <c r="BG2188"/>
      <c r="BH2188"/>
      <c r="BI2188"/>
      <c r="BJ2188"/>
      <c r="BK2188"/>
      <c r="BL2188"/>
      <c r="BM2188"/>
      <c r="BN2188"/>
      <c r="BO2188"/>
      <c r="BP2188"/>
      <c r="BQ2188"/>
      <c r="BR2188"/>
      <c r="BS2188"/>
      <c r="BT2188"/>
    </row>
    <row r="2189" spans="1:72" s="8" customFormat="1" x14ac:dyDescent="0.25">
      <c r="A2189" s="93"/>
      <c r="B2189" s="93"/>
      <c r="C2189" s="93"/>
      <c r="D2189" s="93"/>
      <c r="E2189" s="104"/>
      <c r="F2189" s="104"/>
      <c r="G2189" s="104"/>
      <c r="H2189" s="104"/>
      <c r="I2189" s="104"/>
      <c r="J2189" s="104"/>
      <c r="K2189" s="104"/>
      <c r="L2189" s="104"/>
      <c r="M2189"/>
      <c r="N2189"/>
      <c r="O2189"/>
      <c r="P2189"/>
      <c r="Q2189"/>
      <c r="R2189"/>
      <c r="S2189"/>
      <c r="T2189"/>
      <c r="U2189"/>
      <c r="V2189"/>
      <c r="W2189"/>
      <c r="X2189"/>
      <c r="Y2189"/>
      <c r="Z2189"/>
      <c r="AA2189"/>
      <c r="AB2189"/>
      <c r="AC2189"/>
      <c r="AD2189"/>
      <c r="AE2189"/>
      <c r="AF2189"/>
      <c r="AG2189"/>
      <c r="AH2189"/>
      <c r="AI2189"/>
      <c r="AJ2189"/>
      <c r="AK2189"/>
      <c r="AL2189"/>
      <c r="AM2189"/>
      <c r="AN2189"/>
      <c r="AO2189"/>
      <c r="AP2189"/>
      <c r="AQ2189"/>
      <c r="AR2189"/>
      <c r="AS2189"/>
      <c r="AT2189"/>
      <c r="AU2189"/>
      <c r="AV2189"/>
      <c r="AW2189"/>
      <c r="AX2189"/>
      <c r="AY2189"/>
      <c r="AZ2189"/>
      <c r="BA2189"/>
      <c r="BB2189"/>
      <c r="BC2189"/>
      <c r="BD2189"/>
      <c r="BE2189"/>
      <c r="BF2189"/>
      <c r="BG2189"/>
      <c r="BH2189"/>
      <c r="BI2189"/>
      <c r="BJ2189"/>
      <c r="BK2189"/>
      <c r="BL2189"/>
      <c r="BM2189"/>
      <c r="BN2189"/>
      <c r="BO2189"/>
      <c r="BP2189"/>
      <c r="BQ2189"/>
      <c r="BR2189"/>
      <c r="BS2189"/>
      <c r="BT2189"/>
    </row>
    <row r="2190" spans="1:72" s="8" customFormat="1" x14ac:dyDescent="0.25">
      <c r="A2190" s="93"/>
      <c r="B2190" s="93"/>
      <c r="C2190" s="93"/>
      <c r="D2190" s="93"/>
      <c r="E2190" s="104"/>
      <c r="F2190" s="104"/>
      <c r="G2190" s="104"/>
      <c r="H2190" s="104"/>
      <c r="I2190" s="104"/>
      <c r="J2190" s="104"/>
      <c r="K2190" s="104"/>
      <c r="L2190" s="104"/>
      <c r="M2190"/>
      <c r="N2190"/>
      <c r="O2190"/>
      <c r="P2190"/>
      <c r="Q2190"/>
      <c r="R2190"/>
      <c r="S2190"/>
      <c r="T2190"/>
      <c r="U2190"/>
      <c r="V2190"/>
      <c r="W2190"/>
      <c r="X2190"/>
      <c r="Y2190"/>
      <c r="Z2190"/>
      <c r="AA2190"/>
      <c r="AB2190"/>
      <c r="AC2190"/>
      <c r="AD2190"/>
      <c r="AE2190"/>
      <c r="AF2190"/>
      <c r="AG2190"/>
      <c r="AH2190"/>
      <c r="AI2190"/>
      <c r="AJ2190"/>
      <c r="AK2190"/>
      <c r="AL2190"/>
      <c r="AM2190"/>
      <c r="AN2190"/>
      <c r="AO2190"/>
      <c r="AP2190"/>
      <c r="AQ2190"/>
      <c r="AR2190"/>
      <c r="AS2190"/>
      <c r="AT2190"/>
      <c r="AU2190"/>
      <c r="AV2190"/>
      <c r="AW2190"/>
      <c r="AX2190"/>
      <c r="AY2190"/>
      <c r="AZ2190"/>
      <c r="BA2190"/>
      <c r="BB2190"/>
      <c r="BC2190"/>
      <c r="BD2190"/>
      <c r="BE2190"/>
      <c r="BF2190"/>
      <c r="BG2190"/>
      <c r="BH2190"/>
      <c r="BI2190"/>
      <c r="BJ2190"/>
      <c r="BK2190"/>
      <c r="BL2190"/>
      <c r="BM2190"/>
      <c r="BN2190"/>
      <c r="BO2190"/>
      <c r="BP2190"/>
      <c r="BQ2190"/>
      <c r="BR2190"/>
      <c r="BS2190"/>
      <c r="BT2190"/>
    </row>
    <row r="2191" spans="1:72" s="8" customFormat="1" x14ac:dyDescent="0.25">
      <c r="A2191" s="93"/>
      <c r="B2191" s="93"/>
      <c r="C2191" s="93"/>
      <c r="D2191" s="93"/>
      <c r="E2191" s="104"/>
      <c r="F2191" s="104"/>
      <c r="G2191" s="104"/>
      <c r="H2191" s="104"/>
      <c r="I2191" s="104"/>
      <c r="J2191" s="104"/>
      <c r="K2191" s="104"/>
      <c r="L2191" s="104"/>
      <c r="M2191"/>
      <c r="N2191"/>
      <c r="O2191"/>
      <c r="P2191"/>
      <c r="Q2191"/>
      <c r="R2191"/>
      <c r="S2191"/>
      <c r="T2191"/>
      <c r="U2191"/>
      <c r="V2191"/>
      <c r="W2191"/>
      <c r="X2191"/>
      <c r="Y2191"/>
      <c r="Z2191"/>
      <c r="AA2191"/>
      <c r="AB2191"/>
      <c r="AC2191"/>
      <c r="AD2191"/>
      <c r="AE2191"/>
      <c r="AF2191"/>
      <c r="AG2191"/>
      <c r="AH2191"/>
      <c r="AI2191"/>
      <c r="AJ2191"/>
      <c r="AK2191"/>
      <c r="AL2191"/>
      <c r="AM2191"/>
      <c r="AN2191"/>
      <c r="AO2191"/>
      <c r="AP2191"/>
      <c r="AQ2191"/>
      <c r="AR2191"/>
      <c r="AS2191"/>
      <c r="AT2191"/>
      <c r="AU2191"/>
      <c r="AV2191"/>
      <c r="AW2191"/>
      <c r="AX2191"/>
      <c r="AY2191"/>
      <c r="AZ2191"/>
      <c r="BA2191"/>
      <c r="BB2191"/>
      <c r="BC2191"/>
      <c r="BD2191"/>
      <c r="BE2191"/>
      <c r="BF2191"/>
      <c r="BG2191"/>
      <c r="BH2191"/>
      <c r="BI2191"/>
      <c r="BJ2191"/>
      <c r="BK2191"/>
      <c r="BL2191"/>
      <c r="BM2191"/>
      <c r="BN2191"/>
      <c r="BO2191"/>
      <c r="BP2191"/>
      <c r="BQ2191"/>
      <c r="BR2191"/>
      <c r="BS2191"/>
      <c r="BT2191"/>
    </row>
    <row r="2192" spans="1:72" s="8" customFormat="1" x14ac:dyDescent="0.25">
      <c r="A2192" s="93"/>
      <c r="B2192" s="93"/>
      <c r="C2192" s="93"/>
      <c r="D2192" s="93"/>
      <c r="E2192" s="104"/>
      <c r="F2192" s="104"/>
      <c r="G2192" s="104"/>
      <c r="H2192" s="104"/>
      <c r="I2192" s="104"/>
      <c r="J2192" s="104"/>
      <c r="K2192" s="104"/>
      <c r="L2192" s="104"/>
      <c r="M2192"/>
      <c r="N2192"/>
      <c r="O2192"/>
      <c r="P2192"/>
      <c r="Q2192"/>
      <c r="R2192"/>
      <c r="S2192"/>
      <c r="T2192"/>
      <c r="U2192"/>
      <c r="V2192"/>
      <c r="W2192"/>
      <c r="X2192"/>
      <c r="Y2192"/>
      <c r="Z2192"/>
      <c r="AA2192"/>
      <c r="AB2192"/>
      <c r="AC2192"/>
      <c r="AD2192"/>
      <c r="AE2192"/>
      <c r="AF2192"/>
      <c r="AG2192"/>
      <c r="AH2192"/>
      <c r="AI2192"/>
      <c r="AJ2192"/>
      <c r="AK2192"/>
      <c r="AL2192"/>
      <c r="AM2192"/>
      <c r="AN2192"/>
      <c r="AO2192"/>
      <c r="AP2192"/>
      <c r="AQ2192"/>
      <c r="AR2192"/>
      <c r="AS2192"/>
      <c r="AT2192"/>
      <c r="AU2192"/>
      <c r="AV2192"/>
      <c r="AW2192"/>
      <c r="AX2192"/>
      <c r="AY2192"/>
      <c r="AZ2192"/>
      <c r="BA2192"/>
      <c r="BB2192"/>
      <c r="BC2192"/>
      <c r="BD2192"/>
      <c r="BE2192"/>
      <c r="BF2192"/>
      <c r="BG2192"/>
      <c r="BH2192"/>
      <c r="BI2192"/>
      <c r="BJ2192"/>
      <c r="BK2192"/>
      <c r="BL2192"/>
      <c r="BM2192"/>
      <c r="BN2192"/>
      <c r="BO2192"/>
      <c r="BP2192"/>
      <c r="BQ2192"/>
      <c r="BR2192"/>
      <c r="BS2192"/>
      <c r="BT2192"/>
    </row>
    <row r="2193" spans="1:72" s="8" customFormat="1" x14ac:dyDescent="0.25">
      <c r="A2193" s="93"/>
      <c r="B2193" s="93"/>
      <c r="C2193" s="93"/>
      <c r="D2193" s="93"/>
      <c r="E2193" s="104"/>
      <c r="F2193" s="104"/>
      <c r="G2193" s="104"/>
      <c r="H2193" s="104"/>
      <c r="I2193" s="104"/>
      <c r="J2193" s="104"/>
      <c r="K2193" s="104"/>
      <c r="L2193" s="104"/>
      <c r="M2193"/>
      <c r="N2193"/>
      <c r="O2193"/>
      <c r="P2193"/>
      <c r="Q2193"/>
      <c r="R2193"/>
      <c r="S2193"/>
      <c r="T2193"/>
      <c r="U2193"/>
      <c r="V2193"/>
      <c r="W2193"/>
      <c r="X2193"/>
      <c r="Y2193"/>
      <c r="Z2193"/>
      <c r="AA2193"/>
      <c r="AB2193"/>
      <c r="AC2193"/>
      <c r="AD2193"/>
      <c r="AE2193"/>
      <c r="AF2193"/>
      <c r="AG2193"/>
      <c r="AH2193"/>
      <c r="AI2193"/>
      <c r="AJ2193"/>
      <c r="AK2193"/>
      <c r="AL2193"/>
      <c r="AM2193"/>
      <c r="AN2193"/>
      <c r="AO2193"/>
      <c r="AP2193"/>
      <c r="AQ2193"/>
      <c r="AR2193"/>
      <c r="AS2193"/>
      <c r="AT2193"/>
      <c r="AU2193"/>
      <c r="AV2193"/>
      <c r="AW2193"/>
      <c r="AX2193"/>
      <c r="AY2193"/>
      <c r="AZ2193"/>
      <c r="BA2193"/>
      <c r="BB2193"/>
      <c r="BC2193"/>
      <c r="BD2193"/>
      <c r="BE2193"/>
      <c r="BF2193"/>
      <c r="BG2193"/>
      <c r="BH2193"/>
      <c r="BI2193"/>
      <c r="BJ2193"/>
      <c r="BK2193"/>
      <c r="BL2193"/>
      <c r="BM2193"/>
      <c r="BN2193"/>
      <c r="BO2193"/>
      <c r="BP2193"/>
      <c r="BQ2193"/>
      <c r="BR2193"/>
      <c r="BS2193"/>
      <c r="BT2193"/>
    </row>
    <row r="2194" spans="1:72" s="8" customFormat="1" x14ac:dyDescent="0.25">
      <c r="A2194" s="93"/>
      <c r="B2194" s="93"/>
      <c r="C2194" s="93"/>
      <c r="D2194" s="93"/>
      <c r="E2194" s="104"/>
      <c r="F2194" s="104"/>
      <c r="G2194" s="104"/>
      <c r="H2194" s="104"/>
      <c r="I2194" s="104"/>
      <c r="J2194" s="104"/>
      <c r="K2194" s="104"/>
      <c r="L2194" s="104"/>
      <c r="M2194"/>
      <c r="N2194"/>
      <c r="O2194"/>
      <c r="P2194"/>
      <c r="Q2194"/>
      <c r="R2194"/>
      <c r="S2194"/>
      <c r="T2194"/>
      <c r="U2194"/>
      <c r="V2194"/>
      <c r="W2194"/>
      <c r="X2194"/>
      <c r="Y2194"/>
      <c r="Z2194"/>
      <c r="AA2194"/>
      <c r="AB2194"/>
      <c r="AC2194"/>
      <c r="AD2194"/>
      <c r="AE2194"/>
      <c r="AF2194"/>
      <c r="AG2194"/>
      <c r="AH2194"/>
      <c r="AI2194"/>
      <c r="AJ2194"/>
      <c r="AK2194"/>
      <c r="AL2194"/>
      <c r="AM2194"/>
      <c r="AN2194"/>
      <c r="AO2194"/>
      <c r="AP2194"/>
      <c r="AQ2194"/>
      <c r="AR2194"/>
      <c r="AS2194"/>
      <c r="AT2194"/>
      <c r="AU2194"/>
      <c r="AV2194"/>
      <c r="AW2194"/>
      <c r="AX2194"/>
      <c r="AY2194"/>
      <c r="AZ2194"/>
      <c r="BA2194"/>
      <c r="BB2194"/>
      <c r="BC2194"/>
      <c r="BD2194"/>
      <c r="BE2194"/>
      <c r="BF2194"/>
      <c r="BG2194"/>
      <c r="BH2194"/>
      <c r="BI2194"/>
      <c r="BJ2194"/>
      <c r="BK2194"/>
      <c r="BL2194"/>
      <c r="BM2194"/>
      <c r="BN2194"/>
      <c r="BO2194"/>
      <c r="BP2194"/>
      <c r="BQ2194"/>
      <c r="BR2194"/>
      <c r="BS2194"/>
      <c r="BT2194"/>
    </row>
    <row r="2195" spans="1:72" s="8" customFormat="1" x14ac:dyDescent="0.25">
      <c r="A2195" s="93"/>
      <c r="B2195" s="93"/>
      <c r="C2195" s="93"/>
      <c r="D2195" s="93"/>
      <c r="E2195" s="104"/>
      <c r="F2195" s="104"/>
      <c r="G2195" s="104"/>
      <c r="H2195" s="104"/>
      <c r="I2195" s="104"/>
      <c r="J2195" s="104"/>
      <c r="K2195" s="104"/>
      <c r="L2195" s="104"/>
      <c r="M2195"/>
      <c r="N2195"/>
      <c r="O2195"/>
      <c r="P2195"/>
      <c r="Q2195"/>
      <c r="R2195"/>
      <c r="S2195"/>
      <c r="T2195"/>
      <c r="U2195"/>
      <c r="V2195"/>
      <c r="W2195"/>
      <c r="X2195"/>
      <c r="Y2195"/>
      <c r="Z2195"/>
      <c r="AA2195"/>
      <c r="AB2195"/>
      <c r="AC2195"/>
      <c r="AD2195"/>
      <c r="AE2195"/>
      <c r="AF2195"/>
      <c r="AG2195"/>
      <c r="AH2195"/>
      <c r="AI2195"/>
      <c r="AJ2195"/>
      <c r="AK2195"/>
      <c r="AL2195"/>
      <c r="AM2195"/>
      <c r="AN2195"/>
      <c r="AO2195"/>
      <c r="AP2195"/>
      <c r="AQ2195"/>
      <c r="AR2195"/>
      <c r="AS2195"/>
      <c r="AT2195"/>
      <c r="AU2195"/>
      <c r="AV2195"/>
      <c r="AW2195"/>
      <c r="AX2195"/>
      <c r="AY2195"/>
      <c r="AZ2195"/>
      <c r="BA2195"/>
      <c r="BB2195"/>
      <c r="BC2195"/>
      <c r="BD2195"/>
      <c r="BE2195"/>
      <c r="BF2195"/>
      <c r="BG2195"/>
      <c r="BH2195"/>
      <c r="BI2195"/>
      <c r="BJ2195"/>
      <c r="BK2195"/>
      <c r="BL2195"/>
      <c r="BM2195"/>
      <c r="BN2195"/>
      <c r="BO2195"/>
      <c r="BP2195"/>
      <c r="BQ2195"/>
      <c r="BR2195"/>
      <c r="BS2195"/>
      <c r="BT2195"/>
    </row>
    <row r="2196" spans="1:72" s="8" customFormat="1" x14ac:dyDescent="0.25">
      <c r="A2196" s="93"/>
      <c r="B2196" s="93"/>
      <c r="C2196" s="93"/>
      <c r="D2196" s="93"/>
      <c r="E2196" s="104"/>
      <c r="F2196" s="104"/>
      <c r="G2196" s="104"/>
      <c r="H2196" s="104"/>
      <c r="I2196" s="104"/>
      <c r="J2196" s="104"/>
      <c r="K2196" s="104"/>
      <c r="L2196" s="104"/>
      <c r="M2196"/>
      <c r="N2196"/>
      <c r="O2196"/>
      <c r="P2196"/>
      <c r="Q2196"/>
      <c r="R2196"/>
      <c r="S2196"/>
      <c r="T2196"/>
      <c r="U2196"/>
      <c r="V2196"/>
      <c r="W2196"/>
      <c r="X2196"/>
      <c r="Y2196"/>
      <c r="Z2196"/>
      <c r="AA2196"/>
      <c r="AB2196"/>
      <c r="AC2196"/>
      <c r="AD2196"/>
      <c r="AE2196"/>
      <c r="AF2196"/>
      <c r="AG2196"/>
      <c r="AH2196"/>
      <c r="AI2196"/>
      <c r="AJ2196"/>
      <c r="AK2196"/>
      <c r="AL2196"/>
      <c r="AM2196"/>
      <c r="AN2196"/>
      <c r="AO2196"/>
      <c r="AP2196"/>
      <c r="AQ2196"/>
      <c r="AR2196"/>
      <c r="AS2196"/>
      <c r="AT2196"/>
      <c r="AU2196"/>
      <c r="AV2196"/>
      <c r="AW2196"/>
      <c r="AX2196"/>
      <c r="AY2196"/>
      <c r="AZ2196"/>
      <c r="BA2196"/>
      <c r="BB2196"/>
      <c r="BC2196"/>
      <c r="BD2196"/>
      <c r="BE2196"/>
      <c r="BF2196"/>
      <c r="BG2196"/>
      <c r="BH2196"/>
      <c r="BI2196"/>
      <c r="BJ2196"/>
      <c r="BK2196"/>
      <c r="BL2196"/>
      <c r="BM2196"/>
      <c r="BN2196"/>
      <c r="BO2196"/>
      <c r="BP2196"/>
      <c r="BQ2196"/>
      <c r="BR2196"/>
      <c r="BS2196"/>
      <c r="BT2196"/>
    </row>
    <row r="2197" spans="1:72" s="8" customFormat="1" x14ac:dyDescent="0.25">
      <c r="A2197" s="93"/>
      <c r="B2197" s="93"/>
      <c r="C2197" s="93"/>
      <c r="D2197" s="93"/>
      <c r="E2197" s="104"/>
      <c r="F2197" s="104"/>
      <c r="G2197" s="104"/>
      <c r="H2197" s="104"/>
      <c r="I2197" s="104"/>
      <c r="J2197" s="104"/>
      <c r="K2197" s="104"/>
      <c r="L2197" s="104"/>
      <c r="M2197"/>
      <c r="N2197"/>
      <c r="O2197"/>
      <c r="P2197"/>
      <c r="Q2197"/>
      <c r="R2197"/>
      <c r="S2197"/>
      <c r="T2197"/>
      <c r="U2197"/>
      <c r="V2197"/>
      <c r="W2197"/>
      <c r="X2197"/>
      <c r="Y2197"/>
      <c r="Z2197"/>
      <c r="AA2197"/>
      <c r="AB2197"/>
      <c r="AC2197"/>
      <c r="AD2197"/>
      <c r="AE2197"/>
      <c r="AF2197"/>
      <c r="AG2197"/>
      <c r="AH2197"/>
      <c r="AI2197"/>
      <c r="AJ2197"/>
      <c r="AK2197"/>
      <c r="AL2197"/>
      <c r="AM2197"/>
      <c r="AN2197"/>
      <c r="AO2197"/>
      <c r="AP2197"/>
      <c r="AQ2197"/>
      <c r="AR2197"/>
      <c r="AS2197"/>
      <c r="AT2197"/>
      <c r="AU2197"/>
      <c r="AV2197"/>
      <c r="AW2197"/>
      <c r="AX2197"/>
      <c r="AY2197"/>
      <c r="AZ2197"/>
      <c r="BA2197"/>
      <c r="BB2197"/>
      <c r="BC2197"/>
      <c r="BD2197"/>
      <c r="BE2197"/>
      <c r="BF2197"/>
      <c r="BG2197"/>
      <c r="BH2197"/>
      <c r="BI2197"/>
      <c r="BJ2197"/>
      <c r="BK2197"/>
      <c r="BL2197"/>
      <c r="BM2197"/>
      <c r="BN2197"/>
      <c r="BO2197"/>
      <c r="BP2197"/>
      <c r="BQ2197"/>
      <c r="BR2197"/>
      <c r="BS2197"/>
      <c r="BT2197"/>
    </row>
    <row r="2198" spans="1:72" s="8" customFormat="1" x14ac:dyDescent="0.25">
      <c r="A2198" s="93"/>
      <c r="B2198" s="93"/>
      <c r="C2198" s="93"/>
      <c r="D2198" s="93"/>
      <c r="E2198" s="104"/>
      <c r="F2198" s="104"/>
      <c r="G2198" s="104"/>
      <c r="H2198" s="104"/>
      <c r="I2198" s="104"/>
      <c r="J2198" s="104"/>
      <c r="K2198" s="104"/>
      <c r="L2198" s="104"/>
      <c r="M2198"/>
      <c r="N2198"/>
      <c r="O2198"/>
      <c r="P2198"/>
      <c r="Q2198"/>
      <c r="R2198"/>
      <c r="S2198"/>
      <c r="T2198"/>
      <c r="U2198"/>
      <c r="V2198"/>
      <c r="W2198"/>
      <c r="X2198"/>
      <c r="Y2198"/>
      <c r="Z2198"/>
      <c r="AA2198"/>
      <c r="AB2198"/>
      <c r="AC2198"/>
      <c r="AD2198"/>
      <c r="AE2198"/>
      <c r="AF2198"/>
      <c r="AG2198"/>
      <c r="AH2198"/>
      <c r="AI2198"/>
      <c r="AJ2198"/>
      <c r="AK2198"/>
      <c r="AL2198"/>
      <c r="AM2198"/>
      <c r="AN2198"/>
      <c r="AO2198"/>
      <c r="AP2198"/>
      <c r="AQ2198"/>
      <c r="AR2198"/>
      <c r="AS2198"/>
      <c r="AT2198"/>
      <c r="AU2198"/>
      <c r="AV2198"/>
      <c r="AW2198"/>
      <c r="AX2198"/>
      <c r="AY2198"/>
      <c r="AZ2198"/>
      <c r="BA2198"/>
      <c r="BB2198"/>
      <c r="BC2198"/>
      <c r="BD2198"/>
      <c r="BE2198"/>
      <c r="BF2198"/>
      <c r="BG2198"/>
      <c r="BH2198"/>
      <c r="BI2198"/>
      <c r="BJ2198"/>
      <c r="BK2198"/>
      <c r="BL2198"/>
      <c r="BM2198"/>
      <c r="BN2198"/>
      <c r="BO2198"/>
      <c r="BP2198"/>
      <c r="BQ2198"/>
      <c r="BR2198"/>
      <c r="BS2198"/>
      <c r="BT2198"/>
    </row>
    <row r="2199" spans="1:72" s="8" customFormat="1" x14ac:dyDescent="0.25">
      <c r="A2199" s="93"/>
      <c r="B2199" s="93"/>
      <c r="C2199" s="93"/>
      <c r="D2199" s="93"/>
      <c r="E2199" s="104"/>
      <c r="F2199" s="104"/>
      <c r="G2199" s="104"/>
      <c r="H2199" s="104"/>
      <c r="I2199" s="104"/>
      <c r="J2199" s="104"/>
      <c r="K2199" s="104"/>
      <c r="L2199" s="104"/>
      <c r="M2199"/>
      <c r="N2199"/>
      <c r="O2199"/>
      <c r="P2199"/>
      <c r="Q2199"/>
      <c r="R2199"/>
      <c r="S2199"/>
      <c r="T2199"/>
      <c r="U2199"/>
      <c r="V2199"/>
      <c r="W2199"/>
      <c r="X2199"/>
      <c r="Y2199"/>
      <c r="Z2199"/>
      <c r="AA2199"/>
      <c r="AB2199"/>
      <c r="AC2199"/>
      <c r="AD2199"/>
      <c r="AE2199"/>
      <c r="AF2199"/>
      <c r="AG2199"/>
      <c r="AH2199"/>
      <c r="AI2199"/>
      <c r="AJ2199"/>
      <c r="AK2199"/>
      <c r="AL2199"/>
      <c r="AM2199"/>
      <c r="AN2199"/>
      <c r="AO2199"/>
      <c r="AP2199"/>
      <c r="AQ2199"/>
      <c r="AR2199"/>
      <c r="AS2199"/>
      <c r="AT2199"/>
      <c r="AU2199"/>
      <c r="AV2199"/>
      <c r="AW2199"/>
      <c r="AX2199"/>
      <c r="AY2199"/>
      <c r="AZ2199"/>
      <c r="BA2199"/>
      <c r="BB2199"/>
      <c r="BC2199"/>
      <c r="BD2199"/>
      <c r="BE2199"/>
      <c r="BF2199"/>
      <c r="BG2199"/>
      <c r="BH2199"/>
      <c r="BI2199"/>
      <c r="BJ2199"/>
      <c r="BK2199"/>
      <c r="BL2199"/>
      <c r="BM2199"/>
      <c r="BN2199"/>
      <c r="BO2199"/>
      <c r="BP2199"/>
      <c r="BQ2199"/>
      <c r="BR2199"/>
      <c r="BS2199"/>
      <c r="BT2199"/>
    </row>
    <row r="2200" spans="1:72" s="8" customFormat="1" x14ac:dyDescent="0.25">
      <c r="A2200" s="93"/>
      <c r="B2200" s="93"/>
      <c r="C2200" s="93"/>
      <c r="D2200" s="93"/>
      <c r="E2200" s="104"/>
      <c r="F2200" s="104"/>
      <c r="G2200" s="104"/>
      <c r="H2200" s="104"/>
      <c r="I2200" s="104"/>
      <c r="J2200" s="104"/>
      <c r="K2200" s="104"/>
      <c r="L2200" s="104"/>
      <c r="M2200"/>
      <c r="N2200"/>
      <c r="O2200"/>
      <c r="P2200"/>
      <c r="Q2200"/>
      <c r="R2200"/>
      <c r="S2200"/>
      <c r="T2200"/>
      <c r="U2200"/>
      <c r="V2200"/>
      <c r="W2200"/>
      <c r="X2200"/>
      <c r="Y2200"/>
      <c r="Z2200"/>
      <c r="AA2200"/>
      <c r="AB2200"/>
      <c r="AC2200"/>
      <c r="AD2200"/>
      <c r="AE2200"/>
      <c r="AF2200"/>
      <c r="AG2200"/>
      <c r="AH2200"/>
      <c r="AI2200"/>
      <c r="AJ2200"/>
      <c r="AK2200"/>
      <c r="AL2200"/>
      <c r="AM2200"/>
      <c r="AN2200"/>
      <c r="AO2200"/>
      <c r="AP2200"/>
      <c r="AQ2200"/>
      <c r="AR2200"/>
      <c r="AS2200"/>
      <c r="AT2200"/>
      <c r="AU2200"/>
      <c r="AV2200"/>
      <c r="AW2200"/>
      <c r="AX2200"/>
      <c r="AY2200"/>
      <c r="AZ2200"/>
      <c r="BA2200"/>
      <c r="BB2200"/>
      <c r="BC2200"/>
      <c r="BD2200"/>
      <c r="BE2200"/>
      <c r="BF2200"/>
      <c r="BG2200"/>
      <c r="BH2200"/>
      <c r="BI2200"/>
      <c r="BJ2200"/>
      <c r="BK2200"/>
      <c r="BL2200"/>
      <c r="BM2200"/>
      <c r="BN2200"/>
      <c r="BO2200"/>
      <c r="BP2200"/>
      <c r="BQ2200"/>
      <c r="BR2200"/>
      <c r="BS2200"/>
      <c r="BT2200"/>
    </row>
    <row r="2201" spans="1:72" s="8" customFormat="1" x14ac:dyDescent="0.25">
      <c r="A2201" s="93"/>
      <c r="B2201" s="93"/>
      <c r="C2201" s="93"/>
      <c r="D2201" s="93"/>
      <c r="E2201" s="104"/>
      <c r="F2201" s="104"/>
      <c r="G2201" s="104"/>
      <c r="H2201" s="104"/>
      <c r="I2201" s="104"/>
      <c r="J2201" s="104"/>
      <c r="K2201" s="104"/>
      <c r="L2201" s="104"/>
      <c r="M2201"/>
      <c r="N2201"/>
      <c r="O2201"/>
      <c r="P2201"/>
      <c r="Q2201"/>
      <c r="R2201"/>
      <c r="S2201"/>
      <c r="T2201"/>
      <c r="U2201"/>
      <c r="V2201"/>
      <c r="W2201"/>
      <c r="X2201"/>
      <c r="Y2201"/>
      <c r="Z2201"/>
      <c r="AA2201"/>
      <c r="AB2201"/>
      <c r="AC2201"/>
      <c r="AD2201"/>
      <c r="AE2201"/>
      <c r="AF2201"/>
      <c r="AG2201"/>
      <c r="AH2201"/>
      <c r="AI2201"/>
      <c r="AJ2201"/>
      <c r="AK2201"/>
      <c r="AL2201"/>
      <c r="AM2201"/>
      <c r="AN2201"/>
      <c r="AO2201"/>
      <c r="AP2201"/>
      <c r="AQ2201"/>
      <c r="AR2201"/>
      <c r="AS2201"/>
      <c r="AT2201"/>
      <c r="AU2201"/>
      <c r="AV2201"/>
      <c r="AW2201"/>
      <c r="AX2201"/>
      <c r="AY2201"/>
      <c r="AZ2201"/>
      <c r="BA2201"/>
      <c r="BB2201"/>
      <c r="BC2201"/>
      <c r="BD2201"/>
      <c r="BE2201"/>
      <c r="BF2201"/>
      <c r="BG2201"/>
      <c r="BH2201"/>
      <c r="BI2201"/>
      <c r="BJ2201"/>
      <c r="BK2201"/>
      <c r="BL2201"/>
      <c r="BM2201"/>
      <c r="BN2201"/>
      <c r="BO2201"/>
      <c r="BP2201"/>
      <c r="BQ2201"/>
      <c r="BR2201"/>
      <c r="BS2201"/>
      <c r="BT2201"/>
    </row>
    <row r="2202" spans="1:72" s="8" customFormat="1" x14ac:dyDescent="0.25">
      <c r="A2202" s="93"/>
      <c r="B2202" s="93"/>
      <c r="C2202" s="93"/>
      <c r="D2202" s="93"/>
      <c r="E2202" s="104"/>
      <c r="F2202" s="104"/>
      <c r="G2202" s="104"/>
      <c r="H2202" s="104"/>
      <c r="I2202" s="104"/>
      <c r="J2202" s="104"/>
      <c r="K2202" s="104"/>
      <c r="L2202" s="104"/>
      <c r="M2202"/>
      <c r="N2202"/>
      <c r="O2202"/>
      <c r="P2202"/>
      <c r="Q2202"/>
      <c r="R2202"/>
      <c r="S2202"/>
      <c r="T2202"/>
      <c r="U2202"/>
      <c r="V2202"/>
      <c r="W2202"/>
      <c r="X2202"/>
      <c r="Y2202"/>
      <c r="Z2202"/>
      <c r="AA2202"/>
      <c r="AB2202"/>
      <c r="AC2202"/>
      <c r="AD2202"/>
      <c r="AE2202"/>
      <c r="AF2202"/>
      <c r="AG2202"/>
      <c r="AH2202"/>
      <c r="AI2202"/>
      <c r="AJ2202"/>
      <c r="AK2202"/>
      <c r="AL2202"/>
      <c r="AM2202"/>
      <c r="AN2202"/>
      <c r="AO2202"/>
      <c r="AP2202"/>
      <c r="AQ2202"/>
      <c r="AR2202"/>
      <c r="AS2202"/>
      <c r="AT2202"/>
      <c r="AU2202"/>
      <c r="AV2202"/>
      <c r="AW2202"/>
      <c r="AX2202"/>
      <c r="AY2202"/>
      <c r="AZ2202"/>
      <c r="BA2202"/>
      <c r="BB2202"/>
      <c r="BC2202"/>
      <c r="BD2202"/>
      <c r="BE2202"/>
      <c r="BF2202"/>
      <c r="BG2202"/>
      <c r="BH2202"/>
      <c r="BI2202"/>
      <c r="BJ2202"/>
      <c r="BK2202"/>
      <c r="BL2202"/>
      <c r="BM2202"/>
      <c r="BN2202"/>
      <c r="BO2202"/>
      <c r="BP2202"/>
      <c r="BQ2202"/>
      <c r="BR2202"/>
      <c r="BS2202"/>
      <c r="BT2202"/>
    </row>
    <row r="2203" spans="1:72" s="8" customFormat="1" x14ac:dyDescent="0.25">
      <c r="A2203" s="93"/>
      <c r="B2203" s="93"/>
      <c r="C2203" s="93"/>
      <c r="D2203" s="93"/>
      <c r="E2203" s="104"/>
      <c r="F2203" s="104"/>
      <c r="G2203" s="104"/>
      <c r="H2203" s="104"/>
      <c r="I2203" s="104"/>
      <c r="J2203" s="104"/>
      <c r="K2203" s="104"/>
      <c r="L2203" s="104"/>
      <c r="M2203"/>
      <c r="N2203"/>
      <c r="O2203"/>
      <c r="P2203"/>
      <c r="Q2203"/>
      <c r="R2203"/>
      <c r="S2203"/>
      <c r="T2203"/>
      <c r="U2203"/>
      <c r="V2203"/>
      <c r="W2203"/>
      <c r="X2203"/>
      <c r="Y2203"/>
      <c r="Z2203"/>
      <c r="AA2203"/>
      <c r="AB2203"/>
      <c r="AC2203"/>
      <c r="AD2203"/>
      <c r="AE2203"/>
      <c r="AF2203"/>
      <c r="AG2203"/>
      <c r="AH2203"/>
      <c r="AI2203"/>
      <c r="AJ2203"/>
      <c r="AK2203"/>
      <c r="AL2203"/>
      <c r="AM2203"/>
      <c r="AN2203"/>
      <c r="AO2203"/>
      <c r="AP2203"/>
      <c r="AQ2203"/>
      <c r="AR2203"/>
      <c r="AS2203"/>
      <c r="AT2203"/>
      <c r="AU2203"/>
      <c r="AV2203"/>
      <c r="AW2203"/>
      <c r="AX2203"/>
      <c r="AY2203"/>
      <c r="AZ2203"/>
      <c r="BA2203"/>
      <c r="BB2203"/>
      <c r="BC2203"/>
      <c r="BD2203"/>
      <c r="BE2203"/>
      <c r="BF2203"/>
      <c r="BG2203"/>
      <c r="BH2203"/>
      <c r="BI2203"/>
      <c r="BJ2203"/>
      <c r="BK2203"/>
      <c r="BL2203"/>
      <c r="BM2203"/>
      <c r="BN2203"/>
      <c r="BO2203"/>
      <c r="BP2203"/>
      <c r="BQ2203"/>
      <c r="BR2203"/>
      <c r="BS2203"/>
      <c r="BT2203"/>
    </row>
    <row r="2204" spans="1:72" s="8" customFormat="1" x14ac:dyDescent="0.25">
      <c r="A2204" s="93"/>
      <c r="B2204" s="93"/>
      <c r="C2204" s="93"/>
      <c r="D2204" s="93"/>
      <c r="E2204" s="104"/>
      <c r="F2204" s="104"/>
      <c r="G2204" s="104"/>
      <c r="H2204" s="104"/>
      <c r="I2204" s="104"/>
      <c r="J2204" s="104"/>
      <c r="K2204" s="104"/>
      <c r="L2204" s="104"/>
      <c r="M2204"/>
      <c r="N2204"/>
      <c r="O2204"/>
      <c r="P2204"/>
      <c r="Q2204"/>
      <c r="R2204"/>
      <c r="S2204"/>
      <c r="T2204"/>
      <c r="U2204"/>
      <c r="V2204"/>
      <c r="W2204"/>
      <c r="X2204"/>
      <c r="Y2204"/>
      <c r="Z2204"/>
      <c r="AA2204"/>
      <c r="AB2204"/>
      <c r="AC2204"/>
      <c r="AD2204"/>
      <c r="AE2204"/>
      <c r="AF2204"/>
      <c r="AG2204"/>
      <c r="AH2204"/>
      <c r="AI2204"/>
      <c r="AJ2204"/>
      <c r="AK2204"/>
      <c r="AL2204"/>
      <c r="AM2204"/>
      <c r="AN2204"/>
      <c r="AO2204"/>
      <c r="AP2204"/>
      <c r="AQ2204"/>
      <c r="AR2204"/>
      <c r="AS2204"/>
      <c r="AT2204"/>
      <c r="AU2204"/>
      <c r="AV2204"/>
      <c r="AW2204"/>
      <c r="AX2204"/>
      <c r="AY2204"/>
      <c r="AZ2204"/>
      <c r="BA2204"/>
      <c r="BB2204"/>
      <c r="BC2204"/>
      <c r="BD2204"/>
      <c r="BE2204"/>
      <c r="BF2204"/>
      <c r="BG2204"/>
      <c r="BH2204"/>
      <c r="BI2204"/>
      <c r="BJ2204"/>
      <c r="BK2204"/>
      <c r="BL2204"/>
      <c r="BM2204"/>
      <c r="BN2204"/>
      <c r="BO2204"/>
      <c r="BP2204"/>
      <c r="BQ2204"/>
      <c r="BR2204"/>
      <c r="BS2204"/>
      <c r="BT2204"/>
    </row>
    <row r="2205" spans="1:72" s="8" customFormat="1" x14ac:dyDescent="0.25">
      <c r="A2205" s="93"/>
      <c r="B2205" s="93"/>
      <c r="C2205" s="93"/>
      <c r="D2205" s="93"/>
      <c r="E2205" s="104"/>
      <c r="F2205" s="104"/>
      <c r="G2205" s="104"/>
      <c r="H2205" s="104"/>
      <c r="I2205" s="104"/>
      <c r="J2205" s="104"/>
      <c r="K2205" s="104"/>
      <c r="L2205" s="104"/>
      <c r="M2205"/>
      <c r="N2205"/>
      <c r="O2205"/>
      <c r="P2205"/>
      <c r="Q2205"/>
      <c r="R2205"/>
      <c r="S2205"/>
      <c r="T2205"/>
      <c r="U2205"/>
      <c r="V2205"/>
      <c r="W2205"/>
      <c r="X2205"/>
      <c r="Y2205"/>
      <c r="Z2205"/>
      <c r="AA2205"/>
      <c r="AB2205"/>
      <c r="AC2205"/>
      <c r="AD2205"/>
      <c r="AE2205"/>
      <c r="AF2205"/>
      <c r="AG2205"/>
      <c r="AH2205"/>
      <c r="AI2205"/>
      <c r="AJ2205"/>
      <c r="AK2205"/>
      <c r="AL2205"/>
      <c r="AM2205"/>
      <c r="AN2205"/>
      <c r="AO2205"/>
      <c r="AP2205"/>
      <c r="AQ2205"/>
      <c r="AR2205"/>
      <c r="AS2205"/>
      <c r="AT2205"/>
      <c r="AU2205"/>
      <c r="AV2205"/>
      <c r="AW2205"/>
      <c r="AX2205"/>
      <c r="AY2205"/>
      <c r="AZ2205"/>
      <c r="BA2205"/>
      <c r="BB2205"/>
      <c r="BC2205"/>
      <c r="BD2205"/>
      <c r="BE2205"/>
      <c r="BF2205"/>
      <c r="BG2205"/>
      <c r="BH2205"/>
      <c r="BI2205"/>
      <c r="BJ2205"/>
      <c r="BK2205"/>
      <c r="BL2205"/>
      <c r="BM2205"/>
      <c r="BN2205"/>
      <c r="BO2205"/>
      <c r="BP2205"/>
      <c r="BQ2205"/>
      <c r="BR2205"/>
      <c r="BS2205"/>
      <c r="BT2205"/>
    </row>
    <row r="2206" spans="1:72" s="8" customFormat="1" x14ac:dyDescent="0.25">
      <c r="A2206" s="93"/>
      <c r="B2206" s="93"/>
      <c r="C2206" s="93"/>
      <c r="D2206" s="93"/>
      <c r="E2206" s="104"/>
      <c r="F2206" s="104"/>
      <c r="G2206" s="104"/>
      <c r="H2206" s="104"/>
      <c r="I2206" s="104"/>
      <c r="J2206" s="104"/>
      <c r="K2206" s="104"/>
      <c r="L2206" s="104"/>
      <c r="M2206"/>
      <c r="N2206"/>
      <c r="O2206"/>
      <c r="P2206"/>
      <c r="Q2206"/>
      <c r="R2206"/>
      <c r="S2206"/>
      <c r="T2206"/>
      <c r="U2206"/>
      <c r="V2206"/>
      <c r="W2206"/>
      <c r="X2206"/>
      <c r="Y2206"/>
      <c r="Z2206"/>
      <c r="AA2206"/>
      <c r="AB2206"/>
      <c r="AC2206"/>
      <c r="AD2206"/>
      <c r="AE2206"/>
      <c r="AF2206"/>
      <c r="AG2206"/>
      <c r="AH2206"/>
      <c r="AI2206"/>
      <c r="AJ2206"/>
      <c r="AK2206"/>
      <c r="AL2206"/>
      <c r="AM2206"/>
      <c r="AN2206"/>
      <c r="AO2206"/>
      <c r="AP2206"/>
      <c r="AQ2206"/>
      <c r="AR2206"/>
      <c r="AS2206"/>
      <c r="AT2206"/>
      <c r="AU2206"/>
      <c r="AV2206"/>
      <c r="AW2206"/>
      <c r="AX2206"/>
      <c r="AY2206"/>
      <c r="AZ2206"/>
      <c r="BA2206"/>
      <c r="BB2206"/>
      <c r="BC2206"/>
      <c r="BD2206"/>
      <c r="BE2206"/>
      <c r="BF2206"/>
      <c r="BG2206"/>
      <c r="BH2206"/>
      <c r="BI2206"/>
      <c r="BJ2206"/>
      <c r="BK2206"/>
      <c r="BL2206"/>
      <c r="BM2206"/>
      <c r="BN2206"/>
      <c r="BO2206"/>
      <c r="BP2206"/>
      <c r="BQ2206"/>
      <c r="BR2206"/>
      <c r="BS2206"/>
      <c r="BT2206"/>
    </row>
    <row r="2207" spans="1:72" s="8" customFormat="1" x14ac:dyDescent="0.25">
      <c r="A2207" s="93"/>
      <c r="B2207" s="93"/>
      <c r="C2207" s="93"/>
      <c r="D2207" s="93"/>
      <c r="E2207" s="104"/>
      <c r="F2207" s="104"/>
      <c r="G2207" s="104"/>
      <c r="H2207" s="104"/>
      <c r="I2207" s="104"/>
      <c r="J2207" s="104"/>
      <c r="K2207" s="104"/>
      <c r="L2207" s="104"/>
      <c r="M2207"/>
      <c r="N2207"/>
      <c r="O2207"/>
      <c r="P2207"/>
      <c r="Q2207"/>
      <c r="R2207"/>
      <c r="S2207"/>
      <c r="T2207"/>
      <c r="U2207"/>
      <c r="V2207"/>
      <c r="W2207"/>
      <c r="X2207"/>
      <c r="Y2207"/>
      <c r="Z2207"/>
      <c r="AA2207"/>
      <c r="AB2207"/>
      <c r="AC2207"/>
      <c r="AD2207"/>
      <c r="AE2207"/>
      <c r="AF2207"/>
      <c r="AG2207"/>
      <c r="AH2207"/>
      <c r="AI2207"/>
      <c r="AJ2207"/>
      <c r="AK2207"/>
      <c r="AL2207"/>
      <c r="AM2207"/>
      <c r="AN2207"/>
      <c r="AO2207"/>
      <c r="AP2207"/>
      <c r="AQ2207"/>
      <c r="AR2207"/>
      <c r="AS2207"/>
      <c r="AT2207"/>
      <c r="AU2207"/>
      <c r="AV2207"/>
      <c r="AW2207"/>
      <c r="AX2207"/>
      <c r="AY2207"/>
      <c r="AZ2207"/>
      <c r="BA2207"/>
      <c r="BB2207"/>
      <c r="BC2207"/>
      <c r="BD2207"/>
      <c r="BE2207"/>
      <c r="BF2207"/>
      <c r="BG2207"/>
      <c r="BH2207"/>
      <c r="BI2207"/>
      <c r="BJ2207"/>
      <c r="BK2207"/>
      <c r="BL2207"/>
      <c r="BM2207"/>
      <c r="BN2207"/>
      <c r="BO2207"/>
      <c r="BP2207"/>
      <c r="BQ2207"/>
      <c r="BR2207"/>
      <c r="BS2207"/>
      <c r="BT2207"/>
    </row>
    <row r="2208" spans="1:72" s="8" customFormat="1" x14ac:dyDescent="0.25">
      <c r="A2208" s="93"/>
      <c r="B2208" s="93"/>
      <c r="C2208" s="93"/>
      <c r="D2208" s="93"/>
      <c r="E2208" s="104"/>
      <c r="F2208" s="104"/>
      <c r="G2208" s="104"/>
      <c r="H2208" s="104"/>
      <c r="I2208" s="104"/>
      <c r="J2208" s="104"/>
      <c r="K2208" s="104"/>
      <c r="L2208" s="104"/>
      <c r="M2208"/>
      <c r="N2208"/>
      <c r="O2208"/>
      <c r="P2208"/>
      <c r="Q2208"/>
      <c r="R2208"/>
      <c r="S2208"/>
      <c r="T2208"/>
      <c r="U2208"/>
      <c r="V2208"/>
      <c r="W2208"/>
      <c r="X2208"/>
      <c r="Y2208"/>
      <c r="Z2208"/>
      <c r="AA2208"/>
      <c r="AB2208"/>
      <c r="AC2208"/>
      <c r="AD2208"/>
      <c r="AE2208"/>
      <c r="AF2208"/>
      <c r="AG2208"/>
      <c r="AH2208"/>
      <c r="AI2208"/>
      <c r="AJ2208"/>
      <c r="AK2208"/>
      <c r="AL2208"/>
      <c r="AM2208"/>
      <c r="AN2208"/>
      <c r="AO2208"/>
      <c r="AP2208"/>
      <c r="AQ2208"/>
      <c r="AR2208"/>
      <c r="AS2208"/>
      <c r="AT2208"/>
      <c r="AU2208"/>
      <c r="AV2208"/>
      <c r="AW2208"/>
      <c r="AX2208"/>
      <c r="AY2208"/>
      <c r="AZ2208"/>
      <c r="BA2208"/>
      <c r="BB2208"/>
      <c r="BC2208"/>
      <c r="BD2208"/>
      <c r="BE2208"/>
      <c r="BF2208"/>
      <c r="BG2208"/>
      <c r="BH2208"/>
      <c r="BI2208"/>
      <c r="BJ2208"/>
      <c r="BK2208"/>
      <c r="BL2208"/>
      <c r="BM2208"/>
      <c r="BN2208"/>
      <c r="BO2208"/>
      <c r="BP2208"/>
      <c r="BQ2208"/>
      <c r="BR2208"/>
      <c r="BS2208"/>
      <c r="BT2208"/>
    </row>
    <row r="2209" spans="1:72" s="8" customFormat="1" x14ac:dyDescent="0.25">
      <c r="A2209" s="93"/>
      <c r="B2209" s="93"/>
      <c r="C2209" s="93"/>
      <c r="D2209" s="93"/>
      <c r="E2209" s="104"/>
      <c r="F2209" s="104"/>
      <c r="G2209" s="104"/>
      <c r="H2209" s="104"/>
      <c r="I2209" s="104"/>
      <c r="J2209" s="104"/>
      <c r="K2209" s="104"/>
      <c r="L2209" s="104"/>
      <c r="M2209"/>
      <c r="N2209"/>
      <c r="O2209"/>
      <c r="P2209"/>
      <c r="Q2209"/>
      <c r="R2209"/>
      <c r="S2209"/>
      <c r="T2209"/>
      <c r="U2209"/>
      <c r="V2209"/>
      <c r="W2209"/>
      <c r="X2209"/>
      <c r="Y2209"/>
      <c r="Z2209"/>
      <c r="AA2209"/>
      <c r="AB2209"/>
      <c r="AC2209"/>
      <c r="AD2209"/>
      <c r="AE2209"/>
      <c r="AF2209"/>
      <c r="AG2209"/>
      <c r="AH2209"/>
      <c r="AI2209"/>
      <c r="AJ2209"/>
      <c r="AK2209"/>
      <c r="AL2209"/>
      <c r="AM2209"/>
      <c r="AN2209"/>
      <c r="AO2209"/>
      <c r="AP2209"/>
      <c r="AQ2209"/>
      <c r="AR2209"/>
      <c r="AS2209"/>
      <c r="AT2209"/>
      <c r="AU2209"/>
      <c r="AV2209"/>
      <c r="AW2209"/>
      <c r="AX2209"/>
      <c r="AY2209"/>
      <c r="AZ2209"/>
      <c r="BA2209"/>
      <c r="BB2209"/>
      <c r="BC2209"/>
      <c r="BD2209"/>
      <c r="BE2209"/>
      <c r="BF2209"/>
      <c r="BG2209"/>
      <c r="BH2209"/>
      <c r="BI2209"/>
      <c r="BJ2209"/>
      <c r="BK2209"/>
      <c r="BL2209"/>
      <c r="BM2209"/>
      <c r="BN2209"/>
      <c r="BO2209"/>
      <c r="BP2209"/>
      <c r="BQ2209"/>
      <c r="BR2209"/>
      <c r="BS2209"/>
      <c r="BT2209"/>
    </row>
    <row r="2210" spans="1:72" s="8" customFormat="1" x14ac:dyDescent="0.25">
      <c r="A2210" s="93"/>
      <c r="B2210" s="93"/>
      <c r="C2210" s="93"/>
      <c r="D2210" s="93"/>
      <c r="E2210" s="104"/>
      <c r="F2210" s="104"/>
      <c r="G2210" s="104"/>
      <c r="H2210" s="104"/>
      <c r="I2210" s="104"/>
      <c r="J2210" s="104"/>
      <c r="K2210" s="104"/>
      <c r="L2210" s="104"/>
      <c r="M2210"/>
      <c r="N2210"/>
      <c r="O2210"/>
      <c r="P2210"/>
      <c r="Q2210"/>
      <c r="R2210"/>
      <c r="S2210"/>
      <c r="T2210"/>
      <c r="U2210"/>
      <c r="V2210"/>
      <c r="W2210"/>
      <c r="X2210"/>
      <c r="Y2210"/>
      <c r="Z2210"/>
      <c r="AA2210"/>
      <c r="AB2210"/>
      <c r="AC2210"/>
      <c r="AD2210"/>
      <c r="AE2210"/>
      <c r="AF2210"/>
      <c r="AG2210"/>
      <c r="AH2210"/>
      <c r="AI2210"/>
      <c r="AJ2210"/>
      <c r="AK2210"/>
      <c r="AL2210"/>
      <c r="AM2210"/>
      <c r="AN2210"/>
      <c r="AO2210"/>
      <c r="AP2210"/>
      <c r="AQ2210"/>
      <c r="AR2210"/>
      <c r="AS2210"/>
      <c r="AT2210"/>
      <c r="AU2210"/>
      <c r="AV2210"/>
      <c r="AW2210"/>
      <c r="AX2210"/>
      <c r="AY2210"/>
      <c r="AZ2210"/>
      <c r="BA2210"/>
      <c r="BB2210"/>
      <c r="BC2210"/>
      <c r="BD2210"/>
      <c r="BE2210"/>
      <c r="BF2210"/>
      <c r="BG2210"/>
      <c r="BH2210"/>
      <c r="BI2210"/>
      <c r="BJ2210"/>
      <c r="BK2210"/>
      <c r="BL2210"/>
      <c r="BM2210"/>
      <c r="BN2210"/>
      <c r="BO2210"/>
      <c r="BP2210"/>
      <c r="BQ2210"/>
      <c r="BR2210"/>
      <c r="BS2210"/>
      <c r="BT2210"/>
    </row>
    <row r="2211" spans="1:72" s="8" customFormat="1" x14ac:dyDescent="0.25">
      <c r="A2211" s="93"/>
      <c r="B2211" s="93"/>
      <c r="C2211" s="93"/>
      <c r="D2211" s="93"/>
      <c r="E2211" s="104"/>
      <c r="F2211" s="104"/>
      <c r="G2211" s="104"/>
      <c r="H2211" s="104"/>
      <c r="I2211" s="104"/>
      <c r="J2211" s="104"/>
      <c r="K2211" s="104"/>
      <c r="L2211" s="104"/>
      <c r="M2211"/>
      <c r="N2211"/>
      <c r="O2211"/>
      <c r="P2211"/>
      <c r="Q2211"/>
      <c r="R2211"/>
      <c r="S2211"/>
      <c r="T2211"/>
      <c r="U2211"/>
      <c r="V2211"/>
      <c r="W2211"/>
      <c r="X2211"/>
      <c r="Y2211"/>
      <c r="Z2211"/>
      <c r="AA2211"/>
      <c r="AB2211"/>
      <c r="AC2211"/>
      <c r="AD2211"/>
      <c r="AE2211"/>
      <c r="AF2211"/>
      <c r="AG2211"/>
      <c r="AH2211"/>
      <c r="AI2211"/>
      <c r="AJ2211"/>
      <c r="AK2211"/>
      <c r="AL2211"/>
      <c r="AM2211"/>
      <c r="AN2211"/>
      <c r="AO2211"/>
      <c r="AP2211"/>
      <c r="AQ2211"/>
      <c r="AR2211"/>
      <c r="AS2211"/>
      <c r="AT2211"/>
      <c r="AU2211"/>
      <c r="AV2211"/>
      <c r="AW2211"/>
      <c r="AX2211"/>
      <c r="AY2211"/>
      <c r="AZ2211"/>
      <c r="BA2211"/>
      <c r="BB2211"/>
      <c r="BC2211"/>
      <c r="BD2211"/>
      <c r="BE2211"/>
      <c r="BF2211"/>
      <c r="BG2211"/>
      <c r="BH2211"/>
      <c r="BI2211"/>
      <c r="BJ2211"/>
      <c r="BK2211"/>
      <c r="BL2211"/>
      <c r="BM2211"/>
      <c r="BN2211"/>
      <c r="BO2211"/>
      <c r="BP2211"/>
      <c r="BQ2211"/>
      <c r="BR2211"/>
      <c r="BS2211"/>
      <c r="BT2211"/>
    </row>
    <row r="2212" spans="1:72" s="8" customFormat="1" x14ac:dyDescent="0.25">
      <c r="A2212" s="93"/>
      <c r="B2212" s="93"/>
      <c r="C2212" s="93"/>
      <c r="D2212" s="93"/>
      <c r="E2212" s="104"/>
      <c r="F2212" s="104"/>
      <c r="G2212" s="104"/>
      <c r="H2212" s="104"/>
      <c r="I2212" s="104"/>
      <c r="J2212" s="104"/>
      <c r="K2212" s="104"/>
      <c r="L2212" s="104"/>
      <c r="M2212"/>
      <c r="N2212"/>
      <c r="O2212"/>
      <c r="P2212"/>
      <c r="Q2212"/>
      <c r="R2212"/>
      <c r="S2212"/>
      <c r="T2212"/>
      <c r="U2212"/>
      <c r="V2212"/>
      <c r="W2212"/>
      <c r="X2212"/>
      <c r="Y2212"/>
      <c r="Z2212"/>
      <c r="AA2212"/>
      <c r="AB2212"/>
      <c r="AC2212"/>
      <c r="AD2212"/>
      <c r="AE2212"/>
      <c r="AF2212"/>
      <c r="AG2212"/>
      <c r="AH2212"/>
      <c r="AI2212"/>
      <c r="AJ2212"/>
      <c r="AK2212"/>
      <c r="AL2212"/>
      <c r="AM2212"/>
      <c r="AN2212"/>
      <c r="AO2212"/>
      <c r="AP2212"/>
      <c r="AQ2212"/>
      <c r="AR2212"/>
      <c r="AS2212"/>
      <c r="AT2212"/>
      <c r="AU2212"/>
      <c r="AV2212"/>
      <c r="AW2212"/>
      <c r="AX2212"/>
      <c r="AY2212"/>
      <c r="AZ2212"/>
      <c r="BA2212"/>
      <c r="BB2212"/>
      <c r="BC2212"/>
      <c r="BD2212"/>
      <c r="BE2212"/>
      <c r="BF2212"/>
      <c r="BG2212"/>
      <c r="BH2212"/>
      <c r="BI2212"/>
      <c r="BJ2212"/>
      <c r="BK2212"/>
      <c r="BL2212"/>
      <c r="BM2212"/>
      <c r="BN2212"/>
      <c r="BO2212"/>
      <c r="BP2212"/>
      <c r="BQ2212"/>
      <c r="BR2212"/>
      <c r="BS2212"/>
      <c r="BT2212"/>
    </row>
    <row r="2213" spans="1:72" s="8" customFormat="1" x14ac:dyDescent="0.25">
      <c r="A2213" s="93"/>
      <c r="B2213" s="93"/>
      <c r="C2213" s="93"/>
      <c r="D2213" s="93"/>
      <c r="E2213" s="104"/>
      <c r="F2213" s="104"/>
      <c r="G2213" s="104"/>
      <c r="H2213" s="104"/>
      <c r="I2213" s="104"/>
      <c r="J2213" s="104"/>
      <c r="K2213" s="104"/>
      <c r="L2213" s="104"/>
      <c r="M2213"/>
      <c r="N2213"/>
      <c r="O2213"/>
      <c r="P2213"/>
      <c r="Q2213"/>
      <c r="R2213"/>
      <c r="S2213"/>
      <c r="T2213"/>
      <c r="U2213"/>
      <c r="V2213"/>
      <c r="W2213"/>
      <c r="X2213"/>
      <c r="Y2213"/>
      <c r="Z2213"/>
      <c r="AA2213"/>
      <c r="AB2213"/>
      <c r="AC2213"/>
      <c r="AD2213"/>
      <c r="AE2213"/>
      <c r="AF2213"/>
      <c r="AG2213"/>
      <c r="AH2213"/>
      <c r="AI2213"/>
      <c r="AJ2213"/>
      <c r="AK2213"/>
      <c r="AL2213"/>
      <c r="AM2213"/>
      <c r="AN2213"/>
      <c r="AO2213"/>
      <c r="AP2213"/>
      <c r="AQ2213"/>
      <c r="AR2213"/>
      <c r="AS2213"/>
      <c r="AT2213"/>
      <c r="AU2213"/>
      <c r="AV2213"/>
      <c r="AW2213"/>
      <c r="AX2213"/>
      <c r="AY2213"/>
      <c r="AZ2213"/>
      <c r="BA2213"/>
      <c r="BB2213"/>
      <c r="BC2213"/>
      <c r="BD2213"/>
      <c r="BE2213"/>
      <c r="BF2213"/>
      <c r="BG2213"/>
      <c r="BH2213"/>
      <c r="BI2213"/>
      <c r="BJ2213"/>
      <c r="BK2213"/>
      <c r="BL2213"/>
      <c r="BM2213"/>
      <c r="BN2213"/>
      <c r="BO2213"/>
      <c r="BP2213"/>
      <c r="BQ2213"/>
      <c r="BR2213"/>
      <c r="BS2213"/>
      <c r="BT2213"/>
    </row>
    <row r="2214" spans="1:72" s="8" customFormat="1" x14ac:dyDescent="0.25">
      <c r="A2214" s="93"/>
      <c r="B2214" s="93"/>
      <c r="C2214" s="93"/>
      <c r="D2214" s="93"/>
      <c r="E2214" s="104"/>
      <c r="F2214" s="104"/>
      <c r="G2214" s="104"/>
      <c r="H2214" s="104"/>
      <c r="I2214" s="104"/>
      <c r="J2214" s="104"/>
      <c r="K2214" s="104"/>
      <c r="L2214" s="104"/>
      <c r="M2214"/>
      <c r="N2214"/>
      <c r="O2214"/>
      <c r="P2214"/>
      <c r="Q2214"/>
      <c r="R2214"/>
      <c r="S2214"/>
      <c r="T2214"/>
      <c r="U2214"/>
      <c r="V2214"/>
      <c r="W2214"/>
      <c r="X2214"/>
      <c r="Y2214"/>
      <c r="Z2214"/>
      <c r="AA2214"/>
      <c r="AB2214"/>
      <c r="AC2214"/>
      <c r="AD2214"/>
      <c r="AE2214"/>
      <c r="AF2214"/>
      <c r="AG2214"/>
      <c r="AH2214"/>
      <c r="AI2214"/>
      <c r="AJ2214"/>
      <c r="AK2214"/>
      <c r="AL2214"/>
      <c r="AM2214"/>
      <c r="AN2214"/>
      <c r="AO2214"/>
      <c r="AP2214"/>
      <c r="AQ2214"/>
      <c r="AR2214"/>
      <c r="AS2214"/>
      <c r="AT2214"/>
      <c r="AU2214"/>
      <c r="AV2214"/>
      <c r="AW2214"/>
      <c r="AX2214"/>
      <c r="AY2214"/>
      <c r="AZ2214"/>
      <c r="BA2214"/>
      <c r="BB2214"/>
      <c r="BC2214"/>
      <c r="BD2214"/>
      <c r="BE2214"/>
      <c r="BF2214"/>
      <c r="BG2214"/>
      <c r="BH2214"/>
      <c r="BI2214"/>
      <c r="BJ2214"/>
      <c r="BK2214"/>
      <c r="BL2214"/>
      <c r="BM2214"/>
      <c r="BN2214"/>
      <c r="BO2214"/>
      <c r="BP2214"/>
      <c r="BQ2214"/>
      <c r="BR2214"/>
      <c r="BS2214"/>
      <c r="BT2214"/>
    </row>
    <row r="2215" spans="1:72" s="8" customFormat="1" x14ac:dyDescent="0.25">
      <c r="A2215" s="93"/>
      <c r="B2215" s="93"/>
      <c r="C2215" s="93"/>
      <c r="D2215" s="93"/>
      <c r="E2215" s="104"/>
      <c r="F2215" s="104"/>
      <c r="G2215" s="104"/>
      <c r="H2215" s="104"/>
      <c r="I2215" s="104"/>
      <c r="J2215" s="104"/>
      <c r="K2215" s="104"/>
      <c r="L2215" s="104"/>
      <c r="M2215"/>
      <c r="N2215"/>
      <c r="O2215"/>
      <c r="P2215"/>
      <c r="Q2215"/>
      <c r="R2215"/>
      <c r="S2215"/>
      <c r="T2215"/>
      <c r="U2215"/>
      <c r="V2215"/>
      <c r="W2215"/>
      <c r="X2215"/>
      <c r="Y2215"/>
      <c r="Z2215"/>
      <c r="AA2215"/>
      <c r="AB2215"/>
      <c r="AC2215"/>
      <c r="AD2215"/>
      <c r="AE2215"/>
      <c r="AF2215"/>
      <c r="AG2215"/>
      <c r="AH2215"/>
      <c r="AI2215"/>
      <c r="AJ2215"/>
      <c r="AK2215"/>
      <c r="AL2215"/>
      <c r="AM2215"/>
      <c r="AN2215"/>
      <c r="AO2215"/>
      <c r="AP2215"/>
      <c r="AQ2215"/>
      <c r="AR2215"/>
      <c r="AS2215"/>
      <c r="AT2215"/>
      <c r="AU2215"/>
      <c r="AV2215"/>
      <c r="AW2215"/>
      <c r="AX2215"/>
      <c r="AY2215"/>
      <c r="AZ2215"/>
      <c r="BA2215"/>
      <c r="BB2215"/>
      <c r="BC2215"/>
      <c r="BD2215"/>
      <c r="BE2215"/>
      <c r="BF2215"/>
      <c r="BG2215"/>
      <c r="BH2215"/>
      <c r="BI2215"/>
      <c r="BJ2215"/>
      <c r="BK2215"/>
      <c r="BL2215"/>
      <c r="BM2215"/>
      <c r="BN2215"/>
      <c r="BO2215"/>
      <c r="BP2215"/>
      <c r="BQ2215"/>
      <c r="BR2215"/>
      <c r="BS2215"/>
      <c r="BT2215"/>
    </row>
    <row r="2216" spans="1:72" s="8" customFormat="1" x14ac:dyDescent="0.25">
      <c r="A2216" s="93"/>
      <c r="B2216" s="93"/>
      <c r="C2216" s="93"/>
      <c r="D2216" s="93"/>
      <c r="E2216" s="104"/>
      <c r="F2216" s="104"/>
      <c r="G2216" s="104"/>
      <c r="H2216" s="104"/>
      <c r="I2216" s="104"/>
      <c r="J2216" s="104"/>
      <c r="K2216" s="104"/>
      <c r="L2216" s="104"/>
      <c r="M2216"/>
      <c r="N2216"/>
      <c r="O2216"/>
      <c r="P2216"/>
      <c r="Q2216"/>
      <c r="R2216"/>
      <c r="S2216"/>
      <c r="T2216"/>
      <c r="U2216"/>
      <c r="V2216"/>
      <c r="W2216"/>
      <c r="X2216"/>
      <c r="Y2216"/>
      <c r="Z2216"/>
      <c r="AA2216"/>
      <c r="AB2216"/>
      <c r="AC2216"/>
      <c r="AD2216"/>
      <c r="AE2216"/>
      <c r="AF2216"/>
      <c r="AG2216"/>
      <c r="AH2216"/>
      <c r="AI2216"/>
      <c r="AJ2216"/>
      <c r="AK2216"/>
      <c r="AL2216"/>
      <c r="AM2216"/>
      <c r="AN2216"/>
      <c r="AO2216"/>
      <c r="AP2216"/>
      <c r="AQ2216"/>
      <c r="AR2216"/>
      <c r="AS2216"/>
      <c r="AT2216"/>
      <c r="AU2216"/>
      <c r="AV2216"/>
      <c r="AW2216"/>
      <c r="AX2216"/>
      <c r="AY2216"/>
      <c r="AZ2216"/>
      <c r="BA2216"/>
      <c r="BB2216"/>
      <c r="BC2216"/>
      <c r="BD2216"/>
      <c r="BE2216"/>
      <c r="BF2216"/>
      <c r="BG2216"/>
      <c r="BH2216"/>
      <c r="BI2216"/>
      <c r="BJ2216"/>
      <c r="BK2216"/>
      <c r="BL2216"/>
      <c r="BM2216"/>
      <c r="BN2216"/>
      <c r="BO2216"/>
      <c r="BP2216"/>
      <c r="BQ2216"/>
      <c r="BR2216"/>
      <c r="BS2216"/>
      <c r="BT2216"/>
    </row>
    <row r="2217" spans="1:72" s="8" customFormat="1" x14ac:dyDescent="0.25">
      <c r="A2217" s="93"/>
      <c r="B2217" s="93"/>
      <c r="C2217" s="93"/>
      <c r="D2217" s="93"/>
      <c r="E2217" s="104"/>
      <c r="F2217" s="104"/>
      <c r="G2217" s="104"/>
      <c r="H2217" s="104"/>
      <c r="I2217" s="104"/>
      <c r="J2217" s="104"/>
      <c r="K2217" s="104"/>
      <c r="L2217" s="104"/>
      <c r="M2217"/>
      <c r="N2217"/>
      <c r="O2217"/>
      <c r="P2217"/>
      <c r="Q2217"/>
      <c r="R2217"/>
      <c r="S2217"/>
      <c r="T2217"/>
      <c r="U2217"/>
      <c r="V2217"/>
      <c r="W2217"/>
      <c r="X2217"/>
      <c r="Y2217"/>
      <c r="Z2217"/>
      <c r="AA2217"/>
      <c r="AB2217"/>
      <c r="AC2217"/>
      <c r="AD2217"/>
      <c r="AE2217"/>
      <c r="AF2217"/>
      <c r="AG2217"/>
      <c r="AH2217"/>
      <c r="AI2217"/>
      <c r="AJ2217"/>
      <c r="AK2217"/>
      <c r="AL2217"/>
      <c r="AM2217"/>
      <c r="AN2217"/>
      <c r="AO2217"/>
      <c r="AP2217"/>
      <c r="AQ2217"/>
      <c r="AR2217"/>
      <c r="AS2217"/>
      <c r="AT2217"/>
      <c r="AU2217"/>
      <c r="AV2217"/>
      <c r="AW2217"/>
      <c r="AX2217"/>
      <c r="AY2217"/>
      <c r="AZ2217"/>
      <c r="BA2217"/>
      <c r="BB2217"/>
      <c r="BC2217"/>
      <c r="BD2217"/>
      <c r="BE2217"/>
      <c r="BF2217"/>
      <c r="BG2217"/>
      <c r="BH2217"/>
      <c r="BI2217"/>
      <c r="BJ2217"/>
      <c r="BK2217"/>
      <c r="BL2217"/>
      <c r="BM2217"/>
      <c r="BN2217"/>
      <c r="BO2217"/>
      <c r="BP2217"/>
      <c r="BQ2217"/>
      <c r="BR2217"/>
      <c r="BS2217"/>
      <c r="BT2217"/>
    </row>
    <row r="2218" spans="1:72" s="8" customFormat="1" x14ac:dyDescent="0.25">
      <c r="A2218" s="93"/>
      <c r="B2218" s="93"/>
      <c r="C2218" s="93"/>
      <c r="D2218" s="93"/>
      <c r="E2218" s="104"/>
      <c r="F2218" s="104"/>
      <c r="G2218" s="104"/>
      <c r="H2218" s="104"/>
      <c r="I2218" s="104"/>
      <c r="J2218" s="104"/>
      <c r="K2218" s="104"/>
      <c r="L2218" s="104"/>
      <c r="M2218"/>
      <c r="N2218"/>
      <c r="O2218"/>
      <c r="P2218"/>
      <c r="Q2218"/>
      <c r="R2218"/>
      <c r="S2218"/>
      <c r="T2218"/>
      <c r="U2218"/>
      <c r="V2218"/>
      <c r="W2218"/>
      <c r="X2218"/>
      <c r="Y2218"/>
      <c r="Z2218"/>
      <c r="AA2218"/>
      <c r="AB2218"/>
      <c r="AC2218"/>
      <c r="AD2218"/>
      <c r="AE2218"/>
      <c r="AF2218"/>
      <c r="AG2218"/>
      <c r="AH2218"/>
      <c r="AI2218"/>
      <c r="AJ2218"/>
      <c r="AK2218"/>
      <c r="AL2218"/>
      <c r="AM2218"/>
      <c r="AN2218"/>
      <c r="AO2218"/>
      <c r="AP2218"/>
      <c r="AQ2218"/>
      <c r="AR2218"/>
      <c r="AS2218"/>
      <c r="AT2218"/>
      <c r="AU2218"/>
      <c r="AV2218"/>
      <c r="AW2218"/>
      <c r="AX2218"/>
      <c r="AY2218"/>
      <c r="AZ2218"/>
      <c r="BA2218"/>
      <c r="BB2218"/>
      <c r="BC2218"/>
      <c r="BD2218"/>
      <c r="BE2218"/>
      <c r="BF2218"/>
      <c r="BG2218"/>
      <c r="BH2218"/>
      <c r="BI2218"/>
      <c r="BJ2218"/>
      <c r="BK2218"/>
      <c r="BL2218"/>
      <c r="BM2218"/>
      <c r="BN2218"/>
      <c r="BO2218"/>
      <c r="BP2218"/>
      <c r="BQ2218"/>
      <c r="BR2218"/>
      <c r="BS2218"/>
      <c r="BT2218"/>
    </row>
    <row r="2219" spans="1:72" s="8" customFormat="1" x14ac:dyDescent="0.25">
      <c r="A2219" s="93"/>
      <c r="B2219" s="93"/>
      <c r="C2219" s="93"/>
      <c r="D2219" s="93"/>
      <c r="E2219" s="104"/>
      <c r="F2219" s="104"/>
      <c r="G2219" s="104"/>
      <c r="H2219" s="104"/>
      <c r="I2219" s="104"/>
      <c r="J2219" s="104"/>
      <c r="K2219" s="104"/>
      <c r="L2219" s="104"/>
      <c r="M2219"/>
      <c r="N2219"/>
      <c r="O2219"/>
      <c r="P2219"/>
      <c r="Q2219"/>
      <c r="R2219"/>
      <c r="S2219"/>
      <c r="T2219"/>
      <c r="U2219"/>
      <c r="V2219"/>
      <c r="W2219"/>
      <c r="X2219"/>
      <c r="Y2219"/>
      <c r="Z2219"/>
      <c r="AA2219"/>
      <c r="AB2219"/>
      <c r="AC2219"/>
      <c r="AD2219"/>
      <c r="AE2219"/>
      <c r="AF2219"/>
      <c r="AG2219"/>
      <c r="AH2219"/>
      <c r="AI2219"/>
      <c r="AJ2219"/>
      <c r="AK2219"/>
      <c r="AL2219"/>
      <c r="AM2219"/>
      <c r="AN2219"/>
      <c r="AO2219"/>
      <c r="AP2219"/>
      <c r="AQ2219"/>
      <c r="AR2219"/>
      <c r="AS2219"/>
      <c r="AT2219"/>
      <c r="AU2219"/>
      <c r="AV2219"/>
      <c r="AW2219"/>
      <c r="AX2219"/>
      <c r="AY2219"/>
      <c r="AZ2219"/>
      <c r="BA2219"/>
      <c r="BB2219"/>
      <c r="BC2219"/>
      <c r="BD2219"/>
      <c r="BE2219"/>
      <c r="BF2219"/>
      <c r="BG2219"/>
      <c r="BH2219"/>
      <c r="BI2219"/>
      <c r="BJ2219"/>
      <c r="BK2219"/>
      <c r="BL2219"/>
      <c r="BM2219"/>
      <c r="BN2219"/>
      <c r="BO2219"/>
      <c r="BP2219"/>
      <c r="BQ2219"/>
      <c r="BR2219"/>
      <c r="BS2219"/>
      <c r="BT2219"/>
    </row>
    <row r="2220" spans="1:72" s="8" customFormat="1" x14ac:dyDescent="0.25">
      <c r="A2220" s="93"/>
      <c r="B2220" s="93"/>
      <c r="C2220" s="93"/>
      <c r="D2220" s="93"/>
      <c r="E2220" s="104"/>
      <c r="F2220" s="104"/>
      <c r="G2220" s="104"/>
      <c r="H2220" s="104"/>
      <c r="I2220" s="104"/>
      <c r="J2220" s="104"/>
      <c r="K2220" s="104"/>
      <c r="L2220" s="104"/>
      <c r="M2220"/>
      <c r="N2220"/>
      <c r="O2220"/>
      <c r="P2220"/>
      <c r="Q2220"/>
      <c r="R2220"/>
      <c r="S2220"/>
      <c r="T2220"/>
      <c r="U2220"/>
      <c r="V2220"/>
      <c r="W2220"/>
      <c r="X2220"/>
      <c r="Y2220"/>
      <c r="Z2220"/>
      <c r="AA2220"/>
      <c r="AB2220"/>
      <c r="AC2220"/>
      <c r="AD2220"/>
      <c r="AE2220"/>
      <c r="AF2220"/>
      <c r="AG2220"/>
      <c r="AH2220"/>
      <c r="AI2220"/>
      <c r="AJ2220"/>
      <c r="AK2220"/>
      <c r="AL2220"/>
      <c r="AM2220"/>
      <c r="AN2220"/>
      <c r="AO2220"/>
      <c r="AP2220"/>
      <c r="AQ2220"/>
      <c r="AR2220"/>
      <c r="AS2220"/>
      <c r="AT2220"/>
      <c r="AU2220"/>
      <c r="AV2220"/>
      <c r="AW2220"/>
      <c r="AX2220"/>
      <c r="AY2220"/>
      <c r="AZ2220"/>
      <c r="BA2220"/>
      <c r="BB2220"/>
      <c r="BC2220"/>
      <c r="BD2220"/>
      <c r="BE2220"/>
      <c r="BF2220"/>
      <c r="BG2220"/>
      <c r="BH2220"/>
      <c r="BI2220"/>
      <c r="BJ2220"/>
      <c r="BK2220"/>
      <c r="BL2220"/>
      <c r="BM2220"/>
      <c r="BN2220"/>
      <c r="BO2220"/>
      <c r="BP2220"/>
      <c r="BQ2220"/>
      <c r="BR2220"/>
      <c r="BS2220"/>
      <c r="BT2220"/>
    </row>
    <row r="2221" spans="1:72" s="8" customFormat="1" x14ac:dyDescent="0.25">
      <c r="A2221" s="93"/>
      <c r="B2221" s="93"/>
      <c r="C2221" s="93"/>
      <c r="D2221" s="93"/>
      <c r="E2221" s="104"/>
      <c r="F2221" s="104"/>
      <c r="G2221" s="104"/>
      <c r="H2221" s="104"/>
      <c r="I2221" s="104"/>
      <c r="J2221" s="104"/>
      <c r="K2221" s="104"/>
      <c r="L2221" s="104"/>
      <c r="M2221"/>
      <c r="N2221"/>
      <c r="O2221"/>
      <c r="P2221"/>
      <c r="Q2221"/>
      <c r="R2221"/>
      <c r="S2221"/>
      <c r="T2221"/>
      <c r="U2221"/>
      <c r="V2221"/>
      <c r="W2221"/>
      <c r="X2221"/>
      <c r="Y2221"/>
      <c r="Z2221"/>
      <c r="AA2221"/>
      <c r="AB2221"/>
      <c r="AC2221"/>
      <c r="AD2221"/>
      <c r="AE2221"/>
      <c r="AF2221"/>
      <c r="AG2221"/>
      <c r="AH2221"/>
      <c r="AI2221"/>
      <c r="AJ2221"/>
      <c r="AK2221"/>
      <c r="AL2221"/>
      <c r="AM2221"/>
      <c r="AN2221"/>
      <c r="AO2221"/>
      <c r="AP2221"/>
      <c r="AQ2221"/>
      <c r="AR2221"/>
      <c r="AS2221"/>
      <c r="AT2221"/>
      <c r="AU2221"/>
      <c r="AV2221"/>
      <c r="AW2221"/>
      <c r="AX2221"/>
      <c r="AY2221"/>
      <c r="AZ2221"/>
      <c r="BA2221"/>
      <c r="BB2221"/>
      <c r="BC2221"/>
      <c r="BD2221"/>
      <c r="BE2221"/>
      <c r="BF2221"/>
      <c r="BG2221"/>
      <c r="BH2221"/>
      <c r="BI2221"/>
      <c r="BJ2221"/>
      <c r="BK2221"/>
      <c r="BL2221"/>
      <c r="BM2221"/>
      <c r="BN2221"/>
      <c r="BO2221"/>
      <c r="BP2221"/>
      <c r="BQ2221"/>
      <c r="BR2221"/>
      <c r="BS2221"/>
      <c r="BT2221"/>
    </row>
    <row r="2222" spans="1:72" s="8" customFormat="1" x14ac:dyDescent="0.25">
      <c r="A2222" s="93"/>
      <c r="B2222" s="93"/>
      <c r="C2222" s="93"/>
      <c r="D2222" s="93"/>
      <c r="E2222" s="104"/>
      <c r="F2222" s="104"/>
      <c r="G2222" s="104"/>
      <c r="H2222" s="104"/>
      <c r="I2222" s="104"/>
      <c r="J2222" s="104"/>
      <c r="K2222" s="104"/>
      <c r="L2222" s="104"/>
      <c r="M2222"/>
      <c r="N2222"/>
      <c r="O2222"/>
      <c r="P2222"/>
      <c r="Q2222"/>
      <c r="R2222"/>
      <c r="S2222"/>
      <c r="T2222"/>
      <c r="U2222"/>
      <c r="V2222"/>
      <c r="W2222"/>
      <c r="X2222"/>
      <c r="Y2222"/>
      <c r="Z2222"/>
      <c r="AA2222"/>
      <c r="AB2222"/>
      <c r="AC2222"/>
      <c r="AD2222"/>
      <c r="AE2222"/>
      <c r="AF2222"/>
      <c r="AG2222"/>
      <c r="AH2222"/>
      <c r="AI2222"/>
      <c r="AJ2222"/>
      <c r="AK2222"/>
      <c r="AL2222"/>
      <c r="AM2222"/>
      <c r="AN2222"/>
      <c r="AO2222"/>
      <c r="AP2222"/>
      <c r="AQ2222"/>
      <c r="AR2222"/>
      <c r="AS2222"/>
      <c r="AT2222"/>
      <c r="AU2222"/>
      <c r="AV2222"/>
      <c r="AW2222"/>
      <c r="AX2222"/>
      <c r="AY2222"/>
      <c r="AZ2222"/>
      <c r="BA2222"/>
      <c r="BB2222"/>
      <c r="BC2222"/>
      <c r="BD2222"/>
      <c r="BE2222"/>
      <c r="BF2222"/>
      <c r="BG2222"/>
      <c r="BH2222"/>
      <c r="BI2222"/>
      <c r="BJ2222"/>
      <c r="BK2222"/>
      <c r="BL2222"/>
      <c r="BM2222"/>
      <c r="BN2222"/>
      <c r="BO2222"/>
      <c r="BP2222"/>
      <c r="BQ2222"/>
      <c r="BR2222"/>
      <c r="BS2222"/>
      <c r="BT2222"/>
    </row>
    <row r="2223" spans="1:72" s="8" customFormat="1" x14ac:dyDescent="0.25">
      <c r="A2223" s="93"/>
      <c r="B2223" s="93"/>
      <c r="C2223" s="93"/>
      <c r="D2223" s="93"/>
      <c r="E2223" s="104"/>
      <c r="F2223" s="104"/>
      <c r="G2223" s="104"/>
      <c r="H2223" s="104"/>
      <c r="I2223" s="104"/>
      <c r="J2223" s="104"/>
      <c r="K2223" s="104"/>
      <c r="L2223" s="104"/>
      <c r="M2223"/>
      <c r="N2223"/>
      <c r="O2223"/>
      <c r="P2223"/>
      <c r="Q2223"/>
      <c r="R2223"/>
      <c r="S2223"/>
      <c r="T2223"/>
      <c r="U2223"/>
      <c r="V2223"/>
      <c r="W2223"/>
      <c r="X2223"/>
      <c r="Y2223"/>
      <c r="Z2223"/>
      <c r="AA2223"/>
      <c r="AB2223"/>
      <c r="AC2223"/>
      <c r="AD2223"/>
      <c r="AE2223"/>
      <c r="AF2223"/>
      <c r="AG2223"/>
      <c r="AH2223"/>
      <c r="AI2223"/>
      <c r="AJ2223"/>
      <c r="AK2223"/>
      <c r="AL2223"/>
      <c r="AM2223"/>
      <c r="AN2223"/>
      <c r="AO2223"/>
      <c r="AP2223"/>
      <c r="AQ2223"/>
      <c r="AR2223"/>
      <c r="AS2223"/>
      <c r="AT2223"/>
      <c r="AU2223"/>
      <c r="AV2223"/>
      <c r="AW2223"/>
      <c r="AX2223"/>
      <c r="AY2223"/>
      <c r="AZ2223"/>
      <c r="BA2223"/>
      <c r="BB2223"/>
      <c r="BC2223"/>
      <c r="BD2223"/>
      <c r="BE2223"/>
      <c r="BF2223"/>
      <c r="BG2223"/>
      <c r="BH2223"/>
      <c r="BI2223"/>
      <c r="BJ2223"/>
      <c r="BK2223"/>
      <c r="BL2223"/>
      <c r="BM2223"/>
      <c r="BN2223"/>
      <c r="BO2223"/>
      <c r="BP2223"/>
      <c r="BQ2223"/>
      <c r="BR2223"/>
      <c r="BS2223"/>
      <c r="BT2223"/>
    </row>
    <row r="2224" spans="1:72" s="8" customFormat="1" x14ac:dyDescent="0.25">
      <c r="A2224" s="93"/>
      <c r="B2224" s="93"/>
      <c r="C2224" s="93"/>
      <c r="D2224" s="93"/>
      <c r="E2224" s="104"/>
      <c r="F2224" s="104"/>
      <c r="G2224" s="104"/>
      <c r="H2224" s="104"/>
      <c r="I2224" s="104"/>
      <c r="J2224" s="104"/>
      <c r="K2224" s="104"/>
      <c r="L2224" s="104"/>
      <c r="M2224"/>
      <c r="N2224"/>
      <c r="O2224"/>
      <c r="P2224"/>
      <c r="Q2224"/>
      <c r="R2224"/>
      <c r="S2224"/>
      <c r="T2224"/>
      <c r="U2224"/>
      <c r="V2224"/>
      <c r="W2224"/>
      <c r="X2224"/>
      <c r="Y2224"/>
      <c r="Z2224"/>
      <c r="AA2224"/>
      <c r="AB2224"/>
      <c r="AC2224"/>
      <c r="AD2224"/>
      <c r="AE2224"/>
      <c r="AF2224"/>
      <c r="AG2224"/>
      <c r="AH2224"/>
      <c r="AI2224"/>
      <c r="AJ2224"/>
      <c r="AK2224"/>
      <c r="AL2224"/>
      <c r="AM2224"/>
      <c r="AN2224"/>
      <c r="AO2224"/>
      <c r="AP2224"/>
      <c r="AQ2224"/>
      <c r="AR2224"/>
      <c r="AS2224"/>
      <c r="AT2224"/>
      <c r="AU2224"/>
      <c r="AV2224"/>
      <c r="AW2224"/>
      <c r="AX2224"/>
      <c r="AY2224"/>
      <c r="AZ2224"/>
      <c r="BA2224"/>
      <c r="BB2224"/>
      <c r="BC2224"/>
      <c r="BD2224"/>
      <c r="BE2224"/>
      <c r="BF2224"/>
      <c r="BG2224"/>
      <c r="BH2224"/>
      <c r="BI2224"/>
      <c r="BJ2224"/>
      <c r="BK2224"/>
      <c r="BL2224"/>
      <c r="BM2224"/>
      <c r="BN2224"/>
      <c r="BO2224"/>
      <c r="BP2224"/>
      <c r="BQ2224"/>
      <c r="BR2224"/>
      <c r="BS2224"/>
      <c r="BT2224"/>
    </row>
    <row r="2225" spans="1:72" s="8" customFormat="1" x14ac:dyDescent="0.25">
      <c r="A2225" s="93"/>
      <c r="B2225" s="93"/>
      <c r="C2225" s="93"/>
      <c r="D2225" s="93"/>
      <c r="E2225" s="104"/>
      <c r="F2225" s="104"/>
      <c r="G2225" s="104"/>
      <c r="H2225" s="104"/>
      <c r="I2225" s="104"/>
      <c r="J2225" s="104"/>
      <c r="K2225" s="104"/>
      <c r="L2225" s="104"/>
      <c r="M2225"/>
      <c r="N2225"/>
      <c r="O2225"/>
      <c r="P2225"/>
      <c r="Q2225"/>
      <c r="R2225"/>
      <c r="S2225"/>
      <c r="T2225"/>
      <c r="U2225"/>
      <c r="V2225"/>
      <c r="W2225"/>
      <c r="X2225"/>
      <c r="Y2225"/>
      <c r="Z2225"/>
      <c r="AA2225"/>
      <c r="AB2225"/>
      <c r="AC2225"/>
      <c r="AD2225"/>
      <c r="AE2225"/>
      <c r="AF2225"/>
      <c r="AG2225"/>
      <c r="AH2225"/>
      <c r="AI2225"/>
      <c r="AJ2225"/>
      <c r="AK2225"/>
      <c r="AL2225"/>
      <c r="AM2225"/>
      <c r="AN2225"/>
      <c r="AO2225"/>
      <c r="AP2225"/>
      <c r="AQ2225"/>
      <c r="AR2225"/>
      <c r="AS2225"/>
      <c r="AT2225"/>
      <c r="AU2225"/>
      <c r="AV2225"/>
      <c r="AW2225"/>
      <c r="AX2225"/>
      <c r="AY2225"/>
      <c r="AZ2225"/>
      <c r="BA2225"/>
      <c r="BB2225"/>
      <c r="BC2225"/>
      <c r="BD2225"/>
      <c r="BE2225"/>
      <c r="BF2225"/>
      <c r="BG2225"/>
      <c r="BH2225"/>
      <c r="BI2225"/>
      <c r="BJ2225"/>
      <c r="BK2225"/>
      <c r="BL2225"/>
      <c r="BM2225"/>
      <c r="BN2225"/>
      <c r="BO2225"/>
      <c r="BP2225"/>
      <c r="BQ2225"/>
      <c r="BR2225"/>
      <c r="BS2225"/>
      <c r="BT2225"/>
    </row>
    <row r="2226" spans="1:72" s="8" customFormat="1" x14ac:dyDescent="0.25">
      <c r="A2226" s="93"/>
      <c r="B2226" s="93"/>
      <c r="C2226" s="93"/>
      <c r="D2226" s="93"/>
      <c r="E2226" s="104"/>
      <c r="F2226" s="104"/>
      <c r="G2226" s="104"/>
      <c r="H2226" s="104"/>
      <c r="I2226" s="104"/>
      <c r="J2226" s="104"/>
      <c r="K2226" s="104"/>
      <c r="L2226" s="104"/>
      <c r="M2226"/>
      <c r="N2226"/>
      <c r="O2226"/>
      <c r="P2226"/>
      <c r="Q2226"/>
      <c r="R2226"/>
      <c r="S2226"/>
      <c r="T2226"/>
      <c r="U2226"/>
      <c r="V2226"/>
      <c r="W2226"/>
      <c r="X2226"/>
      <c r="Y2226"/>
      <c r="Z2226"/>
      <c r="AA2226"/>
      <c r="AB2226"/>
      <c r="AC2226"/>
      <c r="AD2226"/>
      <c r="AE2226"/>
      <c r="AF2226"/>
      <c r="AG2226"/>
      <c r="AH2226"/>
      <c r="AI2226"/>
      <c r="AJ2226"/>
      <c r="AK2226"/>
      <c r="AL2226"/>
      <c r="AM2226"/>
      <c r="AN2226"/>
      <c r="AO2226"/>
      <c r="AP2226"/>
      <c r="AQ2226"/>
      <c r="AR2226"/>
      <c r="AS2226"/>
      <c r="AT2226"/>
      <c r="AU2226"/>
      <c r="AV2226"/>
      <c r="AW2226"/>
      <c r="AX2226"/>
      <c r="AY2226"/>
      <c r="AZ2226"/>
      <c r="BA2226"/>
      <c r="BB2226"/>
      <c r="BC2226"/>
      <c r="BD2226"/>
      <c r="BE2226"/>
      <c r="BF2226"/>
      <c r="BG2226"/>
      <c r="BH2226"/>
      <c r="BI2226"/>
      <c r="BJ2226"/>
      <c r="BK2226"/>
      <c r="BL2226"/>
      <c r="BM2226"/>
      <c r="BN2226"/>
      <c r="BO2226"/>
      <c r="BP2226"/>
      <c r="BQ2226"/>
      <c r="BR2226"/>
      <c r="BS2226"/>
      <c r="BT2226"/>
    </row>
    <row r="2227" spans="1:72" s="8" customFormat="1" x14ac:dyDescent="0.25">
      <c r="A2227" s="93"/>
      <c r="B2227" s="93"/>
      <c r="C2227" s="93"/>
      <c r="D2227" s="93"/>
      <c r="E2227" s="104"/>
      <c r="F2227" s="104"/>
      <c r="G2227" s="104"/>
      <c r="H2227" s="104"/>
      <c r="I2227" s="104"/>
      <c r="J2227" s="104"/>
      <c r="K2227" s="104"/>
      <c r="L2227" s="104"/>
      <c r="M2227"/>
      <c r="N2227"/>
      <c r="O2227"/>
      <c r="P2227"/>
      <c r="Q2227"/>
      <c r="R2227"/>
      <c r="S2227"/>
      <c r="T2227"/>
      <c r="U2227"/>
      <c r="V2227"/>
      <c r="W2227"/>
      <c r="X2227"/>
      <c r="Y2227"/>
      <c r="Z2227"/>
      <c r="AA2227"/>
      <c r="AB2227"/>
      <c r="AC2227"/>
      <c r="AD2227"/>
      <c r="AE2227"/>
      <c r="AF2227"/>
      <c r="AG2227"/>
      <c r="AH2227"/>
      <c r="AI2227"/>
      <c r="AJ2227"/>
      <c r="AK2227"/>
      <c r="AL2227"/>
      <c r="AM2227"/>
      <c r="AN2227"/>
      <c r="AO2227"/>
      <c r="AP2227"/>
      <c r="AQ2227"/>
      <c r="AR2227"/>
      <c r="AS2227"/>
      <c r="AT2227"/>
      <c r="AU2227"/>
      <c r="AV2227"/>
      <c r="AW2227"/>
      <c r="AX2227"/>
      <c r="AY2227"/>
      <c r="AZ2227"/>
      <c r="BA2227"/>
      <c r="BB2227"/>
      <c r="BC2227"/>
      <c r="BD2227"/>
      <c r="BE2227"/>
      <c r="BF2227"/>
      <c r="BG2227"/>
      <c r="BH2227"/>
      <c r="BI2227"/>
      <c r="BJ2227"/>
      <c r="BK2227"/>
      <c r="BL2227"/>
      <c r="BM2227"/>
      <c r="BN2227"/>
      <c r="BO2227"/>
      <c r="BP2227"/>
      <c r="BQ2227"/>
      <c r="BR2227"/>
      <c r="BS2227"/>
      <c r="BT2227"/>
    </row>
    <row r="2228" spans="1:72" s="8" customFormat="1" x14ac:dyDescent="0.25">
      <c r="A2228" s="93"/>
      <c r="B2228" s="93"/>
      <c r="C2228" s="93"/>
      <c r="D2228" s="93"/>
      <c r="E2228" s="104"/>
      <c r="F2228" s="104"/>
      <c r="G2228" s="104"/>
      <c r="H2228" s="104"/>
      <c r="I2228" s="104"/>
      <c r="J2228" s="104"/>
      <c r="K2228" s="104"/>
      <c r="L2228" s="104"/>
      <c r="M2228"/>
      <c r="N2228"/>
      <c r="O2228"/>
      <c r="P2228"/>
      <c r="Q2228"/>
      <c r="R2228"/>
      <c r="S2228"/>
      <c r="T2228"/>
      <c r="U2228"/>
      <c r="V2228"/>
      <c r="W2228"/>
      <c r="X2228"/>
      <c r="Y2228"/>
      <c r="Z2228"/>
      <c r="AA2228"/>
      <c r="AB2228"/>
      <c r="AC2228"/>
      <c r="AD2228"/>
      <c r="AE2228"/>
      <c r="AF2228"/>
      <c r="AG2228"/>
      <c r="AH2228"/>
      <c r="AI2228"/>
      <c r="AJ2228"/>
      <c r="AK2228"/>
      <c r="AL2228"/>
      <c r="AM2228"/>
      <c r="AN2228"/>
      <c r="AO2228"/>
      <c r="AP2228"/>
      <c r="AQ2228"/>
      <c r="AR2228"/>
      <c r="AS2228"/>
      <c r="AT2228"/>
      <c r="AU2228"/>
      <c r="AV2228"/>
      <c r="AW2228"/>
      <c r="AX2228"/>
      <c r="AY2228"/>
      <c r="AZ2228"/>
      <c r="BA2228"/>
      <c r="BB2228"/>
      <c r="BC2228"/>
      <c r="BD2228"/>
      <c r="BE2228"/>
      <c r="BF2228"/>
      <c r="BG2228"/>
      <c r="BH2228"/>
      <c r="BI2228"/>
      <c r="BJ2228"/>
      <c r="BK2228"/>
      <c r="BL2228"/>
      <c r="BM2228"/>
      <c r="BN2228"/>
      <c r="BO2228"/>
      <c r="BP2228"/>
      <c r="BQ2228"/>
      <c r="BR2228"/>
      <c r="BS2228"/>
      <c r="BT2228"/>
    </row>
    <row r="2229" spans="1:72" s="8" customFormat="1" x14ac:dyDescent="0.25">
      <c r="A2229" s="93"/>
      <c r="B2229" s="93"/>
      <c r="C2229" s="93"/>
      <c r="D2229" s="93"/>
      <c r="E2229" s="104"/>
      <c r="F2229" s="104"/>
      <c r="G2229" s="104"/>
      <c r="H2229" s="104"/>
      <c r="I2229" s="104"/>
      <c r="J2229" s="104"/>
      <c r="K2229" s="104"/>
      <c r="L2229" s="104"/>
      <c r="M2229"/>
      <c r="N2229"/>
      <c r="O2229"/>
      <c r="P2229"/>
      <c r="Q2229"/>
      <c r="R2229"/>
      <c r="S2229"/>
      <c r="T2229"/>
      <c r="U2229"/>
      <c r="V2229"/>
      <c r="W2229"/>
      <c r="X2229"/>
      <c r="Y2229"/>
      <c r="Z2229"/>
      <c r="AA2229"/>
      <c r="AB2229"/>
      <c r="AC2229"/>
      <c r="AD2229"/>
      <c r="AE2229"/>
      <c r="AF2229"/>
      <c r="AG2229"/>
      <c r="AH2229"/>
      <c r="AI2229"/>
      <c r="AJ2229"/>
      <c r="AK2229"/>
      <c r="AL2229"/>
      <c r="AM2229"/>
      <c r="AN2229"/>
      <c r="AO2229"/>
      <c r="AP2229"/>
      <c r="AQ2229"/>
      <c r="AR2229"/>
      <c r="AS2229"/>
      <c r="AT2229"/>
      <c r="AU2229"/>
      <c r="AV2229"/>
      <c r="AW2229"/>
      <c r="AX2229"/>
      <c r="AY2229"/>
      <c r="AZ2229"/>
      <c r="BA2229"/>
      <c r="BB2229"/>
      <c r="BC2229"/>
      <c r="BD2229"/>
      <c r="BE2229"/>
      <c r="BF2229"/>
      <c r="BG2229"/>
      <c r="BH2229"/>
      <c r="BI2229"/>
      <c r="BJ2229"/>
      <c r="BK2229"/>
      <c r="BL2229"/>
      <c r="BM2229"/>
      <c r="BN2229"/>
      <c r="BO2229"/>
      <c r="BP2229"/>
      <c r="BQ2229"/>
      <c r="BR2229"/>
      <c r="BS2229"/>
      <c r="BT2229"/>
    </row>
    <row r="2230" spans="1:72" s="8" customFormat="1" x14ac:dyDescent="0.25">
      <c r="A2230" s="93"/>
      <c r="B2230" s="93"/>
      <c r="C2230" s="93"/>
      <c r="D2230" s="93"/>
      <c r="E2230" s="104"/>
      <c r="F2230" s="104"/>
      <c r="G2230" s="104"/>
      <c r="H2230" s="104"/>
      <c r="I2230" s="104"/>
      <c r="J2230" s="104"/>
      <c r="K2230" s="104"/>
      <c r="L2230" s="104"/>
      <c r="M2230"/>
      <c r="N2230"/>
      <c r="O2230"/>
      <c r="P2230"/>
      <c r="Q2230"/>
      <c r="R2230"/>
      <c r="S2230"/>
      <c r="T2230"/>
      <c r="U2230"/>
      <c r="V2230"/>
      <c r="W2230"/>
      <c r="X2230"/>
      <c r="Y2230"/>
      <c r="Z2230"/>
      <c r="AA2230"/>
      <c r="AB2230"/>
      <c r="AC2230"/>
      <c r="AD2230"/>
      <c r="AE2230"/>
      <c r="AF2230"/>
      <c r="AG2230"/>
      <c r="AH2230"/>
      <c r="AI2230"/>
      <c r="AJ2230"/>
      <c r="AK2230"/>
      <c r="AL2230"/>
      <c r="AM2230"/>
      <c r="AN2230"/>
      <c r="AO2230"/>
      <c r="AP2230"/>
      <c r="AQ2230"/>
      <c r="AR2230"/>
      <c r="AS2230"/>
      <c r="AT2230"/>
      <c r="AU2230"/>
      <c r="AV2230"/>
      <c r="AW2230"/>
      <c r="AX2230"/>
      <c r="AY2230"/>
      <c r="AZ2230"/>
      <c r="BA2230"/>
      <c r="BB2230"/>
      <c r="BC2230"/>
      <c r="BD2230"/>
      <c r="BE2230"/>
      <c r="BF2230"/>
      <c r="BG2230"/>
      <c r="BH2230"/>
      <c r="BI2230"/>
      <c r="BJ2230"/>
      <c r="BK2230"/>
      <c r="BL2230"/>
      <c r="BM2230"/>
      <c r="BN2230"/>
      <c r="BO2230"/>
      <c r="BP2230"/>
      <c r="BQ2230"/>
      <c r="BR2230"/>
      <c r="BS2230"/>
      <c r="BT2230"/>
    </row>
    <row r="2231" spans="1:72" s="8" customFormat="1" x14ac:dyDescent="0.25">
      <c r="A2231" s="93"/>
      <c r="B2231" s="93"/>
      <c r="C2231" s="93"/>
      <c r="D2231" s="93"/>
      <c r="E2231" s="104"/>
      <c r="F2231" s="104"/>
      <c r="G2231" s="104"/>
      <c r="H2231" s="104"/>
      <c r="I2231" s="104"/>
      <c r="J2231" s="104"/>
      <c r="K2231" s="104"/>
      <c r="L2231" s="104"/>
      <c r="M2231"/>
      <c r="N2231"/>
      <c r="O2231"/>
      <c r="P2231"/>
      <c r="Q2231"/>
      <c r="R2231"/>
      <c r="S2231"/>
      <c r="T2231"/>
      <c r="U2231"/>
      <c r="V2231"/>
      <c r="W2231"/>
      <c r="X2231"/>
      <c r="Y2231"/>
      <c r="Z2231"/>
      <c r="AA2231"/>
      <c r="AB2231"/>
      <c r="AC2231"/>
      <c r="AD2231"/>
      <c r="AE2231"/>
      <c r="AF2231"/>
      <c r="AG2231"/>
      <c r="AH2231"/>
      <c r="AI2231"/>
      <c r="AJ2231"/>
      <c r="AK2231"/>
      <c r="AL2231"/>
      <c r="AM2231"/>
      <c r="AN2231"/>
      <c r="AO2231"/>
      <c r="AP2231"/>
      <c r="AQ2231"/>
      <c r="AR2231"/>
      <c r="AS2231"/>
      <c r="AT2231"/>
      <c r="AU2231"/>
      <c r="AV2231"/>
      <c r="AW2231"/>
      <c r="AX2231"/>
      <c r="AY2231"/>
      <c r="AZ2231"/>
      <c r="BA2231"/>
      <c r="BB2231"/>
      <c r="BC2231"/>
      <c r="BD2231"/>
      <c r="BE2231"/>
      <c r="BF2231"/>
      <c r="BG2231"/>
      <c r="BH2231"/>
      <c r="BI2231"/>
      <c r="BJ2231"/>
      <c r="BK2231"/>
      <c r="BL2231"/>
      <c r="BM2231"/>
      <c r="BN2231"/>
      <c r="BO2231"/>
      <c r="BP2231"/>
      <c r="BQ2231"/>
      <c r="BR2231"/>
      <c r="BS2231"/>
      <c r="BT2231"/>
    </row>
    <row r="2232" spans="1:72" s="8" customFormat="1" x14ac:dyDescent="0.25">
      <c r="A2232" s="93"/>
      <c r="B2232" s="93"/>
      <c r="C2232" s="93"/>
      <c r="D2232" s="93"/>
      <c r="E2232" s="104"/>
      <c r="F2232" s="104"/>
      <c r="G2232" s="104"/>
      <c r="H2232" s="104"/>
      <c r="I2232" s="104"/>
      <c r="J2232" s="104"/>
      <c r="K2232" s="104"/>
      <c r="L2232" s="104"/>
      <c r="M2232"/>
      <c r="N2232"/>
      <c r="O2232"/>
      <c r="P2232"/>
      <c r="Q2232"/>
      <c r="R2232"/>
      <c r="S2232"/>
      <c r="T2232"/>
      <c r="U2232"/>
      <c r="V2232"/>
      <c r="W2232"/>
      <c r="X2232"/>
      <c r="Y2232"/>
      <c r="Z2232"/>
      <c r="AA2232"/>
      <c r="AB2232"/>
      <c r="AC2232"/>
      <c r="AD2232"/>
      <c r="AE2232"/>
      <c r="AF2232"/>
      <c r="AG2232"/>
      <c r="AH2232"/>
      <c r="AI2232"/>
      <c r="AJ2232"/>
      <c r="AK2232"/>
      <c r="AL2232"/>
      <c r="AM2232"/>
      <c r="AN2232"/>
      <c r="AO2232"/>
      <c r="AP2232"/>
      <c r="AQ2232"/>
      <c r="AR2232"/>
      <c r="AS2232"/>
      <c r="AT2232"/>
      <c r="AU2232"/>
      <c r="AV2232"/>
      <c r="AW2232"/>
      <c r="AX2232"/>
      <c r="AY2232"/>
      <c r="AZ2232"/>
      <c r="BA2232"/>
      <c r="BB2232"/>
      <c r="BC2232"/>
      <c r="BD2232"/>
      <c r="BE2232"/>
      <c r="BF2232"/>
      <c r="BG2232"/>
      <c r="BH2232"/>
      <c r="BI2232"/>
      <c r="BJ2232"/>
      <c r="BK2232"/>
      <c r="BL2232"/>
      <c r="BM2232"/>
      <c r="BN2232"/>
      <c r="BO2232"/>
      <c r="BP2232"/>
      <c r="BQ2232"/>
      <c r="BR2232"/>
      <c r="BS2232"/>
      <c r="BT2232"/>
    </row>
    <row r="2233" spans="1:72" s="8" customFormat="1" x14ac:dyDescent="0.25">
      <c r="A2233" s="93"/>
      <c r="B2233" s="93"/>
      <c r="C2233" s="93"/>
      <c r="D2233" s="93"/>
      <c r="E2233" s="104"/>
      <c r="F2233" s="104"/>
      <c r="G2233" s="104"/>
      <c r="H2233" s="104"/>
      <c r="I2233" s="104"/>
      <c r="J2233" s="104"/>
      <c r="K2233" s="104"/>
      <c r="L2233" s="104"/>
      <c r="M2233"/>
      <c r="N2233"/>
      <c r="O2233"/>
      <c r="P2233"/>
      <c r="Q2233"/>
      <c r="R2233"/>
      <c r="S2233"/>
      <c r="T2233"/>
      <c r="U2233"/>
      <c r="V2233"/>
      <c r="W2233"/>
      <c r="X2233"/>
      <c r="Y2233"/>
      <c r="Z2233"/>
      <c r="AA2233"/>
      <c r="AB2233"/>
      <c r="AC2233"/>
      <c r="AD2233"/>
      <c r="AE2233"/>
      <c r="AF2233"/>
      <c r="AG2233"/>
      <c r="AH2233"/>
      <c r="AI2233"/>
      <c r="AJ2233"/>
      <c r="AK2233"/>
      <c r="AL2233"/>
      <c r="AM2233"/>
      <c r="AN2233"/>
      <c r="AO2233"/>
      <c r="AP2233"/>
      <c r="AQ2233"/>
      <c r="AR2233"/>
      <c r="AS2233"/>
      <c r="AT2233"/>
      <c r="AU2233"/>
      <c r="AV2233"/>
      <c r="AW2233"/>
      <c r="AX2233"/>
      <c r="AY2233"/>
      <c r="AZ2233"/>
      <c r="BA2233"/>
      <c r="BB2233"/>
      <c r="BC2233"/>
      <c r="BD2233"/>
      <c r="BE2233"/>
      <c r="BF2233"/>
      <c r="BG2233"/>
      <c r="BH2233"/>
      <c r="BI2233"/>
      <c r="BJ2233"/>
      <c r="BK2233"/>
      <c r="BL2233"/>
      <c r="BM2233"/>
      <c r="BN2233"/>
      <c r="BO2233"/>
      <c r="BP2233"/>
      <c r="BQ2233"/>
      <c r="BR2233"/>
      <c r="BS2233"/>
      <c r="BT2233"/>
    </row>
    <row r="2234" spans="1:72" s="8" customFormat="1" x14ac:dyDescent="0.25">
      <c r="A2234" s="93"/>
      <c r="B2234" s="93"/>
      <c r="C2234" s="93"/>
      <c r="D2234" s="93"/>
      <c r="E2234" s="104"/>
      <c r="F2234" s="104"/>
      <c r="G2234" s="104"/>
      <c r="H2234" s="104"/>
      <c r="I2234" s="104"/>
      <c r="J2234" s="104"/>
      <c r="K2234" s="104"/>
      <c r="L2234" s="104"/>
      <c r="M2234"/>
      <c r="N2234"/>
      <c r="O2234"/>
      <c r="P2234"/>
      <c r="Q2234"/>
      <c r="R2234"/>
      <c r="S2234"/>
      <c r="T2234"/>
      <c r="U2234"/>
      <c r="V2234"/>
      <c r="W2234"/>
      <c r="X2234"/>
      <c r="Y2234"/>
      <c r="Z2234"/>
      <c r="AA2234"/>
      <c r="AB2234"/>
      <c r="AC2234"/>
      <c r="AD2234"/>
      <c r="AE2234"/>
      <c r="AF2234"/>
      <c r="AG2234"/>
      <c r="AH2234"/>
      <c r="AI2234"/>
      <c r="AJ2234"/>
      <c r="AK2234"/>
      <c r="AL2234"/>
      <c r="AM2234"/>
      <c r="AN2234"/>
      <c r="AO2234"/>
      <c r="AP2234"/>
      <c r="AQ2234"/>
      <c r="AR2234"/>
      <c r="AS2234"/>
      <c r="AT2234"/>
      <c r="AU2234"/>
      <c r="AV2234"/>
      <c r="AW2234"/>
      <c r="AX2234"/>
      <c r="AY2234"/>
      <c r="AZ2234"/>
      <c r="BA2234"/>
      <c r="BB2234"/>
      <c r="BC2234"/>
      <c r="BD2234"/>
      <c r="BE2234"/>
      <c r="BF2234"/>
      <c r="BG2234"/>
      <c r="BH2234"/>
      <c r="BI2234"/>
      <c r="BJ2234"/>
      <c r="BK2234"/>
      <c r="BL2234"/>
      <c r="BM2234"/>
      <c r="BN2234"/>
      <c r="BO2234"/>
      <c r="BP2234"/>
      <c r="BQ2234"/>
      <c r="BR2234"/>
      <c r="BS2234"/>
      <c r="BT2234"/>
    </row>
    <row r="2235" spans="1:72" s="8" customFormat="1" x14ac:dyDescent="0.25">
      <c r="A2235" s="93"/>
      <c r="B2235" s="93"/>
      <c r="C2235" s="93"/>
      <c r="D2235" s="93"/>
      <c r="E2235" s="104"/>
      <c r="F2235" s="104"/>
      <c r="G2235" s="104"/>
      <c r="H2235" s="104"/>
      <c r="I2235" s="104"/>
      <c r="J2235" s="104"/>
      <c r="K2235" s="104"/>
      <c r="L2235" s="104"/>
      <c r="M2235"/>
      <c r="N2235"/>
      <c r="O2235"/>
      <c r="P2235"/>
      <c r="Q2235"/>
      <c r="R2235"/>
      <c r="S2235"/>
      <c r="T2235"/>
      <c r="U2235"/>
      <c r="V2235"/>
      <c r="W2235"/>
      <c r="X2235"/>
      <c r="Y2235"/>
      <c r="Z2235"/>
      <c r="AA2235"/>
      <c r="AB2235"/>
      <c r="AC2235"/>
      <c r="AD2235"/>
      <c r="AE2235"/>
      <c r="AF2235"/>
      <c r="AG2235"/>
      <c r="AH2235"/>
      <c r="AI2235"/>
      <c r="AJ2235"/>
      <c r="AK2235"/>
      <c r="AL2235"/>
      <c r="AM2235"/>
      <c r="AN2235"/>
      <c r="AO2235"/>
      <c r="AP2235"/>
      <c r="AQ2235"/>
      <c r="AR2235"/>
      <c r="AS2235"/>
      <c r="AT2235"/>
      <c r="AU2235"/>
      <c r="AV2235"/>
      <c r="AW2235"/>
      <c r="AX2235"/>
      <c r="AY2235"/>
      <c r="AZ2235"/>
      <c r="BA2235"/>
      <c r="BB2235"/>
      <c r="BC2235"/>
      <c r="BD2235"/>
      <c r="BE2235"/>
      <c r="BF2235"/>
      <c r="BG2235"/>
      <c r="BH2235"/>
      <c r="BI2235"/>
      <c r="BJ2235"/>
      <c r="BK2235"/>
      <c r="BL2235"/>
      <c r="BM2235"/>
      <c r="BN2235"/>
      <c r="BO2235"/>
      <c r="BP2235"/>
      <c r="BQ2235"/>
      <c r="BR2235"/>
      <c r="BS2235"/>
      <c r="BT2235"/>
    </row>
    <row r="2236" spans="1:72" s="8" customFormat="1" x14ac:dyDescent="0.25">
      <c r="A2236" s="93"/>
      <c r="B2236" s="93"/>
      <c r="C2236" s="93"/>
      <c r="D2236" s="93"/>
      <c r="E2236" s="104"/>
      <c r="F2236" s="104"/>
      <c r="G2236" s="104"/>
      <c r="H2236" s="104"/>
      <c r="I2236" s="104"/>
      <c r="J2236" s="104"/>
      <c r="K2236" s="104"/>
      <c r="L2236" s="104"/>
      <c r="M2236"/>
      <c r="N2236"/>
      <c r="O2236"/>
      <c r="P2236"/>
      <c r="Q2236"/>
      <c r="R2236"/>
      <c r="S2236"/>
      <c r="T2236"/>
      <c r="U2236"/>
      <c r="V2236"/>
      <c r="W2236"/>
      <c r="X2236"/>
      <c r="Y2236"/>
      <c r="Z2236"/>
      <c r="AA2236"/>
      <c r="AB2236"/>
      <c r="AC2236"/>
      <c r="AD2236"/>
      <c r="AE2236"/>
      <c r="AF2236"/>
      <c r="AG2236"/>
      <c r="AH2236"/>
      <c r="AI2236"/>
      <c r="AJ2236"/>
      <c r="AK2236"/>
      <c r="AL2236"/>
      <c r="AM2236"/>
      <c r="AN2236"/>
      <c r="AO2236"/>
      <c r="AP2236"/>
      <c r="AQ2236"/>
      <c r="AR2236"/>
      <c r="AS2236"/>
      <c r="AT2236"/>
      <c r="AU2236"/>
      <c r="AV2236"/>
      <c r="AW2236"/>
      <c r="AX2236"/>
      <c r="AY2236"/>
      <c r="AZ2236"/>
      <c r="BA2236"/>
      <c r="BB2236"/>
      <c r="BC2236"/>
      <c r="BD2236"/>
      <c r="BE2236"/>
      <c r="BF2236"/>
      <c r="BG2236"/>
      <c r="BH2236"/>
      <c r="BI2236"/>
      <c r="BJ2236"/>
      <c r="BK2236"/>
      <c r="BL2236"/>
      <c r="BM2236"/>
      <c r="BN2236"/>
      <c r="BO2236"/>
      <c r="BP2236"/>
      <c r="BQ2236"/>
      <c r="BR2236"/>
      <c r="BS2236"/>
      <c r="BT2236"/>
    </row>
    <row r="2237" spans="1:72" s="8" customFormat="1" x14ac:dyDescent="0.25">
      <c r="A2237" s="93"/>
      <c r="B2237" s="93"/>
      <c r="C2237" s="93"/>
      <c r="D2237" s="93"/>
      <c r="E2237" s="104"/>
      <c r="F2237" s="104"/>
      <c r="G2237" s="104"/>
      <c r="H2237" s="104"/>
      <c r="I2237" s="104"/>
      <c r="J2237" s="104"/>
      <c r="K2237" s="104"/>
      <c r="L2237" s="104"/>
      <c r="M2237"/>
      <c r="N2237"/>
      <c r="O2237"/>
      <c r="P2237"/>
      <c r="Q2237"/>
      <c r="R2237"/>
      <c r="S2237"/>
      <c r="T2237"/>
      <c r="U2237"/>
      <c r="V2237"/>
      <c r="W2237"/>
      <c r="X2237"/>
      <c r="Y2237"/>
      <c r="Z2237"/>
      <c r="AA2237"/>
      <c r="AB2237"/>
      <c r="AC2237"/>
      <c r="AD2237"/>
      <c r="AE2237"/>
      <c r="AF2237"/>
      <c r="AG2237"/>
      <c r="AH2237"/>
      <c r="AI2237"/>
      <c r="AJ2237"/>
      <c r="AK2237"/>
      <c r="AL2237"/>
      <c r="AM2237"/>
      <c r="AN2237"/>
      <c r="AO2237"/>
      <c r="AP2237"/>
      <c r="AQ2237"/>
      <c r="AR2237"/>
      <c r="AS2237"/>
      <c r="AT2237"/>
      <c r="AU2237"/>
      <c r="AV2237"/>
      <c r="AW2237"/>
      <c r="AX2237"/>
      <c r="AY2237"/>
      <c r="AZ2237"/>
      <c r="BA2237"/>
      <c r="BB2237"/>
      <c r="BC2237"/>
      <c r="BD2237"/>
      <c r="BE2237"/>
      <c r="BF2237"/>
      <c r="BG2237"/>
      <c r="BH2237"/>
      <c r="BI2237"/>
      <c r="BJ2237"/>
      <c r="BK2237"/>
      <c r="BL2237"/>
      <c r="BM2237"/>
      <c r="BN2237"/>
      <c r="BO2237"/>
      <c r="BP2237"/>
      <c r="BQ2237"/>
      <c r="BR2237"/>
      <c r="BS2237"/>
      <c r="BT2237"/>
    </row>
    <row r="2238" spans="1:72" s="8" customFormat="1" x14ac:dyDescent="0.25">
      <c r="A2238" s="93"/>
      <c r="B2238" s="93"/>
      <c r="C2238" s="93"/>
      <c r="D2238" s="93"/>
      <c r="E2238" s="104"/>
      <c r="F2238" s="104"/>
      <c r="G2238" s="104"/>
      <c r="H2238" s="104"/>
      <c r="I2238" s="104"/>
      <c r="J2238" s="104"/>
      <c r="K2238" s="104"/>
      <c r="L2238" s="104"/>
      <c r="M2238"/>
      <c r="N2238"/>
      <c r="O2238"/>
      <c r="P2238"/>
      <c r="Q2238"/>
      <c r="R2238"/>
      <c r="S2238"/>
      <c r="T2238"/>
      <c r="U2238"/>
      <c r="V2238"/>
      <c r="W2238"/>
      <c r="X2238"/>
      <c r="Y2238"/>
      <c r="Z2238"/>
      <c r="AA2238"/>
      <c r="AB2238"/>
      <c r="AC2238"/>
      <c r="AD2238"/>
      <c r="AE2238"/>
      <c r="AF2238"/>
      <c r="AG2238"/>
      <c r="AH2238"/>
      <c r="AI2238"/>
      <c r="AJ2238"/>
      <c r="AK2238"/>
      <c r="AL2238"/>
      <c r="AM2238"/>
      <c r="AN2238"/>
      <c r="AO2238"/>
      <c r="AP2238"/>
      <c r="AQ2238"/>
      <c r="AR2238"/>
      <c r="AS2238"/>
      <c r="AT2238"/>
      <c r="AU2238"/>
      <c r="AV2238"/>
      <c r="AW2238"/>
      <c r="AX2238"/>
      <c r="AY2238"/>
      <c r="AZ2238"/>
      <c r="BA2238"/>
      <c r="BB2238"/>
      <c r="BC2238"/>
      <c r="BD2238"/>
      <c r="BE2238"/>
      <c r="BF2238"/>
      <c r="BG2238"/>
      <c r="BH2238"/>
      <c r="BI2238"/>
      <c r="BJ2238"/>
      <c r="BK2238"/>
      <c r="BL2238"/>
      <c r="BM2238"/>
      <c r="BN2238"/>
      <c r="BO2238"/>
      <c r="BP2238"/>
      <c r="BQ2238"/>
      <c r="BR2238"/>
      <c r="BS2238"/>
      <c r="BT2238"/>
    </row>
    <row r="2239" spans="1:72" s="8" customFormat="1" x14ac:dyDescent="0.25">
      <c r="A2239" s="93"/>
      <c r="B2239" s="93"/>
      <c r="C2239" s="93"/>
      <c r="D2239" s="93"/>
      <c r="E2239" s="104"/>
      <c r="F2239" s="104"/>
      <c r="G2239" s="104"/>
      <c r="H2239" s="104"/>
      <c r="I2239" s="104"/>
      <c r="J2239" s="104"/>
      <c r="K2239" s="104"/>
      <c r="L2239" s="104"/>
      <c r="M2239"/>
      <c r="N2239"/>
      <c r="O2239"/>
      <c r="P2239"/>
      <c r="Q2239"/>
      <c r="R2239"/>
      <c r="S2239"/>
      <c r="T2239"/>
      <c r="U2239"/>
      <c r="V2239"/>
      <c r="W2239"/>
      <c r="X2239"/>
      <c r="Y2239"/>
      <c r="Z2239"/>
      <c r="AA2239"/>
      <c r="AB2239"/>
      <c r="AC2239"/>
      <c r="AD2239"/>
      <c r="AE2239"/>
      <c r="AF2239"/>
      <c r="AG2239"/>
      <c r="AH2239"/>
      <c r="AI2239"/>
      <c r="AJ2239"/>
      <c r="AK2239"/>
      <c r="AL2239"/>
      <c r="AM2239"/>
      <c r="AN2239"/>
      <c r="AO2239"/>
      <c r="AP2239"/>
      <c r="AQ2239"/>
      <c r="AR2239"/>
      <c r="AS2239"/>
      <c r="AT2239"/>
      <c r="AU2239"/>
      <c r="AV2239"/>
      <c r="AW2239"/>
      <c r="AX2239"/>
      <c r="AY2239"/>
      <c r="AZ2239"/>
      <c r="BA2239"/>
      <c r="BB2239"/>
      <c r="BC2239"/>
      <c r="BD2239"/>
      <c r="BE2239"/>
      <c r="BF2239"/>
      <c r="BG2239"/>
      <c r="BH2239"/>
      <c r="BI2239"/>
      <c r="BJ2239"/>
      <c r="BK2239"/>
      <c r="BL2239"/>
      <c r="BM2239"/>
      <c r="BN2239"/>
      <c r="BO2239"/>
      <c r="BP2239"/>
      <c r="BQ2239"/>
      <c r="BR2239"/>
      <c r="BS2239"/>
      <c r="BT2239"/>
    </row>
    <row r="2240" spans="1:72" s="8" customFormat="1" x14ac:dyDescent="0.25">
      <c r="A2240" s="93"/>
      <c r="B2240" s="93"/>
      <c r="C2240" s="93"/>
      <c r="D2240" s="93"/>
      <c r="E2240" s="104"/>
      <c r="F2240" s="104"/>
      <c r="G2240" s="104"/>
      <c r="H2240" s="104"/>
      <c r="I2240" s="104"/>
      <c r="J2240" s="104"/>
      <c r="K2240" s="104"/>
      <c r="L2240" s="104"/>
      <c r="M2240"/>
      <c r="N2240"/>
      <c r="O2240"/>
      <c r="P2240"/>
      <c r="Q2240"/>
      <c r="R2240"/>
      <c r="S2240"/>
      <c r="T2240"/>
      <c r="U2240"/>
      <c r="V2240"/>
      <c r="W2240"/>
      <c r="X2240"/>
      <c r="Y2240"/>
      <c r="Z2240"/>
      <c r="AA2240"/>
      <c r="AB2240"/>
      <c r="AC2240"/>
      <c r="AD2240"/>
      <c r="AE2240"/>
      <c r="AF2240"/>
      <c r="AG2240"/>
      <c r="AH2240"/>
      <c r="AI2240"/>
      <c r="AJ2240"/>
      <c r="AK2240"/>
      <c r="AL2240"/>
      <c r="AM2240"/>
      <c r="AN2240"/>
      <c r="AO2240"/>
      <c r="AP2240"/>
      <c r="AQ2240"/>
      <c r="AR2240"/>
      <c r="AS2240"/>
      <c r="AT2240"/>
      <c r="AU2240"/>
      <c r="AV2240"/>
      <c r="AW2240"/>
      <c r="AX2240"/>
      <c r="AY2240"/>
      <c r="AZ2240"/>
      <c r="BA2240"/>
      <c r="BB2240"/>
      <c r="BC2240"/>
      <c r="BD2240"/>
      <c r="BE2240"/>
      <c r="BF2240"/>
      <c r="BG2240"/>
      <c r="BH2240"/>
      <c r="BI2240"/>
      <c r="BJ2240"/>
      <c r="BK2240"/>
      <c r="BL2240"/>
      <c r="BM2240"/>
      <c r="BN2240"/>
      <c r="BO2240"/>
      <c r="BP2240"/>
      <c r="BQ2240"/>
      <c r="BR2240"/>
      <c r="BS2240"/>
      <c r="BT2240"/>
    </row>
    <row r="2241" spans="1:72" s="8" customFormat="1" x14ac:dyDescent="0.25">
      <c r="A2241" s="93"/>
      <c r="B2241" s="93"/>
      <c r="C2241" s="93"/>
      <c r="D2241" s="93"/>
      <c r="E2241" s="104"/>
      <c r="F2241" s="104"/>
      <c r="G2241" s="104"/>
      <c r="H2241" s="104"/>
      <c r="I2241" s="104"/>
      <c r="J2241" s="104"/>
      <c r="K2241" s="104"/>
      <c r="L2241" s="104"/>
      <c r="M2241"/>
      <c r="N2241"/>
      <c r="O2241"/>
      <c r="P2241"/>
      <c r="Q2241"/>
      <c r="R2241"/>
      <c r="S2241"/>
      <c r="T2241"/>
      <c r="U2241"/>
      <c r="V2241"/>
      <c r="W2241"/>
      <c r="X2241"/>
      <c r="Y2241"/>
      <c r="Z2241"/>
      <c r="AA2241"/>
      <c r="AB2241"/>
      <c r="AC2241"/>
      <c r="AD2241"/>
      <c r="AE2241"/>
      <c r="AF2241"/>
      <c r="AG2241"/>
      <c r="AH2241"/>
      <c r="AI2241"/>
      <c r="AJ2241"/>
      <c r="AK2241"/>
      <c r="AL2241"/>
      <c r="AM2241"/>
      <c r="AN2241"/>
      <c r="AO2241"/>
      <c r="AP2241"/>
      <c r="AQ2241"/>
      <c r="AR2241"/>
      <c r="AS2241"/>
      <c r="AT2241"/>
      <c r="AU2241"/>
      <c r="AV2241"/>
      <c r="AW2241"/>
      <c r="AX2241"/>
      <c r="AY2241"/>
      <c r="AZ2241"/>
      <c r="BA2241"/>
      <c r="BB2241"/>
      <c r="BC2241"/>
      <c r="BD2241"/>
      <c r="BE2241"/>
      <c r="BF2241"/>
      <c r="BG2241"/>
      <c r="BH2241"/>
      <c r="BI2241"/>
      <c r="BJ2241"/>
      <c r="BK2241"/>
      <c r="BL2241"/>
      <c r="BM2241"/>
      <c r="BN2241"/>
      <c r="BO2241"/>
      <c r="BP2241"/>
      <c r="BQ2241"/>
      <c r="BR2241"/>
      <c r="BS2241"/>
      <c r="BT2241"/>
    </row>
    <row r="2242" spans="1:72" s="8" customFormat="1" x14ac:dyDescent="0.25">
      <c r="A2242" s="93"/>
      <c r="B2242" s="93"/>
      <c r="C2242" s="93"/>
      <c r="D2242" s="93"/>
      <c r="E2242" s="104"/>
      <c r="F2242" s="104"/>
      <c r="G2242" s="104"/>
      <c r="H2242" s="104"/>
      <c r="I2242" s="104"/>
      <c r="J2242" s="104"/>
      <c r="K2242" s="104"/>
      <c r="L2242" s="104"/>
      <c r="M2242"/>
      <c r="N2242"/>
      <c r="O2242"/>
      <c r="P2242"/>
      <c r="Q2242"/>
      <c r="R2242"/>
      <c r="S2242"/>
      <c r="T2242"/>
      <c r="U2242"/>
      <c r="V2242"/>
      <c r="W2242"/>
      <c r="X2242"/>
      <c r="Y2242"/>
      <c r="Z2242"/>
      <c r="AA2242"/>
      <c r="AB2242"/>
      <c r="AC2242"/>
      <c r="AD2242"/>
      <c r="AE2242"/>
      <c r="AF2242"/>
      <c r="AG2242"/>
      <c r="AH2242"/>
      <c r="AI2242"/>
      <c r="AJ2242"/>
      <c r="AK2242"/>
      <c r="AL2242"/>
      <c r="AM2242"/>
      <c r="AN2242"/>
      <c r="AO2242"/>
      <c r="AP2242"/>
      <c r="AQ2242"/>
      <c r="AR2242"/>
      <c r="AS2242"/>
      <c r="AT2242"/>
      <c r="AU2242"/>
      <c r="AV2242"/>
      <c r="AW2242"/>
      <c r="AX2242"/>
      <c r="AY2242"/>
      <c r="AZ2242"/>
      <c r="BA2242"/>
      <c r="BB2242"/>
      <c r="BC2242"/>
      <c r="BD2242"/>
      <c r="BE2242"/>
      <c r="BF2242"/>
      <c r="BG2242"/>
      <c r="BH2242"/>
      <c r="BI2242"/>
      <c r="BJ2242"/>
      <c r="BK2242"/>
      <c r="BL2242"/>
      <c r="BM2242"/>
      <c r="BN2242"/>
      <c r="BO2242"/>
      <c r="BP2242"/>
      <c r="BQ2242"/>
      <c r="BR2242"/>
      <c r="BS2242"/>
      <c r="BT2242"/>
    </row>
    <row r="2243" spans="1:72" s="8" customFormat="1" x14ac:dyDescent="0.25">
      <c r="A2243" s="93"/>
      <c r="B2243" s="93"/>
      <c r="C2243" s="93"/>
      <c r="D2243" s="93"/>
      <c r="E2243" s="104"/>
      <c r="F2243" s="104"/>
      <c r="G2243" s="104"/>
      <c r="H2243" s="104"/>
      <c r="I2243" s="104"/>
      <c r="J2243" s="104"/>
      <c r="K2243" s="104"/>
      <c r="L2243" s="104"/>
      <c r="M2243"/>
      <c r="N2243"/>
      <c r="O2243"/>
      <c r="P2243"/>
      <c r="Q2243"/>
      <c r="R2243"/>
      <c r="S2243"/>
      <c r="T2243"/>
      <c r="U2243"/>
      <c r="V2243"/>
      <c r="W2243"/>
      <c r="X2243"/>
      <c r="Y2243"/>
      <c r="Z2243"/>
      <c r="AA2243"/>
      <c r="AB2243"/>
      <c r="AC2243"/>
      <c r="AD2243"/>
      <c r="AE2243"/>
      <c r="AF2243"/>
      <c r="AG2243"/>
      <c r="AH2243"/>
      <c r="AI2243"/>
      <c r="AJ2243"/>
      <c r="AK2243"/>
      <c r="AL2243"/>
      <c r="AM2243"/>
      <c r="AN2243"/>
      <c r="AO2243"/>
      <c r="AP2243"/>
      <c r="AQ2243"/>
      <c r="AR2243"/>
      <c r="AS2243"/>
      <c r="AT2243"/>
      <c r="AU2243"/>
      <c r="AV2243"/>
      <c r="AW2243"/>
      <c r="AX2243"/>
      <c r="AY2243"/>
      <c r="AZ2243"/>
      <c r="BA2243"/>
      <c r="BB2243"/>
      <c r="BC2243"/>
      <c r="BD2243"/>
      <c r="BE2243"/>
      <c r="BF2243"/>
      <c r="BG2243"/>
      <c r="BH2243"/>
      <c r="BI2243"/>
      <c r="BJ2243"/>
      <c r="BK2243"/>
      <c r="BL2243"/>
      <c r="BM2243"/>
      <c r="BN2243"/>
      <c r="BO2243"/>
      <c r="BP2243"/>
      <c r="BQ2243"/>
      <c r="BR2243"/>
      <c r="BS2243"/>
      <c r="BT2243"/>
    </row>
    <row r="2244" spans="1:72" s="8" customFormat="1" x14ac:dyDescent="0.25">
      <c r="A2244" s="93"/>
      <c r="B2244" s="93"/>
      <c r="C2244" s="93"/>
      <c r="D2244" s="93"/>
      <c r="E2244" s="104"/>
      <c r="F2244" s="104"/>
      <c r="G2244" s="104"/>
      <c r="H2244" s="104"/>
      <c r="I2244" s="104"/>
      <c r="J2244" s="104"/>
      <c r="K2244" s="104"/>
      <c r="L2244" s="104"/>
      <c r="M2244"/>
      <c r="N2244"/>
      <c r="O2244"/>
      <c r="P2244"/>
      <c r="Q2244"/>
      <c r="R2244"/>
      <c r="S2244"/>
      <c r="T2244"/>
      <c r="U2244"/>
      <c r="V2244"/>
      <c r="W2244"/>
      <c r="X2244"/>
      <c r="Y2244"/>
      <c r="Z2244"/>
      <c r="AA2244"/>
      <c r="AB2244"/>
      <c r="AC2244"/>
      <c r="AD2244"/>
      <c r="AE2244"/>
      <c r="AF2244"/>
      <c r="AG2244"/>
      <c r="AH2244"/>
      <c r="AI2244"/>
      <c r="AJ2244"/>
      <c r="AK2244"/>
      <c r="AL2244"/>
      <c r="AM2244"/>
      <c r="AN2244"/>
      <c r="AO2244"/>
      <c r="AP2244"/>
      <c r="AQ2244"/>
      <c r="AR2244"/>
      <c r="AS2244"/>
      <c r="AT2244"/>
      <c r="AU2244"/>
      <c r="AV2244"/>
      <c r="AW2244"/>
      <c r="AX2244"/>
      <c r="AY2244"/>
      <c r="AZ2244"/>
      <c r="BA2244"/>
      <c r="BB2244"/>
      <c r="BC2244"/>
      <c r="BD2244"/>
      <c r="BE2244"/>
      <c r="BF2244"/>
      <c r="BG2244"/>
      <c r="BH2244"/>
      <c r="BI2244"/>
      <c r="BJ2244"/>
      <c r="BK2244"/>
      <c r="BL2244"/>
      <c r="BM2244"/>
      <c r="BN2244"/>
      <c r="BO2244"/>
      <c r="BP2244"/>
      <c r="BQ2244"/>
      <c r="BR2244"/>
      <c r="BS2244"/>
      <c r="BT2244"/>
    </row>
    <row r="2245" spans="1:72" s="8" customFormat="1" x14ac:dyDescent="0.25">
      <c r="A2245" s="93"/>
      <c r="B2245" s="93"/>
      <c r="C2245" s="93"/>
      <c r="D2245" s="93"/>
      <c r="E2245" s="104"/>
      <c r="F2245" s="104"/>
      <c r="G2245" s="104"/>
      <c r="H2245" s="104"/>
      <c r="I2245" s="104"/>
      <c r="J2245" s="104"/>
      <c r="K2245" s="104"/>
      <c r="L2245" s="104"/>
      <c r="M2245"/>
      <c r="N2245"/>
      <c r="O2245"/>
      <c r="P2245"/>
      <c r="Q2245"/>
      <c r="R2245"/>
      <c r="S2245"/>
      <c r="T2245"/>
      <c r="U2245"/>
      <c r="V2245"/>
      <c r="W2245"/>
      <c r="X2245"/>
      <c r="Y2245"/>
      <c r="Z2245"/>
      <c r="AA2245"/>
      <c r="AB2245"/>
      <c r="AC2245"/>
      <c r="AD2245"/>
      <c r="AE2245"/>
      <c r="AF2245"/>
      <c r="AG2245"/>
      <c r="AH2245"/>
      <c r="AI2245"/>
      <c r="AJ2245"/>
      <c r="AK2245"/>
      <c r="AL2245"/>
      <c r="AM2245"/>
      <c r="AN2245"/>
      <c r="AO2245"/>
      <c r="AP2245"/>
      <c r="AQ2245"/>
      <c r="AR2245"/>
      <c r="AS2245"/>
      <c r="AT2245"/>
      <c r="AU2245"/>
      <c r="AV2245"/>
      <c r="AW2245"/>
      <c r="AX2245"/>
      <c r="AY2245"/>
      <c r="AZ2245"/>
      <c r="BA2245"/>
      <c r="BB2245"/>
      <c r="BC2245"/>
      <c r="BD2245"/>
      <c r="BE2245"/>
      <c r="BF2245"/>
      <c r="BG2245"/>
      <c r="BH2245"/>
      <c r="BI2245"/>
      <c r="BJ2245"/>
      <c r="BK2245"/>
      <c r="BL2245"/>
      <c r="BM2245"/>
      <c r="BN2245"/>
      <c r="BO2245"/>
      <c r="BP2245"/>
      <c r="BQ2245"/>
      <c r="BR2245"/>
      <c r="BS2245"/>
      <c r="BT2245"/>
    </row>
    <row r="2246" spans="1:72" s="8" customFormat="1" x14ac:dyDescent="0.25">
      <c r="A2246" s="93"/>
      <c r="B2246" s="93"/>
      <c r="C2246" s="93"/>
      <c r="D2246" s="93"/>
      <c r="E2246" s="104"/>
      <c r="F2246" s="104"/>
      <c r="G2246" s="104"/>
      <c r="H2246" s="104"/>
      <c r="I2246" s="104"/>
      <c r="J2246" s="104"/>
      <c r="K2246" s="104"/>
      <c r="L2246" s="104"/>
      <c r="M2246"/>
      <c r="N2246"/>
      <c r="O2246"/>
      <c r="P2246"/>
      <c r="Q2246"/>
      <c r="R2246"/>
      <c r="S2246"/>
      <c r="T2246"/>
      <c r="U2246"/>
      <c r="V2246"/>
      <c r="W2246"/>
      <c r="X2246"/>
      <c r="Y2246"/>
      <c r="Z2246"/>
      <c r="AA2246"/>
      <c r="AB2246"/>
      <c r="AC2246"/>
      <c r="AD2246"/>
      <c r="AE2246"/>
      <c r="AF2246"/>
      <c r="AG2246"/>
      <c r="AH2246"/>
      <c r="AI2246"/>
      <c r="AJ2246"/>
      <c r="AK2246"/>
      <c r="AL2246"/>
      <c r="AM2246"/>
      <c r="AN2246"/>
      <c r="AO2246"/>
      <c r="AP2246"/>
      <c r="AQ2246"/>
      <c r="AR2246"/>
      <c r="AS2246"/>
      <c r="AT2246"/>
      <c r="AU2246"/>
      <c r="AV2246"/>
      <c r="AW2246"/>
      <c r="AX2246"/>
      <c r="AY2246"/>
      <c r="AZ2246"/>
      <c r="BA2246"/>
      <c r="BB2246"/>
      <c r="BC2246"/>
      <c r="BD2246"/>
      <c r="BE2246"/>
      <c r="BF2246"/>
      <c r="BG2246"/>
      <c r="BH2246"/>
      <c r="BI2246"/>
      <c r="BJ2246"/>
      <c r="BK2246"/>
      <c r="BL2246"/>
      <c r="BM2246"/>
      <c r="BN2246"/>
      <c r="BO2246"/>
      <c r="BP2246"/>
      <c r="BQ2246"/>
      <c r="BR2246"/>
      <c r="BS2246"/>
      <c r="BT2246"/>
    </row>
    <row r="2247" spans="1:72" s="8" customFormat="1" x14ac:dyDescent="0.25">
      <c r="A2247" s="93"/>
      <c r="B2247" s="93"/>
      <c r="C2247" s="93"/>
      <c r="D2247" s="93"/>
      <c r="E2247" s="104"/>
      <c r="F2247" s="104"/>
      <c r="G2247" s="104"/>
      <c r="H2247" s="104"/>
      <c r="I2247" s="104"/>
      <c r="J2247" s="104"/>
      <c r="K2247" s="104"/>
      <c r="L2247" s="104"/>
      <c r="M2247"/>
      <c r="N2247"/>
      <c r="O2247"/>
      <c r="P2247"/>
      <c r="Q2247"/>
      <c r="R2247"/>
      <c r="S2247"/>
      <c r="T2247"/>
      <c r="U2247"/>
      <c r="V2247"/>
      <c r="W2247"/>
      <c r="X2247"/>
      <c r="Y2247"/>
      <c r="Z2247"/>
      <c r="AA2247"/>
      <c r="AB2247"/>
      <c r="AC2247"/>
      <c r="AD2247"/>
      <c r="AE2247"/>
      <c r="AF2247"/>
      <c r="AG2247"/>
      <c r="AH2247"/>
      <c r="AI2247"/>
      <c r="AJ2247"/>
      <c r="AK2247"/>
      <c r="AL2247"/>
      <c r="AM2247"/>
      <c r="AN2247"/>
      <c r="AO2247"/>
      <c r="AP2247"/>
      <c r="AQ2247"/>
      <c r="AR2247"/>
      <c r="AS2247"/>
      <c r="AT2247"/>
      <c r="AU2247"/>
      <c r="AV2247"/>
      <c r="AW2247"/>
      <c r="AX2247"/>
      <c r="AY2247"/>
      <c r="AZ2247"/>
      <c r="BA2247"/>
      <c r="BB2247"/>
      <c r="BC2247"/>
      <c r="BD2247"/>
      <c r="BE2247"/>
      <c r="BF2247"/>
      <c r="BG2247"/>
      <c r="BH2247"/>
      <c r="BI2247"/>
      <c r="BJ2247"/>
      <c r="BK2247"/>
      <c r="BL2247"/>
      <c r="BM2247"/>
      <c r="BN2247"/>
      <c r="BO2247"/>
      <c r="BP2247"/>
      <c r="BQ2247"/>
      <c r="BR2247"/>
      <c r="BS2247"/>
      <c r="BT2247"/>
    </row>
    <row r="2248" spans="1:72" s="8" customFormat="1" x14ac:dyDescent="0.25">
      <c r="A2248" s="93"/>
      <c r="B2248" s="93"/>
      <c r="C2248" s="93"/>
      <c r="D2248" s="93"/>
      <c r="E2248" s="104"/>
      <c r="F2248" s="104"/>
      <c r="G2248" s="104"/>
      <c r="H2248" s="104"/>
      <c r="I2248" s="104"/>
      <c r="J2248" s="104"/>
      <c r="K2248" s="104"/>
      <c r="L2248" s="104"/>
      <c r="M2248"/>
      <c r="N2248"/>
      <c r="O2248"/>
      <c r="P2248"/>
      <c r="Q2248"/>
      <c r="R2248"/>
      <c r="S2248"/>
      <c r="T2248"/>
      <c r="U2248"/>
      <c r="V2248"/>
      <c r="W2248"/>
      <c r="X2248"/>
      <c r="Y2248"/>
      <c r="Z2248"/>
      <c r="AA2248"/>
      <c r="AB2248"/>
      <c r="AC2248"/>
      <c r="AD2248"/>
      <c r="AE2248"/>
      <c r="AF2248"/>
      <c r="AG2248"/>
      <c r="AH2248"/>
      <c r="AI2248"/>
      <c r="AJ2248"/>
      <c r="AK2248"/>
      <c r="AL2248"/>
      <c r="AM2248"/>
      <c r="AN2248"/>
      <c r="AO2248"/>
      <c r="AP2248"/>
      <c r="AQ2248"/>
      <c r="AR2248"/>
      <c r="AS2248"/>
      <c r="AT2248"/>
      <c r="AU2248"/>
      <c r="AV2248"/>
      <c r="AW2248"/>
      <c r="AX2248"/>
      <c r="AY2248"/>
      <c r="AZ2248"/>
      <c r="BA2248"/>
      <c r="BB2248"/>
      <c r="BC2248"/>
      <c r="BD2248"/>
      <c r="BE2248"/>
      <c r="BF2248"/>
      <c r="BG2248"/>
      <c r="BH2248"/>
      <c r="BI2248"/>
      <c r="BJ2248"/>
      <c r="BK2248"/>
      <c r="BL2248"/>
      <c r="BM2248"/>
      <c r="BN2248"/>
      <c r="BO2248"/>
      <c r="BP2248"/>
      <c r="BQ2248"/>
      <c r="BR2248"/>
      <c r="BS2248"/>
      <c r="BT2248"/>
    </row>
    <row r="2249" spans="1:72" s="8" customFormat="1" x14ac:dyDescent="0.25">
      <c r="A2249" s="93"/>
      <c r="B2249" s="93"/>
      <c r="C2249" s="93"/>
      <c r="D2249" s="93"/>
      <c r="E2249" s="104"/>
      <c r="F2249" s="104"/>
      <c r="G2249" s="104"/>
      <c r="H2249" s="104"/>
      <c r="I2249" s="104"/>
      <c r="J2249" s="104"/>
      <c r="K2249" s="104"/>
      <c r="L2249" s="104"/>
      <c r="M2249"/>
      <c r="N2249"/>
      <c r="O2249"/>
      <c r="P2249"/>
      <c r="Q2249"/>
      <c r="R2249"/>
      <c r="S2249"/>
      <c r="T2249"/>
      <c r="U2249"/>
      <c r="V2249"/>
      <c r="W2249"/>
      <c r="X2249"/>
      <c r="Y2249"/>
      <c r="Z2249"/>
      <c r="AA2249"/>
      <c r="AB2249"/>
      <c r="AC2249"/>
      <c r="AD2249"/>
      <c r="AE2249"/>
      <c r="AF2249"/>
      <c r="AG2249"/>
      <c r="AH2249"/>
      <c r="AI2249"/>
      <c r="AJ2249"/>
      <c r="AK2249"/>
      <c r="AL2249"/>
      <c r="AM2249"/>
      <c r="AN2249"/>
      <c r="AO2249"/>
      <c r="AP2249"/>
      <c r="AQ2249"/>
      <c r="AR2249"/>
      <c r="AS2249"/>
      <c r="AT2249"/>
      <c r="AU2249"/>
      <c r="AV2249"/>
      <c r="AW2249"/>
      <c r="AX2249"/>
      <c r="AY2249"/>
      <c r="AZ2249"/>
      <c r="BA2249"/>
      <c r="BB2249"/>
      <c r="BC2249"/>
      <c r="BD2249"/>
      <c r="BE2249"/>
      <c r="BF2249"/>
      <c r="BG2249"/>
      <c r="BH2249"/>
      <c r="BI2249"/>
      <c r="BJ2249"/>
      <c r="BK2249"/>
      <c r="BL2249"/>
      <c r="BM2249"/>
      <c r="BN2249"/>
      <c r="BO2249"/>
      <c r="BP2249"/>
      <c r="BQ2249"/>
      <c r="BR2249"/>
      <c r="BS2249"/>
      <c r="BT2249"/>
    </row>
    <row r="2250" spans="1:72" s="8" customFormat="1" x14ac:dyDescent="0.25">
      <c r="A2250" s="93"/>
      <c r="B2250" s="93"/>
      <c r="C2250" s="93"/>
      <c r="D2250" s="93"/>
      <c r="E2250" s="104"/>
      <c r="F2250" s="104"/>
      <c r="G2250" s="104"/>
      <c r="H2250" s="104"/>
      <c r="I2250" s="104"/>
      <c r="J2250" s="104"/>
      <c r="K2250" s="104"/>
      <c r="L2250" s="104"/>
      <c r="M2250"/>
      <c r="N2250"/>
      <c r="O2250"/>
      <c r="P2250"/>
      <c r="Q2250"/>
      <c r="R2250"/>
      <c r="S2250"/>
      <c r="T2250"/>
      <c r="U2250"/>
      <c r="V2250"/>
      <c r="W2250"/>
      <c r="X2250"/>
      <c r="Y2250"/>
      <c r="Z2250"/>
      <c r="AA2250"/>
      <c r="AB2250"/>
      <c r="AC2250"/>
      <c r="AD2250"/>
      <c r="AE2250"/>
      <c r="AF2250"/>
      <c r="AG2250"/>
      <c r="AH2250"/>
      <c r="AI2250"/>
      <c r="AJ2250"/>
      <c r="AK2250"/>
      <c r="AL2250"/>
      <c r="AM2250"/>
      <c r="AN2250"/>
      <c r="AO2250"/>
      <c r="AP2250"/>
      <c r="AQ2250"/>
      <c r="AR2250"/>
      <c r="AS2250"/>
      <c r="AT2250"/>
      <c r="AU2250"/>
      <c r="AV2250"/>
      <c r="AW2250"/>
      <c r="AX2250"/>
      <c r="AY2250"/>
      <c r="AZ2250"/>
      <c r="BA2250"/>
      <c r="BB2250"/>
      <c r="BC2250"/>
      <c r="BD2250"/>
      <c r="BE2250"/>
      <c r="BF2250"/>
      <c r="BG2250"/>
      <c r="BH2250"/>
      <c r="BI2250"/>
      <c r="BJ2250"/>
      <c r="BK2250"/>
      <c r="BL2250"/>
      <c r="BM2250"/>
      <c r="BN2250"/>
      <c r="BO2250"/>
      <c r="BP2250"/>
      <c r="BQ2250"/>
      <c r="BR2250"/>
      <c r="BS2250"/>
      <c r="BT2250"/>
    </row>
    <row r="2251" spans="1:72" s="8" customFormat="1" x14ac:dyDescent="0.25">
      <c r="A2251" s="93"/>
      <c r="B2251" s="93"/>
      <c r="C2251" s="93"/>
      <c r="D2251" s="93"/>
      <c r="E2251" s="104"/>
      <c r="F2251" s="104"/>
      <c r="G2251" s="104"/>
      <c r="H2251" s="104"/>
      <c r="I2251" s="104"/>
      <c r="J2251" s="104"/>
      <c r="K2251" s="104"/>
      <c r="L2251" s="104"/>
      <c r="M2251"/>
      <c r="N2251"/>
      <c r="O2251"/>
      <c r="P2251"/>
      <c r="Q2251"/>
      <c r="R2251"/>
      <c r="S2251"/>
      <c r="T2251"/>
      <c r="U2251"/>
      <c r="V2251"/>
      <c r="W2251"/>
      <c r="X2251"/>
      <c r="Y2251"/>
      <c r="Z2251"/>
      <c r="AA2251"/>
      <c r="AB2251"/>
      <c r="AC2251"/>
      <c r="AD2251"/>
      <c r="AE2251"/>
      <c r="AF2251"/>
      <c r="AG2251"/>
      <c r="AH2251"/>
      <c r="AI2251"/>
      <c r="AJ2251"/>
      <c r="AK2251"/>
      <c r="AL2251"/>
      <c r="AM2251"/>
      <c r="AN2251"/>
      <c r="AO2251"/>
      <c r="AP2251"/>
      <c r="AQ2251"/>
      <c r="AR2251"/>
      <c r="AS2251"/>
      <c r="AT2251"/>
      <c r="AU2251"/>
      <c r="AV2251"/>
      <c r="AW2251"/>
      <c r="AX2251"/>
      <c r="AY2251"/>
      <c r="AZ2251"/>
      <c r="BA2251"/>
      <c r="BB2251"/>
      <c r="BC2251"/>
      <c r="BD2251"/>
      <c r="BE2251"/>
      <c r="BF2251"/>
      <c r="BG2251"/>
      <c r="BH2251"/>
      <c r="BI2251"/>
      <c r="BJ2251"/>
      <c r="BK2251"/>
      <c r="BL2251"/>
      <c r="BM2251"/>
      <c r="BN2251"/>
      <c r="BO2251"/>
      <c r="BP2251"/>
      <c r="BQ2251"/>
      <c r="BR2251"/>
      <c r="BS2251"/>
      <c r="BT2251"/>
    </row>
    <row r="2252" spans="1:72" s="8" customFormat="1" x14ac:dyDescent="0.25">
      <c r="A2252" s="93"/>
      <c r="B2252" s="93"/>
      <c r="C2252" s="93"/>
      <c r="D2252" s="93"/>
      <c r="E2252" s="104"/>
      <c r="F2252" s="104"/>
      <c r="G2252" s="104"/>
      <c r="H2252" s="104"/>
      <c r="I2252" s="104"/>
      <c r="J2252" s="104"/>
      <c r="K2252" s="104"/>
      <c r="L2252" s="104"/>
      <c r="M2252"/>
      <c r="N2252"/>
      <c r="O2252"/>
      <c r="P2252"/>
      <c r="Q2252"/>
      <c r="R2252"/>
      <c r="S2252"/>
      <c r="T2252"/>
      <c r="U2252"/>
      <c r="V2252"/>
      <c r="W2252"/>
      <c r="X2252"/>
      <c r="Y2252"/>
      <c r="Z2252"/>
      <c r="AA2252"/>
      <c r="AB2252"/>
      <c r="AC2252"/>
      <c r="AD2252"/>
      <c r="AE2252"/>
      <c r="AF2252"/>
      <c r="AG2252"/>
      <c r="AH2252"/>
      <c r="AI2252"/>
      <c r="AJ2252"/>
      <c r="AK2252"/>
      <c r="AL2252"/>
      <c r="AM2252"/>
      <c r="AN2252"/>
      <c r="AO2252"/>
      <c r="AP2252"/>
      <c r="AQ2252"/>
      <c r="AR2252"/>
      <c r="AS2252"/>
      <c r="AT2252"/>
      <c r="AU2252"/>
      <c r="AV2252"/>
      <c r="AW2252"/>
      <c r="AX2252"/>
      <c r="AY2252"/>
      <c r="AZ2252"/>
      <c r="BA2252"/>
      <c r="BB2252"/>
      <c r="BC2252"/>
      <c r="BD2252"/>
      <c r="BE2252"/>
      <c r="BF2252"/>
      <c r="BG2252"/>
      <c r="BH2252"/>
      <c r="BI2252"/>
      <c r="BJ2252"/>
      <c r="BK2252"/>
      <c r="BL2252"/>
      <c r="BM2252"/>
      <c r="BN2252"/>
      <c r="BO2252"/>
      <c r="BP2252"/>
      <c r="BQ2252"/>
      <c r="BR2252"/>
      <c r="BS2252"/>
      <c r="BT2252"/>
    </row>
    <row r="2253" spans="1:72" s="8" customFormat="1" x14ac:dyDescent="0.25">
      <c r="A2253" s="93"/>
      <c r="B2253" s="93"/>
      <c r="C2253" s="93"/>
      <c r="D2253" s="93"/>
      <c r="E2253" s="104"/>
      <c r="F2253" s="104"/>
      <c r="G2253" s="104"/>
      <c r="H2253" s="104"/>
      <c r="I2253" s="104"/>
      <c r="J2253" s="104"/>
      <c r="K2253" s="104"/>
      <c r="L2253" s="104"/>
      <c r="M2253"/>
      <c r="N2253"/>
      <c r="O2253"/>
      <c r="P2253"/>
      <c r="Q2253"/>
      <c r="R2253"/>
      <c r="S2253"/>
      <c r="T2253"/>
      <c r="U2253"/>
      <c r="V2253"/>
      <c r="W2253"/>
      <c r="X2253"/>
      <c r="Y2253"/>
      <c r="Z2253"/>
      <c r="AA2253"/>
      <c r="AB2253"/>
      <c r="AC2253"/>
      <c r="AD2253"/>
      <c r="AE2253"/>
      <c r="AF2253"/>
      <c r="AG2253"/>
      <c r="AH2253"/>
      <c r="AI2253"/>
      <c r="AJ2253"/>
      <c r="AK2253"/>
      <c r="AL2253"/>
      <c r="AM2253"/>
      <c r="AN2253"/>
      <c r="AO2253"/>
      <c r="AP2253"/>
      <c r="AQ2253"/>
      <c r="AR2253"/>
      <c r="AS2253"/>
      <c r="AT2253"/>
      <c r="AU2253"/>
      <c r="AV2253"/>
      <c r="AW2253"/>
      <c r="AX2253"/>
      <c r="AY2253"/>
      <c r="AZ2253"/>
      <c r="BA2253"/>
      <c r="BB2253"/>
      <c r="BC2253"/>
      <c r="BD2253"/>
      <c r="BE2253"/>
      <c r="BF2253"/>
      <c r="BG2253"/>
      <c r="BH2253"/>
      <c r="BI2253"/>
      <c r="BJ2253"/>
      <c r="BK2253"/>
      <c r="BL2253"/>
      <c r="BM2253"/>
      <c r="BN2253"/>
      <c r="BO2253"/>
      <c r="BP2253"/>
      <c r="BQ2253"/>
      <c r="BR2253"/>
      <c r="BS2253"/>
      <c r="BT2253"/>
    </row>
    <row r="2254" spans="1:72" s="8" customFormat="1" x14ac:dyDescent="0.25">
      <c r="A2254" s="93"/>
      <c r="B2254" s="93"/>
      <c r="C2254" s="93"/>
      <c r="D2254" s="93"/>
      <c r="E2254" s="104"/>
      <c r="F2254" s="104"/>
      <c r="G2254" s="104"/>
      <c r="H2254" s="104"/>
      <c r="I2254" s="104"/>
      <c r="J2254" s="104"/>
      <c r="K2254" s="104"/>
      <c r="L2254" s="104"/>
      <c r="M2254"/>
      <c r="N2254"/>
      <c r="O2254"/>
      <c r="P2254"/>
      <c r="Q2254"/>
      <c r="R2254"/>
      <c r="S2254"/>
      <c r="T2254"/>
      <c r="U2254"/>
      <c r="V2254"/>
      <c r="W2254"/>
      <c r="X2254"/>
      <c r="Y2254"/>
      <c r="Z2254"/>
      <c r="AA2254"/>
      <c r="AB2254"/>
      <c r="AC2254"/>
      <c r="AD2254"/>
      <c r="AE2254"/>
      <c r="AF2254"/>
      <c r="AG2254"/>
      <c r="AH2254"/>
      <c r="AI2254"/>
      <c r="AJ2254"/>
      <c r="AK2254"/>
      <c r="AL2254"/>
      <c r="AM2254"/>
      <c r="AN2254"/>
      <c r="AO2254"/>
      <c r="AP2254"/>
      <c r="AQ2254"/>
      <c r="AR2254"/>
      <c r="AS2254"/>
      <c r="AT2254"/>
      <c r="AU2254"/>
      <c r="AV2254"/>
      <c r="AW2254"/>
      <c r="AX2254"/>
      <c r="AY2254"/>
      <c r="AZ2254"/>
      <c r="BA2254"/>
      <c r="BB2254"/>
      <c r="BC2254"/>
      <c r="BD2254"/>
      <c r="BE2254"/>
      <c r="BF2254"/>
      <c r="BG2254"/>
      <c r="BH2254"/>
      <c r="BI2254"/>
      <c r="BJ2254"/>
      <c r="BK2254"/>
      <c r="BL2254"/>
      <c r="BM2254"/>
      <c r="BN2254"/>
      <c r="BO2254"/>
      <c r="BP2254"/>
      <c r="BQ2254"/>
      <c r="BR2254"/>
      <c r="BS2254"/>
      <c r="BT2254"/>
    </row>
    <row r="2255" spans="1:72" s="8" customFormat="1" x14ac:dyDescent="0.25">
      <c r="A2255" s="93"/>
      <c r="B2255" s="93"/>
      <c r="C2255" s="93"/>
      <c r="D2255" s="93"/>
      <c r="E2255" s="104"/>
      <c r="F2255" s="104"/>
      <c r="G2255" s="104"/>
      <c r="H2255" s="104"/>
      <c r="I2255" s="104"/>
      <c r="J2255" s="104"/>
      <c r="K2255" s="104"/>
      <c r="L2255" s="104"/>
      <c r="M2255"/>
      <c r="N2255"/>
      <c r="O2255"/>
      <c r="P2255"/>
      <c r="Q2255"/>
      <c r="R2255"/>
      <c r="S2255"/>
      <c r="T2255"/>
      <c r="U2255"/>
      <c r="V2255"/>
      <c r="W2255"/>
      <c r="X2255"/>
      <c r="Y2255"/>
      <c r="Z2255"/>
      <c r="AA2255"/>
      <c r="AB2255"/>
      <c r="AC2255"/>
      <c r="AD2255"/>
      <c r="AE2255"/>
      <c r="AF2255"/>
      <c r="AG2255"/>
      <c r="AH2255"/>
      <c r="AI2255"/>
      <c r="AJ2255"/>
      <c r="AK2255"/>
      <c r="AL2255"/>
      <c r="AM2255"/>
      <c r="AN2255"/>
      <c r="AO2255"/>
      <c r="AP2255"/>
      <c r="AQ2255"/>
      <c r="AR2255"/>
      <c r="AS2255"/>
      <c r="AT2255"/>
      <c r="AU2255"/>
      <c r="AV2255"/>
      <c r="AW2255"/>
      <c r="AX2255"/>
      <c r="AY2255"/>
      <c r="AZ2255"/>
      <c r="BA2255"/>
      <c r="BB2255"/>
      <c r="BC2255"/>
      <c r="BD2255"/>
      <c r="BE2255"/>
      <c r="BF2255"/>
      <c r="BG2255"/>
      <c r="BH2255"/>
      <c r="BI2255"/>
      <c r="BJ2255"/>
      <c r="BK2255"/>
      <c r="BL2255"/>
      <c r="BM2255"/>
      <c r="BN2255"/>
      <c r="BO2255"/>
      <c r="BP2255"/>
      <c r="BQ2255"/>
      <c r="BR2255"/>
      <c r="BS2255"/>
      <c r="BT2255"/>
    </row>
    <row r="2256" spans="1:72" s="8" customFormat="1" x14ac:dyDescent="0.25">
      <c r="A2256" s="93"/>
      <c r="B2256" s="93"/>
      <c r="C2256" s="93"/>
      <c r="D2256" s="93"/>
      <c r="E2256" s="104"/>
      <c r="F2256" s="104"/>
      <c r="G2256" s="104"/>
      <c r="H2256" s="104"/>
      <c r="I2256" s="104"/>
      <c r="J2256" s="104"/>
      <c r="K2256" s="104"/>
      <c r="L2256" s="104"/>
      <c r="M2256"/>
      <c r="N2256"/>
      <c r="O2256"/>
      <c r="P2256"/>
      <c r="Q2256"/>
      <c r="R2256"/>
      <c r="S2256"/>
      <c r="T2256"/>
      <c r="U2256"/>
      <c r="V2256"/>
      <c r="W2256"/>
      <c r="X2256"/>
      <c r="Y2256"/>
      <c r="Z2256"/>
      <c r="AA2256"/>
      <c r="AB2256"/>
      <c r="AC2256"/>
      <c r="AD2256"/>
      <c r="AE2256"/>
      <c r="AF2256"/>
      <c r="AG2256"/>
      <c r="AH2256"/>
      <c r="AI2256"/>
      <c r="AJ2256"/>
      <c r="AK2256"/>
      <c r="AL2256"/>
      <c r="AM2256"/>
      <c r="AN2256"/>
      <c r="AO2256"/>
      <c r="AP2256"/>
      <c r="AQ2256"/>
      <c r="AR2256"/>
      <c r="AS2256"/>
      <c r="AT2256"/>
      <c r="AU2256"/>
      <c r="AV2256"/>
      <c r="AW2256"/>
      <c r="AX2256"/>
      <c r="AY2256"/>
      <c r="AZ2256"/>
      <c r="BA2256"/>
      <c r="BB2256"/>
      <c r="BC2256"/>
      <c r="BD2256"/>
      <c r="BE2256"/>
      <c r="BF2256"/>
      <c r="BG2256"/>
      <c r="BH2256"/>
      <c r="BI2256"/>
      <c r="BJ2256"/>
      <c r="BK2256"/>
      <c r="BL2256"/>
      <c r="BM2256"/>
      <c r="BN2256"/>
      <c r="BO2256"/>
      <c r="BP2256"/>
      <c r="BQ2256"/>
      <c r="BR2256"/>
      <c r="BS2256"/>
      <c r="BT2256"/>
    </row>
    <row r="2257" spans="1:72" s="8" customFormat="1" x14ac:dyDescent="0.25">
      <c r="A2257" s="93"/>
      <c r="B2257" s="93"/>
      <c r="C2257" s="93"/>
      <c r="D2257" s="93"/>
      <c r="E2257" s="104"/>
      <c r="F2257" s="104"/>
      <c r="G2257" s="104"/>
      <c r="H2257" s="104"/>
      <c r="I2257" s="104"/>
      <c r="J2257" s="104"/>
      <c r="K2257" s="104"/>
      <c r="L2257" s="104"/>
      <c r="M2257"/>
      <c r="N2257"/>
      <c r="O2257"/>
      <c r="P2257"/>
      <c r="Q2257"/>
      <c r="R2257"/>
      <c r="S2257"/>
      <c r="T2257"/>
      <c r="U2257"/>
      <c r="V2257"/>
      <c r="W2257"/>
      <c r="X2257"/>
      <c r="Y2257"/>
      <c r="Z2257"/>
      <c r="AA2257"/>
      <c r="AB2257"/>
      <c r="AC2257"/>
      <c r="AD2257"/>
      <c r="AE2257"/>
      <c r="AF2257"/>
      <c r="AG2257"/>
      <c r="AH2257"/>
      <c r="AI2257"/>
      <c r="AJ2257"/>
      <c r="AK2257"/>
      <c r="AL2257"/>
      <c r="AM2257"/>
      <c r="AN2257"/>
      <c r="AO2257"/>
      <c r="AP2257"/>
      <c r="AQ2257"/>
      <c r="AR2257"/>
      <c r="AS2257"/>
      <c r="AT2257"/>
      <c r="AU2257"/>
      <c r="AV2257"/>
      <c r="AW2257"/>
      <c r="AX2257"/>
      <c r="AY2257"/>
      <c r="AZ2257"/>
      <c r="BA2257"/>
      <c r="BB2257"/>
      <c r="BC2257"/>
      <c r="BD2257"/>
      <c r="BE2257"/>
      <c r="BF2257"/>
      <c r="BG2257"/>
      <c r="BH2257"/>
      <c r="BI2257"/>
      <c r="BJ2257"/>
      <c r="BK2257"/>
      <c r="BL2257"/>
      <c r="BM2257"/>
      <c r="BN2257"/>
      <c r="BO2257"/>
      <c r="BP2257"/>
      <c r="BQ2257"/>
      <c r="BR2257"/>
      <c r="BS2257"/>
      <c r="BT2257"/>
    </row>
    <row r="2258" spans="1:72" s="8" customFormat="1" x14ac:dyDescent="0.25">
      <c r="A2258" s="93"/>
      <c r="B2258" s="93"/>
      <c r="C2258" s="93"/>
      <c r="D2258" s="93"/>
      <c r="E2258" s="104"/>
      <c r="F2258" s="104"/>
      <c r="G2258" s="104"/>
      <c r="H2258" s="104"/>
      <c r="I2258" s="104"/>
      <c r="J2258" s="104"/>
      <c r="K2258" s="104"/>
      <c r="L2258" s="104"/>
      <c r="M2258"/>
      <c r="N2258"/>
      <c r="O2258"/>
      <c r="P2258"/>
      <c r="Q2258"/>
      <c r="R2258"/>
      <c r="S2258"/>
      <c r="T2258"/>
      <c r="U2258"/>
      <c r="V2258"/>
      <c r="W2258"/>
      <c r="X2258"/>
      <c r="Y2258"/>
      <c r="Z2258"/>
      <c r="AA2258"/>
      <c r="AB2258"/>
      <c r="AC2258"/>
      <c r="AD2258"/>
      <c r="AE2258"/>
      <c r="AF2258"/>
      <c r="AG2258"/>
      <c r="AH2258"/>
      <c r="AI2258"/>
      <c r="AJ2258"/>
      <c r="AK2258"/>
      <c r="AL2258"/>
      <c r="AM2258"/>
      <c r="AN2258"/>
      <c r="AO2258"/>
      <c r="AP2258"/>
      <c r="AQ2258"/>
      <c r="AR2258"/>
      <c r="AS2258"/>
      <c r="AT2258"/>
      <c r="AU2258"/>
      <c r="AV2258"/>
      <c r="AW2258"/>
      <c r="AX2258"/>
      <c r="AY2258"/>
      <c r="AZ2258"/>
      <c r="BA2258"/>
      <c r="BB2258"/>
      <c r="BC2258"/>
      <c r="BD2258"/>
      <c r="BE2258"/>
      <c r="BF2258"/>
      <c r="BG2258"/>
      <c r="BH2258"/>
      <c r="BI2258"/>
      <c r="BJ2258"/>
      <c r="BK2258"/>
      <c r="BL2258"/>
      <c r="BM2258"/>
      <c r="BN2258"/>
      <c r="BO2258"/>
      <c r="BP2258"/>
      <c r="BQ2258"/>
      <c r="BR2258"/>
      <c r="BS2258"/>
      <c r="BT2258"/>
    </row>
    <row r="2259" spans="1:72" s="8" customFormat="1" x14ac:dyDescent="0.25">
      <c r="A2259" s="93"/>
      <c r="B2259" s="93"/>
      <c r="C2259" s="93"/>
      <c r="D2259" s="93"/>
      <c r="E2259" s="104"/>
      <c r="F2259" s="104"/>
      <c r="G2259" s="104"/>
      <c r="H2259" s="104"/>
      <c r="I2259" s="104"/>
      <c r="J2259" s="104"/>
      <c r="K2259" s="104"/>
      <c r="L2259" s="104"/>
      <c r="M2259"/>
      <c r="N2259"/>
      <c r="O2259"/>
      <c r="P2259"/>
      <c r="Q2259"/>
      <c r="R2259"/>
      <c r="S2259"/>
      <c r="T2259"/>
      <c r="U2259"/>
      <c r="V2259"/>
      <c r="W2259"/>
      <c r="X2259"/>
      <c r="Y2259"/>
      <c r="Z2259"/>
      <c r="AA2259"/>
      <c r="AB2259"/>
      <c r="AC2259"/>
      <c r="AD2259"/>
      <c r="AE2259"/>
      <c r="AF2259"/>
      <c r="AG2259"/>
      <c r="AH2259"/>
      <c r="AI2259"/>
      <c r="AJ2259"/>
      <c r="AK2259"/>
      <c r="AL2259"/>
      <c r="AM2259"/>
      <c r="AN2259"/>
      <c r="AO2259"/>
      <c r="AP2259"/>
      <c r="AQ2259"/>
      <c r="AR2259"/>
      <c r="AS2259"/>
      <c r="AT2259"/>
      <c r="AU2259"/>
      <c r="AV2259"/>
      <c r="AW2259"/>
      <c r="AX2259"/>
      <c r="AY2259"/>
      <c r="AZ2259"/>
      <c r="BA2259"/>
      <c r="BB2259"/>
      <c r="BC2259"/>
      <c r="BD2259"/>
      <c r="BE2259"/>
      <c r="BF2259"/>
      <c r="BG2259"/>
      <c r="BH2259"/>
      <c r="BI2259"/>
      <c r="BJ2259"/>
      <c r="BK2259"/>
      <c r="BL2259"/>
      <c r="BM2259"/>
      <c r="BN2259"/>
      <c r="BO2259"/>
      <c r="BP2259"/>
      <c r="BQ2259"/>
      <c r="BR2259"/>
      <c r="BS2259"/>
      <c r="BT2259"/>
    </row>
    <row r="2260" spans="1:72" s="8" customFormat="1" x14ac:dyDescent="0.25">
      <c r="A2260" s="93"/>
      <c r="B2260" s="93"/>
      <c r="C2260" s="93"/>
      <c r="D2260" s="93"/>
      <c r="E2260" s="104"/>
      <c r="F2260" s="104"/>
      <c r="G2260" s="104"/>
      <c r="H2260" s="104"/>
      <c r="I2260" s="104"/>
      <c r="J2260" s="104"/>
      <c r="K2260" s="104"/>
      <c r="L2260" s="104"/>
      <c r="M2260"/>
      <c r="N2260"/>
      <c r="O2260"/>
      <c r="P2260"/>
      <c r="Q2260"/>
      <c r="R2260"/>
      <c r="S2260"/>
      <c r="T2260"/>
      <c r="U2260"/>
      <c r="V2260"/>
      <c r="W2260"/>
      <c r="X2260"/>
      <c r="Y2260"/>
      <c r="Z2260"/>
      <c r="AA2260"/>
      <c r="AB2260"/>
      <c r="AC2260"/>
      <c r="AD2260"/>
      <c r="AE2260"/>
      <c r="AF2260"/>
      <c r="AG2260"/>
      <c r="AH2260"/>
      <c r="AI2260"/>
      <c r="AJ2260"/>
      <c r="AK2260"/>
      <c r="AL2260"/>
      <c r="AM2260"/>
      <c r="AN2260"/>
      <c r="AO2260"/>
      <c r="AP2260"/>
      <c r="AQ2260"/>
      <c r="AR2260"/>
      <c r="AS2260"/>
      <c r="AT2260"/>
      <c r="AU2260"/>
      <c r="AV2260"/>
      <c r="AW2260"/>
      <c r="AX2260"/>
      <c r="AY2260"/>
      <c r="AZ2260"/>
      <c r="BA2260"/>
      <c r="BB2260"/>
      <c r="BC2260"/>
      <c r="BD2260"/>
      <c r="BE2260"/>
      <c r="BF2260"/>
      <c r="BG2260"/>
      <c r="BH2260"/>
      <c r="BI2260"/>
      <c r="BJ2260"/>
      <c r="BK2260"/>
      <c r="BL2260"/>
      <c r="BM2260"/>
      <c r="BN2260"/>
      <c r="BO2260"/>
      <c r="BP2260"/>
      <c r="BQ2260"/>
      <c r="BR2260"/>
      <c r="BS2260"/>
      <c r="BT2260"/>
    </row>
    <row r="2261" spans="1:72" s="8" customFormat="1" x14ac:dyDescent="0.25">
      <c r="A2261" s="93"/>
      <c r="B2261" s="93"/>
      <c r="C2261" s="93"/>
      <c r="D2261" s="93"/>
      <c r="E2261" s="104"/>
      <c r="F2261" s="104"/>
      <c r="G2261" s="104"/>
      <c r="H2261" s="104"/>
      <c r="I2261" s="104"/>
      <c r="J2261" s="104"/>
      <c r="K2261" s="104"/>
      <c r="L2261" s="104"/>
      <c r="M2261"/>
      <c r="N2261"/>
      <c r="O2261"/>
      <c r="P2261"/>
      <c r="Q2261"/>
      <c r="R2261"/>
      <c r="S2261"/>
      <c r="T2261"/>
      <c r="U2261"/>
      <c r="V2261"/>
      <c r="W2261"/>
      <c r="X2261"/>
      <c r="Y2261"/>
      <c r="Z2261"/>
      <c r="AA2261"/>
      <c r="AB2261"/>
      <c r="AC2261"/>
      <c r="AD2261"/>
      <c r="AE2261"/>
      <c r="AF2261"/>
      <c r="AG2261"/>
      <c r="AH2261"/>
      <c r="AI2261"/>
      <c r="AJ2261"/>
      <c r="AK2261"/>
      <c r="AL2261"/>
      <c r="AM2261"/>
      <c r="AN2261"/>
      <c r="AO2261"/>
      <c r="AP2261"/>
      <c r="AQ2261"/>
      <c r="AR2261"/>
      <c r="AS2261"/>
      <c r="AT2261"/>
      <c r="AU2261"/>
      <c r="AV2261"/>
      <c r="AW2261"/>
      <c r="AX2261"/>
      <c r="AY2261"/>
      <c r="AZ2261"/>
      <c r="BA2261"/>
      <c r="BB2261"/>
      <c r="BC2261"/>
      <c r="BD2261"/>
      <c r="BE2261"/>
      <c r="BF2261"/>
      <c r="BG2261"/>
      <c r="BH2261"/>
      <c r="BI2261"/>
      <c r="BJ2261"/>
      <c r="BK2261"/>
      <c r="BL2261"/>
      <c r="BM2261"/>
      <c r="BN2261"/>
      <c r="BO2261"/>
      <c r="BP2261"/>
      <c r="BQ2261"/>
      <c r="BR2261"/>
      <c r="BS2261"/>
      <c r="BT2261"/>
    </row>
    <row r="2262" spans="1:72" s="8" customFormat="1" x14ac:dyDescent="0.25">
      <c r="A2262" s="93"/>
      <c r="B2262" s="93"/>
      <c r="C2262" s="93"/>
      <c r="D2262" s="93"/>
      <c r="E2262" s="104"/>
      <c r="F2262" s="104"/>
      <c r="G2262" s="104"/>
      <c r="H2262" s="104"/>
      <c r="I2262" s="104"/>
      <c r="J2262" s="104"/>
      <c r="K2262" s="104"/>
      <c r="L2262" s="104"/>
      <c r="M2262"/>
      <c r="N2262"/>
      <c r="O2262"/>
      <c r="P2262"/>
      <c r="Q2262"/>
      <c r="R2262"/>
      <c r="S2262"/>
      <c r="T2262"/>
      <c r="U2262"/>
      <c r="V2262"/>
      <c r="W2262"/>
      <c r="X2262"/>
      <c r="Y2262"/>
      <c r="Z2262"/>
      <c r="AA2262"/>
      <c r="AB2262"/>
      <c r="AC2262"/>
      <c r="AD2262"/>
      <c r="AE2262"/>
      <c r="AF2262"/>
      <c r="AG2262"/>
      <c r="AH2262"/>
      <c r="AI2262"/>
      <c r="AJ2262"/>
      <c r="AK2262"/>
      <c r="AL2262"/>
      <c r="AM2262"/>
      <c r="AN2262"/>
      <c r="AO2262"/>
      <c r="AP2262"/>
      <c r="AQ2262"/>
      <c r="AR2262"/>
      <c r="AS2262"/>
      <c r="AT2262"/>
      <c r="AU2262"/>
      <c r="AV2262"/>
      <c r="AW2262"/>
      <c r="AX2262"/>
      <c r="AY2262"/>
      <c r="AZ2262"/>
      <c r="BA2262"/>
      <c r="BB2262"/>
      <c r="BC2262"/>
      <c r="BD2262"/>
      <c r="BE2262"/>
      <c r="BF2262"/>
      <c r="BG2262"/>
      <c r="BH2262"/>
      <c r="BI2262"/>
      <c r="BJ2262"/>
      <c r="BK2262"/>
      <c r="BL2262"/>
      <c r="BM2262"/>
      <c r="BN2262"/>
      <c r="BO2262"/>
      <c r="BP2262"/>
      <c r="BQ2262"/>
      <c r="BR2262"/>
      <c r="BS2262"/>
      <c r="BT2262"/>
    </row>
    <row r="2263" spans="1:72" s="8" customFormat="1" x14ac:dyDescent="0.25">
      <c r="A2263" s="93"/>
      <c r="B2263" s="93"/>
      <c r="C2263" s="93"/>
      <c r="D2263" s="93"/>
      <c r="E2263" s="104"/>
      <c r="F2263" s="104"/>
      <c r="G2263" s="104"/>
      <c r="H2263" s="104"/>
      <c r="I2263" s="104"/>
      <c r="J2263" s="104"/>
      <c r="K2263" s="104"/>
      <c r="L2263" s="104"/>
      <c r="M2263"/>
      <c r="N2263"/>
      <c r="O2263"/>
      <c r="P2263"/>
      <c r="Q2263"/>
      <c r="R2263"/>
      <c r="S2263"/>
      <c r="T2263"/>
      <c r="U2263"/>
      <c r="V2263"/>
      <c r="W2263"/>
      <c r="X2263"/>
      <c r="Y2263"/>
      <c r="Z2263"/>
      <c r="AA2263"/>
      <c r="AB2263"/>
      <c r="AC2263"/>
      <c r="AD2263"/>
      <c r="AE2263"/>
      <c r="AF2263"/>
      <c r="AG2263"/>
      <c r="AH2263"/>
      <c r="AI2263"/>
      <c r="AJ2263"/>
      <c r="AK2263"/>
      <c r="AL2263"/>
      <c r="AM2263"/>
      <c r="AN2263"/>
      <c r="AO2263"/>
      <c r="AP2263"/>
      <c r="AQ2263"/>
      <c r="AR2263"/>
      <c r="AS2263"/>
      <c r="AT2263"/>
      <c r="AU2263"/>
      <c r="AV2263"/>
      <c r="AW2263"/>
      <c r="AX2263"/>
      <c r="AY2263"/>
      <c r="AZ2263"/>
      <c r="BA2263"/>
      <c r="BB2263"/>
      <c r="BC2263"/>
      <c r="BD2263"/>
      <c r="BE2263"/>
      <c r="BF2263"/>
      <c r="BG2263"/>
      <c r="BH2263"/>
      <c r="BI2263"/>
      <c r="BJ2263"/>
      <c r="BK2263"/>
      <c r="BL2263"/>
      <c r="BM2263"/>
      <c r="BN2263"/>
      <c r="BO2263"/>
      <c r="BP2263"/>
      <c r="BQ2263"/>
      <c r="BR2263"/>
      <c r="BS2263"/>
      <c r="BT2263"/>
    </row>
    <row r="2264" spans="1:72" s="8" customFormat="1" x14ac:dyDescent="0.25">
      <c r="A2264" s="93"/>
      <c r="B2264" s="93"/>
      <c r="C2264" s="93"/>
      <c r="D2264" s="93"/>
      <c r="E2264" s="104"/>
      <c r="F2264" s="104"/>
      <c r="G2264" s="104"/>
      <c r="H2264" s="104"/>
      <c r="I2264" s="104"/>
      <c r="J2264" s="104"/>
      <c r="K2264" s="104"/>
      <c r="L2264" s="104"/>
      <c r="M2264"/>
      <c r="N2264"/>
      <c r="O2264"/>
      <c r="P2264"/>
      <c r="Q2264"/>
      <c r="R2264"/>
      <c r="S2264"/>
      <c r="T2264"/>
      <c r="U2264"/>
      <c r="V2264"/>
      <c r="W2264"/>
      <c r="X2264"/>
      <c r="Y2264"/>
      <c r="Z2264"/>
      <c r="AA2264"/>
      <c r="AB2264"/>
      <c r="AC2264"/>
      <c r="AD2264"/>
      <c r="AE2264"/>
      <c r="AF2264"/>
      <c r="AG2264"/>
      <c r="AH2264"/>
      <c r="AI2264"/>
      <c r="AJ2264"/>
      <c r="AK2264"/>
      <c r="AL2264"/>
      <c r="AM2264"/>
      <c r="AN2264"/>
      <c r="AO2264"/>
      <c r="AP2264"/>
      <c r="AQ2264"/>
      <c r="AR2264"/>
      <c r="AS2264"/>
      <c r="AT2264"/>
      <c r="AU2264"/>
      <c r="AV2264"/>
      <c r="AW2264"/>
      <c r="AX2264"/>
      <c r="AY2264"/>
      <c r="AZ2264"/>
      <c r="BA2264"/>
      <c r="BB2264"/>
      <c r="BC2264"/>
      <c r="BD2264"/>
      <c r="BE2264"/>
      <c r="BF2264"/>
      <c r="BG2264"/>
      <c r="BH2264"/>
      <c r="BI2264"/>
      <c r="BJ2264"/>
      <c r="BK2264"/>
      <c r="BL2264"/>
      <c r="BM2264"/>
      <c r="BN2264"/>
      <c r="BO2264"/>
      <c r="BP2264"/>
      <c r="BQ2264"/>
      <c r="BR2264"/>
      <c r="BS2264"/>
      <c r="BT2264"/>
    </row>
    <row r="2265" spans="1:72" s="8" customFormat="1" x14ac:dyDescent="0.25">
      <c r="A2265" s="93"/>
      <c r="B2265" s="93"/>
      <c r="C2265" s="93"/>
      <c r="D2265" s="93"/>
      <c r="E2265" s="104"/>
      <c r="F2265" s="104"/>
      <c r="G2265" s="104"/>
      <c r="H2265" s="104"/>
      <c r="I2265" s="104"/>
      <c r="J2265" s="104"/>
      <c r="K2265" s="104"/>
      <c r="L2265" s="104"/>
      <c r="M2265"/>
      <c r="N2265"/>
      <c r="O2265"/>
      <c r="P2265"/>
      <c r="Q2265"/>
      <c r="R2265"/>
      <c r="S2265"/>
      <c r="T2265"/>
      <c r="U2265"/>
      <c r="V2265"/>
      <c r="W2265"/>
      <c r="X2265"/>
      <c r="Y2265"/>
      <c r="Z2265"/>
      <c r="AA2265"/>
      <c r="AB2265"/>
      <c r="AC2265"/>
      <c r="AD2265"/>
      <c r="AE2265"/>
      <c r="AF2265"/>
      <c r="AG2265"/>
      <c r="AH2265"/>
      <c r="AI2265"/>
      <c r="AJ2265"/>
      <c r="AK2265"/>
      <c r="AL2265"/>
      <c r="AM2265"/>
      <c r="AN2265"/>
      <c r="AO2265"/>
      <c r="AP2265"/>
      <c r="AQ2265"/>
      <c r="AR2265"/>
      <c r="AS2265"/>
      <c r="AT2265"/>
      <c r="AU2265"/>
      <c r="AV2265"/>
      <c r="AW2265"/>
      <c r="AX2265"/>
      <c r="AY2265"/>
      <c r="AZ2265"/>
      <c r="BA2265"/>
      <c r="BB2265"/>
      <c r="BC2265"/>
      <c r="BD2265"/>
      <c r="BE2265"/>
      <c r="BF2265"/>
      <c r="BG2265"/>
      <c r="BH2265"/>
      <c r="BI2265"/>
      <c r="BJ2265"/>
      <c r="BK2265"/>
      <c r="BL2265"/>
      <c r="BM2265"/>
      <c r="BN2265"/>
      <c r="BO2265"/>
      <c r="BP2265"/>
      <c r="BQ2265"/>
      <c r="BR2265"/>
      <c r="BS2265"/>
      <c r="BT2265"/>
    </row>
    <row r="2266" spans="1:72" s="8" customFormat="1" x14ac:dyDescent="0.25">
      <c r="A2266" s="93"/>
      <c r="B2266" s="93"/>
      <c r="C2266" s="93"/>
      <c r="D2266" s="93"/>
      <c r="E2266" s="104"/>
      <c r="F2266" s="104"/>
      <c r="G2266" s="104"/>
      <c r="H2266" s="104"/>
      <c r="I2266" s="104"/>
      <c r="J2266" s="104"/>
      <c r="K2266" s="104"/>
      <c r="L2266" s="104"/>
      <c r="M2266"/>
      <c r="N2266"/>
      <c r="O2266"/>
      <c r="P2266"/>
      <c r="Q2266"/>
      <c r="R2266"/>
      <c r="S2266"/>
      <c r="T2266"/>
      <c r="U2266"/>
      <c r="V2266"/>
      <c r="W2266"/>
      <c r="X2266"/>
      <c r="Y2266"/>
      <c r="Z2266"/>
      <c r="AA2266"/>
      <c r="AB2266"/>
      <c r="AC2266"/>
      <c r="AD2266"/>
      <c r="AE2266"/>
      <c r="AF2266"/>
      <c r="AG2266"/>
      <c r="AH2266"/>
      <c r="AI2266"/>
      <c r="AJ2266"/>
      <c r="AK2266"/>
      <c r="AL2266"/>
      <c r="AM2266"/>
      <c r="AN2266"/>
      <c r="AO2266"/>
      <c r="AP2266"/>
      <c r="AQ2266"/>
      <c r="AR2266"/>
      <c r="AS2266"/>
      <c r="AT2266"/>
      <c r="AU2266"/>
      <c r="AV2266"/>
      <c r="AW2266"/>
      <c r="AX2266"/>
      <c r="AY2266"/>
      <c r="AZ2266"/>
      <c r="BA2266"/>
      <c r="BB2266"/>
      <c r="BC2266"/>
      <c r="BD2266"/>
      <c r="BE2266"/>
      <c r="BF2266"/>
      <c r="BG2266"/>
      <c r="BH2266"/>
      <c r="BI2266"/>
      <c r="BJ2266"/>
      <c r="BK2266"/>
      <c r="BL2266"/>
      <c r="BM2266"/>
      <c r="BN2266"/>
      <c r="BO2266"/>
      <c r="BP2266"/>
      <c r="BQ2266"/>
      <c r="BR2266"/>
      <c r="BS2266"/>
      <c r="BT2266"/>
    </row>
    <row r="2267" spans="1:72" s="8" customFormat="1" x14ac:dyDescent="0.25">
      <c r="A2267" s="93"/>
      <c r="B2267" s="93"/>
      <c r="C2267" s="93"/>
      <c r="D2267" s="93"/>
      <c r="E2267" s="104"/>
      <c r="F2267" s="104"/>
      <c r="G2267" s="104"/>
      <c r="H2267" s="104"/>
      <c r="I2267" s="104"/>
      <c r="J2267" s="104"/>
      <c r="K2267" s="104"/>
      <c r="L2267" s="104"/>
      <c r="M2267"/>
      <c r="N2267"/>
      <c r="O2267"/>
      <c r="P2267"/>
      <c r="Q2267"/>
      <c r="R2267"/>
      <c r="S2267"/>
      <c r="T2267"/>
      <c r="U2267"/>
      <c r="V2267"/>
      <c r="W2267"/>
      <c r="X2267"/>
      <c r="Y2267"/>
      <c r="Z2267"/>
      <c r="AA2267"/>
      <c r="AB2267"/>
      <c r="AC2267"/>
      <c r="AD2267"/>
      <c r="AE2267"/>
      <c r="AF2267"/>
      <c r="AG2267"/>
      <c r="AH2267"/>
      <c r="AI2267"/>
      <c r="AJ2267"/>
      <c r="AK2267"/>
      <c r="AL2267"/>
      <c r="AM2267"/>
      <c r="AN2267"/>
      <c r="AO2267"/>
      <c r="AP2267"/>
      <c r="AQ2267"/>
      <c r="AR2267"/>
      <c r="AS2267"/>
      <c r="AT2267"/>
      <c r="AU2267"/>
      <c r="AV2267"/>
      <c r="AW2267"/>
      <c r="AX2267"/>
      <c r="AY2267"/>
      <c r="AZ2267"/>
      <c r="BA2267"/>
      <c r="BB2267"/>
      <c r="BC2267"/>
      <c r="BD2267"/>
      <c r="BE2267"/>
      <c r="BF2267"/>
      <c r="BG2267"/>
      <c r="BH2267"/>
      <c r="BI2267"/>
      <c r="BJ2267"/>
      <c r="BK2267"/>
      <c r="BL2267"/>
      <c r="BM2267"/>
      <c r="BN2267"/>
      <c r="BO2267"/>
      <c r="BP2267"/>
      <c r="BQ2267"/>
      <c r="BR2267"/>
      <c r="BS2267"/>
      <c r="BT2267"/>
    </row>
    <row r="2268" spans="1:72" s="8" customFormat="1" x14ac:dyDescent="0.25">
      <c r="A2268" s="93"/>
      <c r="B2268" s="93"/>
      <c r="C2268" s="93"/>
      <c r="D2268" s="93"/>
      <c r="E2268" s="104"/>
      <c r="F2268" s="104"/>
      <c r="G2268" s="104"/>
      <c r="H2268" s="104"/>
      <c r="I2268" s="104"/>
      <c r="J2268" s="104"/>
      <c r="K2268" s="104"/>
      <c r="L2268" s="104"/>
      <c r="M2268"/>
      <c r="N2268"/>
      <c r="O2268"/>
      <c r="P2268"/>
      <c r="Q2268"/>
      <c r="R2268"/>
      <c r="S2268"/>
      <c r="T2268"/>
      <c r="U2268"/>
      <c r="V2268"/>
      <c r="W2268"/>
      <c r="X2268"/>
      <c r="Y2268"/>
      <c r="Z2268"/>
      <c r="AA2268"/>
      <c r="AB2268"/>
      <c r="AC2268"/>
      <c r="AD2268"/>
      <c r="AE2268"/>
      <c r="AF2268"/>
      <c r="AG2268"/>
      <c r="AH2268"/>
      <c r="AI2268"/>
      <c r="AJ2268"/>
      <c r="AK2268"/>
      <c r="AL2268"/>
      <c r="AM2268"/>
      <c r="AN2268"/>
      <c r="AO2268"/>
      <c r="AP2268"/>
      <c r="AQ2268"/>
      <c r="AR2268"/>
      <c r="AS2268"/>
      <c r="AT2268"/>
      <c r="AU2268"/>
      <c r="AV2268"/>
      <c r="AW2268"/>
      <c r="AX2268"/>
      <c r="AY2268"/>
      <c r="AZ2268"/>
      <c r="BA2268"/>
      <c r="BB2268"/>
      <c r="BC2268"/>
      <c r="BD2268"/>
      <c r="BE2268"/>
      <c r="BF2268"/>
      <c r="BG2268"/>
      <c r="BH2268"/>
      <c r="BI2268"/>
      <c r="BJ2268"/>
      <c r="BK2268"/>
      <c r="BL2268"/>
      <c r="BM2268"/>
      <c r="BN2268"/>
      <c r="BO2268"/>
      <c r="BP2268"/>
      <c r="BQ2268"/>
      <c r="BR2268"/>
      <c r="BS2268"/>
      <c r="BT2268"/>
    </row>
    <row r="2269" spans="1:72" s="8" customFormat="1" x14ac:dyDescent="0.25">
      <c r="A2269" s="93"/>
      <c r="B2269" s="93"/>
      <c r="C2269" s="93"/>
      <c r="D2269" s="93"/>
      <c r="E2269" s="104"/>
      <c r="F2269" s="104"/>
      <c r="G2269" s="104"/>
      <c r="H2269" s="104"/>
      <c r="I2269" s="104"/>
      <c r="J2269" s="104"/>
      <c r="K2269" s="104"/>
      <c r="L2269" s="104"/>
      <c r="M2269"/>
      <c r="N2269"/>
      <c r="O2269"/>
      <c r="P2269"/>
      <c r="Q2269"/>
      <c r="R2269"/>
      <c r="S2269"/>
      <c r="T2269"/>
      <c r="U2269"/>
      <c r="V2269"/>
      <c r="W2269"/>
      <c r="X2269"/>
      <c r="Y2269"/>
      <c r="Z2269"/>
      <c r="AA2269"/>
      <c r="AB2269"/>
      <c r="AC2269"/>
      <c r="AD2269"/>
      <c r="AE2269"/>
      <c r="AF2269"/>
      <c r="AG2269"/>
      <c r="AH2269"/>
      <c r="AI2269"/>
      <c r="AJ2269"/>
      <c r="AK2269"/>
      <c r="AL2269"/>
      <c r="AM2269"/>
      <c r="AN2269"/>
      <c r="AO2269"/>
      <c r="AP2269"/>
      <c r="AQ2269"/>
      <c r="AR2269"/>
      <c r="AS2269"/>
      <c r="AT2269"/>
      <c r="AU2269"/>
      <c r="AV2269"/>
      <c r="AW2269"/>
      <c r="AX2269"/>
      <c r="AY2269"/>
      <c r="AZ2269"/>
      <c r="BA2269"/>
      <c r="BB2269"/>
      <c r="BC2269"/>
      <c r="BD2269"/>
      <c r="BE2269"/>
      <c r="BF2269"/>
      <c r="BG2269"/>
      <c r="BH2269"/>
      <c r="BI2269"/>
      <c r="BJ2269"/>
      <c r="BK2269"/>
      <c r="BL2269"/>
      <c r="BM2269"/>
      <c r="BN2269"/>
      <c r="BO2269"/>
      <c r="BP2269"/>
      <c r="BQ2269"/>
      <c r="BR2269"/>
      <c r="BS2269"/>
      <c r="BT2269"/>
    </row>
    <row r="2270" spans="1:72" s="8" customFormat="1" x14ac:dyDescent="0.25">
      <c r="A2270" s="93"/>
      <c r="B2270" s="93"/>
      <c r="C2270" s="93"/>
      <c r="D2270" s="93"/>
      <c r="E2270" s="104"/>
      <c r="F2270" s="104"/>
      <c r="G2270" s="104"/>
      <c r="H2270" s="104"/>
      <c r="I2270" s="104"/>
      <c r="J2270" s="104"/>
      <c r="K2270" s="104"/>
      <c r="L2270" s="104"/>
      <c r="M2270"/>
      <c r="N2270"/>
      <c r="O2270"/>
      <c r="P2270"/>
      <c r="Q2270"/>
      <c r="R2270"/>
      <c r="S2270"/>
      <c r="T2270"/>
      <c r="U2270"/>
      <c r="V2270"/>
      <c r="W2270"/>
      <c r="X2270"/>
      <c r="Y2270"/>
      <c r="Z2270"/>
      <c r="AA2270"/>
      <c r="AB2270"/>
      <c r="AC2270"/>
      <c r="AD2270"/>
      <c r="AE2270"/>
      <c r="AF2270"/>
      <c r="AG2270"/>
      <c r="AH2270"/>
      <c r="AI2270"/>
      <c r="AJ2270"/>
      <c r="AK2270"/>
      <c r="AL2270"/>
      <c r="AM2270"/>
      <c r="AN2270"/>
      <c r="AO2270"/>
      <c r="AP2270"/>
      <c r="AQ2270"/>
      <c r="AR2270"/>
      <c r="AS2270"/>
      <c r="AT2270"/>
      <c r="AU2270"/>
      <c r="AV2270"/>
      <c r="AW2270"/>
      <c r="AX2270"/>
      <c r="AY2270"/>
      <c r="AZ2270"/>
      <c r="BA2270"/>
      <c r="BB2270"/>
      <c r="BC2270"/>
      <c r="BD2270"/>
      <c r="BE2270"/>
      <c r="BF2270"/>
      <c r="BG2270"/>
      <c r="BH2270"/>
      <c r="BI2270"/>
      <c r="BJ2270"/>
      <c r="BK2270"/>
      <c r="BL2270"/>
      <c r="BM2270"/>
      <c r="BN2270"/>
      <c r="BO2270"/>
      <c r="BP2270"/>
      <c r="BQ2270"/>
      <c r="BR2270"/>
      <c r="BS2270"/>
      <c r="BT2270"/>
    </row>
    <row r="2271" spans="1:72" s="8" customFormat="1" x14ac:dyDescent="0.25">
      <c r="A2271" s="93"/>
      <c r="B2271" s="93"/>
      <c r="C2271" s="93"/>
      <c r="D2271" s="93"/>
      <c r="E2271" s="104"/>
      <c r="F2271" s="104"/>
      <c r="G2271" s="104"/>
      <c r="H2271" s="104"/>
      <c r="I2271" s="104"/>
      <c r="J2271" s="104"/>
      <c r="K2271" s="104"/>
      <c r="L2271" s="104"/>
      <c r="M2271"/>
      <c r="N2271"/>
      <c r="O2271"/>
      <c r="P2271"/>
      <c r="Q2271"/>
      <c r="R2271"/>
      <c r="S2271"/>
      <c r="T2271"/>
      <c r="U2271"/>
      <c r="V2271"/>
      <c r="W2271"/>
      <c r="X2271"/>
      <c r="Y2271"/>
      <c r="Z2271"/>
      <c r="AA2271"/>
      <c r="AB2271"/>
      <c r="AC2271"/>
      <c r="AD2271"/>
      <c r="AE2271"/>
      <c r="AF2271"/>
      <c r="AG2271"/>
      <c r="AH2271"/>
      <c r="AI2271"/>
      <c r="AJ2271"/>
      <c r="AK2271"/>
      <c r="AL2271"/>
      <c r="AM2271"/>
      <c r="AN2271"/>
      <c r="AO2271"/>
      <c r="AP2271"/>
      <c r="AQ2271"/>
      <c r="AR2271"/>
      <c r="AS2271"/>
      <c r="AT2271"/>
      <c r="AU2271"/>
      <c r="AV2271"/>
      <c r="AW2271"/>
      <c r="AX2271"/>
      <c r="AY2271"/>
      <c r="AZ2271"/>
      <c r="BA2271"/>
      <c r="BB2271"/>
      <c r="BC2271"/>
      <c r="BD2271"/>
      <c r="BE2271"/>
      <c r="BF2271"/>
      <c r="BG2271"/>
      <c r="BH2271"/>
      <c r="BI2271"/>
      <c r="BJ2271"/>
      <c r="BK2271"/>
      <c r="BL2271"/>
      <c r="BM2271"/>
      <c r="BN2271"/>
      <c r="BO2271"/>
      <c r="BP2271"/>
      <c r="BQ2271"/>
      <c r="BR2271"/>
      <c r="BS2271"/>
      <c r="BT2271"/>
    </row>
    <row r="2272" spans="1:72" s="8" customFormat="1" x14ac:dyDescent="0.25">
      <c r="A2272" s="93"/>
      <c r="B2272" s="93"/>
      <c r="C2272" s="93"/>
      <c r="D2272" s="93"/>
      <c r="E2272" s="104"/>
      <c r="F2272" s="104"/>
      <c r="G2272" s="104"/>
      <c r="H2272" s="104"/>
      <c r="I2272" s="104"/>
      <c r="J2272" s="104"/>
      <c r="K2272" s="104"/>
      <c r="L2272" s="104"/>
      <c r="M2272"/>
      <c r="N2272"/>
      <c r="O2272"/>
      <c r="P2272"/>
      <c r="Q2272"/>
      <c r="R2272"/>
      <c r="S2272"/>
      <c r="T2272"/>
      <c r="U2272"/>
      <c r="V2272"/>
      <c r="W2272"/>
      <c r="X2272"/>
      <c r="Y2272"/>
      <c r="Z2272"/>
      <c r="AA2272"/>
      <c r="AB2272"/>
      <c r="AC2272"/>
      <c r="AD2272"/>
      <c r="AE2272"/>
      <c r="AF2272"/>
      <c r="AG2272"/>
      <c r="AH2272"/>
      <c r="AI2272"/>
      <c r="AJ2272"/>
      <c r="AK2272"/>
      <c r="AL2272"/>
      <c r="AM2272"/>
      <c r="AN2272"/>
      <c r="AO2272"/>
      <c r="AP2272"/>
      <c r="AQ2272"/>
      <c r="AR2272"/>
      <c r="AS2272"/>
      <c r="AT2272"/>
      <c r="AU2272"/>
      <c r="AV2272"/>
      <c r="AW2272"/>
      <c r="AX2272"/>
      <c r="AY2272"/>
      <c r="AZ2272"/>
      <c r="BA2272"/>
      <c r="BB2272"/>
      <c r="BC2272"/>
      <c r="BD2272"/>
      <c r="BE2272"/>
      <c r="BF2272"/>
      <c r="BG2272"/>
      <c r="BH2272"/>
      <c r="BI2272"/>
      <c r="BJ2272"/>
      <c r="BK2272"/>
      <c r="BL2272"/>
      <c r="BM2272"/>
      <c r="BN2272"/>
      <c r="BO2272"/>
      <c r="BP2272"/>
      <c r="BQ2272"/>
      <c r="BR2272"/>
      <c r="BS2272"/>
      <c r="BT2272"/>
    </row>
    <row r="2273" spans="1:72" s="8" customFormat="1" x14ac:dyDescent="0.25">
      <c r="A2273" s="93"/>
      <c r="B2273" s="93"/>
      <c r="C2273" s="93"/>
      <c r="D2273" s="93"/>
      <c r="E2273" s="104"/>
      <c r="F2273" s="104"/>
      <c r="G2273" s="104"/>
      <c r="H2273" s="104"/>
      <c r="I2273" s="104"/>
      <c r="J2273" s="104"/>
      <c r="K2273" s="104"/>
      <c r="L2273" s="104"/>
      <c r="M2273"/>
      <c r="N2273"/>
      <c r="O2273"/>
      <c r="P2273"/>
      <c r="Q2273"/>
      <c r="R2273"/>
      <c r="S2273"/>
      <c r="T2273"/>
      <c r="U2273"/>
      <c r="V2273"/>
      <c r="W2273"/>
      <c r="X2273"/>
      <c r="Y2273"/>
      <c r="Z2273"/>
      <c r="AA2273"/>
      <c r="AB2273"/>
      <c r="AC2273"/>
      <c r="AD2273"/>
      <c r="AE2273"/>
      <c r="AF2273"/>
      <c r="AG2273"/>
      <c r="AH2273"/>
      <c r="AI2273"/>
      <c r="AJ2273"/>
      <c r="AK2273"/>
      <c r="AL2273"/>
      <c r="AM2273"/>
      <c r="AN2273"/>
      <c r="AO2273"/>
      <c r="AP2273"/>
      <c r="AQ2273"/>
      <c r="AR2273"/>
      <c r="AS2273"/>
      <c r="AT2273"/>
      <c r="AU2273"/>
      <c r="AV2273"/>
      <c r="AW2273"/>
      <c r="AX2273"/>
      <c r="AY2273"/>
      <c r="AZ2273"/>
      <c r="BA2273"/>
      <c r="BB2273"/>
      <c r="BC2273"/>
      <c r="BD2273"/>
      <c r="BE2273"/>
      <c r="BF2273"/>
      <c r="BG2273"/>
      <c r="BH2273"/>
      <c r="BI2273"/>
      <c r="BJ2273"/>
      <c r="BK2273"/>
      <c r="BL2273"/>
      <c r="BM2273"/>
      <c r="BN2273"/>
      <c r="BO2273"/>
      <c r="BP2273"/>
      <c r="BQ2273"/>
      <c r="BR2273"/>
      <c r="BS2273"/>
      <c r="BT2273"/>
    </row>
    <row r="2274" spans="1:72" s="8" customFormat="1" x14ac:dyDescent="0.25">
      <c r="A2274" s="93"/>
      <c r="B2274" s="93"/>
      <c r="C2274" s="93"/>
      <c r="D2274" s="93"/>
      <c r="E2274" s="104"/>
      <c r="F2274" s="104"/>
      <c r="G2274" s="104"/>
      <c r="H2274" s="104"/>
      <c r="I2274" s="104"/>
      <c r="J2274" s="104"/>
      <c r="K2274" s="104"/>
      <c r="L2274" s="104"/>
      <c r="M2274"/>
      <c r="N2274"/>
      <c r="O2274"/>
      <c r="P2274"/>
      <c r="Q2274"/>
      <c r="R2274"/>
      <c r="S2274"/>
      <c r="T2274"/>
      <c r="U2274"/>
      <c r="V2274"/>
      <c r="W2274"/>
      <c r="X2274"/>
      <c r="Y2274"/>
      <c r="Z2274"/>
      <c r="AA2274"/>
      <c r="AB2274"/>
      <c r="AC2274"/>
      <c r="AD2274"/>
      <c r="AE2274"/>
      <c r="AF2274"/>
      <c r="AG2274"/>
      <c r="AH2274"/>
      <c r="AI2274"/>
      <c r="AJ2274"/>
      <c r="AK2274"/>
      <c r="AL2274"/>
      <c r="AM2274"/>
      <c r="AN2274"/>
      <c r="AO2274"/>
      <c r="AP2274"/>
      <c r="AQ2274"/>
      <c r="AR2274"/>
      <c r="AS2274"/>
      <c r="AT2274"/>
      <c r="AU2274"/>
      <c r="AV2274"/>
      <c r="AW2274"/>
      <c r="AX2274"/>
      <c r="AY2274"/>
      <c r="AZ2274"/>
      <c r="BA2274"/>
      <c r="BB2274"/>
      <c r="BC2274"/>
      <c r="BD2274"/>
      <c r="BE2274"/>
      <c r="BF2274"/>
      <c r="BG2274"/>
      <c r="BH2274"/>
      <c r="BI2274"/>
      <c r="BJ2274"/>
      <c r="BK2274"/>
      <c r="BL2274"/>
      <c r="BM2274"/>
      <c r="BN2274"/>
      <c r="BO2274"/>
      <c r="BP2274"/>
      <c r="BQ2274"/>
      <c r="BR2274"/>
      <c r="BS2274"/>
      <c r="BT2274"/>
    </row>
    <row r="2275" spans="1:72" s="8" customFormat="1" x14ac:dyDescent="0.25">
      <c r="A2275" s="93"/>
      <c r="B2275" s="93"/>
      <c r="C2275" s="93"/>
      <c r="D2275" s="93"/>
      <c r="E2275" s="104"/>
      <c r="F2275" s="104"/>
      <c r="G2275" s="104"/>
      <c r="H2275" s="104"/>
      <c r="I2275" s="104"/>
      <c r="J2275" s="104"/>
      <c r="K2275" s="104"/>
      <c r="L2275" s="104"/>
      <c r="M2275"/>
      <c r="N2275"/>
      <c r="O2275"/>
      <c r="P2275"/>
      <c r="Q2275"/>
      <c r="R2275"/>
      <c r="S2275"/>
      <c r="T2275"/>
      <c r="U2275"/>
      <c r="V2275"/>
      <c r="W2275"/>
      <c r="X2275"/>
      <c r="Y2275"/>
      <c r="Z2275"/>
      <c r="AA2275"/>
      <c r="AB2275"/>
      <c r="AC2275"/>
      <c r="AD2275"/>
      <c r="AE2275"/>
      <c r="AF2275"/>
      <c r="AG2275"/>
      <c r="AH2275"/>
      <c r="AI2275"/>
      <c r="AJ2275"/>
      <c r="AK2275"/>
      <c r="AL2275"/>
      <c r="AM2275"/>
      <c r="AN2275"/>
      <c r="AO2275"/>
      <c r="AP2275"/>
      <c r="AQ2275"/>
      <c r="AR2275"/>
      <c r="AS2275"/>
      <c r="AT2275"/>
      <c r="AU2275"/>
      <c r="AV2275"/>
      <c r="AW2275"/>
      <c r="AX2275"/>
      <c r="AY2275"/>
      <c r="AZ2275"/>
      <c r="BA2275"/>
      <c r="BB2275"/>
      <c r="BC2275"/>
      <c r="BD2275"/>
      <c r="BE2275"/>
      <c r="BF2275"/>
      <c r="BG2275"/>
      <c r="BH2275"/>
      <c r="BI2275"/>
      <c r="BJ2275"/>
      <c r="BK2275"/>
      <c r="BL2275"/>
      <c r="BM2275"/>
      <c r="BN2275"/>
      <c r="BO2275"/>
      <c r="BP2275"/>
      <c r="BQ2275"/>
      <c r="BR2275"/>
      <c r="BS2275"/>
      <c r="BT2275"/>
    </row>
    <row r="2276" spans="1:72" s="8" customFormat="1" x14ac:dyDescent="0.25">
      <c r="A2276" s="93"/>
      <c r="B2276" s="93"/>
      <c r="C2276" s="93"/>
      <c r="D2276" s="93"/>
      <c r="E2276" s="104"/>
      <c r="F2276" s="104"/>
      <c r="G2276" s="104"/>
      <c r="H2276" s="104"/>
      <c r="I2276" s="104"/>
      <c r="J2276" s="104"/>
      <c r="K2276" s="104"/>
      <c r="L2276" s="104"/>
      <c r="M2276"/>
      <c r="N2276"/>
      <c r="O2276"/>
      <c r="P2276"/>
      <c r="Q2276"/>
      <c r="R2276"/>
      <c r="S2276"/>
      <c r="T2276"/>
      <c r="U2276"/>
      <c r="V2276"/>
      <c r="W2276"/>
      <c r="X2276"/>
      <c r="Y2276"/>
      <c r="Z2276"/>
      <c r="AA2276"/>
      <c r="AB2276"/>
      <c r="AC2276"/>
      <c r="AD2276"/>
      <c r="AE2276"/>
      <c r="AF2276"/>
      <c r="AG2276"/>
      <c r="AH2276"/>
      <c r="AI2276"/>
      <c r="AJ2276"/>
      <c r="AK2276"/>
      <c r="AL2276"/>
      <c r="AM2276"/>
      <c r="AN2276"/>
      <c r="AO2276"/>
      <c r="AP2276"/>
      <c r="AQ2276"/>
      <c r="AR2276"/>
      <c r="AS2276"/>
      <c r="AT2276"/>
      <c r="AU2276"/>
      <c r="AV2276"/>
      <c r="AW2276"/>
      <c r="AX2276"/>
      <c r="AY2276"/>
      <c r="AZ2276"/>
      <c r="BA2276"/>
      <c r="BB2276"/>
      <c r="BC2276"/>
      <c r="BD2276"/>
      <c r="BE2276"/>
      <c r="BF2276"/>
      <c r="BG2276"/>
      <c r="BH2276"/>
      <c r="BI2276"/>
      <c r="BJ2276"/>
      <c r="BK2276"/>
      <c r="BL2276"/>
      <c r="BM2276"/>
      <c r="BN2276"/>
      <c r="BO2276"/>
      <c r="BP2276"/>
      <c r="BQ2276"/>
      <c r="BR2276"/>
      <c r="BS2276"/>
      <c r="BT2276"/>
    </row>
    <row r="2277" spans="1:72" s="8" customFormat="1" x14ac:dyDescent="0.25">
      <c r="A2277" s="93"/>
      <c r="B2277" s="93"/>
      <c r="C2277" s="93"/>
      <c r="D2277" s="93"/>
      <c r="E2277" s="104"/>
      <c r="F2277" s="104"/>
      <c r="G2277" s="104"/>
      <c r="H2277" s="104"/>
      <c r="I2277" s="104"/>
      <c r="J2277" s="104"/>
      <c r="K2277" s="104"/>
      <c r="L2277" s="104"/>
      <c r="M2277"/>
      <c r="N2277"/>
      <c r="O2277"/>
      <c r="P2277"/>
      <c r="Q2277"/>
      <c r="R2277"/>
      <c r="S2277"/>
      <c r="T2277"/>
      <c r="U2277"/>
      <c r="V2277"/>
      <c r="W2277"/>
      <c r="X2277"/>
      <c r="Y2277"/>
      <c r="Z2277"/>
      <c r="AA2277"/>
      <c r="AB2277"/>
      <c r="AC2277"/>
      <c r="AD2277"/>
      <c r="AE2277"/>
      <c r="AF2277"/>
      <c r="AG2277"/>
      <c r="AH2277"/>
      <c r="AI2277"/>
      <c r="AJ2277"/>
      <c r="AK2277"/>
      <c r="AL2277"/>
      <c r="AM2277"/>
      <c r="AN2277"/>
      <c r="AO2277"/>
      <c r="AP2277"/>
      <c r="AQ2277"/>
      <c r="AR2277"/>
      <c r="AS2277"/>
      <c r="AT2277"/>
      <c r="AU2277"/>
      <c r="AV2277"/>
      <c r="AW2277"/>
      <c r="AX2277"/>
      <c r="AY2277"/>
      <c r="AZ2277"/>
      <c r="BA2277"/>
      <c r="BB2277"/>
      <c r="BC2277"/>
      <c r="BD2277"/>
      <c r="BE2277"/>
      <c r="BF2277"/>
      <c r="BG2277"/>
      <c r="BH2277"/>
      <c r="BI2277"/>
      <c r="BJ2277"/>
      <c r="BK2277"/>
      <c r="BL2277"/>
      <c r="BM2277"/>
      <c r="BN2277"/>
      <c r="BO2277"/>
      <c r="BP2277"/>
      <c r="BQ2277"/>
      <c r="BR2277"/>
      <c r="BS2277"/>
      <c r="BT2277"/>
    </row>
    <row r="2278" spans="1:72" s="8" customFormat="1" x14ac:dyDescent="0.25">
      <c r="A2278" s="93"/>
      <c r="B2278" s="93"/>
      <c r="C2278" s="93"/>
      <c r="D2278" s="93"/>
      <c r="E2278" s="104"/>
      <c r="F2278" s="104"/>
      <c r="G2278" s="104"/>
      <c r="H2278" s="104"/>
      <c r="I2278" s="104"/>
      <c r="J2278" s="104"/>
      <c r="K2278" s="104"/>
      <c r="L2278" s="104"/>
      <c r="M2278"/>
      <c r="N2278"/>
      <c r="O2278"/>
      <c r="P2278"/>
      <c r="Q2278"/>
      <c r="R2278"/>
      <c r="S2278"/>
      <c r="T2278"/>
      <c r="U2278"/>
      <c r="V2278"/>
      <c r="W2278"/>
      <c r="X2278"/>
      <c r="Y2278"/>
      <c r="Z2278"/>
      <c r="AA2278"/>
      <c r="AB2278"/>
      <c r="AC2278"/>
      <c r="AD2278"/>
      <c r="AE2278"/>
      <c r="AF2278"/>
      <c r="AG2278"/>
      <c r="AH2278"/>
      <c r="AI2278"/>
      <c r="AJ2278"/>
      <c r="AK2278"/>
      <c r="AL2278"/>
      <c r="AM2278"/>
      <c r="AN2278"/>
      <c r="AO2278"/>
      <c r="AP2278"/>
      <c r="AQ2278"/>
      <c r="AR2278"/>
      <c r="AS2278"/>
      <c r="AT2278"/>
      <c r="AU2278"/>
      <c r="AV2278"/>
      <c r="AW2278"/>
      <c r="AX2278"/>
      <c r="AY2278"/>
      <c r="AZ2278"/>
      <c r="BA2278"/>
      <c r="BB2278"/>
      <c r="BC2278"/>
      <c r="BD2278"/>
      <c r="BE2278"/>
      <c r="BF2278"/>
      <c r="BG2278"/>
      <c r="BH2278"/>
      <c r="BI2278"/>
      <c r="BJ2278"/>
      <c r="BK2278"/>
      <c r="BL2278"/>
      <c r="BM2278"/>
      <c r="BN2278"/>
      <c r="BO2278"/>
      <c r="BP2278"/>
      <c r="BQ2278"/>
      <c r="BR2278"/>
      <c r="BS2278"/>
      <c r="BT2278"/>
    </row>
    <row r="2279" spans="1:72" s="8" customFormat="1" x14ac:dyDescent="0.25">
      <c r="A2279" s="93"/>
      <c r="B2279" s="93"/>
      <c r="C2279" s="93"/>
      <c r="D2279" s="93"/>
      <c r="E2279" s="104"/>
      <c r="F2279" s="104"/>
      <c r="G2279" s="104"/>
      <c r="H2279" s="104"/>
      <c r="I2279" s="104"/>
      <c r="J2279" s="104"/>
      <c r="K2279" s="104"/>
      <c r="L2279" s="104"/>
      <c r="M2279"/>
      <c r="N2279"/>
      <c r="O2279"/>
      <c r="P2279"/>
      <c r="Q2279"/>
      <c r="R2279"/>
      <c r="S2279"/>
      <c r="T2279"/>
      <c r="U2279"/>
      <c r="V2279"/>
      <c r="W2279"/>
      <c r="X2279"/>
      <c r="Y2279"/>
      <c r="Z2279"/>
      <c r="AA2279"/>
      <c r="AB2279"/>
      <c r="AC2279"/>
      <c r="AD2279"/>
      <c r="AE2279"/>
      <c r="AF2279"/>
      <c r="AG2279"/>
      <c r="AH2279"/>
      <c r="AI2279"/>
      <c r="AJ2279"/>
      <c r="AK2279"/>
      <c r="AL2279"/>
      <c r="AM2279"/>
      <c r="AN2279"/>
      <c r="AO2279"/>
      <c r="AP2279"/>
      <c r="AQ2279"/>
      <c r="AR2279"/>
      <c r="AS2279"/>
      <c r="AT2279"/>
      <c r="AU2279"/>
      <c r="AV2279"/>
      <c r="AW2279"/>
      <c r="AX2279"/>
      <c r="AY2279"/>
      <c r="AZ2279"/>
      <c r="BA2279"/>
      <c r="BB2279"/>
      <c r="BC2279"/>
      <c r="BD2279"/>
      <c r="BE2279"/>
      <c r="BF2279"/>
      <c r="BG2279"/>
      <c r="BH2279"/>
      <c r="BI2279"/>
      <c r="BJ2279"/>
      <c r="BK2279"/>
      <c r="BL2279"/>
      <c r="BM2279"/>
      <c r="BN2279"/>
      <c r="BO2279"/>
      <c r="BP2279"/>
      <c r="BQ2279"/>
      <c r="BR2279"/>
      <c r="BS2279"/>
      <c r="BT2279"/>
    </row>
    <row r="2280" spans="1:72" s="8" customFormat="1" x14ac:dyDescent="0.25">
      <c r="A2280" s="93"/>
      <c r="B2280" s="93"/>
      <c r="C2280" s="93"/>
      <c r="D2280" s="93"/>
      <c r="E2280" s="104"/>
      <c r="F2280" s="104"/>
      <c r="G2280" s="104"/>
      <c r="H2280" s="104"/>
      <c r="I2280" s="104"/>
      <c r="J2280" s="104"/>
      <c r="K2280" s="104"/>
      <c r="L2280" s="104"/>
      <c r="M2280"/>
      <c r="N2280"/>
      <c r="O2280"/>
      <c r="P2280"/>
      <c r="Q2280"/>
      <c r="R2280"/>
      <c r="S2280"/>
      <c r="T2280"/>
      <c r="U2280"/>
      <c r="V2280"/>
      <c r="W2280"/>
      <c r="X2280"/>
      <c r="Y2280"/>
      <c r="Z2280"/>
      <c r="AA2280"/>
      <c r="AB2280"/>
      <c r="AC2280"/>
      <c r="AD2280"/>
      <c r="AE2280"/>
      <c r="AF2280"/>
      <c r="AG2280"/>
      <c r="AH2280"/>
      <c r="AI2280"/>
      <c r="AJ2280"/>
      <c r="AK2280"/>
      <c r="AL2280"/>
      <c r="AM2280"/>
      <c r="AN2280"/>
      <c r="AO2280"/>
      <c r="AP2280"/>
      <c r="AQ2280"/>
      <c r="AR2280"/>
      <c r="AS2280"/>
      <c r="AT2280"/>
      <c r="AU2280"/>
      <c r="AV2280"/>
      <c r="AW2280"/>
      <c r="AX2280"/>
      <c r="AY2280"/>
      <c r="AZ2280"/>
      <c r="BA2280"/>
      <c r="BB2280"/>
      <c r="BC2280"/>
      <c r="BD2280"/>
      <c r="BE2280"/>
      <c r="BF2280"/>
      <c r="BG2280"/>
      <c r="BH2280"/>
      <c r="BI2280"/>
      <c r="BJ2280"/>
      <c r="BK2280"/>
      <c r="BL2280"/>
      <c r="BM2280"/>
      <c r="BN2280"/>
      <c r="BO2280"/>
      <c r="BP2280"/>
      <c r="BQ2280"/>
      <c r="BR2280"/>
      <c r="BS2280"/>
      <c r="BT2280"/>
    </row>
    <row r="2281" spans="1:72" s="8" customFormat="1" x14ac:dyDescent="0.25">
      <c r="A2281" s="93"/>
      <c r="B2281" s="93"/>
      <c r="C2281" s="93"/>
      <c r="D2281" s="93"/>
      <c r="E2281" s="104"/>
      <c r="F2281" s="104"/>
      <c r="G2281" s="104"/>
      <c r="H2281" s="104"/>
      <c r="I2281" s="104"/>
      <c r="J2281" s="104"/>
      <c r="K2281" s="104"/>
      <c r="L2281" s="104"/>
      <c r="M2281"/>
      <c r="N2281"/>
      <c r="O2281"/>
      <c r="P2281"/>
      <c r="Q2281"/>
      <c r="R2281"/>
      <c r="S2281"/>
      <c r="T2281"/>
      <c r="U2281"/>
      <c r="V2281"/>
      <c r="W2281"/>
      <c r="X2281"/>
      <c r="Y2281"/>
      <c r="Z2281"/>
      <c r="AA2281"/>
      <c r="AB2281"/>
      <c r="AC2281"/>
      <c r="AD2281"/>
      <c r="AE2281"/>
      <c r="AF2281"/>
      <c r="AG2281"/>
      <c r="AH2281"/>
      <c r="AI2281"/>
      <c r="AJ2281"/>
      <c r="AK2281"/>
      <c r="AL2281"/>
      <c r="AM2281"/>
      <c r="AN2281"/>
      <c r="AO2281"/>
      <c r="AP2281"/>
      <c r="AQ2281"/>
      <c r="AR2281"/>
      <c r="AS2281"/>
      <c r="AT2281"/>
      <c r="AU2281"/>
      <c r="AV2281"/>
      <c r="AW2281"/>
      <c r="AX2281"/>
      <c r="AY2281"/>
      <c r="AZ2281"/>
      <c r="BA2281"/>
      <c r="BB2281"/>
      <c r="BC2281"/>
      <c r="BD2281"/>
      <c r="BE2281"/>
      <c r="BF2281"/>
      <c r="BG2281"/>
      <c r="BH2281"/>
      <c r="BI2281"/>
      <c r="BJ2281"/>
      <c r="BK2281"/>
      <c r="BL2281"/>
      <c r="BM2281"/>
      <c r="BN2281"/>
      <c r="BO2281"/>
      <c r="BP2281"/>
      <c r="BQ2281"/>
      <c r="BR2281"/>
      <c r="BS2281"/>
      <c r="BT2281"/>
    </row>
    <row r="2282" spans="1:72" s="8" customFormat="1" x14ac:dyDescent="0.25">
      <c r="A2282" s="93"/>
      <c r="B2282" s="93"/>
      <c r="C2282" s="93"/>
      <c r="D2282" s="93"/>
      <c r="E2282" s="104"/>
      <c r="F2282" s="104"/>
      <c r="G2282" s="104"/>
      <c r="H2282" s="104"/>
      <c r="I2282" s="104"/>
      <c r="J2282" s="104"/>
      <c r="K2282" s="104"/>
      <c r="L2282" s="104"/>
      <c r="M2282"/>
      <c r="N2282"/>
      <c r="O2282"/>
      <c r="P2282"/>
      <c r="Q2282"/>
      <c r="R2282"/>
      <c r="S2282"/>
      <c r="T2282"/>
      <c r="U2282"/>
      <c r="V2282"/>
      <c r="W2282"/>
      <c r="X2282"/>
      <c r="Y2282"/>
      <c r="Z2282"/>
      <c r="AA2282"/>
      <c r="AB2282"/>
      <c r="AC2282"/>
      <c r="AD2282"/>
      <c r="AE2282"/>
      <c r="AF2282"/>
      <c r="AG2282"/>
      <c r="AH2282"/>
      <c r="AI2282"/>
      <c r="AJ2282"/>
      <c r="AK2282"/>
      <c r="AL2282"/>
      <c r="AM2282"/>
      <c r="AN2282"/>
      <c r="AO2282"/>
      <c r="AP2282"/>
      <c r="AQ2282"/>
      <c r="AR2282"/>
      <c r="AS2282"/>
      <c r="AT2282"/>
      <c r="AU2282"/>
      <c r="AV2282"/>
      <c r="AW2282"/>
      <c r="AX2282"/>
      <c r="AY2282"/>
      <c r="AZ2282"/>
      <c r="BA2282"/>
      <c r="BB2282"/>
      <c r="BC2282"/>
      <c r="BD2282"/>
      <c r="BE2282"/>
      <c r="BF2282"/>
      <c r="BG2282"/>
      <c r="BH2282"/>
      <c r="BI2282"/>
      <c r="BJ2282"/>
      <c r="BK2282"/>
      <c r="BL2282"/>
      <c r="BM2282"/>
      <c r="BN2282"/>
      <c r="BO2282"/>
      <c r="BP2282"/>
      <c r="BQ2282"/>
      <c r="BR2282"/>
      <c r="BS2282"/>
      <c r="BT2282"/>
    </row>
    <row r="2283" spans="1:72" s="8" customFormat="1" x14ac:dyDescent="0.25">
      <c r="A2283" s="93"/>
      <c r="B2283" s="93"/>
      <c r="C2283" s="93"/>
      <c r="D2283" s="93"/>
      <c r="E2283" s="104"/>
      <c r="F2283" s="104"/>
      <c r="G2283" s="104"/>
      <c r="H2283" s="104"/>
      <c r="I2283" s="104"/>
      <c r="J2283" s="104"/>
      <c r="K2283" s="104"/>
      <c r="L2283" s="104"/>
      <c r="M2283"/>
      <c r="N2283"/>
      <c r="O2283"/>
      <c r="P2283"/>
      <c r="Q2283"/>
      <c r="R2283"/>
      <c r="S2283"/>
      <c r="T2283"/>
      <c r="U2283"/>
      <c r="V2283"/>
      <c r="W2283"/>
      <c r="X2283"/>
      <c r="Y2283"/>
      <c r="Z2283"/>
      <c r="AA2283"/>
      <c r="AB2283"/>
      <c r="AC2283"/>
      <c r="AD2283"/>
      <c r="AE2283"/>
      <c r="AF2283"/>
      <c r="AG2283"/>
      <c r="AH2283"/>
      <c r="AI2283"/>
      <c r="AJ2283"/>
      <c r="AK2283"/>
      <c r="AL2283"/>
      <c r="AM2283"/>
      <c r="AN2283"/>
      <c r="AO2283"/>
      <c r="AP2283"/>
      <c r="AQ2283"/>
      <c r="AR2283"/>
      <c r="AS2283"/>
      <c r="AT2283"/>
      <c r="AU2283"/>
      <c r="AV2283"/>
      <c r="AW2283"/>
      <c r="AX2283"/>
      <c r="AY2283"/>
      <c r="AZ2283"/>
      <c r="BA2283"/>
      <c r="BB2283"/>
      <c r="BC2283"/>
      <c r="BD2283"/>
      <c r="BE2283"/>
      <c r="BF2283"/>
      <c r="BG2283"/>
      <c r="BH2283"/>
      <c r="BI2283"/>
      <c r="BJ2283"/>
      <c r="BK2283"/>
      <c r="BL2283"/>
      <c r="BM2283"/>
      <c r="BN2283"/>
      <c r="BO2283"/>
      <c r="BP2283"/>
      <c r="BQ2283"/>
      <c r="BR2283"/>
      <c r="BS2283"/>
      <c r="BT2283"/>
    </row>
    <row r="2284" spans="1:72" s="8" customFormat="1" x14ac:dyDescent="0.25">
      <c r="A2284" s="93"/>
      <c r="B2284" s="93"/>
      <c r="C2284" s="93"/>
      <c r="D2284" s="93"/>
      <c r="E2284" s="104"/>
      <c r="F2284" s="104"/>
      <c r="G2284" s="104"/>
      <c r="H2284" s="104"/>
      <c r="I2284" s="104"/>
      <c r="J2284" s="104"/>
      <c r="K2284" s="104"/>
      <c r="L2284" s="104"/>
      <c r="M2284"/>
      <c r="N2284"/>
      <c r="O2284"/>
      <c r="P2284"/>
      <c r="Q2284"/>
      <c r="R2284"/>
      <c r="S2284"/>
      <c r="T2284"/>
      <c r="U2284"/>
      <c r="V2284"/>
      <c r="W2284"/>
      <c r="X2284"/>
      <c r="Y2284"/>
      <c r="Z2284"/>
      <c r="AA2284"/>
      <c r="AB2284"/>
      <c r="AC2284"/>
      <c r="AD2284"/>
      <c r="AE2284"/>
      <c r="AF2284"/>
      <c r="AG2284"/>
      <c r="AH2284"/>
      <c r="AI2284"/>
      <c r="AJ2284"/>
      <c r="AK2284"/>
      <c r="AL2284"/>
      <c r="AM2284"/>
      <c r="AN2284"/>
      <c r="AO2284"/>
      <c r="AP2284"/>
      <c r="AQ2284"/>
      <c r="AR2284"/>
      <c r="AS2284"/>
      <c r="AT2284"/>
      <c r="AU2284"/>
      <c r="AV2284"/>
      <c r="AW2284"/>
      <c r="AX2284"/>
      <c r="AY2284"/>
      <c r="AZ2284"/>
      <c r="BA2284"/>
      <c r="BB2284"/>
      <c r="BC2284"/>
      <c r="BD2284"/>
      <c r="BE2284"/>
      <c r="BF2284"/>
      <c r="BG2284"/>
      <c r="BH2284"/>
      <c r="BI2284"/>
      <c r="BJ2284"/>
      <c r="BK2284"/>
      <c r="BL2284"/>
      <c r="BM2284"/>
      <c r="BN2284"/>
      <c r="BO2284"/>
      <c r="BP2284"/>
      <c r="BQ2284"/>
      <c r="BR2284"/>
      <c r="BS2284"/>
      <c r="BT2284"/>
    </row>
    <row r="2285" spans="1:72" s="8" customFormat="1" x14ac:dyDescent="0.25">
      <c r="A2285" s="93"/>
      <c r="B2285" s="93"/>
      <c r="C2285" s="93"/>
      <c r="D2285" s="93"/>
      <c r="E2285" s="104"/>
      <c r="F2285" s="104"/>
      <c r="G2285" s="104"/>
      <c r="H2285" s="104"/>
      <c r="I2285" s="104"/>
      <c r="J2285" s="104"/>
      <c r="K2285" s="104"/>
      <c r="L2285" s="104"/>
      <c r="M2285"/>
      <c r="N2285"/>
      <c r="O2285"/>
      <c r="P2285"/>
      <c r="Q2285"/>
      <c r="R2285"/>
      <c r="S2285"/>
      <c r="T2285"/>
      <c r="U2285"/>
      <c r="V2285"/>
      <c r="W2285"/>
      <c r="X2285"/>
      <c r="Y2285"/>
      <c r="Z2285"/>
      <c r="AA2285"/>
      <c r="AB2285"/>
      <c r="AC2285"/>
      <c r="AD2285"/>
      <c r="AE2285"/>
      <c r="AF2285"/>
      <c r="AG2285"/>
      <c r="AH2285"/>
      <c r="AI2285"/>
      <c r="AJ2285"/>
      <c r="AK2285"/>
      <c r="AL2285"/>
      <c r="AM2285"/>
      <c r="AN2285"/>
      <c r="AO2285"/>
      <c r="AP2285"/>
      <c r="AQ2285"/>
      <c r="AR2285"/>
      <c r="AS2285"/>
      <c r="AT2285"/>
      <c r="AU2285"/>
      <c r="AV2285"/>
      <c r="AW2285"/>
      <c r="AX2285"/>
      <c r="AY2285"/>
      <c r="AZ2285"/>
      <c r="BA2285"/>
      <c r="BB2285"/>
      <c r="BC2285"/>
      <c r="BD2285"/>
      <c r="BE2285"/>
      <c r="BF2285"/>
      <c r="BG2285"/>
      <c r="BH2285"/>
      <c r="BI2285"/>
      <c r="BJ2285"/>
      <c r="BK2285"/>
      <c r="BL2285"/>
      <c r="BM2285"/>
      <c r="BN2285"/>
      <c r="BO2285"/>
      <c r="BP2285"/>
      <c r="BQ2285"/>
      <c r="BR2285"/>
      <c r="BS2285"/>
      <c r="BT2285"/>
    </row>
    <row r="2286" spans="1:72" s="8" customFormat="1" x14ac:dyDescent="0.25">
      <c r="A2286" s="93"/>
      <c r="B2286" s="93"/>
      <c r="C2286" s="93"/>
      <c r="D2286" s="93"/>
      <c r="E2286" s="104"/>
      <c r="F2286" s="104"/>
      <c r="G2286" s="104"/>
      <c r="H2286" s="104"/>
      <c r="I2286" s="104"/>
      <c r="J2286" s="104"/>
      <c r="K2286" s="104"/>
      <c r="L2286" s="104"/>
      <c r="M2286"/>
      <c r="N2286"/>
      <c r="O2286"/>
      <c r="P2286"/>
      <c r="Q2286"/>
      <c r="R2286"/>
      <c r="S2286"/>
      <c r="T2286"/>
      <c r="U2286"/>
      <c r="V2286"/>
      <c r="W2286"/>
      <c r="X2286"/>
      <c r="Y2286"/>
      <c r="Z2286"/>
      <c r="AA2286"/>
      <c r="AB2286"/>
      <c r="AC2286"/>
      <c r="AD2286"/>
      <c r="AE2286"/>
      <c r="AF2286"/>
      <c r="AG2286"/>
      <c r="AH2286"/>
      <c r="AI2286"/>
      <c r="AJ2286"/>
      <c r="AK2286"/>
      <c r="AL2286"/>
      <c r="AM2286"/>
      <c r="AN2286"/>
      <c r="AO2286"/>
      <c r="AP2286"/>
      <c r="AQ2286"/>
      <c r="AR2286"/>
      <c r="AS2286"/>
      <c r="AT2286"/>
      <c r="AU2286"/>
      <c r="AV2286"/>
      <c r="AW2286"/>
      <c r="AX2286"/>
      <c r="AY2286"/>
      <c r="AZ2286"/>
      <c r="BA2286"/>
      <c r="BB2286"/>
      <c r="BC2286"/>
      <c r="BD2286"/>
      <c r="BE2286"/>
      <c r="BF2286"/>
      <c r="BG2286"/>
      <c r="BH2286"/>
      <c r="BI2286"/>
      <c r="BJ2286"/>
      <c r="BK2286"/>
      <c r="BL2286"/>
      <c r="BM2286"/>
      <c r="BN2286"/>
      <c r="BO2286"/>
      <c r="BP2286"/>
      <c r="BQ2286"/>
      <c r="BR2286"/>
      <c r="BS2286"/>
      <c r="BT2286"/>
    </row>
    <row r="2287" spans="1:72" s="8" customFormat="1" x14ac:dyDescent="0.25">
      <c r="A2287" s="93"/>
      <c r="B2287" s="93"/>
      <c r="C2287" s="93"/>
      <c r="D2287" s="93"/>
      <c r="E2287" s="104"/>
      <c r="F2287" s="104"/>
      <c r="G2287" s="104"/>
      <c r="H2287" s="104"/>
      <c r="I2287" s="104"/>
      <c r="J2287" s="104"/>
      <c r="K2287" s="104"/>
      <c r="L2287" s="104"/>
      <c r="M2287"/>
      <c r="N2287"/>
      <c r="O2287"/>
      <c r="P2287"/>
      <c r="Q2287"/>
      <c r="R2287"/>
      <c r="S2287"/>
      <c r="T2287"/>
      <c r="U2287"/>
      <c r="V2287"/>
      <c r="W2287"/>
      <c r="X2287"/>
      <c r="Y2287"/>
      <c r="Z2287"/>
      <c r="AA2287"/>
      <c r="AB2287"/>
      <c r="AC2287"/>
      <c r="AD2287"/>
      <c r="AE2287"/>
      <c r="AF2287"/>
      <c r="AG2287"/>
      <c r="AH2287"/>
      <c r="AI2287"/>
      <c r="AJ2287"/>
      <c r="AK2287"/>
      <c r="AL2287"/>
      <c r="AM2287"/>
      <c r="AN2287"/>
      <c r="AO2287"/>
      <c r="AP2287"/>
      <c r="AQ2287"/>
      <c r="AR2287"/>
      <c r="AS2287"/>
      <c r="AT2287"/>
      <c r="AU2287"/>
      <c r="AV2287"/>
      <c r="AW2287"/>
      <c r="AX2287"/>
      <c r="AY2287"/>
      <c r="AZ2287"/>
      <c r="BA2287"/>
      <c r="BB2287"/>
      <c r="BC2287"/>
      <c r="BD2287"/>
      <c r="BE2287"/>
      <c r="BF2287"/>
      <c r="BG2287"/>
      <c r="BH2287"/>
      <c r="BI2287"/>
      <c r="BJ2287"/>
      <c r="BK2287"/>
      <c r="BL2287"/>
      <c r="BM2287"/>
      <c r="BN2287"/>
      <c r="BO2287"/>
      <c r="BP2287"/>
      <c r="BQ2287"/>
      <c r="BR2287"/>
      <c r="BS2287"/>
      <c r="BT2287"/>
    </row>
    <row r="2288" spans="1:72" s="8" customFormat="1" x14ac:dyDescent="0.25">
      <c r="A2288" s="93"/>
      <c r="B2288" s="93"/>
      <c r="C2288" s="93"/>
      <c r="D2288" s="93"/>
      <c r="E2288" s="104"/>
      <c r="F2288" s="104"/>
      <c r="G2288" s="104"/>
      <c r="H2288" s="104"/>
      <c r="I2288" s="104"/>
      <c r="J2288" s="104"/>
      <c r="K2288" s="104"/>
      <c r="L2288" s="104"/>
      <c r="M2288"/>
      <c r="N2288"/>
      <c r="O2288"/>
      <c r="P2288"/>
      <c r="Q2288"/>
      <c r="R2288"/>
      <c r="S2288"/>
      <c r="T2288"/>
      <c r="U2288"/>
      <c r="V2288"/>
      <c r="W2288"/>
      <c r="X2288"/>
      <c r="Y2288"/>
      <c r="Z2288"/>
      <c r="AA2288"/>
      <c r="AB2288"/>
      <c r="AC2288"/>
      <c r="AD2288"/>
      <c r="AE2288"/>
      <c r="AF2288"/>
      <c r="AG2288"/>
      <c r="AH2288"/>
      <c r="AI2288"/>
      <c r="AJ2288"/>
      <c r="AK2288"/>
      <c r="AL2288"/>
      <c r="AM2288"/>
      <c r="AN2288"/>
      <c r="AO2288"/>
      <c r="AP2288"/>
      <c r="AQ2288"/>
      <c r="AR2288"/>
      <c r="AS2288"/>
      <c r="AT2288"/>
      <c r="AU2288"/>
      <c r="AV2288"/>
      <c r="AW2288"/>
      <c r="AX2288"/>
      <c r="AY2288"/>
      <c r="AZ2288"/>
      <c r="BA2288"/>
      <c r="BB2288"/>
      <c r="BC2288"/>
      <c r="BD2288"/>
      <c r="BE2288"/>
      <c r="BF2288"/>
      <c r="BG2288"/>
      <c r="BH2288"/>
      <c r="BI2288"/>
      <c r="BJ2288"/>
      <c r="BK2288"/>
      <c r="BL2288"/>
      <c r="BM2288"/>
      <c r="BN2288"/>
      <c r="BO2288"/>
      <c r="BP2288"/>
      <c r="BQ2288"/>
      <c r="BR2288"/>
      <c r="BS2288"/>
      <c r="BT2288"/>
    </row>
    <row r="2289" spans="1:72" s="8" customFormat="1" x14ac:dyDescent="0.25">
      <c r="A2289" s="93"/>
      <c r="B2289" s="93"/>
      <c r="C2289" s="93"/>
      <c r="D2289" s="93"/>
      <c r="E2289" s="104"/>
      <c r="F2289" s="104"/>
      <c r="G2289" s="104"/>
      <c r="H2289" s="104"/>
      <c r="I2289" s="104"/>
      <c r="J2289" s="104"/>
      <c r="K2289" s="104"/>
      <c r="L2289" s="104"/>
      <c r="M2289"/>
      <c r="N2289"/>
      <c r="O2289"/>
      <c r="P2289"/>
      <c r="Q2289"/>
      <c r="R2289"/>
      <c r="S2289"/>
      <c r="T2289"/>
      <c r="U2289"/>
      <c r="V2289"/>
      <c r="W2289"/>
      <c r="X2289"/>
      <c r="Y2289"/>
      <c r="Z2289"/>
      <c r="AA2289"/>
      <c r="AB2289"/>
      <c r="AC2289"/>
      <c r="AD2289"/>
      <c r="AE2289"/>
      <c r="AF2289"/>
      <c r="AG2289"/>
      <c r="AH2289"/>
      <c r="AI2289"/>
      <c r="AJ2289"/>
      <c r="AK2289"/>
      <c r="AL2289"/>
      <c r="AM2289"/>
      <c r="AN2289"/>
      <c r="AO2289"/>
      <c r="AP2289"/>
      <c r="AQ2289"/>
      <c r="AR2289"/>
      <c r="AS2289"/>
      <c r="AT2289"/>
      <c r="AU2289"/>
      <c r="AV2289"/>
      <c r="AW2289"/>
      <c r="AX2289"/>
      <c r="AY2289"/>
      <c r="AZ2289"/>
      <c r="BA2289"/>
      <c r="BB2289"/>
      <c r="BC2289"/>
      <c r="BD2289"/>
      <c r="BE2289"/>
      <c r="BF2289"/>
      <c r="BG2289"/>
      <c r="BH2289"/>
      <c r="BI2289"/>
      <c r="BJ2289"/>
      <c r="BK2289"/>
      <c r="BL2289"/>
      <c r="BM2289"/>
      <c r="BN2289"/>
      <c r="BO2289"/>
      <c r="BP2289"/>
      <c r="BQ2289"/>
      <c r="BR2289"/>
      <c r="BS2289"/>
      <c r="BT2289"/>
    </row>
    <row r="2290" spans="1:72" s="8" customFormat="1" x14ac:dyDescent="0.25">
      <c r="A2290" s="93"/>
      <c r="B2290" s="93"/>
      <c r="C2290" s="93"/>
      <c r="D2290" s="93"/>
      <c r="E2290" s="104"/>
      <c r="F2290" s="104"/>
      <c r="G2290" s="104"/>
      <c r="H2290" s="104"/>
      <c r="I2290" s="104"/>
      <c r="J2290" s="104"/>
      <c r="K2290" s="104"/>
      <c r="L2290" s="104"/>
      <c r="M2290"/>
      <c r="N2290"/>
      <c r="O2290"/>
      <c r="P2290"/>
      <c r="Q2290"/>
      <c r="R2290"/>
      <c r="S2290"/>
      <c r="T2290"/>
      <c r="U2290"/>
      <c r="V2290"/>
      <c r="W2290"/>
      <c r="X2290"/>
      <c r="Y2290"/>
      <c r="Z2290"/>
      <c r="AA2290"/>
      <c r="AB2290"/>
      <c r="AC2290"/>
      <c r="AD2290"/>
      <c r="AE2290"/>
      <c r="AF2290"/>
      <c r="AG2290"/>
      <c r="AH2290"/>
      <c r="AI2290"/>
      <c r="AJ2290"/>
      <c r="AK2290"/>
      <c r="AL2290"/>
      <c r="AM2290"/>
      <c r="AN2290"/>
      <c r="AO2290"/>
      <c r="AP2290"/>
      <c r="AQ2290"/>
      <c r="AR2290"/>
      <c r="AS2290"/>
      <c r="AT2290"/>
      <c r="AU2290"/>
      <c r="AV2290"/>
      <c r="AW2290"/>
      <c r="AX2290"/>
      <c r="AY2290"/>
      <c r="AZ2290"/>
      <c r="BA2290"/>
      <c r="BB2290"/>
      <c r="BC2290"/>
      <c r="BD2290"/>
      <c r="BE2290"/>
      <c r="BF2290"/>
      <c r="BG2290"/>
      <c r="BH2290"/>
      <c r="BI2290"/>
      <c r="BJ2290"/>
      <c r="BK2290"/>
      <c r="BL2290"/>
      <c r="BM2290"/>
      <c r="BN2290"/>
      <c r="BO2290"/>
      <c r="BP2290"/>
      <c r="BQ2290"/>
      <c r="BR2290"/>
      <c r="BS2290"/>
      <c r="BT2290"/>
    </row>
    <row r="2291" spans="1:72" s="8" customFormat="1" x14ac:dyDescent="0.25">
      <c r="A2291" s="93"/>
      <c r="B2291" s="93"/>
      <c r="C2291" s="93"/>
      <c r="D2291" s="93"/>
      <c r="E2291" s="104"/>
      <c r="F2291" s="104"/>
      <c r="G2291" s="104"/>
      <c r="H2291" s="104"/>
      <c r="I2291" s="104"/>
      <c r="J2291" s="104"/>
      <c r="K2291" s="104"/>
      <c r="L2291" s="104"/>
      <c r="M2291"/>
      <c r="N2291"/>
      <c r="O2291"/>
      <c r="P2291"/>
      <c r="Q2291"/>
      <c r="R2291"/>
      <c r="S2291"/>
      <c r="T2291"/>
      <c r="U2291"/>
      <c r="V2291"/>
      <c r="W2291"/>
      <c r="X2291"/>
      <c r="Y2291"/>
      <c r="Z2291"/>
      <c r="AA2291"/>
      <c r="AB2291"/>
      <c r="AC2291"/>
      <c r="AD2291"/>
      <c r="AE2291"/>
      <c r="AF2291"/>
      <c r="AG2291"/>
      <c r="AH2291"/>
      <c r="AI2291"/>
      <c r="AJ2291"/>
      <c r="AK2291"/>
      <c r="AL2291"/>
      <c r="AM2291"/>
      <c r="AN2291"/>
      <c r="AO2291"/>
      <c r="AP2291"/>
      <c r="AQ2291"/>
      <c r="AR2291"/>
      <c r="AS2291"/>
      <c r="AT2291"/>
      <c r="AU2291"/>
      <c r="AV2291"/>
      <c r="AW2291"/>
      <c r="AX2291"/>
      <c r="AY2291"/>
      <c r="AZ2291"/>
      <c r="BA2291"/>
      <c r="BB2291"/>
      <c r="BC2291"/>
      <c r="BD2291"/>
      <c r="BE2291"/>
      <c r="BF2291"/>
      <c r="BG2291"/>
      <c r="BH2291"/>
      <c r="BI2291"/>
      <c r="BJ2291"/>
      <c r="BK2291"/>
      <c r="BL2291"/>
      <c r="BM2291"/>
      <c r="BN2291"/>
      <c r="BO2291"/>
      <c r="BP2291"/>
      <c r="BQ2291"/>
      <c r="BR2291"/>
      <c r="BS2291"/>
      <c r="BT2291"/>
    </row>
    <row r="2292" spans="1:72" s="8" customFormat="1" x14ac:dyDescent="0.25">
      <c r="A2292" s="93"/>
      <c r="B2292" s="93"/>
      <c r="C2292" s="93"/>
      <c r="D2292" s="93"/>
      <c r="E2292" s="104"/>
      <c r="F2292" s="104"/>
      <c r="G2292" s="104"/>
      <c r="H2292" s="104"/>
      <c r="I2292" s="104"/>
      <c r="J2292" s="104"/>
      <c r="K2292" s="104"/>
      <c r="L2292" s="104"/>
      <c r="M2292"/>
      <c r="N2292"/>
      <c r="O2292"/>
      <c r="P2292"/>
      <c r="Q2292"/>
      <c r="R2292"/>
      <c r="S2292"/>
      <c r="T2292"/>
      <c r="U2292"/>
      <c r="V2292"/>
      <c r="W2292"/>
      <c r="X2292"/>
      <c r="Y2292"/>
      <c r="Z2292"/>
      <c r="AA2292"/>
      <c r="AB2292"/>
      <c r="AC2292"/>
      <c r="AD2292"/>
      <c r="AE2292"/>
      <c r="AF2292"/>
      <c r="AG2292"/>
      <c r="AH2292"/>
      <c r="AI2292"/>
      <c r="AJ2292"/>
      <c r="AK2292"/>
      <c r="AL2292"/>
      <c r="AM2292"/>
      <c r="AN2292"/>
      <c r="AO2292"/>
      <c r="AP2292"/>
      <c r="AQ2292"/>
      <c r="AR2292"/>
      <c r="AS2292"/>
      <c r="AT2292"/>
      <c r="AU2292"/>
      <c r="AV2292"/>
      <c r="AW2292"/>
      <c r="AX2292"/>
      <c r="AY2292"/>
      <c r="AZ2292"/>
      <c r="BA2292"/>
      <c r="BB2292"/>
      <c r="BC2292"/>
      <c r="BD2292"/>
      <c r="BE2292"/>
      <c r="BF2292"/>
      <c r="BG2292"/>
      <c r="BH2292"/>
      <c r="BI2292"/>
      <c r="BJ2292"/>
      <c r="BK2292"/>
      <c r="BL2292"/>
      <c r="BM2292"/>
      <c r="BN2292"/>
      <c r="BO2292"/>
      <c r="BP2292"/>
      <c r="BQ2292"/>
      <c r="BR2292"/>
      <c r="BS2292"/>
      <c r="BT2292"/>
    </row>
    <row r="2293" spans="1:72" s="8" customFormat="1" x14ac:dyDescent="0.25">
      <c r="A2293" s="93"/>
      <c r="B2293" s="93"/>
      <c r="C2293" s="93"/>
      <c r="D2293" s="93"/>
      <c r="E2293" s="104"/>
      <c r="F2293" s="104"/>
      <c r="G2293" s="104"/>
      <c r="H2293" s="104"/>
      <c r="I2293" s="104"/>
      <c r="J2293" s="104"/>
      <c r="K2293" s="104"/>
      <c r="L2293" s="104"/>
      <c r="M2293"/>
      <c r="N2293"/>
      <c r="O2293"/>
      <c r="P2293"/>
      <c r="Q2293"/>
      <c r="R2293"/>
      <c r="S2293"/>
      <c r="T2293"/>
      <c r="U2293"/>
      <c r="V2293"/>
      <c r="W2293"/>
      <c r="X2293"/>
      <c r="Y2293"/>
      <c r="Z2293"/>
      <c r="AA2293"/>
      <c r="AB2293"/>
      <c r="AC2293"/>
      <c r="AD2293"/>
      <c r="AE2293"/>
      <c r="AF2293"/>
      <c r="AG2293"/>
      <c r="AH2293"/>
      <c r="AI2293"/>
      <c r="AJ2293"/>
      <c r="AK2293"/>
      <c r="AL2293"/>
      <c r="AM2293"/>
      <c r="AN2293"/>
      <c r="AO2293"/>
      <c r="AP2293"/>
      <c r="AQ2293"/>
      <c r="AR2293"/>
      <c r="AS2293"/>
      <c r="AT2293"/>
      <c r="AU2293"/>
      <c r="AV2293"/>
      <c r="AW2293"/>
      <c r="AX2293"/>
      <c r="AY2293"/>
      <c r="AZ2293"/>
      <c r="BA2293"/>
      <c r="BB2293"/>
      <c r="BC2293"/>
      <c r="BD2293"/>
      <c r="BE2293"/>
      <c r="BF2293"/>
      <c r="BG2293"/>
      <c r="BH2293"/>
      <c r="BI2293"/>
      <c r="BJ2293"/>
      <c r="BK2293"/>
      <c r="BL2293"/>
      <c r="BM2293"/>
      <c r="BN2293"/>
      <c r="BO2293"/>
      <c r="BP2293"/>
      <c r="BQ2293"/>
      <c r="BR2293"/>
      <c r="BS2293"/>
      <c r="BT2293"/>
    </row>
    <row r="2294" spans="1:72" s="8" customFormat="1" x14ac:dyDescent="0.25">
      <c r="A2294" s="93"/>
      <c r="B2294" s="93"/>
      <c r="C2294" s="93"/>
      <c r="D2294" s="93"/>
      <c r="E2294" s="104"/>
      <c r="F2294" s="104"/>
      <c r="G2294" s="104"/>
      <c r="H2294" s="104"/>
      <c r="I2294" s="104"/>
      <c r="J2294" s="104"/>
      <c r="K2294" s="104"/>
      <c r="L2294" s="104"/>
      <c r="M2294"/>
      <c r="N2294"/>
      <c r="O2294"/>
      <c r="P2294"/>
      <c r="Q2294"/>
      <c r="R2294"/>
      <c r="S2294"/>
      <c r="T2294"/>
      <c r="U2294"/>
      <c r="V2294"/>
      <c r="W2294"/>
      <c r="X2294"/>
      <c r="Y2294"/>
      <c r="Z2294"/>
      <c r="AA2294"/>
      <c r="AB2294"/>
      <c r="AC2294"/>
      <c r="AD2294"/>
      <c r="AE2294"/>
      <c r="AF2294"/>
      <c r="AG2294"/>
      <c r="AH2294"/>
      <c r="AI2294"/>
      <c r="AJ2294"/>
      <c r="AK2294"/>
      <c r="AL2294"/>
      <c r="AM2294"/>
      <c r="AN2294"/>
      <c r="AO2294"/>
      <c r="AP2294"/>
      <c r="AQ2294"/>
      <c r="AR2294"/>
      <c r="AS2294"/>
      <c r="AT2294"/>
      <c r="AU2294"/>
      <c r="AV2294"/>
      <c r="AW2294"/>
      <c r="AX2294"/>
      <c r="AY2294"/>
      <c r="AZ2294"/>
      <c r="BA2294"/>
      <c r="BB2294"/>
      <c r="BC2294"/>
      <c r="BD2294"/>
      <c r="BE2294"/>
      <c r="BF2294"/>
      <c r="BG2294"/>
      <c r="BH2294"/>
      <c r="BI2294"/>
      <c r="BJ2294"/>
      <c r="BK2294"/>
      <c r="BL2294"/>
      <c r="BM2294"/>
      <c r="BN2294"/>
      <c r="BO2294"/>
      <c r="BP2294"/>
      <c r="BQ2294"/>
      <c r="BR2294"/>
      <c r="BS2294"/>
      <c r="BT2294"/>
    </row>
    <row r="2295" spans="1:72" s="8" customFormat="1" x14ac:dyDescent="0.25">
      <c r="A2295" s="93"/>
      <c r="B2295" s="93"/>
      <c r="C2295" s="93"/>
      <c r="D2295" s="93"/>
      <c r="E2295" s="104"/>
      <c r="F2295" s="104"/>
      <c r="G2295" s="104"/>
      <c r="H2295" s="104"/>
      <c r="I2295" s="104"/>
      <c r="J2295" s="104"/>
      <c r="K2295" s="104"/>
      <c r="L2295" s="104"/>
      <c r="M2295"/>
      <c r="N2295"/>
      <c r="O2295"/>
      <c r="P2295"/>
      <c r="Q2295"/>
      <c r="R2295"/>
      <c r="S2295"/>
      <c r="T2295"/>
      <c r="U2295"/>
      <c r="V2295"/>
      <c r="W2295"/>
      <c r="X2295"/>
      <c r="Y2295"/>
      <c r="Z2295"/>
      <c r="AA2295"/>
      <c r="AB2295"/>
      <c r="AC2295"/>
      <c r="AD2295"/>
      <c r="AE2295"/>
      <c r="AF2295"/>
      <c r="AG2295"/>
      <c r="AH2295"/>
      <c r="AI2295"/>
      <c r="AJ2295"/>
      <c r="AK2295"/>
      <c r="AL2295"/>
      <c r="AM2295"/>
      <c r="AN2295"/>
      <c r="AO2295"/>
      <c r="AP2295"/>
      <c r="AQ2295"/>
      <c r="AR2295"/>
      <c r="AS2295"/>
      <c r="AT2295"/>
      <c r="AU2295"/>
      <c r="AV2295"/>
      <c r="AW2295"/>
      <c r="AX2295"/>
      <c r="AY2295"/>
      <c r="AZ2295"/>
      <c r="BA2295"/>
      <c r="BB2295"/>
      <c r="BC2295"/>
      <c r="BD2295"/>
      <c r="BE2295"/>
      <c r="BF2295"/>
      <c r="BG2295"/>
      <c r="BH2295"/>
      <c r="BI2295"/>
      <c r="BJ2295"/>
      <c r="BK2295"/>
      <c r="BL2295"/>
      <c r="BM2295"/>
      <c r="BN2295"/>
      <c r="BO2295"/>
      <c r="BP2295"/>
      <c r="BQ2295"/>
      <c r="BR2295"/>
      <c r="BS2295"/>
      <c r="BT2295"/>
    </row>
    <row r="2296" spans="1:72" s="8" customFormat="1" x14ac:dyDescent="0.25">
      <c r="A2296" s="93"/>
      <c r="B2296" s="93"/>
      <c r="C2296" s="93"/>
      <c r="D2296" s="93"/>
      <c r="E2296" s="104"/>
      <c r="F2296" s="104"/>
      <c r="G2296" s="104"/>
      <c r="H2296" s="104"/>
      <c r="I2296" s="104"/>
      <c r="J2296" s="104"/>
      <c r="K2296" s="104"/>
      <c r="L2296" s="104"/>
      <c r="M2296"/>
      <c r="N2296"/>
      <c r="O2296"/>
      <c r="P2296"/>
      <c r="Q2296"/>
      <c r="R2296"/>
      <c r="S2296"/>
      <c r="T2296"/>
      <c r="U2296"/>
      <c r="V2296"/>
      <c r="W2296"/>
      <c r="X2296"/>
      <c r="Y2296"/>
      <c r="Z2296"/>
      <c r="AA2296"/>
      <c r="AB2296"/>
      <c r="AC2296"/>
      <c r="AD2296"/>
      <c r="AE2296"/>
      <c r="AF2296"/>
      <c r="AG2296"/>
      <c r="AH2296"/>
      <c r="AI2296"/>
      <c r="AJ2296"/>
      <c r="AK2296"/>
      <c r="AL2296"/>
      <c r="AM2296"/>
      <c r="AN2296"/>
      <c r="AO2296"/>
      <c r="AP2296"/>
      <c r="AQ2296"/>
      <c r="AR2296"/>
      <c r="AS2296"/>
      <c r="AT2296"/>
      <c r="AU2296"/>
      <c r="AV2296"/>
      <c r="AW2296"/>
      <c r="AX2296"/>
      <c r="AY2296"/>
      <c r="AZ2296"/>
      <c r="BA2296"/>
      <c r="BB2296"/>
      <c r="BC2296"/>
      <c r="BD2296"/>
      <c r="BE2296"/>
      <c r="BF2296"/>
      <c r="BG2296"/>
      <c r="BH2296"/>
      <c r="BI2296"/>
      <c r="BJ2296"/>
      <c r="BK2296"/>
      <c r="BL2296"/>
      <c r="BM2296"/>
      <c r="BN2296"/>
      <c r="BO2296"/>
      <c r="BP2296"/>
      <c r="BQ2296"/>
      <c r="BR2296"/>
      <c r="BS2296"/>
      <c r="BT2296"/>
    </row>
    <row r="2297" spans="1:72" s="8" customFormat="1" x14ac:dyDescent="0.25">
      <c r="A2297" s="93"/>
      <c r="B2297" s="93"/>
      <c r="C2297" s="93"/>
      <c r="D2297" s="93"/>
      <c r="E2297" s="104"/>
      <c r="F2297" s="104"/>
      <c r="G2297" s="104"/>
      <c r="H2297" s="104"/>
      <c r="I2297" s="104"/>
      <c r="J2297" s="104"/>
      <c r="K2297" s="104"/>
      <c r="L2297" s="104"/>
      <c r="M2297"/>
      <c r="N2297"/>
      <c r="O2297"/>
      <c r="P2297"/>
      <c r="Q2297"/>
      <c r="R2297"/>
      <c r="S2297"/>
      <c r="T2297"/>
      <c r="U2297"/>
      <c r="V2297"/>
      <c r="W2297"/>
      <c r="X2297"/>
      <c r="Y2297"/>
      <c r="Z2297"/>
      <c r="AA2297"/>
      <c r="AB2297"/>
      <c r="AC2297"/>
      <c r="AD2297"/>
      <c r="AE2297"/>
      <c r="AF2297"/>
      <c r="AG2297"/>
      <c r="AH2297"/>
      <c r="AI2297"/>
      <c r="AJ2297"/>
      <c r="AK2297"/>
      <c r="AL2297"/>
      <c r="AM2297"/>
      <c r="AN2297"/>
      <c r="AO2297"/>
      <c r="AP2297"/>
      <c r="AQ2297"/>
      <c r="AR2297"/>
      <c r="AS2297"/>
      <c r="AT2297"/>
      <c r="AU2297"/>
      <c r="AV2297"/>
      <c r="AW2297"/>
      <c r="AX2297"/>
      <c r="AY2297"/>
      <c r="AZ2297"/>
      <c r="BA2297"/>
      <c r="BB2297"/>
      <c r="BC2297"/>
      <c r="BD2297"/>
      <c r="BE2297"/>
      <c r="BF2297"/>
      <c r="BG2297"/>
      <c r="BH2297"/>
      <c r="BI2297"/>
      <c r="BJ2297"/>
      <c r="BK2297"/>
      <c r="BL2297"/>
      <c r="BM2297"/>
      <c r="BN2297"/>
      <c r="BO2297"/>
      <c r="BP2297"/>
      <c r="BQ2297"/>
      <c r="BR2297"/>
      <c r="BS2297"/>
      <c r="BT2297"/>
    </row>
    <row r="2298" spans="1:72" s="8" customFormat="1" x14ac:dyDescent="0.25">
      <c r="A2298" s="93"/>
      <c r="B2298" s="93"/>
      <c r="C2298" s="93"/>
      <c r="D2298" s="93"/>
      <c r="E2298" s="104"/>
      <c r="F2298" s="104"/>
      <c r="G2298" s="104"/>
      <c r="H2298" s="104"/>
      <c r="I2298" s="104"/>
      <c r="J2298" s="104"/>
      <c r="K2298" s="104"/>
      <c r="L2298" s="104"/>
      <c r="M2298"/>
      <c r="N2298"/>
      <c r="O2298"/>
      <c r="P2298"/>
      <c r="Q2298"/>
      <c r="R2298"/>
      <c r="S2298"/>
      <c r="T2298"/>
      <c r="U2298"/>
      <c r="V2298"/>
      <c r="W2298"/>
      <c r="X2298"/>
      <c r="Y2298"/>
      <c r="Z2298"/>
      <c r="AA2298"/>
      <c r="AB2298"/>
      <c r="AC2298"/>
      <c r="AD2298"/>
      <c r="AE2298"/>
      <c r="AF2298"/>
      <c r="AG2298"/>
      <c r="AH2298"/>
      <c r="AI2298"/>
      <c r="AJ2298"/>
      <c r="AK2298"/>
      <c r="AL2298"/>
      <c r="AM2298"/>
      <c r="AN2298"/>
      <c r="AO2298"/>
      <c r="AP2298"/>
      <c r="AQ2298"/>
      <c r="AR2298"/>
      <c r="AS2298"/>
      <c r="AT2298"/>
      <c r="AU2298"/>
      <c r="AV2298"/>
      <c r="AW2298"/>
      <c r="AX2298"/>
      <c r="AY2298"/>
      <c r="AZ2298"/>
      <c r="BA2298"/>
      <c r="BB2298"/>
      <c r="BC2298"/>
      <c r="BD2298"/>
      <c r="BE2298"/>
      <c r="BF2298"/>
      <c r="BG2298"/>
      <c r="BH2298"/>
      <c r="BI2298"/>
      <c r="BJ2298"/>
      <c r="BK2298"/>
      <c r="BL2298"/>
      <c r="BM2298"/>
      <c r="BN2298"/>
      <c r="BO2298"/>
      <c r="BP2298"/>
      <c r="BQ2298"/>
      <c r="BR2298"/>
      <c r="BS2298"/>
      <c r="BT2298"/>
    </row>
    <row r="2299" spans="1:72" s="8" customFormat="1" x14ac:dyDescent="0.25">
      <c r="A2299" s="93"/>
      <c r="B2299" s="93"/>
      <c r="C2299" s="93"/>
      <c r="D2299" s="93"/>
      <c r="E2299" s="104"/>
      <c r="F2299" s="104"/>
      <c r="G2299" s="104"/>
      <c r="H2299" s="104"/>
      <c r="I2299" s="104"/>
      <c r="J2299" s="104"/>
      <c r="K2299" s="104"/>
      <c r="L2299" s="104"/>
      <c r="M2299"/>
      <c r="N2299"/>
      <c r="O2299"/>
      <c r="P2299"/>
      <c r="Q2299"/>
      <c r="R2299"/>
      <c r="S2299"/>
      <c r="T2299"/>
      <c r="U2299"/>
      <c r="V2299"/>
      <c r="W2299"/>
      <c r="X2299"/>
      <c r="Y2299"/>
      <c r="Z2299"/>
      <c r="AA2299"/>
      <c r="AB2299"/>
      <c r="AC2299"/>
      <c r="AD2299"/>
      <c r="AE2299"/>
      <c r="AF2299"/>
      <c r="AG2299"/>
      <c r="AH2299"/>
      <c r="AI2299"/>
      <c r="AJ2299"/>
      <c r="AK2299"/>
      <c r="AL2299"/>
      <c r="AM2299"/>
      <c r="AN2299"/>
      <c r="AO2299"/>
      <c r="AP2299"/>
      <c r="AQ2299"/>
      <c r="AR2299"/>
      <c r="AS2299"/>
      <c r="AT2299"/>
      <c r="AU2299"/>
      <c r="AV2299"/>
      <c r="AW2299"/>
      <c r="AX2299"/>
      <c r="AY2299"/>
      <c r="AZ2299"/>
      <c r="BA2299"/>
      <c r="BB2299"/>
      <c r="BC2299"/>
      <c r="BD2299"/>
      <c r="BE2299"/>
      <c r="BF2299"/>
      <c r="BG2299"/>
      <c r="BH2299"/>
      <c r="BI2299"/>
      <c r="BJ2299"/>
      <c r="BK2299"/>
      <c r="BL2299"/>
      <c r="BM2299"/>
      <c r="BN2299"/>
      <c r="BO2299"/>
      <c r="BP2299"/>
      <c r="BQ2299"/>
      <c r="BR2299"/>
      <c r="BS2299"/>
      <c r="BT2299"/>
    </row>
    <row r="2300" spans="1:72" s="8" customFormat="1" x14ac:dyDescent="0.25">
      <c r="A2300" s="93"/>
      <c r="B2300" s="93"/>
      <c r="C2300" s="93"/>
      <c r="D2300" s="93"/>
      <c r="E2300" s="104"/>
      <c r="F2300" s="104"/>
      <c r="G2300" s="104"/>
      <c r="H2300" s="104"/>
      <c r="I2300" s="104"/>
      <c r="J2300" s="104"/>
      <c r="K2300" s="104"/>
      <c r="L2300" s="104"/>
      <c r="M2300"/>
      <c r="N2300"/>
      <c r="O2300"/>
      <c r="P2300"/>
      <c r="Q2300"/>
      <c r="R2300"/>
      <c r="S2300"/>
      <c r="T2300"/>
      <c r="U2300"/>
      <c r="V2300"/>
      <c r="W2300"/>
      <c r="X2300"/>
      <c r="Y2300"/>
      <c r="Z2300"/>
      <c r="AA2300"/>
      <c r="AB2300"/>
      <c r="AC2300"/>
      <c r="AD2300"/>
      <c r="AE2300"/>
      <c r="AF2300"/>
      <c r="AG2300"/>
      <c r="AH2300"/>
      <c r="AI2300"/>
      <c r="AJ2300"/>
      <c r="AK2300"/>
      <c r="AL2300"/>
      <c r="AM2300"/>
      <c r="AN2300"/>
      <c r="AO2300"/>
      <c r="AP2300"/>
      <c r="AQ2300"/>
      <c r="AR2300"/>
      <c r="AS2300"/>
      <c r="AT2300"/>
      <c r="AU2300"/>
      <c r="AV2300"/>
      <c r="AW2300"/>
      <c r="AX2300"/>
      <c r="AY2300"/>
      <c r="AZ2300"/>
      <c r="BA2300"/>
      <c r="BB2300"/>
      <c r="BC2300"/>
      <c r="BD2300"/>
      <c r="BE2300"/>
      <c r="BF2300"/>
      <c r="BG2300"/>
      <c r="BH2300"/>
      <c r="BI2300"/>
      <c r="BJ2300"/>
      <c r="BK2300"/>
      <c r="BL2300"/>
      <c r="BM2300"/>
      <c r="BN2300"/>
      <c r="BO2300"/>
      <c r="BP2300"/>
      <c r="BQ2300"/>
      <c r="BR2300"/>
      <c r="BS2300"/>
      <c r="BT2300"/>
    </row>
    <row r="2301" spans="1:72" s="8" customFormat="1" x14ac:dyDescent="0.25">
      <c r="A2301" s="93"/>
      <c r="B2301" s="93"/>
      <c r="C2301" s="93"/>
      <c r="D2301" s="93"/>
      <c r="E2301" s="104"/>
      <c r="F2301" s="104"/>
      <c r="G2301" s="104"/>
      <c r="H2301" s="104"/>
      <c r="I2301" s="104"/>
      <c r="J2301" s="104"/>
      <c r="K2301" s="104"/>
      <c r="L2301" s="104"/>
      <c r="M2301"/>
      <c r="N2301"/>
      <c r="O2301"/>
      <c r="P2301"/>
      <c r="Q2301"/>
      <c r="R2301"/>
      <c r="S2301"/>
      <c r="T2301"/>
      <c r="U2301"/>
      <c r="V2301"/>
      <c r="W2301"/>
      <c r="X2301"/>
      <c r="Y2301"/>
      <c r="Z2301"/>
      <c r="AA2301"/>
      <c r="AB2301"/>
      <c r="AC2301"/>
      <c r="AD2301"/>
      <c r="AE2301"/>
      <c r="AF2301"/>
      <c r="AG2301"/>
      <c r="AH2301"/>
      <c r="AI2301"/>
      <c r="AJ2301"/>
      <c r="AK2301"/>
      <c r="AL2301"/>
      <c r="AM2301"/>
      <c r="AN2301"/>
      <c r="AO2301"/>
      <c r="AP2301"/>
      <c r="AQ2301"/>
      <c r="AR2301"/>
      <c r="AS2301"/>
      <c r="AT2301"/>
      <c r="AU2301"/>
      <c r="AV2301"/>
      <c r="AW2301"/>
      <c r="AX2301"/>
      <c r="AY2301"/>
      <c r="AZ2301"/>
      <c r="BA2301"/>
      <c r="BB2301"/>
      <c r="BC2301"/>
      <c r="BD2301"/>
      <c r="BE2301"/>
      <c r="BF2301"/>
      <c r="BG2301"/>
      <c r="BH2301"/>
      <c r="BI2301"/>
      <c r="BJ2301"/>
      <c r="BK2301"/>
      <c r="BL2301"/>
      <c r="BM2301"/>
      <c r="BN2301"/>
      <c r="BO2301"/>
      <c r="BP2301"/>
      <c r="BQ2301"/>
      <c r="BR2301"/>
      <c r="BS2301"/>
      <c r="BT2301"/>
    </row>
    <row r="2302" spans="1:72" s="8" customFormat="1" x14ac:dyDescent="0.25">
      <c r="A2302" s="93"/>
      <c r="B2302" s="93"/>
      <c r="C2302" s="93"/>
      <c r="D2302" s="93"/>
      <c r="E2302" s="104"/>
      <c r="F2302" s="104"/>
      <c r="G2302" s="104"/>
      <c r="H2302" s="104"/>
      <c r="I2302" s="104"/>
      <c r="J2302" s="104"/>
      <c r="K2302" s="104"/>
      <c r="L2302" s="104"/>
      <c r="M2302"/>
      <c r="N2302"/>
      <c r="O2302"/>
      <c r="P2302"/>
      <c r="Q2302"/>
      <c r="R2302"/>
      <c r="S2302"/>
      <c r="T2302"/>
      <c r="U2302"/>
      <c r="V2302"/>
      <c r="W2302"/>
      <c r="X2302"/>
      <c r="Y2302"/>
      <c r="Z2302"/>
      <c r="AA2302"/>
      <c r="AB2302"/>
      <c r="AC2302"/>
      <c r="AD2302"/>
      <c r="AE2302"/>
      <c r="AF2302"/>
      <c r="AG2302"/>
      <c r="AH2302"/>
      <c r="AI2302"/>
      <c r="AJ2302"/>
      <c r="AK2302"/>
      <c r="AL2302"/>
      <c r="AM2302"/>
      <c r="AN2302"/>
      <c r="AO2302"/>
      <c r="AP2302"/>
      <c r="AQ2302"/>
      <c r="AR2302"/>
      <c r="AS2302"/>
      <c r="AT2302"/>
      <c r="AU2302"/>
      <c r="AV2302"/>
      <c r="AW2302"/>
      <c r="AX2302"/>
      <c r="AY2302"/>
      <c r="AZ2302"/>
      <c r="BA2302"/>
      <c r="BB2302"/>
      <c r="BC2302"/>
      <c r="BD2302"/>
      <c r="BE2302"/>
      <c r="BF2302"/>
      <c r="BG2302"/>
      <c r="BH2302"/>
      <c r="BI2302"/>
      <c r="BJ2302"/>
      <c r="BK2302"/>
      <c r="BL2302"/>
      <c r="BM2302"/>
      <c r="BN2302"/>
      <c r="BO2302"/>
      <c r="BP2302"/>
      <c r="BQ2302"/>
      <c r="BR2302"/>
      <c r="BS2302"/>
      <c r="BT2302"/>
    </row>
    <row r="2303" spans="1:72" s="8" customFormat="1" x14ac:dyDescent="0.25">
      <c r="A2303" s="93"/>
      <c r="B2303" s="93"/>
      <c r="C2303" s="93"/>
      <c r="D2303" s="93"/>
      <c r="E2303" s="104"/>
      <c r="F2303" s="104"/>
      <c r="G2303" s="104"/>
      <c r="H2303" s="104"/>
      <c r="I2303" s="104"/>
      <c r="J2303" s="104"/>
      <c r="K2303" s="104"/>
      <c r="L2303" s="104"/>
      <c r="M2303"/>
      <c r="N2303"/>
      <c r="O2303"/>
      <c r="P2303"/>
      <c r="Q2303"/>
      <c r="R2303"/>
      <c r="S2303"/>
      <c r="T2303"/>
      <c r="U2303"/>
      <c r="V2303"/>
      <c r="W2303"/>
      <c r="X2303"/>
      <c r="Y2303"/>
      <c r="Z2303"/>
      <c r="AA2303"/>
      <c r="AB2303"/>
      <c r="AC2303"/>
      <c r="AD2303"/>
      <c r="AE2303"/>
      <c r="AF2303"/>
      <c r="AG2303"/>
      <c r="AH2303"/>
      <c r="AI2303"/>
      <c r="AJ2303"/>
      <c r="AK2303"/>
      <c r="AL2303"/>
      <c r="AM2303"/>
      <c r="AN2303"/>
      <c r="AO2303"/>
      <c r="AP2303"/>
      <c r="AQ2303"/>
      <c r="AR2303"/>
      <c r="AS2303"/>
      <c r="AT2303"/>
      <c r="AU2303"/>
      <c r="AV2303"/>
      <c r="AW2303"/>
      <c r="AX2303"/>
      <c r="AY2303"/>
      <c r="AZ2303"/>
      <c r="BA2303"/>
      <c r="BB2303"/>
      <c r="BC2303"/>
      <c r="BD2303"/>
      <c r="BE2303"/>
      <c r="BF2303"/>
      <c r="BG2303"/>
      <c r="BH2303"/>
      <c r="BI2303"/>
      <c r="BJ2303"/>
      <c r="BK2303"/>
      <c r="BL2303"/>
      <c r="BM2303"/>
      <c r="BN2303"/>
      <c r="BO2303"/>
      <c r="BP2303"/>
      <c r="BQ2303"/>
      <c r="BR2303"/>
      <c r="BS2303"/>
      <c r="BT2303"/>
    </row>
    <row r="2304" spans="1:72" s="8" customFormat="1" x14ac:dyDescent="0.25">
      <c r="A2304" s="93"/>
      <c r="B2304" s="93"/>
      <c r="C2304" s="93"/>
      <c r="D2304" s="93"/>
      <c r="E2304" s="104"/>
      <c r="F2304" s="104"/>
      <c r="G2304" s="104"/>
      <c r="H2304" s="104"/>
      <c r="I2304" s="104"/>
      <c r="J2304" s="104"/>
      <c r="K2304" s="104"/>
      <c r="L2304" s="104"/>
      <c r="M2304"/>
      <c r="N2304"/>
      <c r="O2304"/>
      <c r="P2304"/>
      <c r="Q2304"/>
      <c r="R2304"/>
      <c r="S2304"/>
      <c r="T2304"/>
      <c r="U2304"/>
      <c r="V2304"/>
      <c r="W2304"/>
      <c r="X2304"/>
      <c r="Y2304"/>
      <c r="Z2304"/>
      <c r="AA2304"/>
      <c r="AB2304"/>
      <c r="AC2304"/>
      <c r="AD2304"/>
      <c r="AE2304"/>
      <c r="AF2304"/>
      <c r="AG2304"/>
      <c r="AH2304"/>
      <c r="AI2304"/>
      <c r="AJ2304"/>
      <c r="AK2304"/>
      <c r="AL2304"/>
      <c r="AM2304"/>
      <c r="AN2304"/>
      <c r="AO2304"/>
      <c r="AP2304"/>
      <c r="AQ2304"/>
      <c r="AR2304"/>
      <c r="AS2304"/>
      <c r="AT2304"/>
      <c r="AU2304"/>
      <c r="AV2304"/>
      <c r="AW2304"/>
      <c r="AX2304"/>
      <c r="AY2304"/>
      <c r="AZ2304"/>
      <c r="BA2304"/>
      <c r="BB2304"/>
      <c r="BC2304"/>
      <c r="BD2304"/>
      <c r="BE2304"/>
      <c r="BF2304"/>
      <c r="BG2304"/>
      <c r="BH2304"/>
      <c r="BI2304"/>
      <c r="BJ2304"/>
      <c r="BK2304"/>
      <c r="BL2304"/>
      <c r="BM2304"/>
      <c r="BN2304"/>
      <c r="BO2304"/>
      <c r="BP2304"/>
      <c r="BQ2304"/>
      <c r="BR2304"/>
      <c r="BS2304"/>
      <c r="BT2304"/>
    </row>
    <row r="2305" spans="1:72" s="8" customFormat="1" x14ac:dyDescent="0.25">
      <c r="A2305" s="93"/>
      <c r="B2305" s="93"/>
      <c r="C2305" s="93"/>
      <c r="D2305" s="93"/>
      <c r="E2305" s="104"/>
      <c r="F2305" s="104"/>
      <c r="G2305" s="104"/>
      <c r="H2305" s="104"/>
      <c r="I2305" s="104"/>
      <c r="J2305" s="104"/>
      <c r="K2305" s="104"/>
      <c r="L2305" s="104"/>
      <c r="M2305"/>
      <c r="N2305"/>
      <c r="O2305"/>
      <c r="P2305"/>
      <c r="Q2305"/>
      <c r="R2305"/>
      <c r="S2305"/>
      <c r="T2305"/>
      <c r="U2305"/>
      <c r="V2305"/>
      <c r="W2305"/>
      <c r="X2305"/>
      <c r="Y2305"/>
      <c r="Z2305"/>
      <c r="AA2305"/>
      <c r="AB2305"/>
      <c r="AC2305"/>
      <c r="AD2305"/>
      <c r="AE2305"/>
      <c r="AF2305"/>
      <c r="AG2305"/>
      <c r="AH2305"/>
      <c r="AI2305"/>
      <c r="AJ2305"/>
      <c r="AK2305"/>
      <c r="AL2305"/>
      <c r="AM2305"/>
      <c r="AN2305"/>
      <c r="AO2305"/>
      <c r="AP2305"/>
      <c r="AQ2305"/>
      <c r="AR2305"/>
      <c r="AS2305"/>
      <c r="AT2305"/>
      <c r="AU2305"/>
      <c r="AV2305"/>
      <c r="AW2305"/>
      <c r="AX2305"/>
      <c r="AY2305"/>
      <c r="AZ2305"/>
      <c r="BA2305"/>
      <c r="BB2305"/>
      <c r="BC2305"/>
      <c r="BD2305"/>
      <c r="BE2305"/>
      <c r="BF2305"/>
      <c r="BG2305"/>
      <c r="BH2305"/>
      <c r="BI2305"/>
      <c r="BJ2305"/>
      <c r="BK2305"/>
      <c r="BL2305"/>
      <c r="BM2305"/>
      <c r="BN2305"/>
      <c r="BO2305"/>
      <c r="BP2305"/>
      <c r="BQ2305"/>
      <c r="BR2305"/>
      <c r="BS2305"/>
      <c r="BT2305"/>
    </row>
    <row r="2306" spans="1:72" s="8" customFormat="1" x14ac:dyDescent="0.25">
      <c r="A2306" s="93"/>
      <c r="B2306" s="93"/>
      <c r="C2306" s="93"/>
      <c r="D2306" s="93"/>
      <c r="E2306" s="104"/>
      <c r="F2306" s="104"/>
      <c r="G2306" s="104"/>
      <c r="H2306" s="104"/>
      <c r="I2306" s="104"/>
      <c r="J2306" s="104"/>
      <c r="K2306" s="104"/>
      <c r="L2306" s="104"/>
      <c r="M2306"/>
      <c r="N2306"/>
      <c r="O2306"/>
      <c r="P2306"/>
      <c r="Q2306"/>
      <c r="R2306"/>
      <c r="S2306"/>
      <c r="T2306"/>
      <c r="U2306"/>
      <c r="V2306"/>
      <c r="W2306"/>
      <c r="X2306"/>
      <c r="Y2306"/>
      <c r="Z2306"/>
      <c r="AA2306"/>
      <c r="AB2306"/>
      <c r="AC2306"/>
      <c r="AD2306"/>
      <c r="AE2306"/>
      <c r="AF2306"/>
      <c r="AG2306"/>
      <c r="AH2306"/>
      <c r="AI2306"/>
      <c r="AJ2306"/>
      <c r="AK2306"/>
      <c r="AL2306"/>
      <c r="AM2306"/>
      <c r="AN2306"/>
      <c r="AO2306"/>
      <c r="AP2306"/>
      <c r="AQ2306"/>
      <c r="AR2306"/>
      <c r="AS2306"/>
      <c r="AT2306"/>
      <c r="AU2306"/>
      <c r="AV2306"/>
      <c r="AW2306"/>
      <c r="AX2306"/>
      <c r="AY2306"/>
      <c r="AZ2306"/>
      <c r="BA2306"/>
      <c r="BB2306"/>
      <c r="BC2306"/>
      <c r="BD2306"/>
      <c r="BE2306"/>
      <c r="BF2306"/>
      <c r="BG2306"/>
      <c r="BH2306"/>
      <c r="BI2306"/>
      <c r="BJ2306"/>
      <c r="BK2306"/>
      <c r="BL2306"/>
      <c r="BM2306"/>
      <c r="BN2306"/>
      <c r="BO2306"/>
      <c r="BP2306"/>
      <c r="BQ2306"/>
      <c r="BR2306"/>
      <c r="BS2306"/>
      <c r="BT2306"/>
    </row>
    <row r="2307" spans="1:72" s="8" customFormat="1" x14ac:dyDescent="0.25">
      <c r="A2307" s="93"/>
      <c r="B2307" s="93"/>
      <c r="C2307" s="93"/>
      <c r="D2307" s="93"/>
      <c r="E2307" s="104"/>
      <c r="F2307" s="104"/>
      <c r="G2307" s="104"/>
      <c r="H2307" s="104"/>
      <c r="I2307" s="104"/>
      <c r="J2307" s="104"/>
      <c r="K2307" s="104"/>
      <c r="L2307" s="104"/>
      <c r="M2307"/>
      <c r="N2307"/>
      <c r="O2307"/>
      <c r="P2307"/>
      <c r="Q2307"/>
      <c r="R2307"/>
      <c r="S2307"/>
      <c r="T2307"/>
      <c r="U2307"/>
      <c r="V2307"/>
      <c r="W2307"/>
      <c r="X2307"/>
      <c r="Y2307"/>
      <c r="Z2307"/>
      <c r="AA2307"/>
      <c r="AB2307"/>
      <c r="AC2307"/>
      <c r="AD2307"/>
      <c r="AE2307"/>
      <c r="AF2307"/>
      <c r="AG2307"/>
      <c r="AH2307"/>
      <c r="AI2307"/>
      <c r="AJ2307"/>
      <c r="AK2307"/>
      <c r="AL2307"/>
      <c r="AM2307"/>
      <c r="AN2307"/>
      <c r="AO2307"/>
      <c r="AP2307"/>
      <c r="AQ2307"/>
      <c r="AR2307"/>
      <c r="AS2307"/>
      <c r="AT2307"/>
      <c r="AU2307"/>
      <c r="AV2307"/>
      <c r="AW2307"/>
      <c r="AX2307"/>
      <c r="AY2307"/>
      <c r="AZ2307"/>
      <c r="BA2307"/>
      <c r="BB2307"/>
      <c r="BC2307"/>
      <c r="BD2307"/>
      <c r="BE2307"/>
      <c r="BF2307"/>
      <c r="BG2307"/>
      <c r="BH2307"/>
      <c r="BI2307"/>
      <c r="BJ2307"/>
      <c r="BK2307"/>
      <c r="BL2307"/>
      <c r="BM2307"/>
      <c r="BN2307"/>
      <c r="BO2307"/>
      <c r="BP2307"/>
      <c r="BQ2307"/>
      <c r="BR2307"/>
      <c r="BS2307"/>
      <c r="BT2307"/>
    </row>
    <row r="2308" spans="1:72" s="8" customFormat="1" x14ac:dyDescent="0.25">
      <c r="A2308" s="93"/>
      <c r="B2308" s="93"/>
      <c r="C2308" s="93"/>
      <c r="D2308" s="93"/>
      <c r="E2308" s="104"/>
      <c r="F2308" s="104"/>
      <c r="G2308" s="104"/>
      <c r="H2308" s="104"/>
      <c r="I2308" s="104"/>
      <c r="J2308" s="104"/>
      <c r="K2308" s="104"/>
      <c r="L2308" s="104"/>
      <c r="M2308"/>
      <c r="N2308"/>
      <c r="O2308"/>
      <c r="P2308"/>
      <c r="Q2308"/>
      <c r="R2308"/>
      <c r="S2308"/>
      <c r="T2308"/>
      <c r="U2308"/>
      <c r="V2308"/>
      <c r="W2308"/>
      <c r="X2308"/>
      <c r="Y2308"/>
      <c r="Z2308"/>
      <c r="AA2308"/>
      <c r="AB2308"/>
      <c r="AC2308"/>
      <c r="AD2308"/>
      <c r="AE2308"/>
      <c r="AF2308"/>
      <c r="AG2308"/>
      <c r="AH2308"/>
      <c r="AI2308"/>
      <c r="AJ2308"/>
      <c r="AK2308"/>
      <c r="AL2308"/>
      <c r="AM2308"/>
      <c r="AN2308"/>
      <c r="AO2308"/>
      <c r="AP2308"/>
      <c r="AQ2308"/>
      <c r="AR2308"/>
      <c r="AS2308"/>
      <c r="AT2308"/>
      <c r="AU2308"/>
      <c r="AV2308"/>
      <c r="AW2308"/>
      <c r="AX2308"/>
      <c r="AY2308"/>
      <c r="AZ2308"/>
      <c r="BA2308"/>
      <c r="BB2308"/>
      <c r="BC2308"/>
      <c r="BD2308"/>
      <c r="BE2308"/>
      <c r="BF2308"/>
      <c r="BG2308"/>
      <c r="BH2308"/>
      <c r="BI2308"/>
      <c r="BJ2308"/>
      <c r="BK2308"/>
      <c r="BL2308"/>
      <c r="BM2308"/>
      <c r="BN2308"/>
      <c r="BO2308"/>
      <c r="BP2308"/>
      <c r="BQ2308"/>
      <c r="BR2308"/>
      <c r="BS2308"/>
      <c r="BT2308"/>
    </row>
    <row r="2309" spans="1:72" s="8" customFormat="1" x14ac:dyDescent="0.25">
      <c r="A2309" s="93"/>
      <c r="B2309" s="93"/>
      <c r="C2309" s="93"/>
      <c r="D2309" s="93"/>
      <c r="E2309" s="104"/>
      <c r="F2309" s="104"/>
      <c r="G2309" s="104"/>
      <c r="H2309" s="104"/>
      <c r="I2309" s="104"/>
      <c r="J2309" s="104"/>
      <c r="K2309" s="104"/>
      <c r="L2309" s="104"/>
      <c r="M2309"/>
      <c r="N2309"/>
      <c r="O2309"/>
      <c r="P2309"/>
      <c r="Q2309"/>
      <c r="R2309"/>
      <c r="S2309"/>
      <c r="T2309"/>
      <c r="U2309"/>
      <c r="V2309"/>
      <c r="W2309"/>
      <c r="X2309"/>
      <c r="Y2309"/>
      <c r="Z2309"/>
      <c r="AA2309"/>
      <c r="AB2309"/>
      <c r="AC2309"/>
      <c r="AD2309"/>
      <c r="AE2309"/>
      <c r="AF2309"/>
      <c r="AG2309"/>
      <c r="AH2309"/>
      <c r="AI2309"/>
      <c r="AJ2309"/>
      <c r="AK2309"/>
      <c r="AL2309"/>
      <c r="AM2309"/>
      <c r="AN2309"/>
      <c r="AO2309"/>
      <c r="AP2309"/>
      <c r="AQ2309"/>
      <c r="AR2309"/>
      <c r="AS2309"/>
      <c r="AT2309"/>
      <c r="AU2309"/>
      <c r="AV2309"/>
      <c r="AW2309"/>
      <c r="AX2309"/>
      <c r="AY2309"/>
      <c r="AZ2309"/>
      <c r="BA2309"/>
      <c r="BB2309"/>
      <c r="BC2309"/>
      <c r="BD2309"/>
      <c r="BE2309"/>
      <c r="BF2309"/>
      <c r="BG2309"/>
      <c r="BH2309"/>
      <c r="BI2309"/>
      <c r="BJ2309"/>
      <c r="BK2309"/>
      <c r="BL2309"/>
      <c r="BM2309"/>
      <c r="BN2309"/>
      <c r="BO2309"/>
      <c r="BP2309"/>
      <c r="BQ2309"/>
      <c r="BR2309"/>
      <c r="BS2309"/>
      <c r="BT2309"/>
    </row>
    <row r="2310" spans="1:72" s="8" customFormat="1" x14ac:dyDescent="0.25">
      <c r="A2310" s="93"/>
      <c r="B2310" s="93"/>
      <c r="C2310" s="93"/>
      <c r="D2310" s="93"/>
      <c r="E2310" s="104"/>
      <c r="F2310" s="104"/>
      <c r="G2310" s="104"/>
      <c r="H2310" s="104"/>
      <c r="I2310" s="104"/>
      <c r="J2310" s="104"/>
      <c r="K2310" s="104"/>
      <c r="L2310" s="104"/>
      <c r="M2310"/>
      <c r="N2310"/>
      <c r="O2310"/>
      <c r="P2310"/>
      <c r="Q2310"/>
      <c r="R2310"/>
      <c r="S2310"/>
      <c r="T2310"/>
      <c r="U2310"/>
      <c r="V2310"/>
      <c r="W2310"/>
      <c r="X2310"/>
      <c r="Y2310"/>
      <c r="Z2310"/>
      <c r="AA2310"/>
      <c r="AB2310"/>
      <c r="AC2310"/>
      <c r="AD2310"/>
      <c r="AE2310"/>
      <c r="AF2310"/>
      <c r="AG2310"/>
      <c r="AH2310"/>
      <c r="AI2310"/>
      <c r="AJ2310"/>
      <c r="AK2310"/>
      <c r="AL2310"/>
      <c r="AM2310"/>
      <c r="AN2310"/>
      <c r="AO2310"/>
      <c r="AP2310"/>
      <c r="AQ2310"/>
      <c r="AR2310"/>
      <c r="AS2310"/>
      <c r="AT2310"/>
      <c r="AU2310"/>
      <c r="AV2310"/>
      <c r="AW2310"/>
      <c r="AX2310"/>
      <c r="AY2310"/>
      <c r="AZ2310"/>
      <c r="BA2310"/>
      <c r="BB2310"/>
      <c r="BC2310"/>
      <c r="BD2310"/>
      <c r="BE2310"/>
      <c r="BF2310"/>
      <c r="BG2310"/>
      <c r="BH2310"/>
      <c r="BI2310"/>
      <c r="BJ2310"/>
      <c r="BK2310"/>
      <c r="BL2310"/>
      <c r="BM2310"/>
      <c r="BN2310"/>
      <c r="BO2310"/>
      <c r="BP2310"/>
      <c r="BQ2310"/>
      <c r="BR2310"/>
      <c r="BS2310"/>
      <c r="BT2310"/>
    </row>
    <row r="2311" spans="1:72" s="8" customFormat="1" x14ac:dyDescent="0.25">
      <c r="A2311" s="93"/>
      <c r="B2311" s="93"/>
      <c r="C2311" s="93"/>
      <c r="D2311" s="93"/>
      <c r="E2311" s="104"/>
      <c r="F2311" s="104"/>
      <c r="G2311" s="104"/>
      <c r="H2311" s="104"/>
      <c r="I2311" s="104"/>
      <c r="J2311" s="104"/>
      <c r="K2311" s="104"/>
      <c r="L2311" s="104"/>
      <c r="M2311"/>
      <c r="N2311"/>
      <c r="O2311"/>
      <c r="P2311"/>
      <c r="Q2311"/>
      <c r="R2311"/>
      <c r="S2311"/>
      <c r="T2311"/>
      <c r="U2311"/>
      <c r="V2311"/>
      <c r="W2311"/>
      <c r="X2311"/>
      <c r="Y2311"/>
      <c r="Z2311"/>
      <c r="AA2311"/>
      <c r="AB2311"/>
      <c r="AC2311"/>
      <c r="AD2311"/>
      <c r="AE2311"/>
      <c r="AF2311"/>
      <c r="AG2311"/>
      <c r="AH2311"/>
      <c r="AI2311"/>
      <c r="AJ2311"/>
      <c r="AK2311"/>
      <c r="AL2311"/>
      <c r="AM2311"/>
      <c r="AN2311"/>
      <c r="AO2311"/>
      <c r="AP2311"/>
      <c r="AQ2311"/>
      <c r="AR2311"/>
      <c r="AS2311"/>
      <c r="AT2311"/>
      <c r="AU2311"/>
      <c r="AV2311"/>
      <c r="AW2311"/>
      <c r="AX2311"/>
      <c r="AY2311"/>
      <c r="AZ2311"/>
      <c r="BA2311"/>
      <c r="BB2311"/>
      <c r="BC2311"/>
      <c r="BD2311"/>
      <c r="BE2311"/>
      <c r="BF2311"/>
      <c r="BG2311"/>
      <c r="BH2311"/>
      <c r="BI2311"/>
      <c r="BJ2311"/>
      <c r="BK2311"/>
      <c r="BL2311"/>
      <c r="BM2311"/>
      <c r="BN2311"/>
      <c r="BO2311"/>
      <c r="BP2311"/>
      <c r="BQ2311"/>
      <c r="BR2311"/>
      <c r="BS2311"/>
      <c r="BT2311"/>
    </row>
    <row r="2312" spans="1:72" s="8" customFormat="1" x14ac:dyDescent="0.25">
      <c r="A2312" s="93"/>
      <c r="B2312" s="93"/>
      <c r="C2312" s="93"/>
      <c r="D2312" s="93"/>
      <c r="E2312" s="104"/>
      <c r="F2312" s="104"/>
      <c r="G2312" s="104"/>
      <c r="H2312" s="104"/>
      <c r="I2312" s="104"/>
      <c r="J2312" s="104"/>
      <c r="K2312" s="104"/>
      <c r="L2312" s="104"/>
      <c r="M2312"/>
      <c r="N2312"/>
      <c r="O2312"/>
      <c r="P2312"/>
      <c r="Q2312"/>
      <c r="R2312"/>
      <c r="S2312"/>
      <c r="T2312"/>
      <c r="U2312"/>
      <c r="V2312"/>
      <c r="W2312"/>
      <c r="X2312"/>
      <c r="Y2312"/>
      <c r="Z2312"/>
      <c r="AA2312"/>
      <c r="AB2312"/>
      <c r="AC2312"/>
      <c r="AD2312"/>
      <c r="AE2312"/>
      <c r="AF2312"/>
      <c r="AG2312"/>
      <c r="AH2312"/>
      <c r="AI2312"/>
      <c r="AJ2312"/>
      <c r="AK2312"/>
      <c r="AL2312"/>
      <c r="AM2312"/>
      <c r="AN2312"/>
      <c r="AO2312"/>
      <c r="AP2312"/>
      <c r="AQ2312"/>
      <c r="AR2312"/>
      <c r="AS2312"/>
      <c r="AT2312"/>
      <c r="AU2312"/>
      <c r="AV2312"/>
      <c r="AW2312"/>
      <c r="AX2312"/>
      <c r="AY2312"/>
      <c r="AZ2312"/>
      <c r="BA2312"/>
      <c r="BB2312"/>
      <c r="BC2312"/>
      <c r="BD2312"/>
      <c r="BE2312"/>
      <c r="BF2312"/>
      <c r="BG2312"/>
      <c r="BH2312"/>
      <c r="BI2312"/>
      <c r="BJ2312"/>
      <c r="BK2312"/>
      <c r="BL2312"/>
      <c r="BM2312"/>
      <c r="BN2312"/>
      <c r="BO2312"/>
      <c r="BP2312"/>
      <c r="BQ2312"/>
      <c r="BR2312"/>
      <c r="BS2312"/>
      <c r="BT2312"/>
    </row>
    <row r="2313" spans="1:72" s="8" customFormat="1" x14ac:dyDescent="0.25">
      <c r="A2313" s="93"/>
      <c r="B2313" s="93"/>
      <c r="C2313" s="93"/>
      <c r="D2313" s="93"/>
      <c r="E2313" s="104"/>
      <c r="F2313" s="104"/>
      <c r="G2313" s="104"/>
      <c r="H2313" s="104"/>
      <c r="I2313" s="104"/>
      <c r="J2313" s="104"/>
      <c r="K2313" s="104"/>
      <c r="L2313" s="104"/>
      <c r="M2313"/>
      <c r="N2313"/>
      <c r="O2313"/>
      <c r="P2313"/>
      <c r="Q2313"/>
      <c r="R2313"/>
      <c r="S2313"/>
      <c r="T2313"/>
      <c r="U2313"/>
      <c r="V2313"/>
      <c r="W2313"/>
      <c r="X2313"/>
      <c r="Y2313"/>
      <c r="Z2313"/>
      <c r="AA2313"/>
      <c r="AB2313"/>
      <c r="AC2313"/>
      <c r="AD2313"/>
      <c r="AE2313"/>
      <c r="AF2313"/>
      <c r="AG2313"/>
      <c r="AH2313"/>
      <c r="AI2313"/>
      <c r="AJ2313"/>
      <c r="AK2313"/>
      <c r="AL2313"/>
      <c r="AM2313"/>
      <c r="AN2313"/>
      <c r="AO2313"/>
      <c r="AP2313"/>
      <c r="AQ2313"/>
      <c r="AR2313"/>
      <c r="AS2313"/>
      <c r="AT2313"/>
      <c r="AU2313"/>
      <c r="AV2313"/>
      <c r="AW2313"/>
      <c r="AX2313"/>
      <c r="AY2313"/>
      <c r="AZ2313"/>
      <c r="BA2313"/>
      <c r="BB2313"/>
      <c r="BC2313"/>
      <c r="BD2313"/>
      <c r="BE2313"/>
      <c r="BF2313"/>
      <c r="BG2313"/>
      <c r="BH2313"/>
      <c r="BI2313"/>
      <c r="BJ2313"/>
      <c r="BK2313"/>
      <c r="BL2313"/>
      <c r="BM2313"/>
      <c r="BN2313"/>
      <c r="BO2313"/>
      <c r="BP2313"/>
      <c r="BQ2313"/>
      <c r="BR2313"/>
      <c r="BS2313"/>
      <c r="BT2313"/>
    </row>
    <row r="2314" spans="1:72" s="8" customFormat="1" x14ac:dyDescent="0.25">
      <c r="A2314" s="93"/>
      <c r="B2314" s="93"/>
      <c r="C2314" s="93"/>
      <c r="D2314" s="93"/>
      <c r="E2314" s="104"/>
      <c r="F2314" s="104"/>
      <c r="G2314" s="104"/>
      <c r="H2314" s="104"/>
      <c r="I2314" s="104"/>
      <c r="J2314" s="104"/>
      <c r="K2314" s="104"/>
      <c r="L2314" s="104"/>
      <c r="M2314"/>
      <c r="N2314"/>
      <c r="O2314"/>
      <c r="P2314"/>
      <c r="Q2314"/>
      <c r="R2314"/>
      <c r="S2314"/>
      <c r="T2314"/>
      <c r="U2314"/>
      <c r="V2314"/>
      <c r="W2314"/>
      <c r="X2314"/>
      <c r="Y2314"/>
      <c r="Z2314"/>
      <c r="AA2314"/>
      <c r="AB2314"/>
      <c r="AC2314"/>
      <c r="AD2314"/>
      <c r="AE2314"/>
      <c r="AF2314"/>
      <c r="AG2314"/>
      <c r="AH2314"/>
      <c r="AI2314"/>
      <c r="AJ2314"/>
      <c r="AK2314"/>
      <c r="AL2314"/>
      <c r="AM2314"/>
      <c r="AN2314"/>
      <c r="AO2314"/>
      <c r="AP2314"/>
      <c r="AQ2314"/>
      <c r="AR2314"/>
      <c r="AS2314"/>
      <c r="AT2314"/>
      <c r="AU2314"/>
      <c r="AV2314"/>
      <c r="AW2314"/>
      <c r="AX2314"/>
      <c r="AY2314"/>
      <c r="AZ2314"/>
      <c r="BA2314"/>
      <c r="BB2314"/>
      <c r="BC2314"/>
      <c r="BD2314"/>
      <c r="BE2314"/>
      <c r="BF2314"/>
      <c r="BG2314"/>
      <c r="BH2314"/>
      <c r="BI2314"/>
      <c r="BJ2314"/>
      <c r="BK2314"/>
      <c r="BL2314"/>
      <c r="BM2314"/>
      <c r="BN2314"/>
      <c r="BO2314"/>
      <c r="BP2314"/>
      <c r="BQ2314"/>
      <c r="BR2314"/>
      <c r="BS2314"/>
      <c r="BT2314"/>
    </row>
    <row r="2315" spans="1:72" s="8" customFormat="1" x14ac:dyDescent="0.25">
      <c r="A2315" s="93"/>
      <c r="B2315" s="93"/>
      <c r="C2315" s="93"/>
      <c r="D2315" s="93"/>
      <c r="E2315" s="104"/>
      <c r="F2315" s="104"/>
      <c r="G2315" s="104"/>
      <c r="H2315" s="104"/>
      <c r="I2315" s="104"/>
      <c r="J2315" s="104"/>
      <c r="K2315" s="104"/>
      <c r="L2315" s="104"/>
      <c r="M2315"/>
      <c r="N2315"/>
      <c r="O2315"/>
      <c r="P2315"/>
      <c r="Q2315"/>
      <c r="R2315"/>
      <c r="S2315"/>
      <c r="T2315"/>
      <c r="U2315"/>
      <c r="V2315"/>
      <c r="W2315"/>
      <c r="X2315"/>
      <c r="Y2315"/>
      <c r="Z2315"/>
      <c r="AA2315"/>
      <c r="AB2315"/>
      <c r="AC2315"/>
      <c r="AD2315"/>
      <c r="AE2315"/>
      <c r="AF2315"/>
      <c r="AG2315"/>
      <c r="AH2315"/>
      <c r="AI2315"/>
      <c r="AJ2315"/>
      <c r="AK2315"/>
      <c r="AL2315"/>
      <c r="AM2315"/>
      <c r="AN2315"/>
      <c r="AO2315"/>
      <c r="AP2315"/>
      <c r="AQ2315"/>
      <c r="AR2315"/>
      <c r="AS2315"/>
      <c r="AT2315"/>
      <c r="AU2315"/>
      <c r="AV2315"/>
      <c r="AW2315"/>
      <c r="AX2315"/>
      <c r="AY2315"/>
      <c r="AZ2315"/>
      <c r="BA2315"/>
      <c r="BB2315"/>
      <c r="BC2315"/>
      <c r="BD2315"/>
      <c r="BE2315"/>
      <c r="BF2315"/>
      <c r="BG2315"/>
      <c r="BH2315"/>
      <c r="BI2315"/>
      <c r="BJ2315"/>
      <c r="BK2315"/>
      <c r="BL2315"/>
      <c r="BM2315"/>
      <c r="BN2315"/>
      <c r="BO2315"/>
      <c r="BP2315"/>
      <c r="BQ2315"/>
      <c r="BR2315"/>
      <c r="BS2315"/>
      <c r="BT2315"/>
    </row>
    <row r="2316" spans="1:72" s="8" customFormat="1" x14ac:dyDescent="0.25">
      <c r="A2316" s="93"/>
      <c r="B2316" s="93"/>
      <c r="C2316" s="93"/>
      <c r="D2316" s="93"/>
      <c r="E2316" s="104"/>
      <c r="F2316" s="104"/>
      <c r="G2316" s="104"/>
      <c r="H2316" s="104"/>
      <c r="I2316" s="104"/>
      <c r="J2316" s="104"/>
      <c r="K2316" s="104"/>
      <c r="L2316" s="104"/>
      <c r="M2316"/>
      <c r="N2316"/>
      <c r="O2316"/>
      <c r="P2316"/>
      <c r="Q2316"/>
      <c r="R2316"/>
      <c r="S2316"/>
      <c r="T2316"/>
      <c r="U2316"/>
      <c r="V2316"/>
      <c r="W2316"/>
      <c r="X2316"/>
      <c r="Y2316"/>
      <c r="Z2316"/>
      <c r="AA2316"/>
      <c r="AB2316"/>
      <c r="AC2316"/>
      <c r="AD2316"/>
      <c r="AE2316"/>
      <c r="AF2316"/>
      <c r="AG2316"/>
      <c r="AH2316"/>
      <c r="AI2316"/>
      <c r="AJ2316"/>
      <c r="AK2316"/>
      <c r="AL2316"/>
      <c r="AM2316"/>
      <c r="AN2316"/>
      <c r="AO2316"/>
      <c r="AP2316"/>
      <c r="AQ2316"/>
      <c r="AR2316"/>
      <c r="AS2316"/>
      <c r="AT2316"/>
      <c r="AU2316"/>
      <c r="AV2316"/>
      <c r="AW2316"/>
      <c r="AX2316"/>
      <c r="AY2316"/>
      <c r="AZ2316"/>
      <c r="BA2316"/>
      <c r="BB2316"/>
      <c r="BC2316"/>
      <c r="BD2316"/>
      <c r="BE2316"/>
      <c r="BF2316"/>
      <c r="BG2316"/>
      <c r="BH2316"/>
      <c r="BI2316"/>
      <c r="BJ2316"/>
      <c r="BK2316"/>
      <c r="BL2316"/>
      <c r="BM2316"/>
      <c r="BN2316"/>
      <c r="BO2316"/>
      <c r="BP2316"/>
      <c r="BQ2316"/>
      <c r="BR2316"/>
      <c r="BS2316"/>
      <c r="BT2316"/>
    </row>
    <row r="2317" spans="1:72" s="8" customFormat="1" x14ac:dyDescent="0.25">
      <c r="A2317" s="93"/>
      <c r="B2317" s="93"/>
      <c r="C2317" s="93"/>
      <c r="D2317" s="93"/>
      <c r="E2317" s="104"/>
      <c r="F2317" s="104"/>
      <c r="G2317" s="104"/>
      <c r="H2317" s="104"/>
      <c r="I2317" s="104"/>
      <c r="J2317" s="104"/>
      <c r="K2317" s="104"/>
      <c r="L2317" s="104"/>
      <c r="M2317"/>
      <c r="N2317"/>
      <c r="O2317"/>
      <c r="P2317"/>
      <c r="Q2317"/>
      <c r="R2317"/>
      <c r="S2317"/>
      <c r="T2317"/>
      <c r="U2317"/>
      <c r="V2317"/>
      <c r="W2317"/>
      <c r="X2317"/>
      <c r="Y2317"/>
      <c r="Z2317"/>
      <c r="AA2317"/>
      <c r="AB2317"/>
      <c r="AC2317"/>
      <c r="AD2317"/>
      <c r="AE2317"/>
      <c r="AF2317"/>
      <c r="AG2317"/>
      <c r="AH2317"/>
      <c r="AI2317"/>
      <c r="AJ2317"/>
      <c r="AK2317"/>
      <c r="AL2317"/>
      <c r="AM2317"/>
      <c r="AN2317"/>
      <c r="AO2317"/>
      <c r="AP2317"/>
      <c r="AQ2317"/>
      <c r="AR2317"/>
      <c r="AS2317"/>
      <c r="AT2317"/>
      <c r="AU2317"/>
      <c r="AV2317"/>
      <c r="AW2317"/>
      <c r="AX2317"/>
      <c r="AY2317"/>
      <c r="AZ2317"/>
      <c r="BA2317"/>
      <c r="BB2317"/>
      <c r="BC2317"/>
      <c r="BD2317"/>
      <c r="BE2317"/>
      <c r="BF2317"/>
      <c r="BG2317"/>
      <c r="BH2317"/>
      <c r="BI2317"/>
      <c r="BJ2317"/>
      <c r="BK2317"/>
      <c r="BL2317"/>
      <c r="BM2317"/>
      <c r="BN2317"/>
      <c r="BO2317"/>
      <c r="BP2317"/>
      <c r="BQ2317"/>
      <c r="BR2317"/>
      <c r="BS2317"/>
      <c r="BT2317"/>
    </row>
    <row r="2318" spans="1:72" s="8" customFormat="1" x14ac:dyDescent="0.25">
      <c r="A2318" s="93"/>
      <c r="B2318" s="93"/>
      <c r="C2318" s="93"/>
      <c r="D2318" s="93"/>
      <c r="E2318" s="104"/>
      <c r="F2318" s="104"/>
      <c r="G2318" s="104"/>
      <c r="H2318" s="104"/>
      <c r="I2318" s="104"/>
      <c r="J2318" s="104"/>
      <c r="K2318" s="104"/>
      <c r="L2318" s="104"/>
      <c r="M2318"/>
      <c r="N2318"/>
      <c r="O2318"/>
      <c r="P2318"/>
      <c r="Q2318"/>
      <c r="R2318"/>
      <c r="S2318"/>
      <c r="T2318"/>
      <c r="U2318"/>
      <c r="V2318"/>
      <c r="W2318"/>
      <c r="X2318"/>
      <c r="Y2318"/>
      <c r="Z2318"/>
      <c r="AA2318"/>
      <c r="AB2318"/>
      <c r="AC2318"/>
      <c r="AD2318"/>
      <c r="AE2318"/>
      <c r="AF2318"/>
      <c r="AG2318"/>
      <c r="AH2318"/>
      <c r="AI2318"/>
      <c r="AJ2318"/>
      <c r="AK2318"/>
      <c r="AL2318"/>
      <c r="AM2318"/>
      <c r="AN2318"/>
      <c r="AO2318"/>
      <c r="AP2318"/>
      <c r="AQ2318"/>
      <c r="AR2318"/>
      <c r="AS2318"/>
      <c r="AT2318"/>
      <c r="AU2318"/>
      <c r="AV2318"/>
      <c r="AW2318"/>
      <c r="AX2318"/>
      <c r="AY2318"/>
      <c r="AZ2318"/>
      <c r="BA2318"/>
      <c r="BB2318"/>
      <c r="BC2318"/>
      <c r="BD2318"/>
      <c r="BE2318"/>
      <c r="BF2318"/>
      <c r="BG2318"/>
      <c r="BH2318"/>
      <c r="BI2318"/>
      <c r="BJ2318"/>
      <c r="BK2318"/>
      <c r="BL2318"/>
      <c r="BM2318"/>
      <c r="BN2318"/>
      <c r="BO2318"/>
      <c r="BP2318"/>
      <c r="BQ2318"/>
      <c r="BR2318"/>
      <c r="BS2318"/>
      <c r="BT2318"/>
    </row>
    <row r="2319" spans="1:72" s="8" customFormat="1" x14ac:dyDescent="0.25">
      <c r="A2319" s="93"/>
      <c r="B2319" s="93"/>
      <c r="C2319" s="93"/>
      <c r="D2319" s="93"/>
      <c r="E2319" s="104"/>
      <c r="F2319" s="104"/>
      <c r="G2319" s="104"/>
      <c r="H2319" s="104"/>
      <c r="I2319" s="104"/>
      <c r="J2319" s="104"/>
      <c r="K2319" s="104"/>
      <c r="L2319" s="104"/>
      <c r="M2319"/>
      <c r="N2319"/>
      <c r="O2319"/>
      <c r="P2319"/>
      <c r="Q2319"/>
      <c r="R2319"/>
      <c r="S2319"/>
      <c r="T2319"/>
      <c r="U2319"/>
      <c r="V2319"/>
      <c r="W2319"/>
      <c r="X2319"/>
      <c r="Y2319"/>
      <c r="Z2319"/>
      <c r="AA2319"/>
      <c r="AB2319"/>
      <c r="AC2319"/>
      <c r="AD2319"/>
      <c r="AE2319"/>
      <c r="AF2319"/>
      <c r="AG2319"/>
      <c r="AH2319"/>
      <c r="AI2319"/>
      <c r="AJ2319"/>
      <c r="AK2319"/>
      <c r="AL2319"/>
      <c r="AM2319"/>
      <c r="AN2319"/>
      <c r="AO2319"/>
      <c r="AP2319"/>
      <c r="AQ2319"/>
      <c r="AR2319"/>
      <c r="AS2319"/>
      <c r="AT2319"/>
      <c r="AU2319"/>
      <c r="AV2319"/>
      <c r="AW2319"/>
      <c r="AX2319"/>
      <c r="AY2319"/>
      <c r="AZ2319"/>
      <c r="BA2319"/>
      <c r="BB2319"/>
      <c r="BC2319"/>
      <c r="BD2319"/>
      <c r="BE2319"/>
      <c r="BF2319"/>
      <c r="BG2319"/>
      <c r="BH2319"/>
      <c r="BI2319"/>
      <c r="BJ2319"/>
      <c r="BK2319"/>
      <c r="BL2319"/>
      <c r="BM2319"/>
      <c r="BN2319"/>
      <c r="BO2319"/>
      <c r="BP2319"/>
      <c r="BQ2319"/>
      <c r="BR2319"/>
      <c r="BS2319"/>
      <c r="BT2319"/>
    </row>
    <row r="2320" spans="1:72" s="8" customFormat="1" x14ac:dyDescent="0.25">
      <c r="A2320" s="93"/>
      <c r="B2320" s="93"/>
      <c r="C2320" s="93"/>
      <c r="D2320" s="93"/>
      <c r="E2320" s="104"/>
      <c r="F2320" s="104"/>
      <c r="G2320" s="104"/>
      <c r="H2320" s="104"/>
      <c r="I2320" s="104"/>
      <c r="J2320" s="104"/>
      <c r="K2320" s="104"/>
      <c r="L2320" s="104"/>
      <c r="M2320"/>
      <c r="N2320"/>
      <c r="O2320"/>
      <c r="P2320"/>
      <c r="Q2320"/>
      <c r="R2320"/>
      <c r="S2320"/>
      <c r="T2320"/>
      <c r="U2320"/>
      <c r="V2320"/>
      <c r="W2320"/>
      <c r="X2320"/>
      <c r="Y2320"/>
      <c r="Z2320"/>
      <c r="AA2320"/>
      <c r="AB2320"/>
      <c r="AC2320"/>
      <c r="AD2320"/>
      <c r="AE2320"/>
      <c r="AF2320"/>
      <c r="AG2320"/>
      <c r="AH2320"/>
      <c r="AI2320"/>
      <c r="AJ2320"/>
      <c r="AK2320"/>
      <c r="AL2320"/>
      <c r="AM2320"/>
      <c r="AN2320"/>
      <c r="AO2320"/>
      <c r="AP2320"/>
      <c r="AQ2320"/>
      <c r="AR2320"/>
      <c r="AS2320"/>
      <c r="AT2320"/>
      <c r="AU2320"/>
      <c r="AV2320"/>
      <c r="AW2320"/>
      <c r="AX2320"/>
      <c r="AY2320"/>
      <c r="AZ2320"/>
      <c r="BA2320"/>
      <c r="BB2320"/>
      <c r="BC2320"/>
      <c r="BD2320"/>
      <c r="BE2320"/>
      <c r="BF2320"/>
      <c r="BG2320"/>
      <c r="BH2320"/>
      <c r="BI2320"/>
      <c r="BJ2320"/>
      <c r="BK2320"/>
      <c r="BL2320"/>
      <c r="BM2320"/>
      <c r="BN2320"/>
      <c r="BO2320"/>
      <c r="BP2320"/>
      <c r="BQ2320"/>
      <c r="BR2320"/>
      <c r="BS2320"/>
      <c r="BT2320"/>
    </row>
    <row r="2321" spans="1:72" s="8" customFormat="1" x14ac:dyDescent="0.25">
      <c r="A2321" s="93"/>
      <c r="B2321" s="93"/>
      <c r="C2321" s="93"/>
      <c r="D2321" s="93"/>
      <c r="E2321" s="104"/>
      <c r="F2321" s="104"/>
      <c r="G2321" s="104"/>
      <c r="H2321" s="104"/>
      <c r="I2321" s="104"/>
      <c r="J2321" s="104"/>
      <c r="K2321" s="104"/>
      <c r="L2321" s="104"/>
      <c r="M2321"/>
      <c r="N2321"/>
      <c r="O2321"/>
      <c r="P2321"/>
      <c r="Q2321"/>
      <c r="R2321"/>
      <c r="S2321"/>
      <c r="T2321"/>
      <c r="U2321"/>
      <c r="V2321"/>
      <c r="W2321"/>
      <c r="X2321"/>
      <c r="Y2321"/>
      <c r="Z2321"/>
      <c r="AA2321"/>
      <c r="AB2321"/>
      <c r="AC2321"/>
      <c r="AD2321"/>
      <c r="AE2321"/>
      <c r="AF2321"/>
      <c r="AG2321"/>
      <c r="AH2321"/>
      <c r="AI2321"/>
      <c r="AJ2321"/>
      <c r="AK2321"/>
      <c r="AL2321"/>
      <c r="AM2321"/>
      <c r="AN2321"/>
      <c r="AO2321"/>
      <c r="AP2321"/>
      <c r="AQ2321"/>
      <c r="AR2321"/>
      <c r="AS2321"/>
      <c r="AT2321"/>
      <c r="AU2321"/>
      <c r="AV2321"/>
      <c r="AW2321"/>
      <c r="AX2321"/>
      <c r="AY2321"/>
      <c r="AZ2321"/>
      <c r="BA2321"/>
      <c r="BB2321"/>
      <c r="BC2321"/>
      <c r="BD2321"/>
      <c r="BE2321"/>
      <c r="BF2321"/>
      <c r="BG2321"/>
      <c r="BH2321"/>
      <c r="BI2321"/>
      <c r="BJ2321"/>
      <c r="BK2321"/>
      <c r="BL2321"/>
      <c r="BM2321"/>
      <c r="BN2321"/>
      <c r="BO2321"/>
      <c r="BP2321"/>
      <c r="BQ2321"/>
      <c r="BR2321"/>
      <c r="BS2321"/>
      <c r="BT2321"/>
    </row>
    <row r="2322" spans="1:72" s="8" customFormat="1" x14ac:dyDescent="0.25">
      <c r="A2322" s="93"/>
      <c r="B2322" s="93"/>
      <c r="C2322" s="93"/>
      <c r="D2322" s="93"/>
      <c r="E2322" s="104"/>
      <c r="F2322" s="104"/>
      <c r="G2322" s="104"/>
      <c r="H2322" s="104"/>
      <c r="I2322" s="104"/>
      <c r="J2322" s="104"/>
      <c r="K2322" s="104"/>
      <c r="L2322" s="104"/>
      <c r="M2322"/>
      <c r="N2322"/>
      <c r="O2322"/>
      <c r="P2322"/>
      <c r="Q2322"/>
      <c r="R2322"/>
      <c r="S2322"/>
      <c r="T2322"/>
      <c r="U2322"/>
      <c r="V2322"/>
      <c r="W2322"/>
      <c r="X2322"/>
      <c r="Y2322"/>
      <c r="Z2322"/>
      <c r="AA2322"/>
      <c r="AB2322"/>
      <c r="AC2322"/>
      <c r="AD2322"/>
      <c r="AE2322"/>
      <c r="AF2322"/>
      <c r="AG2322"/>
      <c r="AH2322"/>
      <c r="AI2322"/>
      <c r="AJ2322"/>
      <c r="AK2322"/>
      <c r="AL2322"/>
      <c r="AM2322"/>
      <c r="AN2322"/>
      <c r="AO2322"/>
      <c r="AP2322"/>
      <c r="AQ2322"/>
      <c r="AR2322"/>
      <c r="AS2322"/>
      <c r="AT2322"/>
      <c r="AU2322"/>
      <c r="AV2322"/>
      <c r="AW2322"/>
      <c r="AX2322"/>
      <c r="AY2322"/>
      <c r="AZ2322"/>
      <c r="BA2322"/>
      <c r="BB2322"/>
      <c r="BC2322"/>
      <c r="BD2322"/>
      <c r="BE2322"/>
      <c r="BF2322"/>
      <c r="BG2322"/>
      <c r="BH2322"/>
      <c r="BI2322"/>
      <c r="BJ2322"/>
      <c r="BK2322"/>
      <c r="BL2322"/>
      <c r="BM2322"/>
      <c r="BN2322"/>
      <c r="BO2322"/>
      <c r="BP2322"/>
      <c r="BQ2322"/>
      <c r="BR2322"/>
      <c r="BS2322"/>
      <c r="BT2322"/>
    </row>
    <row r="2323" spans="1:72" s="8" customFormat="1" x14ac:dyDescent="0.25">
      <c r="A2323" s="93"/>
      <c r="B2323" s="93"/>
      <c r="C2323" s="93"/>
      <c r="D2323" s="93"/>
      <c r="E2323" s="104"/>
      <c r="F2323" s="104"/>
      <c r="G2323" s="104"/>
      <c r="H2323" s="104"/>
      <c r="I2323" s="104"/>
      <c r="J2323" s="104"/>
      <c r="K2323" s="104"/>
      <c r="L2323" s="104"/>
      <c r="M2323"/>
      <c r="N2323"/>
      <c r="O2323"/>
      <c r="P2323"/>
      <c r="Q2323"/>
      <c r="R2323"/>
      <c r="S2323"/>
      <c r="T2323"/>
      <c r="U2323"/>
      <c r="V2323"/>
      <c r="W2323"/>
      <c r="X2323"/>
      <c r="Y2323"/>
      <c r="Z2323"/>
      <c r="AA2323"/>
      <c r="AB2323"/>
      <c r="AC2323"/>
      <c r="AD2323"/>
      <c r="AE2323"/>
      <c r="AF2323"/>
      <c r="AG2323"/>
      <c r="AH2323"/>
      <c r="AI2323"/>
      <c r="AJ2323"/>
      <c r="AK2323"/>
      <c r="AL2323"/>
      <c r="AM2323"/>
      <c r="AN2323"/>
      <c r="AO2323"/>
      <c r="AP2323"/>
      <c r="AQ2323"/>
      <c r="AR2323"/>
      <c r="AS2323"/>
      <c r="AT2323"/>
      <c r="AU2323"/>
      <c r="AV2323"/>
      <c r="AW2323"/>
      <c r="AX2323"/>
      <c r="AY2323"/>
      <c r="AZ2323"/>
      <c r="BA2323"/>
      <c r="BB2323"/>
      <c r="BC2323"/>
      <c r="BD2323"/>
      <c r="BE2323"/>
      <c r="BF2323"/>
      <c r="BG2323"/>
      <c r="BH2323"/>
      <c r="BI2323"/>
      <c r="BJ2323"/>
      <c r="BK2323"/>
      <c r="BL2323"/>
      <c r="BM2323"/>
      <c r="BN2323"/>
      <c r="BO2323"/>
      <c r="BP2323"/>
      <c r="BQ2323"/>
      <c r="BR2323"/>
      <c r="BS2323"/>
      <c r="BT2323"/>
    </row>
    <row r="2324" spans="1:72" s="8" customFormat="1" x14ac:dyDescent="0.25">
      <c r="A2324" s="93"/>
      <c r="B2324" s="93"/>
      <c r="C2324" s="93"/>
      <c r="D2324" s="93"/>
      <c r="E2324" s="104"/>
      <c r="F2324" s="104"/>
      <c r="G2324" s="104"/>
      <c r="H2324" s="104"/>
      <c r="I2324" s="104"/>
      <c r="J2324" s="104"/>
      <c r="K2324" s="104"/>
      <c r="L2324" s="104"/>
      <c r="M2324"/>
      <c r="N2324"/>
      <c r="O2324"/>
      <c r="P2324"/>
      <c r="Q2324"/>
      <c r="R2324"/>
      <c r="S2324"/>
      <c r="T2324"/>
      <c r="U2324"/>
      <c r="V2324"/>
      <c r="W2324"/>
      <c r="X2324"/>
      <c r="Y2324"/>
      <c r="Z2324"/>
      <c r="AA2324"/>
      <c r="AB2324"/>
      <c r="AC2324"/>
      <c r="AD2324"/>
      <c r="AE2324"/>
      <c r="AF2324"/>
      <c r="AG2324"/>
      <c r="AH2324"/>
      <c r="AI2324"/>
      <c r="AJ2324"/>
      <c r="AK2324"/>
      <c r="AL2324"/>
      <c r="AM2324"/>
      <c r="AN2324"/>
      <c r="AO2324"/>
      <c r="AP2324"/>
      <c r="AQ2324"/>
      <c r="AR2324"/>
      <c r="AS2324"/>
      <c r="AT2324"/>
      <c r="AU2324"/>
      <c r="AV2324"/>
      <c r="AW2324"/>
      <c r="AX2324"/>
      <c r="AY2324"/>
      <c r="AZ2324"/>
      <c r="BA2324"/>
      <c r="BB2324"/>
      <c r="BC2324"/>
      <c r="BD2324"/>
      <c r="BE2324"/>
      <c r="BF2324"/>
      <c r="BG2324"/>
      <c r="BH2324"/>
      <c r="BI2324"/>
      <c r="BJ2324"/>
      <c r="BK2324"/>
      <c r="BL2324"/>
      <c r="BM2324"/>
      <c r="BN2324"/>
      <c r="BO2324"/>
      <c r="BP2324"/>
      <c r="BQ2324"/>
      <c r="BR2324"/>
      <c r="BS2324"/>
      <c r="BT2324"/>
    </row>
    <row r="2325" spans="1:72" s="8" customFormat="1" x14ac:dyDescent="0.25">
      <c r="A2325" s="93"/>
      <c r="B2325" s="93"/>
      <c r="C2325" s="93"/>
      <c r="D2325" s="93"/>
      <c r="E2325" s="104"/>
      <c r="F2325" s="104"/>
      <c r="G2325" s="104"/>
      <c r="H2325" s="104"/>
      <c r="I2325" s="104"/>
      <c r="J2325" s="104"/>
      <c r="K2325" s="104"/>
      <c r="L2325" s="104"/>
      <c r="M2325"/>
      <c r="N2325"/>
      <c r="O2325"/>
      <c r="P2325"/>
      <c r="Q2325"/>
      <c r="R2325"/>
      <c r="S2325"/>
      <c r="T2325"/>
      <c r="U2325"/>
      <c r="V2325"/>
      <c r="W2325"/>
      <c r="X2325"/>
      <c r="Y2325"/>
      <c r="Z2325"/>
      <c r="AA2325"/>
      <c r="AB2325"/>
      <c r="AC2325"/>
      <c r="AD2325"/>
      <c r="AE2325"/>
      <c r="AF2325"/>
      <c r="AG2325"/>
      <c r="AH2325"/>
      <c r="AI2325"/>
      <c r="AJ2325"/>
      <c r="AK2325"/>
      <c r="AL2325"/>
      <c r="AM2325"/>
      <c r="AN2325"/>
      <c r="AO2325"/>
      <c r="AP2325"/>
      <c r="AQ2325"/>
      <c r="AR2325"/>
      <c r="AS2325"/>
      <c r="AT2325"/>
      <c r="AU2325"/>
      <c r="AV2325"/>
      <c r="AW2325"/>
      <c r="AX2325"/>
      <c r="AY2325"/>
      <c r="AZ2325"/>
      <c r="BA2325"/>
      <c r="BB2325"/>
      <c r="BC2325"/>
      <c r="BD2325"/>
      <c r="BE2325"/>
      <c r="BF2325"/>
      <c r="BG2325"/>
      <c r="BH2325"/>
      <c r="BI2325"/>
      <c r="BJ2325"/>
      <c r="BK2325"/>
      <c r="BL2325"/>
      <c r="BM2325"/>
      <c r="BN2325"/>
      <c r="BO2325"/>
      <c r="BP2325"/>
      <c r="BQ2325"/>
      <c r="BR2325"/>
      <c r="BS2325"/>
      <c r="BT2325"/>
    </row>
    <row r="2326" spans="1:72" s="8" customFormat="1" x14ac:dyDescent="0.25">
      <c r="A2326" s="93"/>
      <c r="B2326" s="93"/>
      <c r="C2326" s="93"/>
      <c r="D2326" s="93"/>
      <c r="E2326" s="104"/>
      <c r="F2326" s="104"/>
      <c r="G2326" s="104"/>
      <c r="H2326" s="104"/>
      <c r="I2326" s="104"/>
      <c r="J2326" s="104"/>
      <c r="K2326" s="104"/>
      <c r="L2326" s="104"/>
      <c r="M2326"/>
      <c r="N2326"/>
      <c r="O2326"/>
      <c r="P2326"/>
      <c r="Q2326"/>
      <c r="R2326"/>
      <c r="S2326"/>
      <c r="T2326"/>
      <c r="U2326"/>
      <c r="V2326"/>
      <c r="W2326"/>
      <c r="X2326"/>
      <c r="Y2326"/>
      <c r="Z2326"/>
      <c r="AA2326"/>
      <c r="AB2326"/>
      <c r="AC2326"/>
      <c r="AD2326"/>
      <c r="AE2326"/>
      <c r="AF2326"/>
      <c r="AG2326"/>
      <c r="AH2326"/>
      <c r="AI2326"/>
      <c r="AJ2326"/>
      <c r="AK2326"/>
      <c r="AL2326"/>
      <c r="AM2326"/>
      <c r="AN2326"/>
      <c r="AO2326"/>
      <c r="AP2326"/>
      <c r="AQ2326"/>
      <c r="AR2326"/>
      <c r="AS2326"/>
      <c r="AT2326"/>
      <c r="AU2326"/>
      <c r="AV2326"/>
      <c r="AW2326"/>
      <c r="AX2326"/>
      <c r="AY2326"/>
      <c r="AZ2326"/>
      <c r="BA2326"/>
      <c r="BB2326"/>
      <c r="BC2326"/>
      <c r="BD2326"/>
      <c r="BE2326"/>
      <c r="BF2326"/>
      <c r="BG2326"/>
      <c r="BH2326"/>
      <c r="BI2326"/>
      <c r="BJ2326"/>
      <c r="BK2326"/>
      <c r="BL2326"/>
      <c r="BM2326"/>
      <c r="BN2326"/>
      <c r="BO2326"/>
      <c r="BP2326"/>
      <c r="BQ2326"/>
      <c r="BR2326"/>
      <c r="BS2326"/>
      <c r="BT2326"/>
    </row>
    <row r="2327" spans="1:72" s="8" customFormat="1" x14ac:dyDescent="0.25">
      <c r="A2327" s="93"/>
      <c r="B2327" s="93"/>
      <c r="C2327" s="93"/>
      <c r="D2327" s="93"/>
      <c r="E2327" s="104"/>
      <c r="F2327" s="104"/>
      <c r="G2327" s="104"/>
      <c r="H2327" s="104"/>
      <c r="I2327" s="104"/>
      <c r="J2327" s="104"/>
      <c r="K2327" s="104"/>
      <c r="L2327" s="104"/>
      <c r="M2327"/>
      <c r="N2327"/>
      <c r="O2327"/>
      <c r="P2327"/>
      <c r="Q2327"/>
      <c r="R2327"/>
      <c r="S2327"/>
      <c r="T2327"/>
      <c r="U2327"/>
      <c r="V2327"/>
      <c r="W2327"/>
      <c r="X2327"/>
      <c r="Y2327"/>
      <c r="Z2327"/>
      <c r="AA2327"/>
      <c r="AB2327"/>
      <c r="AC2327"/>
      <c r="AD2327"/>
      <c r="AE2327"/>
      <c r="AF2327"/>
      <c r="AG2327"/>
      <c r="AH2327"/>
      <c r="AI2327"/>
      <c r="AJ2327"/>
      <c r="AK2327"/>
      <c r="AL2327"/>
      <c r="AM2327"/>
      <c r="AN2327"/>
      <c r="AO2327"/>
      <c r="AP2327"/>
      <c r="AQ2327"/>
      <c r="AR2327"/>
      <c r="AS2327"/>
      <c r="AT2327"/>
      <c r="AU2327"/>
      <c r="AV2327"/>
      <c r="AW2327"/>
      <c r="AX2327"/>
      <c r="AY2327"/>
      <c r="AZ2327"/>
      <c r="BA2327"/>
      <c r="BB2327"/>
      <c r="BC2327"/>
      <c r="BD2327"/>
      <c r="BE2327"/>
      <c r="BF2327"/>
      <c r="BG2327"/>
      <c r="BH2327"/>
      <c r="BI2327"/>
      <c r="BJ2327"/>
      <c r="BK2327"/>
      <c r="BL2327"/>
      <c r="BM2327"/>
      <c r="BN2327"/>
      <c r="BO2327"/>
      <c r="BP2327"/>
      <c r="BQ2327"/>
      <c r="BR2327"/>
      <c r="BS2327"/>
      <c r="BT2327"/>
    </row>
    <row r="2328" spans="1:72" s="8" customFormat="1" x14ac:dyDescent="0.25">
      <c r="A2328" s="93"/>
      <c r="B2328" s="93"/>
      <c r="C2328" s="93"/>
      <c r="D2328" s="93"/>
      <c r="E2328" s="104"/>
      <c r="F2328" s="104"/>
      <c r="G2328" s="104"/>
      <c r="H2328" s="104"/>
      <c r="I2328" s="104"/>
      <c r="J2328" s="104"/>
      <c r="K2328" s="104"/>
      <c r="L2328" s="104"/>
      <c r="M2328"/>
      <c r="N2328"/>
      <c r="O2328"/>
      <c r="P2328"/>
      <c r="Q2328"/>
      <c r="R2328"/>
      <c r="S2328"/>
      <c r="T2328"/>
      <c r="U2328"/>
      <c r="V2328"/>
      <c r="W2328"/>
      <c r="X2328"/>
      <c r="Y2328"/>
      <c r="Z2328"/>
      <c r="AA2328"/>
      <c r="AB2328"/>
      <c r="AC2328"/>
      <c r="AD2328"/>
      <c r="AE2328"/>
      <c r="AF2328"/>
      <c r="AG2328"/>
      <c r="AH2328"/>
      <c r="AI2328"/>
      <c r="AJ2328"/>
      <c r="AK2328"/>
      <c r="AL2328"/>
      <c r="AM2328"/>
      <c r="AN2328"/>
      <c r="AO2328"/>
      <c r="AP2328"/>
      <c r="AQ2328"/>
      <c r="AR2328"/>
      <c r="AS2328"/>
      <c r="AT2328"/>
      <c r="AU2328"/>
      <c r="AV2328"/>
      <c r="AW2328"/>
      <c r="AX2328"/>
      <c r="AY2328"/>
      <c r="AZ2328"/>
      <c r="BA2328"/>
      <c r="BB2328"/>
      <c r="BC2328"/>
      <c r="BD2328"/>
      <c r="BE2328"/>
      <c r="BF2328"/>
      <c r="BG2328"/>
      <c r="BH2328"/>
      <c r="BI2328"/>
      <c r="BJ2328"/>
      <c r="BK2328"/>
      <c r="BL2328"/>
      <c r="BM2328"/>
      <c r="BN2328"/>
      <c r="BO2328"/>
      <c r="BP2328"/>
      <c r="BQ2328"/>
      <c r="BR2328"/>
      <c r="BS2328"/>
      <c r="BT2328"/>
    </row>
    <row r="2329" spans="1:72" s="8" customFormat="1" x14ac:dyDescent="0.25">
      <c r="A2329" s="93"/>
      <c r="B2329" s="93"/>
      <c r="C2329" s="93"/>
      <c r="D2329" s="93"/>
      <c r="E2329" s="104"/>
      <c r="F2329" s="104"/>
      <c r="G2329" s="104"/>
      <c r="H2329" s="104"/>
      <c r="I2329" s="104"/>
      <c r="J2329" s="104"/>
      <c r="K2329" s="104"/>
      <c r="L2329" s="104"/>
      <c r="M2329"/>
      <c r="N2329"/>
      <c r="O2329"/>
      <c r="P2329"/>
      <c r="Q2329"/>
      <c r="R2329"/>
      <c r="S2329"/>
      <c r="T2329"/>
      <c r="U2329"/>
      <c r="V2329"/>
      <c r="W2329"/>
      <c r="X2329"/>
      <c r="Y2329"/>
      <c r="Z2329"/>
      <c r="AA2329"/>
      <c r="AB2329"/>
      <c r="AC2329"/>
      <c r="AD2329"/>
      <c r="AE2329"/>
      <c r="AF2329"/>
      <c r="AG2329"/>
      <c r="AH2329"/>
      <c r="AI2329"/>
      <c r="AJ2329"/>
      <c r="AK2329"/>
      <c r="AL2329"/>
      <c r="AM2329"/>
      <c r="AN2329"/>
      <c r="AO2329"/>
      <c r="AP2329"/>
      <c r="AQ2329"/>
      <c r="AR2329"/>
      <c r="AS2329"/>
      <c r="AT2329"/>
      <c r="AU2329"/>
      <c r="AV2329"/>
      <c r="AW2329"/>
      <c r="AX2329"/>
      <c r="AY2329"/>
      <c r="AZ2329"/>
      <c r="BA2329"/>
      <c r="BB2329"/>
      <c r="BC2329"/>
      <c r="BD2329"/>
      <c r="BE2329"/>
      <c r="BF2329"/>
      <c r="BG2329"/>
      <c r="BH2329"/>
      <c r="BI2329"/>
      <c r="BJ2329"/>
      <c r="BK2329"/>
      <c r="BL2329"/>
      <c r="BM2329"/>
      <c r="BN2329"/>
      <c r="BO2329"/>
      <c r="BP2329"/>
      <c r="BQ2329"/>
      <c r="BR2329"/>
      <c r="BS2329"/>
      <c r="BT2329"/>
    </row>
    <row r="2330" spans="1:72" s="8" customFormat="1" x14ac:dyDescent="0.25">
      <c r="A2330" s="93"/>
      <c r="B2330" s="93"/>
      <c r="C2330" s="93"/>
      <c r="D2330" s="93"/>
      <c r="E2330" s="104"/>
      <c r="F2330" s="104"/>
      <c r="G2330" s="104"/>
      <c r="H2330" s="104"/>
      <c r="I2330" s="104"/>
      <c r="J2330" s="104"/>
      <c r="K2330" s="104"/>
      <c r="L2330" s="104"/>
      <c r="M2330"/>
      <c r="N2330"/>
      <c r="O2330"/>
      <c r="P2330"/>
      <c r="Q2330"/>
      <c r="R2330"/>
      <c r="S2330"/>
      <c r="T2330"/>
      <c r="U2330"/>
      <c r="V2330"/>
      <c r="W2330"/>
      <c r="X2330"/>
      <c r="Y2330"/>
      <c r="Z2330"/>
      <c r="AA2330"/>
      <c r="AB2330"/>
      <c r="AC2330"/>
      <c r="AD2330"/>
      <c r="AE2330"/>
      <c r="AF2330"/>
      <c r="AG2330"/>
      <c r="AH2330"/>
      <c r="AI2330"/>
      <c r="AJ2330"/>
      <c r="AK2330"/>
      <c r="AL2330"/>
      <c r="AM2330"/>
      <c r="AN2330"/>
      <c r="AO2330"/>
      <c r="AP2330"/>
      <c r="AQ2330"/>
      <c r="AR2330"/>
      <c r="AS2330"/>
      <c r="AT2330"/>
      <c r="AU2330"/>
      <c r="AV2330"/>
      <c r="AW2330"/>
      <c r="AX2330"/>
      <c r="AY2330"/>
      <c r="AZ2330"/>
      <c r="BA2330"/>
      <c r="BB2330"/>
      <c r="BC2330"/>
      <c r="BD2330"/>
      <c r="BE2330"/>
      <c r="BF2330"/>
      <c r="BG2330"/>
      <c r="BH2330"/>
      <c r="BI2330"/>
      <c r="BJ2330"/>
      <c r="BK2330"/>
      <c r="BL2330"/>
      <c r="BM2330"/>
      <c r="BN2330"/>
      <c r="BO2330"/>
      <c r="BP2330"/>
      <c r="BQ2330"/>
      <c r="BR2330"/>
      <c r="BS2330"/>
      <c r="BT2330"/>
    </row>
    <row r="2331" spans="1:72" s="8" customFormat="1" x14ac:dyDescent="0.25">
      <c r="A2331" s="93"/>
      <c r="B2331" s="93"/>
      <c r="C2331" s="93"/>
      <c r="D2331" s="93"/>
      <c r="E2331" s="104"/>
      <c r="F2331" s="104"/>
      <c r="G2331" s="104"/>
      <c r="H2331" s="104"/>
      <c r="I2331" s="104"/>
      <c r="J2331" s="104"/>
      <c r="K2331" s="104"/>
      <c r="L2331" s="104"/>
      <c r="M2331"/>
      <c r="N2331"/>
      <c r="O2331"/>
      <c r="P2331"/>
      <c r="Q2331"/>
      <c r="R2331"/>
      <c r="S2331"/>
      <c r="T2331"/>
      <c r="U2331"/>
      <c r="V2331"/>
      <c r="W2331"/>
      <c r="X2331"/>
      <c r="Y2331"/>
      <c r="Z2331"/>
      <c r="AA2331"/>
      <c r="AB2331"/>
      <c r="AC2331"/>
      <c r="AD2331"/>
      <c r="AE2331"/>
      <c r="AF2331"/>
      <c r="AG2331"/>
      <c r="AH2331"/>
      <c r="AI2331"/>
      <c r="AJ2331"/>
      <c r="AK2331"/>
      <c r="AL2331"/>
      <c r="AM2331"/>
      <c r="AN2331"/>
      <c r="AO2331"/>
      <c r="AP2331"/>
      <c r="AQ2331"/>
      <c r="AR2331"/>
      <c r="AS2331"/>
      <c r="AT2331"/>
      <c r="AU2331"/>
      <c r="AV2331"/>
      <c r="AW2331"/>
      <c r="AX2331"/>
      <c r="AY2331"/>
      <c r="AZ2331"/>
      <c r="BA2331"/>
      <c r="BB2331"/>
      <c r="BC2331"/>
      <c r="BD2331"/>
      <c r="BE2331"/>
      <c r="BF2331"/>
      <c r="BG2331"/>
      <c r="BH2331"/>
      <c r="BI2331"/>
      <c r="BJ2331"/>
      <c r="BK2331"/>
      <c r="BL2331"/>
      <c r="BM2331"/>
      <c r="BN2331"/>
      <c r="BO2331"/>
      <c r="BP2331"/>
      <c r="BQ2331"/>
      <c r="BR2331"/>
      <c r="BS2331"/>
      <c r="BT2331"/>
    </row>
    <row r="2332" spans="1:72" s="8" customFormat="1" x14ac:dyDescent="0.25">
      <c r="A2332" s="93"/>
      <c r="B2332" s="93"/>
      <c r="C2332" s="93"/>
      <c r="D2332" s="93"/>
      <c r="E2332" s="104"/>
      <c r="F2332" s="104"/>
      <c r="G2332" s="104"/>
      <c r="H2332" s="104"/>
      <c r="I2332" s="104"/>
      <c r="J2332" s="104"/>
      <c r="K2332" s="104"/>
      <c r="L2332" s="104"/>
      <c r="M2332"/>
      <c r="N2332"/>
      <c r="O2332"/>
      <c r="P2332"/>
      <c r="Q2332"/>
      <c r="R2332"/>
      <c r="S2332"/>
      <c r="T2332"/>
      <c r="U2332"/>
      <c r="V2332"/>
      <c r="W2332"/>
      <c r="X2332"/>
      <c r="Y2332"/>
      <c r="Z2332"/>
      <c r="AA2332"/>
      <c r="AB2332"/>
      <c r="AC2332"/>
      <c r="AD2332"/>
      <c r="AE2332"/>
      <c r="AF2332"/>
      <c r="AG2332"/>
      <c r="AH2332"/>
      <c r="AI2332"/>
      <c r="AJ2332"/>
      <c r="AK2332"/>
      <c r="AL2332"/>
      <c r="AM2332"/>
      <c r="AN2332"/>
      <c r="AO2332"/>
      <c r="AP2332"/>
      <c r="AQ2332"/>
      <c r="AR2332"/>
      <c r="AS2332"/>
      <c r="AT2332"/>
      <c r="AU2332"/>
      <c r="AV2332"/>
      <c r="AW2332"/>
      <c r="AX2332"/>
      <c r="AY2332"/>
      <c r="AZ2332"/>
      <c r="BA2332"/>
      <c r="BB2332"/>
      <c r="BC2332"/>
      <c r="BD2332"/>
      <c r="BE2332"/>
      <c r="BF2332"/>
      <c r="BG2332"/>
      <c r="BH2332"/>
      <c r="BI2332"/>
      <c r="BJ2332"/>
      <c r="BK2332"/>
      <c r="BL2332"/>
      <c r="BM2332"/>
      <c r="BN2332"/>
      <c r="BO2332"/>
      <c r="BP2332"/>
      <c r="BQ2332"/>
      <c r="BR2332"/>
      <c r="BS2332"/>
      <c r="BT2332"/>
    </row>
    <row r="2333" spans="1:72" s="8" customFormat="1" x14ac:dyDescent="0.25">
      <c r="A2333" s="93"/>
      <c r="B2333" s="93"/>
      <c r="C2333" s="93"/>
      <c r="D2333" s="93"/>
      <c r="E2333" s="104"/>
      <c r="F2333" s="104"/>
      <c r="G2333" s="104"/>
      <c r="H2333" s="104"/>
      <c r="I2333" s="104"/>
      <c r="J2333" s="104"/>
      <c r="K2333" s="104"/>
      <c r="L2333" s="104"/>
      <c r="M2333"/>
      <c r="N2333"/>
      <c r="O2333"/>
      <c r="P2333"/>
      <c r="Q2333"/>
      <c r="R2333"/>
      <c r="S2333"/>
      <c r="T2333"/>
      <c r="U2333"/>
      <c r="V2333"/>
      <c r="W2333"/>
      <c r="X2333"/>
      <c r="Y2333"/>
      <c r="Z2333"/>
      <c r="AA2333"/>
      <c r="AB2333"/>
      <c r="AC2333"/>
      <c r="AD2333"/>
      <c r="AE2333"/>
      <c r="AF2333"/>
      <c r="AG2333"/>
      <c r="AH2333"/>
      <c r="AI2333"/>
      <c r="AJ2333"/>
      <c r="AK2333"/>
      <c r="AL2333"/>
      <c r="AM2333"/>
      <c r="AN2333"/>
      <c r="AO2333"/>
      <c r="AP2333"/>
      <c r="AQ2333"/>
      <c r="AR2333"/>
      <c r="AS2333"/>
      <c r="AT2333"/>
      <c r="AU2333"/>
      <c r="AV2333"/>
      <c r="AW2333"/>
      <c r="AX2333"/>
      <c r="AY2333"/>
      <c r="AZ2333"/>
      <c r="BA2333"/>
      <c r="BB2333"/>
      <c r="BC2333"/>
      <c r="BD2333"/>
      <c r="BE2333"/>
      <c r="BF2333"/>
      <c r="BG2333"/>
      <c r="BH2333"/>
      <c r="BI2333"/>
      <c r="BJ2333"/>
      <c r="BK2333"/>
      <c r="BL2333"/>
      <c r="BM2333"/>
      <c r="BN2333"/>
      <c r="BO2333"/>
      <c r="BP2333"/>
      <c r="BQ2333"/>
      <c r="BR2333"/>
      <c r="BS2333"/>
      <c r="BT2333"/>
    </row>
    <row r="2334" spans="1:72" s="8" customFormat="1" x14ac:dyDescent="0.25">
      <c r="A2334" s="93"/>
      <c r="B2334" s="93"/>
      <c r="C2334" s="93"/>
      <c r="D2334" s="93"/>
      <c r="E2334" s="104"/>
      <c r="F2334" s="104"/>
      <c r="G2334" s="104"/>
      <c r="H2334" s="104"/>
      <c r="I2334" s="104"/>
      <c r="J2334" s="104"/>
      <c r="K2334" s="104"/>
      <c r="L2334" s="104"/>
      <c r="M2334"/>
      <c r="N2334"/>
      <c r="O2334"/>
      <c r="P2334"/>
      <c r="Q2334"/>
      <c r="R2334"/>
      <c r="S2334"/>
      <c r="T2334"/>
      <c r="U2334"/>
      <c r="V2334"/>
      <c r="W2334"/>
      <c r="X2334"/>
      <c r="Y2334"/>
      <c r="Z2334"/>
      <c r="AA2334"/>
      <c r="AB2334"/>
      <c r="AC2334"/>
      <c r="AD2334"/>
      <c r="AE2334"/>
      <c r="AF2334"/>
      <c r="AG2334"/>
      <c r="AH2334"/>
      <c r="AI2334"/>
      <c r="AJ2334"/>
      <c r="AK2334"/>
      <c r="AL2334"/>
      <c r="AM2334"/>
      <c r="AN2334"/>
      <c r="AO2334"/>
      <c r="AP2334"/>
      <c r="AQ2334"/>
      <c r="AR2334"/>
      <c r="AS2334"/>
      <c r="AT2334"/>
      <c r="AU2334"/>
      <c r="AV2334"/>
      <c r="AW2334"/>
      <c r="AX2334"/>
      <c r="AY2334"/>
      <c r="AZ2334"/>
      <c r="BA2334"/>
      <c r="BB2334"/>
      <c r="BC2334"/>
      <c r="BD2334"/>
      <c r="BE2334"/>
      <c r="BF2334"/>
      <c r="BG2334"/>
      <c r="BH2334"/>
      <c r="BI2334"/>
      <c r="BJ2334"/>
      <c r="BK2334"/>
      <c r="BL2334"/>
      <c r="BM2334"/>
      <c r="BN2334"/>
      <c r="BO2334"/>
      <c r="BP2334"/>
      <c r="BQ2334"/>
      <c r="BR2334"/>
      <c r="BS2334"/>
      <c r="BT2334"/>
    </row>
    <row r="2335" spans="1:72" s="8" customFormat="1" x14ac:dyDescent="0.25">
      <c r="A2335" s="93"/>
      <c r="B2335" s="93"/>
      <c r="C2335" s="93"/>
      <c r="D2335" s="93"/>
      <c r="E2335" s="104"/>
      <c r="F2335" s="104"/>
      <c r="G2335" s="104"/>
      <c r="H2335" s="104"/>
      <c r="I2335" s="104"/>
      <c r="J2335" s="104"/>
      <c r="K2335" s="104"/>
      <c r="L2335" s="104"/>
      <c r="M2335"/>
      <c r="N2335"/>
      <c r="O2335"/>
      <c r="P2335"/>
      <c r="Q2335"/>
      <c r="R2335"/>
      <c r="S2335"/>
      <c r="T2335"/>
      <c r="U2335"/>
      <c r="V2335"/>
      <c r="W2335"/>
      <c r="X2335"/>
      <c r="Y2335"/>
      <c r="Z2335"/>
      <c r="AA2335"/>
      <c r="AB2335"/>
      <c r="AC2335"/>
      <c r="AD2335"/>
      <c r="AE2335"/>
      <c r="AF2335"/>
      <c r="AG2335"/>
      <c r="AH2335"/>
      <c r="AI2335"/>
      <c r="AJ2335"/>
      <c r="AK2335"/>
      <c r="AL2335"/>
      <c r="AM2335"/>
      <c r="AN2335"/>
      <c r="AO2335"/>
      <c r="AP2335"/>
      <c r="AQ2335"/>
      <c r="AR2335"/>
      <c r="AS2335"/>
      <c r="AT2335"/>
      <c r="AU2335"/>
      <c r="AV2335"/>
      <c r="AW2335"/>
      <c r="AX2335"/>
      <c r="AY2335"/>
      <c r="AZ2335"/>
      <c r="BA2335"/>
      <c r="BB2335"/>
      <c r="BC2335"/>
      <c r="BD2335"/>
      <c r="BE2335"/>
      <c r="BF2335"/>
      <c r="BG2335"/>
      <c r="BH2335"/>
      <c r="BI2335"/>
      <c r="BJ2335"/>
      <c r="BK2335"/>
      <c r="BL2335"/>
      <c r="BM2335"/>
      <c r="BN2335"/>
      <c r="BO2335"/>
      <c r="BP2335"/>
      <c r="BQ2335"/>
      <c r="BR2335"/>
      <c r="BS2335"/>
      <c r="BT2335"/>
    </row>
    <row r="2336" spans="1:72" s="8" customFormat="1" x14ac:dyDescent="0.25">
      <c r="A2336" s="93"/>
      <c r="B2336" s="93"/>
      <c r="C2336" s="93"/>
      <c r="D2336" s="93"/>
      <c r="E2336" s="104"/>
      <c r="F2336" s="104"/>
      <c r="G2336" s="104"/>
      <c r="H2336" s="104"/>
      <c r="I2336" s="104"/>
      <c r="J2336" s="104"/>
      <c r="K2336" s="104"/>
      <c r="L2336" s="104"/>
      <c r="M2336"/>
      <c r="N2336"/>
      <c r="O2336"/>
      <c r="P2336"/>
      <c r="Q2336"/>
      <c r="R2336"/>
      <c r="S2336"/>
      <c r="T2336"/>
      <c r="U2336"/>
      <c r="V2336"/>
      <c r="W2336"/>
      <c r="X2336"/>
      <c r="Y2336"/>
      <c r="Z2336"/>
      <c r="AA2336"/>
      <c r="AB2336"/>
      <c r="AC2336"/>
      <c r="AD2336"/>
      <c r="AE2336"/>
      <c r="AF2336"/>
      <c r="AG2336"/>
      <c r="AH2336"/>
      <c r="AI2336"/>
      <c r="AJ2336"/>
      <c r="AK2336"/>
      <c r="AL2336"/>
      <c r="AM2336"/>
      <c r="AN2336"/>
      <c r="AO2336"/>
      <c r="AP2336"/>
      <c r="AQ2336"/>
      <c r="AR2336"/>
      <c r="AS2336"/>
      <c r="AT2336"/>
      <c r="AU2336"/>
      <c r="AV2336"/>
      <c r="AW2336"/>
      <c r="AX2336"/>
      <c r="AY2336"/>
      <c r="AZ2336"/>
      <c r="BA2336"/>
      <c r="BB2336"/>
      <c r="BC2336"/>
      <c r="BD2336"/>
      <c r="BE2336"/>
      <c r="BF2336"/>
      <c r="BG2336"/>
      <c r="BH2336"/>
      <c r="BI2336"/>
      <c r="BJ2336"/>
      <c r="BK2336"/>
      <c r="BL2336"/>
      <c r="BM2336"/>
      <c r="BN2336"/>
      <c r="BO2336"/>
      <c r="BP2336"/>
      <c r="BQ2336"/>
      <c r="BR2336"/>
      <c r="BS2336"/>
      <c r="BT2336"/>
    </row>
    <row r="2337" spans="1:72" s="8" customFormat="1" x14ac:dyDescent="0.25">
      <c r="A2337" s="93"/>
      <c r="B2337" s="93"/>
      <c r="C2337" s="93"/>
      <c r="D2337" s="93"/>
      <c r="E2337" s="104"/>
      <c r="F2337" s="104"/>
      <c r="G2337" s="104"/>
      <c r="H2337" s="104"/>
      <c r="I2337" s="104"/>
      <c r="J2337" s="104"/>
      <c r="K2337" s="104"/>
      <c r="L2337" s="104"/>
      <c r="M2337"/>
      <c r="N2337"/>
      <c r="O2337"/>
      <c r="P2337"/>
      <c r="Q2337"/>
      <c r="R2337"/>
      <c r="S2337"/>
      <c r="T2337"/>
      <c r="U2337"/>
      <c r="V2337"/>
      <c r="W2337"/>
      <c r="X2337"/>
      <c r="Y2337"/>
      <c r="Z2337"/>
      <c r="AA2337"/>
      <c r="AB2337"/>
      <c r="AC2337"/>
      <c r="AD2337"/>
      <c r="AE2337"/>
      <c r="AF2337"/>
      <c r="AG2337"/>
      <c r="AH2337"/>
      <c r="AI2337"/>
      <c r="AJ2337"/>
      <c r="AK2337"/>
      <c r="AL2337"/>
      <c r="AM2337"/>
      <c r="AN2337"/>
      <c r="AO2337"/>
      <c r="AP2337"/>
      <c r="AQ2337"/>
      <c r="AR2337"/>
      <c r="AS2337"/>
      <c r="AT2337"/>
      <c r="AU2337"/>
      <c r="AV2337"/>
      <c r="AW2337"/>
      <c r="AX2337"/>
      <c r="AY2337"/>
      <c r="AZ2337"/>
      <c r="BA2337"/>
      <c r="BB2337"/>
      <c r="BC2337"/>
      <c r="BD2337"/>
      <c r="BE2337"/>
      <c r="BF2337"/>
      <c r="BG2337"/>
      <c r="BH2337"/>
      <c r="BI2337"/>
      <c r="BJ2337"/>
      <c r="BK2337"/>
      <c r="BL2337"/>
      <c r="BM2337"/>
      <c r="BN2337"/>
      <c r="BO2337"/>
      <c r="BP2337"/>
      <c r="BQ2337"/>
      <c r="BR2337"/>
      <c r="BS2337"/>
      <c r="BT2337"/>
    </row>
    <row r="2338" spans="1:72" s="8" customFormat="1" x14ac:dyDescent="0.25">
      <c r="A2338" s="93"/>
      <c r="B2338" s="93"/>
      <c r="C2338" s="93"/>
      <c r="D2338" s="93"/>
      <c r="E2338" s="104"/>
      <c r="F2338" s="104"/>
      <c r="G2338" s="104"/>
      <c r="H2338" s="104"/>
      <c r="I2338" s="104"/>
      <c r="J2338" s="104"/>
      <c r="K2338" s="104"/>
      <c r="L2338" s="104"/>
      <c r="M2338"/>
      <c r="N2338"/>
      <c r="O2338"/>
      <c r="P2338"/>
      <c r="Q2338"/>
      <c r="R2338"/>
      <c r="S2338"/>
      <c r="T2338"/>
      <c r="U2338"/>
      <c r="V2338"/>
      <c r="W2338"/>
      <c r="X2338"/>
      <c r="Y2338"/>
      <c r="Z2338"/>
      <c r="AA2338"/>
      <c r="AB2338"/>
      <c r="AC2338"/>
      <c r="AD2338"/>
      <c r="AE2338"/>
      <c r="AF2338"/>
      <c r="AG2338"/>
      <c r="AH2338"/>
      <c r="AI2338"/>
      <c r="AJ2338"/>
      <c r="AK2338"/>
      <c r="AL2338"/>
      <c r="AM2338"/>
      <c r="AN2338"/>
      <c r="AO2338"/>
      <c r="AP2338"/>
      <c r="AQ2338"/>
      <c r="AR2338"/>
      <c r="AS2338"/>
      <c r="AT2338"/>
      <c r="AU2338"/>
      <c r="AV2338"/>
      <c r="AW2338"/>
      <c r="AX2338"/>
      <c r="AY2338"/>
      <c r="AZ2338"/>
      <c r="BA2338"/>
      <c r="BB2338"/>
      <c r="BC2338"/>
      <c r="BD2338"/>
      <c r="BE2338"/>
      <c r="BF2338"/>
      <c r="BG2338"/>
      <c r="BH2338"/>
      <c r="BI2338"/>
      <c r="BJ2338"/>
      <c r="BK2338"/>
      <c r="BL2338"/>
      <c r="BM2338"/>
      <c r="BN2338"/>
      <c r="BO2338"/>
      <c r="BP2338"/>
      <c r="BQ2338"/>
      <c r="BR2338"/>
      <c r="BS2338"/>
      <c r="BT2338"/>
    </row>
    <row r="2339" spans="1:72" s="8" customFormat="1" x14ac:dyDescent="0.25">
      <c r="A2339" s="93"/>
      <c r="B2339" s="93"/>
      <c r="C2339" s="93"/>
      <c r="D2339" s="93"/>
      <c r="E2339" s="104"/>
      <c r="F2339" s="104"/>
      <c r="G2339" s="104"/>
      <c r="H2339" s="104"/>
      <c r="I2339" s="104"/>
      <c r="J2339" s="104"/>
      <c r="K2339" s="104"/>
      <c r="L2339" s="104"/>
      <c r="M2339"/>
      <c r="N2339"/>
      <c r="O2339"/>
      <c r="P2339"/>
      <c r="Q2339"/>
      <c r="R2339"/>
      <c r="S2339"/>
      <c r="T2339"/>
      <c r="U2339"/>
      <c r="V2339"/>
      <c r="W2339"/>
      <c r="X2339"/>
      <c r="Y2339"/>
      <c r="Z2339"/>
      <c r="AA2339"/>
      <c r="AB2339"/>
      <c r="AC2339"/>
      <c r="AD2339"/>
      <c r="AE2339"/>
      <c r="AF2339"/>
      <c r="AG2339"/>
      <c r="AH2339"/>
      <c r="AI2339"/>
      <c r="AJ2339"/>
      <c r="AK2339"/>
      <c r="AL2339"/>
      <c r="AM2339"/>
      <c r="AN2339"/>
      <c r="AO2339"/>
      <c r="AP2339"/>
      <c r="AQ2339"/>
      <c r="AR2339"/>
      <c r="AS2339"/>
      <c r="AT2339"/>
      <c r="AU2339"/>
      <c r="AV2339"/>
      <c r="AW2339"/>
      <c r="AX2339"/>
      <c r="AY2339"/>
      <c r="AZ2339"/>
      <c r="BA2339"/>
      <c r="BB2339"/>
      <c r="BC2339"/>
      <c r="BD2339"/>
      <c r="BE2339"/>
      <c r="BF2339"/>
      <c r="BG2339"/>
      <c r="BH2339"/>
      <c r="BI2339"/>
      <c r="BJ2339"/>
      <c r="BK2339"/>
      <c r="BL2339"/>
      <c r="BM2339"/>
      <c r="BN2339"/>
      <c r="BO2339"/>
      <c r="BP2339"/>
      <c r="BQ2339"/>
      <c r="BR2339"/>
      <c r="BS2339"/>
      <c r="BT2339"/>
    </row>
    <row r="2340" spans="1:72" s="8" customFormat="1" x14ac:dyDescent="0.25">
      <c r="A2340" s="93"/>
      <c r="B2340" s="93"/>
      <c r="C2340" s="93"/>
      <c r="D2340" s="93"/>
      <c r="E2340" s="104"/>
      <c r="F2340" s="104"/>
      <c r="G2340" s="104"/>
      <c r="H2340" s="104"/>
      <c r="I2340" s="104"/>
      <c r="J2340" s="104"/>
      <c r="K2340" s="104"/>
      <c r="L2340" s="104"/>
      <c r="M2340"/>
      <c r="N2340"/>
      <c r="O2340"/>
      <c r="P2340"/>
      <c r="Q2340"/>
      <c r="R2340"/>
      <c r="S2340"/>
      <c r="T2340"/>
      <c r="U2340"/>
      <c r="V2340"/>
      <c r="W2340"/>
      <c r="X2340"/>
      <c r="Y2340"/>
      <c r="Z2340"/>
      <c r="AA2340"/>
      <c r="AB2340"/>
      <c r="AC2340"/>
      <c r="AD2340"/>
      <c r="AE2340"/>
      <c r="AF2340"/>
      <c r="AG2340"/>
      <c r="AH2340"/>
      <c r="AI2340"/>
      <c r="AJ2340"/>
      <c r="AK2340"/>
      <c r="AL2340"/>
      <c r="AM2340"/>
      <c r="AN2340"/>
      <c r="AO2340"/>
      <c r="AP2340"/>
      <c r="AQ2340"/>
      <c r="AR2340"/>
      <c r="AS2340"/>
      <c r="AT2340"/>
      <c r="AU2340"/>
      <c r="AV2340"/>
      <c r="AW2340"/>
      <c r="AX2340"/>
      <c r="AY2340"/>
      <c r="AZ2340"/>
      <c r="BA2340"/>
      <c r="BB2340"/>
      <c r="BC2340"/>
      <c r="BD2340"/>
      <c r="BE2340"/>
      <c r="BF2340"/>
      <c r="BG2340"/>
      <c r="BH2340"/>
      <c r="BI2340"/>
      <c r="BJ2340"/>
      <c r="BK2340"/>
      <c r="BL2340"/>
      <c r="BM2340"/>
      <c r="BN2340"/>
      <c r="BO2340"/>
      <c r="BP2340"/>
      <c r="BQ2340"/>
      <c r="BR2340"/>
      <c r="BS2340"/>
      <c r="BT2340"/>
    </row>
    <row r="2341" spans="1:72" s="8" customFormat="1" x14ac:dyDescent="0.25">
      <c r="A2341" s="93"/>
      <c r="B2341" s="93"/>
      <c r="C2341" s="93"/>
      <c r="D2341" s="93"/>
      <c r="E2341" s="104"/>
      <c r="F2341" s="104"/>
      <c r="G2341" s="104"/>
      <c r="H2341" s="104"/>
      <c r="I2341" s="104"/>
      <c r="J2341" s="104"/>
      <c r="K2341" s="104"/>
      <c r="L2341" s="104"/>
      <c r="M2341"/>
      <c r="N2341"/>
      <c r="O2341"/>
      <c r="P2341"/>
      <c r="Q2341"/>
      <c r="R2341"/>
      <c r="S2341"/>
      <c r="T2341"/>
      <c r="U2341"/>
      <c r="V2341"/>
      <c r="W2341"/>
      <c r="X2341"/>
      <c r="Y2341"/>
      <c r="Z2341"/>
      <c r="AA2341"/>
      <c r="AB2341"/>
      <c r="AC2341"/>
      <c r="AD2341"/>
      <c r="AE2341"/>
      <c r="AF2341"/>
      <c r="AG2341"/>
      <c r="AH2341"/>
      <c r="AI2341"/>
      <c r="AJ2341"/>
      <c r="AK2341"/>
      <c r="AL2341"/>
      <c r="AM2341"/>
      <c r="AN2341"/>
      <c r="AO2341"/>
      <c r="AP2341"/>
      <c r="AQ2341"/>
      <c r="AR2341"/>
      <c r="AS2341"/>
      <c r="AT2341"/>
      <c r="AU2341"/>
      <c r="AV2341"/>
      <c r="AW2341"/>
      <c r="AX2341"/>
      <c r="AY2341"/>
      <c r="AZ2341"/>
      <c r="BA2341"/>
      <c r="BB2341"/>
      <c r="BC2341"/>
      <c r="BD2341"/>
      <c r="BE2341"/>
      <c r="BF2341"/>
      <c r="BG2341"/>
      <c r="BH2341"/>
      <c r="BI2341"/>
      <c r="BJ2341"/>
      <c r="BK2341"/>
      <c r="BL2341"/>
      <c r="BM2341"/>
      <c r="BN2341"/>
      <c r="BO2341"/>
      <c r="BP2341"/>
      <c r="BQ2341"/>
      <c r="BR2341"/>
      <c r="BS2341"/>
      <c r="BT2341"/>
    </row>
    <row r="2342" spans="1:72" s="8" customFormat="1" x14ac:dyDescent="0.25">
      <c r="A2342" s="93"/>
      <c r="B2342" s="93"/>
      <c r="C2342" s="93"/>
      <c r="D2342" s="93"/>
      <c r="E2342" s="104"/>
      <c r="F2342" s="104"/>
      <c r="G2342" s="104"/>
      <c r="H2342" s="104"/>
      <c r="I2342" s="104"/>
      <c r="J2342" s="104"/>
      <c r="K2342" s="104"/>
      <c r="L2342" s="104"/>
      <c r="M2342"/>
      <c r="N2342"/>
      <c r="O2342"/>
      <c r="P2342"/>
      <c r="Q2342"/>
      <c r="R2342"/>
      <c r="S2342"/>
      <c r="T2342"/>
      <c r="U2342"/>
      <c r="V2342"/>
      <c r="W2342"/>
      <c r="X2342"/>
      <c r="Y2342"/>
      <c r="Z2342"/>
      <c r="AA2342"/>
      <c r="AB2342"/>
      <c r="AC2342"/>
      <c r="AD2342"/>
      <c r="AE2342"/>
      <c r="AF2342"/>
      <c r="AG2342"/>
      <c r="AH2342"/>
      <c r="AI2342"/>
      <c r="AJ2342"/>
      <c r="AK2342"/>
      <c r="AL2342"/>
      <c r="AM2342"/>
      <c r="AN2342"/>
      <c r="AO2342"/>
      <c r="AP2342"/>
      <c r="AQ2342"/>
      <c r="AR2342"/>
      <c r="AS2342"/>
      <c r="AT2342"/>
      <c r="AU2342"/>
      <c r="AV2342"/>
      <c r="AW2342"/>
      <c r="AX2342"/>
      <c r="AY2342"/>
      <c r="AZ2342"/>
      <c r="BA2342"/>
      <c r="BB2342"/>
      <c r="BC2342"/>
      <c r="BD2342"/>
      <c r="BE2342"/>
      <c r="BF2342"/>
      <c r="BG2342"/>
      <c r="BH2342"/>
      <c r="BI2342"/>
      <c r="BJ2342"/>
      <c r="BK2342"/>
      <c r="BL2342"/>
      <c r="BM2342"/>
      <c r="BN2342"/>
      <c r="BO2342"/>
      <c r="BP2342"/>
      <c r="BQ2342"/>
      <c r="BR2342"/>
      <c r="BS2342"/>
      <c r="BT2342"/>
    </row>
    <row r="2343" spans="1:72" s="8" customFormat="1" x14ac:dyDescent="0.25">
      <c r="A2343" s="93"/>
      <c r="B2343" s="93"/>
      <c r="C2343" s="93"/>
      <c r="D2343" s="93"/>
      <c r="E2343" s="104"/>
      <c r="F2343" s="104"/>
      <c r="G2343" s="104"/>
      <c r="H2343" s="104"/>
      <c r="I2343" s="104"/>
      <c r="J2343" s="104"/>
      <c r="K2343" s="104"/>
      <c r="L2343" s="104"/>
      <c r="M2343"/>
      <c r="N2343"/>
      <c r="O2343"/>
      <c r="P2343"/>
      <c r="Q2343"/>
      <c r="R2343"/>
      <c r="S2343"/>
      <c r="T2343"/>
      <c r="U2343"/>
      <c r="V2343"/>
      <c r="W2343"/>
      <c r="X2343"/>
      <c r="Y2343"/>
      <c r="Z2343"/>
      <c r="AA2343"/>
      <c r="AB2343"/>
      <c r="AC2343"/>
      <c r="AD2343"/>
      <c r="AE2343"/>
      <c r="AF2343"/>
      <c r="AG2343"/>
      <c r="AH2343"/>
      <c r="AI2343"/>
      <c r="AJ2343"/>
      <c r="AK2343"/>
      <c r="AL2343"/>
      <c r="AM2343"/>
      <c r="AN2343"/>
      <c r="AO2343"/>
      <c r="AP2343"/>
      <c r="AQ2343"/>
      <c r="AR2343"/>
      <c r="AS2343"/>
      <c r="AT2343"/>
      <c r="AU2343"/>
      <c r="AV2343"/>
      <c r="AW2343"/>
      <c r="AX2343"/>
      <c r="AY2343"/>
      <c r="AZ2343"/>
      <c r="BA2343"/>
      <c r="BB2343"/>
      <c r="BC2343"/>
      <c r="BD2343"/>
      <c r="BE2343"/>
      <c r="BF2343"/>
      <c r="BG2343"/>
      <c r="BH2343"/>
      <c r="BI2343"/>
      <c r="BJ2343"/>
      <c r="BK2343"/>
      <c r="BL2343"/>
      <c r="BM2343"/>
      <c r="BN2343"/>
      <c r="BO2343"/>
      <c r="BP2343"/>
      <c r="BQ2343"/>
      <c r="BR2343"/>
      <c r="BS2343"/>
      <c r="BT2343"/>
    </row>
    <row r="2344" spans="1:72" s="8" customFormat="1" x14ac:dyDescent="0.25">
      <c r="A2344" s="93"/>
      <c r="B2344" s="93"/>
      <c r="C2344" s="93"/>
      <c r="D2344" s="93"/>
      <c r="E2344" s="104"/>
      <c r="F2344" s="104"/>
      <c r="G2344" s="104"/>
      <c r="H2344" s="104"/>
      <c r="I2344" s="104"/>
      <c r="J2344" s="104"/>
      <c r="K2344" s="104"/>
      <c r="L2344" s="104"/>
      <c r="M2344"/>
      <c r="N2344"/>
      <c r="O2344"/>
      <c r="P2344"/>
      <c r="Q2344"/>
      <c r="R2344"/>
      <c r="S2344"/>
      <c r="T2344"/>
      <c r="U2344"/>
      <c r="V2344"/>
      <c r="W2344"/>
      <c r="X2344"/>
      <c r="Y2344"/>
      <c r="Z2344"/>
      <c r="AA2344"/>
      <c r="AB2344"/>
      <c r="AC2344"/>
      <c r="AD2344"/>
      <c r="AE2344"/>
      <c r="AF2344"/>
      <c r="AG2344"/>
      <c r="AH2344"/>
      <c r="AI2344"/>
      <c r="AJ2344"/>
      <c r="AK2344"/>
      <c r="AL2344"/>
      <c r="AM2344"/>
      <c r="AN2344"/>
      <c r="AO2344"/>
      <c r="AP2344"/>
      <c r="AQ2344"/>
      <c r="AR2344"/>
      <c r="AS2344"/>
      <c r="AT2344"/>
      <c r="AU2344"/>
      <c r="AV2344"/>
      <c r="AW2344"/>
      <c r="AX2344"/>
      <c r="AY2344"/>
      <c r="AZ2344"/>
      <c r="BA2344"/>
      <c r="BB2344"/>
      <c r="BC2344"/>
      <c r="BD2344"/>
      <c r="BE2344"/>
      <c r="BF2344"/>
      <c r="BG2344"/>
      <c r="BH2344"/>
      <c r="BI2344"/>
      <c r="BJ2344"/>
      <c r="BK2344"/>
      <c r="BL2344"/>
      <c r="BM2344"/>
      <c r="BN2344"/>
      <c r="BO2344"/>
      <c r="BP2344"/>
      <c r="BQ2344"/>
      <c r="BR2344"/>
      <c r="BS2344"/>
      <c r="BT2344"/>
    </row>
    <row r="2345" spans="1:72" s="8" customFormat="1" x14ac:dyDescent="0.25">
      <c r="A2345" s="93"/>
      <c r="B2345" s="93"/>
      <c r="C2345" s="93"/>
      <c r="D2345" s="93"/>
      <c r="E2345" s="104"/>
      <c r="F2345" s="104"/>
      <c r="G2345" s="104"/>
      <c r="H2345" s="104"/>
      <c r="I2345" s="104"/>
      <c r="J2345" s="104"/>
      <c r="K2345" s="104"/>
      <c r="L2345" s="104"/>
      <c r="M2345"/>
      <c r="N2345"/>
      <c r="O2345"/>
      <c r="P2345"/>
      <c r="Q2345"/>
      <c r="R2345"/>
      <c r="S2345"/>
      <c r="T2345"/>
      <c r="U2345"/>
      <c r="V2345"/>
      <c r="W2345"/>
      <c r="X2345"/>
      <c r="Y2345"/>
      <c r="Z2345"/>
      <c r="AA2345"/>
      <c r="AB2345"/>
      <c r="AC2345"/>
      <c r="AD2345"/>
      <c r="AE2345"/>
      <c r="AF2345"/>
      <c r="AG2345"/>
      <c r="AH2345"/>
      <c r="AI2345"/>
      <c r="AJ2345"/>
      <c r="AK2345"/>
      <c r="AL2345"/>
      <c r="AM2345"/>
      <c r="AN2345"/>
      <c r="AO2345"/>
      <c r="AP2345"/>
      <c r="AQ2345"/>
      <c r="AR2345"/>
      <c r="AS2345"/>
      <c r="AT2345"/>
      <c r="AU2345"/>
      <c r="AV2345"/>
      <c r="AW2345"/>
      <c r="AX2345"/>
      <c r="AY2345"/>
      <c r="AZ2345"/>
      <c r="BA2345"/>
      <c r="BB2345"/>
      <c r="BC2345"/>
      <c r="BD2345"/>
      <c r="BE2345"/>
      <c r="BF2345"/>
      <c r="BG2345"/>
      <c r="BH2345"/>
      <c r="BI2345"/>
      <c r="BJ2345"/>
      <c r="BK2345"/>
      <c r="BL2345"/>
      <c r="BM2345"/>
      <c r="BN2345"/>
      <c r="BO2345"/>
      <c r="BP2345"/>
      <c r="BQ2345"/>
      <c r="BR2345"/>
      <c r="BS2345"/>
      <c r="BT2345"/>
    </row>
    <row r="2346" spans="1:72" s="8" customFormat="1" x14ac:dyDescent="0.25">
      <c r="A2346" s="93"/>
      <c r="B2346" s="93"/>
      <c r="C2346" s="93"/>
      <c r="D2346" s="93"/>
      <c r="E2346" s="104"/>
      <c r="F2346" s="104"/>
      <c r="G2346" s="104"/>
      <c r="H2346" s="104"/>
      <c r="I2346" s="104"/>
      <c r="J2346" s="104"/>
      <c r="K2346" s="104"/>
      <c r="L2346" s="104"/>
      <c r="M2346"/>
      <c r="N2346"/>
      <c r="O2346"/>
      <c r="P2346"/>
      <c r="Q2346"/>
      <c r="R2346"/>
      <c r="S2346"/>
      <c r="T2346"/>
      <c r="U2346"/>
      <c r="V2346"/>
      <c r="W2346"/>
      <c r="X2346"/>
      <c r="Y2346"/>
      <c r="Z2346"/>
      <c r="AA2346"/>
      <c r="AB2346"/>
      <c r="AC2346"/>
      <c r="AD2346"/>
      <c r="AE2346"/>
      <c r="AF2346"/>
      <c r="AG2346"/>
      <c r="AH2346"/>
      <c r="AI2346"/>
      <c r="AJ2346"/>
      <c r="AK2346"/>
      <c r="AL2346"/>
      <c r="AM2346"/>
      <c r="AN2346"/>
      <c r="AO2346"/>
      <c r="AP2346"/>
      <c r="AQ2346"/>
      <c r="AR2346"/>
      <c r="AS2346"/>
      <c r="AT2346"/>
      <c r="AU2346"/>
      <c r="AV2346"/>
      <c r="AW2346"/>
      <c r="AX2346"/>
      <c r="AY2346"/>
      <c r="AZ2346"/>
      <c r="BA2346"/>
      <c r="BB2346"/>
      <c r="BC2346"/>
      <c r="BD2346"/>
      <c r="BE2346"/>
      <c r="BF2346"/>
      <c r="BG2346"/>
      <c r="BH2346"/>
      <c r="BI2346"/>
      <c r="BJ2346"/>
      <c r="BK2346"/>
      <c r="BL2346"/>
      <c r="BM2346"/>
      <c r="BN2346"/>
      <c r="BO2346"/>
      <c r="BP2346"/>
      <c r="BQ2346"/>
      <c r="BR2346"/>
      <c r="BS2346"/>
      <c r="BT2346"/>
    </row>
    <row r="2347" spans="1:72" s="8" customFormat="1" x14ac:dyDescent="0.25">
      <c r="A2347" s="93"/>
      <c r="B2347" s="93"/>
      <c r="C2347" s="93"/>
      <c r="D2347" s="93"/>
      <c r="E2347" s="104"/>
      <c r="F2347" s="104"/>
      <c r="G2347" s="104"/>
      <c r="H2347" s="104"/>
      <c r="I2347" s="104"/>
      <c r="J2347" s="104"/>
      <c r="K2347" s="104"/>
      <c r="L2347" s="104"/>
      <c r="M2347"/>
      <c r="N2347"/>
      <c r="O2347"/>
      <c r="P2347"/>
      <c r="Q2347"/>
      <c r="R2347"/>
      <c r="S2347"/>
      <c r="T2347"/>
      <c r="U2347"/>
      <c r="V2347"/>
      <c r="W2347"/>
      <c r="X2347"/>
      <c r="Y2347"/>
      <c r="Z2347"/>
      <c r="AA2347"/>
      <c r="AB2347"/>
      <c r="AC2347"/>
      <c r="AD2347"/>
      <c r="AE2347"/>
      <c r="AF2347"/>
      <c r="AG2347"/>
      <c r="AH2347"/>
      <c r="AI2347"/>
      <c r="AJ2347"/>
      <c r="AK2347"/>
      <c r="AL2347"/>
      <c r="AM2347"/>
      <c r="AN2347"/>
      <c r="AO2347"/>
      <c r="AP2347"/>
      <c r="AQ2347"/>
      <c r="AR2347"/>
      <c r="AS2347"/>
      <c r="AT2347"/>
      <c r="AU2347"/>
      <c r="AV2347"/>
      <c r="AW2347"/>
      <c r="AX2347"/>
      <c r="AY2347"/>
      <c r="AZ2347"/>
      <c r="BA2347"/>
      <c r="BB2347"/>
      <c r="BC2347"/>
      <c r="BD2347"/>
      <c r="BE2347"/>
      <c r="BF2347"/>
      <c r="BG2347"/>
      <c r="BH2347"/>
      <c r="BI2347"/>
      <c r="BJ2347"/>
      <c r="BK2347"/>
      <c r="BL2347"/>
      <c r="BM2347"/>
      <c r="BN2347"/>
      <c r="BO2347"/>
      <c r="BP2347"/>
      <c r="BQ2347"/>
      <c r="BR2347"/>
      <c r="BS2347"/>
      <c r="BT2347"/>
    </row>
    <row r="2348" spans="1:72" s="8" customFormat="1" x14ac:dyDescent="0.25">
      <c r="A2348" s="93"/>
      <c r="B2348" s="93"/>
      <c r="C2348" s="93"/>
      <c r="D2348" s="93"/>
      <c r="E2348" s="104"/>
      <c r="F2348" s="104"/>
      <c r="G2348" s="104"/>
      <c r="H2348" s="104"/>
      <c r="I2348" s="104"/>
      <c r="J2348" s="104"/>
      <c r="K2348" s="104"/>
      <c r="L2348" s="104"/>
      <c r="M2348"/>
      <c r="N2348"/>
      <c r="O2348"/>
      <c r="P2348"/>
      <c r="Q2348"/>
      <c r="R2348"/>
      <c r="S2348"/>
      <c r="T2348"/>
      <c r="U2348"/>
      <c r="V2348"/>
      <c r="W2348"/>
      <c r="X2348"/>
      <c r="Y2348"/>
      <c r="Z2348"/>
      <c r="AA2348"/>
      <c r="AB2348"/>
      <c r="AC2348"/>
      <c r="AD2348"/>
      <c r="AE2348"/>
      <c r="AF2348"/>
      <c r="AG2348"/>
      <c r="AH2348"/>
      <c r="AI2348"/>
      <c r="AJ2348"/>
      <c r="AK2348"/>
      <c r="AL2348"/>
      <c r="AM2348"/>
      <c r="AN2348"/>
      <c r="AO2348"/>
      <c r="AP2348"/>
      <c r="AQ2348"/>
      <c r="AR2348"/>
      <c r="AS2348"/>
      <c r="AT2348"/>
      <c r="AU2348"/>
      <c r="AV2348"/>
      <c r="AW2348"/>
      <c r="AX2348"/>
      <c r="AY2348"/>
      <c r="AZ2348"/>
      <c r="BA2348"/>
      <c r="BB2348"/>
      <c r="BC2348"/>
      <c r="BD2348"/>
      <c r="BE2348"/>
      <c r="BF2348"/>
      <c r="BG2348"/>
      <c r="BH2348"/>
      <c r="BI2348"/>
      <c r="BJ2348"/>
      <c r="BK2348"/>
      <c r="BL2348"/>
      <c r="BM2348"/>
      <c r="BN2348"/>
      <c r="BO2348"/>
      <c r="BP2348"/>
      <c r="BQ2348"/>
      <c r="BR2348"/>
      <c r="BS2348"/>
      <c r="BT2348"/>
    </row>
    <row r="2349" spans="1:72" s="8" customFormat="1" x14ac:dyDescent="0.25">
      <c r="A2349" s="93"/>
      <c r="B2349" s="93"/>
      <c r="C2349" s="93"/>
      <c r="D2349" s="93"/>
      <c r="E2349" s="104"/>
      <c r="F2349" s="104"/>
      <c r="G2349" s="104"/>
      <c r="H2349" s="104"/>
      <c r="I2349" s="104"/>
      <c r="J2349" s="104"/>
      <c r="K2349" s="104"/>
      <c r="L2349" s="104"/>
      <c r="M2349"/>
      <c r="N2349"/>
      <c r="O2349"/>
      <c r="P2349"/>
      <c r="Q2349"/>
      <c r="R2349"/>
      <c r="S2349"/>
      <c r="T2349"/>
      <c r="U2349"/>
      <c r="V2349"/>
      <c r="W2349"/>
      <c r="X2349"/>
      <c r="Y2349"/>
      <c r="Z2349"/>
      <c r="AA2349"/>
      <c r="AB2349"/>
      <c r="AC2349"/>
      <c r="AD2349"/>
      <c r="AE2349"/>
      <c r="AF2349"/>
      <c r="AG2349"/>
      <c r="AH2349"/>
      <c r="AI2349"/>
      <c r="AJ2349"/>
      <c r="AK2349"/>
      <c r="AL2349"/>
      <c r="AM2349"/>
      <c r="AN2349"/>
      <c r="AO2349"/>
      <c r="AP2349"/>
      <c r="AQ2349"/>
      <c r="AR2349"/>
      <c r="AS2349"/>
      <c r="AT2349"/>
      <c r="AU2349"/>
      <c r="AV2349"/>
      <c r="AW2349"/>
      <c r="AX2349"/>
      <c r="AY2349"/>
      <c r="AZ2349"/>
      <c r="BA2349"/>
      <c r="BB2349"/>
      <c r="BC2349"/>
      <c r="BD2349"/>
      <c r="BE2349"/>
      <c r="BF2349"/>
      <c r="BG2349"/>
      <c r="BH2349"/>
      <c r="BI2349"/>
      <c r="BJ2349"/>
      <c r="BK2349"/>
      <c r="BL2349"/>
      <c r="BM2349"/>
      <c r="BN2349"/>
      <c r="BO2349"/>
      <c r="BP2349"/>
      <c r="BQ2349"/>
      <c r="BR2349"/>
      <c r="BS2349"/>
      <c r="BT2349"/>
    </row>
    <row r="2350" spans="1:72" s="8" customFormat="1" x14ac:dyDescent="0.25">
      <c r="A2350" s="93"/>
      <c r="B2350" s="93"/>
      <c r="C2350" s="93"/>
      <c r="D2350" s="93"/>
      <c r="E2350" s="104"/>
      <c r="F2350" s="104"/>
      <c r="G2350" s="104"/>
      <c r="H2350" s="104"/>
      <c r="I2350" s="104"/>
      <c r="J2350" s="104"/>
      <c r="K2350" s="104"/>
      <c r="L2350" s="104"/>
      <c r="M2350"/>
      <c r="N2350"/>
      <c r="O2350"/>
      <c r="P2350"/>
      <c r="Q2350"/>
      <c r="R2350"/>
      <c r="S2350"/>
      <c r="T2350"/>
      <c r="U2350"/>
      <c r="V2350"/>
      <c r="W2350"/>
      <c r="X2350"/>
      <c r="Y2350"/>
      <c r="Z2350"/>
      <c r="AA2350"/>
      <c r="AB2350"/>
      <c r="AC2350"/>
      <c r="AD2350"/>
      <c r="AE2350"/>
      <c r="AF2350"/>
      <c r="AG2350"/>
      <c r="AH2350"/>
      <c r="AI2350"/>
      <c r="AJ2350"/>
      <c r="AK2350"/>
      <c r="AL2350"/>
      <c r="AM2350"/>
      <c r="AN2350"/>
      <c r="AO2350"/>
      <c r="AP2350"/>
      <c r="AQ2350"/>
      <c r="AR2350"/>
      <c r="AS2350"/>
      <c r="AT2350"/>
      <c r="AU2350"/>
      <c r="AV2350"/>
      <c r="AW2350"/>
      <c r="AX2350"/>
      <c r="AY2350"/>
      <c r="AZ2350"/>
      <c r="BA2350"/>
      <c r="BB2350"/>
      <c r="BC2350"/>
      <c r="BD2350"/>
      <c r="BE2350"/>
      <c r="BF2350"/>
      <c r="BG2350"/>
      <c r="BH2350"/>
      <c r="BI2350"/>
      <c r="BJ2350"/>
      <c r="BK2350"/>
      <c r="BL2350"/>
      <c r="BM2350"/>
      <c r="BN2350"/>
      <c r="BO2350"/>
      <c r="BP2350"/>
      <c r="BQ2350"/>
      <c r="BR2350"/>
      <c r="BS2350"/>
      <c r="BT2350"/>
    </row>
    <row r="2351" spans="1:72" s="8" customFormat="1" x14ac:dyDescent="0.25">
      <c r="A2351" s="93"/>
      <c r="B2351" s="93"/>
      <c r="C2351" s="93"/>
      <c r="D2351" s="93"/>
      <c r="E2351" s="104"/>
      <c r="F2351" s="104"/>
      <c r="G2351" s="104"/>
      <c r="H2351" s="104"/>
      <c r="I2351" s="104"/>
      <c r="J2351" s="104"/>
      <c r="K2351" s="104"/>
      <c r="L2351" s="104"/>
      <c r="M2351"/>
      <c r="N2351"/>
      <c r="O2351"/>
      <c r="P2351"/>
      <c r="Q2351"/>
      <c r="R2351"/>
      <c r="S2351"/>
      <c r="T2351"/>
      <c r="U2351"/>
      <c r="V2351"/>
      <c r="W2351"/>
      <c r="X2351"/>
      <c r="Y2351"/>
      <c r="Z2351"/>
      <c r="AA2351"/>
      <c r="AB2351"/>
      <c r="AC2351"/>
      <c r="AD2351"/>
      <c r="AE2351"/>
      <c r="AF2351"/>
      <c r="AG2351"/>
      <c r="AH2351"/>
      <c r="AI2351"/>
      <c r="AJ2351"/>
      <c r="AK2351"/>
      <c r="AL2351"/>
      <c r="AM2351"/>
      <c r="AN2351"/>
      <c r="AO2351"/>
      <c r="AP2351"/>
      <c r="AQ2351"/>
      <c r="AR2351"/>
      <c r="AS2351"/>
      <c r="AT2351"/>
      <c r="AU2351"/>
      <c r="AV2351"/>
      <c r="AW2351"/>
      <c r="AX2351"/>
      <c r="AY2351"/>
      <c r="AZ2351"/>
      <c r="BA2351"/>
      <c r="BB2351"/>
      <c r="BC2351"/>
      <c r="BD2351"/>
      <c r="BE2351"/>
      <c r="BF2351"/>
      <c r="BG2351"/>
      <c r="BH2351"/>
      <c r="BI2351"/>
      <c r="BJ2351"/>
      <c r="BK2351"/>
      <c r="BL2351"/>
      <c r="BM2351"/>
      <c r="BN2351"/>
      <c r="BO2351"/>
      <c r="BP2351"/>
      <c r="BQ2351"/>
      <c r="BR2351"/>
      <c r="BS2351"/>
      <c r="BT2351"/>
    </row>
    <row r="2352" spans="1:72" s="8" customFormat="1" x14ac:dyDescent="0.25">
      <c r="A2352" s="93"/>
      <c r="B2352" s="93"/>
      <c r="C2352" s="93"/>
      <c r="D2352" s="93"/>
      <c r="E2352" s="104"/>
      <c r="F2352" s="104"/>
      <c r="G2352" s="104"/>
      <c r="H2352" s="104"/>
      <c r="I2352" s="104"/>
      <c r="J2352" s="104"/>
      <c r="K2352" s="104"/>
      <c r="L2352" s="104"/>
      <c r="M2352"/>
      <c r="N2352"/>
      <c r="O2352"/>
      <c r="P2352"/>
      <c r="Q2352"/>
      <c r="R2352"/>
      <c r="S2352"/>
      <c r="T2352"/>
      <c r="U2352"/>
      <c r="V2352"/>
      <c r="W2352"/>
      <c r="X2352"/>
      <c r="Y2352"/>
      <c r="Z2352"/>
      <c r="AA2352"/>
      <c r="AB2352"/>
      <c r="AC2352"/>
      <c r="AD2352"/>
      <c r="AE2352"/>
      <c r="AF2352"/>
      <c r="AG2352"/>
      <c r="AH2352"/>
      <c r="AI2352"/>
      <c r="AJ2352"/>
      <c r="AK2352"/>
      <c r="AL2352"/>
      <c r="AM2352"/>
      <c r="AN2352"/>
      <c r="AO2352"/>
      <c r="AP2352"/>
      <c r="AQ2352"/>
      <c r="AR2352"/>
      <c r="AS2352"/>
      <c r="AT2352"/>
      <c r="AU2352"/>
      <c r="AV2352"/>
      <c r="AW2352"/>
      <c r="AX2352"/>
      <c r="AY2352"/>
      <c r="AZ2352"/>
      <c r="BA2352"/>
      <c r="BB2352"/>
      <c r="BC2352"/>
      <c r="BD2352"/>
      <c r="BE2352"/>
      <c r="BF2352"/>
      <c r="BG2352"/>
      <c r="BH2352"/>
      <c r="BI2352"/>
      <c r="BJ2352"/>
      <c r="BK2352"/>
      <c r="BL2352"/>
      <c r="BM2352"/>
      <c r="BN2352"/>
      <c r="BO2352"/>
      <c r="BP2352"/>
      <c r="BQ2352"/>
      <c r="BR2352"/>
      <c r="BS2352"/>
      <c r="BT2352"/>
    </row>
    <row r="2353" spans="1:72" s="8" customFormat="1" x14ac:dyDescent="0.25">
      <c r="A2353" s="93"/>
      <c r="B2353" s="93"/>
      <c r="C2353" s="93"/>
      <c r="D2353" s="93"/>
      <c r="E2353" s="104"/>
      <c r="F2353" s="104"/>
      <c r="G2353" s="104"/>
      <c r="H2353" s="104"/>
      <c r="I2353" s="104"/>
      <c r="J2353" s="104"/>
      <c r="K2353" s="104"/>
      <c r="L2353" s="104"/>
      <c r="M2353"/>
      <c r="N2353"/>
      <c r="O2353"/>
      <c r="P2353"/>
      <c r="Q2353"/>
      <c r="R2353"/>
      <c r="S2353"/>
      <c r="T2353"/>
      <c r="U2353"/>
      <c r="V2353"/>
      <c r="W2353"/>
      <c r="X2353"/>
      <c r="Y2353"/>
      <c r="Z2353"/>
      <c r="AA2353"/>
      <c r="AB2353"/>
      <c r="AC2353"/>
      <c r="AD2353"/>
      <c r="AE2353"/>
      <c r="AF2353"/>
      <c r="AG2353"/>
      <c r="AH2353"/>
      <c r="AI2353"/>
      <c r="AJ2353"/>
      <c r="AK2353"/>
      <c r="AL2353"/>
      <c r="AM2353"/>
      <c r="AN2353"/>
      <c r="AO2353"/>
      <c r="AP2353"/>
      <c r="AQ2353"/>
      <c r="AR2353"/>
      <c r="AS2353"/>
      <c r="AT2353"/>
      <c r="AU2353"/>
      <c r="AV2353"/>
      <c r="AW2353"/>
      <c r="AX2353"/>
      <c r="AY2353"/>
      <c r="AZ2353"/>
      <c r="BA2353"/>
      <c r="BB2353"/>
      <c r="BC2353"/>
      <c r="BD2353"/>
      <c r="BE2353"/>
      <c r="BF2353"/>
      <c r="BG2353"/>
      <c r="BH2353"/>
      <c r="BI2353"/>
      <c r="BJ2353"/>
      <c r="BK2353"/>
      <c r="BL2353"/>
      <c r="BM2353"/>
      <c r="BN2353"/>
      <c r="BO2353"/>
      <c r="BP2353"/>
      <c r="BQ2353"/>
      <c r="BR2353"/>
      <c r="BS2353"/>
      <c r="BT2353"/>
    </row>
    <row r="2354" spans="1:72" s="8" customFormat="1" x14ac:dyDescent="0.25">
      <c r="A2354" s="93"/>
      <c r="B2354" s="93"/>
      <c r="C2354" s="93"/>
      <c r="D2354" s="93"/>
      <c r="E2354" s="104"/>
      <c r="F2354" s="104"/>
      <c r="G2354" s="104"/>
      <c r="H2354" s="104"/>
      <c r="I2354" s="104"/>
      <c r="J2354" s="104"/>
      <c r="K2354" s="104"/>
      <c r="L2354" s="104"/>
      <c r="M2354"/>
      <c r="N2354"/>
      <c r="O2354"/>
      <c r="P2354"/>
      <c r="Q2354"/>
      <c r="R2354"/>
      <c r="S2354"/>
      <c r="T2354"/>
      <c r="U2354"/>
      <c r="V2354"/>
      <c r="W2354"/>
      <c r="X2354"/>
      <c r="Y2354"/>
      <c r="Z2354"/>
      <c r="AA2354"/>
      <c r="AB2354"/>
      <c r="AC2354"/>
      <c r="AD2354"/>
      <c r="AE2354"/>
      <c r="AF2354"/>
      <c r="AG2354"/>
      <c r="AH2354"/>
      <c r="AI2354"/>
      <c r="AJ2354"/>
      <c r="AK2354"/>
      <c r="AL2354"/>
      <c r="AM2354"/>
      <c r="AN2354"/>
      <c r="AO2354"/>
      <c r="AP2354"/>
      <c r="AQ2354"/>
      <c r="AR2354"/>
      <c r="AS2354"/>
      <c r="AT2354"/>
      <c r="AU2354"/>
      <c r="AV2354"/>
      <c r="AW2354"/>
      <c r="AX2354"/>
      <c r="AY2354"/>
      <c r="AZ2354"/>
      <c r="BA2354"/>
      <c r="BB2354"/>
      <c r="BC2354"/>
      <c r="BD2354"/>
      <c r="BE2354"/>
      <c r="BF2354"/>
      <c r="BG2354"/>
      <c r="BH2354"/>
      <c r="BI2354"/>
      <c r="BJ2354"/>
      <c r="BK2354"/>
      <c r="BL2354"/>
      <c r="BM2354"/>
      <c r="BN2354"/>
      <c r="BO2354"/>
      <c r="BP2354"/>
      <c r="BQ2354"/>
      <c r="BR2354"/>
      <c r="BS2354"/>
      <c r="BT2354"/>
    </row>
    <row r="2355" spans="1:72" s="8" customFormat="1" x14ac:dyDescent="0.25">
      <c r="A2355" s="93"/>
      <c r="B2355" s="93"/>
      <c r="C2355" s="93"/>
      <c r="D2355" s="93"/>
      <c r="E2355" s="104"/>
      <c r="F2355" s="104"/>
      <c r="G2355" s="104"/>
      <c r="H2355" s="104"/>
      <c r="I2355" s="104"/>
      <c r="J2355" s="104"/>
      <c r="K2355" s="104"/>
      <c r="L2355" s="104"/>
      <c r="M2355"/>
      <c r="N2355"/>
      <c r="O2355"/>
      <c r="P2355"/>
      <c r="Q2355"/>
      <c r="R2355"/>
      <c r="S2355"/>
      <c r="T2355"/>
      <c r="U2355"/>
      <c r="V2355"/>
      <c r="W2355"/>
      <c r="X2355"/>
      <c r="Y2355"/>
      <c r="Z2355"/>
      <c r="AA2355"/>
      <c r="AB2355"/>
      <c r="AC2355"/>
      <c r="AD2355"/>
      <c r="AE2355"/>
      <c r="AF2355"/>
      <c r="AG2355"/>
      <c r="AH2355"/>
      <c r="AI2355"/>
      <c r="AJ2355"/>
      <c r="AK2355"/>
      <c r="AL2355"/>
      <c r="AM2355"/>
      <c r="AN2355"/>
      <c r="AO2355"/>
      <c r="AP2355"/>
      <c r="AQ2355"/>
      <c r="AR2355"/>
      <c r="AS2355"/>
      <c r="AT2355"/>
      <c r="AU2355"/>
      <c r="AV2355"/>
      <c r="AW2355"/>
      <c r="AX2355"/>
      <c r="AY2355"/>
      <c r="AZ2355"/>
      <c r="BA2355"/>
      <c r="BB2355"/>
      <c r="BC2355"/>
      <c r="BD2355"/>
      <c r="BE2355"/>
      <c r="BF2355"/>
      <c r="BG2355"/>
      <c r="BH2355"/>
      <c r="BI2355"/>
      <c r="BJ2355"/>
      <c r="BK2355"/>
      <c r="BL2355"/>
      <c r="BM2355"/>
      <c r="BN2355"/>
      <c r="BO2355"/>
      <c r="BP2355"/>
      <c r="BQ2355"/>
      <c r="BR2355"/>
      <c r="BS2355"/>
      <c r="BT2355"/>
    </row>
    <row r="2356" spans="1:72" s="8" customFormat="1" x14ac:dyDescent="0.25">
      <c r="A2356" s="93"/>
      <c r="B2356" s="93"/>
      <c r="C2356" s="93"/>
      <c r="D2356" s="93"/>
      <c r="E2356" s="104"/>
      <c r="F2356" s="104"/>
      <c r="G2356" s="104"/>
      <c r="H2356" s="104"/>
      <c r="I2356" s="104"/>
      <c r="J2356" s="104"/>
      <c r="K2356" s="104"/>
      <c r="L2356" s="104"/>
      <c r="M2356"/>
      <c r="N2356"/>
      <c r="O2356"/>
      <c r="P2356"/>
      <c r="Q2356"/>
      <c r="R2356"/>
      <c r="S2356"/>
      <c r="T2356"/>
      <c r="U2356"/>
      <c r="V2356"/>
      <c r="W2356"/>
      <c r="X2356"/>
      <c r="Y2356"/>
      <c r="Z2356"/>
      <c r="AA2356"/>
      <c r="AB2356"/>
      <c r="AC2356"/>
      <c r="AD2356"/>
      <c r="AE2356"/>
      <c r="AF2356"/>
      <c r="AG2356"/>
      <c r="AH2356"/>
      <c r="AI2356"/>
      <c r="AJ2356"/>
      <c r="AK2356"/>
      <c r="AL2356"/>
      <c r="AM2356"/>
      <c r="AN2356"/>
      <c r="AO2356"/>
      <c r="AP2356"/>
      <c r="AQ2356"/>
      <c r="AR2356"/>
      <c r="AS2356"/>
      <c r="AT2356"/>
      <c r="AU2356"/>
      <c r="AV2356"/>
      <c r="AW2356"/>
      <c r="AX2356"/>
      <c r="AY2356"/>
      <c r="AZ2356"/>
      <c r="BA2356"/>
      <c r="BB2356"/>
      <c r="BC2356"/>
      <c r="BD2356"/>
      <c r="BE2356"/>
      <c r="BF2356"/>
      <c r="BG2356"/>
      <c r="BH2356"/>
      <c r="BI2356"/>
      <c r="BJ2356"/>
      <c r="BK2356"/>
      <c r="BL2356"/>
      <c r="BM2356"/>
      <c r="BN2356"/>
      <c r="BO2356"/>
      <c r="BP2356"/>
      <c r="BQ2356"/>
      <c r="BR2356"/>
      <c r="BS2356"/>
      <c r="BT2356"/>
    </row>
    <row r="2357" spans="1:72" s="8" customFormat="1" x14ac:dyDescent="0.25">
      <c r="A2357" s="93"/>
      <c r="B2357" s="93"/>
      <c r="C2357" s="93"/>
      <c r="D2357" s="93"/>
      <c r="E2357" s="104"/>
      <c r="F2357" s="104"/>
      <c r="G2357" s="104"/>
      <c r="H2357" s="104"/>
      <c r="I2357" s="104"/>
      <c r="J2357" s="104"/>
      <c r="K2357" s="104"/>
      <c r="L2357" s="104"/>
      <c r="M2357"/>
      <c r="N2357"/>
      <c r="O2357"/>
      <c r="P2357"/>
      <c r="Q2357"/>
      <c r="R2357"/>
      <c r="S2357"/>
      <c r="T2357"/>
      <c r="U2357"/>
      <c r="V2357"/>
      <c r="W2357"/>
      <c r="X2357"/>
      <c r="Y2357"/>
      <c r="Z2357"/>
      <c r="AA2357"/>
      <c r="AB2357"/>
      <c r="AC2357"/>
      <c r="AD2357"/>
      <c r="AE2357"/>
      <c r="AF2357"/>
      <c r="AG2357"/>
      <c r="AH2357"/>
      <c r="AI2357"/>
      <c r="AJ2357"/>
      <c r="AK2357"/>
      <c r="AL2357"/>
      <c r="AM2357"/>
      <c r="AN2357"/>
      <c r="AO2357"/>
      <c r="AP2357"/>
      <c r="AQ2357"/>
      <c r="AR2357"/>
      <c r="AS2357"/>
      <c r="AT2357"/>
      <c r="AU2357"/>
      <c r="AV2357"/>
      <c r="AW2357"/>
      <c r="AX2357"/>
      <c r="AY2357"/>
      <c r="AZ2357"/>
      <c r="BA2357"/>
      <c r="BB2357"/>
      <c r="BC2357"/>
      <c r="BD2357"/>
      <c r="BE2357"/>
      <c r="BF2357"/>
      <c r="BG2357"/>
      <c r="BH2357"/>
      <c r="BI2357"/>
      <c r="BJ2357"/>
      <c r="BK2357"/>
      <c r="BL2357"/>
      <c r="BM2357"/>
      <c r="BN2357"/>
      <c r="BO2357"/>
      <c r="BP2357"/>
      <c r="BQ2357"/>
      <c r="BR2357"/>
      <c r="BS2357"/>
      <c r="BT2357"/>
    </row>
    <row r="2358" spans="1:72" s="8" customFormat="1" x14ac:dyDescent="0.25">
      <c r="A2358" s="93"/>
      <c r="B2358" s="93"/>
      <c r="C2358" s="93"/>
      <c r="D2358" s="93"/>
      <c r="E2358" s="104"/>
      <c r="F2358" s="104"/>
      <c r="G2358" s="104"/>
      <c r="H2358" s="104"/>
      <c r="I2358" s="104"/>
      <c r="J2358" s="104"/>
      <c r="K2358" s="104"/>
      <c r="L2358" s="104"/>
      <c r="M2358"/>
      <c r="N2358"/>
      <c r="O2358"/>
      <c r="P2358"/>
      <c r="Q2358"/>
      <c r="R2358"/>
      <c r="S2358"/>
      <c r="T2358"/>
      <c r="U2358"/>
      <c r="V2358"/>
      <c r="W2358"/>
      <c r="X2358"/>
      <c r="Y2358"/>
      <c r="Z2358"/>
      <c r="AA2358"/>
      <c r="AB2358"/>
      <c r="AC2358"/>
      <c r="AD2358"/>
      <c r="AE2358"/>
      <c r="AF2358"/>
      <c r="AG2358"/>
      <c r="AH2358"/>
      <c r="AI2358"/>
      <c r="AJ2358"/>
      <c r="AK2358"/>
      <c r="AL2358"/>
      <c r="AM2358"/>
      <c r="AN2358"/>
      <c r="AO2358"/>
      <c r="AP2358"/>
      <c r="AQ2358"/>
      <c r="AR2358"/>
      <c r="AS2358"/>
      <c r="AT2358"/>
      <c r="AU2358"/>
      <c r="AV2358"/>
      <c r="AW2358"/>
      <c r="AX2358"/>
      <c r="AY2358"/>
      <c r="AZ2358"/>
      <c r="BA2358"/>
      <c r="BB2358"/>
      <c r="BC2358"/>
      <c r="BD2358"/>
      <c r="BE2358"/>
      <c r="BF2358"/>
      <c r="BG2358"/>
      <c r="BH2358"/>
      <c r="BI2358"/>
      <c r="BJ2358"/>
      <c r="BK2358"/>
      <c r="BL2358"/>
      <c r="BM2358"/>
      <c r="BN2358"/>
      <c r="BO2358"/>
      <c r="BP2358"/>
      <c r="BQ2358"/>
      <c r="BR2358"/>
      <c r="BS2358"/>
      <c r="BT2358"/>
    </row>
    <row r="2359" spans="1:72" s="8" customFormat="1" x14ac:dyDescent="0.25">
      <c r="A2359" s="93"/>
      <c r="B2359" s="93"/>
      <c r="C2359" s="93"/>
      <c r="D2359" s="93"/>
      <c r="E2359" s="104"/>
      <c r="F2359" s="104"/>
      <c r="G2359" s="104"/>
      <c r="H2359" s="104"/>
      <c r="I2359" s="104"/>
      <c r="J2359" s="104"/>
      <c r="K2359" s="104"/>
      <c r="L2359" s="104"/>
      <c r="M2359"/>
      <c r="N2359"/>
      <c r="O2359"/>
      <c r="P2359"/>
      <c r="Q2359"/>
      <c r="R2359"/>
      <c r="S2359"/>
      <c r="T2359"/>
      <c r="U2359"/>
      <c r="V2359"/>
      <c r="W2359"/>
      <c r="X2359"/>
      <c r="Y2359"/>
      <c r="Z2359"/>
      <c r="AA2359"/>
      <c r="AB2359"/>
      <c r="AC2359"/>
      <c r="AD2359"/>
      <c r="AE2359"/>
      <c r="AF2359"/>
      <c r="AG2359"/>
      <c r="AH2359"/>
      <c r="AI2359"/>
      <c r="AJ2359"/>
      <c r="AK2359"/>
      <c r="AL2359"/>
      <c r="AM2359"/>
      <c r="AN2359"/>
      <c r="AO2359"/>
      <c r="AP2359"/>
      <c r="AQ2359"/>
      <c r="AR2359"/>
      <c r="AS2359"/>
      <c r="AT2359"/>
      <c r="AU2359"/>
      <c r="AV2359"/>
      <c r="AW2359"/>
      <c r="AX2359"/>
      <c r="AY2359"/>
      <c r="AZ2359"/>
      <c r="BA2359"/>
      <c r="BB2359"/>
      <c r="BC2359"/>
      <c r="BD2359"/>
      <c r="BE2359"/>
      <c r="BF2359"/>
      <c r="BG2359"/>
      <c r="BH2359"/>
      <c r="BI2359"/>
      <c r="BJ2359"/>
      <c r="BK2359"/>
      <c r="BL2359"/>
      <c r="BM2359"/>
      <c r="BN2359"/>
      <c r="BO2359"/>
      <c r="BP2359"/>
      <c r="BQ2359"/>
      <c r="BR2359"/>
      <c r="BS2359"/>
      <c r="BT2359"/>
    </row>
    <row r="2360" spans="1:72" s="8" customFormat="1" x14ac:dyDescent="0.25">
      <c r="A2360" s="93"/>
      <c r="B2360" s="93"/>
      <c r="C2360" s="93"/>
      <c r="D2360" s="93"/>
      <c r="E2360" s="104"/>
      <c r="F2360" s="104"/>
      <c r="G2360" s="104"/>
      <c r="H2360" s="104"/>
      <c r="I2360" s="104"/>
      <c r="J2360" s="104"/>
      <c r="K2360" s="104"/>
      <c r="L2360" s="104"/>
      <c r="M2360"/>
      <c r="N2360"/>
      <c r="O2360"/>
      <c r="P2360"/>
      <c r="Q2360"/>
      <c r="R2360"/>
      <c r="S2360"/>
      <c r="T2360"/>
      <c r="U2360"/>
      <c r="V2360"/>
      <c r="W2360"/>
      <c r="X2360"/>
      <c r="Y2360"/>
      <c r="Z2360"/>
      <c r="AA2360"/>
      <c r="AB2360"/>
      <c r="AC2360"/>
      <c r="AD2360"/>
      <c r="AE2360"/>
      <c r="AF2360"/>
      <c r="AG2360"/>
      <c r="AH2360"/>
      <c r="AI2360"/>
      <c r="AJ2360"/>
      <c r="AK2360"/>
      <c r="AL2360"/>
      <c r="AM2360"/>
      <c r="AN2360"/>
      <c r="AO2360"/>
      <c r="AP2360"/>
      <c r="AQ2360"/>
      <c r="AR2360"/>
      <c r="AS2360"/>
      <c r="AT2360"/>
      <c r="AU2360"/>
      <c r="AV2360"/>
      <c r="AW2360"/>
      <c r="AX2360"/>
      <c r="AY2360"/>
      <c r="AZ2360"/>
      <c r="BA2360"/>
      <c r="BB2360"/>
      <c r="BC2360"/>
      <c r="BD2360"/>
      <c r="BE2360"/>
      <c r="BF2360"/>
      <c r="BG2360"/>
      <c r="BH2360"/>
      <c r="BI2360"/>
      <c r="BJ2360"/>
      <c r="BK2360"/>
      <c r="BL2360"/>
      <c r="BM2360"/>
      <c r="BN2360"/>
      <c r="BO2360"/>
      <c r="BP2360"/>
      <c r="BQ2360"/>
      <c r="BR2360"/>
      <c r="BS2360"/>
      <c r="BT2360"/>
    </row>
    <row r="2361" spans="1:72" s="8" customFormat="1" x14ac:dyDescent="0.25">
      <c r="A2361" s="93"/>
      <c r="B2361" s="93"/>
      <c r="C2361" s="93"/>
      <c r="D2361" s="93"/>
      <c r="E2361" s="104"/>
      <c r="F2361" s="104"/>
      <c r="G2361" s="104"/>
      <c r="H2361" s="104"/>
      <c r="I2361" s="104"/>
      <c r="J2361" s="104"/>
      <c r="K2361" s="104"/>
      <c r="L2361" s="104"/>
      <c r="M2361"/>
      <c r="N2361"/>
      <c r="O2361"/>
      <c r="P2361"/>
      <c r="Q2361"/>
      <c r="R2361"/>
      <c r="S2361"/>
      <c r="T2361"/>
      <c r="U2361"/>
      <c r="V2361"/>
      <c r="W2361"/>
      <c r="X2361"/>
      <c r="Y2361"/>
      <c r="Z2361"/>
      <c r="AA2361"/>
      <c r="AB2361"/>
      <c r="AC2361"/>
      <c r="AD2361"/>
      <c r="AE2361"/>
      <c r="AF2361"/>
      <c r="AG2361"/>
      <c r="AH2361"/>
      <c r="AI2361"/>
      <c r="AJ2361"/>
      <c r="AK2361"/>
      <c r="AL2361"/>
      <c r="AM2361"/>
      <c r="AN2361"/>
      <c r="AO2361"/>
      <c r="AP2361"/>
      <c r="AQ2361"/>
      <c r="AR2361"/>
      <c r="AS2361"/>
      <c r="AT2361"/>
      <c r="AU2361"/>
      <c r="AV2361"/>
      <c r="AW2361"/>
      <c r="AX2361"/>
      <c r="AY2361"/>
      <c r="AZ2361"/>
      <c r="BA2361"/>
      <c r="BB2361"/>
      <c r="BC2361"/>
      <c r="BD2361"/>
      <c r="BE2361"/>
      <c r="BF2361"/>
      <c r="BG2361"/>
      <c r="BH2361"/>
      <c r="BI2361"/>
      <c r="BJ2361"/>
      <c r="BK2361"/>
      <c r="BL2361"/>
      <c r="BM2361"/>
      <c r="BN2361"/>
      <c r="BO2361"/>
      <c r="BP2361"/>
      <c r="BQ2361"/>
      <c r="BR2361"/>
      <c r="BS2361"/>
      <c r="BT2361"/>
    </row>
    <row r="2362" spans="1:72" s="8" customFormat="1" x14ac:dyDescent="0.25">
      <c r="A2362" s="93"/>
      <c r="B2362" s="93"/>
      <c r="C2362" s="93"/>
      <c r="D2362" s="93"/>
      <c r="E2362" s="104"/>
      <c r="F2362" s="104"/>
      <c r="G2362" s="104"/>
      <c r="H2362" s="104"/>
      <c r="I2362" s="104"/>
      <c r="J2362" s="104"/>
      <c r="K2362" s="104"/>
      <c r="L2362" s="104"/>
      <c r="M2362"/>
      <c r="N2362"/>
      <c r="O2362"/>
      <c r="P2362"/>
      <c r="Q2362"/>
      <c r="R2362"/>
      <c r="S2362"/>
      <c r="T2362"/>
      <c r="U2362"/>
      <c r="V2362"/>
      <c r="W2362"/>
      <c r="X2362"/>
      <c r="Y2362"/>
      <c r="Z2362"/>
      <c r="AA2362"/>
      <c r="AB2362"/>
      <c r="AC2362"/>
      <c r="AD2362"/>
      <c r="AE2362"/>
      <c r="AF2362"/>
      <c r="AG2362"/>
      <c r="AH2362"/>
      <c r="AI2362"/>
      <c r="AJ2362"/>
      <c r="AK2362"/>
      <c r="AL2362"/>
      <c r="AM2362"/>
      <c r="AN2362"/>
      <c r="AO2362"/>
      <c r="AP2362"/>
      <c r="AQ2362"/>
      <c r="AR2362"/>
      <c r="AS2362"/>
      <c r="AT2362"/>
      <c r="AU2362"/>
      <c r="AV2362"/>
      <c r="AW2362"/>
      <c r="AX2362"/>
      <c r="AY2362"/>
      <c r="AZ2362"/>
      <c r="BA2362"/>
      <c r="BB2362"/>
      <c r="BC2362"/>
      <c r="BD2362"/>
      <c r="BE2362"/>
      <c r="BF2362"/>
      <c r="BG2362"/>
      <c r="BH2362"/>
      <c r="BI2362"/>
      <c r="BJ2362"/>
      <c r="BK2362"/>
      <c r="BL2362"/>
      <c r="BM2362"/>
      <c r="BN2362"/>
      <c r="BO2362"/>
      <c r="BP2362"/>
      <c r="BQ2362"/>
      <c r="BR2362"/>
      <c r="BS2362"/>
      <c r="BT2362"/>
    </row>
    <row r="2363" spans="1:72" s="8" customFormat="1" x14ac:dyDescent="0.25">
      <c r="A2363" s="93"/>
      <c r="B2363" s="93"/>
      <c r="C2363" s="93"/>
      <c r="D2363" s="93"/>
      <c r="E2363" s="104"/>
      <c r="F2363" s="104"/>
      <c r="G2363" s="104"/>
      <c r="H2363" s="104"/>
      <c r="I2363" s="104"/>
      <c r="J2363" s="104"/>
      <c r="K2363" s="104"/>
      <c r="L2363" s="104"/>
      <c r="M2363"/>
      <c r="N2363"/>
      <c r="O2363"/>
      <c r="P2363"/>
      <c r="Q2363"/>
      <c r="R2363"/>
      <c r="S2363"/>
      <c r="T2363"/>
      <c r="U2363"/>
      <c r="V2363"/>
      <c r="W2363"/>
      <c r="X2363"/>
      <c r="Y2363"/>
      <c r="Z2363"/>
      <c r="AA2363"/>
      <c r="AB2363"/>
      <c r="AC2363"/>
      <c r="AD2363"/>
      <c r="AE2363"/>
      <c r="AF2363"/>
      <c r="AG2363"/>
      <c r="AH2363"/>
      <c r="AI2363"/>
      <c r="AJ2363"/>
      <c r="AK2363"/>
      <c r="AL2363"/>
      <c r="AM2363"/>
      <c r="AN2363"/>
      <c r="AO2363"/>
      <c r="AP2363"/>
      <c r="AQ2363"/>
      <c r="AR2363"/>
      <c r="AS2363"/>
      <c r="AT2363"/>
      <c r="AU2363"/>
      <c r="AV2363"/>
      <c r="AW2363"/>
      <c r="AX2363"/>
      <c r="AY2363"/>
      <c r="AZ2363"/>
      <c r="BA2363"/>
      <c r="BB2363"/>
      <c r="BC2363"/>
      <c r="BD2363"/>
      <c r="BE2363"/>
      <c r="BF2363"/>
      <c r="BG2363"/>
      <c r="BH2363"/>
      <c r="BI2363"/>
      <c r="BJ2363"/>
      <c r="BK2363"/>
      <c r="BL2363"/>
      <c r="BM2363"/>
      <c r="BN2363"/>
      <c r="BO2363"/>
      <c r="BP2363"/>
      <c r="BQ2363"/>
      <c r="BR2363"/>
      <c r="BS2363"/>
      <c r="BT2363"/>
    </row>
    <row r="2364" spans="1:72" s="8" customFormat="1" x14ac:dyDescent="0.25">
      <c r="A2364" s="93"/>
      <c r="B2364" s="93"/>
      <c r="C2364" s="93"/>
      <c r="D2364" s="93"/>
      <c r="E2364" s="104"/>
      <c r="F2364" s="104"/>
      <c r="G2364" s="104"/>
      <c r="H2364" s="104"/>
      <c r="I2364" s="104"/>
      <c r="J2364" s="104"/>
      <c r="K2364" s="104"/>
      <c r="L2364" s="104"/>
      <c r="M2364"/>
      <c r="N2364"/>
      <c r="O2364"/>
      <c r="P2364"/>
      <c r="Q2364"/>
      <c r="R2364"/>
      <c r="S2364"/>
      <c r="T2364"/>
      <c r="U2364"/>
      <c r="V2364"/>
      <c r="W2364"/>
      <c r="X2364"/>
      <c r="Y2364"/>
      <c r="Z2364"/>
      <c r="AA2364"/>
      <c r="AB2364"/>
      <c r="AC2364"/>
      <c r="AD2364"/>
      <c r="AE2364"/>
      <c r="AF2364"/>
      <c r="AG2364"/>
      <c r="AH2364"/>
      <c r="AI2364"/>
      <c r="AJ2364"/>
      <c r="AK2364"/>
      <c r="AL2364"/>
      <c r="AM2364"/>
      <c r="AN2364"/>
      <c r="AO2364"/>
      <c r="AP2364"/>
      <c r="AQ2364"/>
      <c r="AR2364"/>
      <c r="AS2364"/>
      <c r="AT2364"/>
      <c r="AU2364"/>
      <c r="AV2364"/>
      <c r="AW2364"/>
      <c r="AX2364"/>
      <c r="AY2364"/>
      <c r="AZ2364"/>
      <c r="BA2364"/>
      <c r="BB2364"/>
      <c r="BC2364"/>
      <c r="BD2364"/>
      <c r="BE2364"/>
      <c r="BF2364"/>
      <c r="BG2364"/>
      <c r="BH2364"/>
      <c r="BI2364"/>
      <c r="BJ2364"/>
      <c r="BK2364"/>
      <c r="BL2364"/>
      <c r="BM2364"/>
      <c r="BN2364"/>
      <c r="BO2364"/>
      <c r="BP2364"/>
      <c r="BQ2364"/>
      <c r="BR2364"/>
      <c r="BS2364"/>
      <c r="BT2364"/>
    </row>
    <row r="2365" spans="1:72" s="8" customFormat="1" x14ac:dyDescent="0.25">
      <c r="A2365" s="93"/>
      <c r="B2365" s="93"/>
      <c r="C2365" s="93"/>
      <c r="D2365" s="93"/>
      <c r="E2365" s="104"/>
      <c r="F2365" s="104"/>
      <c r="G2365" s="104"/>
      <c r="H2365" s="104"/>
      <c r="I2365" s="104"/>
      <c r="J2365" s="104"/>
      <c r="K2365" s="104"/>
      <c r="L2365" s="104"/>
      <c r="M2365"/>
      <c r="N2365"/>
      <c r="O2365"/>
      <c r="P2365"/>
      <c r="Q2365"/>
      <c r="R2365"/>
      <c r="S2365"/>
      <c r="T2365"/>
      <c r="U2365"/>
      <c r="V2365"/>
      <c r="W2365"/>
      <c r="X2365"/>
      <c r="Y2365"/>
      <c r="Z2365"/>
      <c r="AA2365"/>
      <c r="AB2365"/>
      <c r="AC2365"/>
      <c r="AD2365"/>
      <c r="AE2365"/>
      <c r="AF2365"/>
      <c r="AG2365"/>
      <c r="AH2365"/>
      <c r="AI2365"/>
      <c r="AJ2365"/>
      <c r="AK2365"/>
      <c r="AL2365"/>
      <c r="AM2365"/>
      <c r="AN2365"/>
      <c r="AO2365"/>
      <c r="AP2365"/>
      <c r="AQ2365"/>
      <c r="AR2365"/>
      <c r="AS2365"/>
      <c r="AT2365"/>
      <c r="AU2365"/>
      <c r="AV2365"/>
      <c r="AW2365"/>
      <c r="AX2365"/>
      <c r="AY2365"/>
      <c r="AZ2365"/>
      <c r="BA2365"/>
      <c r="BB2365"/>
      <c r="BC2365"/>
      <c r="BD2365"/>
      <c r="BE2365"/>
      <c r="BF2365"/>
      <c r="BG2365"/>
      <c r="BH2365"/>
      <c r="BI2365"/>
      <c r="BJ2365"/>
      <c r="BK2365"/>
      <c r="BL2365"/>
      <c r="BM2365"/>
      <c r="BN2365"/>
      <c r="BO2365"/>
      <c r="BP2365"/>
      <c r="BQ2365"/>
      <c r="BR2365"/>
      <c r="BS2365"/>
      <c r="BT2365"/>
    </row>
    <row r="2366" spans="1:72" s="8" customFormat="1" x14ac:dyDescent="0.25">
      <c r="A2366" s="93"/>
      <c r="B2366" s="93"/>
      <c r="C2366" s="93"/>
      <c r="D2366" s="93"/>
      <c r="E2366" s="104"/>
      <c r="F2366" s="104"/>
      <c r="G2366" s="104"/>
      <c r="H2366" s="104"/>
      <c r="I2366" s="104"/>
      <c r="J2366" s="104"/>
      <c r="K2366" s="104"/>
      <c r="L2366" s="104"/>
      <c r="M2366"/>
      <c r="N2366"/>
      <c r="O2366"/>
      <c r="P2366"/>
      <c r="Q2366"/>
      <c r="R2366"/>
      <c r="S2366"/>
      <c r="T2366"/>
      <c r="U2366"/>
      <c r="V2366"/>
      <c r="W2366"/>
      <c r="X2366"/>
      <c r="Y2366"/>
      <c r="Z2366"/>
      <c r="AA2366"/>
      <c r="AB2366"/>
      <c r="AC2366"/>
      <c r="AD2366"/>
      <c r="AE2366"/>
      <c r="AF2366"/>
      <c r="AG2366"/>
      <c r="AH2366"/>
      <c r="AI2366"/>
      <c r="AJ2366"/>
      <c r="AK2366"/>
      <c r="AL2366"/>
      <c r="AM2366"/>
      <c r="AN2366"/>
      <c r="AO2366"/>
      <c r="AP2366"/>
      <c r="AQ2366"/>
      <c r="AR2366"/>
      <c r="AS2366"/>
      <c r="AT2366"/>
      <c r="AU2366"/>
      <c r="AV2366"/>
      <c r="AW2366"/>
      <c r="AX2366"/>
      <c r="AY2366"/>
      <c r="AZ2366"/>
      <c r="BA2366"/>
      <c r="BB2366"/>
      <c r="BC2366"/>
      <c r="BD2366"/>
      <c r="BE2366"/>
      <c r="BF2366"/>
      <c r="BG2366"/>
      <c r="BH2366"/>
      <c r="BI2366"/>
      <c r="BJ2366"/>
      <c r="BK2366"/>
      <c r="BL2366"/>
      <c r="BM2366"/>
      <c r="BN2366"/>
      <c r="BO2366"/>
      <c r="BP2366"/>
      <c r="BQ2366"/>
      <c r="BR2366"/>
      <c r="BS2366"/>
      <c r="BT2366"/>
    </row>
    <row r="2367" spans="1:72" s="8" customFormat="1" x14ac:dyDescent="0.25">
      <c r="A2367" s="93"/>
      <c r="B2367" s="93"/>
      <c r="C2367" s="93"/>
      <c r="D2367" s="93"/>
      <c r="E2367" s="104"/>
      <c r="F2367" s="104"/>
      <c r="G2367" s="104"/>
      <c r="H2367" s="104"/>
      <c r="I2367" s="104"/>
      <c r="J2367" s="104"/>
      <c r="K2367" s="104"/>
      <c r="L2367" s="104"/>
      <c r="M2367"/>
      <c r="N2367"/>
      <c r="O2367"/>
      <c r="P2367"/>
      <c r="Q2367"/>
      <c r="R2367"/>
      <c r="S2367"/>
      <c r="T2367"/>
      <c r="U2367"/>
      <c r="V2367"/>
      <c r="W2367"/>
      <c r="X2367"/>
      <c r="Y2367"/>
      <c r="Z2367"/>
      <c r="AA2367"/>
      <c r="AB2367"/>
      <c r="AC2367"/>
      <c r="AD2367"/>
      <c r="AE2367"/>
      <c r="AF2367"/>
      <c r="AG2367"/>
      <c r="AH2367"/>
      <c r="AI2367"/>
      <c r="AJ2367"/>
      <c r="AK2367"/>
      <c r="AL2367"/>
      <c r="AM2367"/>
      <c r="AN2367"/>
      <c r="AO2367"/>
      <c r="AP2367"/>
      <c r="AQ2367"/>
      <c r="AR2367"/>
      <c r="AS2367"/>
      <c r="AT2367"/>
      <c r="AU2367"/>
      <c r="AV2367"/>
      <c r="AW2367"/>
      <c r="AX2367"/>
      <c r="AY2367"/>
      <c r="AZ2367"/>
      <c r="BA2367"/>
      <c r="BB2367"/>
      <c r="BC2367"/>
      <c r="BD2367"/>
      <c r="BE2367"/>
      <c r="BF2367"/>
      <c r="BG2367"/>
      <c r="BH2367"/>
      <c r="BI2367"/>
      <c r="BJ2367"/>
      <c r="BK2367"/>
      <c r="BL2367"/>
      <c r="BM2367"/>
      <c r="BN2367"/>
      <c r="BO2367"/>
      <c r="BP2367"/>
      <c r="BQ2367"/>
      <c r="BR2367"/>
      <c r="BS2367"/>
      <c r="BT2367"/>
    </row>
    <row r="2368" spans="1:72" s="8" customFormat="1" x14ac:dyDescent="0.25">
      <c r="A2368" s="93"/>
      <c r="B2368" s="93"/>
      <c r="C2368" s="93"/>
      <c r="D2368" s="93"/>
      <c r="E2368" s="104"/>
      <c r="F2368" s="104"/>
      <c r="G2368" s="104"/>
      <c r="H2368" s="104"/>
      <c r="I2368" s="104"/>
      <c r="J2368" s="104"/>
      <c r="K2368" s="104"/>
      <c r="L2368" s="104"/>
      <c r="M2368"/>
      <c r="N2368"/>
      <c r="O2368"/>
      <c r="P2368"/>
      <c r="Q2368"/>
      <c r="R2368"/>
      <c r="S2368"/>
      <c r="T2368"/>
      <c r="U2368"/>
      <c r="V2368"/>
      <c r="W2368"/>
      <c r="X2368"/>
      <c r="Y2368"/>
      <c r="Z2368"/>
      <c r="AA2368"/>
      <c r="AB2368"/>
      <c r="AC2368"/>
      <c r="AD2368"/>
      <c r="AE2368"/>
      <c r="AF2368"/>
      <c r="AG2368"/>
      <c r="AH2368"/>
      <c r="AI2368"/>
      <c r="AJ2368"/>
      <c r="AK2368"/>
      <c r="AL2368"/>
      <c r="AM2368"/>
      <c r="AN2368"/>
      <c r="AO2368"/>
      <c r="AP2368"/>
      <c r="AQ2368"/>
      <c r="AR2368"/>
      <c r="AS2368"/>
      <c r="AT2368"/>
      <c r="AU2368"/>
      <c r="AV2368"/>
      <c r="AW2368"/>
      <c r="AX2368"/>
      <c r="AY2368"/>
      <c r="AZ2368"/>
      <c r="BA2368"/>
      <c r="BB2368"/>
      <c r="BC2368"/>
      <c r="BD2368"/>
      <c r="BE2368"/>
      <c r="BF2368"/>
      <c r="BG2368"/>
      <c r="BH2368"/>
      <c r="BI2368"/>
      <c r="BJ2368"/>
      <c r="BK2368"/>
      <c r="BL2368"/>
      <c r="BM2368"/>
      <c r="BN2368"/>
      <c r="BO2368"/>
      <c r="BP2368"/>
      <c r="BQ2368"/>
      <c r="BR2368"/>
      <c r="BS2368"/>
      <c r="BT2368"/>
    </row>
    <row r="2369" spans="1:72" s="8" customFormat="1" x14ac:dyDescent="0.25">
      <c r="A2369" s="93"/>
      <c r="B2369" s="93"/>
      <c r="C2369" s="93"/>
      <c r="D2369" s="93"/>
      <c r="E2369" s="104"/>
      <c r="F2369" s="104"/>
      <c r="G2369" s="104"/>
      <c r="H2369" s="104"/>
      <c r="I2369" s="104"/>
      <c r="J2369" s="104"/>
      <c r="K2369" s="104"/>
      <c r="L2369" s="104"/>
      <c r="M2369"/>
      <c r="N2369"/>
      <c r="O2369"/>
      <c r="P2369"/>
      <c r="Q2369"/>
      <c r="R2369"/>
      <c r="S2369"/>
      <c r="T2369"/>
      <c r="U2369"/>
      <c r="V2369"/>
      <c r="W2369"/>
      <c r="X2369"/>
      <c r="Y2369"/>
      <c r="Z2369"/>
      <c r="AA2369"/>
      <c r="AB2369"/>
      <c r="AC2369"/>
      <c r="AD2369"/>
      <c r="AE2369"/>
      <c r="AF2369"/>
      <c r="AG2369"/>
      <c r="AH2369"/>
      <c r="AI2369"/>
      <c r="AJ2369"/>
      <c r="AK2369"/>
      <c r="AL2369"/>
      <c r="AM2369"/>
      <c r="AN2369"/>
      <c r="AO2369"/>
      <c r="AP2369"/>
      <c r="AQ2369"/>
      <c r="AR2369"/>
      <c r="AS2369"/>
      <c r="AT2369"/>
      <c r="AU2369"/>
      <c r="AV2369"/>
      <c r="AW2369"/>
      <c r="AX2369"/>
      <c r="AY2369"/>
      <c r="AZ2369"/>
      <c r="BA2369"/>
      <c r="BB2369"/>
      <c r="BC2369"/>
      <c r="BD2369"/>
      <c r="BE2369"/>
      <c r="BF2369"/>
      <c r="BG2369"/>
      <c r="BH2369"/>
      <c r="BI2369"/>
      <c r="BJ2369"/>
      <c r="BK2369"/>
      <c r="BL2369"/>
      <c r="BM2369"/>
      <c r="BN2369"/>
      <c r="BO2369"/>
      <c r="BP2369"/>
      <c r="BQ2369"/>
      <c r="BR2369"/>
      <c r="BS2369"/>
      <c r="BT2369"/>
    </row>
    <row r="2370" spans="1:72" s="8" customFormat="1" x14ac:dyDescent="0.25">
      <c r="A2370" s="93"/>
      <c r="B2370" s="93"/>
      <c r="C2370" s="93"/>
      <c r="D2370" s="93"/>
      <c r="E2370" s="104"/>
      <c r="F2370" s="104"/>
      <c r="G2370" s="104"/>
      <c r="H2370" s="104"/>
      <c r="I2370" s="104"/>
      <c r="J2370" s="104"/>
      <c r="K2370" s="104"/>
      <c r="L2370" s="104"/>
      <c r="M2370"/>
      <c r="N2370"/>
      <c r="O2370"/>
      <c r="P2370"/>
      <c r="Q2370"/>
      <c r="R2370"/>
      <c r="S2370"/>
      <c r="T2370"/>
      <c r="U2370"/>
      <c r="V2370"/>
      <c r="W2370"/>
      <c r="X2370"/>
      <c r="Y2370"/>
      <c r="Z2370"/>
      <c r="AA2370"/>
      <c r="AB2370"/>
      <c r="AC2370"/>
      <c r="AD2370"/>
      <c r="AE2370"/>
      <c r="AF2370"/>
      <c r="AG2370"/>
      <c r="AH2370"/>
      <c r="AI2370"/>
      <c r="AJ2370"/>
      <c r="AK2370"/>
      <c r="AL2370"/>
      <c r="AM2370"/>
      <c r="AN2370"/>
      <c r="AO2370"/>
      <c r="AP2370"/>
      <c r="AQ2370"/>
      <c r="AR2370"/>
      <c r="AS2370"/>
      <c r="AT2370"/>
      <c r="AU2370"/>
      <c r="AV2370"/>
      <c r="AW2370"/>
      <c r="AX2370"/>
      <c r="AY2370"/>
      <c r="AZ2370"/>
      <c r="BA2370"/>
      <c r="BB2370"/>
      <c r="BC2370"/>
      <c r="BD2370"/>
      <c r="BE2370"/>
      <c r="BF2370"/>
      <c r="BG2370"/>
      <c r="BH2370"/>
      <c r="BI2370"/>
      <c r="BJ2370"/>
      <c r="BK2370"/>
      <c r="BL2370"/>
      <c r="BM2370"/>
      <c r="BN2370"/>
      <c r="BO2370"/>
      <c r="BP2370"/>
      <c r="BQ2370"/>
      <c r="BR2370"/>
      <c r="BS2370"/>
      <c r="BT2370"/>
    </row>
    <row r="2371" spans="1:72" s="8" customFormat="1" x14ac:dyDescent="0.25">
      <c r="A2371" s="93"/>
      <c r="B2371" s="93"/>
      <c r="C2371" s="93"/>
      <c r="D2371" s="93"/>
      <c r="E2371" s="104"/>
      <c r="F2371" s="104"/>
      <c r="G2371" s="104"/>
      <c r="H2371" s="104"/>
      <c r="I2371" s="104"/>
      <c r="J2371" s="104"/>
      <c r="K2371" s="104"/>
      <c r="L2371" s="104"/>
      <c r="M2371"/>
      <c r="N2371"/>
      <c r="O2371"/>
      <c r="P2371"/>
      <c r="Q2371"/>
      <c r="R2371"/>
      <c r="S2371"/>
      <c r="T2371"/>
      <c r="U2371"/>
      <c r="V2371"/>
      <c r="W2371"/>
      <c r="X2371"/>
      <c r="Y2371"/>
      <c r="Z2371"/>
      <c r="AA2371"/>
      <c r="AB2371"/>
      <c r="AC2371"/>
      <c r="AD2371"/>
      <c r="AE2371"/>
      <c r="AF2371"/>
      <c r="AG2371"/>
      <c r="AH2371"/>
      <c r="AI2371"/>
      <c r="AJ2371"/>
      <c r="AK2371"/>
      <c r="AL2371"/>
      <c r="AM2371"/>
      <c r="AN2371"/>
      <c r="AO2371"/>
      <c r="AP2371"/>
      <c r="AQ2371"/>
      <c r="AR2371"/>
      <c r="AS2371"/>
      <c r="AT2371"/>
      <c r="AU2371"/>
      <c r="AV2371"/>
      <c r="AW2371"/>
      <c r="AX2371"/>
      <c r="AY2371"/>
      <c r="AZ2371"/>
      <c r="BA2371"/>
      <c r="BB2371"/>
      <c r="BC2371"/>
      <c r="BD2371"/>
      <c r="BE2371"/>
      <c r="BF2371"/>
      <c r="BG2371"/>
      <c r="BH2371"/>
      <c r="BI2371"/>
      <c r="BJ2371"/>
      <c r="BK2371"/>
      <c r="BL2371"/>
      <c r="BM2371"/>
      <c r="BN2371"/>
      <c r="BO2371"/>
      <c r="BP2371"/>
      <c r="BQ2371"/>
      <c r="BR2371"/>
      <c r="BS2371"/>
      <c r="BT2371"/>
    </row>
    <row r="2372" spans="1:72" s="8" customFormat="1" x14ac:dyDescent="0.25">
      <c r="A2372" s="93"/>
      <c r="B2372" s="93"/>
      <c r="C2372" s="93"/>
      <c r="D2372" s="93"/>
      <c r="E2372" s="104"/>
      <c r="F2372" s="104"/>
      <c r="G2372" s="104"/>
      <c r="H2372" s="104"/>
      <c r="I2372" s="104"/>
      <c r="J2372" s="104"/>
      <c r="K2372" s="104"/>
      <c r="L2372" s="104"/>
      <c r="M2372"/>
      <c r="N2372"/>
      <c r="O2372"/>
      <c r="P2372"/>
      <c r="Q2372"/>
      <c r="R2372"/>
      <c r="S2372"/>
      <c r="T2372"/>
      <c r="U2372"/>
      <c r="V2372"/>
      <c r="W2372"/>
      <c r="X2372"/>
      <c r="Y2372"/>
      <c r="Z2372"/>
      <c r="AA2372"/>
      <c r="AB2372"/>
      <c r="AC2372"/>
      <c r="AD2372"/>
      <c r="AE2372"/>
      <c r="AF2372"/>
      <c r="AG2372"/>
      <c r="AH2372"/>
      <c r="AI2372"/>
      <c r="AJ2372"/>
      <c r="AK2372"/>
      <c r="AL2372"/>
      <c r="AM2372"/>
      <c r="AN2372"/>
      <c r="AO2372"/>
      <c r="AP2372"/>
      <c r="AQ2372"/>
      <c r="AR2372"/>
      <c r="AS2372"/>
      <c r="AT2372"/>
      <c r="AU2372"/>
      <c r="AV2372"/>
      <c r="AW2372"/>
      <c r="AX2372"/>
      <c r="AY2372"/>
      <c r="AZ2372"/>
      <c r="BA2372"/>
      <c r="BB2372"/>
      <c r="BC2372"/>
      <c r="BD2372"/>
      <c r="BE2372"/>
      <c r="BF2372"/>
      <c r="BG2372"/>
      <c r="BH2372"/>
      <c r="BI2372"/>
      <c r="BJ2372"/>
      <c r="BK2372"/>
      <c r="BL2372"/>
      <c r="BM2372"/>
      <c r="BN2372"/>
      <c r="BO2372"/>
      <c r="BP2372"/>
      <c r="BQ2372"/>
      <c r="BR2372"/>
      <c r="BS2372"/>
      <c r="BT2372"/>
    </row>
    <row r="2373" spans="1:72" s="8" customFormat="1" x14ac:dyDescent="0.25">
      <c r="A2373" s="93"/>
      <c r="B2373" s="93"/>
      <c r="C2373" s="93"/>
      <c r="D2373" s="93"/>
      <c r="E2373" s="104"/>
      <c r="F2373" s="104"/>
      <c r="G2373" s="104"/>
      <c r="H2373" s="104"/>
      <c r="I2373" s="104"/>
      <c r="J2373" s="104"/>
      <c r="K2373" s="104"/>
      <c r="L2373" s="104"/>
      <c r="M2373"/>
      <c r="N2373"/>
      <c r="O2373"/>
      <c r="P2373"/>
      <c r="Q2373"/>
      <c r="R2373"/>
      <c r="S2373"/>
      <c r="T2373"/>
      <c r="U2373"/>
      <c r="V2373"/>
      <c r="W2373"/>
      <c r="X2373"/>
      <c r="Y2373"/>
      <c r="Z2373"/>
      <c r="AA2373"/>
      <c r="AB2373"/>
      <c r="AC2373"/>
      <c r="AD2373"/>
      <c r="AE2373"/>
      <c r="AF2373"/>
      <c r="AG2373"/>
      <c r="AH2373"/>
      <c r="AI2373"/>
      <c r="AJ2373"/>
      <c r="AK2373"/>
      <c r="AL2373"/>
      <c r="AM2373"/>
      <c r="AN2373"/>
      <c r="AO2373"/>
      <c r="AP2373"/>
      <c r="AQ2373"/>
      <c r="AR2373"/>
      <c r="AS2373"/>
      <c r="AT2373"/>
      <c r="AU2373"/>
      <c r="AV2373"/>
      <c r="AW2373"/>
      <c r="AX2373"/>
      <c r="AY2373"/>
      <c r="AZ2373"/>
      <c r="BA2373"/>
      <c r="BB2373"/>
      <c r="BC2373"/>
      <c r="BD2373"/>
      <c r="BE2373"/>
      <c r="BF2373"/>
      <c r="BG2373"/>
      <c r="BH2373"/>
      <c r="BI2373"/>
      <c r="BJ2373"/>
      <c r="BK2373"/>
      <c r="BL2373"/>
      <c r="BM2373"/>
      <c r="BN2373"/>
      <c r="BO2373"/>
      <c r="BP2373"/>
      <c r="BQ2373"/>
      <c r="BR2373"/>
      <c r="BS2373"/>
      <c r="BT2373"/>
    </row>
    <row r="2374" spans="1:72" s="8" customFormat="1" x14ac:dyDescent="0.25">
      <c r="A2374" s="93"/>
      <c r="B2374" s="93"/>
      <c r="C2374" s="93"/>
      <c r="D2374" s="93"/>
      <c r="E2374" s="104"/>
      <c r="F2374" s="104"/>
      <c r="G2374" s="104"/>
      <c r="H2374" s="104"/>
      <c r="I2374" s="104"/>
      <c r="J2374" s="104"/>
      <c r="K2374" s="104"/>
      <c r="L2374" s="104"/>
      <c r="M2374"/>
      <c r="N2374"/>
      <c r="O2374"/>
      <c r="P2374"/>
      <c r="Q2374"/>
      <c r="R2374"/>
      <c r="S2374"/>
      <c r="T2374"/>
      <c r="U2374"/>
      <c r="V2374"/>
      <c r="W2374"/>
      <c r="X2374"/>
      <c r="Y2374"/>
      <c r="Z2374"/>
      <c r="AA2374"/>
      <c r="AB2374"/>
      <c r="AC2374"/>
      <c r="AD2374"/>
      <c r="AE2374"/>
      <c r="AF2374"/>
      <c r="AG2374"/>
      <c r="AH2374"/>
      <c r="AI2374"/>
      <c r="AJ2374"/>
      <c r="AK2374"/>
      <c r="AL2374"/>
      <c r="AM2374"/>
      <c r="AN2374"/>
      <c r="AO2374"/>
      <c r="AP2374"/>
      <c r="AQ2374"/>
      <c r="AR2374"/>
      <c r="AS2374"/>
      <c r="AT2374"/>
      <c r="AU2374"/>
      <c r="AV2374"/>
      <c r="AW2374"/>
      <c r="AX2374"/>
      <c r="AY2374"/>
      <c r="AZ2374"/>
      <c r="BA2374"/>
      <c r="BB2374"/>
      <c r="BC2374"/>
      <c r="BD2374"/>
      <c r="BE2374"/>
      <c r="BF2374"/>
      <c r="BG2374"/>
      <c r="BH2374"/>
      <c r="BI2374"/>
      <c r="BJ2374"/>
      <c r="BK2374"/>
      <c r="BL2374"/>
      <c r="BM2374"/>
      <c r="BN2374"/>
      <c r="BO2374"/>
      <c r="BP2374"/>
      <c r="BQ2374"/>
      <c r="BR2374"/>
      <c r="BS2374"/>
      <c r="BT2374"/>
    </row>
    <row r="2375" spans="1:72" s="8" customFormat="1" x14ac:dyDescent="0.25">
      <c r="A2375" s="93"/>
      <c r="B2375" s="93"/>
      <c r="C2375" s="93"/>
      <c r="D2375" s="93"/>
      <c r="E2375" s="104"/>
      <c r="F2375" s="104"/>
      <c r="G2375" s="104"/>
      <c r="H2375" s="104"/>
      <c r="I2375" s="104"/>
      <c r="J2375" s="104"/>
      <c r="K2375" s="104"/>
      <c r="L2375" s="104"/>
      <c r="M2375"/>
      <c r="N2375"/>
      <c r="O2375"/>
      <c r="P2375"/>
      <c r="Q2375"/>
      <c r="R2375"/>
      <c r="S2375"/>
      <c r="T2375"/>
      <c r="U2375"/>
      <c r="V2375"/>
      <c r="W2375"/>
      <c r="X2375"/>
      <c r="Y2375"/>
      <c r="Z2375"/>
      <c r="AA2375"/>
      <c r="AB2375"/>
      <c r="AC2375"/>
      <c r="AD2375"/>
      <c r="AE2375"/>
      <c r="AF2375"/>
      <c r="AG2375"/>
      <c r="AH2375"/>
      <c r="AI2375"/>
      <c r="AJ2375"/>
      <c r="AK2375"/>
      <c r="AL2375"/>
      <c r="AM2375"/>
      <c r="AN2375"/>
      <c r="AO2375"/>
      <c r="AP2375"/>
      <c r="AQ2375"/>
      <c r="AR2375"/>
      <c r="AS2375"/>
      <c r="AT2375"/>
      <c r="AU2375"/>
      <c r="AV2375"/>
      <c r="AW2375"/>
      <c r="AX2375"/>
      <c r="AY2375"/>
      <c r="AZ2375"/>
      <c r="BA2375"/>
      <c r="BB2375"/>
      <c r="BC2375"/>
      <c r="BD2375"/>
      <c r="BE2375"/>
      <c r="BF2375"/>
      <c r="BG2375"/>
      <c r="BH2375"/>
      <c r="BI2375"/>
      <c r="BJ2375"/>
      <c r="BK2375"/>
      <c r="BL2375"/>
      <c r="BM2375"/>
      <c r="BN2375"/>
      <c r="BO2375"/>
      <c r="BP2375"/>
      <c r="BQ2375"/>
      <c r="BR2375"/>
      <c r="BS2375"/>
      <c r="BT2375"/>
    </row>
    <row r="2376" spans="1:72" s="8" customFormat="1" x14ac:dyDescent="0.25">
      <c r="A2376" s="93"/>
      <c r="B2376" s="93"/>
      <c r="C2376" s="93"/>
      <c r="D2376" s="93"/>
      <c r="E2376" s="104"/>
      <c r="F2376" s="104"/>
      <c r="G2376" s="104"/>
      <c r="H2376" s="104"/>
      <c r="I2376" s="104"/>
      <c r="J2376" s="104"/>
      <c r="K2376" s="104"/>
      <c r="L2376" s="104"/>
      <c r="M2376"/>
      <c r="N2376"/>
      <c r="O2376"/>
      <c r="P2376"/>
      <c r="Q2376"/>
      <c r="R2376"/>
      <c r="S2376"/>
      <c r="T2376"/>
      <c r="U2376"/>
      <c r="V2376"/>
      <c r="W2376"/>
      <c r="X2376"/>
      <c r="Y2376"/>
      <c r="Z2376"/>
      <c r="AA2376"/>
      <c r="AB2376"/>
      <c r="AC2376"/>
      <c r="AD2376"/>
      <c r="AE2376"/>
      <c r="AF2376"/>
      <c r="AG2376"/>
      <c r="AH2376"/>
      <c r="AI2376"/>
      <c r="AJ2376"/>
      <c r="AK2376"/>
      <c r="AL2376"/>
      <c r="AM2376"/>
      <c r="AN2376"/>
      <c r="AO2376"/>
      <c r="AP2376"/>
      <c r="AQ2376"/>
      <c r="AR2376"/>
      <c r="AS2376"/>
      <c r="AT2376"/>
      <c r="AU2376"/>
      <c r="AV2376"/>
      <c r="AW2376"/>
      <c r="AX2376"/>
      <c r="AY2376"/>
      <c r="AZ2376"/>
      <c r="BA2376"/>
      <c r="BB2376"/>
      <c r="BC2376"/>
      <c r="BD2376"/>
      <c r="BE2376"/>
      <c r="BF2376"/>
      <c r="BG2376"/>
      <c r="BH2376"/>
      <c r="BI2376"/>
      <c r="BJ2376"/>
      <c r="BK2376"/>
      <c r="BL2376"/>
      <c r="BM2376"/>
      <c r="BN2376"/>
      <c r="BO2376"/>
      <c r="BP2376"/>
      <c r="BQ2376"/>
      <c r="BR2376"/>
      <c r="BS2376"/>
      <c r="BT2376"/>
    </row>
    <row r="2377" spans="1:72" s="8" customFormat="1" x14ac:dyDescent="0.25">
      <c r="A2377" s="93"/>
      <c r="B2377" s="93"/>
      <c r="C2377" s="93"/>
      <c r="D2377" s="93"/>
      <c r="E2377" s="104"/>
      <c r="F2377" s="104"/>
      <c r="G2377" s="104"/>
      <c r="H2377" s="104"/>
      <c r="I2377" s="104"/>
      <c r="J2377" s="104"/>
      <c r="K2377" s="104"/>
      <c r="L2377" s="104"/>
      <c r="M2377"/>
      <c r="N2377"/>
      <c r="O2377"/>
      <c r="P2377"/>
      <c r="Q2377"/>
      <c r="R2377"/>
      <c r="S2377"/>
      <c r="T2377"/>
      <c r="U2377"/>
      <c r="V2377"/>
      <c r="W2377"/>
      <c r="X2377"/>
      <c r="Y2377"/>
      <c r="Z2377"/>
      <c r="AA2377"/>
      <c r="AB2377"/>
      <c r="AC2377"/>
      <c r="AD2377"/>
      <c r="AE2377"/>
      <c r="AF2377"/>
      <c r="AG2377"/>
      <c r="AH2377"/>
      <c r="AI2377"/>
      <c r="AJ2377"/>
      <c r="AK2377"/>
      <c r="AL2377"/>
      <c r="AM2377"/>
      <c r="AN2377"/>
      <c r="AO2377"/>
      <c r="AP2377"/>
      <c r="AQ2377"/>
      <c r="AR2377"/>
      <c r="AS2377"/>
      <c r="AT2377"/>
      <c r="AU2377"/>
      <c r="AV2377"/>
      <c r="AW2377"/>
      <c r="AX2377"/>
      <c r="AY2377"/>
      <c r="AZ2377"/>
      <c r="BA2377"/>
      <c r="BB2377"/>
      <c r="BC2377"/>
      <c r="BD2377"/>
      <c r="BE2377"/>
      <c r="BF2377"/>
      <c r="BG2377"/>
      <c r="BH2377"/>
      <c r="BI2377"/>
      <c r="BJ2377"/>
      <c r="BK2377"/>
      <c r="BL2377"/>
      <c r="BM2377"/>
      <c r="BN2377"/>
      <c r="BO2377"/>
      <c r="BP2377"/>
      <c r="BQ2377"/>
      <c r="BR2377"/>
      <c r="BS2377"/>
      <c r="BT2377"/>
    </row>
    <row r="2378" spans="1:72" s="8" customFormat="1" x14ac:dyDescent="0.25">
      <c r="A2378" s="93"/>
      <c r="B2378" s="93"/>
      <c r="C2378" s="93"/>
      <c r="D2378" s="93"/>
      <c r="E2378" s="104"/>
      <c r="F2378" s="104"/>
      <c r="G2378" s="104"/>
      <c r="H2378" s="104"/>
      <c r="I2378" s="104"/>
      <c r="J2378" s="104"/>
      <c r="K2378" s="104"/>
      <c r="L2378" s="104"/>
      <c r="M2378"/>
      <c r="N2378"/>
      <c r="O2378"/>
      <c r="P2378"/>
      <c r="Q2378"/>
      <c r="R2378"/>
      <c r="S2378"/>
      <c r="T2378"/>
      <c r="U2378"/>
      <c r="V2378"/>
      <c r="W2378"/>
      <c r="X2378"/>
      <c r="Y2378"/>
      <c r="Z2378"/>
      <c r="AA2378"/>
      <c r="AB2378"/>
      <c r="AC2378"/>
      <c r="AD2378"/>
      <c r="AE2378"/>
      <c r="AF2378"/>
      <c r="AG2378"/>
      <c r="AH2378"/>
      <c r="AI2378"/>
      <c r="AJ2378"/>
      <c r="AK2378"/>
      <c r="AL2378"/>
      <c r="AM2378"/>
      <c r="AN2378"/>
      <c r="AO2378"/>
      <c r="AP2378"/>
      <c r="AQ2378"/>
      <c r="AR2378"/>
      <c r="AS2378"/>
      <c r="AT2378"/>
      <c r="AU2378"/>
      <c r="AV2378"/>
      <c r="AW2378"/>
      <c r="AX2378"/>
      <c r="AY2378"/>
      <c r="AZ2378"/>
      <c r="BA2378"/>
      <c r="BB2378"/>
      <c r="BC2378"/>
      <c r="BD2378"/>
      <c r="BE2378"/>
      <c r="BF2378"/>
      <c r="BG2378"/>
      <c r="BH2378"/>
      <c r="BI2378"/>
      <c r="BJ2378"/>
      <c r="BK2378"/>
      <c r="BL2378"/>
      <c r="BM2378"/>
      <c r="BN2378"/>
      <c r="BO2378"/>
      <c r="BP2378"/>
      <c r="BQ2378"/>
      <c r="BR2378"/>
      <c r="BS2378"/>
      <c r="BT2378"/>
    </row>
    <row r="2379" spans="1:72" s="8" customFormat="1" x14ac:dyDescent="0.25">
      <c r="A2379" s="93"/>
      <c r="B2379" s="93"/>
      <c r="C2379" s="93"/>
      <c r="D2379" s="93"/>
      <c r="E2379" s="104"/>
      <c r="F2379" s="104"/>
      <c r="G2379" s="104"/>
      <c r="H2379" s="104"/>
      <c r="I2379" s="104"/>
      <c r="J2379" s="104"/>
      <c r="K2379" s="104"/>
      <c r="L2379" s="104"/>
      <c r="M2379"/>
      <c r="N2379"/>
      <c r="O2379"/>
      <c r="P2379"/>
      <c r="Q2379"/>
      <c r="R2379"/>
      <c r="S2379"/>
      <c r="T2379"/>
      <c r="U2379"/>
      <c r="V2379"/>
      <c r="W2379"/>
      <c r="X2379"/>
      <c r="Y2379"/>
      <c r="Z2379"/>
      <c r="AA2379"/>
      <c r="AB2379"/>
      <c r="AC2379"/>
      <c r="AD2379"/>
      <c r="AE2379"/>
      <c r="AF2379"/>
      <c r="AG2379"/>
      <c r="AH2379"/>
      <c r="AI2379"/>
      <c r="AJ2379"/>
      <c r="AK2379"/>
      <c r="AL2379"/>
      <c r="AM2379"/>
      <c r="AN2379"/>
      <c r="AO2379"/>
      <c r="AP2379"/>
      <c r="AQ2379"/>
      <c r="AR2379"/>
      <c r="AS2379"/>
      <c r="AT2379"/>
      <c r="AU2379"/>
      <c r="AV2379"/>
      <c r="AW2379"/>
      <c r="AX2379"/>
      <c r="AY2379"/>
      <c r="AZ2379"/>
      <c r="BA2379"/>
      <c r="BB2379"/>
      <c r="BC2379"/>
      <c r="BD2379"/>
      <c r="BE2379"/>
      <c r="BF2379"/>
      <c r="BG2379"/>
      <c r="BH2379"/>
      <c r="BI2379"/>
      <c r="BJ2379"/>
      <c r="BK2379"/>
      <c r="BL2379"/>
      <c r="BM2379"/>
      <c r="BN2379"/>
      <c r="BO2379"/>
      <c r="BP2379"/>
      <c r="BQ2379"/>
      <c r="BR2379"/>
      <c r="BS2379"/>
      <c r="BT2379"/>
    </row>
    <row r="2380" spans="1:72" s="8" customFormat="1" x14ac:dyDescent="0.25">
      <c r="A2380" s="93"/>
      <c r="B2380" s="93"/>
      <c r="C2380" s="93"/>
      <c r="D2380" s="93"/>
      <c r="E2380" s="104"/>
      <c r="F2380" s="104"/>
      <c r="G2380" s="104"/>
      <c r="H2380" s="104"/>
      <c r="I2380" s="104"/>
      <c r="J2380" s="104"/>
      <c r="K2380" s="104"/>
      <c r="L2380" s="104"/>
      <c r="M2380"/>
      <c r="N2380"/>
      <c r="O2380"/>
      <c r="P2380"/>
      <c r="Q2380"/>
      <c r="R2380"/>
      <c r="S2380"/>
      <c r="T2380"/>
      <c r="U2380"/>
      <c r="V2380"/>
      <c r="W2380"/>
      <c r="X2380"/>
      <c r="Y2380"/>
      <c r="Z2380"/>
      <c r="AA2380"/>
      <c r="AB2380"/>
      <c r="AC2380"/>
      <c r="AD2380"/>
      <c r="AE2380"/>
      <c r="AF2380"/>
      <c r="AG2380"/>
      <c r="AH2380"/>
      <c r="AI2380"/>
      <c r="AJ2380"/>
      <c r="AK2380"/>
      <c r="AL2380"/>
      <c r="AM2380"/>
      <c r="AN2380"/>
      <c r="AO2380"/>
      <c r="AP2380"/>
      <c r="AQ2380"/>
      <c r="AR2380"/>
      <c r="AS2380"/>
      <c r="AT2380"/>
      <c r="AU2380"/>
      <c r="AV2380"/>
      <c r="AW2380"/>
      <c r="AX2380"/>
      <c r="AY2380"/>
      <c r="AZ2380"/>
      <c r="BA2380"/>
      <c r="BB2380"/>
      <c r="BC2380"/>
      <c r="BD2380"/>
      <c r="BE2380"/>
      <c r="BF2380"/>
      <c r="BG2380"/>
      <c r="BH2380"/>
      <c r="BI2380"/>
      <c r="BJ2380"/>
      <c r="BK2380"/>
      <c r="BL2380"/>
      <c r="BM2380"/>
      <c r="BN2380"/>
      <c r="BO2380"/>
      <c r="BP2380"/>
      <c r="BQ2380"/>
      <c r="BR2380"/>
      <c r="BS2380"/>
      <c r="BT2380"/>
    </row>
    <row r="2381" spans="1:72" s="8" customFormat="1" x14ac:dyDescent="0.25">
      <c r="A2381" s="93"/>
      <c r="B2381" s="93"/>
      <c r="C2381" s="93"/>
      <c r="D2381" s="93"/>
      <c r="E2381" s="104"/>
      <c r="F2381" s="104"/>
      <c r="G2381" s="104"/>
      <c r="H2381" s="104"/>
      <c r="I2381" s="104"/>
      <c r="J2381" s="104"/>
      <c r="K2381" s="104"/>
      <c r="L2381" s="104"/>
      <c r="M2381"/>
      <c r="N2381"/>
      <c r="O2381"/>
      <c r="P2381"/>
      <c r="Q2381"/>
      <c r="R2381"/>
      <c r="S2381"/>
      <c r="T2381"/>
      <c r="U2381"/>
      <c r="V2381"/>
      <c r="W2381"/>
      <c r="X2381"/>
      <c r="Y2381"/>
      <c r="Z2381"/>
      <c r="AA2381"/>
      <c r="AB2381"/>
      <c r="AC2381"/>
      <c r="AD2381"/>
      <c r="AE2381"/>
      <c r="AF2381"/>
      <c r="AG2381"/>
      <c r="AH2381"/>
      <c r="AI2381"/>
      <c r="AJ2381"/>
      <c r="AK2381"/>
      <c r="AL2381"/>
      <c r="AM2381"/>
      <c r="AN2381"/>
      <c r="AO2381"/>
      <c r="AP2381"/>
      <c r="AQ2381"/>
      <c r="AR2381"/>
      <c r="AS2381"/>
      <c r="AT2381"/>
      <c r="AU2381"/>
      <c r="AV2381"/>
      <c r="AW2381"/>
      <c r="AX2381"/>
      <c r="AY2381"/>
      <c r="AZ2381"/>
      <c r="BA2381"/>
      <c r="BB2381"/>
      <c r="BC2381"/>
      <c r="BD2381"/>
      <c r="BE2381"/>
      <c r="BF2381"/>
      <c r="BG2381"/>
      <c r="BH2381"/>
      <c r="BI2381"/>
      <c r="BJ2381"/>
      <c r="BK2381"/>
      <c r="BL2381"/>
      <c r="BM2381"/>
      <c r="BN2381"/>
      <c r="BO2381"/>
      <c r="BP2381"/>
      <c r="BQ2381"/>
      <c r="BR2381"/>
      <c r="BS2381"/>
      <c r="BT2381"/>
    </row>
    <row r="2382" spans="1:72" s="8" customFormat="1" x14ac:dyDescent="0.25">
      <c r="A2382" s="93"/>
      <c r="B2382" s="93"/>
      <c r="C2382" s="93"/>
      <c r="D2382" s="93"/>
      <c r="E2382" s="104"/>
      <c r="F2382" s="104"/>
      <c r="G2382" s="104"/>
      <c r="H2382" s="104"/>
      <c r="I2382" s="104"/>
      <c r="J2382" s="104"/>
      <c r="K2382" s="104"/>
      <c r="L2382" s="104"/>
      <c r="M2382"/>
      <c r="N2382"/>
      <c r="O2382"/>
      <c r="P2382"/>
      <c r="Q2382"/>
      <c r="R2382"/>
      <c r="S2382"/>
      <c r="T2382"/>
      <c r="U2382"/>
      <c r="V2382"/>
      <c r="W2382"/>
      <c r="X2382"/>
      <c r="Y2382"/>
      <c r="Z2382"/>
      <c r="AA2382"/>
      <c r="AB2382"/>
      <c r="AC2382"/>
      <c r="AD2382"/>
      <c r="AE2382"/>
      <c r="AF2382"/>
      <c r="AG2382"/>
      <c r="AH2382"/>
      <c r="AI2382"/>
      <c r="AJ2382"/>
      <c r="AK2382"/>
      <c r="AL2382"/>
      <c r="AM2382"/>
      <c r="AN2382"/>
      <c r="AO2382"/>
      <c r="AP2382"/>
      <c r="AQ2382"/>
      <c r="AR2382"/>
      <c r="AS2382"/>
      <c r="AT2382"/>
      <c r="AU2382"/>
      <c r="AV2382"/>
      <c r="AW2382"/>
      <c r="AX2382"/>
      <c r="AY2382"/>
      <c r="AZ2382"/>
      <c r="BA2382"/>
      <c r="BB2382"/>
      <c r="BC2382"/>
      <c r="BD2382"/>
      <c r="BE2382"/>
      <c r="BF2382"/>
      <c r="BG2382"/>
      <c r="BH2382"/>
      <c r="BI2382"/>
      <c r="BJ2382"/>
      <c r="BK2382"/>
      <c r="BL2382"/>
      <c r="BM2382"/>
      <c r="BN2382"/>
      <c r="BO2382"/>
      <c r="BP2382"/>
      <c r="BQ2382"/>
      <c r="BR2382"/>
      <c r="BS2382"/>
      <c r="BT2382"/>
    </row>
    <row r="2383" spans="1:72" s="8" customFormat="1" x14ac:dyDescent="0.25">
      <c r="A2383" s="93"/>
      <c r="B2383" s="93"/>
      <c r="C2383" s="93"/>
      <c r="D2383" s="93"/>
      <c r="E2383" s="104"/>
      <c r="F2383" s="104"/>
      <c r="G2383" s="104"/>
      <c r="H2383" s="104"/>
      <c r="I2383" s="104"/>
      <c r="J2383" s="104"/>
      <c r="K2383" s="104"/>
      <c r="L2383" s="104"/>
      <c r="M2383"/>
      <c r="N2383"/>
      <c r="O2383"/>
      <c r="P2383"/>
      <c r="Q2383"/>
      <c r="R2383"/>
      <c r="S2383"/>
      <c r="T2383"/>
      <c r="U2383"/>
      <c r="V2383"/>
      <c r="W2383"/>
      <c r="X2383"/>
      <c r="Y2383"/>
      <c r="Z2383"/>
      <c r="AA2383"/>
      <c r="AB2383"/>
      <c r="AC2383"/>
      <c r="AD2383"/>
      <c r="AE2383"/>
      <c r="AF2383"/>
      <c r="AG2383"/>
      <c r="AH2383"/>
      <c r="AI2383"/>
      <c r="AJ2383"/>
      <c r="AK2383"/>
      <c r="AL2383"/>
      <c r="AM2383"/>
      <c r="AN2383"/>
      <c r="AO2383"/>
      <c r="AP2383"/>
      <c r="AQ2383"/>
      <c r="AR2383"/>
      <c r="AS2383"/>
      <c r="AT2383"/>
      <c r="AU2383"/>
      <c r="AV2383"/>
      <c r="AW2383"/>
      <c r="AX2383"/>
      <c r="AY2383"/>
      <c r="AZ2383"/>
      <c r="BA2383"/>
      <c r="BB2383"/>
      <c r="BC2383"/>
      <c r="BD2383"/>
      <c r="BE2383"/>
      <c r="BF2383"/>
      <c r="BG2383"/>
      <c r="BH2383"/>
      <c r="BI2383"/>
      <c r="BJ2383"/>
      <c r="BK2383"/>
      <c r="BL2383"/>
      <c r="BM2383"/>
      <c r="BN2383"/>
      <c r="BO2383"/>
      <c r="BP2383"/>
      <c r="BQ2383"/>
      <c r="BR2383"/>
      <c r="BS2383"/>
      <c r="BT2383"/>
    </row>
    <row r="2384" spans="1:72" s="8" customFormat="1" x14ac:dyDescent="0.25">
      <c r="A2384" s="93"/>
      <c r="B2384" s="93"/>
      <c r="C2384" s="93"/>
      <c r="D2384" s="93"/>
      <c r="E2384" s="104"/>
      <c r="F2384" s="104"/>
      <c r="G2384" s="104"/>
      <c r="H2384" s="104"/>
      <c r="I2384" s="104"/>
      <c r="J2384" s="104"/>
      <c r="K2384" s="104"/>
      <c r="L2384" s="104"/>
      <c r="M2384"/>
      <c r="N2384"/>
      <c r="O2384"/>
      <c r="P2384"/>
      <c r="Q2384"/>
      <c r="R2384"/>
      <c r="S2384"/>
      <c r="T2384"/>
      <c r="U2384"/>
      <c r="V2384"/>
      <c r="W2384"/>
      <c r="X2384"/>
      <c r="Y2384"/>
      <c r="Z2384"/>
      <c r="AA2384"/>
      <c r="AB2384"/>
      <c r="AC2384"/>
      <c r="AD2384"/>
      <c r="AE2384"/>
      <c r="AF2384"/>
      <c r="AG2384"/>
      <c r="AH2384"/>
      <c r="AI2384"/>
      <c r="AJ2384"/>
      <c r="AK2384"/>
      <c r="AL2384"/>
      <c r="AM2384"/>
      <c r="AN2384"/>
      <c r="AO2384"/>
      <c r="AP2384"/>
      <c r="AQ2384"/>
      <c r="AR2384"/>
      <c r="AS2384"/>
      <c r="AT2384"/>
      <c r="AU2384"/>
      <c r="AV2384"/>
      <c r="AW2384"/>
      <c r="AX2384"/>
      <c r="AY2384"/>
      <c r="AZ2384"/>
      <c r="BA2384"/>
      <c r="BB2384"/>
      <c r="BC2384"/>
      <c r="BD2384"/>
      <c r="BE2384"/>
      <c r="BF2384"/>
      <c r="BG2384"/>
      <c r="BH2384"/>
      <c r="BI2384"/>
      <c r="BJ2384"/>
      <c r="BK2384"/>
      <c r="BL2384"/>
      <c r="BM2384"/>
      <c r="BN2384"/>
      <c r="BO2384"/>
      <c r="BP2384"/>
      <c r="BQ2384"/>
      <c r="BR2384"/>
      <c r="BS2384"/>
      <c r="BT2384"/>
    </row>
    <row r="2385" spans="1:72" s="8" customFormat="1" x14ac:dyDescent="0.25">
      <c r="A2385" s="93"/>
      <c r="B2385" s="93"/>
      <c r="C2385" s="93"/>
      <c r="D2385" s="93"/>
      <c r="E2385" s="104"/>
      <c r="F2385" s="104"/>
      <c r="G2385" s="104"/>
      <c r="H2385" s="104"/>
      <c r="I2385" s="104"/>
      <c r="J2385" s="104"/>
      <c r="K2385" s="104"/>
      <c r="L2385" s="104"/>
      <c r="M2385"/>
      <c r="N2385"/>
      <c r="O2385"/>
      <c r="P2385"/>
      <c r="Q2385"/>
      <c r="R2385"/>
      <c r="S2385"/>
      <c r="T2385"/>
      <c r="U2385"/>
      <c r="V2385"/>
      <c r="W2385"/>
      <c r="X2385"/>
      <c r="Y2385"/>
      <c r="Z2385"/>
      <c r="AA2385"/>
      <c r="AB2385"/>
      <c r="AC2385"/>
      <c r="AD2385"/>
      <c r="AE2385"/>
      <c r="AF2385"/>
      <c r="AG2385"/>
      <c r="AH2385"/>
      <c r="AI2385"/>
      <c r="AJ2385"/>
      <c r="AK2385"/>
      <c r="AL2385"/>
      <c r="AM2385"/>
      <c r="AN2385"/>
      <c r="AO2385"/>
      <c r="AP2385"/>
      <c r="AQ2385"/>
      <c r="AR2385"/>
      <c r="AS2385"/>
      <c r="AT2385"/>
      <c r="AU2385"/>
      <c r="AV2385"/>
      <c r="AW2385"/>
      <c r="AX2385"/>
      <c r="AY2385"/>
      <c r="AZ2385"/>
      <c r="BA2385"/>
      <c r="BB2385"/>
      <c r="BC2385"/>
      <c r="BD2385"/>
      <c r="BE2385"/>
      <c r="BF2385"/>
      <c r="BG2385"/>
      <c r="BH2385"/>
      <c r="BI2385"/>
      <c r="BJ2385"/>
      <c r="BK2385"/>
      <c r="BL2385"/>
      <c r="BM2385"/>
      <c r="BN2385"/>
      <c r="BO2385"/>
      <c r="BP2385"/>
      <c r="BQ2385"/>
      <c r="BR2385"/>
      <c r="BS2385"/>
      <c r="BT2385"/>
    </row>
    <row r="2386" spans="1:72" s="8" customFormat="1" x14ac:dyDescent="0.25">
      <c r="A2386" s="93"/>
      <c r="B2386" s="93"/>
      <c r="C2386" s="93"/>
      <c r="D2386" s="93"/>
      <c r="E2386" s="104"/>
      <c r="F2386" s="104"/>
      <c r="G2386" s="104"/>
      <c r="H2386" s="104"/>
      <c r="I2386" s="104"/>
      <c r="J2386" s="104"/>
      <c r="K2386" s="104"/>
      <c r="L2386" s="104"/>
      <c r="M2386"/>
      <c r="N2386"/>
      <c r="O2386"/>
      <c r="P2386"/>
      <c r="Q2386"/>
      <c r="R2386"/>
      <c r="S2386"/>
      <c r="T2386"/>
      <c r="U2386"/>
      <c r="V2386"/>
      <c r="W2386"/>
      <c r="X2386"/>
      <c r="Y2386"/>
      <c r="Z2386"/>
      <c r="AA2386"/>
      <c r="AB2386"/>
      <c r="AC2386"/>
      <c r="AD2386"/>
      <c r="AE2386"/>
      <c r="AF2386"/>
      <c r="AG2386"/>
      <c r="AH2386"/>
      <c r="AI2386"/>
      <c r="AJ2386"/>
      <c r="AK2386"/>
      <c r="AL2386"/>
      <c r="AM2386"/>
      <c r="AN2386"/>
      <c r="AO2386"/>
      <c r="AP2386"/>
      <c r="AQ2386"/>
      <c r="AR2386"/>
      <c r="AS2386"/>
      <c r="AT2386"/>
      <c r="AU2386"/>
      <c r="AV2386"/>
      <c r="AW2386"/>
      <c r="AX2386"/>
      <c r="AY2386"/>
      <c r="AZ2386"/>
      <c r="BA2386"/>
      <c r="BB2386"/>
      <c r="BC2386"/>
      <c r="BD2386"/>
      <c r="BE2386"/>
      <c r="BF2386"/>
      <c r="BG2386"/>
      <c r="BH2386"/>
      <c r="BI2386"/>
      <c r="BJ2386"/>
      <c r="BK2386"/>
      <c r="BL2386"/>
      <c r="BM2386"/>
      <c r="BN2386"/>
      <c r="BO2386"/>
      <c r="BP2386"/>
      <c r="BQ2386"/>
      <c r="BR2386"/>
      <c r="BS2386"/>
      <c r="BT2386"/>
    </row>
    <row r="2387" spans="1:72" s="8" customFormat="1" x14ac:dyDescent="0.25">
      <c r="A2387" s="93"/>
      <c r="B2387" s="93"/>
      <c r="C2387" s="93"/>
      <c r="D2387" s="93"/>
      <c r="E2387" s="104"/>
      <c r="F2387" s="104"/>
      <c r="G2387" s="104"/>
      <c r="H2387" s="104"/>
      <c r="I2387" s="104"/>
      <c r="J2387" s="104"/>
      <c r="K2387" s="104"/>
      <c r="L2387" s="104"/>
      <c r="M2387"/>
      <c r="N2387"/>
      <c r="O2387"/>
      <c r="P2387"/>
      <c r="Q2387"/>
      <c r="R2387"/>
      <c r="S2387"/>
      <c r="T2387"/>
      <c r="U2387"/>
      <c r="V2387"/>
      <c r="W2387"/>
      <c r="X2387"/>
      <c r="Y2387"/>
      <c r="Z2387"/>
      <c r="AA2387"/>
      <c r="AB2387"/>
      <c r="AC2387"/>
      <c r="AD2387"/>
      <c r="AE2387"/>
      <c r="AF2387"/>
      <c r="AG2387"/>
      <c r="AH2387"/>
      <c r="AI2387"/>
      <c r="AJ2387"/>
      <c r="AK2387"/>
      <c r="AL2387"/>
      <c r="AM2387"/>
      <c r="AN2387"/>
      <c r="AO2387"/>
      <c r="AP2387"/>
      <c r="AQ2387"/>
      <c r="AR2387"/>
      <c r="AS2387"/>
      <c r="AT2387"/>
      <c r="AU2387"/>
      <c r="AV2387"/>
      <c r="AW2387"/>
      <c r="AX2387"/>
      <c r="AY2387"/>
      <c r="AZ2387"/>
      <c r="BA2387"/>
      <c r="BB2387"/>
      <c r="BC2387"/>
      <c r="BD2387"/>
      <c r="BE2387"/>
      <c r="BF2387"/>
      <c r="BG2387"/>
      <c r="BH2387"/>
      <c r="BI2387"/>
      <c r="BJ2387"/>
      <c r="BK2387"/>
      <c r="BL2387"/>
      <c r="BM2387"/>
      <c r="BN2387"/>
      <c r="BO2387"/>
      <c r="BP2387"/>
      <c r="BQ2387"/>
      <c r="BR2387"/>
      <c r="BS2387"/>
      <c r="BT2387"/>
    </row>
    <row r="2388" spans="1:72" s="8" customFormat="1" x14ac:dyDescent="0.25">
      <c r="A2388" s="93"/>
      <c r="B2388" s="93"/>
      <c r="C2388" s="93"/>
      <c r="D2388" s="93"/>
      <c r="E2388" s="104"/>
      <c r="F2388" s="104"/>
      <c r="G2388" s="104"/>
      <c r="H2388" s="104"/>
      <c r="I2388" s="104"/>
      <c r="J2388" s="104"/>
      <c r="K2388" s="104"/>
      <c r="L2388" s="104"/>
      <c r="M2388"/>
      <c r="N2388"/>
      <c r="O2388"/>
      <c r="P2388"/>
      <c r="Q2388"/>
      <c r="R2388"/>
      <c r="S2388"/>
      <c r="T2388"/>
      <c r="U2388"/>
      <c r="V2388"/>
      <c r="W2388"/>
      <c r="X2388"/>
      <c r="Y2388"/>
      <c r="Z2388"/>
      <c r="AA2388"/>
      <c r="AB2388"/>
      <c r="AC2388"/>
      <c r="AD2388"/>
      <c r="AE2388"/>
      <c r="AF2388"/>
      <c r="AG2388"/>
      <c r="AH2388"/>
      <c r="AI2388"/>
      <c r="AJ2388"/>
      <c r="AK2388"/>
      <c r="AL2388"/>
      <c r="AM2388"/>
      <c r="AN2388"/>
      <c r="AO2388"/>
      <c r="AP2388"/>
      <c r="AQ2388"/>
      <c r="AR2388"/>
      <c r="AS2388"/>
      <c r="AT2388"/>
      <c r="AU2388"/>
      <c r="AV2388"/>
      <c r="AW2388"/>
      <c r="AX2388"/>
      <c r="AY2388"/>
      <c r="AZ2388"/>
      <c r="BA2388"/>
      <c r="BB2388"/>
      <c r="BC2388"/>
      <c r="BD2388"/>
      <c r="BE2388"/>
      <c r="BF2388"/>
      <c r="BG2388"/>
      <c r="BH2388"/>
      <c r="BI2388"/>
      <c r="BJ2388"/>
      <c r="BK2388"/>
      <c r="BL2388"/>
      <c r="BM2388"/>
      <c r="BN2388"/>
      <c r="BO2388"/>
      <c r="BP2388"/>
      <c r="BQ2388"/>
      <c r="BR2388"/>
      <c r="BS2388"/>
      <c r="BT2388"/>
    </row>
    <row r="2389" spans="1:72" s="8" customFormat="1" x14ac:dyDescent="0.25">
      <c r="A2389" s="93"/>
      <c r="B2389" s="93"/>
      <c r="C2389" s="93"/>
      <c r="D2389" s="93"/>
      <c r="E2389" s="104"/>
      <c r="F2389" s="104"/>
      <c r="G2389" s="104"/>
      <c r="H2389" s="104"/>
      <c r="I2389" s="104"/>
      <c r="J2389" s="104"/>
      <c r="K2389" s="104"/>
      <c r="L2389" s="104"/>
      <c r="M2389"/>
      <c r="N2389"/>
      <c r="O2389"/>
      <c r="P2389"/>
      <c r="Q2389"/>
      <c r="R2389"/>
      <c r="S2389"/>
      <c r="T2389"/>
      <c r="U2389"/>
      <c r="V2389"/>
      <c r="W2389"/>
      <c r="X2389"/>
      <c r="Y2389"/>
      <c r="Z2389"/>
      <c r="AA2389"/>
      <c r="AB2389"/>
      <c r="AC2389"/>
      <c r="AD2389"/>
      <c r="AE2389"/>
      <c r="AF2389"/>
      <c r="AG2389"/>
      <c r="AH2389"/>
      <c r="AI2389"/>
      <c r="AJ2389"/>
      <c r="AK2389"/>
      <c r="AL2389"/>
      <c r="AM2389"/>
      <c r="AN2389"/>
      <c r="AO2389"/>
      <c r="AP2389"/>
      <c r="AQ2389"/>
      <c r="AR2389"/>
      <c r="AS2389"/>
      <c r="AT2389"/>
      <c r="AU2389"/>
      <c r="AV2389"/>
      <c r="AW2389"/>
      <c r="AX2389"/>
      <c r="AY2389"/>
      <c r="AZ2389"/>
      <c r="BA2389"/>
      <c r="BB2389"/>
      <c r="BC2389"/>
      <c r="BD2389"/>
      <c r="BE2389"/>
      <c r="BF2389"/>
      <c r="BG2389"/>
      <c r="BH2389"/>
      <c r="BI2389"/>
      <c r="BJ2389"/>
      <c r="BK2389"/>
      <c r="BL2389"/>
      <c r="BM2389"/>
      <c r="BN2389"/>
      <c r="BO2389"/>
      <c r="BP2389"/>
      <c r="BQ2389"/>
      <c r="BR2389"/>
      <c r="BS2389"/>
      <c r="BT2389"/>
    </row>
    <row r="2390" spans="1:72" s="8" customFormat="1" x14ac:dyDescent="0.25">
      <c r="A2390" s="93"/>
      <c r="B2390" s="93"/>
      <c r="C2390" s="93"/>
      <c r="D2390" s="93"/>
      <c r="E2390" s="104"/>
      <c r="F2390" s="104"/>
      <c r="G2390" s="104"/>
      <c r="H2390" s="104"/>
      <c r="I2390" s="104"/>
      <c r="J2390" s="104"/>
      <c r="K2390" s="104"/>
      <c r="L2390" s="104"/>
      <c r="M2390"/>
      <c r="N2390"/>
      <c r="O2390"/>
      <c r="P2390"/>
      <c r="Q2390"/>
      <c r="R2390"/>
      <c r="S2390"/>
      <c r="T2390"/>
      <c r="U2390"/>
      <c r="V2390"/>
      <c r="W2390"/>
      <c r="X2390"/>
      <c r="Y2390"/>
      <c r="Z2390"/>
      <c r="AA2390"/>
      <c r="AB2390"/>
      <c r="AC2390"/>
      <c r="AD2390"/>
      <c r="AE2390"/>
      <c r="AF2390"/>
      <c r="AG2390"/>
      <c r="AH2390"/>
      <c r="AI2390"/>
      <c r="AJ2390"/>
      <c r="AK2390"/>
      <c r="AL2390"/>
      <c r="AM2390"/>
      <c r="AN2390"/>
      <c r="AO2390"/>
      <c r="AP2390"/>
      <c r="AQ2390"/>
      <c r="AR2390"/>
      <c r="AS2390"/>
      <c r="AT2390"/>
      <c r="AU2390"/>
      <c r="AV2390"/>
      <c r="AW2390"/>
      <c r="AX2390"/>
      <c r="AY2390"/>
      <c r="AZ2390"/>
      <c r="BA2390"/>
      <c r="BB2390"/>
      <c r="BC2390"/>
      <c r="BD2390"/>
      <c r="BE2390"/>
      <c r="BF2390"/>
      <c r="BG2390"/>
      <c r="BH2390"/>
      <c r="BI2390"/>
      <c r="BJ2390"/>
      <c r="BK2390"/>
      <c r="BL2390"/>
      <c r="BM2390"/>
      <c r="BN2390"/>
      <c r="BO2390"/>
      <c r="BP2390"/>
      <c r="BQ2390"/>
      <c r="BR2390"/>
      <c r="BS2390"/>
      <c r="BT2390"/>
    </row>
    <row r="2391" spans="1:72" s="8" customFormat="1" x14ac:dyDescent="0.25">
      <c r="A2391" s="93"/>
      <c r="B2391" s="93"/>
      <c r="C2391" s="93"/>
      <c r="D2391" s="93"/>
      <c r="E2391" s="104"/>
      <c r="F2391" s="104"/>
      <c r="G2391" s="104"/>
      <c r="H2391" s="104"/>
      <c r="I2391" s="104"/>
      <c r="J2391" s="104"/>
      <c r="K2391" s="104"/>
      <c r="L2391" s="104"/>
      <c r="M2391"/>
      <c r="N2391"/>
      <c r="O2391"/>
      <c r="P2391"/>
      <c r="Q2391"/>
      <c r="R2391"/>
      <c r="S2391"/>
      <c r="T2391"/>
      <c r="U2391"/>
      <c r="V2391"/>
      <c r="W2391"/>
      <c r="X2391"/>
      <c r="Y2391"/>
      <c r="Z2391"/>
      <c r="AA2391"/>
      <c r="AB2391"/>
      <c r="AC2391"/>
      <c r="AD2391"/>
      <c r="AE2391"/>
      <c r="AF2391"/>
      <c r="AG2391"/>
      <c r="AH2391"/>
      <c r="AI2391"/>
      <c r="AJ2391"/>
      <c r="AK2391"/>
      <c r="AL2391"/>
      <c r="AM2391"/>
      <c r="AN2391"/>
      <c r="AO2391"/>
      <c r="AP2391"/>
      <c r="AQ2391"/>
      <c r="AR2391"/>
      <c r="AS2391"/>
      <c r="AT2391"/>
      <c r="AU2391"/>
      <c r="AV2391"/>
      <c r="AW2391"/>
      <c r="AX2391"/>
      <c r="AY2391"/>
      <c r="AZ2391"/>
      <c r="BA2391"/>
      <c r="BB2391"/>
      <c r="BC2391"/>
      <c r="BD2391"/>
      <c r="BE2391"/>
      <c r="BF2391"/>
      <c r="BG2391"/>
      <c r="BH2391"/>
      <c r="BI2391"/>
      <c r="BJ2391"/>
      <c r="BK2391"/>
      <c r="BL2391"/>
      <c r="BM2391"/>
      <c r="BN2391"/>
      <c r="BO2391"/>
      <c r="BP2391"/>
      <c r="BQ2391"/>
      <c r="BR2391"/>
      <c r="BS2391"/>
      <c r="BT2391"/>
    </row>
    <row r="2392" spans="1:72" s="8" customFormat="1" x14ac:dyDescent="0.25">
      <c r="A2392" s="93"/>
      <c r="B2392" s="93"/>
      <c r="C2392" s="93"/>
      <c r="D2392" s="93"/>
      <c r="E2392" s="104"/>
      <c r="F2392" s="104"/>
      <c r="G2392" s="104"/>
      <c r="H2392" s="104"/>
      <c r="I2392" s="104"/>
      <c r="J2392" s="104"/>
      <c r="K2392" s="104"/>
      <c r="L2392" s="104"/>
      <c r="M2392"/>
      <c r="N2392"/>
      <c r="O2392"/>
      <c r="P2392"/>
      <c r="Q2392"/>
      <c r="R2392"/>
      <c r="S2392"/>
      <c r="T2392"/>
      <c r="U2392"/>
      <c r="V2392"/>
      <c r="W2392"/>
      <c r="X2392"/>
      <c r="Y2392"/>
      <c r="Z2392"/>
      <c r="AA2392"/>
      <c r="AB2392"/>
      <c r="AC2392"/>
      <c r="AD2392"/>
      <c r="AE2392"/>
      <c r="AF2392"/>
      <c r="AG2392"/>
      <c r="AH2392"/>
      <c r="AI2392"/>
      <c r="AJ2392"/>
      <c r="AK2392"/>
      <c r="AL2392"/>
      <c r="AM2392"/>
      <c r="AN2392"/>
      <c r="AO2392"/>
      <c r="AP2392"/>
      <c r="AQ2392"/>
      <c r="AR2392"/>
      <c r="AS2392"/>
      <c r="AT2392"/>
      <c r="AU2392"/>
      <c r="AV2392"/>
      <c r="AW2392"/>
      <c r="AX2392"/>
      <c r="AY2392"/>
      <c r="AZ2392"/>
      <c r="BA2392"/>
      <c r="BB2392"/>
      <c r="BC2392"/>
      <c r="BD2392"/>
      <c r="BE2392"/>
      <c r="BF2392"/>
      <c r="BG2392"/>
      <c r="BH2392"/>
      <c r="BI2392"/>
      <c r="BJ2392"/>
      <c r="BK2392"/>
      <c r="BL2392"/>
      <c r="BM2392"/>
      <c r="BN2392"/>
      <c r="BO2392"/>
      <c r="BP2392"/>
      <c r="BQ2392"/>
      <c r="BR2392"/>
      <c r="BS2392"/>
      <c r="BT2392"/>
    </row>
    <row r="2393" spans="1:72" s="8" customFormat="1" x14ac:dyDescent="0.25">
      <c r="A2393" s="93"/>
      <c r="B2393" s="93"/>
      <c r="C2393" s="93"/>
      <c r="D2393" s="93"/>
      <c r="E2393" s="104"/>
      <c r="F2393" s="104"/>
      <c r="G2393" s="104"/>
      <c r="H2393" s="104"/>
      <c r="I2393" s="104"/>
      <c r="J2393" s="104"/>
      <c r="K2393" s="104"/>
      <c r="L2393" s="104"/>
      <c r="M2393"/>
      <c r="N2393"/>
      <c r="O2393"/>
      <c r="P2393"/>
      <c r="Q2393"/>
      <c r="R2393"/>
      <c r="S2393"/>
      <c r="T2393"/>
      <c r="U2393"/>
      <c r="V2393"/>
      <c r="W2393"/>
      <c r="X2393"/>
      <c r="Y2393"/>
      <c r="Z2393"/>
      <c r="AA2393"/>
      <c r="AB2393"/>
      <c r="AC2393"/>
      <c r="AD2393"/>
      <c r="AE2393"/>
      <c r="AF2393"/>
      <c r="AG2393"/>
      <c r="AH2393"/>
      <c r="AI2393"/>
      <c r="AJ2393"/>
      <c r="AK2393"/>
      <c r="AL2393"/>
      <c r="AM2393"/>
      <c r="AN2393"/>
      <c r="AO2393"/>
      <c r="AP2393"/>
      <c r="AQ2393"/>
      <c r="AR2393"/>
      <c r="AS2393"/>
      <c r="AT2393"/>
      <c r="AU2393"/>
      <c r="AV2393"/>
      <c r="AW2393"/>
      <c r="AX2393"/>
      <c r="AY2393"/>
      <c r="AZ2393"/>
      <c r="BA2393"/>
      <c r="BB2393"/>
      <c r="BC2393"/>
      <c r="BD2393"/>
      <c r="BE2393"/>
      <c r="BF2393"/>
      <c r="BG2393"/>
      <c r="BH2393"/>
      <c r="BI2393"/>
      <c r="BJ2393"/>
      <c r="BK2393"/>
      <c r="BL2393"/>
      <c r="BM2393"/>
      <c r="BN2393"/>
      <c r="BO2393"/>
      <c r="BP2393"/>
      <c r="BQ2393"/>
      <c r="BR2393"/>
      <c r="BS2393"/>
      <c r="BT2393"/>
    </row>
    <row r="2394" spans="1:72" s="8" customFormat="1" x14ac:dyDescent="0.25">
      <c r="A2394" s="93"/>
      <c r="B2394" s="93"/>
      <c r="C2394" s="93"/>
      <c r="D2394" s="93"/>
      <c r="E2394" s="104"/>
      <c r="F2394" s="104"/>
      <c r="G2394" s="104"/>
      <c r="H2394" s="104"/>
      <c r="I2394" s="104"/>
      <c r="J2394" s="104"/>
      <c r="K2394" s="104"/>
      <c r="L2394" s="104"/>
      <c r="M2394"/>
      <c r="N2394"/>
      <c r="O2394"/>
      <c r="P2394"/>
      <c r="Q2394"/>
      <c r="R2394"/>
      <c r="S2394"/>
      <c r="T2394"/>
      <c r="U2394"/>
      <c r="V2394"/>
      <c r="W2394"/>
      <c r="X2394"/>
      <c r="Y2394"/>
      <c r="Z2394"/>
      <c r="AA2394"/>
      <c r="AB2394"/>
      <c r="AC2394"/>
      <c r="AD2394"/>
      <c r="AE2394"/>
      <c r="AF2394"/>
      <c r="AG2394"/>
      <c r="AH2394"/>
      <c r="AI2394"/>
      <c r="AJ2394"/>
      <c r="AK2394"/>
      <c r="AL2394"/>
      <c r="AM2394"/>
      <c r="AN2394"/>
      <c r="AO2394"/>
      <c r="AP2394"/>
      <c r="AQ2394"/>
      <c r="AR2394"/>
      <c r="AS2394"/>
      <c r="AT2394"/>
      <c r="AU2394"/>
      <c r="AV2394"/>
      <c r="AW2394"/>
      <c r="AX2394"/>
      <c r="AY2394"/>
      <c r="AZ2394"/>
      <c r="BA2394"/>
      <c r="BB2394"/>
      <c r="BC2394"/>
      <c r="BD2394"/>
      <c r="BE2394"/>
      <c r="BF2394"/>
      <c r="BG2394"/>
      <c r="BH2394"/>
      <c r="BI2394"/>
      <c r="BJ2394"/>
      <c r="BK2394"/>
      <c r="BL2394"/>
      <c r="BM2394"/>
      <c r="BN2394"/>
      <c r="BO2394"/>
      <c r="BP2394"/>
      <c r="BQ2394"/>
      <c r="BR2394"/>
      <c r="BS2394"/>
      <c r="BT2394"/>
    </row>
    <row r="2395" spans="1:72" s="8" customFormat="1" x14ac:dyDescent="0.25">
      <c r="A2395" s="93"/>
      <c r="B2395" s="93"/>
      <c r="C2395" s="93"/>
      <c r="D2395" s="93"/>
      <c r="E2395" s="104"/>
      <c r="F2395" s="104"/>
      <c r="G2395" s="104"/>
      <c r="H2395" s="104"/>
      <c r="I2395" s="104"/>
      <c r="J2395" s="104"/>
      <c r="K2395" s="104"/>
      <c r="L2395" s="104"/>
      <c r="M2395"/>
      <c r="N2395"/>
      <c r="O2395"/>
      <c r="P2395"/>
      <c r="Q2395"/>
      <c r="R2395"/>
      <c r="S2395"/>
      <c r="T2395"/>
      <c r="U2395"/>
      <c r="V2395"/>
      <c r="W2395"/>
      <c r="X2395"/>
      <c r="Y2395"/>
      <c r="Z2395"/>
      <c r="AA2395"/>
      <c r="AB2395"/>
      <c r="AC2395"/>
      <c r="AD2395"/>
      <c r="AE2395"/>
      <c r="AF2395"/>
      <c r="AG2395"/>
      <c r="AH2395"/>
      <c r="AI2395"/>
      <c r="AJ2395"/>
      <c r="AK2395"/>
      <c r="AL2395"/>
      <c r="AM2395"/>
      <c r="AN2395"/>
      <c r="AO2395"/>
      <c r="AP2395"/>
      <c r="AQ2395"/>
      <c r="AR2395"/>
      <c r="AS2395"/>
      <c r="AT2395"/>
      <c r="AU2395"/>
      <c r="AV2395"/>
      <c r="AW2395"/>
      <c r="AX2395"/>
      <c r="AY2395"/>
      <c r="AZ2395"/>
      <c r="BA2395"/>
      <c r="BB2395"/>
      <c r="BC2395"/>
      <c r="BD2395"/>
      <c r="BE2395"/>
      <c r="BF2395"/>
      <c r="BG2395"/>
      <c r="BH2395"/>
      <c r="BI2395"/>
      <c r="BJ2395"/>
      <c r="BK2395"/>
      <c r="BL2395"/>
      <c r="BM2395"/>
      <c r="BN2395"/>
      <c r="BO2395"/>
      <c r="BP2395"/>
      <c r="BQ2395"/>
      <c r="BR2395"/>
      <c r="BS2395"/>
      <c r="BT2395"/>
    </row>
    <row r="2396" spans="1:72" s="8" customFormat="1" x14ac:dyDescent="0.25">
      <c r="A2396" s="93"/>
      <c r="B2396" s="93"/>
      <c r="C2396" s="93"/>
      <c r="D2396" s="93"/>
      <c r="E2396" s="104"/>
      <c r="F2396" s="104"/>
      <c r="G2396" s="104"/>
      <c r="H2396" s="104"/>
      <c r="I2396" s="104"/>
      <c r="J2396" s="104"/>
      <c r="K2396" s="104"/>
      <c r="L2396" s="104"/>
      <c r="M2396"/>
      <c r="N2396"/>
      <c r="O2396"/>
      <c r="P2396"/>
      <c r="Q2396"/>
      <c r="R2396"/>
      <c r="S2396"/>
      <c r="T2396"/>
      <c r="U2396"/>
      <c r="V2396"/>
      <c r="W2396"/>
      <c r="X2396"/>
      <c r="Y2396"/>
      <c r="Z2396"/>
      <c r="AA2396"/>
      <c r="AB2396"/>
      <c r="AC2396"/>
      <c r="AD2396"/>
      <c r="AE2396"/>
      <c r="AF2396"/>
      <c r="AG2396"/>
      <c r="AH2396"/>
      <c r="AI2396"/>
      <c r="AJ2396"/>
      <c r="AK2396"/>
      <c r="AL2396"/>
      <c r="AM2396"/>
      <c r="AN2396"/>
      <c r="AO2396"/>
      <c r="AP2396"/>
      <c r="AQ2396"/>
      <c r="AR2396"/>
      <c r="AS2396"/>
      <c r="AT2396"/>
      <c r="AU2396"/>
      <c r="AV2396"/>
      <c r="AW2396"/>
      <c r="AX2396"/>
      <c r="AY2396"/>
      <c r="AZ2396"/>
      <c r="BA2396"/>
      <c r="BB2396"/>
      <c r="BC2396"/>
      <c r="BD2396"/>
      <c r="BE2396"/>
      <c r="BF2396"/>
      <c r="BG2396"/>
      <c r="BH2396"/>
      <c r="BI2396"/>
      <c r="BJ2396"/>
      <c r="BK2396"/>
      <c r="BL2396"/>
      <c r="BM2396"/>
      <c r="BN2396"/>
      <c r="BO2396"/>
      <c r="BP2396"/>
      <c r="BQ2396"/>
      <c r="BR2396"/>
      <c r="BS2396"/>
      <c r="BT2396"/>
    </row>
    <row r="2397" spans="1:72" s="8" customFormat="1" x14ac:dyDescent="0.25">
      <c r="A2397" s="93"/>
      <c r="B2397" s="93"/>
      <c r="C2397" s="93"/>
      <c r="D2397" s="93"/>
      <c r="E2397" s="104"/>
      <c r="F2397" s="104"/>
      <c r="G2397" s="104"/>
      <c r="H2397" s="104"/>
      <c r="I2397" s="104"/>
      <c r="J2397" s="104"/>
      <c r="K2397" s="104"/>
      <c r="L2397" s="104"/>
      <c r="M2397"/>
      <c r="N2397"/>
      <c r="O2397"/>
      <c r="P2397"/>
      <c r="Q2397"/>
      <c r="R2397"/>
      <c r="S2397"/>
      <c r="T2397"/>
      <c r="U2397"/>
      <c r="V2397"/>
      <c r="W2397"/>
      <c r="X2397"/>
      <c r="Y2397"/>
      <c r="Z2397"/>
      <c r="AA2397"/>
      <c r="AB2397"/>
      <c r="AC2397"/>
      <c r="AD2397"/>
      <c r="AE2397"/>
      <c r="AF2397"/>
      <c r="AG2397"/>
      <c r="AH2397"/>
      <c r="AI2397"/>
      <c r="AJ2397"/>
      <c r="AK2397"/>
      <c r="AL2397"/>
      <c r="AM2397"/>
      <c r="AN2397"/>
      <c r="AO2397"/>
      <c r="AP2397"/>
      <c r="AQ2397"/>
      <c r="AR2397"/>
      <c r="AS2397"/>
      <c r="AT2397"/>
      <c r="AU2397"/>
      <c r="AV2397"/>
      <c r="AW2397"/>
      <c r="AX2397"/>
      <c r="AY2397"/>
      <c r="AZ2397"/>
      <c r="BA2397"/>
      <c r="BB2397"/>
      <c r="BC2397"/>
      <c r="BD2397"/>
      <c r="BE2397"/>
      <c r="BF2397"/>
      <c r="BG2397"/>
      <c r="BH2397"/>
      <c r="BI2397"/>
      <c r="BJ2397"/>
      <c r="BK2397"/>
      <c r="BL2397"/>
      <c r="BM2397"/>
      <c r="BN2397"/>
      <c r="BO2397"/>
      <c r="BP2397"/>
      <c r="BQ2397"/>
      <c r="BR2397"/>
      <c r="BS2397"/>
      <c r="BT2397"/>
    </row>
    <row r="2398" spans="1:72" s="8" customFormat="1" x14ac:dyDescent="0.25">
      <c r="A2398" s="93"/>
      <c r="B2398" s="93"/>
      <c r="C2398" s="93"/>
      <c r="D2398" s="93"/>
      <c r="E2398" s="104"/>
      <c r="F2398" s="104"/>
      <c r="G2398" s="104"/>
      <c r="H2398" s="104"/>
      <c r="I2398" s="104"/>
      <c r="J2398" s="104"/>
      <c r="K2398" s="104"/>
      <c r="L2398" s="104"/>
      <c r="M2398"/>
      <c r="N2398"/>
      <c r="O2398"/>
      <c r="P2398"/>
      <c r="Q2398"/>
      <c r="R2398"/>
      <c r="S2398"/>
      <c r="T2398"/>
      <c r="U2398"/>
      <c r="V2398"/>
      <c r="W2398"/>
      <c r="X2398"/>
      <c r="Y2398"/>
      <c r="Z2398"/>
      <c r="AA2398"/>
      <c r="AB2398"/>
      <c r="AC2398"/>
      <c r="AD2398"/>
      <c r="AE2398"/>
      <c r="AF2398"/>
      <c r="AG2398"/>
      <c r="AH2398"/>
      <c r="AI2398"/>
      <c r="AJ2398"/>
      <c r="AK2398"/>
      <c r="AL2398"/>
      <c r="AM2398"/>
      <c r="AN2398"/>
      <c r="AO2398"/>
      <c r="AP2398"/>
      <c r="AQ2398"/>
      <c r="AR2398"/>
      <c r="AS2398"/>
      <c r="AT2398"/>
      <c r="AU2398"/>
      <c r="AV2398"/>
      <c r="AW2398"/>
      <c r="AX2398"/>
      <c r="AY2398"/>
      <c r="AZ2398"/>
      <c r="BA2398"/>
      <c r="BB2398"/>
      <c r="BC2398"/>
      <c r="BD2398"/>
      <c r="BE2398"/>
      <c r="BF2398"/>
      <c r="BG2398"/>
      <c r="BH2398"/>
      <c r="BI2398"/>
      <c r="BJ2398"/>
      <c r="BK2398"/>
      <c r="BL2398"/>
      <c r="BM2398"/>
      <c r="BN2398"/>
      <c r="BO2398"/>
      <c r="BP2398"/>
      <c r="BQ2398"/>
      <c r="BR2398"/>
      <c r="BS2398"/>
      <c r="BT2398"/>
    </row>
    <row r="2399" spans="1:72" s="8" customFormat="1" x14ac:dyDescent="0.25">
      <c r="A2399" s="93"/>
      <c r="B2399" s="93"/>
      <c r="C2399" s="93"/>
      <c r="D2399" s="93"/>
      <c r="E2399" s="104"/>
      <c r="F2399" s="104"/>
      <c r="G2399" s="104"/>
      <c r="H2399" s="104"/>
      <c r="I2399" s="104"/>
      <c r="J2399" s="104"/>
      <c r="K2399" s="104"/>
      <c r="L2399" s="104"/>
      <c r="M2399"/>
      <c r="N2399"/>
      <c r="O2399"/>
      <c r="P2399"/>
      <c r="Q2399"/>
      <c r="R2399"/>
      <c r="S2399"/>
      <c r="T2399"/>
      <c r="U2399"/>
      <c r="V2399"/>
      <c r="W2399"/>
      <c r="X2399"/>
      <c r="Y2399"/>
      <c r="Z2399"/>
      <c r="AA2399"/>
      <c r="AB2399"/>
      <c r="AC2399"/>
      <c r="AD2399"/>
      <c r="AE2399"/>
      <c r="AF2399"/>
      <c r="AG2399"/>
      <c r="AH2399"/>
      <c r="AI2399"/>
      <c r="AJ2399"/>
      <c r="AK2399"/>
      <c r="AL2399"/>
      <c r="AM2399"/>
      <c r="AN2399"/>
      <c r="AO2399"/>
      <c r="AP2399"/>
      <c r="AQ2399"/>
      <c r="AR2399"/>
      <c r="AS2399"/>
      <c r="AT2399"/>
      <c r="AU2399"/>
      <c r="AV2399"/>
      <c r="AW2399"/>
      <c r="AX2399"/>
      <c r="AY2399"/>
      <c r="AZ2399"/>
      <c r="BA2399"/>
      <c r="BB2399"/>
      <c r="BC2399"/>
      <c r="BD2399"/>
      <c r="BE2399"/>
      <c r="BF2399"/>
      <c r="BG2399"/>
      <c r="BH2399"/>
      <c r="BI2399"/>
      <c r="BJ2399"/>
      <c r="BK2399"/>
      <c r="BL2399"/>
      <c r="BM2399"/>
      <c r="BN2399"/>
      <c r="BO2399"/>
      <c r="BP2399"/>
      <c r="BQ2399"/>
      <c r="BR2399"/>
      <c r="BS2399"/>
      <c r="BT2399"/>
    </row>
    <row r="2400" spans="1:72" s="8" customFormat="1" x14ac:dyDescent="0.25">
      <c r="A2400" s="93"/>
      <c r="B2400" s="93"/>
      <c r="C2400" s="93"/>
      <c r="D2400" s="93"/>
      <c r="E2400" s="104"/>
      <c r="F2400" s="104"/>
      <c r="G2400" s="104"/>
      <c r="H2400" s="104"/>
      <c r="I2400" s="104"/>
      <c r="J2400" s="104"/>
      <c r="K2400" s="104"/>
      <c r="L2400" s="104"/>
      <c r="M2400"/>
      <c r="N2400"/>
      <c r="O2400"/>
      <c r="P2400"/>
      <c r="Q2400"/>
      <c r="R2400"/>
      <c r="S2400"/>
      <c r="T2400"/>
      <c r="U2400"/>
      <c r="V2400"/>
      <c r="W2400"/>
      <c r="X2400"/>
      <c r="Y2400"/>
      <c r="Z2400"/>
      <c r="AA2400"/>
      <c r="AB2400"/>
      <c r="AC2400"/>
      <c r="AD2400"/>
      <c r="AE2400"/>
      <c r="AF2400"/>
      <c r="AG2400"/>
      <c r="AH2400"/>
      <c r="AI2400"/>
      <c r="AJ2400"/>
      <c r="AK2400"/>
      <c r="AL2400"/>
      <c r="AM2400"/>
      <c r="AN2400"/>
      <c r="AO2400"/>
      <c r="AP2400"/>
      <c r="AQ2400"/>
      <c r="AR2400"/>
      <c r="AS2400"/>
      <c r="AT2400"/>
      <c r="AU2400"/>
      <c r="AV2400"/>
      <c r="AW2400"/>
      <c r="AX2400"/>
      <c r="AY2400"/>
      <c r="AZ2400"/>
      <c r="BA2400"/>
      <c r="BB2400"/>
      <c r="BC2400"/>
      <c r="BD2400"/>
      <c r="BE2400"/>
      <c r="BF2400"/>
      <c r="BG2400"/>
      <c r="BH2400"/>
      <c r="BI2400"/>
      <c r="BJ2400"/>
      <c r="BK2400"/>
      <c r="BL2400"/>
      <c r="BM2400"/>
      <c r="BN2400"/>
      <c r="BO2400"/>
      <c r="BP2400"/>
      <c r="BQ2400"/>
      <c r="BR2400"/>
      <c r="BS2400"/>
      <c r="BT2400"/>
    </row>
    <row r="2401" spans="1:72" s="8" customFormat="1" x14ac:dyDescent="0.25">
      <c r="A2401" s="93"/>
      <c r="B2401" s="93"/>
      <c r="C2401" s="93"/>
      <c r="D2401" s="93"/>
      <c r="E2401" s="104"/>
      <c r="F2401" s="104"/>
      <c r="G2401" s="104"/>
      <c r="H2401" s="104"/>
      <c r="I2401" s="104"/>
      <c r="J2401" s="104"/>
      <c r="K2401" s="104"/>
      <c r="L2401" s="104"/>
      <c r="M2401"/>
      <c r="N2401"/>
      <c r="O2401"/>
      <c r="P2401"/>
      <c r="Q2401"/>
      <c r="R2401"/>
      <c r="S2401"/>
      <c r="T2401"/>
      <c r="U2401"/>
      <c r="V2401"/>
      <c r="W2401"/>
      <c r="X2401"/>
      <c r="Y2401"/>
      <c r="Z2401"/>
      <c r="AA2401"/>
      <c r="AB2401"/>
      <c r="AC2401"/>
      <c r="AD2401"/>
      <c r="AE2401"/>
      <c r="AF2401"/>
      <c r="AG2401"/>
      <c r="AH2401"/>
      <c r="AI2401"/>
      <c r="AJ2401"/>
      <c r="AK2401"/>
      <c r="AL2401"/>
      <c r="AM2401"/>
      <c r="AN2401"/>
      <c r="AO2401"/>
      <c r="AP2401"/>
      <c r="AQ2401"/>
      <c r="AR2401"/>
      <c r="AS2401"/>
      <c r="AT2401"/>
      <c r="AU2401"/>
      <c r="AV2401"/>
      <c r="AW2401"/>
      <c r="AX2401"/>
      <c r="AY2401"/>
      <c r="AZ2401"/>
      <c r="BA2401"/>
      <c r="BB2401"/>
      <c r="BC2401"/>
      <c r="BD2401"/>
      <c r="BE2401"/>
      <c r="BF2401"/>
      <c r="BG2401"/>
      <c r="BH2401"/>
      <c r="BI2401"/>
      <c r="BJ2401"/>
      <c r="BK2401"/>
      <c r="BL2401"/>
      <c r="BM2401"/>
      <c r="BN2401"/>
      <c r="BO2401"/>
      <c r="BP2401"/>
      <c r="BQ2401"/>
      <c r="BR2401"/>
      <c r="BS2401"/>
      <c r="BT2401"/>
    </row>
    <row r="2402" spans="1:72" s="8" customFormat="1" x14ac:dyDescent="0.25">
      <c r="A2402" s="93"/>
      <c r="B2402" s="93"/>
      <c r="C2402" s="93"/>
      <c r="D2402" s="93"/>
      <c r="E2402" s="104"/>
      <c r="F2402" s="104"/>
      <c r="G2402" s="104"/>
      <c r="H2402" s="104"/>
      <c r="I2402" s="104"/>
      <c r="J2402" s="104"/>
      <c r="K2402" s="104"/>
      <c r="L2402" s="104"/>
      <c r="M2402"/>
      <c r="N2402"/>
      <c r="O2402"/>
      <c r="P2402"/>
      <c r="Q2402"/>
      <c r="R2402"/>
      <c r="S2402"/>
      <c r="T2402"/>
      <c r="U2402"/>
      <c r="V2402"/>
      <c r="W2402"/>
      <c r="X2402"/>
      <c r="Y2402"/>
      <c r="Z2402"/>
      <c r="AA2402"/>
      <c r="AB2402"/>
      <c r="AC2402"/>
      <c r="AD2402"/>
      <c r="AE2402"/>
      <c r="AF2402"/>
      <c r="AG2402"/>
      <c r="AH2402"/>
      <c r="AI2402"/>
      <c r="AJ2402"/>
      <c r="AK2402"/>
      <c r="AL2402"/>
      <c r="AM2402"/>
      <c r="AN2402"/>
      <c r="AO2402"/>
      <c r="AP2402"/>
      <c r="AQ2402"/>
      <c r="AR2402"/>
      <c r="AS2402"/>
      <c r="AT2402"/>
      <c r="AU2402"/>
      <c r="AV2402"/>
      <c r="AW2402"/>
      <c r="AX2402"/>
      <c r="AY2402"/>
      <c r="AZ2402"/>
      <c r="BA2402"/>
      <c r="BB2402"/>
      <c r="BC2402"/>
      <c r="BD2402"/>
      <c r="BE2402"/>
      <c r="BF2402"/>
      <c r="BG2402"/>
      <c r="BH2402"/>
      <c r="BI2402"/>
      <c r="BJ2402"/>
      <c r="BK2402"/>
      <c r="BL2402"/>
      <c r="BM2402"/>
      <c r="BN2402"/>
      <c r="BO2402"/>
      <c r="BP2402"/>
      <c r="BQ2402"/>
      <c r="BR2402"/>
      <c r="BS2402"/>
      <c r="BT2402"/>
    </row>
    <row r="2403" spans="1:72" s="8" customFormat="1" x14ac:dyDescent="0.25">
      <c r="A2403" s="93"/>
      <c r="B2403" s="93"/>
      <c r="C2403" s="93"/>
      <c r="D2403" s="93"/>
      <c r="E2403" s="104"/>
      <c r="F2403" s="104"/>
      <c r="G2403" s="104"/>
      <c r="H2403" s="104"/>
      <c r="I2403" s="104"/>
      <c r="J2403" s="104"/>
      <c r="K2403" s="104"/>
      <c r="L2403" s="104"/>
      <c r="M2403"/>
      <c r="N2403"/>
      <c r="O2403"/>
      <c r="P2403"/>
      <c r="Q2403"/>
      <c r="R2403"/>
      <c r="S2403"/>
      <c r="T2403"/>
      <c r="U2403"/>
      <c r="V2403"/>
      <c r="W2403"/>
      <c r="X2403"/>
      <c r="Y2403"/>
      <c r="Z2403"/>
      <c r="AA2403"/>
      <c r="AB2403"/>
      <c r="AC2403"/>
      <c r="AD2403"/>
      <c r="AE2403"/>
      <c r="AF2403"/>
      <c r="AG2403"/>
      <c r="AH2403"/>
      <c r="AI2403"/>
      <c r="AJ2403"/>
      <c r="AK2403"/>
      <c r="AL2403"/>
      <c r="AM2403"/>
      <c r="AN2403"/>
      <c r="AO2403"/>
      <c r="AP2403"/>
      <c r="AQ2403"/>
      <c r="AR2403"/>
      <c r="AS2403"/>
      <c r="AT2403"/>
      <c r="AU2403"/>
      <c r="AV2403"/>
      <c r="AW2403"/>
      <c r="AX2403"/>
      <c r="AY2403"/>
      <c r="AZ2403"/>
      <c r="BA2403"/>
      <c r="BB2403"/>
      <c r="BC2403"/>
      <c r="BD2403"/>
      <c r="BE2403"/>
      <c r="BF2403"/>
      <c r="BG2403"/>
      <c r="BH2403"/>
      <c r="BI2403"/>
      <c r="BJ2403"/>
      <c r="BK2403"/>
      <c r="BL2403"/>
      <c r="BM2403"/>
      <c r="BN2403"/>
      <c r="BO2403"/>
      <c r="BP2403"/>
      <c r="BQ2403"/>
      <c r="BR2403"/>
      <c r="BS2403"/>
      <c r="BT2403"/>
    </row>
    <row r="2404" spans="1:72" s="8" customFormat="1" x14ac:dyDescent="0.25">
      <c r="A2404" s="93"/>
      <c r="B2404" s="93"/>
      <c r="C2404" s="93"/>
      <c r="D2404" s="93"/>
      <c r="E2404" s="104"/>
      <c r="F2404" s="104"/>
      <c r="G2404" s="104"/>
      <c r="H2404" s="104"/>
      <c r="I2404" s="104"/>
      <c r="J2404" s="104"/>
      <c r="K2404" s="104"/>
      <c r="L2404" s="104"/>
      <c r="M2404"/>
      <c r="N2404"/>
      <c r="O2404"/>
      <c r="P2404"/>
      <c r="Q2404"/>
      <c r="R2404"/>
      <c r="S2404"/>
      <c r="T2404"/>
      <c r="U2404"/>
      <c r="V2404"/>
      <c r="W2404"/>
      <c r="X2404"/>
      <c r="Y2404"/>
      <c r="Z2404"/>
      <c r="AA2404"/>
      <c r="AB2404"/>
      <c r="AC2404"/>
      <c r="AD2404"/>
      <c r="AE2404"/>
      <c r="AF2404"/>
      <c r="AG2404"/>
      <c r="AH2404"/>
      <c r="AI2404"/>
      <c r="AJ2404"/>
      <c r="AK2404"/>
      <c r="AL2404"/>
      <c r="AM2404"/>
      <c r="AN2404"/>
      <c r="AO2404"/>
      <c r="AP2404"/>
      <c r="AQ2404"/>
      <c r="AR2404"/>
      <c r="AS2404"/>
      <c r="AT2404"/>
      <c r="AU2404"/>
      <c r="AV2404"/>
      <c r="AW2404"/>
      <c r="AX2404"/>
      <c r="AY2404"/>
      <c r="AZ2404"/>
      <c r="BA2404"/>
      <c r="BB2404"/>
      <c r="BC2404"/>
      <c r="BD2404"/>
      <c r="BE2404"/>
      <c r="BF2404"/>
      <c r="BG2404"/>
      <c r="BH2404"/>
      <c r="BI2404"/>
      <c r="BJ2404"/>
      <c r="BK2404"/>
      <c r="BL2404"/>
      <c r="BM2404"/>
      <c r="BN2404"/>
      <c r="BO2404"/>
      <c r="BP2404"/>
      <c r="BQ2404"/>
      <c r="BR2404"/>
      <c r="BS2404"/>
      <c r="BT2404"/>
    </row>
    <row r="2405" spans="1:72" s="8" customFormat="1" x14ac:dyDescent="0.25">
      <c r="A2405" s="93"/>
      <c r="B2405" s="93"/>
      <c r="C2405" s="93"/>
      <c r="D2405" s="93"/>
      <c r="E2405" s="104"/>
      <c r="F2405" s="104"/>
      <c r="G2405" s="104"/>
      <c r="H2405" s="104"/>
      <c r="I2405" s="104"/>
      <c r="J2405" s="104"/>
      <c r="K2405" s="104"/>
      <c r="L2405" s="104"/>
      <c r="M2405"/>
      <c r="N2405"/>
      <c r="O2405"/>
      <c r="P2405"/>
      <c r="Q2405"/>
      <c r="R2405"/>
      <c r="S2405"/>
      <c r="T2405"/>
      <c r="U2405"/>
      <c r="V2405"/>
      <c r="W2405"/>
      <c r="X2405"/>
      <c r="Y2405"/>
      <c r="Z2405"/>
      <c r="AA2405"/>
      <c r="AB2405"/>
      <c r="AC2405"/>
      <c r="AD2405"/>
      <c r="AE2405"/>
      <c r="AF2405"/>
      <c r="AG2405"/>
      <c r="AH2405"/>
      <c r="AI2405"/>
      <c r="AJ2405"/>
      <c r="AK2405"/>
      <c r="AL2405"/>
      <c r="AM2405"/>
      <c r="AN2405"/>
      <c r="AO2405"/>
      <c r="AP2405"/>
      <c r="AQ2405"/>
      <c r="AR2405"/>
      <c r="AS2405"/>
      <c r="AT2405"/>
      <c r="AU2405"/>
      <c r="AV2405"/>
      <c r="AW2405"/>
      <c r="AX2405"/>
      <c r="AY2405"/>
      <c r="AZ2405"/>
      <c r="BA2405"/>
      <c r="BB2405"/>
      <c r="BC2405"/>
      <c r="BD2405"/>
      <c r="BE2405"/>
      <c r="BF2405"/>
      <c r="BG2405"/>
      <c r="BH2405"/>
      <c r="BI2405"/>
      <c r="BJ2405"/>
      <c r="BK2405"/>
      <c r="BL2405"/>
      <c r="BM2405"/>
      <c r="BN2405"/>
      <c r="BO2405"/>
      <c r="BP2405"/>
      <c r="BQ2405"/>
      <c r="BR2405"/>
      <c r="BS2405"/>
      <c r="BT2405"/>
    </row>
    <row r="2406" spans="1:72" s="8" customFormat="1" x14ac:dyDescent="0.25">
      <c r="A2406" s="93"/>
      <c r="B2406" s="93"/>
      <c r="C2406" s="93"/>
      <c r="D2406" s="93"/>
      <c r="E2406" s="104"/>
      <c r="F2406" s="104"/>
      <c r="G2406" s="104"/>
      <c r="H2406" s="104"/>
      <c r="I2406" s="104"/>
      <c r="J2406" s="104"/>
      <c r="K2406" s="104"/>
      <c r="L2406" s="104"/>
      <c r="M2406"/>
      <c r="N2406"/>
      <c r="O2406"/>
      <c r="P2406"/>
      <c r="Q2406"/>
      <c r="R2406"/>
      <c r="S2406"/>
      <c r="T2406"/>
      <c r="U2406"/>
      <c r="V2406"/>
      <c r="W2406"/>
      <c r="X2406"/>
      <c r="Y2406"/>
      <c r="Z2406"/>
      <c r="AA2406"/>
      <c r="AB2406"/>
      <c r="AC2406"/>
      <c r="AD2406"/>
      <c r="AE2406"/>
      <c r="AF2406"/>
      <c r="AG2406"/>
      <c r="AH2406"/>
      <c r="AI2406"/>
      <c r="AJ2406"/>
      <c r="AK2406"/>
      <c r="AL2406"/>
      <c r="AM2406"/>
      <c r="AN2406"/>
      <c r="AO2406"/>
      <c r="AP2406"/>
      <c r="AQ2406"/>
      <c r="AR2406"/>
      <c r="AS2406"/>
      <c r="AT2406"/>
      <c r="AU2406"/>
      <c r="AV2406"/>
      <c r="AW2406"/>
      <c r="AX2406"/>
      <c r="AY2406"/>
      <c r="AZ2406"/>
      <c r="BA2406"/>
      <c r="BB2406"/>
      <c r="BC2406"/>
      <c r="BD2406"/>
      <c r="BE2406"/>
      <c r="BF2406"/>
      <c r="BG2406"/>
      <c r="BH2406"/>
      <c r="BI2406"/>
      <c r="BJ2406"/>
      <c r="BK2406"/>
      <c r="BL2406"/>
      <c r="BM2406"/>
      <c r="BN2406"/>
      <c r="BO2406"/>
      <c r="BP2406"/>
      <c r="BQ2406"/>
      <c r="BR2406"/>
      <c r="BS2406"/>
      <c r="BT2406"/>
    </row>
    <row r="2407" spans="1:72" s="8" customFormat="1" x14ac:dyDescent="0.25">
      <c r="A2407" s="93"/>
      <c r="B2407" s="93"/>
      <c r="C2407" s="93"/>
      <c r="D2407" s="93"/>
      <c r="E2407" s="104"/>
      <c r="F2407" s="104"/>
      <c r="G2407" s="104"/>
      <c r="H2407" s="104"/>
      <c r="I2407" s="104"/>
      <c r="J2407" s="104"/>
      <c r="K2407" s="104"/>
      <c r="L2407" s="104"/>
      <c r="M2407"/>
      <c r="N2407"/>
      <c r="O2407"/>
      <c r="P2407"/>
      <c r="Q2407"/>
      <c r="R2407"/>
      <c r="S2407"/>
      <c r="T2407"/>
      <c r="U2407"/>
      <c r="V2407"/>
      <c r="W2407"/>
      <c r="X2407"/>
      <c r="Y2407"/>
      <c r="Z2407"/>
      <c r="AA2407"/>
      <c r="AB2407"/>
      <c r="AC2407"/>
      <c r="AD2407"/>
      <c r="AE2407"/>
      <c r="AF2407"/>
      <c r="AG2407"/>
      <c r="AH2407"/>
      <c r="AI2407"/>
      <c r="AJ2407"/>
      <c r="AK2407"/>
      <c r="AL2407"/>
      <c r="AM2407"/>
      <c r="AN2407"/>
      <c r="AO2407"/>
      <c r="AP2407"/>
      <c r="AQ2407"/>
      <c r="AR2407"/>
      <c r="AS2407"/>
      <c r="AT2407"/>
      <c r="AU2407"/>
      <c r="AV2407"/>
      <c r="AW2407"/>
      <c r="AX2407"/>
      <c r="AY2407"/>
      <c r="AZ2407"/>
      <c r="BA2407"/>
      <c r="BB2407"/>
      <c r="BC2407"/>
      <c r="BD2407"/>
      <c r="BE2407"/>
      <c r="BF2407"/>
      <c r="BG2407"/>
      <c r="BH2407"/>
      <c r="BI2407"/>
      <c r="BJ2407"/>
      <c r="BK2407"/>
      <c r="BL2407"/>
      <c r="BM2407"/>
      <c r="BN2407"/>
      <c r="BO2407"/>
      <c r="BP2407"/>
      <c r="BQ2407"/>
      <c r="BR2407"/>
      <c r="BS2407"/>
      <c r="BT2407"/>
    </row>
    <row r="2408" spans="1:72" s="8" customFormat="1" x14ac:dyDescent="0.25">
      <c r="A2408" s="93"/>
      <c r="B2408" s="93"/>
      <c r="C2408" s="93"/>
      <c r="D2408" s="93"/>
      <c r="E2408" s="104"/>
      <c r="F2408" s="104"/>
      <c r="G2408" s="104"/>
      <c r="H2408" s="104"/>
      <c r="I2408" s="104"/>
      <c r="J2408" s="104"/>
      <c r="K2408" s="104"/>
      <c r="L2408" s="104"/>
      <c r="M2408"/>
      <c r="N2408"/>
      <c r="O2408"/>
      <c r="P2408"/>
      <c r="Q2408"/>
      <c r="R2408"/>
      <c r="S2408"/>
      <c r="T2408"/>
      <c r="U2408"/>
      <c r="V2408"/>
      <c r="W2408"/>
      <c r="X2408"/>
      <c r="Y2408"/>
      <c r="Z2408"/>
      <c r="AA2408"/>
      <c r="AB2408"/>
      <c r="AC2408"/>
      <c r="AD2408"/>
      <c r="AE2408"/>
      <c r="AF2408"/>
      <c r="AG2408"/>
      <c r="AH2408"/>
      <c r="AI2408"/>
      <c r="AJ2408"/>
      <c r="AK2408"/>
      <c r="AL2408"/>
      <c r="AM2408"/>
      <c r="AN2408"/>
      <c r="AO2408"/>
      <c r="AP2408"/>
      <c r="AQ2408"/>
      <c r="AR2408"/>
      <c r="AS2408"/>
      <c r="AT2408"/>
      <c r="AU2408"/>
      <c r="AV2408"/>
      <c r="AW2408"/>
      <c r="AX2408"/>
      <c r="AY2408"/>
      <c r="AZ2408"/>
      <c r="BA2408"/>
      <c r="BB2408"/>
      <c r="BC2408"/>
      <c r="BD2408"/>
      <c r="BE2408"/>
      <c r="BF2408"/>
      <c r="BG2408"/>
      <c r="BH2408"/>
      <c r="BI2408"/>
      <c r="BJ2408"/>
      <c r="BK2408"/>
      <c r="BL2408"/>
      <c r="BM2408"/>
      <c r="BN2408"/>
      <c r="BO2408"/>
      <c r="BP2408"/>
      <c r="BQ2408"/>
      <c r="BR2408"/>
      <c r="BS2408"/>
      <c r="BT2408"/>
    </row>
    <row r="2409" spans="1:72" s="8" customFormat="1" x14ac:dyDescent="0.25">
      <c r="A2409" s="93"/>
      <c r="B2409" s="93"/>
      <c r="C2409" s="93"/>
      <c r="D2409" s="93"/>
      <c r="E2409" s="104"/>
      <c r="F2409" s="104"/>
      <c r="G2409" s="104"/>
      <c r="H2409" s="104"/>
      <c r="I2409" s="104"/>
      <c r="J2409" s="104"/>
      <c r="K2409" s="104"/>
      <c r="L2409" s="104"/>
      <c r="M2409"/>
      <c r="N2409"/>
      <c r="O2409"/>
      <c r="P2409"/>
      <c r="Q2409"/>
      <c r="R2409"/>
      <c r="S2409"/>
      <c r="T2409"/>
      <c r="U2409"/>
      <c r="V2409"/>
      <c r="W2409"/>
      <c r="X2409"/>
      <c r="Y2409"/>
      <c r="Z2409"/>
      <c r="AA2409"/>
      <c r="AB2409"/>
      <c r="AC2409"/>
      <c r="AD2409"/>
      <c r="AE2409"/>
      <c r="AF2409"/>
      <c r="AG2409"/>
      <c r="AH2409"/>
      <c r="AI2409"/>
      <c r="AJ2409"/>
      <c r="AK2409"/>
      <c r="AL2409"/>
      <c r="AM2409"/>
      <c r="AN2409"/>
      <c r="AO2409"/>
      <c r="AP2409"/>
      <c r="AQ2409"/>
      <c r="AR2409"/>
      <c r="AS2409"/>
      <c r="AT2409"/>
      <c r="AU2409"/>
      <c r="AV2409"/>
      <c r="AW2409"/>
      <c r="AX2409"/>
      <c r="AY2409"/>
      <c r="AZ2409"/>
      <c r="BA2409"/>
      <c r="BB2409"/>
      <c r="BC2409"/>
      <c r="BD2409"/>
      <c r="BE2409"/>
      <c r="BF2409"/>
      <c r="BG2409"/>
      <c r="BH2409"/>
      <c r="BI2409"/>
      <c r="BJ2409"/>
      <c r="BK2409"/>
      <c r="BL2409"/>
      <c r="BM2409"/>
      <c r="BN2409"/>
      <c r="BO2409"/>
      <c r="BP2409"/>
      <c r="BQ2409"/>
      <c r="BR2409"/>
      <c r="BS2409"/>
      <c r="BT2409"/>
    </row>
    <row r="2410" spans="1:72" s="8" customFormat="1" x14ac:dyDescent="0.25">
      <c r="A2410" s="93"/>
      <c r="B2410" s="93"/>
      <c r="C2410" s="93"/>
      <c r="D2410" s="93"/>
      <c r="E2410" s="104"/>
      <c r="F2410" s="104"/>
      <c r="G2410" s="104"/>
      <c r="H2410" s="104"/>
      <c r="I2410" s="104"/>
      <c r="J2410" s="104"/>
      <c r="K2410" s="104"/>
      <c r="L2410" s="104"/>
      <c r="M2410"/>
      <c r="N2410"/>
      <c r="O2410"/>
      <c r="P2410"/>
      <c r="Q2410"/>
      <c r="R2410"/>
      <c r="S2410"/>
      <c r="T2410"/>
      <c r="U2410"/>
      <c r="V2410"/>
      <c r="W2410"/>
      <c r="X2410"/>
      <c r="Y2410"/>
      <c r="Z2410"/>
      <c r="AA2410"/>
      <c r="AB2410"/>
      <c r="AC2410"/>
      <c r="AD2410"/>
      <c r="AE2410"/>
      <c r="AF2410"/>
      <c r="AG2410"/>
      <c r="AH2410"/>
      <c r="AI2410"/>
      <c r="AJ2410"/>
      <c r="AK2410"/>
      <c r="AL2410"/>
      <c r="AM2410"/>
      <c r="AN2410"/>
      <c r="AO2410"/>
      <c r="AP2410"/>
      <c r="AQ2410"/>
      <c r="AR2410"/>
      <c r="AS2410"/>
      <c r="AT2410"/>
      <c r="AU2410"/>
      <c r="AV2410"/>
      <c r="AW2410"/>
      <c r="AX2410"/>
      <c r="AY2410"/>
      <c r="AZ2410"/>
      <c r="BA2410"/>
      <c r="BB2410"/>
      <c r="BC2410"/>
      <c r="BD2410"/>
      <c r="BE2410"/>
      <c r="BF2410"/>
      <c r="BG2410"/>
      <c r="BH2410"/>
      <c r="BI2410"/>
      <c r="BJ2410"/>
      <c r="BK2410"/>
      <c r="BL2410"/>
      <c r="BM2410"/>
      <c r="BN2410"/>
      <c r="BO2410"/>
      <c r="BP2410"/>
      <c r="BQ2410"/>
      <c r="BR2410"/>
      <c r="BS2410"/>
      <c r="BT2410"/>
    </row>
    <row r="2411" spans="1:72" s="8" customFormat="1" x14ac:dyDescent="0.25">
      <c r="A2411" s="93"/>
      <c r="B2411" s="93"/>
      <c r="C2411" s="93"/>
      <c r="D2411" s="93"/>
      <c r="E2411" s="104"/>
      <c r="F2411" s="104"/>
      <c r="G2411" s="104"/>
      <c r="H2411" s="104"/>
      <c r="I2411" s="104"/>
      <c r="J2411" s="104"/>
      <c r="K2411" s="104"/>
      <c r="L2411" s="104"/>
      <c r="M2411"/>
      <c r="N2411"/>
      <c r="O2411"/>
      <c r="P2411"/>
      <c r="Q2411"/>
      <c r="R2411"/>
      <c r="S2411"/>
      <c r="T2411"/>
      <c r="U2411"/>
      <c r="V2411"/>
      <c r="W2411"/>
      <c r="X2411"/>
      <c r="Y2411"/>
      <c r="Z2411"/>
      <c r="AA2411"/>
      <c r="AB2411"/>
      <c r="AC2411"/>
      <c r="AD2411"/>
      <c r="AE2411"/>
      <c r="AF2411"/>
      <c r="AG2411"/>
      <c r="AH2411"/>
      <c r="AI2411"/>
      <c r="AJ2411"/>
      <c r="AK2411"/>
      <c r="AL2411"/>
      <c r="AM2411"/>
      <c r="AN2411"/>
      <c r="AO2411"/>
      <c r="AP2411"/>
      <c r="AQ2411"/>
      <c r="AR2411"/>
      <c r="AS2411"/>
      <c r="AT2411"/>
      <c r="AU2411"/>
      <c r="AV2411"/>
      <c r="AW2411"/>
      <c r="AX2411"/>
      <c r="AY2411"/>
      <c r="AZ2411"/>
      <c r="BA2411"/>
      <c r="BB2411"/>
      <c r="BC2411"/>
      <c r="BD2411"/>
      <c r="BE2411"/>
      <c r="BF2411"/>
      <c r="BG2411"/>
      <c r="BH2411"/>
      <c r="BI2411"/>
      <c r="BJ2411"/>
      <c r="BK2411"/>
      <c r="BL2411"/>
      <c r="BM2411"/>
      <c r="BN2411"/>
      <c r="BO2411"/>
      <c r="BP2411"/>
      <c r="BQ2411"/>
      <c r="BR2411"/>
      <c r="BS2411"/>
      <c r="BT2411"/>
    </row>
    <row r="2412" spans="1:72" s="8" customFormat="1" x14ac:dyDescent="0.25">
      <c r="A2412" s="93"/>
      <c r="B2412" s="93"/>
      <c r="C2412" s="93"/>
      <c r="D2412" s="93"/>
      <c r="E2412" s="104"/>
      <c r="F2412" s="104"/>
      <c r="G2412" s="104"/>
      <c r="H2412" s="104"/>
      <c r="I2412" s="104"/>
      <c r="J2412" s="104"/>
      <c r="K2412" s="104"/>
      <c r="L2412" s="104"/>
      <c r="M2412"/>
      <c r="N2412"/>
      <c r="O2412"/>
      <c r="P2412"/>
      <c r="Q2412"/>
      <c r="R2412"/>
      <c r="S2412"/>
      <c r="T2412"/>
      <c r="U2412"/>
      <c r="V2412"/>
      <c r="W2412"/>
      <c r="X2412"/>
      <c r="Y2412"/>
      <c r="Z2412"/>
      <c r="AA2412"/>
      <c r="AB2412"/>
      <c r="AC2412"/>
      <c r="AD2412"/>
      <c r="AE2412"/>
      <c r="AF2412"/>
      <c r="AG2412"/>
      <c r="AH2412"/>
      <c r="AI2412"/>
      <c r="AJ2412"/>
      <c r="AK2412"/>
      <c r="AL2412"/>
      <c r="AM2412"/>
      <c r="AN2412"/>
      <c r="AO2412"/>
      <c r="AP2412"/>
      <c r="AQ2412"/>
      <c r="AR2412"/>
      <c r="AS2412"/>
      <c r="AT2412"/>
      <c r="AU2412"/>
      <c r="AV2412"/>
      <c r="AW2412"/>
      <c r="AX2412"/>
      <c r="AY2412"/>
      <c r="AZ2412"/>
      <c r="BA2412"/>
      <c r="BB2412"/>
      <c r="BC2412"/>
      <c r="BD2412"/>
      <c r="BE2412"/>
      <c r="BF2412"/>
      <c r="BG2412"/>
      <c r="BH2412"/>
      <c r="BI2412"/>
      <c r="BJ2412"/>
      <c r="BK2412"/>
      <c r="BL2412"/>
      <c r="BM2412"/>
      <c r="BN2412"/>
      <c r="BO2412"/>
      <c r="BP2412"/>
      <c r="BQ2412"/>
      <c r="BR2412"/>
      <c r="BS2412"/>
      <c r="BT2412"/>
    </row>
    <row r="2413" spans="1:72" s="8" customFormat="1" x14ac:dyDescent="0.25">
      <c r="A2413" s="93"/>
      <c r="B2413" s="93"/>
      <c r="C2413" s="93"/>
      <c r="D2413" s="93"/>
      <c r="E2413" s="104"/>
      <c r="F2413" s="104"/>
      <c r="G2413" s="104"/>
      <c r="H2413" s="104"/>
      <c r="I2413" s="104"/>
      <c r="J2413" s="104"/>
      <c r="K2413" s="104"/>
      <c r="L2413" s="104"/>
      <c r="M2413"/>
      <c r="N2413"/>
      <c r="O2413"/>
      <c r="P2413"/>
      <c r="Q2413"/>
      <c r="R2413"/>
      <c r="S2413"/>
      <c r="T2413"/>
      <c r="U2413"/>
      <c r="V2413"/>
      <c r="W2413"/>
      <c r="X2413"/>
      <c r="Y2413"/>
      <c r="Z2413"/>
      <c r="AA2413"/>
      <c r="AB2413"/>
      <c r="AC2413"/>
      <c r="AD2413"/>
      <c r="AE2413"/>
      <c r="AF2413"/>
      <c r="AG2413"/>
      <c r="AH2413"/>
      <c r="AI2413"/>
      <c r="AJ2413"/>
      <c r="AK2413"/>
      <c r="AL2413"/>
      <c r="AM2413"/>
      <c r="AN2413"/>
      <c r="AO2413"/>
      <c r="AP2413"/>
      <c r="AQ2413"/>
      <c r="AR2413"/>
      <c r="AS2413"/>
      <c r="AT2413"/>
      <c r="AU2413"/>
      <c r="AV2413"/>
      <c r="AW2413"/>
      <c r="AX2413"/>
      <c r="AY2413"/>
      <c r="AZ2413"/>
      <c r="BA2413"/>
      <c r="BB2413"/>
      <c r="BC2413"/>
      <c r="BD2413"/>
      <c r="BE2413"/>
      <c r="BF2413"/>
      <c r="BG2413"/>
      <c r="BH2413"/>
      <c r="BI2413"/>
      <c r="BJ2413"/>
      <c r="BK2413"/>
      <c r="BL2413"/>
      <c r="BM2413"/>
      <c r="BN2413"/>
      <c r="BO2413"/>
      <c r="BP2413"/>
      <c r="BQ2413"/>
      <c r="BR2413"/>
      <c r="BS2413"/>
      <c r="BT2413"/>
    </row>
    <row r="2414" spans="1:72" s="8" customFormat="1" x14ac:dyDescent="0.25">
      <c r="A2414" s="93"/>
      <c r="B2414" s="93"/>
      <c r="C2414" s="93"/>
      <c r="D2414" s="93"/>
      <c r="E2414" s="104"/>
      <c r="F2414" s="104"/>
      <c r="G2414" s="104"/>
      <c r="H2414" s="104"/>
      <c r="I2414" s="104"/>
      <c r="J2414" s="104"/>
      <c r="K2414" s="104"/>
      <c r="L2414" s="104"/>
      <c r="M2414"/>
      <c r="N2414"/>
      <c r="O2414"/>
      <c r="P2414"/>
      <c r="Q2414"/>
      <c r="R2414"/>
      <c r="S2414"/>
      <c r="T2414"/>
      <c r="U2414"/>
      <c r="V2414"/>
      <c r="W2414"/>
      <c r="X2414"/>
      <c r="Y2414"/>
      <c r="Z2414"/>
      <c r="AA2414"/>
      <c r="AB2414"/>
      <c r="AC2414"/>
      <c r="AD2414"/>
      <c r="AE2414"/>
      <c r="AF2414"/>
      <c r="AG2414"/>
      <c r="AH2414"/>
      <c r="AI2414"/>
      <c r="AJ2414"/>
      <c r="AK2414"/>
      <c r="AL2414"/>
      <c r="AM2414"/>
      <c r="AN2414"/>
      <c r="AO2414"/>
      <c r="AP2414"/>
      <c r="AQ2414"/>
      <c r="AR2414"/>
      <c r="AS2414"/>
      <c r="AT2414"/>
      <c r="AU2414"/>
      <c r="AV2414"/>
      <c r="AW2414"/>
      <c r="AX2414"/>
      <c r="AY2414"/>
      <c r="AZ2414"/>
      <c r="BA2414"/>
      <c r="BB2414"/>
      <c r="BC2414"/>
      <c r="BD2414"/>
      <c r="BE2414"/>
      <c r="BF2414"/>
      <c r="BG2414"/>
      <c r="BH2414"/>
      <c r="BI2414"/>
      <c r="BJ2414"/>
      <c r="BK2414"/>
      <c r="BL2414"/>
      <c r="BM2414"/>
      <c r="BN2414"/>
      <c r="BO2414"/>
      <c r="BP2414"/>
      <c r="BQ2414"/>
      <c r="BR2414"/>
      <c r="BS2414"/>
      <c r="BT2414"/>
    </row>
    <row r="2415" spans="1:72" s="8" customFormat="1" x14ac:dyDescent="0.25">
      <c r="A2415" s="93"/>
      <c r="B2415" s="93"/>
      <c r="C2415" s="93"/>
      <c r="D2415" s="93"/>
      <c r="E2415" s="104"/>
      <c r="F2415" s="104"/>
      <c r="G2415" s="104"/>
      <c r="H2415" s="104"/>
      <c r="I2415" s="104"/>
      <c r="J2415" s="104"/>
      <c r="K2415" s="104"/>
      <c r="L2415" s="104"/>
      <c r="M2415"/>
      <c r="N2415"/>
      <c r="O2415"/>
      <c r="P2415"/>
      <c r="Q2415"/>
      <c r="R2415"/>
      <c r="S2415"/>
      <c r="T2415"/>
      <c r="U2415"/>
      <c r="V2415"/>
      <c r="W2415"/>
      <c r="X2415"/>
      <c r="Y2415"/>
      <c r="Z2415"/>
      <c r="AA2415"/>
      <c r="AB2415"/>
      <c r="AC2415"/>
      <c r="AD2415"/>
      <c r="AE2415"/>
      <c r="AF2415"/>
      <c r="AG2415"/>
      <c r="AH2415"/>
      <c r="AI2415"/>
      <c r="AJ2415"/>
      <c r="AK2415"/>
      <c r="AL2415"/>
      <c r="AM2415"/>
      <c r="AN2415"/>
      <c r="AO2415"/>
      <c r="AP2415"/>
      <c r="AQ2415"/>
      <c r="AR2415"/>
      <c r="AS2415"/>
      <c r="AT2415"/>
      <c r="AU2415"/>
      <c r="AV2415"/>
      <c r="AW2415"/>
      <c r="AX2415"/>
      <c r="AY2415"/>
      <c r="AZ2415"/>
      <c r="BA2415"/>
      <c r="BB2415"/>
      <c r="BC2415"/>
      <c r="BD2415"/>
      <c r="BE2415"/>
      <c r="BF2415"/>
      <c r="BG2415"/>
      <c r="BH2415"/>
      <c r="BI2415"/>
      <c r="BJ2415"/>
      <c r="BK2415"/>
      <c r="BL2415"/>
      <c r="BM2415"/>
      <c r="BN2415"/>
      <c r="BO2415"/>
      <c r="BP2415"/>
      <c r="BQ2415"/>
      <c r="BR2415"/>
      <c r="BS2415"/>
      <c r="BT2415"/>
    </row>
    <row r="2416" spans="1:72" s="8" customFormat="1" x14ac:dyDescent="0.25">
      <c r="A2416" s="93"/>
      <c r="B2416" s="93"/>
      <c r="C2416" s="93"/>
      <c r="D2416" s="93"/>
      <c r="E2416" s="104"/>
      <c r="F2416" s="104"/>
      <c r="G2416" s="104"/>
      <c r="H2416" s="104"/>
      <c r="I2416" s="104"/>
      <c r="J2416" s="104"/>
      <c r="K2416" s="104"/>
      <c r="L2416" s="104"/>
      <c r="M2416"/>
      <c r="N2416"/>
      <c r="O2416"/>
      <c r="P2416"/>
      <c r="Q2416"/>
      <c r="R2416"/>
      <c r="S2416"/>
      <c r="T2416"/>
      <c r="U2416"/>
      <c r="V2416"/>
      <c r="W2416"/>
      <c r="X2416"/>
      <c r="Y2416"/>
      <c r="Z2416"/>
      <c r="AA2416"/>
      <c r="AB2416"/>
      <c r="AC2416"/>
      <c r="AD2416"/>
      <c r="AE2416"/>
      <c r="AF2416"/>
      <c r="AG2416"/>
      <c r="AH2416"/>
      <c r="AI2416"/>
      <c r="AJ2416"/>
      <c r="AK2416"/>
      <c r="AL2416"/>
      <c r="AM2416"/>
      <c r="AN2416"/>
      <c r="AO2416"/>
      <c r="AP2416"/>
      <c r="AQ2416"/>
      <c r="AR2416"/>
      <c r="AS2416"/>
      <c r="AT2416"/>
      <c r="AU2416"/>
      <c r="AV2416"/>
      <c r="AW2416"/>
      <c r="AX2416"/>
      <c r="AY2416"/>
      <c r="AZ2416"/>
      <c r="BA2416"/>
      <c r="BB2416"/>
      <c r="BC2416"/>
      <c r="BD2416"/>
      <c r="BE2416"/>
      <c r="BF2416"/>
      <c r="BG2416"/>
      <c r="BH2416"/>
      <c r="BI2416"/>
      <c r="BJ2416"/>
      <c r="BK2416"/>
      <c r="BL2416"/>
      <c r="BM2416"/>
      <c r="BN2416"/>
      <c r="BO2416"/>
      <c r="BP2416"/>
      <c r="BQ2416"/>
      <c r="BR2416"/>
      <c r="BS2416"/>
      <c r="BT2416"/>
    </row>
    <row r="2417" spans="1:72" s="8" customFormat="1" x14ac:dyDescent="0.25">
      <c r="A2417" s="93"/>
      <c r="B2417" s="93"/>
      <c r="C2417" s="93"/>
      <c r="D2417" s="93"/>
      <c r="E2417" s="104"/>
      <c r="F2417" s="104"/>
      <c r="G2417" s="104"/>
      <c r="H2417" s="104"/>
      <c r="I2417" s="104"/>
      <c r="J2417" s="104"/>
      <c r="K2417" s="104"/>
      <c r="L2417" s="104"/>
      <c r="M2417"/>
      <c r="N2417"/>
      <c r="O2417"/>
      <c r="P2417"/>
      <c r="Q2417"/>
      <c r="R2417"/>
      <c r="S2417"/>
      <c r="T2417"/>
      <c r="U2417"/>
      <c r="V2417"/>
      <c r="W2417"/>
      <c r="X2417"/>
      <c r="Y2417"/>
      <c r="Z2417"/>
      <c r="AA2417"/>
      <c r="AB2417"/>
      <c r="AC2417"/>
      <c r="AD2417"/>
      <c r="AE2417"/>
      <c r="AF2417"/>
      <c r="AG2417"/>
      <c r="AH2417"/>
      <c r="AI2417"/>
      <c r="AJ2417"/>
      <c r="AK2417"/>
      <c r="AL2417"/>
      <c r="AM2417"/>
      <c r="AN2417"/>
      <c r="AO2417"/>
      <c r="AP2417"/>
      <c r="AQ2417"/>
      <c r="AR2417"/>
      <c r="AS2417"/>
      <c r="AT2417"/>
      <c r="AU2417"/>
      <c r="AV2417"/>
      <c r="AW2417"/>
      <c r="AX2417"/>
      <c r="AY2417"/>
      <c r="AZ2417"/>
      <c r="BA2417"/>
      <c r="BB2417"/>
      <c r="BC2417"/>
      <c r="BD2417"/>
      <c r="BE2417"/>
      <c r="BF2417"/>
      <c r="BG2417"/>
      <c r="BH2417"/>
      <c r="BI2417"/>
      <c r="BJ2417"/>
      <c r="BK2417"/>
      <c r="BL2417"/>
      <c r="BM2417"/>
      <c r="BN2417"/>
      <c r="BO2417"/>
      <c r="BP2417"/>
      <c r="BQ2417"/>
      <c r="BR2417"/>
      <c r="BS2417"/>
      <c r="BT2417"/>
    </row>
    <row r="2418" spans="1:72" s="8" customFormat="1" x14ac:dyDescent="0.25">
      <c r="A2418" s="93"/>
      <c r="B2418" s="93"/>
      <c r="C2418" s="93"/>
      <c r="D2418" s="93"/>
      <c r="E2418" s="104"/>
      <c r="F2418" s="104"/>
      <c r="G2418" s="104"/>
      <c r="H2418" s="104"/>
      <c r="I2418" s="104"/>
      <c r="J2418" s="104"/>
      <c r="K2418" s="104"/>
      <c r="L2418" s="104"/>
      <c r="M2418"/>
      <c r="N2418"/>
      <c r="O2418"/>
      <c r="P2418"/>
      <c r="Q2418"/>
      <c r="R2418"/>
      <c r="S2418"/>
      <c r="T2418"/>
      <c r="U2418"/>
      <c r="V2418"/>
      <c r="W2418"/>
      <c r="X2418"/>
      <c r="Y2418"/>
      <c r="Z2418"/>
      <c r="AA2418"/>
      <c r="AB2418"/>
      <c r="AC2418"/>
      <c r="AD2418"/>
      <c r="AE2418"/>
      <c r="AF2418"/>
      <c r="AG2418"/>
      <c r="AH2418"/>
      <c r="AI2418"/>
      <c r="AJ2418"/>
      <c r="AK2418"/>
      <c r="AL2418"/>
      <c r="AM2418"/>
      <c r="AN2418"/>
      <c r="AO2418"/>
      <c r="AP2418"/>
      <c r="AQ2418"/>
      <c r="AR2418"/>
      <c r="AS2418"/>
      <c r="AT2418"/>
      <c r="AU2418"/>
      <c r="AV2418"/>
      <c r="AW2418"/>
      <c r="AX2418"/>
      <c r="AY2418"/>
      <c r="AZ2418"/>
      <c r="BA2418"/>
      <c r="BB2418"/>
      <c r="BC2418"/>
      <c r="BD2418"/>
      <c r="BE2418"/>
      <c r="BF2418"/>
      <c r="BG2418"/>
      <c r="BH2418"/>
      <c r="BI2418"/>
      <c r="BJ2418"/>
      <c r="BK2418"/>
      <c r="BL2418"/>
      <c r="BM2418"/>
      <c r="BN2418"/>
      <c r="BO2418"/>
      <c r="BP2418"/>
      <c r="BQ2418"/>
      <c r="BR2418"/>
      <c r="BS2418"/>
      <c r="BT2418"/>
    </row>
    <row r="2419" spans="1:72" s="8" customFormat="1" x14ac:dyDescent="0.25">
      <c r="A2419" s="93"/>
      <c r="B2419" s="93"/>
      <c r="C2419" s="93"/>
      <c r="D2419" s="93"/>
      <c r="E2419" s="104"/>
      <c r="F2419" s="104"/>
      <c r="G2419" s="104"/>
      <c r="H2419" s="104"/>
      <c r="I2419" s="104"/>
      <c r="J2419" s="104"/>
      <c r="K2419" s="104"/>
      <c r="L2419" s="104"/>
      <c r="M2419"/>
      <c r="N2419"/>
      <c r="O2419"/>
      <c r="P2419"/>
      <c r="Q2419"/>
      <c r="R2419"/>
      <c r="S2419"/>
      <c r="T2419"/>
      <c r="U2419"/>
      <c r="V2419"/>
      <c r="W2419"/>
      <c r="X2419"/>
      <c r="Y2419"/>
      <c r="Z2419"/>
      <c r="AA2419"/>
      <c r="AB2419"/>
      <c r="AC2419"/>
      <c r="AD2419"/>
      <c r="AE2419"/>
      <c r="AF2419"/>
      <c r="AG2419"/>
      <c r="AH2419"/>
      <c r="AI2419"/>
      <c r="AJ2419"/>
      <c r="AK2419"/>
      <c r="AL2419"/>
      <c r="AM2419"/>
      <c r="AN2419"/>
      <c r="AO2419"/>
      <c r="AP2419"/>
      <c r="AQ2419"/>
      <c r="AR2419"/>
      <c r="AS2419"/>
      <c r="AT2419"/>
      <c r="AU2419"/>
      <c r="AV2419"/>
      <c r="AW2419"/>
      <c r="AX2419"/>
      <c r="AY2419"/>
      <c r="AZ2419"/>
      <c r="BA2419"/>
      <c r="BB2419"/>
      <c r="BC2419"/>
      <c r="BD2419"/>
      <c r="BE2419"/>
      <c r="BF2419"/>
      <c r="BG2419"/>
      <c r="BH2419"/>
      <c r="BI2419"/>
      <c r="BJ2419"/>
      <c r="BK2419"/>
      <c r="BL2419"/>
      <c r="BM2419"/>
      <c r="BN2419"/>
      <c r="BO2419"/>
      <c r="BP2419"/>
      <c r="BQ2419"/>
      <c r="BR2419"/>
      <c r="BS2419"/>
      <c r="BT2419"/>
    </row>
    <row r="2420" spans="1:72" s="8" customFormat="1" x14ac:dyDescent="0.25">
      <c r="A2420" s="93"/>
      <c r="B2420" s="93"/>
      <c r="C2420" s="93"/>
      <c r="D2420" s="93"/>
      <c r="E2420" s="104"/>
      <c r="F2420" s="104"/>
      <c r="G2420" s="104"/>
      <c r="H2420" s="104"/>
      <c r="I2420" s="104"/>
      <c r="J2420" s="104"/>
      <c r="K2420" s="104"/>
      <c r="L2420" s="104"/>
      <c r="M2420"/>
      <c r="N2420"/>
      <c r="O2420"/>
      <c r="P2420"/>
      <c r="Q2420"/>
      <c r="R2420"/>
      <c r="S2420"/>
      <c r="T2420"/>
      <c r="U2420"/>
      <c r="V2420"/>
      <c r="W2420"/>
      <c r="X2420"/>
      <c r="Y2420"/>
      <c r="Z2420"/>
      <c r="AA2420"/>
      <c r="AB2420"/>
      <c r="AC2420"/>
      <c r="AD2420"/>
      <c r="AE2420"/>
      <c r="AF2420"/>
      <c r="AG2420"/>
      <c r="AH2420"/>
      <c r="AI2420"/>
      <c r="AJ2420"/>
      <c r="AK2420"/>
      <c r="AL2420"/>
      <c r="AM2420"/>
      <c r="AN2420"/>
      <c r="AO2420"/>
      <c r="AP2420"/>
      <c r="AQ2420"/>
      <c r="AR2420"/>
      <c r="AS2420"/>
      <c r="AT2420"/>
      <c r="AU2420"/>
      <c r="AV2420"/>
      <c r="AW2420"/>
      <c r="AX2420"/>
      <c r="AY2420"/>
      <c r="AZ2420"/>
      <c r="BA2420"/>
      <c r="BB2420"/>
      <c r="BC2420"/>
      <c r="BD2420"/>
      <c r="BE2420"/>
      <c r="BF2420"/>
      <c r="BG2420"/>
      <c r="BH2420"/>
      <c r="BI2420"/>
      <c r="BJ2420"/>
      <c r="BK2420"/>
      <c r="BL2420"/>
      <c r="BM2420"/>
      <c r="BN2420"/>
      <c r="BO2420"/>
      <c r="BP2420"/>
      <c r="BQ2420"/>
      <c r="BR2420"/>
      <c r="BS2420"/>
      <c r="BT2420"/>
    </row>
    <row r="2421" spans="1:72" s="8" customFormat="1" x14ac:dyDescent="0.25">
      <c r="A2421" s="93"/>
      <c r="B2421" s="93"/>
      <c r="C2421" s="93"/>
      <c r="D2421" s="93"/>
      <c r="E2421" s="104"/>
      <c r="F2421" s="104"/>
      <c r="G2421" s="104"/>
      <c r="H2421" s="104"/>
      <c r="I2421" s="104"/>
      <c r="J2421" s="104"/>
      <c r="K2421" s="104"/>
      <c r="L2421" s="104"/>
      <c r="M2421"/>
      <c r="N2421"/>
      <c r="O2421"/>
      <c r="P2421"/>
      <c r="Q2421"/>
      <c r="R2421"/>
      <c r="S2421"/>
      <c r="T2421"/>
      <c r="U2421"/>
      <c r="V2421"/>
      <c r="W2421"/>
      <c r="X2421"/>
      <c r="Y2421"/>
      <c r="Z2421"/>
      <c r="AA2421"/>
      <c r="AB2421"/>
      <c r="AC2421"/>
      <c r="AD2421"/>
      <c r="AE2421"/>
      <c r="AF2421"/>
      <c r="AG2421"/>
      <c r="AH2421"/>
      <c r="AI2421"/>
      <c r="AJ2421"/>
      <c r="AK2421"/>
      <c r="AL2421"/>
      <c r="AM2421"/>
      <c r="AN2421"/>
      <c r="AO2421"/>
      <c r="AP2421"/>
      <c r="AQ2421"/>
      <c r="AR2421"/>
      <c r="AS2421"/>
      <c r="AT2421"/>
      <c r="AU2421"/>
      <c r="AV2421"/>
      <c r="AW2421"/>
      <c r="AX2421"/>
      <c r="AY2421"/>
      <c r="AZ2421"/>
      <c r="BA2421"/>
      <c r="BB2421"/>
      <c r="BC2421"/>
      <c r="BD2421"/>
      <c r="BE2421"/>
      <c r="BF2421"/>
      <c r="BG2421"/>
      <c r="BH2421"/>
      <c r="BI2421"/>
      <c r="BJ2421"/>
      <c r="BK2421"/>
      <c r="BL2421"/>
      <c r="BM2421"/>
      <c r="BN2421"/>
      <c r="BO2421"/>
      <c r="BP2421"/>
      <c r="BQ2421"/>
      <c r="BR2421"/>
      <c r="BS2421"/>
      <c r="BT2421"/>
    </row>
    <row r="2422" spans="1:72" s="8" customFormat="1" x14ac:dyDescent="0.25">
      <c r="A2422" s="93"/>
      <c r="B2422" s="93"/>
      <c r="C2422" s="93"/>
      <c r="D2422" s="93"/>
      <c r="E2422" s="104"/>
      <c r="F2422" s="104"/>
      <c r="G2422" s="104"/>
      <c r="H2422" s="104"/>
      <c r="I2422" s="104"/>
      <c r="J2422" s="104"/>
      <c r="K2422" s="104"/>
      <c r="L2422" s="104"/>
      <c r="M2422"/>
      <c r="N2422"/>
      <c r="O2422"/>
      <c r="P2422"/>
      <c r="Q2422"/>
      <c r="R2422"/>
      <c r="S2422"/>
      <c r="T2422"/>
      <c r="U2422"/>
      <c r="V2422"/>
      <c r="W2422"/>
      <c r="X2422"/>
      <c r="Y2422"/>
      <c r="Z2422"/>
      <c r="AA2422"/>
      <c r="AB2422"/>
      <c r="AC2422"/>
      <c r="AD2422"/>
      <c r="AE2422"/>
      <c r="AF2422"/>
      <c r="AG2422"/>
      <c r="AH2422"/>
      <c r="AI2422"/>
      <c r="AJ2422"/>
      <c r="AK2422"/>
      <c r="AL2422"/>
      <c r="AM2422"/>
      <c r="AN2422"/>
      <c r="AO2422"/>
      <c r="AP2422"/>
      <c r="AQ2422"/>
      <c r="AR2422"/>
      <c r="AS2422"/>
      <c r="AT2422"/>
      <c r="AU2422"/>
      <c r="AV2422"/>
      <c r="AW2422"/>
      <c r="AX2422"/>
      <c r="AY2422"/>
      <c r="AZ2422"/>
      <c r="BA2422"/>
      <c r="BB2422"/>
      <c r="BC2422"/>
      <c r="BD2422"/>
      <c r="BE2422"/>
      <c r="BF2422"/>
      <c r="BG2422"/>
      <c r="BH2422"/>
      <c r="BI2422"/>
      <c r="BJ2422"/>
      <c r="BK2422"/>
      <c r="BL2422"/>
      <c r="BM2422"/>
      <c r="BN2422"/>
      <c r="BO2422"/>
      <c r="BP2422"/>
      <c r="BQ2422"/>
      <c r="BR2422"/>
      <c r="BS2422"/>
      <c r="BT2422"/>
    </row>
    <row r="2423" spans="1:72" s="8" customFormat="1" x14ac:dyDescent="0.25">
      <c r="A2423" s="93"/>
      <c r="B2423" s="93"/>
      <c r="C2423" s="93"/>
      <c r="D2423" s="93"/>
      <c r="E2423" s="104"/>
      <c r="F2423" s="104"/>
      <c r="G2423" s="104"/>
      <c r="H2423" s="104"/>
      <c r="I2423" s="104"/>
      <c r="J2423" s="104"/>
      <c r="K2423" s="104"/>
      <c r="L2423" s="104"/>
      <c r="M2423"/>
      <c r="N2423"/>
      <c r="O2423"/>
      <c r="P2423"/>
      <c r="Q2423"/>
      <c r="R2423"/>
      <c r="S2423"/>
      <c r="T2423"/>
      <c r="U2423"/>
      <c r="V2423"/>
      <c r="W2423"/>
      <c r="X2423"/>
      <c r="Y2423"/>
      <c r="Z2423"/>
      <c r="AA2423"/>
      <c r="AB2423"/>
      <c r="AC2423"/>
      <c r="AD2423"/>
      <c r="AE2423"/>
      <c r="AF2423"/>
      <c r="AG2423"/>
      <c r="AH2423"/>
      <c r="AI2423"/>
      <c r="AJ2423"/>
      <c r="AK2423"/>
      <c r="AL2423"/>
      <c r="AM2423"/>
      <c r="AN2423"/>
      <c r="AO2423"/>
      <c r="AP2423"/>
      <c r="AQ2423"/>
      <c r="AR2423"/>
      <c r="AS2423"/>
      <c r="AT2423"/>
      <c r="AU2423"/>
      <c r="AV2423"/>
      <c r="AW2423"/>
      <c r="AX2423"/>
      <c r="AY2423"/>
      <c r="AZ2423"/>
      <c r="BA2423"/>
      <c r="BB2423"/>
      <c r="BC2423"/>
      <c r="BD2423"/>
      <c r="BE2423"/>
      <c r="BF2423"/>
      <c r="BG2423"/>
      <c r="BH2423"/>
      <c r="BI2423"/>
      <c r="BJ2423"/>
      <c r="BK2423"/>
      <c r="BL2423"/>
      <c r="BM2423"/>
      <c r="BN2423"/>
      <c r="BO2423"/>
      <c r="BP2423"/>
      <c r="BQ2423"/>
      <c r="BR2423"/>
      <c r="BS2423"/>
      <c r="BT2423"/>
    </row>
    <row r="2424" spans="1:72" s="8" customFormat="1" x14ac:dyDescent="0.25">
      <c r="A2424" s="93"/>
      <c r="B2424" s="93"/>
      <c r="C2424" s="93"/>
      <c r="D2424" s="93"/>
      <c r="E2424" s="104"/>
      <c r="F2424" s="104"/>
      <c r="G2424" s="104"/>
      <c r="H2424" s="104"/>
      <c r="I2424" s="104"/>
      <c r="J2424" s="104"/>
      <c r="K2424" s="104"/>
      <c r="L2424" s="104"/>
      <c r="M2424"/>
      <c r="N2424"/>
      <c r="O2424"/>
      <c r="P2424"/>
      <c r="Q2424"/>
      <c r="R2424"/>
      <c r="S2424"/>
      <c r="T2424"/>
      <c r="U2424"/>
      <c r="V2424"/>
      <c r="W2424"/>
      <c r="X2424"/>
      <c r="Y2424"/>
      <c r="Z2424"/>
      <c r="AA2424"/>
      <c r="AB2424"/>
      <c r="AC2424"/>
      <c r="AD2424"/>
      <c r="AE2424"/>
      <c r="AF2424"/>
      <c r="AG2424"/>
      <c r="AH2424"/>
      <c r="AI2424"/>
      <c r="AJ2424"/>
      <c r="AK2424"/>
      <c r="AL2424"/>
      <c r="AM2424"/>
      <c r="AN2424"/>
      <c r="AO2424"/>
      <c r="AP2424"/>
      <c r="AQ2424"/>
      <c r="AR2424"/>
      <c r="AS2424"/>
      <c r="AT2424"/>
      <c r="AU2424"/>
      <c r="AV2424"/>
      <c r="AW2424"/>
      <c r="AX2424"/>
      <c r="AY2424"/>
      <c r="AZ2424"/>
      <c r="BA2424"/>
      <c r="BB2424"/>
      <c r="BC2424"/>
      <c r="BD2424"/>
      <c r="BE2424"/>
      <c r="BF2424"/>
      <c r="BG2424"/>
      <c r="BH2424"/>
      <c r="BI2424"/>
      <c r="BJ2424"/>
      <c r="BK2424"/>
      <c r="BL2424"/>
      <c r="BM2424"/>
      <c r="BN2424"/>
      <c r="BO2424"/>
      <c r="BP2424"/>
      <c r="BQ2424"/>
      <c r="BR2424"/>
      <c r="BS2424"/>
      <c r="BT2424"/>
    </row>
    <row r="2425" spans="1:72" s="8" customFormat="1" x14ac:dyDescent="0.25">
      <c r="A2425" s="93"/>
      <c r="B2425" s="93"/>
      <c r="C2425" s="93"/>
      <c r="D2425" s="93"/>
      <c r="E2425" s="104"/>
      <c r="F2425" s="104"/>
      <c r="G2425" s="104"/>
      <c r="H2425" s="104"/>
      <c r="I2425" s="104"/>
      <c r="J2425" s="104"/>
      <c r="K2425" s="104"/>
      <c r="L2425" s="104"/>
      <c r="M2425"/>
      <c r="N2425"/>
      <c r="O2425"/>
      <c r="P2425"/>
      <c r="Q2425"/>
      <c r="R2425"/>
      <c r="S2425"/>
      <c r="T2425"/>
      <c r="U2425"/>
      <c r="V2425"/>
      <c r="W2425"/>
      <c r="X2425"/>
      <c r="Y2425"/>
      <c r="Z2425"/>
      <c r="AA2425"/>
      <c r="AB2425"/>
      <c r="AC2425"/>
      <c r="AD2425"/>
      <c r="AE2425"/>
      <c r="AF2425"/>
      <c r="AG2425"/>
      <c r="AH2425"/>
      <c r="AI2425"/>
      <c r="AJ2425"/>
      <c r="AK2425"/>
      <c r="AL2425"/>
      <c r="AM2425"/>
      <c r="AN2425"/>
      <c r="AO2425"/>
      <c r="AP2425"/>
      <c r="AQ2425"/>
      <c r="AR2425"/>
      <c r="AS2425"/>
      <c r="AT2425"/>
      <c r="AU2425"/>
      <c r="AV2425"/>
      <c r="AW2425"/>
      <c r="AX2425"/>
      <c r="AY2425"/>
      <c r="AZ2425"/>
      <c r="BA2425"/>
      <c r="BB2425"/>
      <c r="BC2425"/>
      <c r="BD2425"/>
      <c r="BE2425"/>
      <c r="BF2425"/>
      <c r="BG2425"/>
      <c r="BH2425"/>
      <c r="BI2425"/>
      <c r="BJ2425"/>
      <c r="BK2425"/>
      <c r="BL2425"/>
      <c r="BM2425"/>
      <c r="BN2425"/>
      <c r="BO2425"/>
      <c r="BP2425"/>
      <c r="BQ2425"/>
      <c r="BR2425"/>
      <c r="BS2425"/>
      <c r="BT2425"/>
    </row>
    <row r="2426" spans="1:72" s="8" customFormat="1" x14ac:dyDescent="0.25">
      <c r="A2426" s="93"/>
      <c r="B2426" s="93"/>
      <c r="C2426" s="93"/>
      <c r="D2426" s="93"/>
      <c r="E2426" s="104"/>
      <c r="F2426" s="104"/>
      <c r="G2426" s="104"/>
      <c r="H2426" s="104"/>
      <c r="I2426" s="104"/>
      <c r="J2426" s="104"/>
      <c r="K2426" s="104"/>
      <c r="L2426" s="104"/>
      <c r="M2426"/>
      <c r="N2426"/>
      <c r="O2426"/>
      <c r="P2426"/>
      <c r="Q2426"/>
      <c r="R2426"/>
      <c r="S2426"/>
      <c r="T2426"/>
      <c r="U2426"/>
      <c r="V2426"/>
      <c r="W2426"/>
      <c r="X2426"/>
      <c r="Y2426"/>
      <c r="Z2426"/>
      <c r="AA2426"/>
      <c r="AB2426"/>
      <c r="AC2426"/>
      <c r="AD2426"/>
      <c r="AE2426"/>
      <c r="AF2426"/>
      <c r="AG2426"/>
      <c r="AH2426"/>
      <c r="AI2426"/>
      <c r="AJ2426"/>
      <c r="AK2426"/>
      <c r="AL2426"/>
      <c r="AM2426"/>
      <c r="AN2426"/>
      <c r="AO2426"/>
      <c r="AP2426"/>
      <c r="AQ2426"/>
      <c r="AR2426"/>
      <c r="AS2426"/>
      <c r="AT2426"/>
      <c r="AU2426"/>
      <c r="AV2426"/>
      <c r="AW2426"/>
      <c r="AX2426"/>
      <c r="AY2426"/>
      <c r="AZ2426"/>
      <c r="BA2426"/>
      <c r="BB2426"/>
      <c r="BC2426"/>
      <c r="BD2426"/>
      <c r="BE2426"/>
      <c r="BF2426"/>
      <c r="BG2426"/>
      <c r="BH2426"/>
      <c r="BI2426"/>
      <c r="BJ2426"/>
      <c r="BK2426"/>
      <c r="BL2426"/>
      <c r="BM2426"/>
      <c r="BN2426"/>
      <c r="BO2426"/>
      <c r="BP2426"/>
      <c r="BQ2426"/>
      <c r="BR2426"/>
      <c r="BS2426"/>
      <c r="BT2426"/>
    </row>
    <row r="2427" spans="1:72" s="8" customFormat="1" x14ac:dyDescent="0.25">
      <c r="A2427" s="93"/>
      <c r="B2427" s="93"/>
      <c r="C2427" s="93"/>
      <c r="D2427" s="93"/>
      <c r="E2427" s="104"/>
      <c r="F2427" s="104"/>
      <c r="G2427" s="104"/>
      <c r="H2427" s="104"/>
      <c r="I2427" s="104"/>
      <c r="J2427" s="104"/>
      <c r="K2427" s="104"/>
      <c r="L2427" s="104"/>
      <c r="M2427"/>
      <c r="N2427"/>
      <c r="O2427"/>
      <c r="P2427"/>
      <c r="Q2427"/>
      <c r="R2427"/>
      <c r="S2427"/>
      <c r="T2427"/>
      <c r="U2427"/>
      <c r="V2427"/>
      <c r="W2427"/>
      <c r="X2427"/>
      <c r="Y2427"/>
      <c r="Z2427"/>
      <c r="AA2427"/>
      <c r="AB2427"/>
      <c r="AC2427"/>
      <c r="AD2427"/>
      <c r="AE2427"/>
      <c r="AF2427"/>
      <c r="AG2427"/>
      <c r="AH2427"/>
      <c r="AI2427"/>
      <c r="AJ2427"/>
      <c r="AK2427"/>
      <c r="AL2427"/>
      <c r="AM2427"/>
      <c r="AN2427"/>
      <c r="AO2427"/>
      <c r="AP2427"/>
      <c r="AQ2427"/>
      <c r="AR2427"/>
      <c r="AS2427"/>
      <c r="AT2427"/>
      <c r="AU2427"/>
      <c r="AV2427"/>
      <c r="AW2427"/>
      <c r="AX2427"/>
      <c r="AY2427"/>
      <c r="AZ2427"/>
      <c r="BA2427"/>
      <c r="BB2427"/>
      <c r="BC2427"/>
      <c r="BD2427"/>
      <c r="BE2427"/>
      <c r="BF2427"/>
      <c r="BG2427"/>
      <c r="BH2427"/>
      <c r="BI2427"/>
      <c r="BJ2427"/>
      <c r="BK2427"/>
      <c r="BL2427"/>
      <c r="BM2427"/>
      <c r="BN2427"/>
      <c r="BO2427"/>
      <c r="BP2427"/>
      <c r="BQ2427"/>
      <c r="BR2427"/>
      <c r="BS2427"/>
      <c r="BT2427"/>
    </row>
    <row r="2428" spans="1:72" s="8" customFormat="1" x14ac:dyDescent="0.25">
      <c r="A2428" s="93"/>
      <c r="B2428" s="93"/>
      <c r="C2428" s="93"/>
      <c r="D2428" s="93"/>
      <c r="E2428" s="104"/>
      <c r="F2428" s="104"/>
      <c r="G2428" s="104"/>
      <c r="H2428" s="104"/>
      <c r="I2428" s="104"/>
      <c r="J2428" s="104"/>
      <c r="K2428" s="104"/>
      <c r="L2428" s="104"/>
      <c r="M2428"/>
      <c r="N2428"/>
      <c r="O2428"/>
      <c r="P2428"/>
      <c r="Q2428"/>
      <c r="R2428"/>
      <c r="S2428"/>
      <c r="T2428"/>
      <c r="U2428"/>
      <c r="V2428"/>
      <c r="W2428"/>
      <c r="X2428"/>
      <c r="Y2428"/>
      <c r="Z2428"/>
      <c r="AA2428"/>
      <c r="AB2428"/>
      <c r="AC2428"/>
      <c r="AD2428"/>
      <c r="AE2428"/>
      <c r="AF2428"/>
      <c r="AG2428"/>
      <c r="AH2428"/>
      <c r="AI2428"/>
      <c r="AJ2428"/>
      <c r="AK2428"/>
      <c r="AL2428"/>
      <c r="AM2428"/>
      <c r="AN2428"/>
      <c r="AO2428"/>
      <c r="AP2428"/>
      <c r="AQ2428"/>
      <c r="AR2428"/>
      <c r="AS2428"/>
      <c r="AT2428"/>
      <c r="AU2428"/>
      <c r="AV2428"/>
      <c r="AW2428"/>
      <c r="AX2428"/>
      <c r="AY2428"/>
      <c r="AZ2428"/>
      <c r="BA2428"/>
      <c r="BB2428"/>
      <c r="BC2428"/>
      <c r="BD2428"/>
      <c r="BE2428"/>
      <c r="BF2428"/>
      <c r="BG2428"/>
      <c r="BH2428"/>
      <c r="BI2428"/>
      <c r="BJ2428"/>
      <c r="BK2428"/>
      <c r="BL2428"/>
      <c r="BM2428"/>
      <c r="BN2428"/>
      <c r="BO2428"/>
      <c r="BP2428"/>
      <c r="BQ2428"/>
      <c r="BR2428"/>
      <c r="BS2428"/>
      <c r="BT2428"/>
    </row>
    <row r="2429" spans="1:72" s="8" customFormat="1" x14ac:dyDescent="0.25">
      <c r="A2429" s="93"/>
      <c r="B2429" s="93"/>
      <c r="C2429" s="93"/>
      <c r="D2429" s="93"/>
      <c r="E2429" s="104"/>
      <c r="F2429" s="104"/>
      <c r="G2429" s="104"/>
      <c r="H2429" s="104"/>
      <c r="I2429" s="104"/>
      <c r="J2429" s="104"/>
      <c r="K2429" s="104"/>
      <c r="L2429" s="104"/>
      <c r="M2429"/>
      <c r="N2429"/>
      <c r="O2429"/>
      <c r="P2429"/>
      <c r="Q2429"/>
      <c r="R2429"/>
      <c r="S2429"/>
      <c r="T2429"/>
      <c r="U2429"/>
      <c r="V2429"/>
      <c r="W2429"/>
      <c r="X2429"/>
      <c r="Y2429"/>
      <c r="Z2429"/>
      <c r="AA2429"/>
      <c r="AB2429"/>
      <c r="AC2429"/>
      <c r="AD2429"/>
      <c r="AE2429"/>
      <c r="AF2429"/>
      <c r="AG2429"/>
      <c r="AH2429"/>
      <c r="AI2429"/>
      <c r="AJ2429"/>
      <c r="AK2429"/>
      <c r="AL2429"/>
      <c r="AM2429"/>
      <c r="AN2429"/>
      <c r="AO2429"/>
      <c r="AP2429"/>
      <c r="AQ2429"/>
      <c r="AR2429"/>
      <c r="AS2429"/>
      <c r="AT2429"/>
      <c r="AU2429"/>
      <c r="AV2429"/>
      <c r="AW2429"/>
      <c r="AX2429"/>
      <c r="AY2429"/>
      <c r="AZ2429"/>
      <c r="BA2429"/>
      <c r="BB2429"/>
      <c r="BC2429"/>
      <c r="BD2429"/>
      <c r="BE2429"/>
      <c r="BF2429"/>
      <c r="BG2429"/>
      <c r="BH2429"/>
      <c r="BI2429"/>
      <c r="BJ2429"/>
      <c r="BK2429"/>
      <c r="BL2429"/>
      <c r="BM2429"/>
      <c r="BN2429"/>
      <c r="BO2429"/>
      <c r="BP2429"/>
      <c r="BQ2429"/>
      <c r="BR2429"/>
      <c r="BS2429"/>
      <c r="BT2429"/>
    </row>
    <row r="2430" spans="1:72" s="8" customFormat="1" x14ac:dyDescent="0.25">
      <c r="A2430" s="93"/>
      <c r="B2430" s="93"/>
      <c r="C2430" s="93"/>
      <c r="D2430" s="93"/>
      <c r="E2430" s="104"/>
      <c r="F2430" s="104"/>
      <c r="G2430" s="104"/>
      <c r="H2430" s="104"/>
      <c r="I2430" s="104"/>
      <c r="J2430" s="104"/>
      <c r="K2430" s="104"/>
      <c r="L2430" s="104"/>
      <c r="M2430"/>
      <c r="N2430"/>
      <c r="O2430"/>
      <c r="P2430"/>
      <c r="Q2430"/>
      <c r="R2430"/>
      <c r="S2430"/>
      <c r="T2430"/>
      <c r="U2430"/>
      <c r="V2430"/>
      <c r="W2430"/>
      <c r="X2430"/>
      <c r="Y2430"/>
      <c r="Z2430"/>
      <c r="AA2430"/>
      <c r="AB2430"/>
      <c r="AC2430"/>
      <c r="AD2430"/>
      <c r="AE2430"/>
      <c r="AF2430"/>
      <c r="AG2430"/>
      <c r="AH2430"/>
      <c r="AI2430"/>
      <c r="AJ2430"/>
      <c r="AK2430"/>
      <c r="AL2430"/>
      <c r="AM2430"/>
      <c r="AN2430"/>
      <c r="AO2430"/>
      <c r="AP2430"/>
      <c r="AQ2430"/>
      <c r="AR2430"/>
      <c r="AS2430"/>
      <c r="AT2430"/>
      <c r="AU2430"/>
      <c r="AV2430"/>
      <c r="AW2430"/>
      <c r="AX2430"/>
      <c r="AY2430"/>
      <c r="AZ2430"/>
      <c r="BA2430"/>
      <c r="BB2430"/>
      <c r="BC2430"/>
      <c r="BD2430"/>
      <c r="BE2430"/>
      <c r="BF2430"/>
      <c r="BG2430"/>
      <c r="BH2430"/>
      <c r="BI2430"/>
      <c r="BJ2430"/>
      <c r="BK2430"/>
      <c r="BL2430"/>
      <c r="BM2430"/>
      <c r="BN2430"/>
      <c r="BO2430"/>
      <c r="BP2430"/>
      <c r="BQ2430"/>
      <c r="BR2430"/>
      <c r="BS2430"/>
      <c r="BT2430"/>
    </row>
    <row r="2431" spans="1:72" s="8" customFormat="1" x14ac:dyDescent="0.25">
      <c r="A2431" s="93"/>
      <c r="B2431" s="93"/>
      <c r="C2431" s="93"/>
      <c r="D2431" s="93"/>
      <c r="E2431" s="104"/>
      <c r="F2431" s="104"/>
      <c r="G2431" s="104"/>
      <c r="H2431" s="104"/>
      <c r="I2431" s="104"/>
      <c r="J2431" s="104"/>
      <c r="K2431" s="104"/>
      <c r="L2431" s="104"/>
      <c r="M2431"/>
      <c r="N2431"/>
      <c r="O2431"/>
      <c r="P2431"/>
      <c r="Q2431"/>
      <c r="R2431"/>
      <c r="S2431"/>
      <c r="T2431"/>
      <c r="U2431"/>
      <c r="V2431"/>
      <c r="W2431"/>
      <c r="X2431"/>
      <c r="Y2431"/>
      <c r="Z2431"/>
      <c r="AA2431"/>
      <c r="AB2431"/>
      <c r="AC2431"/>
      <c r="AD2431"/>
      <c r="AE2431"/>
      <c r="AF2431"/>
      <c r="AG2431"/>
      <c r="AH2431"/>
      <c r="AI2431"/>
      <c r="AJ2431"/>
      <c r="AK2431"/>
      <c r="AL2431"/>
      <c r="AM2431"/>
      <c r="AN2431"/>
      <c r="AO2431"/>
      <c r="AP2431"/>
      <c r="AQ2431"/>
      <c r="AR2431"/>
      <c r="AS2431"/>
      <c r="AT2431"/>
      <c r="AU2431"/>
      <c r="AV2431"/>
      <c r="AW2431"/>
      <c r="AX2431"/>
      <c r="AY2431"/>
      <c r="AZ2431"/>
      <c r="BA2431"/>
      <c r="BB2431"/>
      <c r="BC2431"/>
      <c r="BD2431"/>
      <c r="BE2431"/>
      <c r="BF2431"/>
      <c r="BG2431"/>
      <c r="BH2431"/>
      <c r="BI2431"/>
      <c r="BJ2431"/>
      <c r="BK2431"/>
      <c r="BL2431"/>
      <c r="BM2431"/>
      <c r="BN2431"/>
      <c r="BO2431"/>
      <c r="BP2431"/>
      <c r="BQ2431"/>
      <c r="BR2431"/>
      <c r="BS2431"/>
      <c r="BT2431"/>
    </row>
    <row r="2432" spans="1:72" s="8" customFormat="1" x14ac:dyDescent="0.25">
      <c r="A2432" s="93"/>
      <c r="B2432" s="93"/>
      <c r="C2432" s="93"/>
      <c r="D2432" s="93"/>
      <c r="E2432" s="104"/>
      <c r="F2432" s="104"/>
      <c r="G2432" s="104"/>
      <c r="H2432" s="104"/>
      <c r="I2432" s="104"/>
      <c r="J2432" s="104"/>
      <c r="K2432" s="104"/>
      <c r="L2432" s="104"/>
      <c r="M2432"/>
      <c r="N2432"/>
      <c r="O2432"/>
      <c r="P2432"/>
      <c r="Q2432"/>
      <c r="R2432"/>
      <c r="S2432"/>
      <c r="T2432"/>
      <c r="U2432"/>
      <c r="V2432"/>
      <c r="W2432"/>
      <c r="X2432"/>
      <c r="Y2432"/>
      <c r="Z2432"/>
      <c r="AA2432"/>
      <c r="AB2432"/>
      <c r="AC2432"/>
      <c r="AD2432"/>
      <c r="AE2432"/>
      <c r="AF2432"/>
      <c r="AG2432"/>
      <c r="AH2432"/>
      <c r="AI2432"/>
      <c r="AJ2432"/>
      <c r="AK2432"/>
      <c r="AL2432"/>
      <c r="AM2432"/>
      <c r="AN2432"/>
      <c r="AO2432"/>
      <c r="AP2432"/>
      <c r="AQ2432"/>
      <c r="AR2432"/>
      <c r="AS2432"/>
      <c r="AT2432"/>
      <c r="AU2432"/>
      <c r="AV2432"/>
      <c r="AW2432"/>
      <c r="AX2432"/>
      <c r="AY2432"/>
      <c r="AZ2432"/>
      <c r="BA2432"/>
      <c r="BB2432"/>
      <c r="BC2432"/>
      <c r="BD2432"/>
      <c r="BE2432"/>
      <c r="BF2432"/>
      <c r="BG2432"/>
      <c r="BH2432"/>
      <c r="BI2432"/>
      <c r="BJ2432"/>
      <c r="BK2432"/>
      <c r="BL2432"/>
      <c r="BM2432"/>
      <c r="BN2432"/>
      <c r="BO2432"/>
      <c r="BP2432"/>
      <c r="BQ2432"/>
      <c r="BR2432"/>
      <c r="BS2432"/>
      <c r="BT2432"/>
    </row>
    <row r="2433" spans="1:72" s="8" customFormat="1" x14ac:dyDescent="0.25">
      <c r="A2433" s="93"/>
      <c r="B2433" s="93"/>
      <c r="C2433" s="93"/>
      <c r="D2433" s="93"/>
      <c r="E2433" s="104"/>
      <c r="F2433" s="104"/>
      <c r="G2433" s="104"/>
      <c r="H2433" s="104"/>
      <c r="I2433" s="104"/>
      <c r="J2433" s="104"/>
      <c r="K2433" s="104"/>
      <c r="L2433" s="104"/>
      <c r="M2433"/>
      <c r="N2433"/>
      <c r="O2433"/>
      <c r="P2433"/>
      <c r="Q2433"/>
      <c r="R2433"/>
      <c r="S2433"/>
      <c r="T2433"/>
      <c r="U2433"/>
      <c r="V2433"/>
      <c r="W2433"/>
      <c r="X2433"/>
      <c r="Y2433"/>
      <c r="Z2433"/>
      <c r="AA2433"/>
      <c r="AB2433"/>
      <c r="AC2433"/>
      <c r="AD2433"/>
      <c r="AE2433"/>
      <c r="AF2433"/>
      <c r="AG2433"/>
      <c r="AH2433"/>
      <c r="AI2433"/>
      <c r="AJ2433"/>
      <c r="AK2433"/>
      <c r="AL2433"/>
      <c r="AM2433"/>
      <c r="AN2433"/>
      <c r="AO2433"/>
      <c r="AP2433"/>
      <c r="AQ2433"/>
      <c r="AR2433"/>
      <c r="AS2433"/>
      <c r="AT2433"/>
      <c r="AU2433"/>
      <c r="AV2433"/>
      <c r="AW2433"/>
      <c r="AX2433"/>
      <c r="AY2433"/>
      <c r="AZ2433"/>
      <c r="BA2433"/>
      <c r="BB2433"/>
      <c r="BC2433"/>
      <c r="BD2433"/>
      <c r="BE2433"/>
      <c r="BF2433"/>
      <c r="BG2433"/>
      <c r="BH2433"/>
      <c r="BI2433"/>
      <c r="BJ2433"/>
      <c r="BK2433"/>
      <c r="BL2433"/>
      <c r="BM2433"/>
      <c r="BN2433"/>
      <c r="BO2433"/>
      <c r="BP2433"/>
      <c r="BQ2433"/>
      <c r="BR2433"/>
      <c r="BS2433"/>
      <c r="BT2433"/>
    </row>
    <row r="2434" spans="1:72" s="8" customFormat="1" x14ac:dyDescent="0.25">
      <c r="A2434" s="93"/>
      <c r="B2434" s="93"/>
      <c r="C2434" s="93"/>
      <c r="D2434" s="93"/>
      <c r="E2434" s="104"/>
      <c r="F2434" s="104"/>
      <c r="G2434" s="104"/>
      <c r="H2434" s="104"/>
      <c r="I2434" s="104"/>
      <c r="J2434" s="104"/>
      <c r="K2434" s="104"/>
      <c r="L2434" s="104"/>
      <c r="M2434"/>
      <c r="N2434"/>
      <c r="O2434"/>
      <c r="P2434"/>
      <c r="Q2434"/>
      <c r="R2434"/>
      <c r="S2434"/>
      <c r="T2434"/>
      <c r="U2434"/>
      <c r="V2434"/>
      <c r="W2434"/>
      <c r="X2434"/>
      <c r="Y2434"/>
      <c r="Z2434"/>
      <c r="AA2434"/>
      <c r="AB2434"/>
      <c r="AC2434"/>
      <c r="AD2434"/>
      <c r="AE2434"/>
      <c r="AF2434"/>
      <c r="AG2434"/>
      <c r="AH2434"/>
      <c r="AI2434"/>
      <c r="AJ2434"/>
      <c r="AK2434"/>
      <c r="AL2434"/>
      <c r="AM2434"/>
      <c r="AN2434"/>
      <c r="AO2434"/>
      <c r="AP2434"/>
      <c r="AQ2434"/>
      <c r="AR2434"/>
      <c r="AS2434"/>
      <c r="AT2434"/>
      <c r="AU2434"/>
      <c r="AV2434"/>
      <c r="AW2434"/>
      <c r="AX2434"/>
      <c r="AY2434"/>
      <c r="AZ2434"/>
      <c r="BA2434"/>
      <c r="BB2434"/>
      <c r="BC2434"/>
      <c r="BD2434"/>
      <c r="BE2434"/>
      <c r="BF2434"/>
      <c r="BG2434"/>
      <c r="BH2434"/>
      <c r="BI2434"/>
      <c r="BJ2434"/>
      <c r="BK2434"/>
      <c r="BL2434"/>
      <c r="BM2434"/>
      <c r="BN2434"/>
      <c r="BO2434"/>
      <c r="BP2434"/>
      <c r="BQ2434"/>
      <c r="BR2434"/>
      <c r="BS2434"/>
      <c r="BT2434"/>
    </row>
    <row r="2435" spans="1:72" s="8" customFormat="1" x14ac:dyDescent="0.25">
      <c r="A2435" s="93"/>
      <c r="B2435" s="93"/>
      <c r="C2435" s="93"/>
      <c r="D2435" s="93"/>
      <c r="E2435" s="104"/>
      <c r="F2435" s="104"/>
      <c r="G2435" s="104"/>
      <c r="H2435" s="104"/>
      <c r="I2435" s="104"/>
      <c r="J2435" s="104"/>
      <c r="K2435" s="104"/>
      <c r="L2435" s="104"/>
      <c r="M2435"/>
      <c r="N2435"/>
      <c r="O2435"/>
      <c r="P2435"/>
      <c r="Q2435"/>
      <c r="R2435"/>
      <c r="S2435"/>
      <c r="T2435"/>
      <c r="U2435"/>
      <c r="V2435"/>
      <c r="W2435"/>
      <c r="X2435"/>
      <c r="Y2435"/>
      <c r="Z2435"/>
      <c r="AA2435"/>
      <c r="AB2435"/>
      <c r="AC2435"/>
      <c r="AD2435"/>
      <c r="AE2435"/>
      <c r="AF2435"/>
      <c r="AG2435"/>
      <c r="AH2435"/>
      <c r="AI2435"/>
      <c r="AJ2435"/>
      <c r="AK2435"/>
      <c r="AL2435"/>
      <c r="AM2435"/>
      <c r="AN2435"/>
      <c r="AO2435"/>
      <c r="AP2435"/>
      <c r="AQ2435"/>
      <c r="AR2435"/>
      <c r="AS2435"/>
      <c r="AT2435"/>
      <c r="AU2435"/>
      <c r="AV2435"/>
      <c r="AW2435"/>
      <c r="AX2435"/>
      <c r="AY2435"/>
      <c r="AZ2435"/>
      <c r="BA2435"/>
      <c r="BB2435"/>
      <c r="BC2435"/>
      <c r="BD2435"/>
      <c r="BE2435"/>
      <c r="BF2435"/>
      <c r="BG2435"/>
      <c r="BH2435"/>
      <c r="BI2435"/>
      <c r="BJ2435"/>
      <c r="BK2435"/>
      <c r="BL2435"/>
      <c r="BM2435"/>
      <c r="BN2435"/>
      <c r="BO2435"/>
      <c r="BP2435"/>
      <c r="BQ2435"/>
      <c r="BR2435"/>
      <c r="BS2435"/>
      <c r="BT2435"/>
    </row>
    <row r="2436" spans="1:72" s="8" customFormat="1" x14ac:dyDescent="0.25">
      <c r="A2436" s="93"/>
      <c r="B2436" s="93"/>
      <c r="C2436" s="93"/>
      <c r="D2436" s="93"/>
      <c r="E2436" s="104"/>
      <c r="F2436" s="104"/>
      <c r="G2436" s="104"/>
      <c r="H2436" s="104"/>
      <c r="I2436" s="104"/>
      <c r="J2436" s="104"/>
      <c r="K2436" s="104"/>
      <c r="L2436" s="104"/>
      <c r="M2436"/>
      <c r="N2436"/>
      <c r="O2436"/>
      <c r="P2436"/>
      <c r="Q2436"/>
      <c r="R2436"/>
      <c r="S2436"/>
      <c r="T2436"/>
      <c r="U2436"/>
      <c r="V2436"/>
      <c r="W2436"/>
      <c r="X2436"/>
      <c r="Y2436"/>
      <c r="Z2436"/>
      <c r="AA2436"/>
      <c r="AB2436"/>
      <c r="AC2436"/>
      <c r="AD2436"/>
      <c r="AE2436"/>
      <c r="AF2436"/>
      <c r="AG2436"/>
      <c r="AH2436"/>
      <c r="AI2436"/>
      <c r="AJ2436"/>
      <c r="AK2436"/>
      <c r="AL2436"/>
      <c r="AM2436"/>
      <c r="AN2436"/>
      <c r="AO2436"/>
      <c r="AP2436"/>
      <c r="AQ2436"/>
      <c r="AR2436"/>
      <c r="AS2436"/>
      <c r="AT2436"/>
      <c r="AU2436"/>
      <c r="AV2436"/>
      <c r="AW2436"/>
      <c r="AX2436"/>
      <c r="AY2436"/>
      <c r="AZ2436"/>
      <c r="BA2436"/>
      <c r="BB2436"/>
      <c r="BC2436"/>
      <c r="BD2436"/>
      <c r="BE2436"/>
      <c r="BF2436"/>
      <c r="BG2436"/>
      <c r="BH2436"/>
      <c r="BI2436"/>
      <c r="BJ2436"/>
      <c r="BK2436"/>
      <c r="BL2436"/>
      <c r="BM2436"/>
      <c r="BN2436"/>
      <c r="BO2436"/>
      <c r="BP2436"/>
      <c r="BQ2436"/>
      <c r="BR2436"/>
      <c r="BS2436"/>
      <c r="BT2436"/>
    </row>
    <row r="2437" spans="1:72" s="8" customFormat="1" x14ac:dyDescent="0.25">
      <c r="A2437" s="93"/>
      <c r="B2437" s="93"/>
      <c r="C2437" s="93"/>
      <c r="D2437" s="93"/>
      <c r="E2437" s="104"/>
      <c r="F2437" s="104"/>
      <c r="G2437" s="104"/>
      <c r="H2437" s="104"/>
      <c r="I2437" s="104"/>
      <c r="J2437" s="104"/>
      <c r="K2437" s="104"/>
      <c r="L2437" s="104"/>
      <c r="M2437"/>
      <c r="N2437"/>
      <c r="O2437"/>
      <c r="P2437"/>
      <c r="Q2437"/>
      <c r="R2437"/>
      <c r="S2437"/>
      <c r="T2437"/>
      <c r="U2437"/>
      <c r="V2437"/>
      <c r="W2437"/>
      <c r="X2437"/>
      <c r="Y2437"/>
      <c r="Z2437"/>
      <c r="AA2437"/>
      <c r="AB2437"/>
      <c r="AC2437"/>
      <c r="AD2437"/>
      <c r="AE2437"/>
      <c r="AF2437"/>
      <c r="AG2437"/>
      <c r="AH2437"/>
      <c r="AI2437"/>
      <c r="AJ2437"/>
      <c r="AK2437"/>
      <c r="AL2437"/>
      <c r="AM2437"/>
      <c r="AN2437"/>
      <c r="AO2437"/>
      <c r="AP2437"/>
      <c r="AQ2437"/>
      <c r="AR2437"/>
      <c r="AS2437"/>
      <c r="AT2437"/>
      <c r="AU2437"/>
      <c r="AV2437"/>
      <c r="AW2437"/>
      <c r="AX2437"/>
      <c r="AY2437"/>
      <c r="AZ2437"/>
      <c r="BA2437"/>
      <c r="BB2437"/>
      <c r="BC2437"/>
      <c r="BD2437"/>
      <c r="BE2437"/>
      <c r="BF2437"/>
      <c r="BG2437"/>
      <c r="BH2437"/>
      <c r="BI2437"/>
      <c r="BJ2437"/>
      <c r="BK2437"/>
      <c r="BL2437"/>
      <c r="BM2437"/>
      <c r="BN2437"/>
      <c r="BO2437"/>
      <c r="BP2437"/>
      <c r="BQ2437"/>
      <c r="BR2437"/>
      <c r="BS2437"/>
      <c r="BT2437"/>
    </row>
    <row r="2438" spans="1:72" s="8" customFormat="1" x14ac:dyDescent="0.25">
      <c r="A2438" s="93"/>
      <c r="B2438" s="93"/>
      <c r="C2438" s="93"/>
      <c r="D2438" s="93"/>
      <c r="E2438" s="104"/>
      <c r="F2438" s="104"/>
      <c r="G2438" s="104"/>
      <c r="H2438" s="104"/>
      <c r="I2438" s="104"/>
      <c r="J2438" s="104"/>
      <c r="K2438" s="104"/>
      <c r="L2438" s="104"/>
      <c r="M2438"/>
      <c r="N2438"/>
      <c r="O2438"/>
      <c r="P2438"/>
      <c r="Q2438"/>
      <c r="R2438"/>
      <c r="S2438"/>
      <c r="T2438"/>
      <c r="U2438"/>
      <c r="V2438"/>
      <c r="W2438"/>
      <c r="X2438"/>
      <c r="Y2438"/>
      <c r="Z2438"/>
      <c r="AA2438"/>
      <c r="AB2438"/>
      <c r="AC2438"/>
      <c r="AD2438"/>
      <c r="AE2438"/>
      <c r="AF2438"/>
      <c r="AG2438"/>
      <c r="AH2438"/>
      <c r="AI2438"/>
      <c r="AJ2438"/>
      <c r="AK2438"/>
      <c r="AL2438"/>
      <c r="AM2438"/>
      <c r="AN2438"/>
      <c r="AO2438"/>
      <c r="AP2438"/>
      <c r="AQ2438"/>
      <c r="AR2438"/>
      <c r="AS2438"/>
      <c r="AT2438"/>
      <c r="AU2438"/>
      <c r="AV2438"/>
      <c r="AW2438"/>
      <c r="AX2438"/>
      <c r="AY2438"/>
      <c r="AZ2438"/>
      <c r="BA2438"/>
      <c r="BB2438"/>
      <c r="BC2438"/>
      <c r="BD2438"/>
      <c r="BE2438"/>
      <c r="BF2438"/>
      <c r="BG2438"/>
      <c r="BH2438"/>
      <c r="BI2438"/>
      <c r="BJ2438"/>
      <c r="BK2438"/>
      <c r="BL2438"/>
      <c r="BM2438"/>
      <c r="BN2438"/>
      <c r="BO2438"/>
      <c r="BP2438"/>
      <c r="BQ2438"/>
      <c r="BR2438"/>
      <c r="BS2438"/>
      <c r="BT2438"/>
    </row>
    <row r="2439" spans="1:72" s="8" customFormat="1" x14ac:dyDescent="0.25">
      <c r="A2439" s="93"/>
      <c r="B2439" s="93"/>
      <c r="C2439" s="93"/>
      <c r="D2439" s="93"/>
      <c r="E2439" s="104"/>
      <c r="F2439" s="104"/>
      <c r="G2439" s="104"/>
      <c r="H2439" s="104"/>
      <c r="I2439" s="104"/>
      <c r="J2439" s="104"/>
      <c r="K2439" s="104"/>
      <c r="L2439" s="104"/>
      <c r="M2439"/>
      <c r="N2439"/>
      <c r="O2439"/>
      <c r="P2439"/>
      <c r="Q2439"/>
      <c r="R2439"/>
      <c r="S2439"/>
      <c r="T2439"/>
      <c r="U2439"/>
      <c r="V2439"/>
      <c r="W2439"/>
      <c r="X2439"/>
      <c r="Y2439"/>
      <c r="Z2439"/>
      <c r="AA2439"/>
      <c r="AB2439"/>
      <c r="AC2439"/>
      <c r="AD2439"/>
      <c r="AE2439"/>
      <c r="AF2439"/>
      <c r="AG2439"/>
      <c r="AH2439"/>
      <c r="AI2439"/>
      <c r="AJ2439"/>
      <c r="AK2439"/>
      <c r="AL2439"/>
      <c r="AM2439"/>
      <c r="AN2439"/>
      <c r="AO2439"/>
      <c r="AP2439"/>
      <c r="AQ2439"/>
      <c r="AR2439"/>
      <c r="AS2439"/>
      <c r="AT2439"/>
      <c r="AU2439"/>
      <c r="AV2439"/>
      <c r="AW2439"/>
      <c r="AX2439"/>
      <c r="AY2439"/>
      <c r="AZ2439"/>
      <c r="BA2439"/>
      <c r="BB2439"/>
      <c r="BC2439"/>
      <c r="BD2439"/>
      <c r="BE2439"/>
      <c r="BF2439"/>
      <c r="BG2439"/>
      <c r="BH2439"/>
      <c r="BI2439"/>
      <c r="BJ2439"/>
      <c r="BK2439"/>
      <c r="BL2439"/>
      <c r="BM2439"/>
      <c r="BN2439"/>
      <c r="BO2439"/>
      <c r="BP2439"/>
      <c r="BQ2439"/>
      <c r="BR2439"/>
      <c r="BS2439"/>
      <c r="BT2439"/>
    </row>
    <row r="2440" spans="1:72" s="8" customFormat="1" x14ac:dyDescent="0.25">
      <c r="A2440" s="93"/>
      <c r="B2440" s="93"/>
      <c r="C2440" s="93"/>
      <c r="D2440" s="93"/>
      <c r="E2440" s="104"/>
      <c r="F2440" s="104"/>
      <c r="G2440" s="104"/>
      <c r="H2440" s="104"/>
      <c r="I2440" s="104"/>
      <c r="J2440" s="104"/>
      <c r="K2440" s="104"/>
      <c r="L2440" s="104"/>
      <c r="M2440"/>
      <c r="N2440"/>
      <c r="O2440"/>
      <c r="P2440"/>
      <c r="Q2440"/>
      <c r="R2440"/>
      <c r="S2440"/>
      <c r="T2440"/>
      <c r="U2440"/>
      <c r="V2440"/>
      <c r="W2440"/>
      <c r="X2440"/>
      <c r="Y2440"/>
      <c r="Z2440"/>
      <c r="AA2440"/>
      <c r="AB2440"/>
      <c r="AC2440"/>
      <c r="AD2440"/>
      <c r="AE2440"/>
      <c r="AF2440"/>
      <c r="AG2440"/>
      <c r="AH2440"/>
      <c r="AI2440"/>
      <c r="AJ2440"/>
      <c r="AK2440"/>
      <c r="AL2440"/>
      <c r="AM2440"/>
      <c r="AN2440"/>
      <c r="AO2440"/>
      <c r="AP2440"/>
      <c r="AQ2440"/>
      <c r="AR2440"/>
      <c r="AS2440"/>
      <c r="AT2440"/>
      <c r="AU2440"/>
      <c r="AV2440"/>
      <c r="AW2440"/>
      <c r="AX2440"/>
      <c r="AY2440"/>
      <c r="AZ2440"/>
      <c r="BA2440"/>
      <c r="BB2440"/>
      <c r="BC2440"/>
      <c r="BD2440"/>
      <c r="BE2440"/>
      <c r="BF2440"/>
      <c r="BG2440"/>
      <c r="BH2440"/>
      <c r="BI2440"/>
      <c r="BJ2440"/>
      <c r="BK2440"/>
      <c r="BL2440"/>
      <c r="BM2440"/>
      <c r="BN2440"/>
      <c r="BO2440"/>
      <c r="BP2440"/>
      <c r="BQ2440"/>
      <c r="BR2440"/>
      <c r="BS2440"/>
      <c r="BT2440"/>
    </row>
    <row r="2441" spans="1:72" s="8" customFormat="1" x14ac:dyDescent="0.25">
      <c r="A2441" s="93"/>
      <c r="B2441" s="93"/>
      <c r="C2441" s="93"/>
      <c r="D2441" s="93"/>
      <c r="E2441" s="104"/>
      <c r="F2441" s="104"/>
      <c r="G2441" s="104"/>
      <c r="H2441" s="104"/>
      <c r="I2441" s="104"/>
      <c r="J2441" s="104"/>
      <c r="K2441" s="104"/>
      <c r="L2441" s="104"/>
      <c r="M2441"/>
      <c r="N2441"/>
      <c r="O2441"/>
      <c r="P2441"/>
      <c r="Q2441"/>
      <c r="R2441"/>
      <c r="S2441"/>
      <c r="T2441"/>
      <c r="U2441"/>
      <c r="V2441"/>
      <c r="W2441"/>
      <c r="X2441"/>
      <c r="Y2441"/>
      <c r="Z2441"/>
      <c r="AA2441"/>
      <c r="AB2441"/>
      <c r="AC2441"/>
      <c r="AD2441"/>
      <c r="AE2441"/>
      <c r="AF2441"/>
      <c r="AG2441"/>
      <c r="AH2441"/>
      <c r="AI2441"/>
      <c r="AJ2441"/>
      <c r="AK2441"/>
      <c r="AL2441"/>
      <c r="AM2441"/>
      <c r="AN2441"/>
      <c r="AO2441"/>
      <c r="AP2441"/>
      <c r="AQ2441"/>
      <c r="AR2441"/>
      <c r="AS2441"/>
      <c r="AT2441"/>
      <c r="AU2441"/>
      <c r="AV2441"/>
      <c r="AW2441"/>
      <c r="AX2441"/>
      <c r="AY2441"/>
      <c r="AZ2441"/>
      <c r="BA2441"/>
      <c r="BB2441"/>
      <c r="BC2441"/>
      <c r="BD2441"/>
      <c r="BE2441"/>
      <c r="BF2441"/>
      <c r="BG2441"/>
      <c r="BH2441"/>
      <c r="BI2441"/>
      <c r="BJ2441"/>
      <c r="BK2441"/>
      <c r="BL2441"/>
      <c r="BM2441"/>
      <c r="BN2441"/>
      <c r="BO2441"/>
      <c r="BP2441"/>
      <c r="BQ2441"/>
      <c r="BR2441"/>
      <c r="BS2441"/>
      <c r="BT2441"/>
    </row>
    <row r="2442" spans="1:72" s="8" customFormat="1" x14ac:dyDescent="0.25">
      <c r="A2442" s="93"/>
      <c r="B2442" s="93"/>
      <c r="C2442" s="93"/>
      <c r="D2442" s="93"/>
      <c r="E2442" s="104"/>
      <c r="F2442" s="104"/>
      <c r="G2442" s="104"/>
      <c r="H2442" s="104"/>
      <c r="I2442" s="104"/>
      <c r="J2442" s="104"/>
      <c r="K2442" s="104"/>
      <c r="L2442" s="104"/>
      <c r="M2442"/>
      <c r="N2442"/>
      <c r="O2442"/>
      <c r="P2442"/>
      <c r="Q2442"/>
      <c r="R2442"/>
      <c r="S2442"/>
      <c r="T2442"/>
      <c r="U2442"/>
      <c r="V2442"/>
      <c r="W2442"/>
      <c r="X2442"/>
      <c r="Y2442"/>
      <c r="Z2442"/>
      <c r="AA2442"/>
      <c r="AB2442"/>
      <c r="AC2442"/>
      <c r="AD2442"/>
      <c r="AE2442"/>
      <c r="AF2442"/>
      <c r="AG2442"/>
      <c r="AH2442"/>
      <c r="AI2442"/>
      <c r="AJ2442"/>
      <c r="AK2442"/>
      <c r="AL2442"/>
      <c r="AM2442"/>
      <c r="AN2442"/>
      <c r="AO2442"/>
      <c r="AP2442"/>
      <c r="AQ2442"/>
      <c r="AR2442"/>
      <c r="AS2442"/>
      <c r="AT2442"/>
      <c r="AU2442"/>
      <c r="AV2442"/>
      <c r="AW2442"/>
      <c r="AX2442"/>
      <c r="AY2442"/>
      <c r="AZ2442"/>
      <c r="BA2442"/>
      <c r="BB2442"/>
      <c r="BC2442"/>
      <c r="BD2442"/>
      <c r="BE2442"/>
      <c r="BF2442"/>
      <c r="BG2442"/>
      <c r="BH2442"/>
      <c r="BI2442"/>
      <c r="BJ2442"/>
      <c r="BK2442"/>
      <c r="BL2442"/>
      <c r="BM2442"/>
      <c r="BN2442"/>
      <c r="BO2442"/>
      <c r="BP2442"/>
      <c r="BQ2442"/>
      <c r="BR2442"/>
      <c r="BS2442"/>
      <c r="BT2442"/>
    </row>
    <row r="2443" spans="1:72" s="8" customFormat="1" x14ac:dyDescent="0.25">
      <c r="A2443" s="93"/>
      <c r="B2443" s="93"/>
      <c r="C2443" s="93"/>
      <c r="D2443" s="93"/>
      <c r="E2443" s="104"/>
      <c r="F2443" s="104"/>
      <c r="G2443" s="104"/>
      <c r="H2443" s="104"/>
      <c r="I2443" s="104"/>
      <c r="J2443" s="104"/>
      <c r="K2443" s="104"/>
      <c r="L2443" s="104"/>
      <c r="M2443"/>
      <c r="N2443"/>
      <c r="O2443"/>
      <c r="P2443"/>
      <c r="Q2443"/>
      <c r="R2443"/>
      <c r="S2443"/>
      <c r="T2443"/>
      <c r="U2443"/>
      <c r="V2443"/>
      <c r="W2443"/>
      <c r="X2443"/>
      <c r="Y2443"/>
      <c r="Z2443"/>
      <c r="AA2443"/>
      <c r="AB2443"/>
      <c r="AC2443"/>
      <c r="AD2443"/>
      <c r="AE2443"/>
      <c r="AF2443"/>
      <c r="AG2443"/>
      <c r="AH2443"/>
      <c r="AI2443"/>
      <c r="AJ2443"/>
      <c r="AK2443"/>
      <c r="AL2443"/>
      <c r="AM2443"/>
      <c r="AN2443"/>
      <c r="AO2443"/>
      <c r="AP2443"/>
      <c r="AQ2443"/>
      <c r="AR2443"/>
      <c r="AS2443"/>
      <c r="AT2443"/>
      <c r="AU2443"/>
      <c r="AV2443"/>
      <c r="AW2443"/>
      <c r="AX2443"/>
      <c r="AY2443"/>
      <c r="AZ2443"/>
      <c r="BA2443"/>
      <c r="BB2443"/>
      <c r="BC2443"/>
      <c r="BD2443"/>
      <c r="BE2443"/>
      <c r="BF2443"/>
      <c r="BG2443"/>
      <c r="BH2443"/>
      <c r="BI2443"/>
      <c r="BJ2443"/>
      <c r="BK2443"/>
      <c r="BL2443"/>
      <c r="BM2443"/>
      <c r="BN2443"/>
      <c r="BO2443"/>
      <c r="BP2443"/>
      <c r="BQ2443"/>
      <c r="BR2443"/>
      <c r="BS2443"/>
      <c r="BT2443"/>
    </row>
    <row r="2444" spans="1:72" s="8" customFormat="1" x14ac:dyDescent="0.25">
      <c r="A2444" s="93"/>
      <c r="B2444" s="93"/>
      <c r="C2444" s="93"/>
      <c r="D2444" s="93"/>
      <c r="E2444" s="104"/>
      <c r="F2444" s="104"/>
      <c r="G2444" s="104"/>
      <c r="H2444" s="104"/>
      <c r="I2444" s="104"/>
      <c r="J2444" s="104"/>
      <c r="K2444" s="104"/>
      <c r="L2444" s="104"/>
      <c r="M2444"/>
      <c r="N2444"/>
      <c r="O2444"/>
      <c r="P2444"/>
      <c r="Q2444"/>
      <c r="R2444"/>
      <c r="S2444"/>
      <c r="T2444"/>
      <c r="U2444"/>
      <c r="V2444"/>
      <c r="W2444"/>
      <c r="X2444"/>
      <c r="Y2444"/>
      <c r="Z2444"/>
      <c r="AA2444"/>
      <c r="AB2444"/>
      <c r="AC2444"/>
      <c r="AD2444"/>
      <c r="AE2444"/>
      <c r="AF2444"/>
      <c r="AG2444"/>
      <c r="AH2444"/>
      <c r="AI2444"/>
      <c r="AJ2444"/>
      <c r="AK2444"/>
      <c r="AL2444"/>
      <c r="AM2444"/>
      <c r="AN2444"/>
      <c r="AO2444"/>
      <c r="AP2444"/>
      <c r="AQ2444"/>
      <c r="AR2444"/>
      <c r="AS2444"/>
      <c r="AT2444"/>
      <c r="AU2444"/>
      <c r="AV2444"/>
      <c r="AW2444"/>
      <c r="AX2444"/>
      <c r="AY2444"/>
      <c r="AZ2444"/>
      <c r="BA2444"/>
      <c r="BB2444"/>
      <c r="BC2444"/>
      <c r="BD2444"/>
      <c r="BE2444"/>
      <c r="BF2444"/>
      <c r="BG2444"/>
      <c r="BH2444"/>
      <c r="BI2444"/>
      <c r="BJ2444"/>
      <c r="BK2444"/>
      <c r="BL2444"/>
      <c r="BM2444"/>
      <c r="BN2444"/>
      <c r="BO2444"/>
      <c r="BP2444"/>
      <c r="BQ2444"/>
      <c r="BR2444"/>
      <c r="BS2444"/>
      <c r="BT2444"/>
    </row>
    <row r="2445" spans="1:72" s="8" customFormat="1" x14ac:dyDescent="0.25">
      <c r="A2445" s="93"/>
      <c r="B2445" s="93"/>
      <c r="C2445" s="93"/>
      <c r="D2445" s="93"/>
      <c r="E2445" s="104"/>
      <c r="F2445" s="104"/>
      <c r="G2445" s="104"/>
      <c r="H2445" s="104"/>
      <c r="I2445" s="104"/>
      <c r="J2445" s="104"/>
      <c r="K2445" s="104"/>
      <c r="L2445" s="104"/>
      <c r="M2445"/>
      <c r="N2445"/>
      <c r="O2445"/>
      <c r="P2445"/>
      <c r="Q2445"/>
      <c r="R2445"/>
      <c r="S2445"/>
      <c r="T2445"/>
      <c r="U2445"/>
      <c r="V2445"/>
      <c r="W2445"/>
      <c r="X2445"/>
      <c r="Y2445"/>
      <c r="Z2445"/>
      <c r="AA2445"/>
      <c r="AB2445"/>
      <c r="AC2445"/>
      <c r="AD2445"/>
      <c r="AE2445"/>
      <c r="AF2445"/>
      <c r="AG2445"/>
      <c r="AH2445"/>
      <c r="AI2445"/>
      <c r="AJ2445"/>
      <c r="AK2445"/>
      <c r="AL2445"/>
      <c r="AM2445"/>
      <c r="AN2445"/>
      <c r="AO2445"/>
      <c r="AP2445"/>
      <c r="AQ2445"/>
      <c r="AR2445"/>
      <c r="AS2445"/>
      <c r="AT2445"/>
      <c r="AU2445"/>
      <c r="AV2445"/>
      <c r="AW2445"/>
      <c r="AX2445"/>
      <c r="AY2445"/>
      <c r="AZ2445"/>
      <c r="BA2445"/>
      <c r="BB2445"/>
      <c r="BC2445"/>
      <c r="BD2445"/>
      <c r="BE2445"/>
      <c r="BF2445"/>
      <c r="BG2445"/>
      <c r="BH2445"/>
      <c r="BI2445"/>
      <c r="BJ2445"/>
      <c r="BK2445"/>
      <c r="BL2445"/>
      <c r="BM2445"/>
      <c r="BN2445"/>
      <c r="BO2445"/>
      <c r="BP2445"/>
      <c r="BQ2445"/>
      <c r="BR2445"/>
      <c r="BS2445"/>
      <c r="BT2445"/>
    </row>
    <row r="2446" spans="1:72" s="8" customFormat="1" x14ac:dyDescent="0.25">
      <c r="A2446" s="93"/>
      <c r="B2446" s="93"/>
      <c r="C2446" s="93"/>
      <c r="D2446" s="93"/>
      <c r="E2446" s="104"/>
      <c r="F2446" s="104"/>
      <c r="G2446" s="104"/>
      <c r="H2446" s="104"/>
      <c r="I2446" s="104"/>
      <c r="J2446" s="104"/>
      <c r="K2446" s="104"/>
      <c r="L2446" s="104"/>
      <c r="M2446"/>
      <c r="N2446"/>
      <c r="O2446"/>
      <c r="P2446"/>
      <c r="Q2446"/>
      <c r="R2446"/>
      <c r="S2446"/>
      <c r="T2446"/>
      <c r="U2446"/>
      <c r="V2446"/>
      <c r="W2446"/>
      <c r="X2446"/>
      <c r="Y2446"/>
      <c r="Z2446"/>
      <c r="AA2446"/>
      <c r="AB2446"/>
      <c r="AC2446"/>
      <c r="AD2446"/>
      <c r="AE2446"/>
      <c r="AF2446"/>
      <c r="AG2446"/>
      <c r="AH2446"/>
      <c r="AI2446"/>
      <c r="AJ2446"/>
      <c r="AK2446"/>
      <c r="AL2446"/>
      <c r="AM2446"/>
      <c r="AN2446"/>
      <c r="AO2446"/>
      <c r="AP2446"/>
      <c r="AQ2446"/>
      <c r="AR2446"/>
      <c r="AS2446"/>
      <c r="AT2446"/>
      <c r="AU2446"/>
      <c r="AV2446"/>
      <c r="AW2446"/>
      <c r="AX2446"/>
      <c r="AY2446"/>
      <c r="AZ2446"/>
      <c r="BA2446"/>
      <c r="BB2446"/>
      <c r="BC2446"/>
      <c r="BD2446"/>
      <c r="BE2446"/>
      <c r="BF2446"/>
      <c r="BG2446"/>
      <c r="BH2446"/>
      <c r="BI2446"/>
      <c r="BJ2446"/>
      <c r="BK2446"/>
      <c r="BL2446"/>
      <c r="BM2446"/>
      <c r="BN2446"/>
      <c r="BO2446"/>
      <c r="BP2446"/>
      <c r="BQ2446"/>
      <c r="BR2446"/>
      <c r="BS2446"/>
      <c r="BT2446"/>
    </row>
    <row r="2447" spans="1:72" s="8" customFormat="1" x14ac:dyDescent="0.25">
      <c r="A2447" s="93"/>
      <c r="B2447" s="93"/>
      <c r="C2447" s="93"/>
      <c r="D2447" s="93"/>
      <c r="E2447" s="104"/>
      <c r="F2447" s="104"/>
      <c r="G2447" s="104"/>
      <c r="H2447" s="104"/>
      <c r="I2447" s="104"/>
      <c r="J2447" s="104"/>
      <c r="K2447" s="104"/>
      <c r="L2447" s="104"/>
      <c r="M2447"/>
      <c r="N2447"/>
      <c r="O2447"/>
      <c r="P2447"/>
      <c r="Q2447"/>
      <c r="R2447"/>
      <c r="S2447"/>
      <c r="T2447"/>
      <c r="U2447"/>
      <c r="V2447"/>
      <c r="W2447"/>
      <c r="X2447"/>
      <c r="Y2447"/>
      <c r="Z2447"/>
      <c r="AA2447"/>
      <c r="AB2447"/>
      <c r="AC2447"/>
      <c r="AD2447"/>
      <c r="AE2447"/>
      <c r="AF2447"/>
      <c r="AG2447"/>
      <c r="AH2447"/>
      <c r="AI2447"/>
      <c r="AJ2447"/>
      <c r="AK2447"/>
      <c r="AL2447"/>
      <c r="AM2447"/>
      <c r="AN2447"/>
      <c r="AO2447"/>
      <c r="AP2447"/>
      <c r="AQ2447"/>
      <c r="AR2447"/>
      <c r="AS2447"/>
      <c r="AT2447"/>
      <c r="AU2447"/>
      <c r="AV2447"/>
      <c r="AW2447"/>
      <c r="AX2447"/>
      <c r="AY2447"/>
      <c r="AZ2447"/>
      <c r="BA2447"/>
      <c r="BB2447"/>
      <c r="BC2447"/>
      <c r="BD2447"/>
      <c r="BE2447"/>
      <c r="BF2447"/>
      <c r="BG2447"/>
      <c r="BH2447"/>
      <c r="BI2447"/>
      <c r="BJ2447"/>
      <c r="BK2447"/>
      <c r="BL2447"/>
      <c r="BM2447"/>
      <c r="BN2447"/>
      <c r="BO2447"/>
      <c r="BP2447"/>
      <c r="BQ2447"/>
      <c r="BR2447"/>
      <c r="BS2447"/>
      <c r="BT2447"/>
    </row>
    <row r="2448" spans="1:72" s="8" customFormat="1" x14ac:dyDescent="0.25">
      <c r="A2448" s="93"/>
      <c r="B2448" s="93"/>
      <c r="C2448" s="93"/>
      <c r="D2448" s="93"/>
      <c r="E2448" s="104"/>
      <c r="F2448" s="104"/>
      <c r="G2448" s="104"/>
      <c r="H2448" s="104"/>
      <c r="I2448" s="104"/>
      <c r="J2448" s="104"/>
      <c r="K2448" s="104"/>
      <c r="L2448" s="104"/>
      <c r="M2448"/>
      <c r="N2448"/>
      <c r="O2448"/>
      <c r="P2448"/>
      <c r="Q2448"/>
      <c r="R2448"/>
      <c r="S2448"/>
      <c r="T2448"/>
      <c r="U2448"/>
      <c r="V2448"/>
      <c r="W2448"/>
      <c r="X2448"/>
      <c r="Y2448"/>
      <c r="Z2448"/>
      <c r="AA2448"/>
      <c r="AB2448"/>
      <c r="AC2448"/>
      <c r="AD2448"/>
      <c r="AE2448"/>
      <c r="AF2448"/>
      <c r="AG2448"/>
      <c r="AH2448"/>
      <c r="AI2448"/>
      <c r="AJ2448"/>
      <c r="AK2448"/>
      <c r="AL2448"/>
      <c r="AM2448"/>
      <c r="AN2448"/>
      <c r="AO2448"/>
      <c r="AP2448"/>
      <c r="AQ2448"/>
      <c r="AR2448"/>
      <c r="AS2448"/>
      <c r="AT2448"/>
      <c r="AU2448"/>
      <c r="AV2448"/>
      <c r="AW2448"/>
      <c r="AX2448"/>
      <c r="AY2448"/>
      <c r="AZ2448"/>
      <c r="BA2448"/>
      <c r="BB2448"/>
      <c r="BC2448"/>
      <c r="BD2448"/>
      <c r="BE2448"/>
      <c r="BF2448"/>
      <c r="BG2448"/>
      <c r="BH2448"/>
      <c r="BI2448"/>
      <c r="BJ2448"/>
      <c r="BK2448"/>
      <c r="BL2448"/>
      <c r="BM2448"/>
      <c r="BN2448"/>
      <c r="BO2448"/>
      <c r="BP2448"/>
      <c r="BQ2448"/>
      <c r="BR2448"/>
      <c r="BS2448"/>
      <c r="BT2448"/>
    </row>
    <row r="2449" spans="1:72" s="8" customFormat="1" x14ac:dyDescent="0.25">
      <c r="A2449" s="93"/>
      <c r="B2449" s="93"/>
      <c r="C2449" s="93"/>
      <c r="D2449" s="93"/>
      <c r="E2449" s="104"/>
      <c r="F2449" s="104"/>
      <c r="G2449" s="104"/>
      <c r="H2449" s="104"/>
      <c r="I2449" s="104"/>
      <c r="J2449" s="104"/>
      <c r="K2449" s="104"/>
      <c r="L2449" s="104"/>
      <c r="M2449"/>
      <c r="N2449"/>
      <c r="O2449"/>
      <c r="P2449"/>
      <c r="Q2449"/>
      <c r="R2449"/>
      <c r="S2449"/>
      <c r="T2449"/>
      <c r="U2449"/>
      <c r="V2449"/>
      <c r="W2449"/>
      <c r="X2449"/>
      <c r="Y2449"/>
      <c r="Z2449"/>
      <c r="AA2449"/>
      <c r="AB2449"/>
      <c r="AC2449"/>
      <c r="AD2449"/>
      <c r="AE2449"/>
      <c r="AF2449"/>
      <c r="AG2449"/>
      <c r="AH2449"/>
      <c r="AI2449"/>
      <c r="AJ2449"/>
      <c r="AK2449"/>
      <c r="AL2449"/>
      <c r="AM2449"/>
      <c r="AN2449"/>
      <c r="AO2449"/>
      <c r="AP2449"/>
      <c r="AQ2449"/>
      <c r="AR2449"/>
      <c r="AS2449"/>
      <c r="AT2449"/>
      <c r="AU2449"/>
      <c r="AV2449"/>
      <c r="AW2449"/>
      <c r="AX2449"/>
      <c r="AY2449"/>
      <c r="AZ2449"/>
      <c r="BA2449"/>
      <c r="BB2449"/>
      <c r="BC2449"/>
      <c r="BD2449"/>
      <c r="BE2449"/>
      <c r="BF2449"/>
      <c r="BG2449"/>
      <c r="BH2449"/>
      <c r="BI2449"/>
      <c r="BJ2449"/>
      <c r="BK2449"/>
      <c r="BL2449"/>
      <c r="BM2449"/>
      <c r="BN2449"/>
      <c r="BO2449"/>
      <c r="BP2449"/>
      <c r="BQ2449"/>
      <c r="BR2449"/>
      <c r="BS2449"/>
      <c r="BT2449"/>
    </row>
    <row r="2450" spans="1:72" s="8" customFormat="1" x14ac:dyDescent="0.25">
      <c r="A2450" s="93"/>
      <c r="B2450" s="93"/>
      <c r="C2450" s="93"/>
      <c r="D2450" s="93"/>
      <c r="E2450" s="104"/>
      <c r="F2450" s="104"/>
      <c r="G2450" s="104"/>
      <c r="H2450" s="104"/>
      <c r="I2450" s="104"/>
      <c r="J2450" s="104"/>
      <c r="K2450" s="104"/>
      <c r="L2450" s="104"/>
      <c r="M2450"/>
      <c r="N2450"/>
      <c r="O2450"/>
      <c r="P2450"/>
      <c r="Q2450"/>
      <c r="R2450"/>
      <c r="S2450"/>
      <c r="T2450"/>
      <c r="U2450"/>
      <c r="V2450"/>
      <c r="W2450"/>
      <c r="X2450"/>
      <c r="Y2450"/>
      <c r="Z2450"/>
      <c r="AA2450"/>
      <c r="AB2450"/>
      <c r="AC2450"/>
      <c r="AD2450"/>
      <c r="AE2450"/>
      <c r="AF2450"/>
      <c r="AG2450"/>
      <c r="AH2450"/>
      <c r="AI2450"/>
      <c r="AJ2450"/>
      <c r="AK2450"/>
      <c r="AL2450"/>
      <c r="AM2450"/>
      <c r="AN2450"/>
      <c r="AO2450"/>
      <c r="AP2450"/>
      <c r="AQ2450"/>
      <c r="AR2450"/>
      <c r="AS2450"/>
      <c r="AT2450"/>
      <c r="AU2450"/>
      <c r="AV2450"/>
      <c r="AW2450"/>
      <c r="AX2450"/>
      <c r="AY2450"/>
      <c r="AZ2450"/>
      <c r="BA2450"/>
      <c r="BB2450"/>
      <c r="BC2450"/>
      <c r="BD2450"/>
      <c r="BE2450"/>
      <c r="BF2450"/>
      <c r="BG2450"/>
      <c r="BH2450"/>
      <c r="BI2450"/>
      <c r="BJ2450"/>
      <c r="BK2450"/>
      <c r="BL2450"/>
      <c r="BM2450"/>
      <c r="BN2450"/>
      <c r="BO2450"/>
      <c r="BP2450"/>
      <c r="BQ2450"/>
      <c r="BR2450"/>
      <c r="BS2450"/>
      <c r="BT2450"/>
    </row>
    <row r="2451" spans="1:72" s="8" customFormat="1" x14ac:dyDescent="0.25">
      <c r="A2451" s="93"/>
      <c r="B2451" s="93"/>
      <c r="C2451" s="93"/>
      <c r="D2451" s="93"/>
      <c r="E2451" s="104"/>
      <c r="F2451" s="104"/>
      <c r="G2451" s="104"/>
      <c r="H2451" s="104"/>
      <c r="I2451" s="104"/>
      <c r="J2451" s="104"/>
      <c r="K2451" s="104"/>
      <c r="L2451" s="104"/>
      <c r="M2451"/>
      <c r="N2451"/>
      <c r="O2451"/>
      <c r="P2451"/>
      <c r="Q2451"/>
      <c r="R2451"/>
      <c r="S2451"/>
      <c r="T2451"/>
      <c r="U2451"/>
      <c r="V2451"/>
      <c r="W2451"/>
      <c r="X2451"/>
      <c r="Y2451"/>
      <c r="Z2451"/>
      <c r="AA2451"/>
      <c r="AB2451"/>
      <c r="AC2451"/>
      <c r="AD2451"/>
      <c r="AE2451"/>
      <c r="AF2451"/>
      <c r="AG2451"/>
      <c r="AH2451"/>
      <c r="AI2451"/>
      <c r="AJ2451"/>
      <c r="AK2451"/>
      <c r="AL2451"/>
      <c r="AM2451"/>
      <c r="AN2451"/>
      <c r="AO2451"/>
      <c r="AP2451"/>
      <c r="AQ2451"/>
      <c r="AR2451"/>
      <c r="AS2451"/>
      <c r="AT2451"/>
      <c r="AU2451"/>
      <c r="AV2451"/>
      <c r="AW2451"/>
      <c r="AX2451"/>
      <c r="AY2451"/>
      <c r="AZ2451"/>
      <c r="BA2451"/>
      <c r="BB2451"/>
      <c r="BC2451"/>
      <c r="BD2451"/>
      <c r="BE2451"/>
      <c r="BF2451"/>
      <c r="BG2451"/>
      <c r="BH2451"/>
      <c r="BI2451"/>
      <c r="BJ2451"/>
      <c r="BK2451"/>
      <c r="BL2451"/>
      <c r="BM2451"/>
      <c r="BN2451"/>
      <c r="BO2451"/>
      <c r="BP2451"/>
      <c r="BQ2451"/>
      <c r="BR2451"/>
      <c r="BS2451"/>
      <c r="BT2451"/>
    </row>
    <row r="2452" spans="1:72" s="8" customFormat="1" x14ac:dyDescent="0.25">
      <c r="A2452" s="93"/>
      <c r="B2452" s="93"/>
      <c r="C2452" s="93"/>
      <c r="D2452" s="93"/>
      <c r="E2452" s="104"/>
      <c r="F2452" s="104"/>
      <c r="G2452" s="104"/>
      <c r="H2452" s="104"/>
      <c r="I2452" s="104"/>
      <c r="J2452" s="104"/>
      <c r="K2452" s="104"/>
      <c r="L2452" s="104"/>
      <c r="M2452"/>
      <c r="N2452"/>
      <c r="O2452"/>
      <c r="P2452"/>
      <c r="Q2452"/>
      <c r="R2452"/>
      <c r="S2452"/>
      <c r="T2452"/>
      <c r="U2452"/>
      <c r="V2452"/>
      <c r="W2452"/>
      <c r="X2452"/>
      <c r="Y2452"/>
      <c r="Z2452"/>
      <c r="AA2452"/>
      <c r="AB2452"/>
      <c r="AC2452"/>
      <c r="AD2452"/>
      <c r="AE2452"/>
      <c r="AF2452"/>
      <c r="AG2452"/>
      <c r="AH2452"/>
      <c r="AI2452"/>
      <c r="AJ2452"/>
      <c r="AK2452"/>
      <c r="AL2452"/>
      <c r="AM2452"/>
      <c r="AN2452"/>
      <c r="AO2452"/>
      <c r="AP2452"/>
      <c r="AQ2452"/>
      <c r="AR2452"/>
      <c r="AS2452"/>
      <c r="AT2452"/>
      <c r="AU2452"/>
      <c r="AV2452"/>
      <c r="AW2452"/>
      <c r="AX2452"/>
      <c r="AY2452"/>
      <c r="AZ2452"/>
      <c r="BA2452"/>
      <c r="BB2452"/>
      <c r="BC2452"/>
      <c r="BD2452"/>
      <c r="BE2452"/>
      <c r="BF2452"/>
      <c r="BG2452"/>
      <c r="BH2452"/>
      <c r="BI2452"/>
      <c r="BJ2452"/>
      <c r="BK2452"/>
      <c r="BL2452"/>
      <c r="BM2452"/>
      <c r="BN2452"/>
      <c r="BO2452"/>
      <c r="BP2452"/>
      <c r="BQ2452"/>
      <c r="BR2452"/>
      <c r="BS2452"/>
      <c r="BT2452"/>
    </row>
    <row r="2453" spans="1:72" s="8" customFormat="1" x14ac:dyDescent="0.25">
      <c r="A2453" s="93"/>
      <c r="B2453" s="93"/>
      <c r="C2453" s="93"/>
      <c r="D2453" s="93"/>
      <c r="E2453" s="104"/>
      <c r="F2453" s="104"/>
      <c r="G2453" s="104"/>
      <c r="H2453" s="104"/>
      <c r="I2453" s="104"/>
      <c r="J2453" s="104"/>
      <c r="K2453" s="104"/>
      <c r="L2453" s="104"/>
      <c r="M2453"/>
      <c r="N2453"/>
      <c r="O2453"/>
      <c r="P2453"/>
      <c r="Q2453"/>
      <c r="R2453"/>
      <c r="S2453"/>
      <c r="T2453"/>
      <c r="U2453"/>
      <c r="V2453"/>
      <c r="W2453"/>
      <c r="X2453"/>
      <c r="Y2453"/>
      <c r="Z2453"/>
      <c r="AA2453"/>
      <c r="AB2453"/>
      <c r="AC2453"/>
      <c r="AD2453"/>
      <c r="AE2453"/>
      <c r="AF2453"/>
      <c r="AG2453"/>
      <c r="AH2453"/>
      <c r="AI2453"/>
      <c r="AJ2453"/>
      <c r="AK2453"/>
      <c r="AL2453"/>
      <c r="AM2453"/>
      <c r="AN2453"/>
      <c r="AO2453"/>
      <c r="AP2453"/>
      <c r="AQ2453"/>
      <c r="AR2453"/>
      <c r="AS2453"/>
      <c r="AT2453"/>
      <c r="AU2453"/>
      <c r="AV2453"/>
      <c r="AW2453"/>
      <c r="AX2453"/>
      <c r="AY2453"/>
      <c r="AZ2453"/>
      <c r="BA2453"/>
      <c r="BB2453"/>
      <c r="BC2453"/>
      <c r="BD2453"/>
      <c r="BE2453"/>
      <c r="BF2453"/>
      <c r="BG2453"/>
      <c r="BH2453"/>
      <c r="BI2453"/>
      <c r="BJ2453"/>
      <c r="BK2453"/>
      <c r="BL2453"/>
      <c r="BM2453"/>
      <c r="BN2453"/>
      <c r="BO2453"/>
      <c r="BP2453"/>
      <c r="BQ2453"/>
      <c r="BR2453"/>
      <c r="BS2453"/>
      <c r="BT2453"/>
    </row>
    <row r="2454" spans="1:72" s="8" customFormat="1" x14ac:dyDescent="0.25">
      <c r="A2454" s="93"/>
      <c r="B2454" s="93"/>
      <c r="C2454" s="93"/>
      <c r="D2454" s="93"/>
      <c r="E2454" s="104"/>
      <c r="F2454" s="104"/>
      <c r="G2454" s="104"/>
      <c r="H2454" s="104"/>
      <c r="I2454" s="104"/>
      <c r="J2454" s="104"/>
      <c r="K2454" s="104"/>
      <c r="L2454" s="104"/>
      <c r="M2454"/>
      <c r="N2454"/>
      <c r="O2454"/>
      <c r="P2454"/>
      <c r="Q2454"/>
      <c r="R2454"/>
      <c r="S2454"/>
      <c r="T2454"/>
      <c r="U2454"/>
      <c r="V2454"/>
      <c r="W2454"/>
      <c r="X2454"/>
      <c r="Y2454"/>
      <c r="Z2454"/>
      <c r="AA2454"/>
      <c r="AB2454"/>
      <c r="AC2454"/>
      <c r="AD2454"/>
      <c r="AE2454"/>
      <c r="AF2454"/>
      <c r="AG2454"/>
      <c r="AH2454"/>
      <c r="AI2454"/>
      <c r="AJ2454"/>
      <c r="AK2454"/>
      <c r="AL2454"/>
      <c r="AM2454"/>
      <c r="AN2454"/>
      <c r="AO2454"/>
      <c r="AP2454"/>
      <c r="AQ2454"/>
      <c r="AR2454"/>
      <c r="AS2454"/>
      <c r="AT2454"/>
      <c r="AU2454"/>
      <c r="AV2454"/>
      <c r="AW2454"/>
      <c r="AX2454"/>
      <c r="AY2454"/>
      <c r="AZ2454"/>
      <c r="BA2454"/>
      <c r="BB2454"/>
      <c r="BC2454"/>
      <c r="BD2454"/>
      <c r="BE2454"/>
      <c r="BF2454"/>
      <c r="BG2454"/>
      <c r="BH2454"/>
      <c r="BI2454"/>
      <c r="BJ2454"/>
      <c r="BK2454"/>
      <c r="BL2454"/>
      <c r="BM2454"/>
      <c r="BN2454"/>
      <c r="BO2454"/>
      <c r="BP2454"/>
      <c r="BQ2454"/>
      <c r="BR2454"/>
      <c r="BS2454"/>
      <c r="BT2454"/>
    </row>
    <row r="2455" spans="1:72" s="8" customFormat="1" x14ac:dyDescent="0.25">
      <c r="A2455" s="93"/>
      <c r="B2455" s="93"/>
      <c r="C2455" s="93"/>
      <c r="D2455" s="93"/>
      <c r="E2455" s="104"/>
      <c r="F2455" s="104"/>
      <c r="G2455" s="104"/>
      <c r="H2455" s="104"/>
      <c r="I2455" s="104"/>
      <c r="J2455" s="104"/>
      <c r="K2455" s="104"/>
      <c r="L2455" s="104"/>
      <c r="M2455"/>
      <c r="N2455"/>
      <c r="O2455"/>
      <c r="P2455"/>
      <c r="Q2455"/>
      <c r="R2455"/>
      <c r="S2455"/>
      <c r="T2455"/>
      <c r="U2455"/>
      <c r="V2455"/>
      <c r="W2455"/>
      <c r="X2455"/>
      <c r="Y2455"/>
      <c r="Z2455"/>
      <c r="AA2455"/>
      <c r="AB2455"/>
      <c r="AC2455"/>
      <c r="AD2455"/>
      <c r="AE2455"/>
      <c r="AF2455"/>
      <c r="AG2455"/>
      <c r="AH2455"/>
      <c r="AI2455"/>
      <c r="AJ2455"/>
      <c r="AK2455"/>
      <c r="AL2455"/>
      <c r="AM2455"/>
      <c r="AN2455"/>
      <c r="AO2455"/>
      <c r="AP2455"/>
      <c r="AQ2455"/>
      <c r="AR2455"/>
      <c r="AS2455"/>
      <c r="AT2455"/>
      <c r="AU2455"/>
      <c r="AV2455"/>
      <c r="AW2455"/>
      <c r="AX2455"/>
      <c r="AY2455"/>
      <c r="AZ2455"/>
      <c r="BA2455"/>
      <c r="BB2455"/>
      <c r="BC2455"/>
      <c r="BD2455"/>
      <c r="BE2455"/>
      <c r="BF2455"/>
      <c r="BG2455"/>
      <c r="BH2455"/>
      <c r="BI2455"/>
      <c r="BJ2455"/>
      <c r="BK2455"/>
      <c r="BL2455"/>
      <c r="BM2455"/>
      <c r="BN2455"/>
      <c r="BO2455"/>
      <c r="BP2455"/>
      <c r="BQ2455"/>
      <c r="BR2455"/>
      <c r="BS2455"/>
      <c r="BT2455"/>
    </row>
    <row r="2456" spans="1:72" s="8" customFormat="1" x14ac:dyDescent="0.25">
      <c r="A2456" s="93"/>
      <c r="B2456" s="93"/>
      <c r="C2456" s="93"/>
      <c r="D2456" s="93"/>
      <c r="E2456" s="104"/>
      <c r="F2456" s="104"/>
      <c r="G2456" s="104"/>
      <c r="H2456" s="104"/>
      <c r="I2456" s="104"/>
      <c r="J2456" s="104"/>
      <c r="K2456" s="104"/>
      <c r="L2456" s="104"/>
      <c r="M2456"/>
      <c r="N2456"/>
      <c r="O2456"/>
      <c r="P2456"/>
      <c r="Q2456"/>
      <c r="R2456"/>
      <c r="S2456"/>
      <c r="T2456"/>
      <c r="U2456"/>
      <c r="V2456"/>
      <c r="W2456"/>
      <c r="X2456"/>
      <c r="Y2456"/>
      <c r="Z2456"/>
      <c r="AA2456"/>
      <c r="AB2456"/>
      <c r="AC2456"/>
      <c r="AD2456"/>
      <c r="AE2456"/>
      <c r="AF2456"/>
      <c r="AG2456"/>
      <c r="AH2456"/>
      <c r="AI2456"/>
      <c r="AJ2456"/>
      <c r="AK2456"/>
      <c r="AL2456"/>
      <c r="AM2456"/>
      <c r="AN2456"/>
      <c r="AO2456"/>
      <c r="AP2456"/>
      <c r="AQ2456"/>
      <c r="AR2456"/>
      <c r="AS2456"/>
      <c r="AT2456"/>
      <c r="AU2456"/>
      <c r="AV2456"/>
      <c r="AW2456"/>
      <c r="AX2456"/>
      <c r="AY2456"/>
      <c r="AZ2456"/>
      <c r="BA2456"/>
      <c r="BB2456"/>
      <c r="BC2456"/>
      <c r="BD2456"/>
      <c r="BE2456"/>
      <c r="BF2456"/>
      <c r="BG2456"/>
      <c r="BH2456"/>
      <c r="BI2456"/>
      <c r="BJ2456"/>
      <c r="BK2456"/>
      <c r="BL2456"/>
      <c r="BM2456"/>
      <c r="BN2456"/>
      <c r="BO2456"/>
      <c r="BP2456"/>
      <c r="BQ2456"/>
      <c r="BR2456"/>
      <c r="BS2456"/>
      <c r="BT2456"/>
    </row>
    <row r="2457" spans="1:72" s="8" customFormat="1" x14ac:dyDescent="0.25">
      <c r="A2457" s="93"/>
      <c r="B2457" s="93"/>
      <c r="C2457" s="93"/>
      <c r="D2457" s="93"/>
      <c r="E2457" s="104"/>
      <c r="F2457" s="104"/>
      <c r="G2457" s="104"/>
      <c r="H2457" s="104"/>
      <c r="I2457" s="104"/>
      <c r="J2457" s="104"/>
      <c r="K2457" s="104"/>
      <c r="L2457" s="104"/>
      <c r="M2457"/>
      <c r="N2457"/>
      <c r="O2457"/>
      <c r="P2457"/>
      <c r="Q2457"/>
      <c r="R2457"/>
      <c r="S2457"/>
      <c r="T2457"/>
      <c r="U2457"/>
      <c r="V2457"/>
      <c r="W2457"/>
      <c r="X2457"/>
      <c r="Y2457"/>
      <c r="Z2457"/>
      <c r="AA2457"/>
      <c r="AB2457"/>
      <c r="AC2457"/>
      <c r="AD2457"/>
      <c r="AE2457"/>
      <c r="AF2457"/>
      <c r="AG2457"/>
      <c r="AH2457"/>
      <c r="AI2457"/>
      <c r="AJ2457"/>
      <c r="AK2457"/>
      <c r="AL2457"/>
      <c r="AM2457"/>
      <c r="AN2457"/>
      <c r="AO2457"/>
      <c r="AP2457"/>
      <c r="AQ2457"/>
      <c r="AR2457"/>
      <c r="AS2457"/>
      <c r="AT2457"/>
      <c r="AU2457"/>
      <c r="AV2457"/>
      <c r="AW2457"/>
      <c r="AX2457"/>
      <c r="AY2457"/>
      <c r="AZ2457"/>
      <c r="BA2457"/>
      <c r="BB2457"/>
      <c r="BC2457"/>
      <c r="BD2457"/>
      <c r="BE2457"/>
      <c r="BF2457"/>
      <c r="BG2457"/>
      <c r="BH2457"/>
      <c r="BI2457"/>
      <c r="BJ2457"/>
      <c r="BK2457"/>
      <c r="BL2457"/>
      <c r="BM2457"/>
      <c r="BN2457"/>
      <c r="BO2457"/>
      <c r="BP2457"/>
      <c r="BQ2457"/>
      <c r="BR2457"/>
      <c r="BS2457"/>
      <c r="BT2457"/>
    </row>
    <row r="2458" spans="1:72" s="8" customFormat="1" x14ac:dyDescent="0.25">
      <c r="A2458" s="93"/>
      <c r="B2458" s="93"/>
      <c r="C2458" s="93"/>
      <c r="D2458" s="93"/>
      <c r="E2458" s="104"/>
      <c r="F2458" s="104"/>
      <c r="G2458" s="104"/>
      <c r="H2458" s="104"/>
      <c r="I2458" s="104"/>
      <c r="J2458" s="104"/>
      <c r="K2458" s="104"/>
      <c r="L2458" s="104"/>
      <c r="M2458"/>
      <c r="N2458"/>
      <c r="O2458"/>
      <c r="P2458"/>
      <c r="Q2458"/>
      <c r="R2458"/>
      <c r="S2458"/>
      <c r="T2458"/>
      <c r="U2458"/>
      <c r="V2458"/>
      <c r="W2458"/>
      <c r="X2458"/>
      <c r="Y2458"/>
      <c r="Z2458"/>
      <c r="AA2458"/>
      <c r="AB2458"/>
      <c r="AC2458"/>
      <c r="AD2458"/>
      <c r="AE2458"/>
      <c r="AF2458"/>
      <c r="AG2458"/>
      <c r="AH2458"/>
      <c r="AI2458"/>
      <c r="AJ2458"/>
      <c r="AK2458"/>
      <c r="AL2458"/>
      <c r="AM2458"/>
      <c r="AN2458"/>
      <c r="AO2458"/>
      <c r="AP2458"/>
      <c r="AQ2458"/>
      <c r="AR2458"/>
      <c r="AS2458"/>
      <c r="AT2458"/>
      <c r="AU2458"/>
      <c r="AV2458"/>
      <c r="AW2458"/>
      <c r="AX2458"/>
      <c r="AY2458"/>
      <c r="AZ2458"/>
      <c r="BA2458"/>
      <c r="BB2458"/>
      <c r="BC2458"/>
      <c r="BD2458"/>
      <c r="BE2458"/>
      <c r="BF2458"/>
      <c r="BG2458"/>
      <c r="BH2458"/>
      <c r="BI2458"/>
      <c r="BJ2458"/>
      <c r="BK2458"/>
      <c r="BL2458"/>
      <c r="BM2458"/>
      <c r="BN2458"/>
      <c r="BO2458"/>
      <c r="BP2458"/>
      <c r="BQ2458"/>
      <c r="BR2458"/>
      <c r="BS2458"/>
      <c r="BT2458"/>
    </row>
    <row r="2459" spans="1:72" s="8" customFormat="1" x14ac:dyDescent="0.25">
      <c r="A2459" s="93"/>
      <c r="B2459" s="93"/>
      <c r="C2459" s="93"/>
      <c r="D2459" s="93"/>
      <c r="E2459" s="104"/>
      <c r="F2459" s="104"/>
      <c r="G2459" s="104"/>
      <c r="H2459" s="104"/>
      <c r="I2459" s="104"/>
      <c r="J2459" s="104"/>
      <c r="K2459" s="104"/>
      <c r="L2459" s="104"/>
      <c r="M2459"/>
      <c r="N2459"/>
      <c r="O2459"/>
      <c r="P2459"/>
      <c r="Q2459"/>
      <c r="R2459"/>
      <c r="S2459"/>
      <c r="T2459"/>
      <c r="U2459"/>
      <c r="V2459"/>
      <c r="W2459"/>
      <c r="X2459"/>
      <c r="Y2459"/>
      <c r="Z2459"/>
      <c r="AA2459"/>
      <c r="AB2459"/>
      <c r="AC2459"/>
      <c r="AD2459"/>
      <c r="AE2459"/>
      <c r="AF2459"/>
      <c r="AG2459"/>
      <c r="AH2459"/>
      <c r="AI2459"/>
      <c r="AJ2459"/>
      <c r="AK2459"/>
      <c r="AL2459"/>
      <c r="AM2459"/>
      <c r="AN2459"/>
      <c r="AO2459"/>
      <c r="AP2459"/>
      <c r="AQ2459"/>
      <c r="AR2459"/>
      <c r="AS2459"/>
      <c r="AT2459"/>
      <c r="AU2459"/>
      <c r="AV2459"/>
      <c r="AW2459"/>
      <c r="AX2459"/>
      <c r="AY2459"/>
      <c r="AZ2459"/>
      <c r="BA2459"/>
      <c r="BB2459"/>
      <c r="BC2459"/>
      <c r="BD2459"/>
      <c r="BE2459"/>
      <c r="BF2459"/>
      <c r="BG2459"/>
      <c r="BH2459"/>
      <c r="BI2459"/>
      <c r="BJ2459"/>
      <c r="BK2459"/>
      <c r="BL2459"/>
      <c r="BM2459"/>
      <c r="BN2459"/>
      <c r="BO2459"/>
      <c r="BP2459"/>
      <c r="BQ2459"/>
      <c r="BR2459"/>
      <c r="BS2459"/>
      <c r="BT2459"/>
    </row>
    <row r="2460" spans="1:72" s="8" customFormat="1" x14ac:dyDescent="0.25">
      <c r="A2460" s="93"/>
      <c r="B2460" s="93"/>
      <c r="C2460" s="93"/>
      <c r="D2460" s="93"/>
      <c r="E2460" s="104"/>
      <c r="F2460" s="104"/>
      <c r="G2460" s="104"/>
      <c r="H2460" s="104"/>
      <c r="I2460" s="104"/>
      <c r="J2460" s="104"/>
      <c r="K2460" s="104"/>
      <c r="L2460" s="104"/>
      <c r="M2460"/>
      <c r="N2460"/>
      <c r="O2460"/>
      <c r="P2460"/>
      <c r="Q2460"/>
      <c r="R2460"/>
      <c r="S2460"/>
      <c r="T2460"/>
      <c r="U2460"/>
      <c r="V2460"/>
      <c r="W2460"/>
      <c r="X2460"/>
      <c r="Y2460"/>
      <c r="Z2460"/>
      <c r="AA2460"/>
      <c r="AB2460"/>
      <c r="AC2460"/>
      <c r="AD2460"/>
      <c r="AE2460"/>
      <c r="AF2460"/>
      <c r="AG2460"/>
      <c r="AH2460"/>
      <c r="AI2460"/>
      <c r="AJ2460"/>
      <c r="AK2460"/>
      <c r="AL2460"/>
      <c r="AM2460"/>
      <c r="AN2460"/>
      <c r="AO2460"/>
      <c r="AP2460"/>
      <c r="AQ2460"/>
      <c r="AR2460"/>
      <c r="AS2460"/>
      <c r="AT2460"/>
      <c r="AU2460"/>
      <c r="AV2460"/>
      <c r="AW2460"/>
      <c r="AX2460"/>
      <c r="AY2460"/>
      <c r="AZ2460"/>
      <c r="BA2460"/>
      <c r="BB2460"/>
      <c r="BC2460"/>
      <c r="BD2460"/>
      <c r="BE2460"/>
      <c r="BF2460"/>
      <c r="BG2460"/>
      <c r="BH2460"/>
      <c r="BI2460"/>
      <c r="BJ2460"/>
      <c r="BK2460"/>
      <c r="BL2460"/>
      <c r="BM2460"/>
      <c r="BN2460"/>
      <c r="BO2460"/>
      <c r="BP2460"/>
      <c r="BQ2460"/>
      <c r="BR2460"/>
      <c r="BS2460"/>
      <c r="BT2460"/>
    </row>
    <row r="2461" spans="1:72" s="8" customFormat="1" x14ac:dyDescent="0.25">
      <c r="A2461" s="93"/>
      <c r="B2461" s="93"/>
      <c r="C2461" s="93"/>
      <c r="D2461" s="93"/>
      <c r="E2461" s="104"/>
      <c r="F2461" s="104"/>
      <c r="G2461" s="104"/>
      <c r="H2461" s="104"/>
      <c r="I2461" s="104"/>
      <c r="J2461" s="104"/>
      <c r="K2461" s="104"/>
      <c r="L2461" s="104"/>
      <c r="M2461"/>
      <c r="N2461"/>
      <c r="O2461"/>
      <c r="P2461"/>
      <c r="Q2461"/>
      <c r="R2461"/>
      <c r="S2461"/>
      <c r="T2461"/>
      <c r="U2461"/>
      <c r="V2461"/>
      <c r="W2461"/>
      <c r="X2461"/>
      <c r="Y2461"/>
      <c r="Z2461"/>
      <c r="AA2461"/>
      <c r="AB2461"/>
      <c r="AC2461"/>
      <c r="AD2461"/>
      <c r="AE2461"/>
      <c r="AF2461"/>
      <c r="AG2461"/>
      <c r="AH2461"/>
      <c r="AI2461"/>
      <c r="AJ2461"/>
      <c r="AK2461"/>
      <c r="AL2461"/>
      <c r="AM2461"/>
      <c r="AN2461"/>
      <c r="AO2461"/>
      <c r="AP2461"/>
      <c r="AQ2461"/>
      <c r="AR2461"/>
      <c r="AS2461"/>
      <c r="AT2461"/>
      <c r="AU2461"/>
      <c r="AV2461"/>
      <c r="AW2461"/>
      <c r="AX2461"/>
      <c r="AY2461"/>
      <c r="AZ2461"/>
      <c r="BA2461"/>
      <c r="BB2461"/>
      <c r="BC2461"/>
      <c r="BD2461"/>
      <c r="BE2461"/>
      <c r="BF2461"/>
      <c r="BG2461"/>
      <c r="BH2461"/>
      <c r="BI2461"/>
      <c r="BJ2461"/>
      <c r="BK2461"/>
      <c r="BL2461"/>
      <c r="BM2461"/>
      <c r="BN2461"/>
      <c r="BO2461"/>
      <c r="BP2461"/>
      <c r="BQ2461"/>
      <c r="BR2461"/>
      <c r="BS2461"/>
      <c r="BT2461"/>
    </row>
    <row r="2462" spans="1:72" s="8" customFormat="1" x14ac:dyDescent="0.25">
      <c r="A2462" s="93"/>
      <c r="B2462" s="93"/>
      <c r="C2462" s="93"/>
      <c r="D2462" s="93"/>
      <c r="E2462" s="104"/>
      <c r="F2462" s="104"/>
      <c r="G2462" s="104"/>
      <c r="H2462" s="104"/>
      <c r="I2462" s="104"/>
      <c r="J2462" s="104"/>
      <c r="K2462" s="104"/>
      <c r="L2462" s="104"/>
      <c r="M2462"/>
      <c r="N2462"/>
      <c r="O2462"/>
      <c r="P2462"/>
      <c r="Q2462"/>
      <c r="R2462"/>
      <c r="S2462"/>
      <c r="T2462"/>
      <c r="U2462"/>
      <c r="V2462"/>
      <c r="W2462"/>
      <c r="X2462"/>
      <c r="Y2462"/>
      <c r="Z2462"/>
      <c r="AA2462"/>
      <c r="AB2462"/>
      <c r="AC2462"/>
      <c r="AD2462"/>
      <c r="AE2462"/>
      <c r="AF2462"/>
      <c r="AG2462"/>
      <c r="AH2462"/>
      <c r="AI2462"/>
      <c r="AJ2462"/>
      <c r="AK2462"/>
      <c r="AL2462"/>
      <c r="AM2462"/>
      <c r="AN2462"/>
      <c r="AO2462"/>
      <c r="AP2462"/>
      <c r="AQ2462"/>
      <c r="AR2462"/>
      <c r="AS2462"/>
      <c r="AT2462"/>
      <c r="AU2462"/>
      <c r="AV2462"/>
      <c r="AW2462"/>
      <c r="AX2462"/>
      <c r="AY2462"/>
      <c r="AZ2462"/>
      <c r="BA2462"/>
      <c r="BB2462"/>
      <c r="BC2462"/>
      <c r="BD2462"/>
      <c r="BE2462"/>
      <c r="BF2462"/>
      <c r="BG2462"/>
      <c r="BH2462"/>
      <c r="BI2462"/>
      <c r="BJ2462"/>
      <c r="BK2462"/>
      <c r="BL2462"/>
      <c r="BM2462"/>
      <c r="BN2462"/>
      <c r="BO2462"/>
      <c r="BP2462"/>
      <c r="BQ2462"/>
      <c r="BR2462"/>
      <c r="BS2462"/>
      <c r="BT2462"/>
    </row>
    <row r="2463" spans="1:72" s="8" customFormat="1" x14ac:dyDescent="0.25">
      <c r="A2463" s="93"/>
      <c r="B2463" s="93"/>
      <c r="C2463" s="93"/>
      <c r="D2463" s="93"/>
      <c r="E2463" s="104"/>
      <c r="F2463" s="104"/>
      <c r="G2463" s="104"/>
      <c r="H2463" s="104"/>
      <c r="I2463" s="104"/>
      <c r="J2463" s="104"/>
      <c r="K2463" s="104"/>
      <c r="L2463" s="104"/>
      <c r="M2463"/>
      <c r="N2463"/>
      <c r="O2463"/>
      <c r="P2463"/>
      <c r="Q2463"/>
      <c r="R2463"/>
      <c r="S2463"/>
      <c r="T2463"/>
      <c r="U2463"/>
      <c r="V2463"/>
      <c r="W2463"/>
      <c r="X2463"/>
      <c r="Y2463"/>
      <c r="Z2463"/>
      <c r="AA2463"/>
      <c r="AB2463"/>
      <c r="AC2463"/>
      <c r="AD2463"/>
      <c r="AE2463"/>
      <c r="AF2463"/>
      <c r="AG2463"/>
      <c r="AH2463"/>
      <c r="AI2463"/>
      <c r="AJ2463"/>
      <c r="AK2463"/>
      <c r="AL2463"/>
      <c r="AM2463"/>
      <c r="AN2463"/>
      <c r="AO2463"/>
      <c r="AP2463"/>
      <c r="AQ2463"/>
      <c r="AR2463"/>
      <c r="AS2463"/>
      <c r="AT2463"/>
      <c r="AU2463"/>
      <c r="AV2463"/>
      <c r="AW2463"/>
      <c r="AX2463"/>
      <c r="AY2463"/>
      <c r="AZ2463"/>
      <c r="BA2463"/>
      <c r="BB2463"/>
      <c r="BC2463"/>
      <c r="BD2463"/>
      <c r="BE2463"/>
      <c r="BF2463"/>
      <c r="BG2463"/>
      <c r="BH2463"/>
      <c r="BI2463"/>
      <c r="BJ2463"/>
      <c r="BK2463"/>
      <c r="BL2463"/>
      <c r="BM2463"/>
      <c r="BN2463"/>
      <c r="BO2463"/>
      <c r="BP2463"/>
      <c r="BQ2463"/>
      <c r="BR2463"/>
      <c r="BS2463"/>
      <c r="BT2463"/>
    </row>
    <row r="2464" spans="1:72" s="8" customFormat="1" x14ac:dyDescent="0.25">
      <c r="A2464" s="93"/>
      <c r="B2464" s="93"/>
      <c r="C2464" s="93"/>
      <c r="D2464" s="93"/>
      <c r="E2464" s="104"/>
      <c r="F2464" s="104"/>
      <c r="G2464" s="104"/>
      <c r="H2464" s="104"/>
      <c r="I2464" s="104"/>
      <c r="J2464" s="104"/>
      <c r="K2464" s="104"/>
      <c r="L2464" s="104"/>
      <c r="M2464"/>
      <c r="N2464"/>
      <c r="O2464"/>
      <c r="P2464"/>
      <c r="Q2464"/>
      <c r="R2464"/>
      <c r="S2464"/>
      <c r="T2464"/>
      <c r="U2464"/>
      <c r="V2464"/>
      <c r="W2464"/>
      <c r="X2464"/>
      <c r="Y2464"/>
      <c r="Z2464"/>
      <c r="AA2464"/>
      <c r="AB2464"/>
      <c r="AC2464"/>
      <c r="AD2464"/>
      <c r="AE2464"/>
      <c r="AF2464"/>
      <c r="AG2464"/>
      <c r="AH2464"/>
      <c r="AI2464"/>
      <c r="AJ2464"/>
      <c r="AK2464"/>
      <c r="AL2464"/>
      <c r="AM2464"/>
      <c r="AN2464"/>
      <c r="AO2464"/>
      <c r="AP2464"/>
      <c r="AQ2464"/>
      <c r="AR2464"/>
      <c r="AS2464"/>
      <c r="AT2464"/>
      <c r="AU2464"/>
      <c r="AV2464"/>
      <c r="AW2464"/>
      <c r="AX2464"/>
      <c r="AY2464"/>
      <c r="AZ2464"/>
      <c r="BA2464"/>
      <c r="BB2464"/>
      <c r="BC2464"/>
      <c r="BD2464"/>
      <c r="BE2464"/>
      <c r="BF2464"/>
      <c r="BG2464"/>
      <c r="BH2464"/>
      <c r="BI2464"/>
      <c r="BJ2464"/>
      <c r="BK2464"/>
      <c r="BL2464"/>
      <c r="BM2464"/>
      <c r="BN2464"/>
      <c r="BO2464"/>
      <c r="BP2464"/>
      <c r="BQ2464"/>
      <c r="BR2464"/>
      <c r="BS2464"/>
      <c r="BT2464"/>
    </row>
    <row r="2465" spans="1:72" s="8" customFormat="1" x14ac:dyDescent="0.25">
      <c r="A2465" s="93"/>
      <c r="B2465" s="93"/>
      <c r="C2465" s="93"/>
      <c r="D2465" s="93"/>
      <c r="E2465" s="104"/>
      <c r="F2465" s="104"/>
      <c r="G2465" s="104"/>
      <c r="H2465" s="104"/>
      <c r="I2465" s="104"/>
      <c r="J2465" s="104"/>
      <c r="K2465" s="104"/>
      <c r="L2465" s="104"/>
      <c r="M2465"/>
      <c r="N2465"/>
      <c r="O2465"/>
      <c r="P2465"/>
      <c r="Q2465"/>
      <c r="R2465"/>
      <c r="S2465"/>
      <c r="T2465"/>
      <c r="U2465"/>
      <c r="V2465"/>
      <c r="W2465"/>
      <c r="X2465"/>
      <c r="Y2465"/>
      <c r="Z2465"/>
      <c r="AA2465"/>
      <c r="AB2465"/>
      <c r="AC2465"/>
      <c r="AD2465"/>
      <c r="AE2465"/>
      <c r="AF2465"/>
      <c r="AG2465"/>
      <c r="AH2465"/>
      <c r="AI2465"/>
      <c r="AJ2465"/>
      <c r="AK2465"/>
      <c r="AL2465"/>
      <c r="AM2465"/>
      <c r="AN2465"/>
      <c r="AO2465"/>
      <c r="AP2465"/>
      <c r="AQ2465"/>
      <c r="AR2465"/>
      <c r="AS2465"/>
      <c r="AT2465"/>
      <c r="AU2465"/>
      <c r="AV2465"/>
      <c r="AW2465"/>
      <c r="AX2465"/>
      <c r="AY2465"/>
      <c r="AZ2465"/>
      <c r="BA2465"/>
      <c r="BB2465"/>
      <c r="BC2465"/>
      <c r="BD2465"/>
      <c r="BE2465"/>
      <c r="BF2465"/>
      <c r="BG2465"/>
      <c r="BH2465"/>
      <c r="BI2465"/>
      <c r="BJ2465"/>
      <c r="BK2465"/>
      <c r="BL2465"/>
      <c r="BM2465"/>
      <c r="BN2465"/>
      <c r="BO2465"/>
      <c r="BP2465"/>
      <c r="BQ2465"/>
      <c r="BR2465"/>
      <c r="BS2465"/>
      <c r="BT2465"/>
    </row>
    <row r="2466" spans="1:72" s="8" customFormat="1" x14ac:dyDescent="0.25">
      <c r="A2466" s="93"/>
      <c r="B2466" s="93"/>
      <c r="C2466" s="93"/>
      <c r="D2466" s="93"/>
      <c r="E2466" s="104"/>
      <c r="F2466" s="104"/>
      <c r="G2466" s="104"/>
      <c r="H2466" s="104"/>
      <c r="I2466" s="104"/>
      <c r="J2466" s="104"/>
      <c r="K2466" s="104"/>
      <c r="L2466" s="104"/>
      <c r="M2466"/>
      <c r="N2466"/>
      <c r="O2466"/>
      <c r="P2466"/>
      <c r="Q2466"/>
      <c r="R2466"/>
      <c r="S2466"/>
      <c r="T2466"/>
      <c r="U2466"/>
      <c r="V2466"/>
      <c r="W2466"/>
      <c r="X2466"/>
      <c r="Y2466"/>
      <c r="Z2466"/>
      <c r="AA2466"/>
      <c r="AB2466"/>
      <c r="AC2466"/>
      <c r="AD2466"/>
      <c r="AE2466"/>
      <c r="AF2466"/>
      <c r="AG2466"/>
      <c r="AH2466"/>
      <c r="AI2466"/>
      <c r="AJ2466"/>
      <c r="AK2466"/>
      <c r="AL2466"/>
      <c r="AM2466"/>
      <c r="AN2466"/>
      <c r="AO2466"/>
      <c r="AP2466"/>
      <c r="AQ2466"/>
      <c r="AR2466"/>
      <c r="AS2466"/>
      <c r="AT2466"/>
      <c r="AU2466"/>
      <c r="AV2466"/>
      <c r="AW2466"/>
      <c r="AX2466"/>
      <c r="AY2466"/>
      <c r="AZ2466"/>
      <c r="BA2466"/>
      <c r="BB2466"/>
      <c r="BC2466"/>
      <c r="BD2466"/>
      <c r="BE2466"/>
      <c r="BF2466"/>
      <c r="BG2466"/>
      <c r="BH2466"/>
      <c r="BI2466"/>
      <c r="BJ2466"/>
      <c r="BK2466"/>
      <c r="BL2466"/>
      <c r="BM2466"/>
      <c r="BN2466"/>
      <c r="BO2466"/>
      <c r="BP2466"/>
      <c r="BQ2466"/>
      <c r="BR2466"/>
      <c r="BS2466"/>
      <c r="BT2466"/>
    </row>
    <row r="2467" spans="1:72" s="8" customFormat="1" x14ac:dyDescent="0.25">
      <c r="A2467" s="93"/>
      <c r="B2467" s="93"/>
      <c r="C2467" s="93"/>
      <c r="D2467" s="93"/>
      <c r="E2467" s="104"/>
      <c r="F2467" s="104"/>
      <c r="G2467" s="104"/>
      <c r="H2467" s="104"/>
      <c r="I2467" s="104"/>
      <c r="J2467" s="104"/>
      <c r="K2467" s="104"/>
      <c r="L2467" s="104"/>
      <c r="M2467"/>
      <c r="N2467"/>
      <c r="O2467"/>
      <c r="P2467"/>
      <c r="Q2467"/>
      <c r="R2467"/>
      <c r="S2467"/>
      <c r="T2467"/>
      <c r="U2467"/>
      <c r="V2467"/>
      <c r="W2467"/>
      <c r="X2467"/>
      <c r="Y2467"/>
      <c r="Z2467"/>
      <c r="AA2467"/>
      <c r="AB2467"/>
      <c r="AC2467"/>
      <c r="AD2467"/>
      <c r="AE2467"/>
      <c r="AF2467"/>
      <c r="AG2467"/>
      <c r="AH2467"/>
      <c r="AI2467"/>
      <c r="AJ2467"/>
      <c r="AK2467"/>
      <c r="AL2467"/>
      <c r="AM2467"/>
      <c r="AN2467"/>
      <c r="AO2467"/>
      <c r="AP2467"/>
      <c r="AQ2467"/>
      <c r="AR2467"/>
      <c r="AS2467"/>
      <c r="AT2467"/>
      <c r="AU2467"/>
      <c r="AV2467"/>
      <c r="AW2467"/>
      <c r="AX2467"/>
      <c r="AY2467"/>
      <c r="AZ2467"/>
      <c r="BA2467"/>
      <c r="BB2467"/>
      <c r="BC2467"/>
      <c r="BD2467"/>
      <c r="BE2467"/>
      <c r="BF2467"/>
      <c r="BG2467"/>
      <c r="BH2467"/>
      <c r="BI2467"/>
      <c r="BJ2467"/>
      <c r="BK2467"/>
      <c r="BL2467"/>
      <c r="BM2467"/>
      <c r="BN2467"/>
      <c r="BO2467"/>
      <c r="BP2467"/>
      <c r="BQ2467"/>
      <c r="BR2467"/>
      <c r="BS2467"/>
      <c r="BT2467"/>
    </row>
    <row r="2468" spans="1:72" s="8" customFormat="1" x14ac:dyDescent="0.25">
      <c r="A2468" s="93"/>
      <c r="B2468" s="93"/>
      <c r="C2468" s="93"/>
      <c r="D2468" s="93"/>
      <c r="E2468" s="104"/>
      <c r="F2468" s="104"/>
      <c r="G2468" s="104"/>
      <c r="H2468" s="104"/>
      <c r="I2468" s="104"/>
      <c r="J2468" s="104"/>
      <c r="K2468" s="104"/>
      <c r="L2468" s="104"/>
      <c r="M2468"/>
      <c r="N2468"/>
      <c r="O2468"/>
      <c r="P2468"/>
      <c r="Q2468"/>
      <c r="R2468"/>
      <c r="S2468"/>
      <c r="T2468"/>
      <c r="U2468"/>
      <c r="V2468"/>
      <c r="W2468"/>
      <c r="X2468"/>
      <c r="Y2468"/>
      <c r="Z2468"/>
      <c r="AA2468"/>
      <c r="AB2468"/>
      <c r="AC2468"/>
      <c r="AD2468"/>
      <c r="AE2468"/>
      <c r="AF2468"/>
      <c r="AG2468"/>
      <c r="AH2468"/>
      <c r="AI2468"/>
      <c r="AJ2468"/>
      <c r="AK2468"/>
      <c r="AL2468"/>
      <c r="AM2468"/>
      <c r="AN2468"/>
      <c r="AO2468"/>
      <c r="AP2468"/>
      <c r="AQ2468"/>
      <c r="AR2468"/>
      <c r="AS2468"/>
      <c r="AT2468"/>
      <c r="AU2468"/>
      <c r="AV2468"/>
      <c r="AW2468"/>
      <c r="AX2468"/>
      <c r="AY2468"/>
      <c r="AZ2468"/>
      <c r="BA2468"/>
      <c r="BB2468"/>
      <c r="BC2468"/>
      <c r="BD2468"/>
      <c r="BE2468"/>
      <c r="BF2468"/>
      <c r="BG2468"/>
      <c r="BH2468"/>
      <c r="BI2468"/>
      <c r="BJ2468"/>
      <c r="BK2468"/>
      <c r="BL2468"/>
      <c r="BM2468"/>
      <c r="BN2468"/>
      <c r="BO2468"/>
      <c r="BP2468"/>
      <c r="BQ2468"/>
      <c r="BR2468"/>
      <c r="BS2468"/>
      <c r="BT2468"/>
    </row>
    <row r="2469" spans="1:72" s="8" customFormat="1" x14ac:dyDescent="0.25">
      <c r="A2469" s="93"/>
      <c r="B2469" s="93"/>
      <c r="C2469" s="93"/>
      <c r="D2469" s="93"/>
      <c r="E2469" s="104"/>
      <c r="F2469" s="104"/>
      <c r="G2469" s="104"/>
      <c r="H2469" s="104"/>
      <c r="I2469" s="104"/>
      <c r="J2469" s="104"/>
      <c r="K2469" s="104"/>
      <c r="L2469" s="104"/>
      <c r="M2469"/>
      <c r="N2469"/>
      <c r="O2469"/>
      <c r="P2469"/>
      <c r="Q2469"/>
      <c r="R2469"/>
      <c r="S2469"/>
      <c r="T2469"/>
      <c r="U2469"/>
      <c r="V2469"/>
      <c r="W2469"/>
      <c r="X2469"/>
      <c r="Y2469"/>
      <c r="Z2469"/>
      <c r="AA2469"/>
      <c r="AB2469"/>
      <c r="AC2469"/>
      <c r="AD2469"/>
      <c r="AE2469"/>
      <c r="AF2469"/>
      <c r="AG2469"/>
      <c r="AH2469"/>
      <c r="AI2469"/>
      <c r="AJ2469"/>
      <c r="AK2469"/>
      <c r="AL2469"/>
      <c r="AM2469"/>
      <c r="AN2469"/>
      <c r="AO2469"/>
      <c r="AP2469"/>
      <c r="AQ2469"/>
      <c r="AR2469"/>
      <c r="AS2469"/>
      <c r="AT2469"/>
      <c r="AU2469"/>
      <c r="AV2469"/>
      <c r="AW2469"/>
      <c r="AX2469"/>
      <c r="AY2469"/>
      <c r="AZ2469"/>
      <c r="BA2469"/>
      <c r="BB2469"/>
      <c r="BC2469"/>
      <c r="BD2469"/>
      <c r="BE2469"/>
      <c r="BF2469"/>
      <c r="BG2469"/>
      <c r="BH2469"/>
      <c r="BI2469"/>
      <c r="BJ2469"/>
      <c r="BK2469"/>
      <c r="BL2469"/>
      <c r="BM2469"/>
      <c r="BN2469"/>
      <c r="BO2469"/>
      <c r="BP2469"/>
      <c r="BQ2469"/>
      <c r="BR2469"/>
      <c r="BS2469"/>
      <c r="BT2469"/>
    </row>
    <row r="2470" spans="1:72" s="8" customFormat="1" x14ac:dyDescent="0.25">
      <c r="A2470" s="93"/>
      <c r="B2470" s="93"/>
      <c r="C2470" s="93"/>
      <c r="D2470" s="93"/>
      <c r="E2470" s="104"/>
      <c r="F2470" s="104"/>
      <c r="G2470" s="104"/>
      <c r="H2470" s="104"/>
      <c r="I2470" s="104"/>
      <c r="J2470" s="104"/>
      <c r="K2470" s="104"/>
      <c r="L2470" s="104"/>
      <c r="M2470"/>
      <c r="N2470"/>
      <c r="O2470"/>
      <c r="P2470"/>
      <c r="Q2470"/>
      <c r="R2470"/>
      <c r="S2470"/>
      <c r="T2470"/>
      <c r="U2470"/>
      <c r="V2470"/>
      <c r="W2470"/>
      <c r="X2470"/>
      <c r="Y2470"/>
      <c r="Z2470"/>
      <c r="AA2470"/>
      <c r="AB2470"/>
      <c r="AC2470"/>
      <c r="AD2470"/>
      <c r="AE2470"/>
      <c r="AF2470"/>
      <c r="AG2470"/>
      <c r="AH2470"/>
      <c r="AI2470"/>
      <c r="AJ2470"/>
      <c r="AK2470"/>
      <c r="AL2470"/>
      <c r="AM2470"/>
      <c r="AN2470"/>
      <c r="AO2470"/>
      <c r="AP2470"/>
      <c r="AQ2470"/>
      <c r="AR2470"/>
      <c r="AS2470"/>
      <c r="AT2470"/>
      <c r="AU2470"/>
      <c r="AV2470"/>
      <c r="AW2470"/>
      <c r="AX2470"/>
      <c r="AY2470"/>
      <c r="AZ2470"/>
      <c r="BA2470"/>
      <c r="BB2470"/>
      <c r="BC2470"/>
      <c r="BD2470"/>
      <c r="BE2470"/>
      <c r="BF2470"/>
      <c r="BG2470"/>
      <c r="BH2470"/>
      <c r="BI2470"/>
      <c r="BJ2470"/>
      <c r="BK2470"/>
      <c r="BL2470"/>
      <c r="BM2470"/>
      <c r="BN2470"/>
      <c r="BO2470"/>
      <c r="BP2470"/>
      <c r="BQ2470"/>
      <c r="BR2470"/>
      <c r="BS2470"/>
      <c r="BT2470"/>
    </row>
    <row r="2471" spans="1:72" s="8" customFormat="1" x14ac:dyDescent="0.25">
      <c r="A2471" s="93"/>
      <c r="B2471" s="93"/>
      <c r="C2471" s="93"/>
      <c r="D2471" s="93"/>
      <c r="E2471" s="104"/>
      <c r="F2471" s="104"/>
      <c r="G2471" s="104"/>
      <c r="H2471" s="104"/>
      <c r="I2471" s="104"/>
      <c r="J2471" s="104"/>
      <c r="K2471" s="104"/>
      <c r="L2471" s="104"/>
      <c r="M2471"/>
      <c r="N2471"/>
      <c r="O2471"/>
      <c r="P2471"/>
      <c r="Q2471"/>
      <c r="R2471"/>
      <c r="S2471"/>
      <c r="T2471"/>
      <c r="U2471"/>
      <c r="V2471"/>
      <c r="W2471"/>
      <c r="X2471"/>
      <c r="Y2471"/>
      <c r="Z2471"/>
      <c r="AA2471"/>
      <c r="AB2471"/>
      <c r="AC2471"/>
      <c r="AD2471"/>
      <c r="AE2471"/>
      <c r="AF2471"/>
      <c r="AG2471"/>
      <c r="AH2471"/>
      <c r="AI2471"/>
      <c r="AJ2471"/>
      <c r="AK2471"/>
      <c r="AL2471"/>
      <c r="AM2471"/>
      <c r="AN2471"/>
      <c r="AO2471"/>
      <c r="AP2471"/>
      <c r="AQ2471"/>
      <c r="AR2471"/>
      <c r="AS2471"/>
      <c r="AT2471"/>
      <c r="AU2471"/>
      <c r="AV2471"/>
      <c r="AW2471"/>
      <c r="AX2471"/>
      <c r="AY2471"/>
      <c r="AZ2471"/>
      <c r="BA2471"/>
      <c r="BB2471"/>
      <c r="BC2471"/>
      <c r="BD2471"/>
      <c r="BE2471"/>
      <c r="BF2471"/>
      <c r="BG2471"/>
      <c r="BH2471"/>
      <c r="BI2471"/>
      <c r="BJ2471"/>
      <c r="BK2471"/>
      <c r="BL2471"/>
      <c r="BM2471"/>
      <c r="BN2471"/>
      <c r="BO2471"/>
      <c r="BP2471"/>
      <c r="BQ2471"/>
      <c r="BR2471"/>
      <c r="BS2471"/>
      <c r="BT2471"/>
    </row>
    <row r="2472" spans="1:72" s="8" customFormat="1" x14ac:dyDescent="0.25">
      <c r="A2472" s="93"/>
      <c r="B2472" s="93"/>
      <c r="C2472" s="93"/>
      <c r="D2472" s="93"/>
      <c r="E2472" s="104"/>
      <c r="F2472" s="104"/>
      <c r="G2472" s="104"/>
      <c r="H2472" s="104"/>
      <c r="I2472" s="104"/>
      <c r="J2472" s="104"/>
      <c r="K2472" s="104"/>
      <c r="L2472" s="104"/>
      <c r="M2472"/>
      <c r="N2472"/>
      <c r="O2472"/>
      <c r="P2472"/>
      <c r="Q2472"/>
      <c r="R2472"/>
      <c r="S2472"/>
      <c r="T2472"/>
      <c r="U2472"/>
      <c r="V2472"/>
      <c r="W2472"/>
      <c r="X2472"/>
      <c r="Y2472"/>
      <c r="Z2472"/>
      <c r="AA2472"/>
      <c r="AB2472"/>
      <c r="AC2472"/>
      <c r="AD2472"/>
      <c r="AE2472"/>
      <c r="AF2472"/>
      <c r="AG2472"/>
      <c r="AH2472"/>
      <c r="AI2472"/>
      <c r="AJ2472"/>
      <c r="AK2472"/>
      <c r="AL2472"/>
      <c r="AM2472"/>
      <c r="AN2472"/>
      <c r="AO2472"/>
      <c r="AP2472"/>
      <c r="AQ2472"/>
      <c r="AR2472"/>
      <c r="AS2472"/>
      <c r="AT2472"/>
      <c r="AU2472"/>
      <c r="AV2472"/>
      <c r="AW2472"/>
      <c r="AX2472"/>
      <c r="AY2472"/>
      <c r="AZ2472"/>
      <c r="BA2472"/>
      <c r="BB2472"/>
      <c r="BC2472"/>
      <c r="BD2472"/>
      <c r="BE2472"/>
      <c r="BF2472"/>
      <c r="BG2472"/>
      <c r="BH2472"/>
      <c r="BI2472"/>
      <c r="BJ2472"/>
      <c r="BK2472"/>
      <c r="BL2472"/>
      <c r="BM2472"/>
      <c r="BN2472"/>
      <c r="BO2472"/>
      <c r="BP2472"/>
      <c r="BQ2472"/>
      <c r="BR2472"/>
      <c r="BS2472"/>
      <c r="BT2472"/>
    </row>
    <row r="2473" spans="1:72" s="8" customFormat="1" x14ac:dyDescent="0.25">
      <c r="A2473" s="93"/>
      <c r="B2473" s="93"/>
      <c r="C2473" s="93"/>
      <c r="D2473" s="93"/>
      <c r="E2473" s="104"/>
      <c r="F2473" s="104"/>
      <c r="G2473" s="104"/>
      <c r="H2473" s="104"/>
      <c r="I2473" s="104"/>
      <c r="J2473" s="104"/>
      <c r="K2473" s="104"/>
      <c r="L2473" s="104"/>
      <c r="M2473"/>
      <c r="N2473"/>
      <c r="O2473"/>
      <c r="P2473"/>
      <c r="Q2473"/>
      <c r="R2473"/>
      <c r="S2473"/>
      <c r="T2473"/>
      <c r="U2473"/>
      <c r="V2473"/>
      <c r="W2473"/>
      <c r="X2473"/>
      <c r="Y2473"/>
      <c r="Z2473"/>
      <c r="AA2473"/>
      <c r="AB2473"/>
      <c r="AC2473"/>
      <c r="AD2473"/>
      <c r="AE2473"/>
      <c r="AF2473"/>
      <c r="AG2473"/>
      <c r="AH2473"/>
      <c r="AI2473"/>
      <c r="AJ2473"/>
      <c r="AK2473"/>
      <c r="AL2473"/>
      <c r="AM2473"/>
      <c r="AN2473"/>
      <c r="AO2473"/>
      <c r="AP2473"/>
      <c r="AQ2473"/>
      <c r="AR2473"/>
      <c r="AS2473"/>
      <c r="AT2473"/>
      <c r="AU2473"/>
      <c r="AV2473"/>
      <c r="AW2473"/>
      <c r="AX2473"/>
      <c r="AY2473"/>
      <c r="AZ2473"/>
      <c r="BA2473"/>
      <c r="BB2473"/>
      <c r="BC2473"/>
      <c r="BD2473"/>
      <c r="BE2473"/>
      <c r="BF2473"/>
      <c r="BG2473"/>
      <c r="BH2473"/>
      <c r="BI2473"/>
      <c r="BJ2473"/>
      <c r="BK2473"/>
      <c r="BL2473"/>
      <c r="BM2473"/>
      <c r="BN2473"/>
      <c r="BO2473"/>
      <c r="BP2473"/>
      <c r="BQ2473"/>
      <c r="BR2473"/>
      <c r="BS2473"/>
      <c r="BT2473"/>
    </row>
    <row r="2474" spans="1:72" s="8" customFormat="1" x14ac:dyDescent="0.25">
      <c r="A2474" s="93"/>
      <c r="B2474" s="93"/>
      <c r="C2474" s="93"/>
      <c r="D2474" s="93"/>
      <c r="E2474" s="104"/>
      <c r="F2474" s="104"/>
      <c r="G2474" s="104"/>
      <c r="H2474" s="104"/>
      <c r="I2474" s="104"/>
      <c r="J2474" s="104"/>
      <c r="K2474" s="104"/>
      <c r="L2474" s="104"/>
      <c r="M2474"/>
      <c r="N2474"/>
      <c r="O2474"/>
      <c r="P2474"/>
      <c r="Q2474"/>
      <c r="R2474"/>
      <c r="S2474"/>
      <c r="T2474"/>
      <c r="U2474"/>
      <c r="V2474"/>
      <c r="W2474"/>
      <c r="X2474"/>
      <c r="Y2474"/>
      <c r="Z2474"/>
      <c r="AA2474"/>
      <c r="AB2474"/>
      <c r="AC2474"/>
      <c r="AD2474"/>
      <c r="AE2474"/>
      <c r="AF2474"/>
      <c r="AG2474"/>
      <c r="AH2474"/>
      <c r="AI2474"/>
      <c r="AJ2474"/>
      <c r="AK2474"/>
      <c r="AL2474"/>
      <c r="AM2474"/>
      <c r="AN2474"/>
      <c r="AO2474"/>
      <c r="AP2474"/>
      <c r="AQ2474"/>
      <c r="AR2474"/>
      <c r="AS2474"/>
      <c r="AT2474"/>
      <c r="AU2474"/>
      <c r="AV2474"/>
      <c r="AW2474"/>
      <c r="AX2474"/>
      <c r="AY2474"/>
      <c r="AZ2474"/>
      <c r="BA2474"/>
      <c r="BB2474"/>
      <c r="BC2474"/>
      <c r="BD2474"/>
      <c r="BE2474"/>
      <c r="BF2474"/>
      <c r="BG2474"/>
      <c r="BH2474"/>
      <c r="BI2474"/>
      <c r="BJ2474"/>
      <c r="BK2474"/>
      <c r="BL2474"/>
      <c r="BM2474"/>
      <c r="BN2474"/>
      <c r="BO2474"/>
      <c r="BP2474"/>
      <c r="BQ2474"/>
      <c r="BR2474"/>
      <c r="BS2474"/>
      <c r="BT2474"/>
    </row>
    <row r="2475" spans="1:72" s="8" customFormat="1" x14ac:dyDescent="0.25">
      <c r="A2475" s="93"/>
      <c r="B2475" s="93"/>
      <c r="C2475" s="93"/>
      <c r="D2475" s="93"/>
      <c r="E2475" s="104"/>
      <c r="F2475" s="104"/>
      <c r="G2475" s="104"/>
      <c r="H2475" s="104"/>
      <c r="I2475" s="104"/>
      <c r="J2475" s="104"/>
      <c r="K2475" s="104"/>
      <c r="L2475" s="104"/>
      <c r="M2475"/>
      <c r="N2475"/>
      <c r="O2475"/>
      <c r="P2475"/>
      <c r="Q2475"/>
      <c r="R2475"/>
      <c r="S2475"/>
      <c r="T2475"/>
      <c r="U2475"/>
      <c r="V2475"/>
      <c r="W2475"/>
      <c r="X2475"/>
      <c r="Y2475"/>
      <c r="Z2475"/>
      <c r="AA2475"/>
      <c r="AB2475"/>
      <c r="AC2475"/>
      <c r="AD2475"/>
      <c r="AE2475"/>
      <c r="AF2475"/>
      <c r="AG2475"/>
      <c r="AH2475"/>
      <c r="AI2475"/>
      <c r="AJ2475"/>
      <c r="AK2475"/>
      <c r="AL2475"/>
      <c r="AM2475"/>
      <c r="AN2475"/>
      <c r="AO2475"/>
      <c r="AP2475"/>
      <c r="AQ2475"/>
      <c r="AR2475"/>
      <c r="AS2475"/>
      <c r="AT2475"/>
      <c r="AU2475"/>
      <c r="AV2475"/>
      <c r="AW2475"/>
      <c r="AX2475"/>
      <c r="AY2475"/>
      <c r="AZ2475"/>
      <c r="BA2475"/>
      <c r="BB2475"/>
      <c r="BC2475"/>
      <c r="BD2475"/>
      <c r="BE2475"/>
      <c r="BF2475"/>
      <c r="BG2475"/>
      <c r="BH2475"/>
      <c r="BI2475"/>
      <c r="BJ2475"/>
      <c r="BK2475"/>
      <c r="BL2475"/>
      <c r="BM2475"/>
      <c r="BN2475"/>
      <c r="BO2475"/>
      <c r="BP2475"/>
      <c r="BQ2475"/>
      <c r="BR2475"/>
      <c r="BS2475"/>
      <c r="BT2475"/>
    </row>
    <row r="2476" spans="1:72" s="8" customFormat="1" x14ac:dyDescent="0.25">
      <c r="A2476" s="93"/>
      <c r="B2476" s="93"/>
      <c r="C2476" s="93"/>
      <c r="D2476" s="93"/>
      <c r="E2476" s="104"/>
      <c r="F2476" s="104"/>
      <c r="G2476" s="104"/>
      <c r="H2476" s="104"/>
      <c r="I2476" s="104"/>
      <c r="J2476" s="104"/>
      <c r="K2476" s="104"/>
      <c r="L2476" s="104"/>
      <c r="M2476"/>
      <c r="N2476"/>
      <c r="O2476"/>
      <c r="P2476"/>
      <c r="Q2476"/>
      <c r="R2476"/>
      <c r="S2476"/>
      <c r="T2476"/>
      <c r="U2476"/>
      <c r="V2476"/>
      <c r="W2476"/>
      <c r="X2476"/>
      <c r="Y2476"/>
      <c r="Z2476"/>
      <c r="AA2476"/>
      <c r="AB2476"/>
      <c r="AC2476"/>
      <c r="AD2476"/>
      <c r="AE2476"/>
      <c r="AF2476"/>
      <c r="AG2476"/>
      <c r="AH2476"/>
      <c r="AI2476"/>
      <c r="AJ2476"/>
      <c r="AK2476"/>
      <c r="AL2476"/>
      <c r="AM2476"/>
      <c r="AN2476"/>
      <c r="AO2476"/>
      <c r="AP2476"/>
      <c r="AQ2476"/>
      <c r="AR2476"/>
      <c r="AS2476"/>
      <c r="AT2476"/>
      <c r="AU2476"/>
      <c r="AV2476"/>
      <c r="AW2476"/>
      <c r="AX2476"/>
      <c r="AY2476"/>
      <c r="AZ2476"/>
      <c r="BA2476"/>
      <c r="BB2476"/>
      <c r="BC2476"/>
      <c r="BD2476"/>
      <c r="BE2476"/>
      <c r="BF2476"/>
      <c r="BG2476"/>
      <c r="BH2476"/>
      <c r="BI2476"/>
      <c r="BJ2476"/>
      <c r="BK2476"/>
      <c r="BL2476"/>
      <c r="BM2476"/>
      <c r="BN2476"/>
      <c r="BO2476"/>
      <c r="BP2476"/>
      <c r="BQ2476"/>
      <c r="BR2476"/>
      <c r="BS2476"/>
      <c r="BT2476"/>
    </row>
    <row r="2477" spans="1:72" s="8" customFormat="1" x14ac:dyDescent="0.25">
      <c r="A2477" s="93"/>
      <c r="B2477" s="93"/>
      <c r="C2477" s="93"/>
      <c r="D2477" s="93"/>
      <c r="E2477" s="104"/>
      <c r="F2477" s="104"/>
      <c r="G2477" s="104"/>
      <c r="H2477" s="104"/>
      <c r="I2477" s="104"/>
      <c r="J2477" s="104"/>
      <c r="K2477" s="104"/>
      <c r="L2477" s="104"/>
      <c r="M2477"/>
      <c r="N2477"/>
      <c r="O2477"/>
      <c r="P2477"/>
      <c r="Q2477"/>
      <c r="R2477"/>
      <c r="S2477"/>
      <c r="T2477"/>
      <c r="U2477"/>
      <c r="V2477"/>
      <c r="W2477"/>
      <c r="X2477"/>
      <c r="Y2477"/>
      <c r="Z2477"/>
      <c r="AA2477"/>
      <c r="AB2477"/>
      <c r="AC2477"/>
      <c r="AD2477"/>
      <c r="AE2477"/>
      <c r="AF2477"/>
      <c r="AG2477"/>
      <c r="AH2477"/>
      <c r="AI2477"/>
      <c r="AJ2477"/>
      <c r="AK2477"/>
      <c r="AL2477"/>
      <c r="AM2477"/>
      <c r="AN2477"/>
      <c r="AO2477"/>
      <c r="AP2477"/>
      <c r="AQ2477"/>
      <c r="AR2477"/>
      <c r="AS2477"/>
      <c r="AT2477"/>
      <c r="AU2477"/>
      <c r="AV2477"/>
      <c r="AW2477"/>
      <c r="AX2477"/>
      <c r="AY2477"/>
      <c r="AZ2477"/>
      <c r="BA2477"/>
      <c r="BB2477"/>
      <c r="BC2477"/>
      <c r="BD2477"/>
      <c r="BE2477"/>
      <c r="BF2477"/>
      <c r="BG2477"/>
      <c r="BH2477"/>
      <c r="BI2477"/>
      <c r="BJ2477"/>
      <c r="BK2477"/>
      <c r="BL2477"/>
      <c r="BM2477"/>
      <c r="BN2477"/>
      <c r="BO2477"/>
      <c r="BP2477"/>
      <c r="BQ2477"/>
      <c r="BR2477"/>
      <c r="BS2477"/>
      <c r="BT2477"/>
    </row>
    <row r="2478" spans="1:72" s="8" customFormat="1" x14ac:dyDescent="0.25">
      <c r="A2478" s="93"/>
      <c r="B2478" s="93"/>
      <c r="C2478" s="93"/>
      <c r="D2478" s="93"/>
      <c r="E2478" s="104"/>
      <c r="F2478" s="104"/>
      <c r="G2478" s="104"/>
      <c r="H2478" s="104"/>
      <c r="I2478" s="104"/>
      <c r="J2478" s="104"/>
      <c r="K2478" s="104"/>
      <c r="L2478" s="104"/>
      <c r="M2478"/>
      <c r="N2478"/>
      <c r="O2478"/>
      <c r="P2478"/>
      <c r="Q2478"/>
      <c r="R2478"/>
      <c r="S2478"/>
      <c r="T2478"/>
      <c r="U2478"/>
      <c r="V2478"/>
      <c r="W2478"/>
      <c r="X2478"/>
      <c r="Y2478"/>
      <c r="Z2478"/>
      <c r="AA2478"/>
      <c r="AB2478"/>
      <c r="AC2478"/>
      <c r="AD2478"/>
      <c r="AE2478"/>
      <c r="AF2478"/>
      <c r="AG2478"/>
      <c r="AH2478"/>
      <c r="AI2478"/>
      <c r="AJ2478"/>
      <c r="AK2478"/>
      <c r="AL2478"/>
      <c r="AM2478"/>
      <c r="AN2478"/>
      <c r="AO2478"/>
      <c r="AP2478"/>
      <c r="AQ2478"/>
      <c r="AR2478"/>
      <c r="AS2478"/>
      <c r="AT2478"/>
      <c r="AU2478"/>
      <c r="AV2478"/>
      <c r="AW2478"/>
      <c r="AX2478"/>
      <c r="AY2478"/>
      <c r="AZ2478"/>
      <c r="BA2478"/>
      <c r="BB2478"/>
      <c r="BC2478"/>
      <c r="BD2478"/>
      <c r="BE2478"/>
      <c r="BF2478"/>
      <c r="BG2478"/>
      <c r="BH2478"/>
      <c r="BI2478"/>
      <c r="BJ2478"/>
      <c r="BK2478"/>
      <c r="BL2478"/>
      <c r="BM2478"/>
      <c r="BN2478"/>
      <c r="BO2478"/>
      <c r="BP2478"/>
      <c r="BQ2478"/>
      <c r="BR2478"/>
      <c r="BS2478"/>
      <c r="BT2478"/>
    </row>
    <row r="2479" spans="1:72" s="8" customFormat="1" x14ac:dyDescent="0.25">
      <c r="A2479" s="93"/>
      <c r="B2479" s="93"/>
      <c r="C2479" s="93"/>
      <c r="D2479" s="93"/>
      <c r="E2479" s="104"/>
      <c r="F2479" s="104"/>
      <c r="G2479" s="104"/>
      <c r="H2479" s="104"/>
      <c r="I2479" s="104"/>
      <c r="J2479" s="104"/>
      <c r="K2479" s="104"/>
      <c r="L2479" s="104"/>
      <c r="M2479"/>
      <c r="N2479"/>
      <c r="O2479"/>
      <c r="P2479"/>
      <c r="Q2479"/>
      <c r="R2479"/>
      <c r="S2479"/>
      <c r="T2479"/>
      <c r="U2479"/>
      <c r="V2479"/>
      <c r="W2479"/>
      <c r="X2479"/>
      <c r="Y2479"/>
      <c r="Z2479"/>
      <c r="AA2479"/>
      <c r="AB2479"/>
      <c r="AC2479"/>
      <c r="AD2479"/>
      <c r="AE2479"/>
      <c r="AF2479"/>
      <c r="AG2479"/>
      <c r="AH2479"/>
      <c r="AI2479"/>
      <c r="AJ2479"/>
      <c r="AK2479"/>
      <c r="AL2479"/>
      <c r="AM2479"/>
      <c r="AN2479"/>
      <c r="AO2479"/>
      <c r="AP2479"/>
      <c r="AQ2479"/>
      <c r="AR2479"/>
      <c r="AS2479"/>
      <c r="AT2479"/>
      <c r="AU2479"/>
      <c r="AV2479"/>
      <c r="AW2479"/>
      <c r="AX2479"/>
      <c r="AY2479"/>
      <c r="AZ2479"/>
      <c r="BA2479"/>
      <c r="BB2479"/>
      <c r="BC2479"/>
      <c r="BD2479"/>
      <c r="BE2479"/>
      <c r="BF2479"/>
      <c r="BG2479"/>
      <c r="BH2479"/>
      <c r="BI2479"/>
      <c r="BJ2479"/>
      <c r="BK2479"/>
      <c r="BL2479"/>
      <c r="BM2479"/>
      <c r="BN2479"/>
      <c r="BO2479"/>
      <c r="BP2479"/>
      <c r="BQ2479"/>
      <c r="BR2479"/>
      <c r="BS2479"/>
      <c r="BT2479"/>
    </row>
    <row r="2480" spans="1:72" s="8" customFormat="1" x14ac:dyDescent="0.25">
      <c r="A2480" s="93"/>
      <c r="B2480" s="93"/>
      <c r="C2480" s="93"/>
      <c r="D2480" s="93"/>
      <c r="E2480" s="104"/>
      <c r="F2480" s="104"/>
      <c r="G2480" s="104"/>
      <c r="H2480" s="104"/>
      <c r="I2480" s="104"/>
      <c r="J2480" s="104"/>
      <c r="K2480" s="104"/>
      <c r="L2480" s="104"/>
      <c r="M2480"/>
      <c r="N2480"/>
      <c r="O2480"/>
      <c r="P2480"/>
      <c r="Q2480"/>
      <c r="R2480"/>
      <c r="S2480"/>
      <c r="T2480"/>
      <c r="U2480"/>
      <c r="V2480"/>
      <c r="W2480"/>
      <c r="X2480"/>
      <c r="Y2480"/>
      <c r="Z2480"/>
      <c r="AA2480"/>
      <c r="AB2480"/>
      <c r="AC2480"/>
      <c r="AD2480"/>
      <c r="AE2480"/>
      <c r="AF2480"/>
      <c r="AG2480"/>
      <c r="AH2480"/>
      <c r="AI2480"/>
      <c r="AJ2480"/>
      <c r="AK2480"/>
      <c r="AL2480"/>
      <c r="AM2480"/>
      <c r="AN2480"/>
      <c r="AO2480"/>
      <c r="AP2480"/>
      <c r="AQ2480"/>
      <c r="AR2480"/>
      <c r="AS2480"/>
      <c r="AT2480"/>
      <c r="AU2480"/>
      <c r="AV2480"/>
      <c r="AW2480"/>
      <c r="AX2480"/>
      <c r="AY2480"/>
      <c r="AZ2480"/>
      <c r="BA2480"/>
      <c r="BB2480"/>
      <c r="BC2480"/>
      <c r="BD2480"/>
      <c r="BE2480"/>
      <c r="BF2480"/>
      <c r="BG2480"/>
      <c r="BH2480"/>
      <c r="BI2480"/>
      <c r="BJ2480"/>
      <c r="BK2480"/>
      <c r="BL2480"/>
      <c r="BM2480"/>
      <c r="BN2480"/>
      <c r="BO2480"/>
      <c r="BP2480"/>
      <c r="BQ2480"/>
      <c r="BR2480"/>
      <c r="BS2480"/>
      <c r="BT2480"/>
    </row>
    <row r="2481" spans="1:72" s="8" customFormat="1" x14ac:dyDescent="0.25">
      <c r="A2481" s="93"/>
      <c r="B2481" s="93"/>
      <c r="C2481" s="93"/>
      <c r="D2481" s="93"/>
      <c r="E2481" s="104"/>
      <c r="F2481" s="104"/>
      <c r="G2481" s="104"/>
      <c r="H2481" s="104"/>
      <c r="I2481" s="104"/>
      <c r="J2481" s="104"/>
      <c r="K2481" s="104"/>
      <c r="L2481" s="104"/>
      <c r="M2481"/>
      <c r="N2481"/>
      <c r="O2481"/>
      <c r="P2481"/>
      <c r="Q2481"/>
      <c r="R2481"/>
      <c r="S2481"/>
      <c r="T2481"/>
      <c r="U2481"/>
      <c r="V2481"/>
      <c r="W2481"/>
      <c r="X2481"/>
      <c r="Y2481"/>
      <c r="Z2481"/>
      <c r="AA2481"/>
      <c r="AB2481"/>
      <c r="AC2481"/>
      <c r="AD2481"/>
      <c r="AE2481"/>
      <c r="AF2481"/>
      <c r="AG2481"/>
      <c r="AH2481"/>
      <c r="AI2481"/>
      <c r="AJ2481"/>
      <c r="AK2481"/>
      <c r="AL2481"/>
      <c r="AM2481"/>
      <c r="AN2481"/>
      <c r="AO2481"/>
      <c r="AP2481"/>
      <c r="AQ2481"/>
      <c r="AR2481"/>
      <c r="AS2481"/>
      <c r="AT2481"/>
      <c r="AU2481"/>
      <c r="AV2481"/>
      <c r="AW2481"/>
      <c r="AX2481"/>
      <c r="AY2481"/>
      <c r="AZ2481"/>
      <c r="BA2481"/>
      <c r="BB2481"/>
      <c r="BC2481"/>
      <c r="BD2481"/>
      <c r="BE2481"/>
      <c r="BF2481"/>
      <c r="BG2481"/>
      <c r="BH2481"/>
      <c r="BI2481"/>
      <c r="BJ2481"/>
      <c r="BK2481"/>
      <c r="BL2481"/>
      <c r="BM2481"/>
      <c r="BN2481"/>
      <c r="BO2481"/>
      <c r="BP2481"/>
      <c r="BQ2481"/>
      <c r="BR2481"/>
      <c r="BS2481"/>
      <c r="BT2481"/>
    </row>
    <row r="2482" spans="1:72" s="8" customFormat="1" x14ac:dyDescent="0.25">
      <c r="A2482" s="93"/>
      <c r="B2482" s="93"/>
      <c r="C2482" s="93"/>
      <c r="D2482" s="93"/>
      <c r="E2482" s="104"/>
      <c r="F2482" s="104"/>
      <c r="G2482" s="104"/>
      <c r="H2482" s="104"/>
      <c r="I2482" s="104"/>
      <c r="J2482" s="104"/>
      <c r="K2482" s="104"/>
      <c r="L2482" s="104"/>
      <c r="M2482"/>
      <c r="N2482"/>
      <c r="O2482"/>
      <c r="P2482"/>
      <c r="Q2482"/>
      <c r="R2482"/>
      <c r="S2482"/>
      <c r="T2482"/>
      <c r="U2482"/>
      <c r="V2482"/>
      <c r="W2482"/>
      <c r="X2482"/>
      <c r="Y2482"/>
      <c r="Z2482"/>
      <c r="AA2482"/>
      <c r="AB2482"/>
      <c r="AC2482"/>
      <c r="AD2482"/>
      <c r="AE2482"/>
      <c r="AF2482"/>
      <c r="AG2482"/>
      <c r="AH2482"/>
      <c r="AI2482"/>
      <c r="AJ2482"/>
      <c r="AK2482"/>
      <c r="AL2482"/>
      <c r="AM2482"/>
      <c r="AN2482"/>
      <c r="AO2482"/>
      <c r="AP2482"/>
      <c r="AQ2482"/>
      <c r="AR2482"/>
      <c r="AS2482"/>
      <c r="AT2482"/>
      <c r="AU2482"/>
      <c r="AV2482"/>
      <c r="AW2482"/>
      <c r="AX2482"/>
      <c r="AY2482"/>
      <c r="AZ2482"/>
      <c r="BA2482"/>
      <c r="BB2482"/>
      <c r="BC2482"/>
      <c r="BD2482"/>
      <c r="BE2482"/>
      <c r="BF2482"/>
      <c r="BG2482"/>
      <c r="BH2482"/>
      <c r="BI2482"/>
      <c r="BJ2482"/>
      <c r="BK2482"/>
      <c r="BL2482"/>
      <c r="BM2482"/>
      <c r="BN2482"/>
      <c r="BO2482"/>
      <c r="BP2482"/>
      <c r="BQ2482"/>
      <c r="BR2482"/>
      <c r="BS2482"/>
      <c r="BT2482"/>
    </row>
    <row r="2483" spans="1:72" s="8" customFormat="1" x14ac:dyDescent="0.25">
      <c r="A2483" s="93"/>
      <c r="B2483" s="93"/>
      <c r="C2483" s="93"/>
      <c r="D2483" s="93"/>
      <c r="E2483" s="104"/>
      <c r="F2483" s="104"/>
      <c r="G2483" s="104"/>
      <c r="H2483" s="104"/>
      <c r="I2483" s="104"/>
      <c r="J2483" s="104"/>
      <c r="K2483" s="104"/>
      <c r="L2483" s="104"/>
      <c r="M2483"/>
      <c r="N2483"/>
      <c r="O2483"/>
      <c r="P2483"/>
      <c r="Q2483"/>
      <c r="R2483"/>
      <c r="S2483"/>
      <c r="T2483"/>
      <c r="U2483"/>
      <c r="V2483"/>
      <c r="W2483"/>
      <c r="X2483"/>
      <c r="Y2483"/>
      <c r="Z2483"/>
      <c r="AA2483"/>
      <c r="AB2483"/>
      <c r="AC2483"/>
      <c r="AD2483"/>
      <c r="AE2483"/>
      <c r="AF2483"/>
      <c r="AG2483"/>
      <c r="AH2483"/>
      <c r="AI2483"/>
      <c r="AJ2483"/>
      <c r="AK2483"/>
      <c r="AL2483"/>
      <c r="AM2483"/>
      <c r="AN2483"/>
      <c r="AO2483"/>
      <c r="AP2483"/>
      <c r="AQ2483"/>
      <c r="AR2483"/>
      <c r="AS2483"/>
      <c r="AT2483"/>
      <c r="AU2483"/>
      <c r="AV2483"/>
      <c r="AW2483"/>
      <c r="AX2483"/>
      <c r="AY2483"/>
      <c r="AZ2483"/>
      <c r="BA2483"/>
      <c r="BB2483"/>
      <c r="BC2483"/>
      <c r="BD2483"/>
      <c r="BE2483"/>
      <c r="BF2483"/>
      <c r="BG2483"/>
      <c r="BH2483"/>
      <c r="BI2483"/>
      <c r="BJ2483"/>
      <c r="BK2483"/>
      <c r="BL2483"/>
      <c r="BM2483"/>
      <c r="BN2483"/>
      <c r="BO2483"/>
      <c r="BP2483"/>
      <c r="BQ2483"/>
      <c r="BR2483"/>
      <c r="BS2483"/>
      <c r="BT2483"/>
    </row>
    <row r="2484" spans="1:72" s="8" customFormat="1" x14ac:dyDescent="0.25">
      <c r="A2484" s="93"/>
      <c r="B2484" s="93"/>
      <c r="C2484" s="93"/>
      <c r="D2484" s="93"/>
      <c r="E2484" s="104"/>
      <c r="F2484" s="104"/>
      <c r="G2484" s="104"/>
      <c r="H2484" s="104"/>
      <c r="I2484" s="104"/>
      <c r="J2484" s="104"/>
      <c r="K2484" s="104"/>
      <c r="L2484" s="104"/>
      <c r="M2484"/>
      <c r="N2484"/>
      <c r="O2484"/>
      <c r="P2484"/>
      <c r="Q2484"/>
      <c r="R2484"/>
      <c r="S2484"/>
      <c r="T2484"/>
      <c r="U2484"/>
      <c r="V2484"/>
      <c r="W2484"/>
      <c r="X2484"/>
      <c r="Y2484"/>
      <c r="Z2484"/>
      <c r="AA2484"/>
      <c r="AB2484"/>
      <c r="AC2484"/>
      <c r="AD2484"/>
      <c r="AE2484"/>
      <c r="AF2484"/>
      <c r="AG2484"/>
      <c r="AH2484"/>
      <c r="AI2484"/>
      <c r="AJ2484"/>
      <c r="AK2484"/>
      <c r="AL2484"/>
      <c r="AM2484"/>
      <c r="AN2484"/>
      <c r="AO2484"/>
      <c r="AP2484"/>
      <c r="AQ2484"/>
      <c r="AR2484"/>
      <c r="AS2484"/>
      <c r="AT2484"/>
      <c r="AU2484"/>
      <c r="AV2484"/>
      <c r="AW2484"/>
      <c r="AX2484"/>
      <c r="AY2484"/>
      <c r="AZ2484"/>
      <c r="BA2484"/>
      <c r="BB2484"/>
      <c r="BC2484"/>
      <c r="BD2484"/>
      <c r="BE2484"/>
      <c r="BF2484"/>
      <c r="BG2484"/>
      <c r="BH2484"/>
      <c r="BI2484"/>
      <c r="BJ2484"/>
      <c r="BK2484"/>
      <c r="BL2484"/>
      <c r="BM2484"/>
      <c r="BN2484"/>
      <c r="BO2484"/>
      <c r="BP2484"/>
      <c r="BQ2484"/>
      <c r="BR2484"/>
      <c r="BS2484"/>
      <c r="BT2484"/>
    </row>
    <row r="2485" spans="1:72" s="8" customFormat="1" x14ac:dyDescent="0.25">
      <c r="A2485" s="93"/>
      <c r="B2485" s="93"/>
      <c r="C2485" s="93"/>
      <c r="D2485" s="93"/>
      <c r="E2485" s="104"/>
      <c r="F2485" s="104"/>
      <c r="G2485" s="104"/>
      <c r="H2485" s="104"/>
      <c r="I2485" s="104"/>
      <c r="J2485" s="104"/>
      <c r="K2485" s="104"/>
      <c r="L2485" s="104"/>
      <c r="M2485"/>
      <c r="N2485"/>
      <c r="O2485"/>
      <c r="P2485"/>
      <c r="Q2485"/>
      <c r="R2485"/>
      <c r="S2485"/>
      <c r="T2485"/>
      <c r="U2485"/>
      <c r="V2485"/>
      <c r="W2485"/>
      <c r="X2485"/>
      <c r="Y2485"/>
      <c r="Z2485"/>
      <c r="AA2485"/>
      <c r="AB2485"/>
      <c r="AC2485"/>
      <c r="AD2485"/>
      <c r="AE2485"/>
      <c r="AF2485"/>
      <c r="AG2485"/>
      <c r="AH2485"/>
      <c r="AI2485"/>
      <c r="AJ2485"/>
      <c r="AK2485"/>
      <c r="AL2485"/>
      <c r="AM2485"/>
      <c r="AN2485"/>
      <c r="AO2485"/>
      <c r="AP2485"/>
      <c r="AQ2485"/>
      <c r="AR2485"/>
      <c r="AS2485"/>
      <c r="AT2485"/>
      <c r="AU2485"/>
      <c r="AV2485"/>
      <c r="AW2485"/>
      <c r="AX2485"/>
      <c r="AY2485"/>
      <c r="AZ2485"/>
      <c r="BA2485"/>
      <c r="BB2485"/>
      <c r="BC2485"/>
      <c r="BD2485"/>
      <c r="BE2485"/>
      <c r="BF2485"/>
      <c r="BG2485"/>
      <c r="BH2485"/>
      <c r="BI2485"/>
      <c r="BJ2485"/>
      <c r="BK2485"/>
      <c r="BL2485"/>
      <c r="BM2485"/>
      <c r="BN2485"/>
      <c r="BO2485"/>
      <c r="BP2485"/>
      <c r="BQ2485"/>
      <c r="BR2485"/>
      <c r="BS2485"/>
      <c r="BT2485"/>
    </row>
    <row r="2486" spans="1:72" s="8" customFormat="1" x14ac:dyDescent="0.25">
      <c r="A2486" s="93"/>
      <c r="B2486" s="93"/>
      <c r="C2486" s="93"/>
      <c r="D2486" s="93"/>
      <c r="E2486" s="104"/>
      <c r="F2486" s="104"/>
      <c r="G2486" s="104"/>
      <c r="H2486" s="104"/>
      <c r="I2486" s="104"/>
      <c r="J2486" s="104"/>
      <c r="K2486" s="104"/>
      <c r="L2486" s="104"/>
      <c r="M2486"/>
      <c r="N2486"/>
      <c r="O2486"/>
      <c r="P2486"/>
      <c r="Q2486"/>
      <c r="R2486"/>
      <c r="S2486"/>
      <c r="T2486"/>
      <c r="U2486"/>
      <c r="V2486"/>
      <c r="W2486"/>
      <c r="X2486"/>
      <c r="Y2486"/>
      <c r="Z2486"/>
      <c r="AA2486"/>
      <c r="AB2486"/>
      <c r="AC2486"/>
      <c r="AD2486"/>
      <c r="AE2486"/>
      <c r="AF2486"/>
      <c r="AG2486"/>
      <c r="AH2486"/>
      <c r="AI2486"/>
      <c r="AJ2486"/>
      <c r="AK2486"/>
      <c r="AL2486"/>
      <c r="AM2486"/>
      <c r="AN2486"/>
      <c r="AO2486"/>
      <c r="AP2486"/>
      <c r="AQ2486"/>
      <c r="AR2486"/>
      <c r="AS2486"/>
      <c r="AT2486"/>
      <c r="AU2486"/>
      <c r="AV2486"/>
      <c r="AW2486"/>
      <c r="AX2486"/>
      <c r="AY2486"/>
      <c r="AZ2486"/>
      <c r="BA2486"/>
      <c r="BB2486"/>
      <c r="BC2486"/>
      <c r="BD2486"/>
      <c r="BE2486"/>
      <c r="BF2486"/>
      <c r="BG2486"/>
      <c r="BH2486"/>
      <c r="BI2486"/>
      <c r="BJ2486"/>
      <c r="BK2486"/>
      <c r="BL2486"/>
      <c r="BM2486"/>
      <c r="BN2486"/>
      <c r="BO2486"/>
      <c r="BP2486"/>
      <c r="BQ2486"/>
      <c r="BR2486"/>
      <c r="BS2486"/>
      <c r="BT2486"/>
    </row>
    <row r="2487" spans="1:72" s="8" customFormat="1" x14ac:dyDescent="0.25">
      <c r="A2487" s="93"/>
      <c r="B2487" s="93"/>
      <c r="C2487" s="93"/>
      <c r="D2487" s="93"/>
      <c r="E2487" s="104"/>
      <c r="F2487" s="104"/>
      <c r="G2487" s="104"/>
      <c r="H2487" s="104"/>
      <c r="I2487" s="104"/>
      <c r="J2487" s="104"/>
      <c r="K2487" s="104"/>
      <c r="L2487" s="104"/>
      <c r="M2487"/>
      <c r="N2487"/>
      <c r="O2487"/>
      <c r="P2487"/>
      <c r="Q2487"/>
      <c r="R2487"/>
      <c r="S2487"/>
      <c r="T2487"/>
      <c r="U2487"/>
      <c r="V2487"/>
      <c r="W2487"/>
      <c r="X2487"/>
      <c r="Y2487"/>
      <c r="Z2487"/>
      <c r="AA2487"/>
      <c r="AB2487"/>
      <c r="AC2487"/>
      <c r="AD2487"/>
      <c r="AE2487"/>
      <c r="AF2487"/>
      <c r="AG2487"/>
      <c r="AH2487"/>
      <c r="AI2487"/>
      <c r="AJ2487"/>
      <c r="AK2487"/>
      <c r="AL2487"/>
      <c r="AM2487"/>
      <c r="AN2487"/>
      <c r="AO2487"/>
      <c r="AP2487"/>
      <c r="AQ2487"/>
      <c r="AR2487"/>
      <c r="AS2487"/>
      <c r="AT2487"/>
      <c r="AU2487"/>
      <c r="AV2487"/>
      <c r="AW2487"/>
      <c r="AX2487"/>
      <c r="AY2487"/>
      <c r="AZ2487"/>
      <c r="BA2487"/>
      <c r="BB2487"/>
      <c r="BC2487"/>
      <c r="BD2487"/>
      <c r="BE2487"/>
      <c r="BF2487"/>
      <c r="BG2487"/>
      <c r="BH2487"/>
      <c r="BI2487"/>
      <c r="BJ2487"/>
      <c r="BK2487"/>
      <c r="BL2487"/>
      <c r="BM2487"/>
      <c r="BN2487"/>
      <c r="BO2487"/>
      <c r="BP2487"/>
      <c r="BQ2487"/>
      <c r="BR2487"/>
      <c r="BS2487"/>
      <c r="BT2487"/>
    </row>
    <row r="2488" spans="1:72" s="8" customFormat="1" x14ac:dyDescent="0.25">
      <c r="A2488" s="93"/>
      <c r="B2488" s="93"/>
      <c r="C2488" s="93"/>
      <c r="D2488" s="93"/>
      <c r="E2488" s="104"/>
      <c r="F2488" s="104"/>
      <c r="G2488" s="104"/>
      <c r="H2488" s="104"/>
      <c r="I2488" s="104"/>
      <c r="J2488" s="104"/>
      <c r="K2488" s="104"/>
      <c r="L2488" s="104"/>
      <c r="M2488"/>
      <c r="N2488"/>
      <c r="O2488"/>
      <c r="P2488"/>
      <c r="Q2488"/>
      <c r="R2488"/>
      <c r="S2488"/>
      <c r="T2488"/>
      <c r="U2488"/>
      <c r="V2488"/>
      <c r="W2488"/>
      <c r="X2488"/>
      <c r="Y2488"/>
      <c r="Z2488"/>
      <c r="AA2488"/>
      <c r="AB2488"/>
      <c r="AC2488"/>
      <c r="AD2488"/>
      <c r="AE2488"/>
      <c r="AF2488"/>
      <c r="AG2488"/>
      <c r="AH2488"/>
      <c r="AI2488"/>
      <c r="AJ2488"/>
      <c r="AK2488"/>
      <c r="AL2488"/>
      <c r="AM2488"/>
      <c r="AN2488"/>
      <c r="AO2488"/>
      <c r="AP2488"/>
      <c r="AQ2488"/>
      <c r="AR2488"/>
      <c r="AS2488"/>
      <c r="AT2488"/>
      <c r="AU2488"/>
      <c r="AV2488"/>
      <c r="AW2488"/>
      <c r="AX2488"/>
      <c r="AY2488"/>
      <c r="AZ2488"/>
      <c r="BA2488"/>
      <c r="BB2488"/>
      <c r="BC2488"/>
      <c r="BD2488"/>
      <c r="BE2488"/>
      <c r="BF2488"/>
      <c r="BG2488"/>
      <c r="BH2488"/>
      <c r="BI2488"/>
      <c r="BJ2488"/>
      <c r="BK2488"/>
      <c r="BL2488"/>
      <c r="BM2488"/>
      <c r="BN2488"/>
      <c r="BO2488"/>
      <c r="BP2488"/>
      <c r="BQ2488"/>
      <c r="BR2488"/>
      <c r="BS2488"/>
      <c r="BT2488"/>
    </row>
    <row r="2489" spans="1:72" s="8" customFormat="1" x14ac:dyDescent="0.25">
      <c r="A2489" s="93"/>
      <c r="B2489" s="93"/>
      <c r="C2489" s="93"/>
      <c r="D2489" s="93"/>
      <c r="E2489" s="104"/>
      <c r="F2489" s="104"/>
      <c r="G2489" s="104"/>
      <c r="H2489" s="104"/>
      <c r="I2489" s="104"/>
      <c r="J2489" s="104"/>
      <c r="K2489" s="104"/>
      <c r="L2489" s="104"/>
      <c r="M2489"/>
      <c r="N2489"/>
      <c r="O2489"/>
      <c r="P2489"/>
      <c r="Q2489"/>
      <c r="R2489"/>
      <c r="S2489"/>
      <c r="T2489"/>
      <c r="U2489"/>
      <c r="V2489"/>
      <c r="W2489"/>
      <c r="X2489"/>
      <c r="Y2489"/>
      <c r="Z2489"/>
      <c r="AA2489"/>
      <c r="AB2489"/>
      <c r="AC2489"/>
      <c r="AD2489"/>
      <c r="AE2489"/>
      <c r="AF2489"/>
      <c r="AG2489"/>
      <c r="AH2489"/>
      <c r="AI2489"/>
      <c r="AJ2489"/>
      <c r="AK2489"/>
      <c r="AL2489"/>
      <c r="AM2489"/>
      <c r="AN2489"/>
      <c r="AO2489"/>
      <c r="AP2489"/>
      <c r="AQ2489"/>
      <c r="AR2489"/>
      <c r="AS2489"/>
      <c r="AT2489"/>
      <c r="AU2489"/>
      <c r="AV2489"/>
      <c r="AW2489"/>
      <c r="AX2489"/>
      <c r="AY2489"/>
      <c r="AZ2489"/>
      <c r="BA2489"/>
      <c r="BB2489"/>
      <c r="BC2489"/>
      <c r="BD2489"/>
      <c r="BE2489"/>
      <c r="BF2489"/>
      <c r="BG2489"/>
      <c r="BH2489"/>
      <c r="BI2489"/>
      <c r="BJ2489"/>
      <c r="BK2489"/>
      <c r="BL2489"/>
      <c r="BM2489"/>
      <c r="BN2489"/>
      <c r="BO2489"/>
      <c r="BP2489"/>
      <c r="BQ2489"/>
      <c r="BR2489"/>
      <c r="BS2489"/>
      <c r="BT2489"/>
    </row>
    <row r="2490" spans="1:72" s="8" customFormat="1" x14ac:dyDescent="0.25">
      <c r="A2490" s="93"/>
      <c r="B2490" s="93"/>
      <c r="C2490" s="93"/>
      <c r="D2490" s="93"/>
      <c r="E2490" s="104"/>
      <c r="F2490" s="104"/>
      <c r="G2490" s="104"/>
      <c r="H2490" s="104"/>
      <c r="I2490" s="104"/>
      <c r="J2490" s="104"/>
      <c r="K2490" s="104"/>
      <c r="L2490" s="104"/>
      <c r="M2490"/>
      <c r="N2490"/>
      <c r="O2490"/>
      <c r="P2490"/>
      <c r="Q2490"/>
      <c r="R2490"/>
      <c r="S2490"/>
      <c r="T2490"/>
      <c r="U2490"/>
      <c r="V2490"/>
      <c r="W2490"/>
      <c r="X2490"/>
      <c r="Y2490"/>
      <c r="Z2490"/>
      <c r="AA2490"/>
      <c r="AB2490"/>
      <c r="AC2490"/>
      <c r="AD2490"/>
      <c r="AE2490"/>
      <c r="AF2490"/>
      <c r="AG2490"/>
      <c r="AH2490"/>
      <c r="AI2490"/>
      <c r="AJ2490"/>
      <c r="AK2490"/>
      <c r="AL2490"/>
      <c r="AM2490"/>
      <c r="AN2490"/>
      <c r="AO2490"/>
      <c r="AP2490"/>
      <c r="AQ2490"/>
      <c r="AR2490"/>
      <c r="AS2490"/>
      <c r="AT2490"/>
      <c r="AU2490"/>
      <c r="AV2490"/>
      <c r="AW2490"/>
      <c r="AX2490"/>
      <c r="AY2490"/>
      <c r="AZ2490"/>
      <c r="BA2490"/>
      <c r="BB2490"/>
      <c r="BC2490"/>
      <c r="BD2490"/>
      <c r="BE2490"/>
      <c r="BF2490"/>
      <c r="BG2490"/>
      <c r="BH2490"/>
      <c r="BI2490"/>
      <c r="BJ2490"/>
      <c r="BK2490"/>
      <c r="BL2490"/>
      <c r="BM2490"/>
      <c r="BN2490"/>
      <c r="BO2490"/>
      <c r="BP2490"/>
      <c r="BQ2490"/>
      <c r="BR2490"/>
      <c r="BS2490"/>
      <c r="BT2490"/>
    </row>
    <row r="2491" spans="1:72" s="8" customFormat="1" x14ac:dyDescent="0.25">
      <c r="A2491" s="93"/>
      <c r="B2491" s="93"/>
      <c r="C2491" s="93"/>
      <c r="D2491" s="93"/>
      <c r="E2491" s="104"/>
      <c r="F2491" s="104"/>
      <c r="G2491" s="104"/>
      <c r="H2491" s="104"/>
      <c r="I2491" s="104"/>
      <c r="J2491" s="104"/>
      <c r="K2491" s="104"/>
      <c r="L2491" s="104"/>
      <c r="M2491"/>
      <c r="N2491"/>
      <c r="O2491"/>
      <c r="P2491"/>
      <c r="Q2491"/>
      <c r="R2491"/>
      <c r="S2491"/>
      <c r="T2491"/>
      <c r="U2491"/>
      <c r="V2491"/>
      <c r="W2491"/>
      <c r="X2491"/>
      <c r="Y2491"/>
      <c r="Z2491"/>
      <c r="AA2491"/>
      <c r="AB2491"/>
      <c r="AC2491"/>
      <c r="AD2491"/>
      <c r="AE2491"/>
      <c r="AF2491"/>
      <c r="AG2491"/>
      <c r="AH2491"/>
      <c r="AI2491"/>
      <c r="AJ2491"/>
      <c r="AK2491"/>
      <c r="AL2491"/>
      <c r="AM2491"/>
      <c r="AN2491"/>
      <c r="AO2491"/>
      <c r="AP2491"/>
      <c r="AQ2491"/>
      <c r="AR2491"/>
      <c r="AS2491"/>
      <c r="AT2491"/>
      <c r="AU2491"/>
      <c r="AV2491"/>
      <c r="AW2491"/>
      <c r="AX2491"/>
      <c r="AY2491"/>
      <c r="AZ2491"/>
      <c r="BA2491"/>
      <c r="BB2491"/>
      <c r="BC2491"/>
      <c r="BD2491"/>
      <c r="BE2491"/>
      <c r="BF2491"/>
      <c r="BG2491"/>
      <c r="BH2491"/>
      <c r="BI2491"/>
      <c r="BJ2491"/>
      <c r="BK2491"/>
      <c r="BL2491"/>
      <c r="BM2491"/>
      <c r="BN2491"/>
      <c r="BO2491"/>
      <c r="BP2491"/>
      <c r="BQ2491"/>
      <c r="BR2491"/>
      <c r="BS2491"/>
      <c r="BT2491"/>
    </row>
    <row r="2492" spans="1:72" s="8" customFormat="1" x14ac:dyDescent="0.25">
      <c r="A2492" s="93"/>
      <c r="B2492" s="93"/>
      <c r="C2492" s="93"/>
      <c r="D2492" s="93"/>
      <c r="E2492" s="104"/>
      <c r="F2492" s="104"/>
      <c r="G2492" s="104"/>
      <c r="H2492" s="104"/>
      <c r="I2492" s="104"/>
      <c r="J2492" s="104"/>
      <c r="K2492" s="104"/>
      <c r="L2492" s="104"/>
      <c r="M2492"/>
      <c r="N2492"/>
      <c r="O2492"/>
      <c r="P2492"/>
      <c r="Q2492"/>
      <c r="R2492"/>
      <c r="S2492"/>
      <c r="T2492"/>
      <c r="U2492"/>
      <c r="V2492"/>
      <c r="W2492"/>
      <c r="X2492"/>
      <c r="Y2492"/>
      <c r="Z2492"/>
      <c r="AA2492"/>
      <c r="AB2492"/>
      <c r="AC2492"/>
      <c r="AD2492"/>
      <c r="AE2492"/>
      <c r="AF2492"/>
      <c r="AG2492"/>
      <c r="AH2492"/>
      <c r="AI2492"/>
      <c r="AJ2492"/>
      <c r="AK2492"/>
      <c r="AL2492"/>
      <c r="AM2492"/>
      <c r="AN2492"/>
      <c r="AO2492"/>
      <c r="AP2492"/>
      <c r="AQ2492"/>
      <c r="AR2492"/>
      <c r="AS2492"/>
      <c r="AT2492"/>
      <c r="AU2492"/>
      <c r="AV2492"/>
      <c r="AW2492"/>
      <c r="AX2492"/>
      <c r="AY2492"/>
      <c r="AZ2492"/>
      <c r="BA2492"/>
      <c r="BB2492"/>
      <c r="BC2492"/>
      <c r="BD2492"/>
      <c r="BE2492"/>
      <c r="BF2492"/>
      <c r="BG2492"/>
      <c r="BH2492"/>
      <c r="BI2492"/>
      <c r="BJ2492"/>
      <c r="BK2492"/>
      <c r="BL2492"/>
      <c r="BM2492"/>
      <c r="BN2492"/>
      <c r="BO2492"/>
      <c r="BP2492"/>
      <c r="BQ2492"/>
      <c r="BR2492"/>
      <c r="BS2492"/>
      <c r="BT2492"/>
    </row>
    <row r="2493" spans="1:72" s="8" customFormat="1" x14ac:dyDescent="0.25">
      <c r="A2493" s="93"/>
      <c r="B2493" s="93"/>
      <c r="C2493" s="93"/>
      <c r="D2493" s="93"/>
      <c r="E2493" s="104"/>
      <c r="F2493" s="104"/>
      <c r="G2493" s="104"/>
      <c r="H2493" s="104"/>
      <c r="I2493" s="104"/>
      <c r="J2493" s="104"/>
      <c r="K2493" s="104"/>
      <c r="L2493" s="104"/>
      <c r="M2493"/>
      <c r="N2493"/>
      <c r="O2493"/>
      <c r="P2493"/>
      <c r="Q2493"/>
      <c r="R2493"/>
      <c r="S2493"/>
      <c r="T2493"/>
      <c r="U2493"/>
      <c r="V2493"/>
      <c r="W2493"/>
      <c r="X2493"/>
      <c r="Y2493"/>
      <c r="Z2493"/>
      <c r="AA2493"/>
      <c r="AB2493"/>
      <c r="AC2493"/>
      <c r="AD2493"/>
      <c r="AE2493"/>
      <c r="AF2493"/>
      <c r="AG2493"/>
      <c r="AH2493"/>
      <c r="AI2493"/>
      <c r="AJ2493"/>
      <c r="AK2493"/>
      <c r="AL2493"/>
      <c r="AM2493"/>
      <c r="AN2493"/>
      <c r="AO2493"/>
      <c r="AP2493"/>
      <c r="AQ2493"/>
      <c r="AR2493"/>
      <c r="AS2493"/>
      <c r="AT2493"/>
      <c r="AU2493"/>
      <c r="AV2493"/>
      <c r="AW2493"/>
      <c r="AX2493"/>
      <c r="AY2493"/>
      <c r="AZ2493"/>
      <c r="BA2493"/>
      <c r="BB2493"/>
      <c r="BC2493"/>
      <c r="BD2493"/>
      <c r="BE2493"/>
      <c r="BF2493"/>
      <c r="BG2493"/>
      <c r="BH2493"/>
      <c r="BI2493"/>
      <c r="BJ2493"/>
      <c r="BK2493"/>
      <c r="BL2493"/>
      <c r="BM2493"/>
      <c r="BN2493"/>
      <c r="BO2493"/>
      <c r="BP2493"/>
      <c r="BQ2493"/>
      <c r="BR2493"/>
      <c r="BS2493"/>
      <c r="BT2493"/>
    </row>
    <row r="2494" spans="1:72" s="8" customFormat="1" x14ac:dyDescent="0.25">
      <c r="A2494" s="93"/>
      <c r="B2494" s="93"/>
      <c r="C2494" s="93"/>
      <c r="D2494" s="93"/>
      <c r="E2494" s="104"/>
      <c r="F2494" s="104"/>
      <c r="G2494" s="104"/>
      <c r="H2494" s="104"/>
      <c r="I2494" s="104"/>
      <c r="J2494" s="104"/>
      <c r="K2494" s="104"/>
      <c r="L2494" s="104"/>
      <c r="M2494"/>
      <c r="N2494"/>
      <c r="O2494"/>
      <c r="P2494"/>
      <c r="Q2494"/>
      <c r="R2494"/>
      <c r="S2494"/>
      <c r="T2494"/>
      <c r="U2494"/>
      <c r="V2494"/>
      <c r="W2494"/>
      <c r="X2494"/>
      <c r="Y2494"/>
      <c r="Z2494"/>
      <c r="AA2494"/>
      <c r="AB2494"/>
      <c r="AC2494"/>
      <c r="AD2494"/>
      <c r="AE2494"/>
      <c r="AF2494"/>
      <c r="AG2494"/>
      <c r="AH2494"/>
      <c r="AI2494"/>
      <c r="AJ2494"/>
      <c r="AK2494"/>
      <c r="AL2494"/>
      <c r="AM2494"/>
      <c r="AN2494"/>
      <c r="AO2494"/>
      <c r="AP2494"/>
      <c r="AQ2494"/>
      <c r="AR2494"/>
      <c r="AS2494"/>
      <c r="AT2494"/>
      <c r="AU2494"/>
      <c r="AV2494"/>
      <c r="AW2494"/>
      <c r="AX2494"/>
      <c r="AY2494"/>
      <c r="AZ2494"/>
      <c r="BA2494"/>
      <c r="BB2494"/>
      <c r="BC2494"/>
      <c r="BD2494"/>
      <c r="BE2494"/>
      <c r="BF2494"/>
      <c r="BG2494"/>
      <c r="BH2494"/>
      <c r="BI2494"/>
      <c r="BJ2494"/>
      <c r="BK2494"/>
      <c r="BL2494"/>
      <c r="BM2494"/>
      <c r="BN2494"/>
      <c r="BO2494"/>
      <c r="BP2494"/>
      <c r="BQ2494"/>
      <c r="BR2494"/>
      <c r="BS2494"/>
      <c r="BT2494"/>
    </row>
    <row r="2495" spans="1:72" s="8" customFormat="1" x14ac:dyDescent="0.25">
      <c r="A2495" s="93"/>
      <c r="B2495" s="93"/>
      <c r="C2495" s="93"/>
      <c r="D2495" s="93"/>
      <c r="E2495" s="104"/>
      <c r="F2495" s="104"/>
      <c r="G2495" s="104"/>
      <c r="H2495" s="104"/>
      <c r="I2495" s="104"/>
      <c r="J2495" s="104"/>
      <c r="K2495" s="104"/>
      <c r="L2495" s="104"/>
      <c r="M2495"/>
      <c r="N2495"/>
      <c r="O2495"/>
      <c r="P2495"/>
      <c r="Q2495"/>
      <c r="R2495"/>
      <c r="S2495"/>
      <c r="T2495"/>
      <c r="U2495"/>
      <c r="V2495"/>
      <c r="W2495"/>
      <c r="X2495"/>
      <c r="Y2495"/>
      <c r="Z2495"/>
      <c r="AA2495"/>
      <c r="AB2495"/>
      <c r="AC2495"/>
      <c r="AD2495"/>
      <c r="AE2495"/>
      <c r="AF2495"/>
      <c r="AG2495"/>
      <c r="AH2495"/>
      <c r="AI2495"/>
      <c r="AJ2495"/>
      <c r="AK2495"/>
      <c r="AL2495"/>
      <c r="AM2495"/>
      <c r="AN2495"/>
      <c r="AO2495"/>
      <c r="AP2495"/>
      <c r="AQ2495"/>
      <c r="AR2495"/>
      <c r="AS2495"/>
      <c r="AT2495"/>
      <c r="AU2495"/>
      <c r="AV2495"/>
      <c r="AW2495"/>
      <c r="AX2495"/>
      <c r="AY2495"/>
      <c r="AZ2495"/>
      <c r="BA2495"/>
      <c r="BB2495"/>
      <c r="BC2495"/>
      <c r="BD2495"/>
      <c r="BE2495"/>
      <c r="BF2495"/>
      <c r="BG2495"/>
      <c r="BH2495"/>
      <c r="BI2495"/>
      <c r="BJ2495"/>
      <c r="BK2495"/>
      <c r="BL2495"/>
      <c r="BM2495"/>
      <c r="BN2495"/>
      <c r="BO2495"/>
      <c r="BP2495"/>
      <c r="BQ2495"/>
      <c r="BR2495"/>
      <c r="BS2495"/>
      <c r="BT2495"/>
    </row>
    <row r="2496" spans="1:72" s="8" customFormat="1" x14ac:dyDescent="0.25">
      <c r="A2496" s="93"/>
      <c r="B2496" s="93"/>
      <c r="C2496" s="93"/>
      <c r="D2496" s="93"/>
      <c r="E2496" s="104"/>
      <c r="F2496" s="104"/>
      <c r="G2496" s="104"/>
      <c r="H2496" s="104"/>
      <c r="I2496" s="104"/>
      <c r="J2496" s="104"/>
      <c r="K2496" s="104"/>
      <c r="L2496" s="104"/>
      <c r="M2496"/>
      <c r="N2496"/>
      <c r="O2496"/>
      <c r="P2496"/>
      <c r="Q2496"/>
      <c r="R2496"/>
      <c r="S2496"/>
      <c r="T2496"/>
      <c r="U2496"/>
      <c r="V2496"/>
      <c r="W2496"/>
      <c r="X2496"/>
      <c r="Y2496"/>
      <c r="Z2496"/>
      <c r="AA2496"/>
      <c r="AB2496"/>
      <c r="AC2496"/>
      <c r="AD2496"/>
      <c r="AE2496"/>
      <c r="AF2496"/>
      <c r="AG2496"/>
      <c r="AH2496"/>
      <c r="AI2496"/>
      <c r="AJ2496"/>
      <c r="AK2496"/>
      <c r="AL2496"/>
      <c r="AM2496"/>
      <c r="AN2496"/>
      <c r="AO2496"/>
      <c r="AP2496"/>
      <c r="AQ2496"/>
      <c r="AR2496"/>
      <c r="AS2496"/>
      <c r="AT2496"/>
      <c r="AU2496"/>
      <c r="AV2496"/>
      <c r="AW2496"/>
      <c r="AX2496"/>
      <c r="AY2496"/>
      <c r="AZ2496"/>
      <c r="BA2496"/>
      <c r="BB2496"/>
      <c r="BC2496"/>
      <c r="BD2496"/>
      <c r="BE2496"/>
      <c r="BF2496"/>
      <c r="BG2496"/>
      <c r="BH2496"/>
      <c r="BI2496"/>
      <c r="BJ2496"/>
      <c r="BK2496"/>
      <c r="BL2496"/>
      <c r="BM2496"/>
      <c r="BN2496"/>
      <c r="BO2496"/>
      <c r="BP2496"/>
      <c r="BQ2496"/>
      <c r="BR2496"/>
      <c r="BS2496"/>
      <c r="BT2496"/>
    </row>
    <row r="2497" spans="1:72" s="8" customFormat="1" x14ac:dyDescent="0.25">
      <c r="A2497" s="93"/>
      <c r="B2497" s="93"/>
      <c r="C2497" s="93"/>
      <c r="D2497" s="93"/>
      <c r="E2497" s="104"/>
      <c r="F2497" s="104"/>
      <c r="G2497" s="104"/>
      <c r="H2497" s="104"/>
      <c r="I2497" s="104"/>
      <c r="J2497" s="104"/>
      <c r="K2497" s="104"/>
      <c r="L2497" s="104"/>
      <c r="M2497"/>
      <c r="N2497"/>
      <c r="O2497"/>
      <c r="P2497"/>
      <c r="Q2497"/>
      <c r="R2497"/>
      <c r="S2497"/>
      <c r="T2497"/>
      <c r="U2497"/>
      <c r="V2497"/>
      <c r="W2497"/>
      <c r="X2497"/>
      <c r="Y2497"/>
      <c r="Z2497"/>
      <c r="AA2497"/>
      <c r="AB2497"/>
      <c r="AC2497"/>
      <c r="AD2497"/>
      <c r="AE2497"/>
      <c r="AF2497"/>
      <c r="AG2497"/>
      <c r="AH2497"/>
      <c r="AI2497"/>
      <c r="AJ2497"/>
      <c r="AK2497"/>
      <c r="AL2497"/>
      <c r="AM2497"/>
      <c r="AN2497"/>
      <c r="AO2497"/>
      <c r="AP2497"/>
      <c r="AQ2497"/>
      <c r="AR2497"/>
      <c r="AS2497"/>
      <c r="AT2497"/>
      <c r="AU2497"/>
      <c r="AV2497"/>
      <c r="AW2497"/>
      <c r="AX2497"/>
      <c r="AY2497"/>
      <c r="AZ2497"/>
      <c r="BA2497"/>
      <c r="BB2497"/>
      <c r="BC2497"/>
      <c r="BD2497"/>
      <c r="BE2497"/>
      <c r="BF2497"/>
      <c r="BG2497"/>
      <c r="BH2497"/>
      <c r="BI2497"/>
      <c r="BJ2497"/>
      <c r="BK2497"/>
      <c r="BL2497"/>
      <c r="BM2497"/>
      <c r="BN2497"/>
      <c r="BO2497"/>
      <c r="BP2497"/>
      <c r="BQ2497"/>
      <c r="BR2497"/>
      <c r="BS2497"/>
      <c r="BT2497"/>
    </row>
    <row r="2498" spans="1:72" s="8" customFormat="1" x14ac:dyDescent="0.25">
      <c r="A2498" s="93"/>
      <c r="B2498" s="93"/>
      <c r="C2498" s="93"/>
      <c r="D2498" s="93"/>
      <c r="E2498" s="104"/>
      <c r="F2498" s="104"/>
      <c r="G2498" s="104"/>
      <c r="H2498" s="104"/>
      <c r="I2498" s="104"/>
      <c r="J2498" s="104"/>
      <c r="K2498" s="104"/>
      <c r="L2498" s="104"/>
      <c r="M2498"/>
      <c r="N2498"/>
      <c r="O2498"/>
      <c r="P2498"/>
      <c r="Q2498"/>
      <c r="R2498"/>
      <c r="S2498"/>
      <c r="T2498"/>
      <c r="U2498"/>
      <c r="V2498"/>
      <c r="W2498"/>
      <c r="X2498"/>
      <c r="Y2498"/>
      <c r="Z2498"/>
      <c r="AA2498"/>
      <c r="AB2498"/>
      <c r="AC2498"/>
      <c r="AD2498"/>
      <c r="AE2498"/>
      <c r="AF2498"/>
      <c r="AG2498"/>
      <c r="AH2498"/>
      <c r="AI2498"/>
      <c r="AJ2498"/>
      <c r="AK2498"/>
      <c r="AL2498"/>
      <c r="AM2498"/>
      <c r="AN2498"/>
      <c r="AO2498"/>
      <c r="AP2498"/>
      <c r="AQ2498"/>
      <c r="AR2498"/>
      <c r="AS2498"/>
      <c r="AT2498"/>
      <c r="AU2498"/>
      <c r="AV2498"/>
      <c r="AW2498"/>
      <c r="AX2498"/>
      <c r="AY2498"/>
      <c r="AZ2498"/>
      <c r="BA2498"/>
      <c r="BB2498"/>
      <c r="BC2498"/>
      <c r="BD2498"/>
      <c r="BE2498"/>
      <c r="BF2498"/>
      <c r="BG2498"/>
      <c r="BH2498"/>
      <c r="BI2498"/>
      <c r="BJ2498"/>
      <c r="BK2498"/>
      <c r="BL2498"/>
      <c r="BM2498"/>
      <c r="BN2498"/>
      <c r="BO2498"/>
      <c r="BP2498"/>
      <c r="BQ2498"/>
      <c r="BR2498"/>
      <c r="BS2498"/>
      <c r="BT2498"/>
    </row>
    <row r="2499" spans="1:72" s="8" customFormat="1" x14ac:dyDescent="0.25">
      <c r="A2499" s="93"/>
      <c r="B2499" s="93"/>
      <c r="C2499" s="93"/>
      <c r="D2499" s="93"/>
      <c r="E2499" s="104"/>
      <c r="F2499" s="104"/>
      <c r="G2499" s="104"/>
      <c r="H2499" s="104"/>
      <c r="I2499" s="104"/>
      <c r="J2499" s="104"/>
      <c r="K2499" s="104"/>
      <c r="L2499" s="104"/>
      <c r="M2499"/>
      <c r="N2499"/>
      <c r="O2499"/>
      <c r="P2499"/>
      <c r="Q2499"/>
      <c r="R2499"/>
      <c r="S2499"/>
      <c r="T2499"/>
      <c r="U2499"/>
      <c r="V2499"/>
      <c r="W2499"/>
      <c r="X2499"/>
      <c r="Y2499"/>
      <c r="Z2499"/>
      <c r="AA2499"/>
      <c r="AB2499"/>
      <c r="AC2499"/>
      <c r="AD2499"/>
      <c r="AE2499"/>
      <c r="AF2499"/>
      <c r="AG2499"/>
      <c r="AH2499"/>
      <c r="AI2499"/>
      <c r="AJ2499"/>
      <c r="AK2499"/>
      <c r="AL2499"/>
      <c r="AM2499"/>
      <c r="AN2499"/>
      <c r="AO2499"/>
      <c r="AP2499"/>
      <c r="AQ2499"/>
      <c r="AR2499"/>
      <c r="AS2499"/>
      <c r="AT2499"/>
      <c r="AU2499"/>
      <c r="AV2499"/>
      <c r="AW2499"/>
      <c r="AX2499"/>
      <c r="AY2499"/>
      <c r="AZ2499"/>
      <c r="BA2499"/>
      <c r="BB2499"/>
      <c r="BC2499"/>
      <c r="BD2499"/>
      <c r="BE2499"/>
      <c r="BF2499"/>
      <c r="BG2499"/>
      <c r="BH2499"/>
      <c r="BI2499"/>
      <c r="BJ2499"/>
      <c r="BK2499"/>
      <c r="BL2499"/>
      <c r="BM2499"/>
      <c r="BN2499"/>
      <c r="BO2499"/>
      <c r="BP2499"/>
      <c r="BQ2499"/>
      <c r="BR2499"/>
      <c r="BS2499"/>
      <c r="BT2499"/>
    </row>
    <row r="2500" spans="1:72" s="8" customFormat="1" x14ac:dyDescent="0.25">
      <c r="A2500" s="93"/>
      <c r="B2500" s="93"/>
      <c r="C2500" s="93"/>
      <c r="D2500" s="93"/>
      <c r="E2500" s="104"/>
      <c r="F2500" s="104"/>
      <c r="G2500" s="104"/>
      <c r="H2500" s="104"/>
      <c r="I2500" s="104"/>
      <c r="J2500" s="104"/>
      <c r="K2500" s="104"/>
      <c r="L2500" s="104"/>
      <c r="M2500"/>
      <c r="N2500"/>
      <c r="O2500"/>
      <c r="P2500"/>
      <c r="Q2500"/>
      <c r="R2500"/>
      <c r="S2500"/>
      <c r="T2500"/>
      <c r="U2500"/>
      <c r="V2500"/>
      <c r="W2500"/>
      <c r="X2500"/>
      <c r="Y2500"/>
      <c r="Z2500"/>
      <c r="AA2500"/>
      <c r="AB2500"/>
      <c r="AC2500"/>
      <c r="AD2500"/>
      <c r="AE2500"/>
      <c r="AF2500"/>
      <c r="AG2500"/>
      <c r="AH2500"/>
      <c r="AI2500"/>
      <c r="AJ2500"/>
      <c r="AK2500"/>
      <c r="AL2500"/>
      <c r="AM2500"/>
      <c r="AN2500"/>
      <c r="AO2500"/>
      <c r="AP2500"/>
      <c r="AQ2500"/>
      <c r="AR2500"/>
      <c r="AS2500"/>
      <c r="AT2500"/>
      <c r="AU2500"/>
      <c r="AV2500"/>
      <c r="AW2500"/>
      <c r="AX2500"/>
      <c r="AY2500"/>
      <c r="AZ2500"/>
      <c r="BA2500"/>
      <c r="BB2500"/>
      <c r="BC2500"/>
      <c r="BD2500"/>
      <c r="BE2500"/>
      <c r="BF2500"/>
      <c r="BG2500"/>
      <c r="BH2500"/>
      <c r="BI2500"/>
      <c r="BJ2500"/>
      <c r="BK2500"/>
      <c r="BL2500"/>
      <c r="BM2500"/>
      <c r="BN2500"/>
      <c r="BO2500"/>
      <c r="BP2500"/>
      <c r="BQ2500"/>
      <c r="BR2500"/>
      <c r="BS2500"/>
      <c r="BT2500"/>
    </row>
    <row r="2501" spans="1:72" s="8" customFormat="1" x14ac:dyDescent="0.25">
      <c r="A2501" s="93"/>
      <c r="B2501" s="93"/>
      <c r="C2501" s="93"/>
      <c r="D2501" s="93"/>
      <c r="E2501" s="104"/>
      <c r="F2501" s="104"/>
      <c r="G2501" s="104"/>
      <c r="H2501" s="104"/>
      <c r="I2501" s="104"/>
      <c r="J2501" s="104"/>
      <c r="K2501" s="104"/>
      <c r="L2501" s="104"/>
      <c r="M2501"/>
      <c r="N2501"/>
      <c r="O2501"/>
      <c r="P2501"/>
      <c r="Q2501"/>
      <c r="R2501"/>
      <c r="S2501"/>
      <c r="T2501"/>
      <c r="U2501"/>
      <c r="V2501"/>
      <c r="W2501"/>
      <c r="X2501"/>
      <c r="Y2501"/>
      <c r="Z2501"/>
      <c r="AA2501"/>
      <c r="AB2501"/>
      <c r="AC2501"/>
      <c r="AD2501"/>
      <c r="AE2501"/>
      <c r="AF2501"/>
      <c r="AG2501"/>
      <c r="AH2501"/>
      <c r="AI2501"/>
      <c r="AJ2501"/>
      <c r="AK2501"/>
      <c r="AL2501"/>
      <c r="AM2501"/>
      <c r="AN2501"/>
      <c r="AO2501"/>
      <c r="AP2501"/>
      <c r="AQ2501"/>
      <c r="AR2501"/>
      <c r="AS2501"/>
      <c r="AT2501"/>
      <c r="AU2501"/>
      <c r="AV2501"/>
      <c r="AW2501"/>
      <c r="AX2501"/>
      <c r="AY2501"/>
      <c r="AZ2501"/>
      <c r="BA2501"/>
      <c r="BB2501"/>
      <c r="BC2501"/>
      <c r="BD2501"/>
      <c r="BE2501"/>
      <c r="BF2501"/>
      <c r="BG2501"/>
      <c r="BH2501"/>
      <c r="BI2501"/>
      <c r="BJ2501"/>
      <c r="BK2501"/>
      <c r="BL2501"/>
      <c r="BM2501"/>
      <c r="BN2501"/>
      <c r="BO2501"/>
      <c r="BP2501"/>
      <c r="BQ2501"/>
      <c r="BR2501"/>
      <c r="BS2501"/>
      <c r="BT2501"/>
    </row>
    <row r="2502" spans="1:72" s="8" customFormat="1" x14ac:dyDescent="0.25">
      <c r="A2502" s="93"/>
      <c r="B2502" s="93"/>
      <c r="C2502" s="93"/>
      <c r="D2502" s="93"/>
      <c r="E2502" s="104"/>
      <c r="F2502" s="104"/>
      <c r="G2502" s="104"/>
      <c r="H2502" s="104"/>
      <c r="I2502" s="104"/>
      <c r="J2502" s="104"/>
      <c r="K2502" s="104"/>
      <c r="L2502" s="104"/>
      <c r="M2502"/>
      <c r="N2502"/>
      <c r="O2502"/>
      <c r="P2502"/>
      <c r="Q2502"/>
      <c r="R2502"/>
      <c r="S2502"/>
      <c r="T2502"/>
      <c r="U2502"/>
      <c r="V2502"/>
      <c r="W2502"/>
      <c r="X2502"/>
      <c r="Y2502"/>
      <c r="Z2502"/>
      <c r="AA2502"/>
      <c r="AB2502"/>
      <c r="AC2502"/>
      <c r="AD2502"/>
      <c r="AE2502"/>
      <c r="AF2502"/>
      <c r="AG2502"/>
      <c r="AH2502"/>
      <c r="AI2502"/>
      <c r="AJ2502"/>
      <c r="AK2502"/>
      <c r="AL2502"/>
      <c r="AM2502"/>
      <c r="AN2502"/>
      <c r="AO2502"/>
      <c r="AP2502"/>
      <c r="AQ2502"/>
      <c r="AR2502"/>
      <c r="AS2502"/>
      <c r="AT2502"/>
      <c r="AU2502"/>
      <c r="AV2502"/>
      <c r="AW2502"/>
      <c r="AX2502"/>
      <c r="AY2502"/>
      <c r="AZ2502"/>
      <c r="BA2502"/>
      <c r="BB2502"/>
      <c r="BC2502"/>
      <c r="BD2502"/>
      <c r="BE2502"/>
      <c r="BF2502"/>
      <c r="BG2502"/>
      <c r="BH2502"/>
      <c r="BI2502"/>
      <c r="BJ2502"/>
      <c r="BK2502"/>
      <c r="BL2502"/>
      <c r="BM2502"/>
      <c r="BN2502"/>
      <c r="BO2502"/>
      <c r="BP2502"/>
      <c r="BQ2502"/>
      <c r="BR2502"/>
      <c r="BS2502"/>
      <c r="BT2502"/>
    </row>
    <row r="2503" spans="1:72" s="8" customFormat="1" x14ac:dyDescent="0.25">
      <c r="A2503" s="93"/>
      <c r="B2503" s="93"/>
      <c r="C2503" s="93"/>
      <c r="D2503" s="93"/>
      <c r="E2503" s="104"/>
      <c r="F2503" s="104"/>
      <c r="G2503" s="104"/>
      <c r="H2503" s="104"/>
      <c r="I2503" s="104"/>
      <c r="J2503" s="104"/>
      <c r="K2503" s="104"/>
      <c r="L2503" s="104"/>
      <c r="M2503"/>
      <c r="N2503"/>
      <c r="O2503"/>
      <c r="P2503"/>
      <c r="Q2503"/>
      <c r="R2503"/>
      <c r="S2503"/>
      <c r="T2503"/>
      <c r="U2503"/>
      <c r="V2503"/>
      <c r="W2503"/>
      <c r="X2503"/>
      <c r="Y2503"/>
      <c r="Z2503"/>
      <c r="AA2503"/>
      <c r="AB2503"/>
      <c r="AC2503"/>
      <c r="AD2503"/>
      <c r="AE2503"/>
      <c r="AF2503"/>
      <c r="AG2503"/>
      <c r="AH2503"/>
      <c r="AI2503"/>
      <c r="AJ2503"/>
      <c r="AK2503"/>
      <c r="AL2503"/>
      <c r="AM2503"/>
      <c r="AN2503"/>
      <c r="AO2503"/>
      <c r="AP2503"/>
      <c r="AQ2503"/>
      <c r="AR2503"/>
      <c r="AS2503"/>
      <c r="AT2503"/>
      <c r="AU2503"/>
      <c r="AV2503"/>
      <c r="AW2503"/>
      <c r="AX2503"/>
      <c r="AY2503"/>
      <c r="AZ2503"/>
      <c r="BA2503"/>
      <c r="BB2503"/>
      <c r="BC2503"/>
      <c r="BD2503"/>
      <c r="BE2503"/>
      <c r="BF2503"/>
      <c r="BG2503"/>
      <c r="BH2503"/>
      <c r="BI2503"/>
      <c r="BJ2503"/>
      <c r="BK2503"/>
      <c r="BL2503"/>
      <c r="BM2503"/>
      <c r="BN2503"/>
      <c r="BO2503"/>
      <c r="BP2503"/>
      <c r="BQ2503"/>
      <c r="BR2503"/>
      <c r="BS2503"/>
      <c r="BT2503"/>
    </row>
    <row r="2504" spans="1:72" s="8" customFormat="1" x14ac:dyDescent="0.25">
      <c r="A2504" s="93"/>
      <c r="B2504" s="93"/>
      <c r="C2504" s="93"/>
      <c r="D2504" s="93"/>
      <c r="E2504" s="104"/>
      <c r="F2504" s="104"/>
      <c r="G2504" s="104"/>
      <c r="H2504" s="104"/>
      <c r="I2504" s="104"/>
      <c r="J2504" s="104"/>
      <c r="K2504" s="104"/>
      <c r="L2504" s="104"/>
      <c r="M2504"/>
      <c r="N2504"/>
      <c r="O2504"/>
      <c r="P2504"/>
      <c r="Q2504"/>
      <c r="R2504"/>
      <c r="S2504"/>
      <c r="T2504"/>
      <c r="U2504"/>
      <c r="V2504"/>
      <c r="W2504"/>
      <c r="X2504"/>
      <c r="Y2504"/>
      <c r="Z2504"/>
      <c r="AA2504"/>
      <c r="AB2504"/>
      <c r="AC2504"/>
      <c r="AD2504"/>
      <c r="AE2504"/>
      <c r="AF2504"/>
      <c r="AG2504"/>
      <c r="AH2504"/>
      <c r="AI2504"/>
      <c r="AJ2504"/>
      <c r="AK2504"/>
      <c r="AL2504"/>
      <c r="AM2504"/>
      <c r="AN2504"/>
      <c r="AO2504"/>
      <c r="AP2504"/>
      <c r="AQ2504"/>
      <c r="AR2504"/>
      <c r="AS2504"/>
      <c r="AT2504"/>
      <c r="AU2504"/>
      <c r="AV2504"/>
      <c r="AW2504"/>
      <c r="AX2504"/>
      <c r="AY2504"/>
      <c r="AZ2504"/>
      <c r="BA2504"/>
      <c r="BB2504"/>
      <c r="BC2504"/>
      <c r="BD2504"/>
      <c r="BE2504"/>
      <c r="BF2504"/>
      <c r="BG2504"/>
      <c r="BH2504"/>
      <c r="BI2504"/>
      <c r="BJ2504"/>
      <c r="BK2504"/>
      <c r="BL2504"/>
      <c r="BM2504"/>
      <c r="BN2504"/>
      <c r="BO2504"/>
      <c r="BP2504"/>
      <c r="BQ2504"/>
      <c r="BR2504"/>
      <c r="BS2504"/>
      <c r="BT2504"/>
    </row>
    <row r="2505" spans="1:72" s="8" customFormat="1" x14ac:dyDescent="0.25">
      <c r="A2505" s="93"/>
      <c r="B2505" s="93"/>
      <c r="C2505" s="93"/>
      <c r="D2505" s="93"/>
      <c r="E2505" s="104"/>
      <c r="F2505" s="104"/>
      <c r="G2505" s="104"/>
      <c r="H2505" s="104"/>
      <c r="I2505" s="104"/>
      <c r="J2505" s="104"/>
      <c r="K2505" s="104"/>
      <c r="L2505" s="104"/>
      <c r="M2505"/>
      <c r="N2505"/>
      <c r="O2505"/>
      <c r="P2505"/>
      <c r="Q2505"/>
      <c r="R2505"/>
      <c r="S2505"/>
      <c r="T2505"/>
      <c r="U2505"/>
      <c r="V2505"/>
      <c r="W2505"/>
      <c r="X2505"/>
      <c r="Y2505"/>
      <c r="Z2505"/>
      <c r="AA2505"/>
      <c r="AB2505"/>
      <c r="AC2505"/>
      <c r="AD2505"/>
      <c r="AE2505"/>
      <c r="AF2505"/>
      <c r="AG2505"/>
      <c r="AH2505"/>
      <c r="AI2505"/>
      <c r="AJ2505"/>
      <c r="AK2505"/>
      <c r="AL2505"/>
      <c r="AM2505"/>
      <c r="AN2505"/>
      <c r="AO2505"/>
      <c r="AP2505"/>
      <c r="AQ2505"/>
      <c r="AR2505"/>
      <c r="AS2505"/>
      <c r="AT2505"/>
      <c r="AU2505"/>
      <c r="AV2505"/>
      <c r="AW2505"/>
      <c r="AX2505"/>
      <c r="AY2505"/>
      <c r="AZ2505"/>
      <c r="BA2505"/>
      <c r="BB2505"/>
      <c r="BC2505"/>
      <c r="BD2505"/>
      <c r="BE2505"/>
      <c r="BF2505"/>
      <c r="BG2505"/>
      <c r="BH2505"/>
      <c r="BI2505"/>
      <c r="BJ2505"/>
      <c r="BK2505"/>
      <c r="BL2505"/>
      <c r="BM2505"/>
      <c r="BN2505"/>
      <c r="BO2505"/>
      <c r="BP2505"/>
      <c r="BQ2505"/>
      <c r="BR2505"/>
      <c r="BS2505"/>
      <c r="BT2505"/>
    </row>
    <row r="2506" spans="1:72" s="8" customFormat="1" x14ac:dyDescent="0.25">
      <c r="A2506" s="93"/>
      <c r="B2506" s="93"/>
      <c r="C2506" s="93"/>
      <c r="D2506" s="93"/>
      <c r="E2506" s="104"/>
      <c r="F2506" s="104"/>
      <c r="G2506" s="104"/>
      <c r="H2506" s="104"/>
      <c r="I2506" s="104"/>
      <c r="J2506" s="104"/>
      <c r="K2506" s="104"/>
      <c r="L2506" s="104"/>
      <c r="M2506"/>
      <c r="N2506"/>
      <c r="O2506"/>
      <c r="P2506"/>
      <c r="Q2506"/>
      <c r="R2506"/>
      <c r="S2506"/>
      <c r="T2506"/>
      <c r="U2506"/>
      <c r="V2506"/>
      <c r="W2506"/>
      <c r="X2506"/>
      <c r="Y2506"/>
      <c r="Z2506"/>
      <c r="AA2506"/>
      <c r="AB2506"/>
      <c r="AC2506"/>
      <c r="AD2506"/>
      <c r="AE2506"/>
      <c r="AF2506"/>
      <c r="AG2506"/>
      <c r="AH2506"/>
      <c r="AI2506"/>
      <c r="AJ2506"/>
      <c r="AK2506"/>
      <c r="AL2506"/>
      <c r="AM2506"/>
      <c r="AN2506"/>
      <c r="AO2506"/>
      <c r="AP2506"/>
      <c r="AQ2506"/>
      <c r="AR2506"/>
      <c r="AS2506"/>
      <c r="AT2506"/>
      <c r="AU2506"/>
      <c r="AV2506"/>
      <c r="AW2506"/>
      <c r="AX2506"/>
      <c r="AY2506"/>
      <c r="AZ2506"/>
      <c r="BA2506"/>
      <c r="BB2506"/>
      <c r="BC2506"/>
      <c r="BD2506"/>
      <c r="BE2506"/>
      <c r="BF2506"/>
      <c r="BG2506"/>
      <c r="BH2506"/>
      <c r="BI2506"/>
      <c r="BJ2506"/>
      <c r="BK2506"/>
      <c r="BL2506"/>
      <c r="BM2506"/>
      <c r="BN2506"/>
      <c r="BO2506"/>
      <c r="BP2506"/>
      <c r="BQ2506"/>
      <c r="BR2506"/>
      <c r="BS2506"/>
      <c r="BT2506"/>
    </row>
    <row r="2507" spans="1:72" s="8" customFormat="1" x14ac:dyDescent="0.25">
      <c r="A2507" s="93"/>
      <c r="B2507" s="93"/>
      <c r="C2507" s="93"/>
      <c r="D2507" s="93"/>
      <c r="E2507" s="104"/>
      <c r="F2507" s="104"/>
      <c r="G2507" s="104"/>
      <c r="H2507" s="104"/>
      <c r="I2507" s="104"/>
      <c r="J2507" s="104"/>
      <c r="K2507" s="104"/>
      <c r="L2507" s="104"/>
      <c r="M2507"/>
      <c r="N2507"/>
      <c r="O2507"/>
      <c r="P2507"/>
      <c r="Q2507"/>
      <c r="R2507"/>
      <c r="S2507"/>
      <c r="T2507"/>
      <c r="U2507"/>
      <c r="V2507"/>
      <c r="W2507"/>
      <c r="X2507"/>
      <c r="Y2507"/>
      <c r="Z2507"/>
      <c r="AA2507"/>
      <c r="AB2507"/>
      <c r="AC2507"/>
      <c r="AD2507"/>
      <c r="AE2507"/>
      <c r="AF2507"/>
      <c r="AG2507"/>
      <c r="AH2507"/>
      <c r="AI2507"/>
      <c r="AJ2507"/>
      <c r="AK2507"/>
      <c r="AL2507"/>
      <c r="AM2507"/>
      <c r="AN2507"/>
      <c r="AO2507"/>
      <c r="AP2507"/>
      <c r="AQ2507"/>
      <c r="AR2507"/>
      <c r="AS2507"/>
      <c r="AT2507"/>
      <c r="AU2507"/>
      <c r="AV2507"/>
      <c r="AW2507"/>
      <c r="AX2507"/>
      <c r="AY2507"/>
      <c r="AZ2507"/>
      <c r="BA2507"/>
      <c r="BB2507"/>
      <c r="BC2507"/>
      <c r="BD2507"/>
      <c r="BE2507"/>
      <c r="BF2507"/>
      <c r="BG2507"/>
      <c r="BH2507"/>
      <c r="BI2507"/>
      <c r="BJ2507"/>
      <c r="BK2507"/>
      <c r="BL2507"/>
      <c r="BM2507"/>
      <c r="BN2507"/>
      <c r="BO2507"/>
      <c r="BP2507"/>
      <c r="BQ2507"/>
      <c r="BR2507"/>
      <c r="BS2507"/>
      <c r="BT2507"/>
    </row>
    <row r="2508" spans="1:72" s="8" customFormat="1" x14ac:dyDescent="0.25">
      <c r="A2508" s="93"/>
      <c r="B2508" s="93"/>
      <c r="C2508" s="93"/>
      <c r="D2508" s="93"/>
      <c r="E2508" s="104"/>
      <c r="F2508" s="104"/>
      <c r="G2508" s="104"/>
      <c r="H2508" s="104"/>
      <c r="I2508" s="104"/>
      <c r="J2508" s="104"/>
      <c r="K2508" s="104"/>
      <c r="L2508" s="104"/>
      <c r="M2508"/>
      <c r="N2508"/>
      <c r="O2508"/>
      <c r="P2508"/>
      <c r="Q2508"/>
      <c r="R2508"/>
      <c r="S2508"/>
      <c r="T2508"/>
      <c r="U2508"/>
      <c r="V2508"/>
      <c r="W2508"/>
      <c r="X2508"/>
      <c r="Y2508"/>
      <c r="Z2508"/>
      <c r="AA2508"/>
      <c r="AB2508"/>
      <c r="AC2508"/>
      <c r="AD2508"/>
      <c r="AE2508"/>
      <c r="AF2508"/>
      <c r="AG2508"/>
      <c r="AH2508"/>
      <c r="AI2508"/>
      <c r="AJ2508"/>
      <c r="AK2508"/>
      <c r="AL2508"/>
      <c r="AM2508"/>
      <c r="AN2508"/>
      <c r="AO2508"/>
      <c r="AP2508"/>
      <c r="AQ2508"/>
      <c r="AR2508"/>
      <c r="AS2508"/>
      <c r="AT2508"/>
      <c r="AU2508"/>
      <c r="AV2508"/>
      <c r="AW2508"/>
      <c r="AX2508"/>
      <c r="AY2508"/>
      <c r="AZ2508"/>
      <c r="BA2508"/>
      <c r="BB2508"/>
      <c r="BC2508"/>
      <c r="BD2508"/>
      <c r="BE2508"/>
      <c r="BF2508"/>
      <c r="BG2508"/>
      <c r="BH2508"/>
      <c r="BI2508"/>
      <c r="BJ2508"/>
      <c r="BK2508"/>
      <c r="BL2508"/>
      <c r="BM2508"/>
      <c r="BN2508"/>
      <c r="BO2508"/>
      <c r="BP2508"/>
      <c r="BQ2508"/>
      <c r="BR2508"/>
      <c r="BS2508"/>
      <c r="BT2508"/>
    </row>
    <row r="2509" spans="1:72" s="8" customFormat="1" x14ac:dyDescent="0.25">
      <c r="A2509" s="93"/>
      <c r="B2509" s="93"/>
      <c r="C2509" s="93"/>
      <c r="D2509" s="93"/>
      <c r="E2509" s="104"/>
      <c r="F2509" s="104"/>
      <c r="G2509" s="104"/>
      <c r="H2509" s="104"/>
      <c r="I2509" s="104"/>
      <c r="J2509" s="104"/>
      <c r="K2509" s="104"/>
      <c r="L2509" s="104"/>
      <c r="M2509"/>
      <c r="N2509"/>
      <c r="O2509"/>
      <c r="P2509"/>
      <c r="Q2509"/>
      <c r="R2509"/>
      <c r="S2509"/>
      <c r="T2509"/>
      <c r="U2509"/>
      <c r="V2509"/>
      <c r="W2509"/>
      <c r="X2509"/>
      <c r="Y2509"/>
      <c r="Z2509"/>
      <c r="AA2509"/>
      <c r="AB2509"/>
      <c r="AC2509"/>
      <c r="AD2509"/>
      <c r="AE2509"/>
      <c r="AF2509"/>
      <c r="AG2509"/>
      <c r="AH2509"/>
      <c r="AI2509"/>
      <c r="AJ2509"/>
      <c r="AK2509"/>
      <c r="AL2509"/>
      <c r="AM2509"/>
      <c r="AN2509"/>
      <c r="AO2509"/>
      <c r="AP2509"/>
      <c r="AQ2509"/>
      <c r="AR2509"/>
      <c r="AS2509"/>
      <c r="AT2509"/>
      <c r="AU2509"/>
      <c r="AV2509"/>
      <c r="AW2509"/>
      <c r="AX2509"/>
      <c r="AY2509"/>
      <c r="AZ2509"/>
      <c r="BA2509"/>
      <c r="BB2509"/>
      <c r="BC2509"/>
      <c r="BD2509"/>
      <c r="BE2509"/>
      <c r="BF2509"/>
      <c r="BG2509"/>
      <c r="BH2509"/>
      <c r="BI2509"/>
      <c r="BJ2509"/>
      <c r="BK2509"/>
      <c r="BL2509"/>
      <c r="BM2509"/>
      <c r="BN2509"/>
      <c r="BO2509"/>
      <c r="BP2509"/>
      <c r="BQ2509"/>
      <c r="BR2509"/>
      <c r="BS2509"/>
      <c r="BT2509"/>
    </row>
    <row r="2510" spans="1:72" s="8" customFormat="1" x14ac:dyDescent="0.25">
      <c r="A2510" s="93"/>
      <c r="B2510" s="93"/>
      <c r="C2510" s="93"/>
      <c r="D2510" s="93"/>
      <c r="E2510" s="104"/>
      <c r="F2510" s="104"/>
      <c r="G2510" s="104"/>
      <c r="H2510" s="104"/>
      <c r="I2510" s="104"/>
      <c r="J2510" s="104"/>
      <c r="K2510" s="104"/>
      <c r="L2510" s="104"/>
      <c r="M2510"/>
      <c r="N2510"/>
      <c r="O2510"/>
      <c r="P2510"/>
      <c r="Q2510"/>
      <c r="R2510"/>
      <c r="S2510"/>
      <c r="T2510"/>
      <c r="U2510"/>
      <c r="V2510"/>
      <c r="W2510"/>
      <c r="X2510"/>
      <c r="Y2510"/>
      <c r="Z2510"/>
      <c r="AA2510"/>
      <c r="AB2510"/>
      <c r="AC2510"/>
      <c r="AD2510"/>
      <c r="AE2510"/>
      <c r="AF2510"/>
      <c r="AG2510"/>
      <c r="AH2510"/>
      <c r="AI2510"/>
      <c r="AJ2510"/>
      <c r="AK2510"/>
      <c r="AL2510"/>
      <c r="AM2510"/>
      <c r="AN2510"/>
      <c r="AO2510"/>
      <c r="AP2510"/>
      <c r="AQ2510"/>
      <c r="AR2510"/>
      <c r="AS2510"/>
      <c r="AT2510"/>
      <c r="AU2510"/>
      <c r="AV2510"/>
      <c r="AW2510"/>
      <c r="AX2510"/>
      <c r="AY2510"/>
      <c r="AZ2510"/>
      <c r="BA2510"/>
      <c r="BB2510"/>
      <c r="BC2510"/>
      <c r="BD2510"/>
      <c r="BE2510"/>
      <c r="BF2510"/>
      <c r="BG2510"/>
      <c r="BH2510"/>
      <c r="BI2510"/>
      <c r="BJ2510"/>
      <c r="BK2510"/>
      <c r="BL2510"/>
      <c r="BM2510"/>
      <c r="BN2510"/>
      <c r="BO2510"/>
      <c r="BP2510"/>
      <c r="BQ2510"/>
      <c r="BR2510"/>
      <c r="BS2510"/>
      <c r="BT2510"/>
    </row>
    <row r="2511" spans="1:72" s="8" customFormat="1" x14ac:dyDescent="0.25">
      <c r="A2511" s="93"/>
      <c r="B2511" s="93"/>
      <c r="C2511" s="93"/>
      <c r="D2511" s="93"/>
      <c r="E2511" s="104"/>
      <c r="F2511" s="104"/>
      <c r="G2511" s="104"/>
      <c r="H2511" s="104"/>
      <c r="I2511" s="104"/>
      <c r="J2511" s="104"/>
      <c r="K2511" s="104"/>
      <c r="L2511" s="104"/>
      <c r="M2511"/>
      <c r="N2511"/>
      <c r="O2511"/>
      <c r="P2511"/>
      <c r="Q2511"/>
      <c r="R2511"/>
      <c r="S2511"/>
      <c r="T2511"/>
      <c r="U2511"/>
      <c r="V2511"/>
      <c r="W2511"/>
      <c r="X2511"/>
      <c r="Y2511"/>
      <c r="Z2511"/>
      <c r="AA2511"/>
      <c r="AB2511"/>
      <c r="AC2511"/>
      <c r="AD2511"/>
      <c r="AE2511"/>
      <c r="AF2511"/>
      <c r="AG2511"/>
      <c r="AH2511"/>
      <c r="AI2511"/>
      <c r="AJ2511"/>
      <c r="AK2511"/>
      <c r="AL2511"/>
      <c r="AM2511"/>
      <c r="AN2511"/>
      <c r="AO2511"/>
      <c r="AP2511"/>
      <c r="AQ2511"/>
      <c r="AR2511"/>
      <c r="AS2511"/>
      <c r="AT2511"/>
      <c r="AU2511"/>
      <c r="AV2511"/>
      <c r="AW2511"/>
      <c r="AX2511"/>
      <c r="AY2511"/>
      <c r="AZ2511"/>
      <c r="BA2511"/>
      <c r="BB2511"/>
      <c r="BC2511"/>
      <c r="BD2511"/>
      <c r="BE2511"/>
      <c r="BF2511"/>
      <c r="BG2511"/>
      <c r="BH2511"/>
      <c r="BI2511"/>
      <c r="BJ2511"/>
      <c r="BK2511"/>
      <c r="BL2511"/>
      <c r="BM2511"/>
      <c r="BN2511"/>
      <c r="BO2511"/>
      <c r="BP2511"/>
      <c r="BQ2511"/>
      <c r="BR2511"/>
      <c r="BS2511"/>
      <c r="BT2511"/>
    </row>
    <row r="2512" spans="1:72" s="8" customFormat="1" x14ac:dyDescent="0.25">
      <c r="A2512" s="93"/>
      <c r="B2512" s="93"/>
      <c r="C2512" s="93"/>
      <c r="D2512" s="93"/>
      <c r="E2512" s="104"/>
      <c r="F2512" s="104"/>
      <c r="G2512" s="104"/>
      <c r="H2512" s="104"/>
      <c r="I2512" s="104"/>
      <c r="J2512" s="104"/>
      <c r="K2512" s="104"/>
      <c r="L2512" s="104"/>
      <c r="M2512"/>
      <c r="N2512"/>
      <c r="O2512"/>
      <c r="P2512"/>
      <c r="Q2512"/>
      <c r="R2512"/>
      <c r="S2512"/>
      <c r="T2512"/>
      <c r="U2512"/>
      <c r="V2512"/>
      <c r="W2512"/>
      <c r="X2512"/>
      <c r="Y2512"/>
      <c r="Z2512"/>
      <c r="AA2512"/>
      <c r="AB2512"/>
      <c r="AC2512"/>
      <c r="AD2512"/>
      <c r="AE2512"/>
      <c r="AF2512"/>
      <c r="AG2512"/>
      <c r="AH2512"/>
      <c r="AI2512"/>
      <c r="AJ2512"/>
      <c r="AK2512"/>
      <c r="AL2512"/>
      <c r="AM2512"/>
      <c r="AN2512"/>
      <c r="AO2512"/>
      <c r="AP2512"/>
      <c r="AQ2512"/>
      <c r="AR2512"/>
      <c r="AS2512"/>
      <c r="AT2512"/>
      <c r="AU2512"/>
      <c r="AV2512"/>
      <c r="AW2512"/>
      <c r="AX2512"/>
      <c r="AY2512"/>
      <c r="AZ2512"/>
      <c r="BA2512"/>
      <c r="BB2512"/>
      <c r="BC2512"/>
      <c r="BD2512"/>
      <c r="BE2512"/>
      <c r="BF2512"/>
      <c r="BG2512"/>
      <c r="BH2512"/>
      <c r="BI2512"/>
      <c r="BJ2512"/>
      <c r="BK2512"/>
      <c r="BL2512"/>
      <c r="BM2512"/>
      <c r="BN2512"/>
      <c r="BO2512"/>
      <c r="BP2512"/>
      <c r="BQ2512"/>
      <c r="BR2512"/>
      <c r="BS2512"/>
      <c r="BT2512"/>
    </row>
    <row r="2513" spans="1:72" s="8" customFormat="1" x14ac:dyDescent="0.25">
      <c r="A2513" s="93"/>
      <c r="B2513" s="93"/>
      <c r="C2513" s="93"/>
      <c r="D2513" s="93"/>
      <c r="E2513" s="104"/>
      <c r="F2513" s="104"/>
      <c r="G2513" s="104"/>
      <c r="H2513" s="104"/>
      <c r="I2513" s="104"/>
      <c r="J2513" s="104"/>
      <c r="K2513" s="104"/>
      <c r="L2513" s="104"/>
      <c r="M2513"/>
      <c r="N2513"/>
      <c r="O2513"/>
      <c r="P2513"/>
      <c r="Q2513"/>
      <c r="R2513"/>
      <c r="S2513"/>
      <c r="T2513"/>
      <c r="U2513"/>
      <c r="V2513"/>
      <c r="W2513"/>
      <c r="X2513"/>
      <c r="Y2513"/>
      <c r="Z2513"/>
      <c r="AA2513"/>
      <c r="AB2513"/>
      <c r="AC2513"/>
      <c r="AD2513"/>
      <c r="AE2513"/>
      <c r="AF2513"/>
      <c r="AG2513"/>
      <c r="AH2513"/>
      <c r="AI2513"/>
      <c r="AJ2513"/>
      <c r="AK2513"/>
      <c r="AL2513"/>
      <c r="AM2513"/>
      <c r="AN2513"/>
      <c r="AO2513"/>
      <c r="AP2513"/>
      <c r="AQ2513"/>
      <c r="AR2513"/>
      <c r="AS2513"/>
      <c r="AT2513"/>
      <c r="AU2513"/>
      <c r="AV2513"/>
      <c r="AW2513"/>
      <c r="AX2513"/>
      <c r="AY2513"/>
      <c r="AZ2513"/>
      <c r="BA2513"/>
      <c r="BB2513"/>
      <c r="BC2513"/>
      <c r="BD2513"/>
      <c r="BE2513"/>
      <c r="BF2513"/>
      <c r="BG2513"/>
      <c r="BH2513"/>
      <c r="BI2513"/>
      <c r="BJ2513"/>
      <c r="BK2513"/>
      <c r="BL2513"/>
      <c r="BM2513"/>
      <c r="BN2513"/>
      <c r="BO2513"/>
      <c r="BP2513"/>
      <c r="BQ2513"/>
      <c r="BR2513"/>
      <c r="BS2513"/>
      <c r="BT2513"/>
    </row>
    <row r="2514" spans="1:72" s="8" customFormat="1" x14ac:dyDescent="0.25">
      <c r="A2514" s="93"/>
      <c r="B2514" s="93"/>
      <c r="C2514" s="93"/>
      <c r="D2514" s="93"/>
      <c r="E2514" s="104"/>
      <c r="F2514" s="104"/>
      <c r="G2514" s="104"/>
      <c r="H2514" s="104"/>
      <c r="I2514" s="104"/>
      <c r="J2514" s="104"/>
      <c r="K2514" s="104"/>
      <c r="L2514" s="104"/>
      <c r="M2514"/>
      <c r="N2514"/>
      <c r="O2514"/>
      <c r="P2514"/>
      <c r="Q2514"/>
      <c r="R2514"/>
      <c r="S2514"/>
      <c r="T2514"/>
      <c r="U2514"/>
      <c r="V2514"/>
      <c r="W2514"/>
      <c r="X2514"/>
      <c r="Y2514"/>
      <c r="Z2514"/>
      <c r="AA2514"/>
      <c r="AB2514"/>
      <c r="AC2514"/>
      <c r="AD2514"/>
      <c r="AE2514"/>
      <c r="AF2514"/>
      <c r="AG2514"/>
      <c r="AH2514"/>
      <c r="AI2514"/>
      <c r="AJ2514"/>
      <c r="AK2514"/>
      <c r="AL2514"/>
      <c r="AM2514"/>
      <c r="AN2514"/>
      <c r="AO2514"/>
      <c r="AP2514"/>
      <c r="AQ2514"/>
      <c r="AR2514"/>
      <c r="AS2514"/>
      <c r="AT2514"/>
      <c r="AU2514"/>
      <c r="AV2514"/>
      <c r="AW2514"/>
      <c r="AX2514"/>
      <c r="AY2514"/>
      <c r="AZ2514"/>
      <c r="BA2514"/>
      <c r="BB2514"/>
      <c r="BC2514"/>
      <c r="BD2514"/>
      <c r="BE2514"/>
      <c r="BF2514"/>
      <c r="BG2514"/>
      <c r="BH2514"/>
      <c r="BI2514"/>
      <c r="BJ2514"/>
      <c r="BK2514"/>
      <c r="BL2514"/>
      <c r="BM2514"/>
      <c r="BN2514"/>
      <c r="BO2514"/>
      <c r="BP2514"/>
      <c r="BQ2514"/>
      <c r="BR2514"/>
      <c r="BS2514"/>
      <c r="BT2514"/>
    </row>
    <row r="2515" spans="1:72" s="8" customFormat="1" x14ac:dyDescent="0.25">
      <c r="A2515" s="93"/>
      <c r="B2515" s="93"/>
      <c r="C2515" s="93"/>
      <c r="D2515" s="93"/>
      <c r="E2515" s="104"/>
      <c r="F2515" s="104"/>
      <c r="G2515" s="104"/>
      <c r="H2515" s="104"/>
      <c r="I2515" s="104"/>
      <c r="J2515" s="104"/>
      <c r="K2515" s="104"/>
      <c r="L2515" s="104"/>
      <c r="M2515"/>
      <c r="N2515"/>
      <c r="O2515"/>
      <c r="P2515"/>
      <c r="Q2515"/>
      <c r="R2515"/>
      <c r="S2515"/>
      <c r="T2515"/>
      <c r="U2515"/>
      <c r="V2515"/>
      <c r="W2515"/>
      <c r="X2515"/>
      <c r="Y2515"/>
      <c r="Z2515"/>
      <c r="AA2515"/>
      <c r="AB2515"/>
      <c r="AC2515"/>
      <c r="AD2515"/>
      <c r="AE2515"/>
      <c r="AF2515"/>
      <c r="AG2515"/>
      <c r="AH2515"/>
      <c r="AI2515"/>
      <c r="AJ2515"/>
      <c r="AK2515"/>
      <c r="AL2515"/>
      <c r="AM2515"/>
      <c r="AN2515"/>
      <c r="AO2515"/>
      <c r="AP2515"/>
      <c r="AQ2515"/>
      <c r="AR2515"/>
      <c r="AS2515"/>
      <c r="AT2515"/>
      <c r="AU2515"/>
      <c r="AV2515"/>
      <c r="AW2515"/>
      <c r="AX2515"/>
      <c r="AY2515"/>
      <c r="AZ2515"/>
      <c r="BA2515"/>
      <c r="BB2515"/>
      <c r="BC2515"/>
      <c r="BD2515"/>
      <c r="BE2515"/>
      <c r="BF2515"/>
      <c r="BG2515"/>
      <c r="BH2515"/>
      <c r="BI2515"/>
      <c r="BJ2515"/>
      <c r="BK2515"/>
      <c r="BL2515"/>
      <c r="BM2515"/>
      <c r="BN2515"/>
      <c r="BO2515"/>
      <c r="BP2515"/>
      <c r="BQ2515"/>
      <c r="BR2515"/>
      <c r="BS2515"/>
      <c r="BT2515"/>
    </row>
    <row r="2516" spans="1:72" s="8" customFormat="1" x14ac:dyDescent="0.25">
      <c r="A2516" s="93"/>
      <c r="B2516" s="93"/>
      <c r="C2516" s="93"/>
      <c r="D2516" s="93"/>
      <c r="E2516" s="104"/>
      <c r="F2516" s="104"/>
      <c r="G2516" s="104"/>
      <c r="H2516" s="104"/>
      <c r="I2516" s="104"/>
      <c r="J2516" s="104"/>
      <c r="K2516" s="104"/>
      <c r="L2516" s="104"/>
      <c r="M2516"/>
      <c r="N2516"/>
      <c r="O2516"/>
      <c r="P2516"/>
      <c r="Q2516"/>
      <c r="R2516"/>
      <c r="S2516"/>
      <c r="T2516"/>
      <c r="U2516"/>
      <c r="V2516"/>
      <c r="W2516"/>
      <c r="X2516"/>
      <c r="Y2516"/>
      <c r="Z2516"/>
      <c r="AA2516"/>
      <c r="AB2516"/>
      <c r="AC2516"/>
      <c r="AD2516"/>
      <c r="AE2516"/>
      <c r="AF2516"/>
      <c r="AG2516"/>
      <c r="AH2516"/>
      <c r="AI2516"/>
      <c r="AJ2516"/>
      <c r="AK2516"/>
      <c r="AL2516"/>
      <c r="AM2516"/>
      <c r="AN2516"/>
      <c r="AO2516"/>
      <c r="AP2516"/>
      <c r="AQ2516"/>
      <c r="AR2516"/>
      <c r="AS2516"/>
      <c r="AT2516"/>
      <c r="AU2516"/>
      <c r="AV2516"/>
      <c r="AW2516"/>
      <c r="AX2516"/>
      <c r="AY2516"/>
      <c r="AZ2516"/>
      <c r="BA2516"/>
      <c r="BB2516"/>
      <c r="BC2516"/>
      <c r="BD2516"/>
      <c r="BE2516"/>
      <c r="BF2516"/>
      <c r="BG2516"/>
      <c r="BH2516"/>
      <c r="BI2516"/>
      <c r="BJ2516"/>
      <c r="BK2516"/>
      <c r="BL2516"/>
      <c r="BM2516"/>
      <c r="BN2516"/>
      <c r="BO2516"/>
      <c r="BP2516"/>
      <c r="BQ2516"/>
      <c r="BR2516"/>
      <c r="BS2516"/>
      <c r="BT2516"/>
    </row>
    <row r="2517" spans="1:72" s="8" customFormat="1" x14ac:dyDescent="0.25">
      <c r="A2517" s="93"/>
      <c r="B2517" s="93"/>
      <c r="C2517" s="93"/>
      <c r="D2517" s="93"/>
      <c r="E2517" s="104"/>
      <c r="F2517" s="104"/>
      <c r="G2517" s="104"/>
      <c r="H2517" s="104"/>
      <c r="I2517" s="104"/>
      <c r="J2517" s="104"/>
      <c r="K2517" s="104"/>
      <c r="L2517" s="104"/>
      <c r="M2517"/>
      <c r="N2517"/>
      <c r="O2517"/>
      <c r="P2517"/>
      <c r="Q2517"/>
      <c r="R2517"/>
      <c r="S2517"/>
      <c r="T2517"/>
      <c r="U2517"/>
      <c r="V2517"/>
      <c r="W2517"/>
      <c r="X2517"/>
      <c r="Y2517"/>
      <c r="Z2517"/>
      <c r="AA2517"/>
      <c r="AB2517"/>
      <c r="AC2517"/>
      <c r="AD2517"/>
      <c r="AE2517"/>
      <c r="AF2517"/>
      <c r="AG2517"/>
      <c r="AH2517"/>
      <c r="AI2517"/>
      <c r="AJ2517"/>
      <c r="AK2517"/>
      <c r="AL2517"/>
      <c r="AM2517"/>
      <c r="AN2517"/>
      <c r="AO2517"/>
      <c r="AP2517"/>
      <c r="AQ2517"/>
      <c r="AR2517"/>
      <c r="AS2517"/>
      <c r="AT2517"/>
      <c r="AU2517"/>
      <c r="AV2517"/>
      <c r="AW2517"/>
      <c r="AX2517"/>
      <c r="AY2517"/>
      <c r="AZ2517"/>
      <c r="BA2517"/>
      <c r="BB2517"/>
      <c r="BC2517"/>
      <c r="BD2517"/>
      <c r="BE2517"/>
      <c r="BF2517"/>
      <c r="BG2517"/>
      <c r="BH2517"/>
      <c r="BI2517"/>
      <c r="BJ2517"/>
      <c r="BK2517"/>
      <c r="BL2517"/>
      <c r="BM2517"/>
      <c r="BN2517"/>
      <c r="BO2517"/>
      <c r="BP2517"/>
      <c r="BQ2517"/>
      <c r="BR2517"/>
      <c r="BS2517"/>
      <c r="BT2517"/>
    </row>
    <row r="2518" spans="1:72" s="8" customFormat="1" x14ac:dyDescent="0.25">
      <c r="A2518" s="93"/>
      <c r="B2518" s="93"/>
      <c r="C2518" s="93"/>
      <c r="D2518" s="93"/>
      <c r="E2518" s="104"/>
      <c r="F2518" s="104"/>
      <c r="G2518" s="104"/>
      <c r="H2518" s="104"/>
      <c r="I2518" s="104"/>
      <c r="J2518" s="104"/>
      <c r="K2518" s="104"/>
      <c r="L2518" s="104"/>
      <c r="M2518"/>
      <c r="N2518"/>
      <c r="O2518"/>
      <c r="P2518"/>
      <c r="Q2518"/>
      <c r="R2518"/>
      <c r="S2518"/>
      <c r="T2518"/>
      <c r="U2518"/>
      <c r="V2518"/>
      <c r="W2518"/>
      <c r="X2518"/>
      <c r="Y2518"/>
      <c r="Z2518"/>
      <c r="AA2518"/>
      <c r="AB2518"/>
      <c r="AC2518"/>
      <c r="AD2518"/>
      <c r="AE2518"/>
      <c r="AF2518"/>
      <c r="AG2518"/>
      <c r="AH2518"/>
      <c r="AI2518"/>
      <c r="AJ2518"/>
      <c r="AK2518"/>
      <c r="AL2518"/>
      <c r="AM2518"/>
      <c r="AN2518"/>
      <c r="AO2518"/>
      <c r="AP2518"/>
      <c r="AQ2518"/>
      <c r="AR2518"/>
      <c r="AS2518"/>
      <c r="AT2518"/>
      <c r="AU2518"/>
      <c r="AV2518"/>
      <c r="AW2518"/>
      <c r="AX2518"/>
      <c r="AY2518"/>
      <c r="AZ2518"/>
      <c r="BA2518"/>
      <c r="BB2518"/>
      <c r="BC2518"/>
      <c r="BD2518"/>
      <c r="BE2518"/>
      <c r="BF2518"/>
      <c r="BG2518"/>
      <c r="BH2518"/>
      <c r="BI2518"/>
      <c r="BJ2518"/>
      <c r="BK2518"/>
      <c r="BL2518"/>
      <c r="BM2518"/>
      <c r="BN2518"/>
      <c r="BO2518"/>
      <c r="BP2518"/>
      <c r="BQ2518"/>
      <c r="BR2518"/>
      <c r="BS2518"/>
      <c r="BT2518"/>
    </row>
    <row r="2519" spans="1:72" s="8" customFormat="1" x14ac:dyDescent="0.25">
      <c r="A2519" s="93"/>
      <c r="B2519" s="93"/>
      <c r="C2519" s="93"/>
      <c r="D2519" s="93"/>
      <c r="E2519" s="104"/>
      <c r="F2519" s="104"/>
      <c r="G2519" s="104"/>
      <c r="H2519" s="104"/>
      <c r="I2519" s="104"/>
      <c r="J2519" s="104"/>
      <c r="K2519" s="104"/>
      <c r="L2519" s="104"/>
      <c r="M2519"/>
      <c r="N2519"/>
      <c r="O2519"/>
      <c r="P2519"/>
      <c r="Q2519"/>
      <c r="R2519"/>
      <c r="S2519"/>
      <c r="T2519"/>
      <c r="U2519"/>
      <c r="V2519"/>
      <c r="W2519"/>
      <c r="X2519"/>
      <c r="Y2519"/>
      <c r="Z2519"/>
      <c r="AA2519"/>
      <c r="AB2519"/>
      <c r="AC2519"/>
      <c r="AD2519"/>
      <c r="AE2519"/>
      <c r="AF2519"/>
      <c r="AG2519"/>
      <c r="AH2519"/>
      <c r="AI2519"/>
      <c r="AJ2519"/>
      <c r="AK2519"/>
      <c r="AL2519"/>
      <c r="AM2519"/>
      <c r="AN2519"/>
      <c r="AO2519"/>
      <c r="AP2519"/>
      <c r="AQ2519"/>
      <c r="AR2519"/>
      <c r="AS2519"/>
      <c r="AT2519"/>
      <c r="AU2519"/>
      <c r="AV2519"/>
      <c r="AW2519"/>
      <c r="AX2519"/>
      <c r="AY2519"/>
      <c r="AZ2519"/>
      <c r="BA2519"/>
      <c r="BB2519"/>
      <c r="BC2519"/>
      <c r="BD2519"/>
      <c r="BE2519"/>
      <c r="BF2519"/>
      <c r="BG2519"/>
      <c r="BH2519"/>
      <c r="BI2519"/>
      <c r="BJ2519"/>
      <c r="BK2519"/>
      <c r="BL2519"/>
      <c r="BM2519"/>
      <c r="BN2519"/>
      <c r="BO2519"/>
      <c r="BP2519"/>
      <c r="BQ2519"/>
      <c r="BR2519"/>
      <c r="BS2519"/>
      <c r="BT2519"/>
    </row>
    <row r="2520" spans="1:72" s="8" customFormat="1" x14ac:dyDescent="0.25">
      <c r="A2520" s="93"/>
      <c r="B2520" s="93"/>
      <c r="C2520" s="93"/>
      <c r="D2520" s="93"/>
      <c r="E2520" s="104"/>
      <c r="F2520" s="104"/>
      <c r="G2520" s="104"/>
      <c r="H2520" s="104"/>
      <c r="I2520" s="104"/>
      <c r="J2520" s="104"/>
      <c r="K2520" s="104"/>
      <c r="L2520" s="104"/>
      <c r="M2520"/>
      <c r="N2520"/>
      <c r="O2520"/>
      <c r="P2520"/>
      <c r="Q2520"/>
      <c r="R2520"/>
      <c r="S2520"/>
      <c r="T2520"/>
      <c r="U2520"/>
      <c r="V2520"/>
      <c r="W2520"/>
      <c r="X2520"/>
      <c r="Y2520"/>
      <c r="Z2520"/>
      <c r="AA2520"/>
      <c r="AB2520"/>
      <c r="AC2520"/>
      <c r="AD2520"/>
      <c r="AE2520"/>
      <c r="AF2520"/>
      <c r="AG2520"/>
      <c r="AH2520"/>
      <c r="AI2520"/>
      <c r="AJ2520"/>
      <c r="AK2520"/>
      <c r="AL2520"/>
      <c r="AM2520"/>
      <c r="AN2520"/>
      <c r="AO2520"/>
      <c r="AP2520"/>
      <c r="AQ2520"/>
      <c r="AR2520"/>
      <c r="AS2520"/>
      <c r="AT2520"/>
      <c r="AU2520"/>
      <c r="AV2520"/>
      <c r="AW2520"/>
      <c r="AX2520"/>
      <c r="AY2520"/>
      <c r="AZ2520"/>
      <c r="BA2520"/>
      <c r="BB2520"/>
      <c r="BC2520"/>
      <c r="BD2520"/>
      <c r="BE2520"/>
      <c r="BF2520"/>
      <c r="BG2520"/>
      <c r="BH2520"/>
      <c r="BI2520"/>
      <c r="BJ2520"/>
      <c r="BK2520"/>
      <c r="BL2520"/>
      <c r="BM2520"/>
      <c r="BN2520"/>
      <c r="BO2520"/>
      <c r="BP2520"/>
      <c r="BQ2520"/>
      <c r="BR2520"/>
      <c r="BS2520"/>
      <c r="BT2520"/>
    </row>
    <row r="2521" spans="1:72" s="8" customFormat="1" x14ac:dyDescent="0.25">
      <c r="A2521" s="93"/>
      <c r="B2521" s="93"/>
      <c r="C2521" s="93"/>
      <c r="D2521" s="93"/>
      <c r="E2521" s="104"/>
      <c r="F2521" s="104"/>
      <c r="G2521" s="104"/>
      <c r="H2521" s="104"/>
      <c r="I2521" s="104"/>
      <c r="J2521" s="104"/>
      <c r="K2521" s="104"/>
      <c r="L2521" s="104"/>
      <c r="M2521"/>
      <c r="N2521"/>
      <c r="O2521"/>
      <c r="P2521"/>
      <c r="Q2521"/>
      <c r="R2521"/>
      <c r="S2521"/>
      <c r="T2521"/>
      <c r="U2521"/>
      <c r="V2521"/>
      <c r="W2521"/>
      <c r="X2521"/>
      <c r="Y2521"/>
      <c r="Z2521"/>
      <c r="AA2521"/>
      <c r="AB2521"/>
      <c r="AC2521"/>
      <c r="AD2521"/>
      <c r="AE2521"/>
      <c r="AF2521"/>
      <c r="AG2521"/>
      <c r="AH2521"/>
      <c r="AI2521"/>
      <c r="AJ2521"/>
      <c r="AK2521"/>
      <c r="AL2521"/>
      <c r="AM2521"/>
      <c r="AN2521"/>
      <c r="AO2521"/>
      <c r="AP2521"/>
      <c r="AQ2521"/>
      <c r="AR2521"/>
      <c r="AS2521"/>
      <c r="AT2521"/>
      <c r="AU2521"/>
      <c r="AV2521"/>
      <c r="AW2521"/>
      <c r="AX2521"/>
      <c r="AY2521"/>
      <c r="AZ2521"/>
      <c r="BA2521"/>
      <c r="BB2521"/>
      <c r="BC2521"/>
      <c r="BD2521"/>
      <c r="BE2521"/>
      <c r="BF2521"/>
      <c r="BG2521"/>
      <c r="BH2521"/>
      <c r="BI2521"/>
      <c r="BJ2521"/>
      <c r="BK2521"/>
      <c r="BL2521"/>
      <c r="BM2521"/>
      <c r="BN2521"/>
      <c r="BO2521"/>
      <c r="BP2521"/>
      <c r="BQ2521"/>
      <c r="BR2521"/>
      <c r="BS2521"/>
      <c r="BT2521"/>
    </row>
    <row r="2522" spans="1:72" s="8" customFormat="1" x14ac:dyDescent="0.25">
      <c r="A2522" s="93"/>
      <c r="B2522" s="93"/>
      <c r="C2522" s="93"/>
      <c r="D2522" s="93"/>
      <c r="E2522" s="104"/>
      <c r="F2522" s="104"/>
      <c r="G2522" s="104"/>
      <c r="H2522" s="104"/>
      <c r="I2522" s="104"/>
      <c r="J2522" s="104"/>
      <c r="K2522" s="104"/>
      <c r="L2522" s="104"/>
      <c r="M2522"/>
      <c r="N2522"/>
      <c r="O2522"/>
      <c r="P2522"/>
      <c r="Q2522"/>
      <c r="R2522"/>
      <c r="S2522"/>
      <c r="T2522"/>
      <c r="U2522"/>
      <c r="V2522"/>
      <c r="W2522"/>
      <c r="X2522"/>
      <c r="Y2522"/>
      <c r="Z2522"/>
      <c r="AA2522"/>
      <c r="AB2522"/>
      <c r="AC2522"/>
      <c r="AD2522"/>
      <c r="AE2522"/>
      <c r="AF2522"/>
      <c r="AG2522"/>
      <c r="AH2522"/>
      <c r="AI2522"/>
      <c r="AJ2522"/>
      <c r="AK2522"/>
      <c r="AL2522"/>
      <c r="AM2522"/>
      <c r="AN2522"/>
      <c r="AO2522"/>
      <c r="AP2522"/>
      <c r="AQ2522"/>
      <c r="AR2522"/>
      <c r="AS2522"/>
      <c r="AT2522"/>
      <c r="AU2522"/>
      <c r="AV2522"/>
      <c r="AW2522"/>
      <c r="AX2522"/>
      <c r="AY2522"/>
      <c r="AZ2522"/>
      <c r="BA2522"/>
      <c r="BB2522"/>
      <c r="BC2522"/>
      <c r="BD2522"/>
      <c r="BE2522"/>
      <c r="BF2522"/>
      <c r="BG2522"/>
      <c r="BH2522"/>
      <c r="BI2522"/>
      <c r="BJ2522"/>
      <c r="BK2522"/>
      <c r="BL2522"/>
      <c r="BM2522"/>
      <c r="BN2522"/>
      <c r="BO2522"/>
      <c r="BP2522"/>
      <c r="BQ2522"/>
      <c r="BR2522"/>
      <c r="BS2522"/>
      <c r="BT2522"/>
    </row>
    <row r="2523" spans="1:72" s="8" customFormat="1" x14ac:dyDescent="0.25">
      <c r="A2523" s="93"/>
      <c r="B2523" s="93"/>
      <c r="C2523" s="93"/>
      <c r="D2523" s="93"/>
      <c r="E2523" s="104"/>
      <c r="F2523" s="104"/>
      <c r="G2523" s="104"/>
      <c r="H2523" s="104"/>
      <c r="I2523" s="104"/>
      <c r="J2523" s="104"/>
      <c r="K2523" s="104"/>
      <c r="L2523" s="104"/>
      <c r="M2523"/>
      <c r="N2523"/>
      <c r="O2523"/>
      <c r="P2523"/>
      <c r="Q2523"/>
      <c r="R2523"/>
      <c r="S2523"/>
      <c r="T2523"/>
      <c r="U2523"/>
      <c r="V2523"/>
      <c r="W2523"/>
      <c r="X2523"/>
      <c r="Y2523"/>
      <c r="Z2523"/>
      <c r="AA2523"/>
      <c r="AB2523"/>
      <c r="AC2523"/>
      <c r="AD2523"/>
      <c r="AE2523"/>
      <c r="AF2523"/>
      <c r="AG2523"/>
      <c r="AH2523"/>
      <c r="AI2523"/>
      <c r="AJ2523"/>
      <c r="AK2523"/>
      <c r="AL2523"/>
      <c r="AM2523"/>
      <c r="AN2523"/>
      <c r="AO2523"/>
      <c r="AP2523"/>
      <c r="AQ2523"/>
      <c r="AR2523"/>
      <c r="AS2523"/>
      <c r="AT2523"/>
      <c r="AU2523"/>
      <c r="AV2523"/>
      <c r="AW2523"/>
      <c r="AX2523"/>
      <c r="AY2523"/>
      <c r="AZ2523"/>
      <c r="BA2523"/>
      <c r="BB2523"/>
      <c r="BC2523"/>
      <c r="BD2523"/>
      <c r="BE2523"/>
      <c r="BF2523"/>
      <c r="BG2523"/>
      <c r="BH2523"/>
      <c r="BI2523"/>
      <c r="BJ2523"/>
      <c r="BK2523"/>
      <c r="BL2523"/>
      <c r="BM2523"/>
      <c r="BN2523"/>
      <c r="BO2523"/>
      <c r="BP2523"/>
      <c r="BQ2523"/>
      <c r="BR2523"/>
      <c r="BS2523"/>
      <c r="BT2523"/>
    </row>
    <row r="2524" spans="1:72" s="8" customFormat="1" x14ac:dyDescent="0.25">
      <c r="A2524" s="93"/>
      <c r="B2524" s="93"/>
      <c r="C2524" s="93"/>
      <c r="D2524" s="93"/>
      <c r="E2524" s="104"/>
      <c r="F2524" s="104"/>
      <c r="G2524" s="104"/>
      <c r="H2524" s="104"/>
      <c r="I2524" s="104"/>
      <c r="J2524" s="104"/>
      <c r="K2524" s="104"/>
      <c r="L2524" s="104"/>
      <c r="M2524"/>
      <c r="N2524"/>
      <c r="O2524"/>
      <c r="P2524"/>
      <c r="Q2524"/>
      <c r="R2524"/>
      <c r="S2524"/>
      <c r="T2524"/>
      <c r="U2524"/>
      <c r="V2524"/>
      <c r="W2524"/>
      <c r="X2524"/>
      <c r="Y2524"/>
      <c r="Z2524"/>
      <c r="AA2524"/>
      <c r="AB2524"/>
      <c r="AC2524"/>
      <c r="AD2524"/>
      <c r="AE2524"/>
      <c r="AF2524"/>
      <c r="AG2524"/>
      <c r="AH2524"/>
      <c r="AI2524"/>
      <c r="AJ2524"/>
      <c r="AK2524"/>
      <c r="AL2524"/>
      <c r="AM2524"/>
      <c r="AN2524"/>
      <c r="AO2524"/>
      <c r="AP2524"/>
      <c r="AQ2524"/>
      <c r="AR2524"/>
      <c r="AS2524"/>
      <c r="AT2524"/>
      <c r="AU2524"/>
      <c r="AV2524"/>
      <c r="AW2524"/>
      <c r="AX2524"/>
      <c r="AY2524"/>
      <c r="AZ2524"/>
      <c r="BA2524"/>
      <c r="BB2524"/>
      <c r="BC2524"/>
      <c r="BD2524"/>
      <c r="BE2524"/>
      <c r="BF2524"/>
      <c r="BG2524"/>
      <c r="BH2524"/>
      <c r="BI2524"/>
      <c r="BJ2524"/>
      <c r="BK2524"/>
      <c r="BL2524"/>
      <c r="BM2524"/>
      <c r="BN2524"/>
      <c r="BO2524"/>
      <c r="BP2524"/>
      <c r="BQ2524"/>
      <c r="BR2524"/>
      <c r="BS2524"/>
      <c r="BT2524"/>
    </row>
    <row r="2525" spans="1:72" s="8" customFormat="1" x14ac:dyDescent="0.25">
      <c r="A2525" s="93"/>
      <c r="B2525" s="93"/>
      <c r="C2525" s="93"/>
      <c r="D2525" s="93"/>
      <c r="E2525" s="104"/>
      <c r="F2525" s="104"/>
      <c r="G2525" s="104"/>
      <c r="H2525" s="104"/>
      <c r="I2525" s="104"/>
      <c r="J2525" s="104"/>
      <c r="K2525" s="104"/>
      <c r="L2525" s="104"/>
      <c r="M2525"/>
      <c r="N2525"/>
      <c r="O2525"/>
      <c r="P2525"/>
      <c r="Q2525"/>
      <c r="R2525"/>
      <c r="S2525"/>
      <c r="T2525"/>
      <c r="U2525"/>
      <c r="V2525"/>
      <c r="W2525"/>
      <c r="X2525"/>
      <c r="Y2525"/>
      <c r="Z2525"/>
      <c r="AA2525"/>
      <c r="AB2525"/>
      <c r="AC2525"/>
      <c r="AD2525"/>
      <c r="AE2525"/>
      <c r="AF2525"/>
      <c r="AG2525"/>
      <c r="AH2525"/>
      <c r="AI2525"/>
      <c r="AJ2525"/>
      <c r="AK2525"/>
      <c r="AL2525"/>
      <c r="AM2525"/>
      <c r="AN2525"/>
      <c r="AO2525"/>
      <c r="AP2525"/>
      <c r="AQ2525"/>
      <c r="AR2525"/>
      <c r="AS2525"/>
      <c r="AT2525"/>
      <c r="AU2525"/>
      <c r="AV2525"/>
      <c r="AW2525"/>
      <c r="AX2525"/>
      <c r="AY2525"/>
      <c r="AZ2525"/>
      <c r="BA2525"/>
      <c r="BB2525"/>
      <c r="BC2525"/>
      <c r="BD2525"/>
      <c r="BE2525"/>
      <c r="BF2525"/>
      <c r="BG2525"/>
      <c r="BH2525"/>
      <c r="BI2525"/>
      <c r="BJ2525"/>
      <c r="BK2525"/>
      <c r="BL2525"/>
      <c r="BM2525"/>
      <c r="BN2525"/>
      <c r="BO2525"/>
      <c r="BP2525"/>
      <c r="BQ2525"/>
      <c r="BR2525"/>
      <c r="BS2525"/>
      <c r="BT2525"/>
    </row>
    <row r="2526" spans="1:72" s="8" customFormat="1" x14ac:dyDescent="0.25">
      <c r="A2526" s="93"/>
      <c r="B2526" s="93"/>
      <c r="C2526" s="93"/>
      <c r="D2526" s="93"/>
      <c r="E2526" s="104"/>
      <c r="F2526" s="104"/>
      <c r="G2526" s="104"/>
      <c r="H2526" s="104"/>
      <c r="I2526" s="104"/>
      <c r="J2526" s="104"/>
      <c r="K2526" s="104"/>
      <c r="L2526" s="104"/>
      <c r="M2526"/>
      <c r="N2526"/>
      <c r="O2526"/>
      <c r="P2526"/>
      <c r="Q2526"/>
      <c r="R2526"/>
      <c r="S2526"/>
      <c r="T2526"/>
      <c r="U2526"/>
      <c r="V2526"/>
      <c r="W2526"/>
      <c r="X2526"/>
      <c r="Y2526"/>
      <c r="Z2526"/>
      <c r="AA2526"/>
      <c r="AB2526"/>
      <c r="AC2526"/>
      <c r="AD2526"/>
      <c r="AE2526"/>
      <c r="AF2526"/>
      <c r="AG2526"/>
      <c r="AH2526"/>
      <c r="AI2526"/>
      <c r="AJ2526"/>
      <c r="AK2526"/>
      <c r="AL2526"/>
      <c r="AM2526"/>
      <c r="AN2526"/>
      <c r="AO2526"/>
      <c r="AP2526"/>
      <c r="AQ2526"/>
      <c r="AR2526"/>
      <c r="AS2526"/>
      <c r="AT2526"/>
      <c r="AU2526"/>
      <c r="AV2526"/>
      <c r="AW2526"/>
      <c r="AX2526"/>
      <c r="AY2526"/>
      <c r="AZ2526"/>
      <c r="BA2526"/>
      <c r="BB2526"/>
      <c r="BC2526"/>
      <c r="BD2526"/>
      <c r="BE2526"/>
      <c r="BF2526"/>
      <c r="BG2526"/>
      <c r="BH2526"/>
      <c r="BI2526"/>
      <c r="BJ2526"/>
      <c r="BK2526"/>
      <c r="BL2526"/>
      <c r="BM2526"/>
      <c r="BN2526"/>
      <c r="BO2526"/>
      <c r="BP2526"/>
      <c r="BQ2526"/>
      <c r="BR2526"/>
      <c r="BS2526"/>
      <c r="BT2526"/>
    </row>
    <row r="2527" spans="1:72" s="8" customFormat="1" x14ac:dyDescent="0.25">
      <c r="A2527" s="93"/>
      <c r="B2527" s="93"/>
      <c r="C2527" s="93"/>
      <c r="D2527" s="93"/>
      <c r="E2527" s="104"/>
      <c r="F2527" s="104"/>
      <c r="G2527" s="104"/>
      <c r="H2527" s="104"/>
      <c r="I2527" s="104"/>
      <c r="J2527" s="104"/>
      <c r="K2527" s="104"/>
      <c r="L2527" s="104"/>
      <c r="M2527"/>
      <c r="N2527"/>
      <c r="O2527"/>
      <c r="P2527"/>
      <c r="Q2527"/>
      <c r="R2527"/>
      <c r="S2527"/>
      <c r="T2527"/>
      <c r="U2527"/>
      <c r="V2527"/>
      <c r="W2527"/>
      <c r="X2527"/>
      <c r="Y2527"/>
      <c r="Z2527"/>
      <c r="AA2527"/>
      <c r="AB2527"/>
      <c r="AC2527"/>
      <c r="AD2527"/>
      <c r="AE2527"/>
      <c r="AF2527"/>
      <c r="AG2527"/>
      <c r="AH2527"/>
      <c r="AI2527"/>
      <c r="AJ2527"/>
      <c r="AK2527"/>
      <c r="AL2527"/>
      <c r="AM2527"/>
      <c r="AN2527"/>
      <c r="AO2527"/>
      <c r="AP2527"/>
      <c r="AQ2527"/>
      <c r="AR2527"/>
      <c r="AS2527"/>
      <c r="AT2527"/>
      <c r="AU2527"/>
      <c r="AV2527"/>
      <c r="AW2527"/>
      <c r="AX2527"/>
      <c r="AY2527"/>
      <c r="AZ2527"/>
      <c r="BA2527"/>
      <c r="BB2527"/>
      <c r="BC2527"/>
      <c r="BD2527"/>
      <c r="BE2527"/>
      <c r="BF2527"/>
      <c r="BG2527"/>
      <c r="BH2527"/>
      <c r="BI2527"/>
      <c r="BJ2527"/>
      <c r="BK2527"/>
      <c r="BL2527"/>
      <c r="BM2527"/>
      <c r="BN2527"/>
      <c r="BO2527"/>
      <c r="BP2527"/>
      <c r="BQ2527"/>
      <c r="BR2527"/>
      <c r="BS2527"/>
      <c r="BT2527"/>
    </row>
    <row r="2528" spans="1:72" s="8" customFormat="1" x14ac:dyDescent="0.25">
      <c r="A2528" s="93"/>
      <c r="B2528" s="93"/>
      <c r="C2528" s="93"/>
      <c r="D2528" s="93"/>
      <c r="E2528" s="104"/>
      <c r="F2528" s="104"/>
      <c r="G2528" s="104"/>
      <c r="H2528" s="104"/>
      <c r="I2528" s="104"/>
      <c r="J2528" s="104"/>
      <c r="K2528" s="104"/>
      <c r="L2528" s="104"/>
      <c r="M2528"/>
      <c r="N2528"/>
      <c r="O2528"/>
      <c r="P2528"/>
      <c r="Q2528"/>
      <c r="R2528"/>
      <c r="S2528"/>
      <c r="T2528"/>
      <c r="U2528"/>
      <c r="V2528"/>
      <c r="W2528"/>
      <c r="X2528"/>
      <c r="Y2528"/>
      <c r="Z2528"/>
      <c r="AA2528"/>
      <c r="AB2528"/>
      <c r="AC2528"/>
      <c r="AD2528"/>
      <c r="AE2528"/>
      <c r="AF2528"/>
      <c r="AG2528"/>
      <c r="AH2528"/>
      <c r="AI2528"/>
      <c r="AJ2528"/>
      <c r="AK2528"/>
      <c r="AL2528"/>
      <c r="AM2528"/>
      <c r="AN2528"/>
      <c r="AO2528"/>
      <c r="AP2528"/>
      <c r="AQ2528"/>
      <c r="AR2528"/>
      <c r="AS2528"/>
      <c r="AT2528"/>
      <c r="AU2528"/>
      <c r="AV2528"/>
      <c r="AW2528"/>
      <c r="AX2528"/>
      <c r="AY2528"/>
      <c r="AZ2528"/>
      <c r="BA2528"/>
      <c r="BB2528"/>
      <c r="BC2528"/>
      <c r="BD2528"/>
      <c r="BE2528"/>
      <c r="BF2528"/>
      <c r="BG2528"/>
      <c r="BH2528"/>
      <c r="BI2528"/>
      <c r="BJ2528"/>
      <c r="BK2528"/>
      <c r="BL2528"/>
      <c r="BM2528"/>
      <c r="BN2528"/>
      <c r="BO2528"/>
      <c r="BP2528"/>
      <c r="BQ2528"/>
      <c r="BR2528"/>
      <c r="BS2528"/>
      <c r="BT2528"/>
    </row>
    <row r="2529" spans="1:72" s="8" customFormat="1" x14ac:dyDescent="0.25">
      <c r="A2529" s="93"/>
      <c r="B2529" s="93"/>
      <c r="C2529" s="93"/>
      <c r="D2529" s="93"/>
      <c r="E2529" s="104"/>
      <c r="F2529" s="104"/>
      <c r="G2529" s="104"/>
      <c r="H2529" s="104"/>
      <c r="I2529" s="104"/>
      <c r="J2529" s="104"/>
      <c r="K2529" s="104"/>
      <c r="L2529" s="104"/>
      <c r="M2529"/>
      <c r="N2529"/>
      <c r="O2529"/>
      <c r="P2529"/>
      <c r="Q2529"/>
      <c r="R2529"/>
      <c r="S2529"/>
      <c r="T2529"/>
      <c r="U2529"/>
      <c r="V2529"/>
      <c r="W2529"/>
      <c r="X2529"/>
      <c r="Y2529"/>
      <c r="Z2529"/>
      <c r="AA2529"/>
      <c r="AB2529"/>
      <c r="AC2529"/>
      <c r="AD2529"/>
      <c r="AE2529"/>
      <c r="AF2529"/>
      <c r="AG2529"/>
      <c r="AH2529"/>
      <c r="AI2529"/>
      <c r="AJ2529"/>
      <c r="AK2529"/>
      <c r="AL2529"/>
      <c r="AM2529"/>
      <c r="AN2529"/>
      <c r="AO2529"/>
      <c r="AP2529"/>
      <c r="AQ2529"/>
      <c r="AR2529"/>
      <c r="AS2529"/>
      <c r="AT2529"/>
      <c r="AU2529"/>
      <c r="AV2529"/>
      <c r="AW2529"/>
      <c r="AX2529"/>
      <c r="AY2529"/>
      <c r="AZ2529"/>
      <c r="BA2529"/>
      <c r="BB2529"/>
      <c r="BC2529"/>
      <c r="BD2529"/>
      <c r="BE2529"/>
      <c r="BF2529"/>
      <c r="BG2529"/>
      <c r="BH2529"/>
      <c r="BI2529"/>
      <c r="BJ2529"/>
      <c r="BK2529"/>
      <c r="BL2529"/>
      <c r="BM2529"/>
      <c r="BN2529"/>
      <c r="BO2529"/>
      <c r="BP2529"/>
      <c r="BQ2529"/>
      <c r="BR2529"/>
      <c r="BS2529"/>
      <c r="BT2529"/>
    </row>
    <row r="2530" spans="1:72" s="8" customFormat="1" x14ac:dyDescent="0.25">
      <c r="A2530" s="93"/>
      <c r="B2530" s="93"/>
      <c r="C2530" s="93"/>
      <c r="D2530" s="93"/>
      <c r="E2530" s="104"/>
      <c r="F2530" s="104"/>
      <c r="G2530" s="104"/>
      <c r="H2530" s="104"/>
      <c r="I2530" s="104"/>
      <c r="J2530" s="104"/>
      <c r="K2530" s="104"/>
      <c r="L2530" s="104"/>
      <c r="M2530"/>
      <c r="N2530"/>
      <c r="O2530"/>
      <c r="P2530"/>
      <c r="Q2530"/>
      <c r="R2530"/>
      <c r="S2530"/>
      <c r="T2530"/>
      <c r="U2530"/>
      <c r="V2530"/>
      <c r="W2530"/>
      <c r="X2530"/>
      <c r="Y2530"/>
      <c r="Z2530"/>
      <c r="AA2530"/>
      <c r="AB2530"/>
      <c r="AC2530"/>
      <c r="AD2530"/>
      <c r="AE2530"/>
      <c r="AF2530"/>
      <c r="AG2530"/>
      <c r="AH2530"/>
      <c r="AI2530"/>
      <c r="AJ2530"/>
      <c r="AK2530"/>
      <c r="AL2530"/>
      <c r="AM2530"/>
      <c r="AN2530"/>
      <c r="AO2530"/>
      <c r="AP2530"/>
      <c r="AQ2530"/>
      <c r="AR2530"/>
      <c r="AS2530"/>
      <c r="AT2530"/>
      <c r="AU2530"/>
      <c r="AV2530"/>
      <c r="AW2530"/>
      <c r="AX2530"/>
      <c r="AY2530"/>
      <c r="AZ2530"/>
      <c r="BA2530"/>
      <c r="BB2530"/>
      <c r="BC2530"/>
      <c r="BD2530"/>
      <c r="BE2530"/>
      <c r="BF2530"/>
      <c r="BG2530"/>
      <c r="BH2530"/>
      <c r="BI2530"/>
      <c r="BJ2530"/>
      <c r="BK2530"/>
      <c r="BL2530"/>
      <c r="BM2530"/>
      <c r="BN2530"/>
      <c r="BO2530"/>
      <c r="BP2530"/>
      <c r="BQ2530"/>
      <c r="BR2530"/>
      <c r="BS2530"/>
      <c r="BT2530"/>
    </row>
    <row r="2531" spans="1:72" s="8" customFormat="1" x14ac:dyDescent="0.25">
      <c r="A2531" s="93"/>
      <c r="B2531" s="93"/>
      <c r="C2531" s="93"/>
      <c r="D2531" s="93"/>
      <c r="E2531" s="104"/>
      <c r="F2531" s="104"/>
      <c r="G2531" s="104"/>
      <c r="H2531" s="104"/>
      <c r="I2531" s="104"/>
      <c r="J2531" s="104"/>
      <c r="K2531" s="104"/>
      <c r="L2531" s="104"/>
      <c r="M2531"/>
      <c r="N2531"/>
      <c r="O2531"/>
      <c r="P2531"/>
      <c r="Q2531"/>
      <c r="R2531"/>
      <c r="S2531"/>
      <c r="T2531"/>
      <c r="U2531"/>
      <c r="V2531"/>
      <c r="W2531"/>
      <c r="X2531"/>
      <c r="Y2531"/>
      <c r="Z2531"/>
      <c r="AA2531"/>
      <c r="AB2531"/>
      <c r="AC2531"/>
      <c r="AD2531"/>
      <c r="AE2531"/>
      <c r="AF2531"/>
      <c r="AG2531"/>
      <c r="AH2531"/>
      <c r="AI2531"/>
      <c r="AJ2531"/>
      <c r="AK2531"/>
      <c r="AL2531"/>
      <c r="AM2531"/>
      <c r="AN2531"/>
      <c r="AO2531"/>
      <c r="AP2531"/>
      <c r="AQ2531"/>
      <c r="AR2531"/>
      <c r="AS2531"/>
      <c r="AT2531"/>
      <c r="AU2531"/>
      <c r="AV2531"/>
      <c r="AW2531"/>
      <c r="AX2531"/>
      <c r="AY2531"/>
      <c r="AZ2531"/>
      <c r="BA2531"/>
      <c r="BB2531"/>
      <c r="BC2531"/>
      <c r="BD2531"/>
      <c r="BE2531"/>
      <c r="BF2531"/>
      <c r="BG2531"/>
      <c r="BH2531"/>
      <c r="BI2531"/>
      <c r="BJ2531"/>
      <c r="BK2531"/>
      <c r="BL2531"/>
      <c r="BM2531"/>
      <c r="BN2531"/>
      <c r="BO2531"/>
      <c r="BP2531"/>
      <c r="BQ2531"/>
      <c r="BR2531"/>
      <c r="BS2531"/>
      <c r="BT2531"/>
    </row>
    <row r="2532" spans="1:72" s="8" customFormat="1" x14ac:dyDescent="0.25">
      <c r="A2532" s="93"/>
      <c r="B2532" s="93"/>
      <c r="C2532" s="93"/>
      <c r="D2532" s="93"/>
      <c r="E2532" s="104"/>
      <c r="F2532" s="104"/>
      <c r="G2532" s="104"/>
      <c r="H2532" s="104"/>
      <c r="I2532" s="104"/>
      <c r="J2532" s="104"/>
      <c r="K2532" s="104"/>
      <c r="L2532" s="104"/>
      <c r="M2532"/>
      <c r="N2532"/>
      <c r="O2532"/>
      <c r="P2532"/>
      <c r="Q2532"/>
      <c r="R2532"/>
      <c r="S2532"/>
      <c r="T2532"/>
      <c r="U2532"/>
      <c r="V2532"/>
      <c r="W2532"/>
      <c r="X2532"/>
      <c r="Y2532"/>
      <c r="Z2532"/>
      <c r="AA2532"/>
      <c r="AB2532"/>
      <c r="AC2532"/>
      <c r="AD2532"/>
      <c r="AE2532"/>
      <c r="AF2532"/>
      <c r="AG2532"/>
      <c r="AH2532"/>
      <c r="AI2532"/>
      <c r="AJ2532"/>
      <c r="AK2532"/>
      <c r="AL2532"/>
      <c r="AM2532"/>
      <c r="AN2532"/>
      <c r="AO2532"/>
      <c r="AP2532"/>
      <c r="AQ2532"/>
      <c r="AR2532"/>
      <c r="AS2532"/>
      <c r="AT2532"/>
      <c r="AU2532"/>
      <c r="AV2532"/>
      <c r="AW2532"/>
      <c r="AX2532"/>
      <c r="AY2532"/>
      <c r="AZ2532"/>
      <c r="BA2532"/>
      <c r="BB2532"/>
      <c r="BC2532"/>
      <c r="BD2532"/>
      <c r="BE2532"/>
      <c r="BF2532"/>
      <c r="BG2532"/>
      <c r="BH2532"/>
      <c r="BI2532"/>
      <c r="BJ2532"/>
      <c r="BK2532"/>
      <c r="BL2532"/>
      <c r="BM2532"/>
      <c r="BN2532"/>
      <c r="BO2532"/>
      <c r="BP2532"/>
      <c r="BQ2532"/>
      <c r="BR2532"/>
      <c r="BS2532"/>
      <c r="BT2532"/>
    </row>
    <row r="2533" spans="1:72" s="8" customFormat="1" x14ac:dyDescent="0.25">
      <c r="A2533" s="93"/>
      <c r="B2533" s="93"/>
      <c r="C2533" s="93"/>
      <c r="D2533" s="93"/>
      <c r="E2533" s="104"/>
      <c r="F2533" s="104"/>
      <c r="G2533" s="104"/>
      <c r="H2533" s="104"/>
      <c r="I2533" s="104"/>
      <c r="J2533" s="104"/>
      <c r="K2533" s="104"/>
      <c r="L2533" s="104"/>
      <c r="M2533"/>
      <c r="N2533"/>
      <c r="O2533"/>
      <c r="P2533"/>
      <c r="Q2533"/>
      <c r="R2533"/>
      <c r="S2533"/>
      <c r="T2533"/>
      <c r="U2533"/>
      <c r="V2533"/>
      <c r="W2533"/>
      <c r="X2533"/>
      <c r="Y2533"/>
      <c r="Z2533"/>
      <c r="AA2533"/>
      <c r="AB2533"/>
      <c r="AC2533"/>
      <c r="AD2533"/>
      <c r="AE2533"/>
      <c r="AF2533"/>
      <c r="AG2533"/>
      <c r="AH2533"/>
      <c r="AI2533"/>
      <c r="AJ2533"/>
      <c r="AK2533"/>
      <c r="AL2533"/>
      <c r="AM2533"/>
      <c r="AN2533"/>
      <c r="AO2533"/>
      <c r="AP2533"/>
      <c r="AQ2533"/>
      <c r="AR2533"/>
      <c r="AS2533"/>
      <c r="AT2533"/>
      <c r="AU2533"/>
      <c r="AV2533"/>
      <c r="AW2533"/>
      <c r="AX2533"/>
      <c r="AY2533"/>
      <c r="AZ2533"/>
      <c r="BA2533"/>
      <c r="BB2533"/>
      <c r="BC2533"/>
      <c r="BD2533"/>
      <c r="BE2533"/>
      <c r="BF2533"/>
      <c r="BG2533"/>
      <c r="BH2533"/>
      <c r="BI2533"/>
      <c r="BJ2533"/>
      <c r="BK2533"/>
      <c r="BL2533"/>
      <c r="BM2533"/>
      <c r="BN2533"/>
      <c r="BO2533"/>
      <c r="BP2533"/>
      <c r="BQ2533"/>
      <c r="BR2533"/>
      <c r="BS2533"/>
      <c r="BT2533"/>
    </row>
    <row r="2534" spans="1:72" s="8" customFormat="1" x14ac:dyDescent="0.25">
      <c r="A2534" s="93"/>
      <c r="B2534" s="93"/>
      <c r="C2534" s="93"/>
      <c r="D2534" s="93"/>
      <c r="E2534" s="104"/>
      <c r="F2534" s="104"/>
      <c r="G2534" s="104"/>
      <c r="H2534" s="104"/>
      <c r="I2534" s="104"/>
      <c r="J2534" s="104"/>
      <c r="K2534" s="104"/>
      <c r="L2534" s="104"/>
      <c r="M2534"/>
      <c r="N2534"/>
      <c r="O2534"/>
      <c r="P2534"/>
      <c r="Q2534"/>
      <c r="R2534"/>
      <c r="S2534"/>
      <c r="T2534"/>
      <c r="U2534"/>
      <c r="V2534"/>
      <c r="W2534"/>
      <c r="X2534"/>
      <c r="Y2534"/>
      <c r="Z2534"/>
      <c r="AA2534"/>
      <c r="AB2534"/>
      <c r="AC2534"/>
      <c r="AD2534"/>
      <c r="AE2534"/>
      <c r="AF2534"/>
      <c r="AG2534"/>
      <c r="AH2534"/>
      <c r="AI2534"/>
      <c r="AJ2534"/>
      <c r="AK2534"/>
      <c r="AL2534"/>
      <c r="AM2534"/>
      <c r="AN2534"/>
      <c r="AO2534"/>
      <c r="AP2534"/>
      <c r="AQ2534"/>
      <c r="AR2534"/>
      <c r="AS2534"/>
      <c r="AT2534"/>
      <c r="AU2534"/>
      <c r="AV2534"/>
      <c r="AW2534"/>
      <c r="AX2534"/>
      <c r="AY2534"/>
      <c r="AZ2534"/>
      <c r="BA2534"/>
      <c r="BB2534"/>
      <c r="BC2534"/>
      <c r="BD2534"/>
      <c r="BE2534"/>
      <c r="BF2534"/>
      <c r="BG2534"/>
      <c r="BH2534"/>
      <c r="BI2534"/>
      <c r="BJ2534"/>
      <c r="BK2534"/>
      <c r="BL2534"/>
      <c r="BM2534"/>
      <c r="BN2534"/>
      <c r="BO2534"/>
      <c r="BP2534"/>
      <c r="BQ2534"/>
      <c r="BR2534"/>
      <c r="BS2534"/>
      <c r="BT2534"/>
    </row>
    <row r="2535" spans="1:72" s="8" customFormat="1" x14ac:dyDescent="0.25">
      <c r="A2535" s="93"/>
      <c r="B2535" s="93"/>
      <c r="C2535" s="93"/>
      <c r="D2535" s="93"/>
      <c r="E2535" s="104"/>
      <c r="F2535" s="104"/>
      <c r="G2535" s="104"/>
      <c r="H2535" s="104"/>
      <c r="I2535" s="104"/>
      <c r="J2535" s="104"/>
      <c r="K2535" s="104"/>
      <c r="L2535" s="104"/>
      <c r="M2535"/>
      <c r="N2535"/>
      <c r="O2535"/>
      <c r="P2535"/>
      <c r="Q2535"/>
      <c r="R2535"/>
      <c r="S2535"/>
      <c r="T2535"/>
      <c r="U2535"/>
      <c r="V2535"/>
      <c r="W2535"/>
      <c r="X2535"/>
      <c r="Y2535"/>
      <c r="Z2535"/>
      <c r="AA2535"/>
      <c r="AB2535"/>
      <c r="AC2535"/>
      <c r="AD2535"/>
      <c r="AE2535"/>
      <c r="AF2535"/>
      <c r="AG2535"/>
      <c r="AH2535"/>
      <c r="AI2535"/>
      <c r="AJ2535"/>
      <c r="AK2535"/>
      <c r="AL2535"/>
      <c r="AM2535"/>
      <c r="AN2535"/>
      <c r="AO2535"/>
      <c r="AP2535"/>
      <c r="AQ2535"/>
      <c r="AR2535"/>
      <c r="AS2535"/>
      <c r="AT2535"/>
      <c r="AU2535"/>
      <c r="AV2535"/>
      <c r="AW2535"/>
      <c r="AX2535"/>
      <c r="AY2535"/>
      <c r="AZ2535"/>
      <c r="BA2535"/>
      <c r="BB2535"/>
      <c r="BC2535"/>
      <c r="BD2535"/>
      <c r="BE2535"/>
      <c r="BF2535"/>
      <c r="BG2535"/>
      <c r="BH2535"/>
      <c r="BI2535"/>
      <c r="BJ2535"/>
      <c r="BK2535"/>
      <c r="BL2535"/>
      <c r="BM2535"/>
      <c r="BN2535"/>
      <c r="BO2535"/>
      <c r="BP2535"/>
      <c r="BQ2535"/>
      <c r="BR2535"/>
      <c r="BS2535"/>
      <c r="BT2535"/>
    </row>
    <row r="2536" spans="1:72" s="8" customFormat="1" x14ac:dyDescent="0.25">
      <c r="A2536" s="93"/>
      <c r="B2536" s="93"/>
      <c r="C2536" s="93"/>
      <c r="D2536" s="93"/>
      <c r="E2536" s="104"/>
      <c r="F2536" s="104"/>
      <c r="G2536" s="104"/>
      <c r="H2536" s="104"/>
      <c r="I2536" s="104"/>
      <c r="J2536" s="104"/>
      <c r="K2536" s="104"/>
      <c r="L2536" s="104"/>
      <c r="M2536"/>
      <c r="N2536"/>
      <c r="O2536"/>
      <c r="P2536"/>
      <c r="Q2536"/>
      <c r="R2536"/>
      <c r="S2536"/>
      <c r="T2536"/>
      <c r="U2536"/>
      <c r="V2536"/>
      <c r="W2536"/>
      <c r="X2536"/>
      <c r="Y2536"/>
      <c r="Z2536"/>
      <c r="AA2536"/>
      <c r="AB2536"/>
      <c r="AC2536"/>
      <c r="AD2536"/>
      <c r="AE2536"/>
      <c r="AF2536"/>
      <c r="AG2536"/>
      <c r="AH2536"/>
      <c r="AI2536"/>
      <c r="AJ2536"/>
      <c r="AK2536"/>
      <c r="AL2536"/>
      <c r="AM2536"/>
      <c r="AN2536"/>
      <c r="AO2536"/>
      <c r="AP2536"/>
      <c r="AQ2536"/>
      <c r="AR2536"/>
      <c r="AS2536"/>
      <c r="AT2536"/>
      <c r="AU2536"/>
      <c r="AV2536"/>
      <c r="AW2536"/>
      <c r="AX2536"/>
      <c r="AY2536"/>
      <c r="AZ2536"/>
      <c r="BA2536"/>
      <c r="BB2536"/>
      <c r="BC2536"/>
      <c r="BD2536"/>
      <c r="BE2536"/>
      <c r="BF2536"/>
      <c r="BG2536"/>
      <c r="BH2536"/>
      <c r="BI2536"/>
      <c r="BJ2536"/>
      <c r="BK2536"/>
      <c r="BL2536"/>
      <c r="BM2536"/>
      <c r="BN2536"/>
      <c r="BO2536"/>
      <c r="BP2536"/>
      <c r="BQ2536"/>
      <c r="BR2536"/>
      <c r="BS2536"/>
      <c r="BT2536"/>
    </row>
    <row r="2537" spans="1:72" s="8" customFormat="1" x14ac:dyDescent="0.25">
      <c r="A2537" s="93"/>
      <c r="B2537" s="93"/>
      <c r="C2537" s="93"/>
      <c r="D2537" s="93"/>
      <c r="E2537" s="104"/>
      <c r="F2537" s="104"/>
      <c r="G2537" s="104"/>
      <c r="H2537" s="104"/>
      <c r="I2537" s="104"/>
      <c r="J2537" s="104"/>
      <c r="K2537" s="104"/>
      <c r="L2537" s="104"/>
      <c r="M2537"/>
      <c r="N2537"/>
      <c r="O2537"/>
      <c r="P2537"/>
      <c r="Q2537"/>
      <c r="R2537"/>
      <c r="S2537"/>
      <c r="T2537"/>
      <c r="U2537"/>
      <c r="V2537"/>
      <c r="W2537"/>
      <c r="X2537"/>
      <c r="Y2537"/>
      <c r="Z2537"/>
      <c r="AA2537"/>
      <c r="AB2537"/>
      <c r="AC2537"/>
      <c r="AD2537"/>
      <c r="AE2537"/>
      <c r="AF2537"/>
      <c r="AG2537"/>
      <c r="AH2537"/>
      <c r="AI2537"/>
      <c r="AJ2537"/>
      <c r="AK2537"/>
      <c r="AL2537"/>
      <c r="AM2537"/>
      <c r="AN2537"/>
      <c r="AO2537"/>
      <c r="AP2537"/>
      <c r="AQ2537"/>
      <c r="AR2537"/>
      <c r="AS2537"/>
      <c r="AT2537"/>
      <c r="AU2537"/>
      <c r="AV2537"/>
      <c r="AW2537"/>
      <c r="AX2537"/>
      <c r="AY2537"/>
      <c r="AZ2537"/>
      <c r="BA2537"/>
      <c r="BB2537"/>
      <c r="BC2537"/>
      <c r="BD2537"/>
      <c r="BE2537"/>
      <c r="BF2537"/>
      <c r="BG2537"/>
      <c r="BH2537"/>
      <c r="BI2537"/>
      <c r="BJ2537"/>
      <c r="BK2537"/>
      <c r="BL2537"/>
      <c r="BM2537"/>
      <c r="BN2537"/>
      <c r="BO2537"/>
      <c r="BP2537"/>
      <c r="BQ2537"/>
      <c r="BR2537"/>
      <c r="BS2537"/>
      <c r="BT2537"/>
    </row>
    <row r="2538" spans="1:72" s="8" customFormat="1" x14ac:dyDescent="0.25">
      <c r="A2538" s="93"/>
      <c r="B2538" s="93"/>
      <c r="C2538" s="93"/>
      <c r="D2538" s="93"/>
      <c r="E2538" s="104"/>
      <c r="F2538" s="104"/>
      <c r="G2538" s="104"/>
      <c r="H2538" s="104"/>
      <c r="I2538" s="104"/>
      <c r="J2538" s="104"/>
      <c r="K2538" s="104"/>
      <c r="L2538" s="104"/>
      <c r="M2538"/>
      <c r="N2538"/>
      <c r="O2538"/>
      <c r="P2538"/>
      <c r="Q2538"/>
      <c r="R2538"/>
      <c r="S2538"/>
      <c r="T2538"/>
      <c r="U2538"/>
      <c r="V2538"/>
      <c r="W2538"/>
      <c r="X2538"/>
      <c r="Y2538"/>
      <c r="Z2538"/>
      <c r="AA2538"/>
      <c r="AB2538"/>
      <c r="AC2538"/>
      <c r="AD2538"/>
      <c r="AE2538"/>
      <c r="AF2538"/>
      <c r="AG2538"/>
      <c r="AH2538"/>
      <c r="AI2538"/>
      <c r="AJ2538"/>
      <c r="AK2538"/>
      <c r="AL2538"/>
      <c r="AM2538"/>
      <c r="AN2538"/>
      <c r="AO2538"/>
      <c r="AP2538"/>
      <c r="AQ2538"/>
      <c r="AR2538"/>
      <c r="AS2538"/>
      <c r="AT2538"/>
      <c r="AU2538"/>
      <c r="AV2538"/>
      <c r="AW2538"/>
      <c r="AX2538"/>
      <c r="AY2538"/>
      <c r="AZ2538"/>
      <c r="BA2538"/>
      <c r="BB2538"/>
      <c r="BC2538"/>
      <c r="BD2538"/>
      <c r="BE2538"/>
      <c r="BF2538"/>
      <c r="BG2538"/>
      <c r="BH2538"/>
      <c r="BI2538"/>
      <c r="BJ2538"/>
      <c r="BK2538"/>
      <c r="BL2538"/>
      <c r="BM2538"/>
      <c r="BN2538"/>
      <c r="BO2538"/>
      <c r="BP2538"/>
      <c r="BQ2538"/>
      <c r="BR2538"/>
      <c r="BS2538"/>
      <c r="BT2538"/>
    </row>
    <row r="2539" spans="1:72" s="8" customFormat="1" x14ac:dyDescent="0.25">
      <c r="A2539" s="93"/>
      <c r="B2539" s="93"/>
      <c r="C2539" s="93"/>
      <c r="D2539" s="93"/>
      <c r="E2539" s="104"/>
      <c r="F2539" s="104"/>
      <c r="G2539" s="104"/>
      <c r="H2539" s="104"/>
      <c r="I2539" s="104"/>
      <c r="J2539" s="104"/>
      <c r="K2539" s="104"/>
      <c r="L2539" s="104"/>
      <c r="M2539"/>
      <c r="N2539"/>
      <c r="O2539"/>
      <c r="P2539"/>
      <c r="Q2539"/>
      <c r="R2539"/>
      <c r="S2539"/>
      <c r="T2539"/>
      <c r="U2539"/>
      <c r="V2539"/>
      <c r="W2539"/>
      <c r="X2539"/>
      <c r="Y2539"/>
      <c r="Z2539"/>
      <c r="AA2539"/>
      <c r="AB2539"/>
      <c r="AC2539"/>
      <c r="AD2539"/>
      <c r="AE2539"/>
      <c r="AF2539"/>
      <c r="AG2539"/>
      <c r="AH2539"/>
      <c r="AI2539"/>
      <c r="AJ2539"/>
      <c r="AK2539"/>
      <c r="AL2539"/>
      <c r="AM2539"/>
      <c r="AN2539"/>
      <c r="AO2539"/>
      <c r="AP2539"/>
      <c r="AQ2539"/>
      <c r="AR2539"/>
      <c r="AS2539"/>
      <c r="AT2539"/>
      <c r="AU2539"/>
      <c r="AV2539"/>
      <c r="AW2539"/>
      <c r="AX2539"/>
      <c r="AY2539"/>
      <c r="AZ2539"/>
      <c r="BA2539"/>
      <c r="BB2539"/>
      <c r="BC2539"/>
      <c r="BD2539"/>
      <c r="BE2539"/>
      <c r="BF2539"/>
      <c r="BG2539"/>
      <c r="BH2539"/>
      <c r="BI2539"/>
      <c r="BJ2539"/>
      <c r="BK2539"/>
      <c r="BL2539"/>
      <c r="BM2539"/>
      <c r="BN2539"/>
      <c r="BO2539"/>
      <c r="BP2539"/>
      <c r="BQ2539"/>
      <c r="BR2539"/>
      <c r="BS2539"/>
      <c r="BT2539"/>
    </row>
    <row r="2540" spans="1:72" s="8" customFormat="1" x14ac:dyDescent="0.25">
      <c r="A2540" s="93"/>
      <c r="B2540" s="93"/>
      <c r="C2540" s="93"/>
      <c r="D2540" s="93"/>
      <c r="E2540" s="104"/>
      <c r="F2540" s="104"/>
      <c r="G2540" s="104"/>
      <c r="H2540" s="104"/>
      <c r="I2540" s="104"/>
      <c r="J2540" s="104"/>
      <c r="K2540" s="104"/>
      <c r="L2540" s="104"/>
      <c r="M2540"/>
      <c r="N2540"/>
      <c r="O2540"/>
      <c r="P2540"/>
      <c r="Q2540"/>
      <c r="R2540"/>
      <c r="S2540"/>
      <c r="T2540"/>
      <c r="U2540"/>
      <c r="V2540"/>
      <c r="W2540"/>
      <c r="X2540"/>
      <c r="Y2540"/>
      <c r="Z2540"/>
      <c r="AA2540"/>
      <c r="AB2540"/>
      <c r="AC2540"/>
      <c r="AD2540"/>
      <c r="AE2540"/>
      <c r="AF2540"/>
      <c r="AG2540"/>
      <c r="AH2540"/>
      <c r="AI2540"/>
      <c r="AJ2540"/>
      <c r="AK2540"/>
      <c r="AL2540"/>
      <c r="AM2540"/>
      <c r="AN2540"/>
      <c r="AO2540"/>
      <c r="AP2540"/>
      <c r="AQ2540"/>
      <c r="AR2540"/>
      <c r="AS2540"/>
      <c r="AT2540"/>
      <c r="AU2540"/>
      <c r="AV2540"/>
      <c r="AW2540"/>
      <c r="AX2540"/>
      <c r="AY2540"/>
      <c r="AZ2540"/>
      <c r="BA2540"/>
      <c r="BB2540"/>
      <c r="BC2540"/>
      <c r="BD2540"/>
      <c r="BE2540"/>
      <c r="BF2540"/>
      <c r="BG2540"/>
      <c r="BH2540"/>
      <c r="BI2540"/>
      <c r="BJ2540"/>
      <c r="BK2540"/>
      <c r="BL2540"/>
      <c r="BM2540"/>
      <c r="BN2540"/>
      <c r="BO2540"/>
      <c r="BP2540"/>
      <c r="BQ2540"/>
      <c r="BR2540"/>
      <c r="BS2540"/>
      <c r="BT2540"/>
    </row>
    <row r="2541" spans="1:72" s="8" customFormat="1" x14ac:dyDescent="0.25">
      <c r="A2541" s="93"/>
      <c r="B2541" s="93"/>
      <c r="C2541" s="93"/>
      <c r="D2541" s="93"/>
      <c r="E2541" s="104"/>
      <c r="F2541" s="104"/>
      <c r="G2541" s="104"/>
      <c r="H2541" s="104"/>
      <c r="I2541" s="104"/>
      <c r="J2541" s="104"/>
      <c r="K2541" s="104"/>
      <c r="L2541" s="104"/>
      <c r="M2541"/>
      <c r="N2541"/>
      <c r="O2541"/>
      <c r="P2541"/>
      <c r="Q2541"/>
      <c r="R2541"/>
      <c r="S2541"/>
      <c r="T2541"/>
      <c r="U2541"/>
      <c r="V2541"/>
      <c r="W2541"/>
      <c r="X2541"/>
      <c r="Y2541"/>
      <c r="Z2541"/>
      <c r="AA2541"/>
      <c r="AB2541"/>
      <c r="AC2541"/>
      <c r="AD2541"/>
      <c r="AE2541"/>
      <c r="AF2541"/>
      <c r="AG2541"/>
      <c r="AH2541"/>
      <c r="AI2541"/>
      <c r="AJ2541"/>
      <c r="AK2541"/>
      <c r="AL2541"/>
      <c r="AM2541"/>
      <c r="AN2541"/>
      <c r="AO2541"/>
      <c r="AP2541"/>
      <c r="AQ2541"/>
      <c r="AR2541"/>
      <c r="AS2541"/>
      <c r="AT2541"/>
      <c r="AU2541"/>
      <c r="AV2541"/>
      <c r="AW2541"/>
      <c r="AX2541"/>
      <c r="AY2541"/>
      <c r="AZ2541"/>
      <c r="BA2541"/>
      <c r="BB2541"/>
      <c r="BC2541"/>
      <c r="BD2541"/>
      <c r="BE2541"/>
      <c r="BF2541"/>
      <c r="BG2541"/>
      <c r="BH2541"/>
      <c r="BI2541"/>
      <c r="BJ2541"/>
      <c r="BK2541"/>
      <c r="BL2541"/>
      <c r="BM2541"/>
      <c r="BN2541"/>
      <c r="BO2541"/>
      <c r="BP2541"/>
      <c r="BQ2541"/>
      <c r="BR2541"/>
      <c r="BS2541"/>
      <c r="BT2541"/>
    </row>
    <row r="2542" spans="1:72" s="8" customFormat="1" x14ac:dyDescent="0.25">
      <c r="A2542" s="93"/>
      <c r="B2542" s="93"/>
      <c r="C2542" s="93"/>
      <c r="D2542" s="93"/>
      <c r="E2542" s="104"/>
      <c r="F2542" s="104"/>
      <c r="G2542" s="104"/>
      <c r="H2542" s="104"/>
      <c r="I2542" s="104"/>
      <c r="J2542" s="104"/>
      <c r="K2542" s="104"/>
      <c r="L2542" s="104"/>
      <c r="M2542"/>
      <c r="N2542"/>
      <c r="O2542"/>
      <c r="P2542"/>
      <c r="Q2542"/>
      <c r="R2542"/>
      <c r="S2542"/>
      <c r="T2542"/>
      <c r="U2542"/>
      <c r="V2542"/>
      <c r="W2542"/>
      <c r="X2542"/>
      <c r="Y2542"/>
      <c r="Z2542"/>
      <c r="AA2542"/>
      <c r="AB2542"/>
      <c r="AC2542"/>
      <c r="AD2542"/>
      <c r="AE2542"/>
      <c r="AF2542"/>
      <c r="AG2542"/>
      <c r="AH2542"/>
      <c r="AI2542"/>
      <c r="AJ2542"/>
      <c r="AK2542"/>
      <c r="AL2542"/>
      <c r="AM2542"/>
      <c r="AN2542"/>
      <c r="AO2542"/>
      <c r="AP2542"/>
      <c r="AQ2542"/>
      <c r="AR2542"/>
      <c r="AS2542"/>
      <c r="AT2542"/>
      <c r="AU2542"/>
      <c r="AV2542"/>
      <c r="AW2542"/>
      <c r="AX2542"/>
      <c r="AY2542"/>
      <c r="AZ2542"/>
      <c r="BA2542"/>
      <c r="BB2542"/>
      <c r="BC2542"/>
      <c r="BD2542"/>
      <c r="BE2542"/>
      <c r="BF2542"/>
      <c r="BG2542"/>
      <c r="BH2542"/>
      <c r="BI2542"/>
      <c r="BJ2542"/>
      <c r="BK2542"/>
      <c r="BL2542"/>
      <c r="BM2542"/>
      <c r="BN2542"/>
      <c r="BO2542"/>
      <c r="BP2542"/>
      <c r="BQ2542"/>
      <c r="BR2542"/>
      <c r="BS2542"/>
      <c r="BT2542"/>
    </row>
    <row r="2543" spans="1:72" s="8" customFormat="1" x14ac:dyDescent="0.25">
      <c r="A2543" s="93"/>
      <c r="B2543" s="93"/>
      <c r="C2543" s="93"/>
      <c r="D2543" s="93"/>
      <c r="E2543" s="104"/>
      <c r="F2543" s="104"/>
      <c r="G2543" s="104"/>
      <c r="H2543" s="104"/>
      <c r="I2543" s="104"/>
      <c r="J2543" s="104"/>
      <c r="K2543" s="104"/>
      <c r="L2543" s="104"/>
      <c r="M2543"/>
      <c r="N2543"/>
      <c r="O2543"/>
      <c r="P2543"/>
      <c r="Q2543"/>
      <c r="R2543"/>
      <c r="S2543"/>
      <c r="T2543"/>
      <c r="U2543"/>
      <c r="V2543"/>
      <c r="W2543"/>
      <c r="X2543"/>
      <c r="Y2543"/>
      <c r="Z2543"/>
      <c r="AA2543"/>
      <c r="AB2543"/>
      <c r="AC2543"/>
      <c r="AD2543"/>
      <c r="AE2543"/>
      <c r="AF2543"/>
      <c r="AG2543"/>
      <c r="AH2543"/>
      <c r="AI2543"/>
      <c r="AJ2543"/>
      <c r="AK2543"/>
      <c r="AL2543"/>
      <c r="AM2543"/>
      <c r="AN2543"/>
      <c r="AO2543"/>
      <c r="AP2543"/>
      <c r="AQ2543"/>
      <c r="AR2543"/>
      <c r="AS2543"/>
      <c r="AT2543"/>
      <c r="AU2543"/>
      <c r="AV2543"/>
      <c r="AW2543"/>
      <c r="AX2543"/>
      <c r="AY2543"/>
      <c r="AZ2543"/>
      <c r="BA2543"/>
      <c r="BB2543"/>
      <c r="BC2543"/>
      <c r="BD2543"/>
      <c r="BE2543"/>
      <c r="BF2543"/>
      <c r="BG2543"/>
      <c r="BH2543"/>
      <c r="BI2543"/>
      <c r="BJ2543"/>
      <c r="BK2543"/>
      <c r="BL2543"/>
      <c r="BM2543"/>
      <c r="BN2543"/>
      <c r="BO2543"/>
      <c r="BP2543"/>
      <c r="BQ2543"/>
      <c r="BR2543"/>
      <c r="BS2543"/>
      <c r="BT2543"/>
    </row>
    <row r="2544" spans="1:72" s="8" customFormat="1" x14ac:dyDescent="0.25">
      <c r="A2544" s="93"/>
      <c r="B2544" s="93"/>
      <c r="C2544" s="93"/>
      <c r="D2544" s="93"/>
      <c r="E2544" s="104"/>
      <c r="F2544" s="104"/>
      <c r="G2544" s="104"/>
      <c r="H2544" s="104"/>
      <c r="I2544" s="104"/>
      <c r="J2544" s="104"/>
      <c r="K2544" s="104"/>
      <c r="L2544" s="104"/>
      <c r="M2544"/>
      <c r="N2544"/>
      <c r="O2544"/>
      <c r="P2544"/>
      <c r="Q2544"/>
      <c r="R2544"/>
      <c r="S2544"/>
      <c r="T2544"/>
      <c r="U2544"/>
      <c r="V2544"/>
      <c r="W2544"/>
      <c r="X2544"/>
      <c r="Y2544"/>
      <c r="Z2544"/>
      <c r="AA2544"/>
      <c r="AB2544"/>
      <c r="AC2544"/>
      <c r="AD2544"/>
      <c r="AE2544"/>
      <c r="AF2544"/>
      <c r="AG2544"/>
      <c r="AH2544"/>
      <c r="AI2544"/>
      <c r="AJ2544"/>
      <c r="AK2544"/>
      <c r="AL2544"/>
      <c r="AM2544"/>
      <c r="AN2544"/>
      <c r="AO2544"/>
      <c r="AP2544"/>
      <c r="AQ2544"/>
      <c r="AR2544"/>
      <c r="AS2544"/>
      <c r="AT2544"/>
      <c r="AU2544"/>
      <c r="AV2544"/>
      <c r="AW2544"/>
      <c r="AX2544"/>
      <c r="AY2544"/>
      <c r="AZ2544"/>
      <c r="BA2544"/>
      <c r="BB2544"/>
      <c r="BC2544"/>
      <c r="BD2544"/>
      <c r="BE2544"/>
      <c r="BF2544"/>
      <c r="BG2544"/>
      <c r="BH2544"/>
      <c r="BI2544"/>
      <c r="BJ2544"/>
      <c r="BK2544"/>
      <c r="BL2544"/>
      <c r="BM2544"/>
      <c r="BN2544"/>
      <c r="BO2544"/>
      <c r="BP2544"/>
      <c r="BQ2544"/>
      <c r="BR2544"/>
      <c r="BS2544"/>
      <c r="BT2544"/>
    </row>
    <row r="2545" spans="1:72" s="8" customFormat="1" x14ac:dyDescent="0.25">
      <c r="A2545" s="93"/>
      <c r="B2545" s="93"/>
      <c r="C2545" s="93"/>
      <c r="D2545" s="93"/>
      <c r="E2545" s="104"/>
      <c r="F2545" s="104"/>
      <c r="G2545" s="104"/>
      <c r="H2545" s="104"/>
      <c r="I2545" s="104"/>
      <c r="J2545" s="104"/>
      <c r="K2545" s="104"/>
      <c r="L2545" s="104"/>
      <c r="M2545"/>
      <c r="N2545"/>
      <c r="O2545"/>
      <c r="P2545"/>
      <c r="Q2545"/>
      <c r="R2545"/>
      <c r="S2545"/>
      <c r="T2545"/>
      <c r="U2545"/>
      <c r="V2545"/>
      <c r="W2545"/>
      <c r="X2545"/>
      <c r="Y2545"/>
      <c r="Z2545"/>
      <c r="AA2545"/>
      <c r="AB2545"/>
      <c r="AC2545"/>
      <c r="AD2545"/>
      <c r="AE2545"/>
      <c r="AF2545"/>
      <c r="AG2545"/>
      <c r="AH2545"/>
      <c r="AI2545"/>
      <c r="AJ2545"/>
      <c r="AK2545"/>
      <c r="AL2545"/>
      <c r="AM2545"/>
      <c r="AN2545"/>
      <c r="AO2545"/>
      <c r="AP2545"/>
      <c r="AQ2545"/>
      <c r="AR2545"/>
      <c r="AS2545"/>
      <c r="AT2545"/>
      <c r="AU2545"/>
      <c r="AV2545"/>
      <c r="AW2545"/>
      <c r="AX2545"/>
      <c r="AY2545"/>
      <c r="AZ2545"/>
      <c r="BA2545"/>
      <c r="BB2545"/>
      <c r="BC2545"/>
      <c r="BD2545"/>
      <c r="BE2545"/>
      <c r="BF2545"/>
      <c r="BG2545"/>
      <c r="BH2545"/>
      <c r="BI2545"/>
      <c r="BJ2545"/>
      <c r="BK2545"/>
      <c r="BL2545"/>
      <c r="BM2545"/>
      <c r="BN2545"/>
      <c r="BO2545"/>
      <c r="BP2545"/>
      <c r="BQ2545"/>
      <c r="BR2545"/>
      <c r="BS2545"/>
      <c r="BT2545"/>
    </row>
    <row r="2546" spans="1:72" s="8" customFormat="1" x14ac:dyDescent="0.25">
      <c r="A2546" s="93"/>
      <c r="B2546" s="93"/>
      <c r="C2546" s="93"/>
      <c r="D2546" s="93"/>
      <c r="E2546" s="104"/>
      <c r="F2546" s="104"/>
      <c r="G2546" s="104"/>
      <c r="H2546" s="104"/>
      <c r="I2546" s="104"/>
      <c r="J2546" s="104"/>
      <c r="K2546" s="104"/>
      <c r="L2546" s="104"/>
      <c r="M2546"/>
      <c r="N2546"/>
      <c r="O2546"/>
      <c r="P2546"/>
      <c r="Q2546"/>
      <c r="R2546"/>
      <c r="S2546"/>
      <c r="T2546"/>
      <c r="U2546"/>
      <c r="V2546"/>
      <c r="W2546"/>
      <c r="X2546"/>
      <c r="Y2546"/>
      <c r="Z2546"/>
      <c r="AA2546"/>
      <c r="AB2546"/>
      <c r="AC2546"/>
      <c r="AD2546"/>
      <c r="AE2546"/>
      <c r="AF2546"/>
      <c r="AG2546"/>
      <c r="AH2546"/>
      <c r="AI2546"/>
      <c r="AJ2546"/>
      <c r="AK2546"/>
      <c r="AL2546"/>
      <c r="AM2546"/>
      <c r="AN2546"/>
      <c r="AO2546"/>
      <c r="AP2546"/>
      <c r="AQ2546"/>
      <c r="AR2546"/>
      <c r="AS2546"/>
      <c r="AT2546"/>
      <c r="AU2546"/>
      <c r="AV2546"/>
      <c r="AW2546"/>
      <c r="AX2546"/>
      <c r="AY2546"/>
      <c r="AZ2546"/>
      <c r="BA2546"/>
      <c r="BB2546"/>
      <c r="BC2546"/>
      <c r="BD2546"/>
      <c r="BE2546"/>
      <c r="BF2546"/>
      <c r="BG2546"/>
      <c r="BH2546"/>
      <c r="BI2546"/>
      <c r="BJ2546"/>
      <c r="BK2546"/>
      <c r="BL2546"/>
      <c r="BM2546"/>
      <c r="BN2546"/>
      <c r="BO2546"/>
      <c r="BP2546"/>
      <c r="BQ2546"/>
      <c r="BR2546"/>
      <c r="BS2546"/>
      <c r="BT2546"/>
    </row>
    <row r="2547" spans="1:72" s="8" customFormat="1" x14ac:dyDescent="0.25">
      <c r="A2547" s="93"/>
      <c r="B2547" s="93"/>
      <c r="C2547" s="93"/>
      <c r="D2547" s="93"/>
      <c r="E2547" s="104"/>
      <c r="F2547" s="104"/>
      <c r="G2547" s="104"/>
      <c r="H2547" s="104"/>
      <c r="I2547" s="104"/>
      <c r="J2547" s="104"/>
      <c r="K2547" s="104"/>
      <c r="L2547" s="104"/>
      <c r="M2547"/>
      <c r="N2547"/>
      <c r="O2547"/>
      <c r="P2547"/>
      <c r="Q2547"/>
      <c r="R2547"/>
      <c r="S2547"/>
      <c r="T2547"/>
      <c r="U2547"/>
      <c r="V2547"/>
      <c r="W2547"/>
      <c r="X2547"/>
      <c r="Y2547"/>
      <c r="Z2547"/>
      <c r="AA2547"/>
      <c r="AB2547"/>
      <c r="AC2547"/>
      <c r="AD2547"/>
      <c r="AE2547"/>
      <c r="AF2547"/>
      <c r="AG2547"/>
      <c r="AH2547"/>
      <c r="AI2547"/>
      <c r="AJ2547"/>
      <c r="AK2547"/>
      <c r="AL2547"/>
      <c r="AM2547"/>
      <c r="AN2547"/>
      <c r="AO2547"/>
      <c r="AP2547"/>
      <c r="AQ2547"/>
      <c r="AR2547"/>
      <c r="AS2547"/>
      <c r="AT2547"/>
      <c r="AU2547"/>
      <c r="AV2547"/>
      <c r="AW2547"/>
      <c r="AX2547"/>
      <c r="AY2547"/>
      <c r="AZ2547"/>
      <c r="BA2547"/>
      <c r="BB2547"/>
      <c r="BC2547"/>
      <c r="BD2547"/>
      <c r="BE2547"/>
      <c r="BF2547"/>
      <c r="BG2547"/>
      <c r="BH2547"/>
      <c r="BI2547"/>
      <c r="BJ2547"/>
      <c r="BK2547"/>
      <c r="BL2547"/>
      <c r="BM2547"/>
      <c r="BN2547"/>
      <c r="BO2547"/>
      <c r="BP2547"/>
      <c r="BQ2547"/>
      <c r="BR2547"/>
      <c r="BS2547"/>
      <c r="BT2547"/>
    </row>
    <row r="2548" spans="1:72" s="8" customFormat="1" x14ac:dyDescent="0.25">
      <c r="A2548" s="93"/>
      <c r="B2548" s="93"/>
      <c r="C2548" s="93"/>
      <c r="D2548" s="93"/>
      <c r="E2548" s="104"/>
      <c r="F2548" s="104"/>
      <c r="G2548" s="104"/>
      <c r="H2548" s="104"/>
      <c r="I2548" s="104"/>
      <c r="J2548" s="104"/>
      <c r="K2548" s="104"/>
      <c r="L2548" s="104"/>
      <c r="M2548"/>
      <c r="N2548"/>
      <c r="O2548"/>
      <c r="P2548"/>
      <c r="Q2548"/>
      <c r="R2548"/>
      <c r="S2548"/>
      <c r="T2548"/>
      <c r="U2548"/>
      <c r="V2548"/>
      <c r="W2548"/>
      <c r="X2548"/>
      <c r="Y2548"/>
      <c r="Z2548"/>
      <c r="AA2548"/>
      <c r="AB2548"/>
      <c r="AC2548"/>
      <c r="AD2548"/>
      <c r="AE2548"/>
      <c r="AF2548"/>
      <c r="AG2548"/>
      <c r="AH2548"/>
      <c r="AI2548"/>
      <c r="AJ2548"/>
      <c r="AK2548"/>
      <c r="AL2548"/>
      <c r="AM2548"/>
      <c r="AN2548"/>
      <c r="AO2548"/>
      <c r="AP2548"/>
      <c r="AQ2548"/>
      <c r="AR2548"/>
      <c r="AS2548"/>
      <c r="AT2548"/>
      <c r="AU2548"/>
      <c r="AV2548"/>
      <c r="AW2548"/>
      <c r="AX2548"/>
      <c r="AY2548"/>
      <c r="AZ2548"/>
      <c r="BA2548"/>
      <c r="BB2548"/>
      <c r="BC2548"/>
      <c r="BD2548"/>
      <c r="BE2548"/>
      <c r="BF2548"/>
      <c r="BG2548"/>
      <c r="BH2548"/>
      <c r="BI2548"/>
      <c r="BJ2548"/>
      <c r="BK2548"/>
      <c r="BL2548"/>
      <c r="BM2548"/>
      <c r="BN2548"/>
      <c r="BO2548"/>
      <c r="BP2548"/>
      <c r="BQ2548"/>
      <c r="BR2548"/>
      <c r="BS2548"/>
      <c r="BT2548"/>
    </row>
    <row r="2549" spans="1:72" s="8" customFormat="1" x14ac:dyDescent="0.25">
      <c r="A2549" s="93"/>
      <c r="B2549" s="93"/>
      <c r="C2549" s="93"/>
      <c r="D2549" s="93"/>
      <c r="E2549" s="104"/>
      <c r="F2549" s="104"/>
      <c r="G2549" s="104"/>
      <c r="H2549" s="104"/>
      <c r="I2549" s="104"/>
      <c r="J2549" s="104"/>
      <c r="K2549" s="104"/>
      <c r="L2549" s="104"/>
      <c r="M2549"/>
      <c r="N2549"/>
      <c r="O2549"/>
      <c r="P2549"/>
      <c r="Q2549"/>
      <c r="R2549"/>
      <c r="S2549"/>
      <c r="T2549"/>
      <c r="U2549"/>
      <c r="V2549"/>
      <c r="W2549"/>
      <c r="X2549"/>
      <c r="Y2549"/>
      <c r="Z2549"/>
      <c r="AA2549"/>
      <c r="AB2549"/>
      <c r="AC2549"/>
      <c r="AD2549"/>
      <c r="AE2549"/>
      <c r="AF2549"/>
      <c r="AG2549"/>
      <c r="AH2549"/>
      <c r="AI2549"/>
      <c r="AJ2549"/>
      <c r="AK2549"/>
      <c r="AL2549"/>
      <c r="AM2549"/>
      <c r="AN2549"/>
      <c r="AO2549"/>
      <c r="AP2549"/>
      <c r="AQ2549"/>
      <c r="AR2549"/>
      <c r="AS2549"/>
      <c r="AT2549"/>
      <c r="AU2549"/>
      <c r="AV2549"/>
      <c r="AW2549"/>
      <c r="AX2549"/>
      <c r="AY2549"/>
      <c r="AZ2549"/>
      <c r="BA2549"/>
      <c r="BB2549"/>
      <c r="BC2549"/>
      <c r="BD2549"/>
      <c r="BE2549"/>
      <c r="BF2549"/>
      <c r="BG2549"/>
      <c r="BH2549"/>
      <c r="BI2549"/>
      <c r="BJ2549"/>
      <c r="BK2549"/>
      <c r="BL2549"/>
      <c r="BM2549"/>
      <c r="BN2549"/>
      <c r="BO2549"/>
      <c r="BP2549"/>
      <c r="BQ2549"/>
      <c r="BR2549"/>
      <c r="BS2549"/>
      <c r="BT2549"/>
    </row>
    <row r="2550" spans="1:72" s="8" customFormat="1" x14ac:dyDescent="0.25">
      <c r="A2550" s="93"/>
      <c r="B2550" s="93"/>
      <c r="C2550" s="93"/>
      <c r="D2550" s="93"/>
      <c r="E2550" s="104"/>
      <c r="F2550" s="104"/>
      <c r="G2550" s="104"/>
      <c r="H2550" s="104"/>
      <c r="I2550" s="104"/>
      <c r="J2550" s="104"/>
      <c r="K2550" s="104"/>
      <c r="L2550" s="104"/>
      <c r="M2550"/>
      <c r="N2550"/>
      <c r="O2550"/>
      <c r="P2550"/>
      <c r="Q2550"/>
      <c r="R2550"/>
      <c r="S2550"/>
      <c r="T2550"/>
      <c r="U2550"/>
      <c r="V2550"/>
      <c r="W2550"/>
      <c r="X2550"/>
      <c r="Y2550"/>
      <c r="Z2550"/>
      <c r="AA2550"/>
      <c r="AB2550"/>
      <c r="AC2550"/>
      <c r="AD2550"/>
      <c r="AE2550"/>
      <c r="AF2550"/>
      <c r="AG2550"/>
      <c r="AH2550"/>
      <c r="AI2550"/>
      <c r="AJ2550"/>
      <c r="AK2550"/>
      <c r="AL2550"/>
      <c r="AM2550"/>
      <c r="AN2550"/>
      <c r="AO2550"/>
      <c r="AP2550"/>
      <c r="AQ2550"/>
      <c r="AR2550"/>
      <c r="AS2550"/>
      <c r="AT2550"/>
      <c r="AU2550"/>
      <c r="AV2550"/>
      <c r="AW2550"/>
      <c r="AX2550"/>
      <c r="AY2550"/>
      <c r="AZ2550"/>
      <c r="BA2550"/>
      <c r="BB2550"/>
      <c r="BC2550"/>
      <c r="BD2550"/>
      <c r="BE2550"/>
      <c r="BF2550"/>
      <c r="BG2550"/>
      <c r="BH2550"/>
      <c r="BI2550"/>
      <c r="BJ2550"/>
      <c r="BK2550"/>
      <c r="BL2550"/>
      <c r="BM2550"/>
      <c r="BN2550"/>
      <c r="BO2550"/>
      <c r="BP2550"/>
      <c r="BQ2550"/>
      <c r="BR2550"/>
      <c r="BS2550"/>
      <c r="BT2550"/>
    </row>
    <row r="2551" spans="1:72" s="8" customFormat="1" x14ac:dyDescent="0.25">
      <c r="A2551" s="93"/>
      <c r="B2551" s="93"/>
      <c r="C2551" s="93"/>
      <c r="D2551" s="93"/>
      <c r="E2551" s="104"/>
      <c r="F2551" s="104"/>
      <c r="G2551" s="104"/>
      <c r="H2551" s="104"/>
      <c r="I2551" s="104"/>
      <c r="J2551" s="104"/>
      <c r="K2551" s="104"/>
      <c r="L2551" s="104"/>
      <c r="M2551"/>
      <c r="N2551"/>
      <c r="O2551"/>
      <c r="P2551"/>
      <c r="Q2551"/>
      <c r="R2551"/>
      <c r="S2551"/>
      <c r="T2551"/>
      <c r="U2551"/>
      <c r="V2551"/>
      <c r="W2551"/>
      <c r="X2551"/>
      <c r="Y2551"/>
      <c r="Z2551"/>
      <c r="AA2551"/>
      <c r="AB2551"/>
      <c r="AC2551"/>
      <c r="AD2551"/>
      <c r="AE2551"/>
      <c r="AF2551"/>
      <c r="AG2551"/>
      <c r="AH2551"/>
      <c r="AI2551"/>
      <c r="AJ2551"/>
      <c r="AK2551"/>
      <c r="AL2551"/>
      <c r="AM2551"/>
      <c r="AN2551"/>
      <c r="AO2551"/>
      <c r="AP2551"/>
      <c r="AQ2551"/>
      <c r="AR2551"/>
      <c r="AS2551"/>
      <c r="AT2551"/>
      <c r="AU2551"/>
      <c r="AV2551"/>
      <c r="AW2551"/>
      <c r="AX2551"/>
      <c r="AY2551"/>
      <c r="AZ2551"/>
      <c r="BA2551"/>
      <c r="BB2551"/>
      <c r="BC2551"/>
      <c r="BD2551"/>
      <c r="BE2551"/>
      <c r="BF2551"/>
      <c r="BG2551"/>
      <c r="BH2551"/>
      <c r="BI2551"/>
      <c r="BJ2551"/>
      <c r="BK2551"/>
      <c r="BL2551"/>
      <c r="BM2551"/>
      <c r="BN2551"/>
      <c r="BO2551"/>
      <c r="BP2551"/>
      <c r="BQ2551"/>
      <c r="BR2551"/>
      <c r="BS2551"/>
      <c r="BT2551"/>
    </row>
    <row r="2552" spans="1:72" s="8" customFormat="1" x14ac:dyDescent="0.25">
      <c r="A2552" s="93"/>
      <c r="B2552" s="93"/>
      <c r="C2552" s="93"/>
      <c r="D2552" s="93"/>
      <c r="E2552" s="104"/>
      <c r="F2552" s="104"/>
      <c r="G2552" s="104"/>
      <c r="H2552" s="104"/>
      <c r="I2552" s="104"/>
      <c r="J2552" s="104"/>
      <c r="K2552" s="104"/>
      <c r="L2552" s="104"/>
      <c r="M2552"/>
      <c r="N2552"/>
      <c r="O2552"/>
      <c r="P2552"/>
      <c r="Q2552"/>
      <c r="R2552"/>
      <c r="S2552"/>
      <c r="T2552"/>
      <c r="U2552"/>
      <c r="V2552"/>
      <c r="W2552"/>
      <c r="X2552"/>
      <c r="Y2552"/>
      <c r="Z2552"/>
      <c r="AA2552"/>
      <c r="AB2552"/>
      <c r="AC2552"/>
      <c r="AD2552"/>
      <c r="AE2552"/>
      <c r="AF2552"/>
      <c r="AG2552"/>
      <c r="AH2552"/>
      <c r="AI2552"/>
      <c r="AJ2552"/>
      <c r="AK2552"/>
      <c r="AL2552"/>
      <c r="AM2552"/>
      <c r="AN2552"/>
      <c r="AO2552"/>
      <c r="AP2552"/>
      <c r="AQ2552"/>
      <c r="AR2552"/>
      <c r="AS2552"/>
      <c r="AT2552"/>
      <c r="AU2552"/>
      <c r="AV2552"/>
      <c r="AW2552"/>
      <c r="AX2552"/>
      <c r="AY2552"/>
      <c r="AZ2552"/>
      <c r="BA2552"/>
      <c r="BB2552"/>
      <c r="BC2552"/>
      <c r="BD2552"/>
      <c r="BE2552"/>
      <c r="BF2552"/>
      <c r="BG2552"/>
      <c r="BH2552"/>
      <c r="BI2552"/>
      <c r="BJ2552"/>
      <c r="BK2552"/>
      <c r="BL2552"/>
      <c r="BM2552"/>
      <c r="BN2552"/>
      <c r="BO2552"/>
      <c r="BP2552"/>
      <c r="BQ2552"/>
      <c r="BR2552"/>
      <c r="BS2552"/>
      <c r="BT2552"/>
    </row>
    <row r="2553" spans="1:72" s="8" customFormat="1" x14ac:dyDescent="0.25">
      <c r="A2553" s="93"/>
      <c r="B2553" s="93"/>
      <c r="C2553" s="93"/>
      <c r="D2553" s="93"/>
      <c r="E2553" s="104"/>
      <c r="F2553" s="104"/>
      <c r="G2553" s="104"/>
      <c r="H2553" s="104"/>
      <c r="I2553" s="104"/>
      <c r="J2553" s="104"/>
      <c r="K2553" s="104"/>
      <c r="L2553" s="104"/>
      <c r="M2553"/>
      <c r="N2553"/>
      <c r="O2553"/>
      <c r="P2553"/>
      <c r="Q2553"/>
      <c r="R2553"/>
      <c r="S2553"/>
      <c r="T2553"/>
      <c r="U2553"/>
      <c r="V2553"/>
      <c r="W2553"/>
      <c r="X2553"/>
      <c r="Y2553"/>
      <c r="Z2553"/>
      <c r="AA2553"/>
      <c r="AB2553"/>
      <c r="AC2553"/>
      <c r="AD2553"/>
      <c r="AE2553"/>
      <c r="AF2553"/>
      <c r="AG2553"/>
      <c r="AH2553"/>
      <c r="AI2553"/>
      <c r="AJ2553"/>
      <c r="AK2553"/>
      <c r="AL2553"/>
      <c r="AM2553"/>
      <c r="AN2553"/>
      <c r="AO2553"/>
      <c r="AP2553"/>
      <c r="AQ2553"/>
      <c r="AR2553"/>
      <c r="AS2553"/>
      <c r="AT2553"/>
      <c r="AU2553"/>
      <c r="AV2553"/>
      <c r="AW2553"/>
      <c r="AX2553"/>
      <c r="AY2553"/>
      <c r="AZ2553"/>
      <c r="BA2553"/>
      <c r="BB2553"/>
      <c r="BC2553"/>
      <c r="BD2553"/>
      <c r="BE2553"/>
      <c r="BF2553"/>
      <c r="BG2553"/>
      <c r="BH2553"/>
      <c r="BI2553"/>
      <c r="BJ2553"/>
      <c r="BK2553"/>
      <c r="BL2553"/>
      <c r="BM2553"/>
      <c r="BN2553"/>
      <c r="BO2553"/>
      <c r="BP2553"/>
      <c r="BQ2553"/>
      <c r="BR2553"/>
      <c r="BS2553"/>
      <c r="BT2553"/>
    </row>
    <row r="2554" spans="1:72" s="8" customFormat="1" x14ac:dyDescent="0.25">
      <c r="A2554" s="93"/>
      <c r="B2554" s="93"/>
      <c r="C2554" s="93"/>
      <c r="D2554" s="93"/>
      <c r="E2554" s="104"/>
      <c r="F2554" s="104"/>
      <c r="G2554" s="104"/>
      <c r="H2554" s="104"/>
      <c r="I2554" s="104"/>
      <c r="J2554" s="104"/>
      <c r="K2554" s="104"/>
      <c r="L2554" s="104"/>
      <c r="M2554"/>
      <c r="N2554"/>
      <c r="O2554"/>
      <c r="P2554"/>
      <c r="Q2554"/>
      <c r="R2554"/>
      <c r="S2554"/>
      <c r="T2554"/>
      <c r="U2554"/>
      <c r="V2554"/>
      <c r="W2554"/>
      <c r="X2554"/>
      <c r="Y2554"/>
      <c r="Z2554"/>
      <c r="AA2554"/>
      <c r="AB2554"/>
      <c r="AC2554"/>
      <c r="AD2554"/>
      <c r="AE2554"/>
      <c r="AF2554"/>
      <c r="AG2554"/>
      <c r="AH2554"/>
      <c r="AI2554"/>
      <c r="AJ2554"/>
      <c r="AK2554"/>
      <c r="AL2554"/>
      <c r="AM2554"/>
      <c r="AN2554"/>
      <c r="AO2554"/>
      <c r="AP2554"/>
      <c r="AQ2554"/>
      <c r="AR2554"/>
      <c r="AS2554"/>
      <c r="AT2554"/>
      <c r="AU2554"/>
      <c r="AV2554"/>
      <c r="AW2554"/>
      <c r="AX2554"/>
      <c r="AY2554"/>
      <c r="AZ2554"/>
      <c r="BA2554"/>
      <c r="BB2554"/>
      <c r="BC2554"/>
      <c r="BD2554"/>
      <c r="BE2554"/>
      <c r="BF2554"/>
      <c r="BG2554"/>
      <c r="BH2554"/>
      <c r="BI2554"/>
      <c r="BJ2554"/>
      <c r="BK2554"/>
      <c r="BL2554"/>
      <c r="BM2554"/>
      <c r="BN2554"/>
      <c r="BO2554"/>
      <c r="BP2554"/>
      <c r="BQ2554"/>
      <c r="BR2554"/>
      <c r="BS2554"/>
      <c r="BT2554"/>
    </row>
    <row r="2555" spans="1:72" s="8" customFormat="1" x14ac:dyDescent="0.25">
      <c r="A2555" s="93"/>
      <c r="B2555" s="93"/>
      <c r="C2555" s="93"/>
      <c r="D2555" s="93"/>
      <c r="E2555" s="104"/>
      <c r="F2555" s="104"/>
      <c r="G2555" s="104"/>
      <c r="H2555" s="104"/>
      <c r="I2555" s="104"/>
      <c r="J2555" s="104"/>
      <c r="K2555" s="104"/>
      <c r="L2555" s="104"/>
      <c r="M2555"/>
      <c r="N2555"/>
      <c r="O2555"/>
      <c r="P2555"/>
      <c r="Q2555"/>
      <c r="R2555"/>
      <c r="S2555"/>
      <c r="T2555"/>
      <c r="U2555"/>
      <c r="V2555"/>
      <c r="W2555"/>
      <c r="X2555"/>
      <c r="Y2555"/>
      <c r="Z2555"/>
      <c r="AA2555"/>
      <c r="AB2555"/>
      <c r="AC2555"/>
      <c r="AD2555"/>
      <c r="AE2555"/>
      <c r="AF2555"/>
      <c r="AG2555"/>
      <c r="AH2555"/>
      <c r="AI2555"/>
      <c r="AJ2555"/>
      <c r="AK2555"/>
      <c r="AL2555"/>
      <c r="AM2555"/>
      <c r="AN2555"/>
      <c r="AO2555"/>
      <c r="AP2555"/>
      <c r="AQ2555"/>
      <c r="AR2555"/>
      <c r="AS2555"/>
      <c r="AT2555"/>
      <c r="AU2555"/>
      <c r="AV2555"/>
      <c r="AW2555"/>
      <c r="AX2555"/>
      <c r="AY2555"/>
      <c r="AZ2555"/>
      <c r="BA2555"/>
      <c r="BB2555"/>
      <c r="BC2555"/>
      <c r="BD2555"/>
      <c r="BE2555"/>
      <c r="BF2555"/>
      <c r="BG2555"/>
      <c r="BH2555"/>
      <c r="BI2555"/>
      <c r="BJ2555"/>
      <c r="BK2555"/>
      <c r="BL2555"/>
      <c r="BM2555"/>
      <c r="BN2555"/>
      <c r="BO2555"/>
      <c r="BP2555"/>
      <c r="BQ2555"/>
      <c r="BR2555"/>
      <c r="BS2555"/>
      <c r="BT2555"/>
    </row>
    <row r="2556" spans="1:72" s="8" customFormat="1" x14ac:dyDescent="0.25">
      <c r="A2556" s="93"/>
      <c r="B2556" s="93"/>
      <c r="C2556" s="93"/>
      <c r="D2556" s="93"/>
      <c r="E2556" s="104"/>
      <c r="F2556" s="104"/>
      <c r="G2556" s="104"/>
      <c r="H2556" s="104"/>
      <c r="I2556" s="104"/>
      <c r="J2556" s="104"/>
      <c r="K2556" s="104"/>
      <c r="L2556" s="104"/>
      <c r="M2556"/>
      <c r="N2556"/>
      <c r="O2556"/>
      <c r="P2556"/>
      <c r="Q2556"/>
      <c r="R2556"/>
      <c r="S2556"/>
      <c r="T2556"/>
      <c r="U2556"/>
      <c r="V2556"/>
      <c r="W2556"/>
      <c r="X2556"/>
      <c r="Y2556"/>
      <c r="Z2556"/>
      <c r="AA2556"/>
      <c r="AB2556"/>
      <c r="AC2556"/>
      <c r="AD2556"/>
      <c r="AE2556"/>
      <c r="AF2556"/>
      <c r="AG2556"/>
      <c r="AH2556"/>
      <c r="AI2556"/>
      <c r="AJ2556"/>
      <c r="AK2556"/>
      <c r="AL2556"/>
      <c r="AM2556"/>
      <c r="AN2556"/>
      <c r="AO2556"/>
      <c r="AP2556"/>
      <c r="AQ2556"/>
      <c r="AR2556"/>
      <c r="AS2556"/>
      <c r="AT2556"/>
      <c r="AU2556"/>
      <c r="AV2556"/>
      <c r="AW2556"/>
      <c r="AX2556"/>
      <c r="AY2556"/>
      <c r="AZ2556"/>
      <c r="BA2556"/>
      <c r="BB2556"/>
      <c r="BC2556"/>
      <c r="BD2556"/>
      <c r="BE2556"/>
      <c r="BF2556"/>
      <c r="BG2556"/>
      <c r="BH2556"/>
      <c r="BI2556"/>
      <c r="BJ2556"/>
      <c r="BK2556"/>
      <c r="BL2556"/>
      <c r="BM2556"/>
      <c r="BN2556"/>
      <c r="BO2556"/>
      <c r="BP2556"/>
      <c r="BQ2556"/>
      <c r="BR2556"/>
      <c r="BS2556"/>
      <c r="BT2556"/>
    </row>
    <row r="2557" spans="1:72" s="8" customFormat="1" x14ac:dyDescent="0.25">
      <c r="A2557" s="93"/>
      <c r="B2557" s="93"/>
      <c r="C2557" s="93"/>
      <c r="D2557" s="93"/>
      <c r="E2557" s="104"/>
      <c r="F2557" s="104"/>
      <c r="G2557" s="104"/>
      <c r="H2557" s="104"/>
      <c r="I2557" s="104"/>
      <c r="J2557" s="104"/>
      <c r="K2557" s="104"/>
      <c r="L2557" s="104"/>
      <c r="M2557"/>
      <c r="N2557"/>
      <c r="O2557"/>
      <c r="P2557"/>
      <c r="Q2557"/>
      <c r="R2557"/>
      <c r="S2557"/>
      <c r="T2557"/>
      <c r="U2557"/>
      <c r="V2557"/>
      <c r="W2557"/>
      <c r="X2557"/>
      <c r="Y2557"/>
      <c r="Z2557"/>
      <c r="AA2557"/>
      <c r="AB2557"/>
      <c r="AC2557"/>
      <c r="AD2557"/>
      <c r="AE2557"/>
      <c r="AF2557"/>
      <c r="AG2557"/>
      <c r="AH2557"/>
      <c r="AI2557"/>
      <c r="AJ2557"/>
      <c r="AK2557"/>
      <c r="AL2557"/>
      <c r="AM2557"/>
      <c r="AN2557"/>
      <c r="AO2557"/>
      <c r="AP2557"/>
      <c r="AQ2557"/>
      <c r="AR2557"/>
      <c r="AS2557"/>
      <c r="AT2557"/>
      <c r="AU2557"/>
      <c r="AV2557"/>
      <c r="AW2557"/>
      <c r="AX2557"/>
      <c r="AY2557"/>
      <c r="AZ2557"/>
      <c r="BA2557"/>
      <c r="BB2557"/>
      <c r="BC2557"/>
      <c r="BD2557"/>
      <c r="BE2557"/>
      <c r="BF2557"/>
      <c r="BG2557"/>
      <c r="BH2557"/>
      <c r="BI2557"/>
      <c r="BJ2557"/>
      <c r="BK2557"/>
      <c r="BL2557"/>
      <c r="BM2557"/>
      <c r="BN2557"/>
      <c r="BO2557"/>
      <c r="BP2557"/>
      <c r="BQ2557"/>
      <c r="BR2557"/>
      <c r="BS2557"/>
      <c r="BT2557"/>
    </row>
    <row r="2558" spans="1:72" s="8" customFormat="1" x14ac:dyDescent="0.25">
      <c r="A2558" s="93"/>
      <c r="B2558" s="93"/>
      <c r="C2558" s="93"/>
      <c r="D2558" s="93"/>
      <c r="E2558" s="104"/>
      <c r="F2558" s="104"/>
      <c r="G2558" s="104"/>
      <c r="H2558" s="104"/>
      <c r="I2558" s="104"/>
      <c r="J2558" s="104"/>
      <c r="K2558" s="104"/>
      <c r="L2558" s="104"/>
      <c r="M2558"/>
      <c r="N2558"/>
      <c r="O2558"/>
      <c r="P2558"/>
      <c r="Q2558"/>
      <c r="R2558"/>
      <c r="S2558"/>
      <c r="T2558"/>
      <c r="U2558"/>
      <c r="V2558"/>
      <c r="W2558"/>
      <c r="X2558"/>
      <c r="Y2558"/>
      <c r="Z2558"/>
      <c r="AA2558"/>
      <c r="AB2558"/>
      <c r="AC2558"/>
      <c r="AD2558"/>
      <c r="AE2558"/>
      <c r="AF2558"/>
      <c r="AG2558"/>
      <c r="AH2558"/>
      <c r="AI2558"/>
      <c r="AJ2558"/>
      <c r="AK2558"/>
      <c r="AL2558"/>
      <c r="AM2558"/>
      <c r="AN2558"/>
      <c r="AO2558"/>
      <c r="AP2558"/>
      <c r="AQ2558"/>
      <c r="AR2558"/>
      <c r="AS2558"/>
      <c r="AT2558"/>
      <c r="AU2558"/>
      <c r="AV2558"/>
      <c r="AW2558"/>
      <c r="AX2558"/>
      <c r="AY2558"/>
      <c r="AZ2558"/>
      <c r="BA2558"/>
      <c r="BB2558"/>
      <c r="BC2558"/>
      <c r="BD2558"/>
      <c r="BE2558"/>
      <c r="BF2558"/>
      <c r="BG2558"/>
      <c r="BH2558"/>
      <c r="BI2558"/>
      <c r="BJ2558"/>
      <c r="BK2558"/>
      <c r="BL2558"/>
      <c r="BM2558"/>
      <c r="BN2558"/>
      <c r="BO2558"/>
      <c r="BP2558"/>
      <c r="BQ2558"/>
      <c r="BR2558"/>
      <c r="BS2558"/>
      <c r="BT2558"/>
    </row>
    <row r="2559" spans="1:72" s="8" customFormat="1" x14ac:dyDescent="0.25">
      <c r="A2559" s="93"/>
      <c r="B2559" s="93"/>
      <c r="C2559" s="93"/>
      <c r="D2559" s="93"/>
      <c r="E2559" s="104"/>
      <c r="F2559" s="104"/>
      <c r="G2559" s="104"/>
      <c r="H2559" s="104"/>
      <c r="I2559" s="104"/>
      <c r="J2559" s="104"/>
      <c r="K2559" s="104"/>
      <c r="L2559" s="104"/>
      <c r="M2559"/>
      <c r="N2559"/>
      <c r="O2559"/>
      <c r="P2559"/>
      <c r="Q2559"/>
      <c r="R2559"/>
      <c r="S2559"/>
      <c r="T2559"/>
      <c r="U2559"/>
      <c r="V2559"/>
      <c r="W2559"/>
      <c r="X2559"/>
      <c r="Y2559"/>
      <c r="Z2559"/>
      <c r="AA2559"/>
      <c r="AB2559"/>
      <c r="AC2559"/>
      <c r="AD2559"/>
      <c r="AE2559"/>
      <c r="AF2559"/>
      <c r="AG2559"/>
      <c r="AH2559"/>
      <c r="AI2559"/>
      <c r="AJ2559"/>
      <c r="AK2559"/>
      <c r="AL2559"/>
      <c r="AM2559"/>
      <c r="AN2559"/>
      <c r="AO2559"/>
      <c r="AP2559"/>
      <c r="AQ2559"/>
      <c r="AR2559"/>
      <c r="AS2559"/>
      <c r="AT2559"/>
      <c r="AU2559"/>
      <c r="AV2559"/>
      <c r="AW2559"/>
      <c r="AX2559"/>
      <c r="AY2559"/>
      <c r="AZ2559"/>
      <c r="BA2559"/>
      <c r="BB2559"/>
      <c r="BC2559"/>
      <c r="BD2559"/>
      <c r="BE2559"/>
      <c r="BF2559"/>
      <c r="BG2559"/>
      <c r="BH2559"/>
      <c r="BI2559"/>
      <c r="BJ2559"/>
      <c r="BK2559"/>
      <c r="BL2559"/>
      <c r="BM2559"/>
      <c r="BN2559"/>
      <c r="BO2559"/>
      <c r="BP2559"/>
      <c r="BQ2559"/>
      <c r="BR2559"/>
      <c r="BS2559"/>
      <c r="BT2559"/>
    </row>
    <row r="2560" spans="1:72" s="8" customFormat="1" x14ac:dyDescent="0.25">
      <c r="A2560" s="93"/>
      <c r="B2560" s="93"/>
      <c r="C2560" s="93"/>
      <c r="D2560" s="93"/>
      <c r="E2560" s="104"/>
      <c r="F2560" s="104"/>
      <c r="G2560" s="104"/>
      <c r="H2560" s="104"/>
      <c r="I2560" s="104"/>
      <c r="J2560" s="104"/>
      <c r="K2560" s="104"/>
      <c r="L2560" s="104"/>
      <c r="M2560"/>
      <c r="N2560"/>
      <c r="O2560"/>
      <c r="P2560"/>
      <c r="Q2560"/>
      <c r="R2560"/>
      <c r="S2560"/>
      <c r="T2560"/>
      <c r="U2560"/>
      <c r="V2560"/>
      <c r="W2560"/>
      <c r="X2560"/>
      <c r="Y2560"/>
      <c r="Z2560"/>
      <c r="AA2560"/>
      <c r="AB2560"/>
      <c r="AC2560"/>
      <c r="AD2560"/>
      <c r="AE2560"/>
      <c r="AF2560"/>
      <c r="AG2560"/>
      <c r="AH2560"/>
      <c r="AI2560"/>
      <c r="AJ2560"/>
      <c r="AK2560"/>
      <c r="AL2560"/>
      <c r="AM2560"/>
      <c r="AN2560"/>
      <c r="AO2560"/>
      <c r="AP2560"/>
      <c r="AQ2560"/>
      <c r="AR2560"/>
      <c r="AS2560"/>
      <c r="AT2560"/>
      <c r="AU2560"/>
      <c r="AV2560"/>
      <c r="AW2560"/>
      <c r="AX2560"/>
      <c r="AY2560"/>
      <c r="AZ2560"/>
      <c r="BA2560"/>
      <c r="BB2560"/>
      <c r="BC2560"/>
      <c r="BD2560"/>
      <c r="BE2560"/>
      <c r="BF2560"/>
      <c r="BG2560"/>
      <c r="BH2560"/>
      <c r="BI2560"/>
      <c r="BJ2560"/>
      <c r="BK2560"/>
      <c r="BL2560"/>
      <c r="BM2560"/>
      <c r="BN2560"/>
      <c r="BO2560"/>
      <c r="BP2560"/>
      <c r="BQ2560"/>
      <c r="BR2560"/>
      <c r="BS2560"/>
      <c r="BT2560"/>
    </row>
    <row r="2561" spans="1:72" s="8" customFormat="1" x14ac:dyDescent="0.25">
      <c r="A2561" s="93"/>
      <c r="B2561" s="93"/>
      <c r="C2561" s="93"/>
      <c r="D2561" s="93"/>
      <c r="E2561" s="104"/>
      <c r="F2561" s="104"/>
      <c r="G2561" s="104"/>
      <c r="H2561" s="104"/>
      <c r="I2561" s="104"/>
      <c r="J2561" s="104"/>
      <c r="K2561" s="104"/>
      <c r="L2561" s="104"/>
      <c r="M2561"/>
      <c r="N2561"/>
      <c r="O2561"/>
      <c r="P2561"/>
      <c r="Q2561"/>
      <c r="R2561"/>
      <c r="S2561"/>
      <c r="T2561"/>
      <c r="U2561"/>
      <c r="V2561"/>
      <c r="W2561"/>
      <c r="X2561"/>
      <c r="Y2561"/>
      <c r="Z2561"/>
      <c r="AA2561"/>
      <c r="AB2561"/>
      <c r="AC2561"/>
      <c r="AD2561"/>
      <c r="AE2561"/>
      <c r="AF2561"/>
      <c r="AG2561"/>
      <c r="AH2561"/>
      <c r="AI2561"/>
      <c r="AJ2561"/>
      <c r="AK2561"/>
      <c r="AL2561"/>
      <c r="AM2561"/>
      <c r="AN2561"/>
      <c r="AO2561"/>
      <c r="AP2561"/>
      <c r="AQ2561"/>
      <c r="AR2561"/>
      <c r="AS2561"/>
      <c r="AT2561"/>
      <c r="AU2561"/>
      <c r="AV2561"/>
      <c r="AW2561"/>
      <c r="AX2561"/>
      <c r="AY2561"/>
      <c r="AZ2561"/>
      <c r="BA2561"/>
      <c r="BB2561"/>
      <c r="BC2561"/>
      <c r="BD2561"/>
      <c r="BE2561"/>
      <c r="BF2561"/>
      <c r="BG2561"/>
      <c r="BH2561"/>
      <c r="BI2561"/>
      <c r="BJ2561"/>
      <c r="BK2561"/>
      <c r="BL2561"/>
      <c r="BM2561"/>
      <c r="BN2561"/>
      <c r="BO2561"/>
      <c r="BP2561"/>
      <c r="BQ2561"/>
      <c r="BR2561"/>
      <c r="BS2561"/>
      <c r="BT2561"/>
    </row>
    <row r="2562" spans="1:72" s="8" customFormat="1" x14ac:dyDescent="0.25">
      <c r="A2562" s="93"/>
      <c r="B2562" s="93"/>
      <c r="C2562" s="93"/>
      <c r="D2562" s="93"/>
      <c r="E2562" s="104"/>
      <c r="F2562" s="104"/>
      <c r="G2562" s="104"/>
      <c r="H2562" s="104"/>
      <c r="I2562" s="104"/>
      <c r="J2562" s="104"/>
      <c r="K2562" s="104"/>
      <c r="L2562" s="104"/>
      <c r="M2562"/>
      <c r="N2562"/>
      <c r="O2562"/>
      <c r="P2562"/>
      <c r="Q2562"/>
      <c r="R2562"/>
      <c r="S2562"/>
      <c r="T2562"/>
      <c r="U2562"/>
      <c r="V2562"/>
      <c r="W2562"/>
      <c r="X2562"/>
      <c r="Y2562"/>
      <c r="Z2562"/>
      <c r="AA2562"/>
      <c r="AB2562"/>
      <c r="AC2562"/>
      <c r="AD2562"/>
      <c r="AE2562"/>
      <c r="AF2562"/>
      <c r="AG2562"/>
      <c r="AH2562"/>
      <c r="AI2562"/>
      <c r="AJ2562"/>
      <c r="AK2562"/>
      <c r="AL2562"/>
      <c r="AM2562"/>
      <c r="AN2562"/>
      <c r="AO2562"/>
      <c r="AP2562"/>
      <c r="AQ2562"/>
      <c r="AR2562"/>
      <c r="AS2562"/>
      <c r="AT2562"/>
      <c r="AU2562"/>
      <c r="AV2562"/>
      <c r="AW2562"/>
      <c r="AX2562"/>
      <c r="AY2562"/>
      <c r="AZ2562"/>
      <c r="BA2562"/>
      <c r="BB2562"/>
      <c r="BC2562"/>
      <c r="BD2562"/>
      <c r="BE2562"/>
      <c r="BF2562"/>
      <c r="BG2562"/>
      <c r="BH2562"/>
      <c r="BI2562"/>
      <c r="BJ2562"/>
      <c r="BK2562"/>
      <c r="BL2562"/>
      <c r="BM2562"/>
      <c r="BN2562"/>
      <c r="BO2562"/>
      <c r="BP2562"/>
      <c r="BQ2562"/>
      <c r="BR2562"/>
      <c r="BS2562"/>
      <c r="BT2562"/>
    </row>
    <row r="2563" spans="1:72" s="8" customFormat="1" x14ac:dyDescent="0.25">
      <c r="A2563" s="93"/>
      <c r="B2563" s="93"/>
      <c r="C2563" s="93"/>
      <c r="D2563" s="93"/>
      <c r="E2563" s="104"/>
      <c r="F2563" s="104"/>
      <c r="G2563" s="104"/>
      <c r="H2563" s="104"/>
      <c r="I2563" s="104"/>
      <c r="J2563" s="104"/>
      <c r="K2563" s="104"/>
      <c r="L2563" s="104"/>
      <c r="M2563"/>
      <c r="N2563"/>
      <c r="O2563"/>
      <c r="P2563"/>
      <c r="Q2563"/>
      <c r="R2563"/>
      <c r="S2563"/>
      <c r="T2563"/>
      <c r="U2563"/>
      <c r="V2563"/>
      <c r="W2563"/>
      <c r="X2563"/>
      <c r="Y2563"/>
      <c r="Z2563"/>
      <c r="AA2563"/>
      <c r="AB2563"/>
      <c r="AC2563"/>
      <c r="AD2563"/>
      <c r="AE2563"/>
      <c r="AF2563"/>
      <c r="AG2563"/>
      <c r="AH2563"/>
      <c r="AI2563"/>
      <c r="AJ2563"/>
      <c r="AK2563"/>
      <c r="AL2563"/>
      <c r="AM2563"/>
      <c r="AN2563"/>
      <c r="AO2563"/>
      <c r="AP2563"/>
      <c r="AQ2563"/>
      <c r="AR2563"/>
      <c r="AS2563"/>
      <c r="AT2563"/>
      <c r="AU2563"/>
      <c r="AV2563"/>
      <c r="AW2563"/>
      <c r="AX2563"/>
      <c r="AY2563"/>
      <c r="AZ2563"/>
      <c r="BA2563"/>
      <c r="BB2563"/>
      <c r="BC2563"/>
      <c r="BD2563"/>
      <c r="BE2563"/>
      <c r="BF2563"/>
      <c r="BG2563"/>
      <c r="BH2563"/>
      <c r="BI2563"/>
      <c r="BJ2563"/>
      <c r="BK2563"/>
      <c r="BL2563"/>
      <c r="BM2563"/>
      <c r="BN2563"/>
      <c r="BO2563"/>
      <c r="BP2563"/>
      <c r="BQ2563"/>
      <c r="BR2563"/>
      <c r="BS2563"/>
      <c r="BT2563"/>
    </row>
    <row r="2564" spans="1:72" s="8" customFormat="1" x14ac:dyDescent="0.25">
      <c r="A2564" s="93"/>
      <c r="B2564" s="93"/>
      <c r="C2564" s="93"/>
      <c r="D2564" s="93"/>
      <c r="E2564" s="104"/>
      <c r="F2564" s="104"/>
      <c r="G2564" s="104"/>
      <c r="H2564" s="104"/>
      <c r="I2564" s="104"/>
      <c r="J2564" s="104"/>
      <c r="K2564" s="104"/>
      <c r="L2564" s="104"/>
      <c r="M2564"/>
      <c r="N2564"/>
      <c r="O2564"/>
      <c r="P2564"/>
      <c r="Q2564"/>
      <c r="R2564"/>
      <c r="S2564"/>
      <c r="T2564"/>
      <c r="U2564"/>
      <c r="V2564"/>
      <c r="W2564"/>
      <c r="X2564"/>
      <c r="Y2564"/>
      <c r="Z2564"/>
      <c r="AA2564"/>
      <c r="AB2564"/>
      <c r="AC2564"/>
      <c r="AD2564"/>
      <c r="AE2564"/>
      <c r="AF2564"/>
      <c r="AG2564"/>
      <c r="AH2564"/>
      <c r="AI2564"/>
      <c r="AJ2564"/>
      <c r="AK2564"/>
      <c r="AL2564"/>
      <c r="AM2564"/>
      <c r="AN2564"/>
      <c r="AO2564"/>
      <c r="AP2564"/>
      <c r="AQ2564"/>
      <c r="AR2564"/>
      <c r="AS2564"/>
      <c r="AT2564"/>
      <c r="AU2564"/>
      <c r="AV2564"/>
      <c r="AW2564"/>
      <c r="AX2564"/>
      <c r="AY2564"/>
      <c r="AZ2564"/>
      <c r="BA2564"/>
      <c r="BB2564"/>
      <c r="BC2564"/>
      <c r="BD2564"/>
      <c r="BE2564"/>
      <c r="BF2564"/>
      <c r="BG2564"/>
      <c r="BH2564"/>
      <c r="BI2564"/>
      <c r="BJ2564"/>
      <c r="BK2564"/>
      <c r="BL2564"/>
      <c r="BM2564"/>
      <c r="BN2564"/>
      <c r="BO2564"/>
      <c r="BP2564"/>
      <c r="BQ2564"/>
      <c r="BR2564"/>
      <c r="BS2564"/>
      <c r="BT2564"/>
    </row>
    <row r="2565" spans="1:72" s="8" customFormat="1" x14ac:dyDescent="0.25">
      <c r="A2565" s="93"/>
      <c r="B2565" s="93"/>
      <c r="C2565" s="93"/>
      <c r="D2565" s="93"/>
      <c r="E2565" s="104"/>
      <c r="F2565" s="104"/>
      <c r="G2565" s="104"/>
      <c r="H2565" s="104"/>
      <c r="I2565" s="104"/>
      <c r="J2565" s="104"/>
      <c r="K2565" s="104"/>
      <c r="L2565" s="104"/>
      <c r="M2565"/>
      <c r="N2565"/>
      <c r="O2565"/>
      <c r="P2565"/>
      <c r="Q2565"/>
      <c r="R2565"/>
      <c r="S2565"/>
      <c r="T2565"/>
      <c r="U2565"/>
      <c r="V2565"/>
      <c r="W2565"/>
      <c r="X2565"/>
      <c r="Y2565"/>
      <c r="Z2565"/>
      <c r="AA2565"/>
      <c r="AB2565"/>
      <c r="AC2565"/>
      <c r="AD2565"/>
      <c r="AE2565"/>
      <c r="AF2565"/>
      <c r="AG2565"/>
      <c r="AH2565"/>
      <c r="AI2565"/>
      <c r="AJ2565"/>
      <c r="AK2565"/>
      <c r="AL2565"/>
      <c r="AM2565"/>
      <c r="AN2565"/>
      <c r="AO2565"/>
      <c r="AP2565"/>
      <c r="AQ2565"/>
      <c r="AR2565"/>
      <c r="AS2565"/>
      <c r="AT2565"/>
      <c r="AU2565"/>
      <c r="AV2565"/>
      <c r="AW2565"/>
      <c r="AX2565"/>
      <c r="AY2565"/>
      <c r="AZ2565"/>
      <c r="BA2565"/>
      <c r="BB2565"/>
      <c r="BC2565"/>
      <c r="BD2565"/>
      <c r="BE2565"/>
      <c r="BF2565"/>
      <c r="BG2565"/>
      <c r="BH2565"/>
      <c r="BI2565"/>
      <c r="BJ2565"/>
      <c r="BK2565"/>
      <c r="BL2565"/>
      <c r="BM2565"/>
      <c r="BN2565"/>
      <c r="BO2565"/>
      <c r="BP2565"/>
      <c r="BQ2565"/>
      <c r="BR2565"/>
      <c r="BS2565"/>
      <c r="BT2565"/>
    </row>
    <row r="2566" spans="1:72" s="8" customFormat="1" x14ac:dyDescent="0.25">
      <c r="A2566" s="93"/>
      <c r="B2566" s="93"/>
      <c r="C2566" s="93"/>
      <c r="D2566" s="93"/>
      <c r="E2566" s="104"/>
      <c r="F2566" s="104"/>
      <c r="G2566" s="104"/>
      <c r="H2566" s="104"/>
      <c r="I2566" s="104"/>
      <c r="J2566" s="104"/>
      <c r="K2566" s="104"/>
      <c r="L2566" s="104"/>
      <c r="M2566"/>
      <c r="N2566"/>
      <c r="O2566"/>
      <c r="P2566"/>
      <c r="Q2566"/>
      <c r="R2566"/>
      <c r="S2566"/>
      <c r="T2566"/>
      <c r="U2566"/>
      <c r="V2566"/>
      <c r="W2566"/>
      <c r="X2566"/>
      <c r="Y2566"/>
      <c r="Z2566"/>
      <c r="AA2566"/>
      <c r="AB2566"/>
      <c r="AC2566"/>
      <c r="AD2566"/>
      <c r="AE2566"/>
      <c r="AF2566"/>
      <c r="AG2566"/>
      <c r="AH2566"/>
      <c r="AI2566"/>
      <c r="AJ2566"/>
      <c r="AK2566"/>
      <c r="AL2566"/>
      <c r="AM2566"/>
      <c r="AN2566"/>
      <c r="AO2566"/>
      <c r="AP2566"/>
      <c r="AQ2566"/>
      <c r="AR2566"/>
      <c r="AS2566"/>
      <c r="AT2566"/>
      <c r="AU2566"/>
      <c r="AV2566"/>
      <c r="AW2566"/>
      <c r="AX2566"/>
      <c r="AY2566"/>
      <c r="AZ2566"/>
      <c r="BA2566"/>
      <c r="BB2566"/>
      <c r="BC2566"/>
      <c r="BD2566"/>
      <c r="BE2566"/>
      <c r="BF2566"/>
      <c r="BG2566"/>
      <c r="BH2566"/>
      <c r="BI2566"/>
      <c r="BJ2566"/>
      <c r="BK2566"/>
      <c r="BL2566"/>
      <c r="BM2566"/>
      <c r="BN2566"/>
      <c r="BO2566"/>
      <c r="BP2566"/>
      <c r="BQ2566"/>
      <c r="BR2566"/>
      <c r="BS2566"/>
      <c r="BT2566"/>
    </row>
    <row r="2567" spans="1:72" s="8" customFormat="1" x14ac:dyDescent="0.25">
      <c r="A2567" s="93"/>
      <c r="B2567" s="93"/>
      <c r="C2567" s="93"/>
      <c r="D2567" s="93"/>
      <c r="E2567" s="104"/>
      <c r="F2567" s="104"/>
      <c r="G2567" s="104"/>
      <c r="H2567" s="104"/>
      <c r="I2567" s="104"/>
      <c r="J2567" s="104"/>
      <c r="K2567" s="104"/>
      <c r="L2567" s="104"/>
      <c r="M2567"/>
      <c r="N2567"/>
      <c r="O2567"/>
      <c r="P2567"/>
      <c r="Q2567"/>
      <c r="R2567"/>
      <c r="S2567"/>
      <c r="T2567"/>
      <c r="U2567"/>
      <c r="V2567"/>
      <c r="W2567"/>
      <c r="X2567"/>
      <c r="Y2567"/>
      <c r="Z2567"/>
      <c r="AA2567"/>
      <c r="AB2567"/>
      <c r="AC2567"/>
      <c r="AD2567"/>
      <c r="AE2567"/>
      <c r="AF2567"/>
      <c r="AG2567"/>
      <c r="AH2567"/>
      <c r="AI2567"/>
      <c r="AJ2567"/>
      <c r="AK2567"/>
      <c r="AL2567"/>
      <c r="AM2567"/>
      <c r="AN2567"/>
      <c r="AO2567"/>
      <c r="AP2567"/>
      <c r="AQ2567"/>
      <c r="AR2567"/>
      <c r="AS2567"/>
      <c r="AT2567"/>
      <c r="AU2567"/>
      <c r="AV2567"/>
      <c r="AW2567"/>
      <c r="AX2567"/>
      <c r="AY2567"/>
      <c r="AZ2567"/>
      <c r="BA2567"/>
      <c r="BB2567"/>
      <c r="BC2567"/>
      <c r="BD2567"/>
      <c r="BE2567"/>
      <c r="BF2567"/>
      <c r="BG2567"/>
      <c r="BH2567"/>
      <c r="BI2567"/>
      <c r="BJ2567"/>
      <c r="BK2567"/>
      <c r="BL2567"/>
      <c r="BM2567"/>
      <c r="BN2567"/>
      <c r="BO2567"/>
      <c r="BP2567"/>
      <c r="BQ2567"/>
      <c r="BR2567"/>
      <c r="BS2567"/>
      <c r="BT2567"/>
    </row>
    <row r="2568" spans="1:72" s="8" customFormat="1" x14ac:dyDescent="0.25">
      <c r="A2568" s="93"/>
      <c r="B2568" s="93"/>
      <c r="C2568" s="93"/>
      <c r="D2568" s="93"/>
      <c r="E2568" s="104"/>
      <c r="F2568" s="104"/>
      <c r="G2568" s="104"/>
      <c r="H2568" s="104"/>
      <c r="I2568" s="104"/>
      <c r="J2568" s="104"/>
      <c r="K2568" s="104"/>
      <c r="L2568" s="104"/>
      <c r="M2568"/>
      <c r="N2568"/>
      <c r="O2568"/>
      <c r="P2568"/>
      <c r="Q2568"/>
      <c r="R2568"/>
      <c r="S2568"/>
      <c r="T2568"/>
      <c r="U2568"/>
      <c r="V2568"/>
      <c r="W2568"/>
      <c r="X2568"/>
      <c r="Y2568"/>
      <c r="Z2568"/>
      <c r="AA2568"/>
      <c r="AB2568"/>
      <c r="AC2568"/>
      <c r="AD2568"/>
      <c r="AE2568"/>
      <c r="AF2568"/>
      <c r="AG2568"/>
      <c r="AH2568"/>
      <c r="AI2568"/>
      <c r="AJ2568"/>
      <c r="AK2568"/>
      <c r="AL2568"/>
      <c r="AM2568"/>
      <c r="AN2568"/>
      <c r="AO2568"/>
      <c r="AP2568"/>
      <c r="AQ2568"/>
      <c r="AR2568"/>
      <c r="AS2568"/>
      <c r="AT2568"/>
      <c r="AU2568"/>
      <c r="AV2568"/>
      <c r="AW2568"/>
      <c r="AX2568"/>
      <c r="AY2568"/>
      <c r="AZ2568"/>
      <c r="BA2568"/>
      <c r="BB2568"/>
      <c r="BC2568"/>
      <c r="BD2568"/>
      <c r="BE2568"/>
      <c r="BF2568"/>
      <c r="BG2568"/>
      <c r="BH2568"/>
      <c r="BI2568"/>
      <c r="BJ2568"/>
      <c r="BK2568"/>
      <c r="BL2568"/>
      <c r="BM2568"/>
      <c r="BN2568"/>
      <c r="BO2568"/>
      <c r="BP2568"/>
      <c r="BQ2568"/>
      <c r="BR2568"/>
      <c r="BS2568"/>
      <c r="BT2568"/>
    </row>
    <row r="2569" spans="1:72" s="8" customFormat="1" x14ac:dyDescent="0.25">
      <c r="A2569" s="93"/>
      <c r="B2569" s="93"/>
      <c r="C2569" s="93"/>
      <c r="D2569" s="93"/>
      <c r="E2569" s="104"/>
      <c r="F2569" s="104"/>
      <c r="G2569" s="104"/>
      <c r="H2569" s="104"/>
      <c r="I2569" s="104"/>
      <c r="J2569" s="104"/>
      <c r="K2569" s="104"/>
      <c r="L2569" s="104"/>
      <c r="M2569"/>
      <c r="N2569"/>
      <c r="O2569"/>
      <c r="P2569"/>
      <c r="Q2569"/>
      <c r="R2569"/>
      <c r="S2569"/>
      <c r="T2569"/>
      <c r="U2569"/>
      <c r="V2569"/>
      <c r="W2569"/>
      <c r="X2569"/>
      <c r="Y2569"/>
      <c r="Z2569"/>
      <c r="AA2569"/>
      <c r="AB2569"/>
      <c r="AC2569"/>
      <c r="AD2569"/>
      <c r="AE2569"/>
      <c r="AF2569"/>
      <c r="AG2569"/>
      <c r="AH2569"/>
      <c r="AI2569"/>
      <c r="AJ2569"/>
      <c r="AK2569"/>
      <c r="AL2569"/>
      <c r="AM2569"/>
      <c r="AN2569"/>
      <c r="AO2569"/>
      <c r="AP2569"/>
      <c r="AQ2569"/>
      <c r="AR2569"/>
      <c r="AS2569"/>
      <c r="AT2569"/>
      <c r="AU2569"/>
      <c r="AV2569"/>
      <c r="AW2569"/>
      <c r="AX2569"/>
      <c r="AY2569"/>
      <c r="AZ2569"/>
      <c r="BA2569"/>
      <c r="BB2569"/>
      <c r="BC2569"/>
      <c r="BD2569"/>
      <c r="BE2569"/>
      <c r="BF2569"/>
      <c r="BG2569"/>
      <c r="BH2569"/>
      <c r="BI2569"/>
      <c r="BJ2569"/>
      <c r="BK2569"/>
      <c r="BL2569"/>
      <c r="BM2569"/>
      <c r="BN2569"/>
      <c r="BO2569"/>
      <c r="BP2569"/>
      <c r="BQ2569"/>
      <c r="BR2569"/>
      <c r="BS2569"/>
      <c r="BT2569"/>
    </row>
    <row r="2570" spans="1:72" s="8" customFormat="1" x14ac:dyDescent="0.25">
      <c r="A2570" s="93"/>
      <c r="B2570" s="93"/>
      <c r="C2570" s="93"/>
      <c r="D2570" s="93"/>
      <c r="E2570" s="104"/>
      <c r="F2570" s="104"/>
      <c r="G2570" s="104"/>
      <c r="H2570" s="104"/>
      <c r="I2570" s="104"/>
      <c r="J2570" s="104"/>
      <c r="K2570" s="104"/>
      <c r="L2570" s="104"/>
      <c r="M2570"/>
      <c r="N2570"/>
      <c r="O2570"/>
      <c r="P2570"/>
      <c r="Q2570"/>
      <c r="R2570"/>
      <c r="S2570"/>
      <c r="T2570"/>
      <c r="U2570"/>
      <c r="V2570"/>
      <c r="W2570"/>
      <c r="X2570"/>
      <c r="Y2570"/>
      <c r="Z2570"/>
      <c r="AA2570"/>
      <c r="AB2570"/>
      <c r="AC2570"/>
      <c r="AD2570"/>
      <c r="AE2570"/>
      <c r="AF2570"/>
      <c r="AG2570"/>
      <c r="AH2570"/>
      <c r="AI2570"/>
      <c r="AJ2570"/>
      <c r="AK2570"/>
      <c r="AL2570"/>
      <c r="AM2570"/>
      <c r="AN2570"/>
      <c r="AO2570"/>
      <c r="AP2570"/>
      <c r="AQ2570"/>
      <c r="AR2570"/>
      <c r="AS2570"/>
      <c r="AT2570"/>
      <c r="AU2570"/>
      <c r="AV2570"/>
      <c r="AW2570"/>
      <c r="AX2570"/>
      <c r="AY2570"/>
      <c r="AZ2570"/>
      <c r="BA2570"/>
      <c r="BB2570"/>
      <c r="BC2570"/>
      <c r="BD2570"/>
      <c r="BE2570"/>
      <c r="BF2570"/>
      <c r="BG2570"/>
      <c r="BH2570"/>
      <c r="BI2570"/>
      <c r="BJ2570"/>
      <c r="BK2570"/>
      <c r="BL2570"/>
      <c r="BM2570"/>
      <c r="BN2570"/>
      <c r="BO2570"/>
      <c r="BP2570"/>
      <c r="BQ2570"/>
      <c r="BR2570"/>
      <c r="BS2570"/>
      <c r="BT2570"/>
    </row>
    <row r="2571" spans="1:72" s="8" customFormat="1" x14ac:dyDescent="0.25">
      <c r="A2571" s="93"/>
      <c r="B2571" s="93"/>
      <c r="C2571" s="93"/>
      <c r="D2571" s="93"/>
      <c r="E2571" s="104"/>
      <c r="F2571" s="104"/>
      <c r="G2571" s="104"/>
      <c r="H2571" s="104"/>
      <c r="I2571" s="104"/>
      <c r="J2571" s="104"/>
      <c r="K2571" s="104"/>
      <c r="L2571" s="104"/>
      <c r="M2571"/>
      <c r="N2571"/>
      <c r="O2571"/>
      <c r="P2571"/>
      <c r="Q2571"/>
      <c r="R2571"/>
      <c r="S2571"/>
      <c r="T2571"/>
      <c r="U2571"/>
      <c r="V2571"/>
      <c r="W2571"/>
      <c r="X2571"/>
      <c r="Y2571"/>
      <c r="Z2571"/>
      <c r="AA2571"/>
      <c r="AB2571"/>
      <c r="AC2571"/>
      <c r="AD2571"/>
      <c r="AE2571"/>
      <c r="AF2571"/>
      <c r="AG2571"/>
      <c r="AH2571"/>
      <c r="AI2571"/>
      <c r="AJ2571"/>
      <c r="AK2571"/>
      <c r="AL2571"/>
      <c r="AM2571"/>
      <c r="AN2571"/>
      <c r="AO2571"/>
      <c r="AP2571"/>
      <c r="AQ2571"/>
      <c r="AR2571"/>
      <c r="AS2571"/>
      <c r="AT2571"/>
      <c r="AU2571"/>
      <c r="AV2571"/>
      <c r="AW2571"/>
      <c r="AX2571"/>
      <c r="AY2571"/>
      <c r="AZ2571"/>
      <c r="BA2571"/>
      <c r="BB2571"/>
      <c r="BC2571"/>
      <c r="BD2571"/>
      <c r="BE2571"/>
      <c r="BF2571"/>
      <c r="BG2571"/>
      <c r="BH2571"/>
      <c r="BI2571"/>
      <c r="BJ2571"/>
      <c r="BK2571"/>
      <c r="BL2571"/>
      <c r="BM2571"/>
      <c r="BN2571"/>
      <c r="BO2571"/>
      <c r="BP2571"/>
      <c r="BQ2571"/>
      <c r="BR2571"/>
      <c r="BS2571"/>
      <c r="BT2571"/>
    </row>
    <row r="2572" spans="1:72" s="8" customFormat="1" x14ac:dyDescent="0.25">
      <c r="A2572" s="93"/>
      <c r="B2572" s="93"/>
      <c r="C2572" s="93"/>
      <c r="D2572" s="93"/>
      <c r="E2572" s="104"/>
      <c r="F2572" s="104"/>
      <c r="G2572" s="104"/>
      <c r="H2572" s="104"/>
      <c r="I2572" s="104"/>
      <c r="J2572" s="104"/>
      <c r="K2572" s="104"/>
      <c r="L2572" s="104"/>
      <c r="M2572"/>
      <c r="N2572"/>
      <c r="O2572"/>
      <c r="P2572"/>
      <c r="Q2572"/>
      <c r="R2572"/>
      <c r="S2572"/>
      <c r="T2572"/>
      <c r="U2572"/>
      <c r="V2572"/>
      <c r="W2572"/>
      <c r="X2572"/>
      <c r="Y2572"/>
      <c r="Z2572"/>
      <c r="AA2572"/>
      <c r="AB2572"/>
      <c r="AC2572"/>
      <c r="AD2572"/>
      <c r="AE2572"/>
      <c r="AF2572"/>
      <c r="AG2572"/>
      <c r="AH2572"/>
      <c r="AI2572"/>
      <c r="AJ2572"/>
      <c r="AK2572"/>
      <c r="AL2572"/>
      <c r="AM2572"/>
      <c r="AN2572"/>
      <c r="AO2572"/>
      <c r="AP2572"/>
      <c r="AQ2572"/>
      <c r="AR2572"/>
      <c r="AS2572"/>
      <c r="AT2572"/>
      <c r="AU2572"/>
      <c r="AV2572"/>
      <c r="AW2572"/>
      <c r="AX2572"/>
      <c r="AY2572"/>
      <c r="AZ2572"/>
      <c r="BA2572"/>
      <c r="BB2572"/>
      <c r="BC2572"/>
      <c r="BD2572"/>
      <c r="BE2572"/>
      <c r="BF2572"/>
      <c r="BG2572"/>
      <c r="BH2572"/>
      <c r="BI2572"/>
      <c r="BJ2572"/>
      <c r="BK2572"/>
      <c r="BL2572"/>
      <c r="BM2572"/>
      <c r="BN2572"/>
      <c r="BO2572"/>
      <c r="BP2572"/>
      <c r="BQ2572"/>
      <c r="BR2572"/>
      <c r="BS2572"/>
      <c r="BT2572"/>
    </row>
    <row r="2573" spans="1:72" s="8" customFormat="1" x14ac:dyDescent="0.25">
      <c r="A2573" s="93"/>
      <c r="B2573" s="93"/>
      <c r="C2573" s="93"/>
      <c r="D2573" s="93"/>
      <c r="E2573" s="104"/>
      <c r="F2573" s="104"/>
      <c r="G2573" s="104"/>
      <c r="H2573" s="104"/>
      <c r="I2573" s="104"/>
      <c r="J2573" s="104"/>
      <c r="K2573" s="104"/>
      <c r="L2573" s="104"/>
      <c r="M2573"/>
      <c r="N2573"/>
      <c r="O2573"/>
      <c r="P2573"/>
      <c r="Q2573"/>
      <c r="R2573"/>
      <c r="S2573"/>
      <c r="T2573"/>
      <c r="U2573"/>
      <c r="V2573"/>
      <c r="W2573"/>
      <c r="X2573"/>
      <c r="Y2573"/>
      <c r="Z2573"/>
      <c r="AA2573"/>
      <c r="AB2573"/>
      <c r="AC2573"/>
      <c r="AD2573"/>
      <c r="AE2573"/>
      <c r="AF2573"/>
      <c r="AG2573"/>
      <c r="AH2573"/>
      <c r="AI2573"/>
      <c r="AJ2573"/>
      <c r="AK2573"/>
      <c r="AL2573"/>
      <c r="AM2573"/>
      <c r="AN2573"/>
      <c r="AO2573"/>
      <c r="AP2573"/>
      <c r="AQ2573"/>
      <c r="AR2573"/>
      <c r="AS2573"/>
      <c r="AT2573"/>
      <c r="AU2573"/>
      <c r="AV2573"/>
      <c r="AW2573"/>
      <c r="AX2573"/>
      <c r="AY2573"/>
      <c r="AZ2573"/>
      <c r="BA2573"/>
      <c r="BB2573"/>
      <c r="BC2573"/>
      <c r="BD2573"/>
      <c r="BE2573"/>
      <c r="BF2573"/>
      <c r="BG2573"/>
      <c r="BH2573"/>
      <c r="BI2573"/>
      <c r="BJ2573"/>
      <c r="BK2573"/>
      <c r="BL2573"/>
      <c r="BM2573"/>
      <c r="BN2573"/>
      <c r="BO2573"/>
      <c r="BP2573"/>
      <c r="BQ2573"/>
      <c r="BR2573"/>
      <c r="BS2573"/>
      <c r="BT2573"/>
    </row>
    <row r="2574" spans="1:72" s="8" customFormat="1" x14ac:dyDescent="0.25">
      <c r="A2574" s="93"/>
      <c r="B2574" s="93"/>
      <c r="C2574" s="93"/>
      <c r="D2574" s="93"/>
      <c r="E2574" s="104"/>
      <c r="F2574" s="104"/>
      <c r="G2574" s="104"/>
      <c r="H2574" s="104"/>
      <c r="I2574" s="104"/>
      <c r="J2574" s="104"/>
      <c r="K2574" s="104"/>
      <c r="L2574" s="104"/>
      <c r="M2574"/>
      <c r="N2574"/>
      <c r="O2574"/>
      <c r="P2574"/>
      <c r="Q2574"/>
      <c r="R2574"/>
      <c r="S2574"/>
      <c r="T2574"/>
      <c r="U2574"/>
      <c r="V2574"/>
      <c r="W2574"/>
      <c r="X2574"/>
      <c r="Y2574"/>
      <c r="Z2574"/>
      <c r="AA2574"/>
      <c r="AB2574"/>
      <c r="AC2574"/>
      <c r="AD2574"/>
      <c r="AE2574"/>
      <c r="AF2574"/>
      <c r="AG2574"/>
      <c r="AH2574"/>
      <c r="AI2574"/>
      <c r="AJ2574"/>
      <c r="AK2574"/>
      <c r="AL2574"/>
      <c r="AM2574"/>
      <c r="AN2574"/>
      <c r="AO2574"/>
      <c r="AP2574"/>
      <c r="AQ2574"/>
      <c r="AR2574"/>
      <c r="AS2574"/>
      <c r="AT2574"/>
      <c r="AU2574"/>
      <c r="AV2574"/>
      <c r="AW2574"/>
      <c r="AX2574"/>
      <c r="AY2574"/>
      <c r="AZ2574"/>
      <c r="BA2574"/>
      <c r="BB2574"/>
      <c r="BC2574"/>
      <c r="BD2574"/>
      <c r="BE2574"/>
      <c r="BF2574"/>
      <c r="BG2574"/>
      <c r="BH2574"/>
      <c r="BI2574"/>
      <c r="BJ2574"/>
      <c r="BK2574"/>
      <c r="BL2574"/>
      <c r="BM2574"/>
      <c r="BN2574"/>
      <c r="BO2574"/>
      <c r="BP2574"/>
      <c r="BQ2574"/>
      <c r="BR2574"/>
      <c r="BS2574"/>
      <c r="BT2574"/>
    </row>
    <row r="2575" spans="1:72" s="8" customFormat="1" x14ac:dyDescent="0.25">
      <c r="A2575" s="93"/>
      <c r="B2575" s="93"/>
      <c r="C2575" s="93"/>
      <c r="D2575" s="93"/>
      <c r="E2575" s="104"/>
      <c r="F2575" s="104"/>
      <c r="G2575" s="104"/>
      <c r="H2575" s="104"/>
      <c r="I2575" s="104"/>
      <c r="J2575" s="104"/>
      <c r="K2575" s="104"/>
      <c r="L2575" s="104"/>
      <c r="M2575"/>
      <c r="N2575"/>
      <c r="O2575"/>
      <c r="P2575"/>
      <c r="Q2575"/>
      <c r="R2575"/>
      <c r="S2575"/>
      <c r="T2575"/>
      <c r="U2575"/>
      <c r="V2575"/>
      <c r="W2575"/>
      <c r="X2575"/>
      <c r="Y2575"/>
      <c r="Z2575"/>
      <c r="AA2575"/>
      <c r="AB2575"/>
      <c r="AC2575"/>
      <c r="AD2575"/>
      <c r="AE2575"/>
      <c r="AF2575"/>
      <c r="AG2575"/>
      <c r="AH2575"/>
      <c r="AI2575"/>
      <c r="AJ2575"/>
      <c r="AK2575"/>
      <c r="AL2575"/>
      <c r="AM2575"/>
      <c r="AN2575"/>
      <c r="AO2575"/>
      <c r="AP2575"/>
      <c r="AQ2575"/>
      <c r="AR2575"/>
      <c r="AS2575"/>
      <c r="AT2575"/>
      <c r="AU2575"/>
      <c r="AV2575"/>
      <c r="AW2575"/>
      <c r="AX2575"/>
      <c r="AY2575"/>
      <c r="AZ2575"/>
      <c r="BA2575"/>
      <c r="BB2575"/>
      <c r="BC2575"/>
      <c r="BD2575"/>
      <c r="BE2575"/>
      <c r="BF2575"/>
      <c r="BG2575"/>
      <c r="BH2575"/>
      <c r="BI2575"/>
      <c r="BJ2575"/>
      <c r="BK2575"/>
      <c r="BL2575"/>
      <c r="BM2575"/>
      <c r="BN2575"/>
      <c r="BO2575"/>
      <c r="BP2575"/>
      <c r="BQ2575"/>
      <c r="BR2575"/>
      <c r="BS2575"/>
      <c r="BT2575"/>
    </row>
    <row r="2576" spans="1:72" s="8" customFormat="1" x14ac:dyDescent="0.25">
      <c r="A2576" s="93"/>
      <c r="B2576" s="93"/>
      <c r="C2576" s="93"/>
      <c r="D2576" s="93"/>
      <c r="E2576" s="104"/>
      <c r="F2576" s="104"/>
      <c r="G2576" s="104"/>
      <c r="H2576" s="104"/>
      <c r="I2576" s="104"/>
      <c r="J2576" s="104"/>
      <c r="K2576" s="104"/>
      <c r="L2576" s="104"/>
      <c r="M2576"/>
      <c r="N2576"/>
      <c r="O2576"/>
      <c r="P2576"/>
      <c r="Q2576"/>
      <c r="R2576"/>
      <c r="S2576"/>
      <c r="T2576"/>
      <c r="U2576"/>
      <c r="V2576"/>
      <c r="W2576"/>
      <c r="X2576"/>
      <c r="Y2576"/>
      <c r="Z2576"/>
      <c r="AA2576"/>
      <c r="AB2576"/>
      <c r="AC2576"/>
      <c r="AD2576"/>
      <c r="AE2576"/>
      <c r="AF2576"/>
      <c r="AG2576"/>
      <c r="AH2576"/>
      <c r="AI2576"/>
      <c r="AJ2576"/>
      <c r="AK2576"/>
      <c r="AL2576"/>
      <c r="AM2576"/>
      <c r="AN2576"/>
      <c r="AO2576"/>
      <c r="AP2576"/>
      <c r="AQ2576"/>
      <c r="AR2576"/>
      <c r="AS2576"/>
      <c r="AT2576"/>
      <c r="AU2576"/>
      <c r="AV2576"/>
      <c r="AW2576"/>
      <c r="AX2576"/>
      <c r="AY2576"/>
      <c r="AZ2576"/>
      <c r="BA2576"/>
      <c r="BB2576"/>
      <c r="BC2576"/>
      <c r="BD2576"/>
      <c r="BE2576"/>
      <c r="BF2576"/>
      <c r="BG2576"/>
      <c r="BH2576"/>
      <c r="BI2576"/>
      <c r="BJ2576"/>
      <c r="BK2576"/>
      <c r="BL2576"/>
      <c r="BM2576"/>
      <c r="BN2576"/>
      <c r="BO2576"/>
      <c r="BP2576"/>
      <c r="BQ2576"/>
      <c r="BR2576"/>
      <c r="BS2576"/>
      <c r="BT2576"/>
    </row>
    <row r="2577" spans="1:72" s="8" customFormat="1" x14ac:dyDescent="0.25">
      <c r="A2577" s="93"/>
      <c r="B2577" s="93"/>
      <c r="C2577" s="93"/>
      <c r="D2577" s="93"/>
      <c r="E2577" s="104"/>
      <c r="F2577" s="104"/>
      <c r="G2577" s="104"/>
      <c r="H2577" s="104"/>
      <c r="I2577" s="104"/>
      <c r="J2577" s="104"/>
      <c r="K2577" s="104"/>
      <c r="L2577" s="104"/>
      <c r="M2577"/>
      <c r="N2577"/>
      <c r="O2577"/>
      <c r="P2577"/>
      <c r="Q2577"/>
      <c r="R2577"/>
      <c r="S2577"/>
      <c r="T2577"/>
      <c r="U2577"/>
      <c r="V2577"/>
      <c r="W2577"/>
      <c r="X2577"/>
      <c r="Y2577"/>
      <c r="Z2577"/>
      <c r="AA2577"/>
      <c r="AB2577"/>
      <c r="AC2577"/>
      <c r="AD2577"/>
      <c r="AE2577"/>
      <c r="AF2577"/>
      <c r="AG2577"/>
      <c r="AH2577"/>
      <c r="AI2577"/>
      <c r="AJ2577"/>
      <c r="AK2577"/>
      <c r="AL2577"/>
      <c r="AM2577"/>
      <c r="AN2577"/>
      <c r="AO2577"/>
      <c r="AP2577"/>
      <c r="AQ2577"/>
      <c r="AR2577"/>
      <c r="AS2577"/>
      <c r="AT2577"/>
      <c r="AU2577"/>
      <c r="AV2577"/>
      <c r="AW2577"/>
      <c r="AX2577"/>
      <c r="AY2577"/>
      <c r="AZ2577"/>
      <c r="BA2577"/>
      <c r="BB2577"/>
      <c r="BC2577"/>
      <c r="BD2577"/>
      <c r="BE2577"/>
      <c r="BF2577"/>
      <c r="BG2577"/>
      <c r="BH2577"/>
      <c r="BI2577"/>
      <c r="BJ2577"/>
      <c r="BK2577"/>
      <c r="BL2577"/>
      <c r="BM2577"/>
      <c r="BN2577"/>
      <c r="BO2577"/>
      <c r="BP2577"/>
      <c r="BQ2577"/>
      <c r="BR2577"/>
      <c r="BS2577"/>
      <c r="BT2577"/>
    </row>
    <row r="2578" spans="1:72" s="8" customFormat="1" x14ac:dyDescent="0.25">
      <c r="A2578" s="93"/>
      <c r="B2578" s="93"/>
      <c r="C2578" s="93"/>
      <c r="D2578" s="93"/>
      <c r="E2578" s="104"/>
      <c r="F2578" s="104"/>
      <c r="G2578" s="104"/>
      <c r="H2578" s="104"/>
      <c r="I2578" s="104"/>
      <c r="J2578" s="104"/>
      <c r="K2578" s="104"/>
      <c r="L2578" s="104"/>
      <c r="M2578"/>
      <c r="N2578"/>
      <c r="O2578"/>
      <c r="P2578"/>
      <c r="Q2578"/>
      <c r="R2578"/>
      <c r="S2578"/>
      <c r="T2578"/>
      <c r="U2578"/>
      <c r="V2578"/>
      <c r="W2578"/>
      <c r="X2578"/>
      <c r="Y2578"/>
      <c r="Z2578"/>
      <c r="AA2578"/>
      <c r="AB2578"/>
      <c r="AC2578"/>
      <c r="AD2578"/>
      <c r="AE2578"/>
      <c r="AF2578"/>
      <c r="AG2578"/>
      <c r="AH2578"/>
      <c r="AI2578"/>
      <c r="AJ2578"/>
      <c r="AK2578"/>
      <c r="AL2578"/>
      <c r="AM2578"/>
      <c r="AN2578"/>
      <c r="AO2578"/>
      <c r="AP2578"/>
      <c r="AQ2578"/>
      <c r="AR2578"/>
      <c r="AS2578"/>
      <c r="AT2578"/>
      <c r="AU2578"/>
      <c r="AV2578"/>
      <c r="AW2578"/>
      <c r="AX2578"/>
      <c r="AY2578"/>
      <c r="AZ2578"/>
      <c r="BA2578"/>
      <c r="BB2578"/>
      <c r="BC2578"/>
      <c r="BD2578"/>
      <c r="BE2578"/>
      <c r="BF2578"/>
      <c r="BG2578"/>
      <c r="BH2578"/>
      <c r="BI2578"/>
      <c r="BJ2578"/>
      <c r="BK2578"/>
      <c r="BL2578"/>
      <c r="BM2578"/>
      <c r="BN2578"/>
      <c r="BO2578"/>
      <c r="BP2578"/>
      <c r="BQ2578"/>
      <c r="BR2578"/>
      <c r="BS2578"/>
      <c r="BT2578"/>
    </row>
    <row r="2579" spans="1:72" s="8" customFormat="1" x14ac:dyDescent="0.25">
      <c r="A2579" s="93"/>
      <c r="B2579" s="93"/>
      <c r="C2579" s="93"/>
      <c r="D2579" s="93"/>
      <c r="E2579" s="104"/>
      <c r="F2579" s="104"/>
      <c r="G2579" s="104"/>
      <c r="H2579" s="104"/>
      <c r="I2579" s="104"/>
      <c r="J2579" s="104"/>
      <c r="K2579" s="104"/>
      <c r="L2579" s="104"/>
      <c r="M2579"/>
      <c r="N2579"/>
      <c r="O2579"/>
      <c r="P2579"/>
      <c r="Q2579"/>
      <c r="R2579"/>
      <c r="S2579"/>
      <c r="T2579"/>
      <c r="U2579"/>
      <c r="V2579"/>
      <c r="W2579"/>
      <c r="X2579"/>
      <c r="Y2579"/>
      <c r="Z2579"/>
      <c r="AA2579"/>
      <c r="AB2579"/>
      <c r="AC2579"/>
      <c r="AD2579"/>
      <c r="AE2579"/>
      <c r="AF2579"/>
      <c r="AG2579"/>
      <c r="AH2579"/>
      <c r="AI2579"/>
      <c r="AJ2579"/>
      <c r="AK2579"/>
      <c r="AL2579"/>
      <c r="AM2579"/>
      <c r="AN2579"/>
      <c r="AO2579"/>
      <c r="AP2579"/>
      <c r="AQ2579"/>
      <c r="AR2579"/>
      <c r="AS2579"/>
      <c r="AT2579"/>
      <c r="AU2579"/>
      <c r="AV2579"/>
      <c r="AW2579"/>
      <c r="AX2579"/>
      <c r="AY2579"/>
      <c r="AZ2579"/>
      <c r="BA2579"/>
      <c r="BB2579"/>
      <c r="BC2579"/>
      <c r="BD2579"/>
      <c r="BE2579"/>
      <c r="BF2579"/>
      <c r="BG2579"/>
      <c r="BH2579"/>
      <c r="BI2579"/>
      <c r="BJ2579"/>
      <c r="BK2579"/>
      <c r="BL2579"/>
      <c r="BM2579"/>
      <c r="BN2579"/>
      <c r="BO2579"/>
      <c r="BP2579"/>
      <c r="BQ2579"/>
      <c r="BR2579"/>
      <c r="BS2579"/>
      <c r="BT2579"/>
    </row>
    <row r="2580" spans="1:72" s="8" customFormat="1" x14ac:dyDescent="0.25">
      <c r="A2580" s="93"/>
      <c r="B2580" s="93"/>
      <c r="C2580" s="93"/>
      <c r="D2580" s="93"/>
      <c r="E2580" s="104"/>
      <c r="F2580" s="104"/>
      <c r="G2580" s="104"/>
      <c r="H2580" s="104"/>
      <c r="I2580" s="104"/>
      <c r="J2580" s="104"/>
      <c r="K2580" s="104"/>
      <c r="L2580" s="104"/>
      <c r="M2580"/>
      <c r="N2580"/>
      <c r="O2580"/>
      <c r="P2580"/>
      <c r="Q2580"/>
      <c r="R2580"/>
      <c r="S2580"/>
      <c r="T2580"/>
      <c r="U2580"/>
      <c r="V2580"/>
      <c r="W2580"/>
      <c r="X2580"/>
      <c r="Y2580"/>
      <c r="Z2580"/>
      <c r="AA2580"/>
      <c r="AB2580"/>
      <c r="AC2580"/>
      <c r="AD2580"/>
      <c r="AE2580"/>
      <c r="AF2580"/>
      <c r="AG2580"/>
      <c r="AH2580"/>
      <c r="AI2580"/>
      <c r="AJ2580"/>
      <c r="AK2580"/>
      <c r="AL2580"/>
      <c r="AM2580"/>
      <c r="AN2580"/>
      <c r="AO2580"/>
      <c r="AP2580"/>
      <c r="AQ2580"/>
      <c r="AR2580"/>
      <c r="AS2580"/>
      <c r="AT2580"/>
      <c r="AU2580"/>
      <c r="AV2580"/>
      <c r="AW2580"/>
      <c r="AX2580"/>
      <c r="AY2580"/>
      <c r="AZ2580"/>
      <c r="BA2580"/>
      <c r="BB2580"/>
      <c r="BC2580"/>
      <c r="BD2580"/>
      <c r="BE2580"/>
      <c r="BF2580"/>
      <c r="BG2580"/>
      <c r="BH2580"/>
      <c r="BI2580"/>
      <c r="BJ2580"/>
      <c r="BK2580"/>
      <c r="BL2580"/>
      <c r="BM2580"/>
      <c r="BN2580"/>
      <c r="BO2580"/>
      <c r="BP2580"/>
      <c r="BQ2580"/>
      <c r="BR2580"/>
      <c r="BS2580"/>
      <c r="BT2580"/>
    </row>
    <row r="2581" spans="1:72" s="8" customFormat="1" x14ac:dyDescent="0.25">
      <c r="A2581" s="93"/>
      <c r="B2581" s="93"/>
      <c r="C2581" s="93"/>
      <c r="D2581" s="93"/>
      <c r="E2581" s="104"/>
      <c r="F2581" s="104"/>
      <c r="G2581" s="104"/>
      <c r="H2581" s="104"/>
      <c r="I2581" s="104"/>
      <c r="J2581" s="104"/>
      <c r="K2581" s="104"/>
      <c r="L2581" s="104"/>
      <c r="M2581"/>
      <c r="N2581"/>
      <c r="O2581"/>
      <c r="P2581"/>
      <c r="Q2581"/>
      <c r="R2581"/>
      <c r="S2581"/>
      <c r="T2581"/>
      <c r="U2581"/>
      <c r="V2581"/>
      <c r="W2581"/>
      <c r="X2581"/>
      <c r="Y2581"/>
      <c r="Z2581"/>
      <c r="AA2581"/>
      <c r="AB2581"/>
      <c r="AC2581"/>
      <c r="AD2581"/>
      <c r="AE2581"/>
      <c r="AF2581"/>
      <c r="AG2581"/>
      <c r="AH2581"/>
      <c r="AI2581"/>
      <c r="AJ2581"/>
      <c r="AK2581"/>
      <c r="AL2581"/>
      <c r="AM2581"/>
      <c r="AN2581"/>
      <c r="AO2581"/>
      <c r="AP2581"/>
      <c r="AQ2581"/>
      <c r="AR2581"/>
      <c r="AS2581"/>
      <c r="AT2581"/>
      <c r="AU2581"/>
      <c r="AV2581"/>
      <c r="AW2581"/>
      <c r="AX2581"/>
      <c r="AY2581"/>
      <c r="AZ2581"/>
      <c r="BA2581"/>
      <c r="BB2581"/>
      <c r="BC2581"/>
      <c r="BD2581"/>
      <c r="BE2581"/>
      <c r="BF2581"/>
      <c r="BG2581"/>
      <c r="BH2581"/>
      <c r="BI2581"/>
      <c r="BJ2581"/>
      <c r="BK2581"/>
      <c r="BL2581"/>
      <c r="BM2581"/>
      <c r="BN2581"/>
      <c r="BO2581"/>
      <c r="BP2581"/>
      <c r="BQ2581"/>
      <c r="BR2581"/>
      <c r="BS2581"/>
      <c r="BT2581"/>
    </row>
    <row r="2582" spans="1:72" s="8" customFormat="1" x14ac:dyDescent="0.25">
      <c r="A2582" s="93"/>
      <c r="B2582" s="93"/>
      <c r="C2582" s="93"/>
      <c r="D2582" s="93"/>
      <c r="E2582" s="104"/>
      <c r="F2582" s="104"/>
      <c r="G2582" s="104"/>
      <c r="H2582" s="104"/>
      <c r="I2582" s="104"/>
      <c r="J2582" s="104"/>
      <c r="K2582" s="104"/>
      <c r="L2582" s="104"/>
      <c r="M2582"/>
      <c r="N2582"/>
      <c r="O2582"/>
      <c r="P2582"/>
      <c r="Q2582"/>
      <c r="R2582"/>
      <c r="S2582"/>
      <c r="T2582"/>
      <c r="U2582"/>
      <c r="V2582"/>
      <c r="W2582"/>
      <c r="X2582"/>
      <c r="Y2582"/>
      <c r="Z2582"/>
      <c r="AA2582"/>
      <c r="AB2582"/>
      <c r="AC2582"/>
      <c r="AD2582"/>
      <c r="AE2582"/>
      <c r="AF2582"/>
      <c r="AG2582"/>
      <c r="AH2582"/>
      <c r="AI2582"/>
      <c r="AJ2582"/>
      <c r="AK2582"/>
      <c r="AL2582"/>
      <c r="AM2582"/>
      <c r="AN2582"/>
      <c r="AO2582"/>
      <c r="AP2582"/>
      <c r="AQ2582"/>
      <c r="AR2582"/>
      <c r="AS2582"/>
      <c r="AT2582"/>
      <c r="AU2582"/>
      <c r="AV2582"/>
      <c r="AW2582"/>
      <c r="AX2582"/>
      <c r="AY2582"/>
      <c r="AZ2582"/>
      <c r="BA2582"/>
      <c r="BB2582"/>
      <c r="BC2582"/>
      <c r="BD2582"/>
      <c r="BE2582"/>
      <c r="BF2582"/>
      <c r="BG2582"/>
      <c r="BH2582"/>
      <c r="BI2582"/>
      <c r="BJ2582"/>
      <c r="BK2582"/>
      <c r="BL2582"/>
      <c r="BM2582"/>
      <c r="BN2582"/>
      <c r="BO2582"/>
      <c r="BP2582"/>
      <c r="BQ2582"/>
      <c r="BR2582"/>
      <c r="BS2582"/>
      <c r="BT2582"/>
    </row>
    <row r="2583" spans="1:72" s="8" customFormat="1" x14ac:dyDescent="0.25">
      <c r="A2583" s="93"/>
      <c r="B2583" s="93"/>
      <c r="C2583" s="93"/>
      <c r="D2583" s="93"/>
      <c r="E2583" s="104"/>
      <c r="F2583" s="104"/>
      <c r="G2583" s="104"/>
      <c r="H2583" s="104"/>
      <c r="I2583" s="104"/>
      <c r="J2583" s="104"/>
      <c r="K2583" s="104"/>
      <c r="L2583" s="104"/>
      <c r="M2583"/>
      <c r="N2583"/>
      <c r="O2583"/>
      <c r="P2583"/>
      <c r="Q2583"/>
      <c r="R2583"/>
      <c r="S2583"/>
      <c r="T2583"/>
      <c r="U2583"/>
      <c r="V2583"/>
      <c r="W2583"/>
      <c r="X2583"/>
      <c r="Y2583"/>
      <c r="Z2583"/>
      <c r="AA2583"/>
      <c r="AB2583"/>
      <c r="AC2583"/>
      <c r="AD2583"/>
      <c r="AE2583"/>
      <c r="AF2583"/>
      <c r="AG2583"/>
      <c r="AH2583"/>
      <c r="AI2583"/>
      <c r="AJ2583"/>
      <c r="AK2583"/>
      <c r="AL2583"/>
      <c r="AM2583"/>
      <c r="AN2583"/>
      <c r="AO2583"/>
      <c r="AP2583"/>
      <c r="AQ2583"/>
      <c r="AR2583"/>
      <c r="AS2583"/>
      <c r="AT2583"/>
      <c r="AU2583"/>
      <c r="AV2583"/>
      <c r="AW2583"/>
      <c r="AX2583"/>
      <c r="AY2583"/>
      <c r="AZ2583"/>
      <c r="BA2583"/>
      <c r="BB2583"/>
      <c r="BC2583"/>
      <c r="BD2583"/>
      <c r="BE2583"/>
      <c r="BF2583"/>
      <c r="BG2583"/>
      <c r="BH2583"/>
      <c r="BI2583"/>
      <c r="BJ2583"/>
      <c r="BK2583"/>
      <c r="BL2583"/>
      <c r="BM2583"/>
      <c r="BN2583"/>
      <c r="BO2583"/>
      <c r="BP2583"/>
      <c r="BQ2583"/>
      <c r="BR2583"/>
      <c r="BS2583"/>
      <c r="BT2583"/>
    </row>
    <row r="2584" spans="1:72" s="8" customFormat="1" x14ac:dyDescent="0.25">
      <c r="A2584" s="93"/>
      <c r="B2584" s="93"/>
      <c r="C2584" s="93"/>
      <c r="D2584" s="93"/>
      <c r="E2584" s="104"/>
      <c r="F2584" s="104"/>
      <c r="G2584" s="104"/>
      <c r="H2584" s="104"/>
      <c r="I2584" s="104"/>
      <c r="J2584" s="104"/>
      <c r="K2584" s="104"/>
      <c r="L2584" s="104"/>
      <c r="M2584"/>
      <c r="N2584"/>
      <c r="O2584"/>
      <c r="P2584"/>
      <c r="Q2584"/>
      <c r="R2584"/>
      <c r="S2584"/>
      <c r="T2584"/>
      <c r="U2584"/>
      <c r="V2584"/>
      <c r="W2584"/>
      <c r="X2584"/>
      <c r="Y2584"/>
      <c r="Z2584"/>
      <c r="AA2584"/>
      <c r="AB2584"/>
      <c r="AC2584"/>
      <c r="AD2584"/>
      <c r="AE2584"/>
      <c r="AF2584"/>
      <c r="AG2584"/>
      <c r="AH2584"/>
      <c r="AI2584"/>
      <c r="AJ2584"/>
      <c r="AK2584"/>
      <c r="AL2584"/>
      <c r="AM2584"/>
      <c r="AN2584"/>
      <c r="AO2584"/>
      <c r="AP2584"/>
      <c r="AQ2584"/>
      <c r="AR2584"/>
      <c r="AS2584"/>
      <c r="AT2584"/>
      <c r="AU2584"/>
      <c r="AV2584"/>
      <c r="AW2584"/>
      <c r="AX2584"/>
      <c r="AY2584"/>
      <c r="AZ2584"/>
      <c r="BA2584"/>
      <c r="BB2584"/>
      <c r="BC2584"/>
      <c r="BD2584"/>
      <c r="BE2584"/>
      <c r="BF2584"/>
      <c r="BG2584"/>
      <c r="BH2584"/>
      <c r="BI2584"/>
      <c r="BJ2584"/>
      <c r="BK2584"/>
      <c r="BL2584"/>
      <c r="BM2584"/>
      <c r="BN2584"/>
      <c r="BO2584"/>
      <c r="BP2584"/>
      <c r="BQ2584"/>
      <c r="BR2584"/>
      <c r="BS2584"/>
      <c r="BT2584"/>
    </row>
    <row r="2585" spans="1:72" s="8" customFormat="1" x14ac:dyDescent="0.25">
      <c r="A2585" s="93"/>
      <c r="B2585" s="93"/>
      <c r="C2585" s="93"/>
      <c r="D2585" s="93"/>
      <c r="E2585" s="104"/>
      <c r="F2585" s="104"/>
      <c r="G2585" s="104"/>
      <c r="H2585" s="104"/>
      <c r="I2585" s="104"/>
      <c r="J2585" s="104"/>
      <c r="K2585" s="104"/>
      <c r="L2585" s="104"/>
      <c r="M2585"/>
      <c r="N2585"/>
      <c r="O2585"/>
      <c r="P2585"/>
      <c r="Q2585"/>
      <c r="R2585"/>
      <c r="S2585"/>
      <c r="T2585"/>
      <c r="U2585"/>
      <c r="V2585"/>
      <c r="W2585"/>
      <c r="X2585"/>
      <c r="Y2585"/>
      <c r="Z2585"/>
      <c r="AA2585"/>
      <c r="AB2585"/>
      <c r="AC2585"/>
      <c r="AD2585"/>
      <c r="AE2585"/>
      <c r="AF2585"/>
      <c r="AG2585"/>
      <c r="AH2585"/>
      <c r="AI2585"/>
      <c r="AJ2585"/>
      <c r="AK2585"/>
      <c r="AL2585"/>
      <c r="AM2585"/>
      <c r="AN2585"/>
      <c r="AO2585"/>
      <c r="AP2585"/>
      <c r="AQ2585"/>
      <c r="AR2585"/>
      <c r="AS2585"/>
      <c r="AT2585"/>
      <c r="AU2585"/>
      <c r="AV2585"/>
      <c r="AW2585"/>
      <c r="AX2585"/>
      <c r="AY2585"/>
      <c r="AZ2585"/>
      <c r="BA2585"/>
      <c r="BB2585"/>
      <c r="BC2585"/>
      <c r="BD2585"/>
      <c r="BE2585"/>
      <c r="BF2585"/>
      <c r="BG2585"/>
      <c r="BH2585"/>
      <c r="BI2585"/>
      <c r="BJ2585"/>
      <c r="BK2585"/>
      <c r="BL2585"/>
      <c r="BM2585"/>
      <c r="BN2585"/>
      <c r="BO2585"/>
      <c r="BP2585"/>
      <c r="BQ2585"/>
      <c r="BR2585"/>
      <c r="BS2585"/>
      <c r="BT2585"/>
    </row>
    <row r="2586" spans="1:72" s="8" customFormat="1" x14ac:dyDescent="0.25">
      <c r="A2586" s="93"/>
      <c r="B2586" s="93"/>
      <c r="C2586" s="93"/>
      <c r="D2586" s="93"/>
      <c r="E2586" s="104"/>
      <c r="F2586" s="104"/>
      <c r="G2586" s="104"/>
      <c r="H2586" s="104"/>
      <c r="I2586" s="104"/>
      <c r="J2586" s="104"/>
      <c r="K2586" s="104"/>
      <c r="L2586" s="104"/>
      <c r="M2586"/>
      <c r="N2586"/>
      <c r="O2586"/>
      <c r="P2586"/>
      <c r="Q2586"/>
      <c r="R2586"/>
      <c r="S2586"/>
      <c r="T2586"/>
      <c r="U2586"/>
      <c r="V2586"/>
      <c r="W2586"/>
      <c r="X2586"/>
      <c r="Y2586"/>
      <c r="Z2586"/>
      <c r="AA2586"/>
      <c r="AB2586"/>
      <c r="AC2586"/>
      <c r="AD2586"/>
      <c r="AE2586"/>
      <c r="AF2586"/>
      <c r="AG2586"/>
      <c r="AH2586"/>
      <c r="AI2586"/>
      <c r="AJ2586"/>
      <c r="AK2586"/>
      <c r="AL2586"/>
      <c r="AM2586"/>
      <c r="AN2586"/>
      <c r="AO2586"/>
      <c r="AP2586"/>
      <c r="AQ2586"/>
      <c r="AR2586"/>
      <c r="AS2586"/>
      <c r="AT2586"/>
      <c r="AU2586"/>
      <c r="AV2586"/>
      <c r="AW2586"/>
      <c r="AX2586"/>
      <c r="AY2586"/>
      <c r="AZ2586"/>
      <c r="BA2586"/>
      <c r="BB2586"/>
      <c r="BC2586"/>
      <c r="BD2586"/>
      <c r="BE2586"/>
      <c r="BF2586"/>
      <c r="BG2586"/>
      <c r="BH2586"/>
      <c r="BI2586"/>
      <c r="BJ2586"/>
      <c r="BK2586"/>
      <c r="BL2586"/>
      <c r="BM2586"/>
      <c r="BN2586"/>
      <c r="BO2586"/>
      <c r="BP2586"/>
      <c r="BQ2586"/>
      <c r="BR2586"/>
      <c r="BS2586"/>
      <c r="BT2586"/>
    </row>
    <row r="2587" spans="1:72" s="8" customFormat="1" x14ac:dyDescent="0.25">
      <c r="A2587" s="93"/>
      <c r="B2587" s="93"/>
      <c r="C2587" s="93"/>
      <c r="D2587" s="93"/>
      <c r="E2587" s="104"/>
      <c r="F2587" s="104"/>
      <c r="G2587" s="104"/>
      <c r="H2587" s="104"/>
      <c r="I2587" s="104"/>
      <c r="J2587" s="104"/>
      <c r="K2587" s="104"/>
      <c r="L2587" s="104"/>
      <c r="M2587"/>
      <c r="N2587"/>
      <c r="O2587"/>
      <c r="P2587"/>
      <c r="Q2587"/>
      <c r="R2587"/>
      <c r="S2587"/>
      <c r="T2587"/>
      <c r="U2587"/>
      <c r="V2587"/>
      <c r="W2587"/>
      <c r="X2587"/>
      <c r="Y2587"/>
      <c r="Z2587"/>
      <c r="AA2587"/>
      <c r="AB2587"/>
      <c r="AC2587"/>
      <c r="AD2587"/>
      <c r="AE2587"/>
      <c r="AF2587"/>
      <c r="AG2587"/>
      <c r="AH2587"/>
      <c r="AI2587"/>
      <c r="AJ2587"/>
      <c r="AK2587"/>
      <c r="AL2587"/>
      <c r="AM2587"/>
      <c r="AN2587"/>
      <c r="AO2587"/>
      <c r="AP2587"/>
      <c r="AQ2587"/>
      <c r="AR2587"/>
      <c r="AS2587"/>
      <c r="AT2587"/>
      <c r="AU2587"/>
      <c r="AV2587"/>
      <c r="AW2587"/>
      <c r="AX2587"/>
      <c r="AY2587"/>
      <c r="AZ2587"/>
      <c r="BA2587"/>
      <c r="BB2587"/>
      <c r="BC2587"/>
      <c r="BD2587"/>
      <c r="BE2587"/>
      <c r="BF2587"/>
      <c r="BG2587"/>
      <c r="BH2587"/>
      <c r="BI2587"/>
      <c r="BJ2587"/>
      <c r="BK2587"/>
      <c r="BL2587"/>
      <c r="BM2587"/>
      <c r="BN2587"/>
      <c r="BO2587"/>
      <c r="BP2587"/>
      <c r="BQ2587"/>
      <c r="BR2587"/>
      <c r="BS2587"/>
      <c r="BT2587"/>
    </row>
    <row r="2588" spans="1:72" s="8" customFormat="1" x14ac:dyDescent="0.25">
      <c r="A2588" s="93"/>
      <c r="B2588" s="93"/>
      <c r="C2588" s="93"/>
      <c r="D2588" s="93"/>
      <c r="E2588" s="104"/>
      <c r="F2588" s="104"/>
      <c r="G2588" s="104"/>
      <c r="H2588" s="104"/>
      <c r="I2588" s="104"/>
      <c r="J2588" s="104"/>
      <c r="K2588" s="104"/>
      <c r="L2588" s="104"/>
      <c r="M2588"/>
      <c r="N2588"/>
      <c r="O2588"/>
      <c r="P2588"/>
      <c r="Q2588"/>
      <c r="R2588"/>
      <c r="S2588"/>
      <c r="T2588"/>
      <c r="U2588"/>
      <c r="V2588"/>
      <c r="W2588"/>
      <c r="X2588"/>
      <c r="Y2588"/>
      <c r="Z2588"/>
      <c r="AA2588"/>
      <c r="AB2588"/>
      <c r="AC2588"/>
      <c r="AD2588"/>
      <c r="AE2588"/>
      <c r="AF2588"/>
      <c r="AG2588"/>
      <c r="AH2588"/>
      <c r="AI2588"/>
      <c r="AJ2588"/>
      <c r="AK2588"/>
      <c r="AL2588"/>
      <c r="AM2588"/>
      <c r="AN2588"/>
      <c r="AO2588"/>
      <c r="AP2588"/>
      <c r="AQ2588"/>
      <c r="AR2588"/>
      <c r="AS2588"/>
      <c r="AT2588"/>
      <c r="AU2588"/>
      <c r="AV2588"/>
      <c r="AW2588"/>
      <c r="AX2588"/>
      <c r="AY2588"/>
      <c r="AZ2588"/>
      <c r="BA2588"/>
      <c r="BB2588"/>
      <c r="BC2588"/>
      <c r="BD2588"/>
      <c r="BE2588"/>
      <c r="BF2588"/>
      <c r="BG2588"/>
      <c r="BH2588"/>
      <c r="BI2588"/>
      <c r="BJ2588"/>
      <c r="BK2588"/>
      <c r="BL2588"/>
      <c r="BM2588"/>
      <c r="BN2588"/>
      <c r="BO2588"/>
      <c r="BP2588"/>
      <c r="BQ2588"/>
      <c r="BR2588"/>
      <c r="BS2588"/>
      <c r="BT2588"/>
    </row>
    <row r="2589" spans="1:72" s="8" customFormat="1" x14ac:dyDescent="0.25">
      <c r="A2589" s="93"/>
      <c r="B2589" s="93"/>
      <c r="C2589" s="93"/>
      <c r="D2589" s="93"/>
      <c r="E2589" s="104"/>
      <c r="F2589" s="104"/>
      <c r="G2589" s="104"/>
      <c r="H2589" s="104"/>
      <c r="I2589" s="104"/>
      <c r="J2589" s="104"/>
      <c r="K2589" s="104"/>
      <c r="L2589" s="104"/>
      <c r="M2589"/>
      <c r="N2589"/>
      <c r="O2589"/>
      <c r="P2589"/>
      <c r="Q2589"/>
      <c r="R2589"/>
      <c r="S2589"/>
      <c r="T2589"/>
      <c r="U2589"/>
      <c r="V2589"/>
      <c r="W2589"/>
      <c r="X2589"/>
      <c r="Y2589"/>
      <c r="Z2589"/>
      <c r="AA2589"/>
      <c r="AB2589"/>
      <c r="AC2589"/>
      <c r="AD2589"/>
      <c r="AE2589"/>
      <c r="AF2589"/>
      <c r="AG2589"/>
      <c r="AH2589"/>
      <c r="AI2589"/>
      <c r="AJ2589"/>
      <c r="AK2589"/>
      <c r="AL2589"/>
      <c r="AM2589"/>
      <c r="AN2589"/>
      <c r="AO2589"/>
      <c r="AP2589"/>
      <c r="AQ2589"/>
      <c r="AR2589"/>
      <c r="AS2589"/>
      <c r="AT2589"/>
      <c r="AU2589"/>
      <c r="AV2589"/>
      <c r="AW2589"/>
      <c r="AX2589"/>
      <c r="AY2589"/>
      <c r="AZ2589"/>
      <c r="BA2589"/>
      <c r="BB2589"/>
      <c r="BC2589"/>
      <c r="BD2589"/>
      <c r="BE2589"/>
      <c r="BF2589"/>
      <c r="BG2589"/>
      <c r="BH2589"/>
      <c r="BI2589"/>
      <c r="BJ2589"/>
      <c r="BK2589"/>
      <c r="BL2589"/>
      <c r="BM2589"/>
      <c r="BN2589"/>
      <c r="BO2589"/>
      <c r="BP2589"/>
      <c r="BQ2589"/>
      <c r="BR2589"/>
      <c r="BS2589"/>
      <c r="BT2589"/>
    </row>
    <row r="2590" spans="1:72" s="8" customFormat="1" x14ac:dyDescent="0.25">
      <c r="A2590" s="93"/>
      <c r="B2590" s="93"/>
      <c r="C2590" s="93"/>
      <c r="D2590" s="93"/>
      <c r="E2590" s="104"/>
      <c r="F2590" s="104"/>
      <c r="G2590" s="104"/>
      <c r="H2590" s="104"/>
      <c r="I2590" s="104"/>
      <c r="J2590" s="104"/>
      <c r="K2590" s="104"/>
      <c r="L2590" s="104"/>
      <c r="M2590"/>
      <c r="N2590"/>
      <c r="O2590"/>
      <c r="P2590"/>
      <c r="Q2590"/>
      <c r="R2590"/>
      <c r="S2590"/>
      <c r="T2590"/>
      <c r="U2590"/>
      <c r="V2590"/>
      <c r="W2590"/>
      <c r="X2590"/>
      <c r="Y2590"/>
      <c r="Z2590"/>
      <c r="AA2590"/>
      <c r="AB2590"/>
      <c r="AC2590"/>
      <c r="AD2590"/>
      <c r="AE2590"/>
      <c r="AF2590"/>
      <c r="AG2590"/>
      <c r="AH2590"/>
      <c r="AI2590"/>
      <c r="AJ2590"/>
      <c r="AK2590"/>
      <c r="AL2590"/>
      <c r="AM2590"/>
      <c r="AN2590"/>
      <c r="AO2590"/>
      <c r="AP2590"/>
      <c r="AQ2590"/>
      <c r="AR2590"/>
      <c r="AS2590"/>
      <c r="AT2590"/>
      <c r="AU2590"/>
      <c r="AV2590"/>
      <c r="AW2590"/>
      <c r="AX2590"/>
      <c r="AY2590"/>
      <c r="AZ2590"/>
      <c r="BA2590"/>
      <c r="BB2590"/>
      <c r="BC2590"/>
      <c r="BD2590"/>
      <c r="BE2590"/>
      <c r="BF2590"/>
      <c r="BG2590"/>
      <c r="BH2590"/>
      <c r="BI2590"/>
      <c r="BJ2590"/>
      <c r="BK2590"/>
      <c r="BL2590"/>
      <c r="BM2590"/>
      <c r="BN2590"/>
      <c r="BO2590"/>
      <c r="BP2590"/>
      <c r="BQ2590"/>
      <c r="BR2590"/>
      <c r="BS2590"/>
      <c r="BT2590"/>
    </row>
    <row r="2591" spans="1:72" s="8" customFormat="1" x14ac:dyDescent="0.25">
      <c r="A2591" s="93"/>
      <c r="B2591" s="93"/>
      <c r="C2591" s="93"/>
      <c r="D2591" s="93"/>
      <c r="E2591" s="104"/>
      <c r="F2591" s="104"/>
      <c r="G2591" s="104"/>
      <c r="H2591" s="104"/>
      <c r="I2591" s="104"/>
      <c r="J2591" s="104"/>
      <c r="K2591" s="104"/>
      <c r="L2591" s="104"/>
      <c r="M2591"/>
      <c r="N2591"/>
      <c r="O2591"/>
      <c r="P2591"/>
      <c r="Q2591"/>
      <c r="R2591"/>
      <c r="S2591"/>
      <c r="T2591"/>
      <c r="U2591"/>
      <c r="V2591"/>
      <c r="W2591"/>
      <c r="X2591"/>
      <c r="Y2591"/>
      <c r="Z2591"/>
      <c r="AA2591"/>
      <c r="AB2591"/>
      <c r="AC2591"/>
      <c r="AD2591"/>
      <c r="AE2591"/>
      <c r="AF2591"/>
      <c r="AG2591"/>
      <c r="AH2591"/>
      <c r="AI2591"/>
      <c r="AJ2591"/>
      <c r="AK2591"/>
      <c r="AL2591"/>
      <c r="AM2591"/>
      <c r="AN2591"/>
      <c r="AO2591"/>
      <c r="AP2591"/>
      <c r="AQ2591"/>
      <c r="AR2591"/>
      <c r="AS2591"/>
      <c r="AT2591"/>
      <c r="AU2591"/>
      <c r="AV2591"/>
      <c r="AW2591"/>
      <c r="AX2591"/>
      <c r="AY2591"/>
      <c r="AZ2591"/>
      <c r="BA2591"/>
      <c r="BB2591"/>
      <c r="BC2591"/>
      <c r="BD2591"/>
      <c r="BE2591"/>
      <c r="BF2591"/>
      <c r="BG2591"/>
      <c r="BH2591"/>
      <c r="BI2591"/>
      <c r="BJ2591"/>
      <c r="BK2591"/>
      <c r="BL2591"/>
      <c r="BM2591"/>
      <c r="BN2591"/>
      <c r="BO2591"/>
      <c r="BP2591"/>
      <c r="BQ2591"/>
      <c r="BR2591"/>
      <c r="BS2591"/>
      <c r="BT2591"/>
    </row>
    <row r="2592" spans="1:72" s="8" customFormat="1" x14ac:dyDescent="0.25">
      <c r="A2592" s="93"/>
      <c r="B2592" s="93"/>
      <c r="C2592" s="93"/>
      <c r="D2592" s="93"/>
      <c r="E2592" s="104"/>
      <c r="F2592" s="104"/>
      <c r="G2592" s="104"/>
      <c r="H2592" s="104"/>
      <c r="I2592" s="104"/>
      <c r="J2592" s="104"/>
      <c r="K2592" s="104"/>
      <c r="L2592" s="104"/>
      <c r="M2592"/>
      <c r="N2592"/>
      <c r="O2592"/>
      <c r="P2592"/>
      <c r="Q2592"/>
      <c r="R2592"/>
      <c r="S2592"/>
      <c r="T2592"/>
      <c r="U2592"/>
      <c r="V2592"/>
      <c r="W2592"/>
      <c r="X2592"/>
      <c r="Y2592"/>
      <c r="Z2592"/>
      <c r="AA2592"/>
      <c r="AB2592"/>
      <c r="AC2592"/>
      <c r="AD2592"/>
      <c r="AE2592"/>
      <c r="AF2592"/>
      <c r="AG2592"/>
      <c r="AH2592"/>
      <c r="AI2592"/>
      <c r="AJ2592"/>
      <c r="AK2592"/>
      <c r="AL2592"/>
      <c r="AM2592"/>
      <c r="AN2592"/>
      <c r="AO2592"/>
      <c r="AP2592"/>
      <c r="AQ2592"/>
      <c r="AR2592"/>
      <c r="AS2592"/>
      <c r="AT2592"/>
      <c r="AU2592"/>
      <c r="AV2592"/>
      <c r="AW2592"/>
      <c r="AX2592"/>
      <c r="AY2592"/>
      <c r="AZ2592"/>
      <c r="BA2592"/>
      <c r="BB2592"/>
      <c r="BC2592"/>
      <c r="BD2592"/>
      <c r="BE2592"/>
      <c r="BF2592"/>
      <c r="BG2592"/>
      <c r="BH2592"/>
      <c r="BI2592"/>
      <c r="BJ2592"/>
      <c r="BK2592"/>
      <c r="BL2592"/>
      <c r="BM2592"/>
      <c r="BN2592"/>
      <c r="BO2592"/>
      <c r="BP2592"/>
      <c r="BQ2592"/>
      <c r="BR2592"/>
      <c r="BS2592"/>
      <c r="BT2592"/>
    </row>
    <row r="2593" spans="1:72" s="8" customFormat="1" x14ac:dyDescent="0.25">
      <c r="A2593" s="93"/>
      <c r="B2593" s="93"/>
      <c r="C2593" s="93"/>
      <c r="D2593" s="93"/>
      <c r="E2593" s="104"/>
      <c r="F2593" s="104"/>
      <c r="G2593" s="104"/>
      <c r="H2593" s="104"/>
      <c r="I2593" s="104"/>
      <c r="J2593" s="104"/>
      <c r="K2593" s="104"/>
      <c r="L2593" s="104"/>
      <c r="M2593"/>
      <c r="N2593"/>
      <c r="O2593"/>
      <c r="P2593"/>
      <c r="Q2593"/>
      <c r="R2593"/>
      <c r="S2593"/>
      <c r="T2593"/>
      <c r="U2593"/>
      <c r="V2593"/>
      <c r="W2593"/>
      <c r="X2593"/>
      <c r="Y2593"/>
      <c r="Z2593"/>
      <c r="AA2593"/>
      <c r="AB2593"/>
      <c r="AC2593"/>
      <c r="AD2593"/>
      <c r="AE2593"/>
      <c r="AF2593"/>
      <c r="AG2593"/>
      <c r="AH2593"/>
      <c r="AI2593"/>
      <c r="AJ2593"/>
      <c r="AK2593"/>
      <c r="AL2593"/>
      <c r="AM2593"/>
      <c r="AN2593"/>
      <c r="AO2593"/>
      <c r="AP2593"/>
      <c r="AQ2593"/>
      <c r="AR2593"/>
      <c r="AS2593"/>
      <c r="AT2593"/>
      <c r="AU2593"/>
      <c r="AV2593"/>
      <c r="AW2593"/>
      <c r="AX2593"/>
      <c r="AY2593"/>
      <c r="AZ2593"/>
      <c r="BA2593"/>
      <c r="BB2593"/>
      <c r="BC2593"/>
      <c r="BD2593"/>
      <c r="BE2593"/>
      <c r="BF2593"/>
      <c r="BG2593"/>
      <c r="BH2593"/>
      <c r="BI2593"/>
      <c r="BJ2593"/>
      <c r="BK2593"/>
      <c r="BL2593"/>
      <c r="BM2593"/>
      <c r="BN2593"/>
      <c r="BO2593"/>
      <c r="BP2593"/>
      <c r="BQ2593"/>
      <c r="BR2593"/>
      <c r="BS2593"/>
      <c r="BT2593"/>
    </row>
    <row r="2594" spans="1:72" s="8" customFormat="1" x14ac:dyDescent="0.25">
      <c r="A2594" s="93"/>
      <c r="B2594" s="93"/>
      <c r="C2594" s="93"/>
      <c r="D2594" s="93"/>
      <c r="E2594" s="104"/>
      <c r="F2594" s="104"/>
      <c r="G2594" s="104"/>
      <c r="H2594" s="104"/>
      <c r="I2594" s="104"/>
      <c r="J2594" s="104"/>
      <c r="K2594" s="104"/>
      <c r="L2594" s="104"/>
      <c r="M2594"/>
      <c r="N2594"/>
      <c r="O2594"/>
      <c r="P2594"/>
      <c r="Q2594"/>
      <c r="R2594"/>
      <c r="S2594"/>
      <c r="T2594"/>
      <c r="U2594"/>
      <c r="V2594"/>
      <c r="W2594"/>
      <c r="X2594"/>
      <c r="Y2594"/>
      <c r="Z2594"/>
      <c r="AA2594"/>
      <c r="AB2594"/>
      <c r="AC2594"/>
      <c r="AD2594"/>
      <c r="AE2594"/>
      <c r="AF2594"/>
      <c r="AG2594"/>
      <c r="AH2594"/>
      <c r="AI2594"/>
      <c r="AJ2594"/>
      <c r="AK2594"/>
      <c r="AL2594"/>
      <c r="AM2594"/>
      <c r="AN2594"/>
      <c r="AO2594"/>
      <c r="AP2594"/>
      <c r="AQ2594"/>
      <c r="AR2594"/>
      <c r="AS2594"/>
      <c r="AT2594"/>
      <c r="AU2594"/>
      <c r="AV2594"/>
      <c r="AW2594"/>
      <c r="AX2594"/>
      <c r="AY2594"/>
      <c r="AZ2594"/>
      <c r="BA2594"/>
      <c r="BB2594"/>
      <c r="BC2594"/>
      <c r="BD2594"/>
      <c r="BE2594"/>
      <c r="BF2594"/>
      <c r="BG2594"/>
      <c r="BH2594"/>
      <c r="BI2594"/>
      <c r="BJ2594"/>
      <c r="BK2594"/>
      <c r="BL2594"/>
      <c r="BM2594"/>
      <c r="BN2594"/>
      <c r="BO2594"/>
      <c r="BP2594"/>
      <c r="BQ2594"/>
      <c r="BR2594"/>
      <c r="BS2594"/>
      <c r="BT2594"/>
    </row>
    <row r="2595" spans="1:72" s="8" customFormat="1" x14ac:dyDescent="0.25">
      <c r="A2595" s="93"/>
      <c r="B2595" s="93"/>
      <c r="C2595" s="93"/>
      <c r="D2595" s="93"/>
      <c r="E2595" s="104"/>
      <c r="F2595" s="104"/>
      <c r="G2595" s="104"/>
      <c r="H2595" s="104"/>
      <c r="I2595" s="104"/>
      <c r="J2595" s="104"/>
      <c r="K2595" s="104"/>
      <c r="L2595" s="104"/>
      <c r="M2595"/>
      <c r="N2595"/>
      <c r="O2595"/>
      <c r="P2595"/>
      <c r="Q2595"/>
      <c r="R2595"/>
      <c r="S2595"/>
      <c r="T2595"/>
      <c r="U2595"/>
      <c r="V2595"/>
      <c r="W2595"/>
      <c r="X2595"/>
      <c r="Y2595"/>
      <c r="Z2595"/>
      <c r="AA2595"/>
      <c r="AB2595"/>
      <c r="AC2595"/>
      <c r="AD2595"/>
      <c r="AE2595"/>
      <c r="AF2595"/>
      <c r="AG2595"/>
      <c r="AH2595"/>
      <c r="AI2595"/>
      <c r="AJ2595"/>
      <c r="AK2595"/>
      <c r="AL2595"/>
      <c r="AM2595"/>
      <c r="AN2595"/>
      <c r="AO2595"/>
      <c r="AP2595"/>
      <c r="AQ2595"/>
      <c r="AR2595"/>
      <c r="AS2595"/>
      <c r="AT2595"/>
      <c r="AU2595"/>
      <c r="AV2595"/>
      <c r="AW2595"/>
      <c r="AX2595"/>
      <c r="AY2595"/>
      <c r="AZ2595"/>
      <c r="BA2595"/>
      <c r="BB2595"/>
      <c r="BC2595"/>
      <c r="BD2595"/>
      <c r="BE2595"/>
      <c r="BF2595"/>
      <c r="BG2595"/>
      <c r="BH2595"/>
      <c r="BI2595"/>
      <c r="BJ2595"/>
      <c r="BK2595"/>
      <c r="BL2595"/>
      <c r="BM2595"/>
      <c r="BN2595"/>
      <c r="BO2595"/>
      <c r="BP2595"/>
      <c r="BQ2595"/>
      <c r="BR2595"/>
      <c r="BS2595"/>
      <c r="BT2595"/>
    </row>
    <row r="2596" spans="1:72" s="8" customFormat="1" x14ac:dyDescent="0.25">
      <c r="A2596" s="93"/>
      <c r="B2596" s="93"/>
      <c r="C2596" s="93"/>
      <c r="D2596" s="93"/>
      <c r="E2596" s="104"/>
      <c r="F2596" s="104"/>
      <c r="G2596" s="104"/>
      <c r="H2596" s="104"/>
      <c r="I2596" s="104"/>
      <c r="J2596" s="104"/>
      <c r="K2596" s="104"/>
      <c r="L2596" s="104"/>
      <c r="M2596"/>
      <c r="N2596"/>
      <c r="O2596"/>
      <c r="P2596"/>
      <c r="Q2596"/>
      <c r="R2596"/>
      <c r="S2596"/>
      <c r="T2596"/>
      <c r="U2596"/>
      <c r="V2596"/>
      <c r="W2596"/>
      <c r="X2596"/>
      <c r="Y2596"/>
      <c r="Z2596"/>
      <c r="AA2596"/>
      <c r="AB2596"/>
      <c r="AC2596"/>
      <c r="AD2596"/>
      <c r="AE2596"/>
      <c r="AF2596"/>
      <c r="AG2596"/>
      <c r="AH2596"/>
      <c r="AI2596"/>
      <c r="AJ2596"/>
      <c r="AK2596"/>
      <c r="AL2596"/>
      <c r="AM2596"/>
      <c r="AN2596"/>
      <c r="AO2596"/>
      <c r="AP2596"/>
      <c r="AQ2596"/>
      <c r="AR2596"/>
      <c r="AS2596"/>
      <c r="AT2596"/>
      <c r="AU2596"/>
      <c r="AV2596"/>
      <c r="AW2596"/>
      <c r="AX2596"/>
      <c r="AY2596"/>
      <c r="AZ2596"/>
      <c r="BA2596"/>
      <c r="BB2596"/>
      <c r="BC2596"/>
      <c r="BD2596"/>
      <c r="BE2596"/>
      <c r="BF2596"/>
      <c r="BG2596"/>
      <c r="BH2596"/>
      <c r="BI2596"/>
      <c r="BJ2596"/>
      <c r="BK2596"/>
      <c r="BL2596"/>
      <c r="BM2596"/>
      <c r="BN2596"/>
      <c r="BO2596"/>
      <c r="BP2596"/>
      <c r="BQ2596"/>
      <c r="BR2596"/>
      <c r="BS2596"/>
      <c r="BT2596"/>
    </row>
    <row r="2597" spans="1:72" s="8" customFormat="1" x14ac:dyDescent="0.25">
      <c r="A2597" s="93"/>
      <c r="B2597" s="93"/>
      <c r="C2597" s="93"/>
      <c r="D2597" s="93"/>
      <c r="E2597" s="104"/>
      <c r="F2597" s="104"/>
      <c r="G2597" s="104"/>
      <c r="H2597" s="104"/>
      <c r="I2597" s="104"/>
      <c r="J2597" s="104"/>
      <c r="K2597" s="104"/>
      <c r="L2597" s="104"/>
      <c r="M2597"/>
      <c r="N2597"/>
      <c r="O2597"/>
      <c r="P2597"/>
      <c r="Q2597"/>
      <c r="R2597"/>
      <c r="S2597"/>
      <c r="T2597"/>
      <c r="U2597"/>
      <c r="V2597"/>
      <c r="W2597"/>
      <c r="X2597"/>
      <c r="Y2597"/>
      <c r="Z2597"/>
      <c r="AA2597"/>
      <c r="AB2597"/>
      <c r="AC2597"/>
      <c r="AD2597"/>
      <c r="AE2597"/>
      <c r="AF2597"/>
      <c r="AG2597"/>
      <c r="AH2597"/>
      <c r="AI2597"/>
      <c r="AJ2597"/>
      <c r="AK2597"/>
      <c r="AL2597"/>
      <c r="AM2597"/>
      <c r="AN2597"/>
      <c r="AO2597"/>
      <c r="AP2597"/>
      <c r="AQ2597"/>
      <c r="AR2597"/>
      <c r="AS2597"/>
      <c r="AT2597"/>
      <c r="AU2597"/>
      <c r="AV2597"/>
      <c r="AW2597"/>
      <c r="AX2597"/>
      <c r="AY2597"/>
      <c r="AZ2597"/>
      <c r="BA2597"/>
      <c r="BB2597"/>
      <c r="BC2597"/>
      <c r="BD2597"/>
      <c r="BE2597"/>
      <c r="BF2597"/>
      <c r="BG2597"/>
      <c r="BH2597"/>
      <c r="BI2597"/>
      <c r="BJ2597"/>
      <c r="BK2597"/>
      <c r="BL2597"/>
      <c r="BM2597"/>
      <c r="BN2597"/>
      <c r="BO2597"/>
      <c r="BP2597"/>
      <c r="BQ2597"/>
      <c r="BR2597"/>
      <c r="BS2597"/>
      <c r="BT2597"/>
    </row>
    <row r="2598" spans="1:72" s="8" customFormat="1" x14ac:dyDescent="0.25">
      <c r="A2598" s="93"/>
      <c r="B2598" s="93"/>
      <c r="C2598" s="93"/>
      <c r="D2598" s="93"/>
      <c r="E2598" s="104"/>
      <c r="F2598" s="104"/>
      <c r="G2598" s="104"/>
      <c r="H2598" s="104"/>
      <c r="I2598" s="104"/>
      <c r="J2598" s="104"/>
      <c r="K2598" s="104"/>
      <c r="L2598" s="104"/>
      <c r="M2598"/>
      <c r="N2598"/>
      <c r="O2598"/>
      <c r="P2598"/>
      <c r="Q2598"/>
      <c r="R2598"/>
      <c r="S2598"/>
      <c r="T2598"/>
      <c r="U2598"/>
      <c r="V2598"/>
      <c r="W2598"/>
      <c r="X2598"/>
      <c r="Y2598"/>
      <c r="Z2598"/>
      <c r="AA2598"/>
      <c r="AB2598"/>
      <c r="AC2598"/>
      <c r="AD2598"/>
      <c r="AE2598"/>
      <c r="AF2598"/>
      <c r="AG2598"/>
      <c r="AH2598"/>
      <c r="AI2598"/>
      <c r="AJ2598"/>
      <c r="AK2598"/>
      <c r="AL2598"/>
      <c r="AM2598"/>
      <c r="AN2598"/>
      <c r="AO2598"/>
      <c r="AP2598"/>
      <c r="AQ2598"/>
      <c r="AR2598"/>
      <c r="AS2598"/>
      <c r="AT2598"/>
      <c r="AU2598"/>
      <c r="AV2598"/>
      <c r="AW2598"/>
      <c r="AX2598"/>
      <c r="AY2598"/>
      <c r="AZ2598"/>
      <c r="BA2598"/>
      <c r="BB2598"/>
      <c r="BC2598"/>
      <c r="BD2598"/>
      <c r="BE2598"/>
      <c r="BF2598"/>
      <c r="BG2598"/>
      <c r="BH2598"/>
      <c r="BI2598"/>
      <c r="BJ2598"/>
      <c r="BK2598"/>
      <c r="BL2598"/>
      <c r="BM2598"/>
      <c r="BN2598"/>
      <c r="BO2598"/>
      <c r="BP2598"/>
      <c r="BQ2598"/>
      <c r="BR2598"/>
      <c r="BS2598"/>
      <c r="BT2598"/>
    </row>
    <row r="2599" spans="1:72" s="8" customFormat="1" x14ac:dyDescent="0.25">
      <c r="A2599" s="93"/>
      <c r="B2599" s="93"/>
      <c r="C2599" s="93"/>
      <c r="D2599" s="93"/>
      <c r="E2599" s="104"/>
      <c r="F2599" s="104"/>
      <c r="G2599" s="104"/>
      <c r="H2599" s="104"/>
      <c r="I2599" s="104"/>
      <c r="J2599" s="104"/>
      <c r="K2599" s="104"/>
      <c r="L2599" s="104"/>
      <c r="M2599"/>
      <c r="N2599"/>
      <c r="O2599"/>
      <c r="P2599"/>
      <c r="Q2599"/>
      <c r="R2599"/>
      <c r="S2599"/>
      <c r="T2599"/>
      <c r="U2599"/>
      <c r="V2599"/>
      <c r="W2599"/>
      <c r="X2599"/>
      <c r="Y2599"/>
      <c r="Z2599"/>
      <c r="AA2599"/>
      <c r="AB2599"/>
      <c r="AC2599"/>
      <c r="AD2599"/>
      <c r="AE2599"/>
      <c r="AF2599"/>
      <c r="AG2599"/>
      <c r="AH2599"/>
      <c r="AI2599"/>
      <c r="AJ2599"/>
      <c r="AK2599"/>
      <c r="AL2599"/>
      <c r="AM2599"/>
      <c r="AN2599"/>
      <c r="AO2599"/>
      <c r="AP2599"/>
      <c r="AQ2599"/>
      <c r="AR2599"/>
      <c r="AS2599"/>
      <c r="AT2599"/>
      <c r="AU2599"/>
      <c r="AV2599"/>
      <c r="AW2599"/>
      <c r="AX2599"/>
      <c r="AY2599"/>
      <c r="AZ2599"/>
      <c r="BA2599"/>
      <c r="BB2599"/>
      <c r="BC2599"/>
      <c r="BD2599"/>
      <c r="BE2599"/>
      <c r="BF2599"/>
      <c r="BG2599"/>
      <c r="BH2599"/>
      <c r="BI2599"/>
      <c r="BJ2599"/>
      <c r="BK2599"/>
      <c r="BL2599"/>
      <c r="BM2599"/>
      <c r="BN2599"/>
      <c r="BO2599"/>
      <c r="BP2599"/>
      <c r="BQ2599"/>
      <c r="BR2599"/>
      <c r="BS2599"/>
      <c r="BT2599"/>
    </row>
    <row r="2600" spans="1:72" s="8" customFormat="1" x14ac:dyDescent="0.25">
      <c r="A2600" s="93"/>
      <c r="B2600" s="93"/>
      <c r="C2600" s="93"/>
      <c r="D2600" s="93"/>
      <c r="E2600" s="104"/>
      <c r="F2600" s="104"/>
      <c r="G2600" s="104"/>
      <c r="H2600" s="104"/>
      <c r="I2600" s="104"/>
      <c r="J2600" s="104"/>
      <c r="K2600" s="104"/>
      <c r="L2600" s="104"/>
      <c r="M2600"/>
      <c r="N2600"/>
      <c r="O2600"/>
      <c r="P2600"/>
      <c r="Q2600"/>
      <c r="R2600"/>
      <c r="S2600"/>
      <c r="T2600"/>
      <c r="U2600"/>
      <c r="V2600"/>
      <c r="W2600"/>
      <c r="X2600"/>
      <c r="Y2600"/>
      <c r="Z2600"/>
      <c r="AA2600"/>
      <c r="AB2600"/>
      <c r="AC2600"/>
      <c r="AD2600"/>
      <c r="AE2600"/>
      <c r="AF2600"/>
      <c r="AG2600"/>
      <c r="AH2600"/>
      <c r="AI2600"/>
      <c r="AJ2600"/>
      <c r="AK2600"/>
      <c r="AL2600"/>
      <c r="AM2600"/>
      <c r="AN2600"/>
      <c r="AO2600"/>
      <c r="AP2600"/>
      <c r="AQ2600"/>
      <c r="AR2600"/>
      <c r="AS2600"/>
      <c r="AT2600"/>
      <c r="AU2600"/>
      <c r="AV2600"/>
      <c r="AW2600"/>
      <c r="AX2600"/>
      <c r="AY2600"/>
      <c r="AZ2600"/>
      <c r="BA2600"/>
      <c r="BB2600"/>
      <c r="BC2600"/>
      <c r="BD2600"/>
      <c r="BE2600"/>
      <c r="BF2600"/>
      <c r="BG2600"/>
      <c r="BH2600"/>
      <c r="BI2600"/>
      <c r="BJ2600"/>
      <c r="BK2600"/>
      <c r="BL2600"/>
      <c r="BM2600"/>
      <c r="BN2600"/>
      <c r="BO2600"/>
      <c r="BP2600"/>
      <c r="BQ2600"/>
      <c r="BR2600"/>
      <c r="BS2600"/>
      <c r="BT2600"/>
    </row>
    <row r="2601" spans="1:72" s="8" customFormat="1" x14ac:dyDescent="0.25">
      <c r="A2601" s="93"/>
      <c r="B2601" s="93"/>
      <c r="C2601" s="93"/>
      <c r="D2601" s="93"/>
      <c r="E2601" s="104"/>
      <c r="F2601" s="104"/>
      <c r="G2601" s="104"/>
      <c r="H2601" s="104"/>
      <c r="I2601" s="104"/>
      <c r="J2601" s="104"/>
      <c r="K2601" s="104"/>
      <c r="L2601" s="104"/>
      <c r="M2601"/>
      <c r="N2601"/>
      <c r="O2601"/>
      <c r="P2601"/>
      <c r="Q2601"/>
      <c r="R2601"/>
      <c r="S2601"/>
      <c r="T2601"/>
      <c r="U2601"/>
      <c r="V2601"/>
      <c r="W2601"/>
      <c r="X2601"/>
      <c r="Y2601"/>
      <c r="Z2601"/>
      <c r="AA2601"/>
      <c r="AB2601"/>
      <c r="AC2601"/>
      <c r="AD2601"/>
      <c r="AE2601"/>
      <c r="AF2601"/>
      <c r="AG2601"/>
      <c r="AH2601"/>
      <c r="AI2601"/>
      <c r="AJ2601"/>
      <c r="AK2601"/>
      <c r="AL2601"/>
      <c r="AM2601"/>
      <c r="AN2601"/>
      <c r="AO2601"/>
      <c r="AP2601"/>
      <c r="AQ2601"/>
      <c r="AR2601"/>
      <c r="AS2601"/>
      <c r="AT2601"/>
      <c r="AU2601"/>
      <c r="AV2601"/>
      <c r="AW2601"/>
      <c r="AX2601"/>
      <c r="AY2601"/>
      <c r="AZ2601"/>
      <c r="BA2601"/>
      <c r="BB2601"/>
      <c r="BC2601"/>
      <c r="BD2601"/>
      <c r="BE2601"/>
      <c r="BF2601"/>
      <c r="BG2601"/>
      <c r="BH2601"/>
      <c r="BI2601"/>
      <c r="BJ2601"/>
      <c r="BK2601"/>
      <c r="BL2601"/>
      <c r="BM2601"/>
      <c r="BN2601"/>
      <c r="BO2601"/>
      <c r="BP2601"/>
      <c r="BQ2601"/>
      <c r="BR2601"/>
      <c r="BS2601"/>
      <c r="BT2601"/>
    </row>
    <row r="2602" spans="1:72" s="8" customFormat="1" x14ac:dyDescent="0.25">
      <c r="A2602" s="93"/>
      <c r="B2602" s="93"/>
      <c r="C2602" s="93"/>
      <c r="D2602" s="93"/>
      <c r="E2602" s="104"/>
      <c r="F2602" s="104"/>
      <c r="G2602" s="104"/>
      <c r="H2602" s="104"/>
      <c r="I2602" s="104"/>
      <c r="J2602" s="104"/>
      <c r="K2602" s="104"/>
      <c r="L2602" s="104"/>
      <c r="M2602"/>
      <c r="N2602"/>
      <c r="O2602"/>
      <c r="P2602"/>
      <c r="Q2602"/>
      <c r="R2602"/>
      <c r="S2602"/>
      <c r="T2602"/>
      <c r="U2602"/>
      <c r="V2602"/>
      <c r="W2602"/>
      <c r="X2602"/>
      <c r="Y2602"/>
      <c r="Z2602"/>
      <c r="AA2602"/>
      <c r="AB2602"/>
      <c r="AC2602"/>
      <c r="AD2602"/>
      <c r="AE2602"/>
      <c r="AF2602"/>
      <c r="AG2602"/>
      <c r="AH2602"/>
      <c r="AI2602"/>
      <c r="AJ2602"/>
      <c r="AK2602"/>
      <c r="AL2602"/>
      <c r="AM2602"/>
      <c r="AN2602"/>
      <c r="AO2602"/>
      <c r="AP2602"/>
      <c r="AQ2602"/>
      <c r="AR2602"/>
      <c r="AS2602"/>
      <c r="AT2602"/>
      <c r="AU2602"/>
      <c r="AV2602"/>
      <c r="AW2602"/>
      <c r="AX2602"/>
      <c r="AY2602"/>
      <c r="AZ2602"/>
      <c r="BA2602"/>
      <c r="BB2602"/>
      <c r="BC2602"/>
      <c r="BD2602"/>
      <c r="BE2602"/>
      <c r="BF2602"/>
      <c r="BG2602"/>
      <c r="BH2602"/>
      <c r="BI2602"/>
      <c r="BJ2602"/>
      <c r="BK2602"/>
      <c r="BL2602"/>
      <c r="BM2602"/>
      <c r="BN2602"/>
      <c r="BO2602"/>
      <c r="BP2602"/>
      <c r="BQ2602"/>
      <c r="BR2602"/>
      <c r="BS2602"/>
      <c r="BT2602"/>
    </row>
    <row r="2603" spans="1:72" s="8" customFormat="1" x14ac:dyDescent="0.25">
      <c r="A2603" s="93"/>
      <c r="B2603" s="93"/>
      <c r="C2603" s="93"/>
      <c r="D2603" s="93"/>
      <c r="E2603" s="104"/>
      <c r="F2603" s="104"/>
      <c r="G2603" s="104"/>
      <c r="H2603" s="104"/>
      <c r="I2603" s="104"/>
      <c r="J2603" s="104"/>
      <c r="K2603" s="104"/>
      <c r="L2603" s="104"/>
      <c r="M2603"/>
      <c r="N2603"/>
      <c r="O2603"/>
      <c r="P2603"/>
      <c r="Q2603"/>
      <c r="R2603"/>
      <c r="S2603"/>
      <c r="T2603"/>
      <c r="U2603"/>
      <c r="V2603"/>
      <c r="W2603"/>
      <c r="X2603"/>
      <c r="Y2603"/>
      <c r="Z2603"/>
      <c r="AA2603"/>
      <c r="AB2603"/>
      <c r="AC2603"/>
      <c r="AD2603"/>
      <c r="AE2603"/>
      <c r="AF2603"/>
      <c r="AG2603"/>
      <c r="AH2603"/>
      <c r="AI2603"/>
      <c r="AJ2603"/>
      <c r="AK2603"/>
      <c r="AL2603"/>
      <c r="AM2603"/>
      <c r="AN2603"/>
      <c r="AO2603"/>
      <c r="AP2603"/>
      <c r="AQ2603"/>
      <c r="AR2603"/>
      <c r="AS2603"/>
      <c r="AT2603"/>
      <c r="AU2603"/>
      <c r="AV2603"/>
      <c r="AW2603"/>
      <c r="AX2603"/>
      <c r="AY2603"/>
      <c r="AZ2603"/>
      <c r="BA2603"/>
      <c r="BB2603"/>
      <c r="BC2603"/>
      <c r="BD2603"/>
      <c r="BE2603"/>
      <c r="BF2603"/>
      <c r="BG2603"/>
      <c r="BH2603"/>
      <c r="BI2603"/>
      <c r="BJ2603"/>
      <c r="BK2603"/>
      <c r="BL2603"/>
      <c r="BM2603"/>
      <c r="BN2603"/>
      <c r="BO2603"/>
      <c r="BP2603"/>
      <c r="BQ2603"/>
      <c r="BR2603"/>
      <c r="BS2603"/>
      <c r="BT2603"/>
    </row>
    <row r="2604" spans="1:72" s="8" customFormat="1" x14ac:dyDescent="0.25">
      <c r="A2604" s="93"/>
      <c r="B2604" s="93"/>
      <c r="C2604" s="93"/>
      <c r="D2604" s="93"/>
      <c r="E2604" s="104"/>
      <c r="F2604" s="104"/>
      <c r="G2604" s="104"/>
      <c r="H2604" s="104"/>
      <c r="I2604" s="104"/>
      <c r="J2604" s="104"/>
      <c r="K2604" s="104"/>
      <c r="L2604" s="104"/>
      <c r="M2604"/>
      <c r="N2604"/>
      <c r="O2604"/>
      <c r="P2604"/>
      <c r="Q2604"/>
      <c r="R2604"/>
      <c r="S2604"/>
      <c r="T2604"/>
      <c r="U2604"/>
      <c r="V2604"/>
      <c r="W2604"/>
      <c r="X2604"/>
      <c r="Y2604"/>
      <c r="Z2604"/>
      <c r="AA2604"/>
      <c r="AB2604"/>
      <c r="AC2604"/>
      <c r="AD2604"/>
      <c r="AE2604"/>
      <c r="AF2604"/>
      <c r="AG2604"/>
      <c r="AH2604"/>
      <c r="AI2604"/>
      <c r="AJ2604"/>
      <c r="AK2604"/>
      <c r="AL2604"/>
      <c r="AM2604"/>
      <c r="AN2604"/>
      <c r="AO2604"/>
      <c r="AP2604"/>
      <c r="AQ2604"/>
      <c r="AR2604"/>
      <c r="AS2604"/>
      <c r="AT2604"/>
      <c r="AU2604"/>
      <c r="AV2604"/>
      <c r="AW2604"/>
      <c r="AX2604"/>
      <c r="AY2604"/>
      <c r="AZ2604"/>
      <c r="BA2604"/>
      <c r="BB2604"/>
      <c r="BC2604"/>
      <c r="BD2604"/>
      <c r="BE2604"/>
      <c r="BF2604"/>
      <c r="BG2604"/>
      <c r="BH2604"/>
      <c r="BI2604"/>
      <c r="BJ2604"/>
      <c r="BK2604"/>
      <c r="BL2604"/>
      <c r="BM2604"/>
      <c r="BN2604"/>
      <c r="BO2604"/>
      <c r="BP2604"/>
      <c r="BQ2604"/>
      <c r="BR2604"/>
      <c r="BS2604"/>
      <c r="BT2604"/>
    </row>
    <row r="2605" spans="1:72" s="8" customFormat="1" x14ac:dyDescent="0.25">
      <c r="A2605" s="93"/>
      <c r="B2605" s="93"/>
      <c r="C2605" s="93"/>
      <c r="D2605" s="93"/>
      <c r="E2605" s="104"/>
      <c r="F2605" s="104"/>
      <c r="G2605" s="104"/>
      <c r="H2605" s="104"/>
      <c r="I2605" s="104"/>
      <c r="J2605" s="104"/>
      <c r="K2605" s="104"/>
      <c r="L2605" s="104"/>
      <c r="M2605"/>
      <c r="N2605"/>
      <c r="O2605"/>
      <c r="P2605"/>
      <c r="Q2605"/>
      <c r="R2605"/>
      <c r="S2605"/>
      <c r="T2605"/>
      <c r="U2605"/>
      <c r="V2605"/>
      <c r="W2605"/>
      <c r="X2605"/>
      <c r="Y2605"/>
      <c r="Z2605"/>
      <c r="AA2605"/>
      <c r="AB2605"/>
      <c r="AC2605"/>
      <c r="AD2605"/>
      <c r="AE2605"/>
      <c r="AF2605"/>
      <c r="AG2605"/>
      <c r="AH2605"/>
      <c r="AI2605"/>
      <c r="AJ2605"/>
      <c r="AK2605"/>
      <c r="AL2605"/>
      <c r="AM2605"/>
      <c r="AN2605"/>
      <c r="AO2605"/>
      <c r="AP2605"/>
      <c r="AQ2605"/>
      <c r="AR2605"/>
      <c r="AS2605"/>
      <c r="AT2605"/>
      <c r="AU2605"/>
      <c r="AV2605"/>
      <c r="AW2605"/>
      <c r="AX2605"/>
      <c r="AY2605"/>
      <c r="AZ2605"/>
      <c r="BA2605"/>
      <c r="BB2605"/>
      <c r="BC2605"/>
      <c r="BD2605"/>
      <c r="BE2605"/>
      <c r="BF2605"/>
      <c r="BG2605"/>
      <c r="BH2605"/>
      <c r="BI2605"/>
      <c r="BJ2605"/>
      <c r="BK2605"/>
      <c r="BL2605"/>
      <c r="BM2605"/>
      <c r="BN2605"/>
      <c r="BO2605"/>
      <c r="BP2605"/>
      <c r="BQ2605"/>
      <c r="BR2605"/>
      <c r="BS2605"/>
      <c r="BT2605"/>
    </row>
    <row r="2606" spans="1:72" s="8" customFormat="1" x14ac:dyDescent="0.25">
      <c r="A2606" s="93"/>
      <c r="B2606" s="93"/>
      <c r="C2606" s="93"/>
      <c r="D2606" s="93"/>
      <c r="E2606" s="104"/>
      <c r="F2606" s="104"/>
      <c r="G2606" s="104"/>
      <c r="H2606" s="104"/>
      <c r="I2606" s="104"/>
      <c r="J2606" s="104"/>
      <c r="K2606" s="104"/>
      <c r="L2606" s="104"/>
      <c r="M2606"/>
      <c r="N2606"/>
      <c r="O2606"/>
      <c r="P2606"/>
      <c r="Q2606"/>
      <c r="R2606"/>
      <c r="S2606"/>
      <c r="T2606"/>
      <c r="U2606"/>
      <c r="V2606"/>
      <c r="W2606"/>
      <c r="X2606"/>
      <c r="Y2606"/>
      <c r="Z2606"/>
      <c r="AA2606"/>
      <c r="AB2606"/>
      <c r="AC2606"/>
      <c r="AD2606"/>
      <c r="AE2606"/>
      <c r="AF2606"/>
      <c r="AG2606"/>
      <c r="AH2606"/>
      <c r="AI2606"/>
      <c r="AJ2606"/>
      <c r="AK2606"/>
      <c r="AL2606"/>
      <c r="AM2606"/>
      <c r="AN2606"/>
      <c r="AO2606"/>
      <c r="AP2606"/>
      <c r="AQ2606"/>
      <c r="AR2606"/>
      <c r="AS2606"/>
      <c r="AT2606"/>
      <c r="AU2606"/>
      <c r="AV2606"/>
      <c r="AW2606"/>
      <c r="AX2606"/>
      <c r="AY2606"/>
      <c r="AZ2606"/>
      <c r="BA2606"/>
      <c r="BB2606"/>
      <c r="BC2606"/>
      <c r="BD2606"/>
      <c r="BE2606"/>
      <c r="BF2606"/>
      <c r="BG2606"/>
      <c r="BH2606"/>
      <c r="BI2606"/>
      <c r="BJ2606"/>
      <c r="BK2606"/>
      <c r="BL2606"/>
      <c r="BM2606"/>
      <c r="BN2606"/>
      <c r="BO2606"/>
      <c r="BP2606"/>
      <c r="BQ2606"/>
      <c r="BR2606"/>
      <c r="BS2606"/>
      <c r="BT2606"/>
    </row>
    <row r="2607" spans="1:72" s="8" customFormat="1" x14ac:dyDescent="0.25">
      <c r="A2607" s="93"/>
      <c r="B2607" s="93"/>
      <c r="C2607" s="93"/>
      <c r="D2607" s="93"/>
      <c r="E2607" s="104"/>
      <c r="F2607" s="104"/>
      <c r="G2607" s="104"/>
      <c r="H2607" s="104"/>
      <c r="I2607" s="104"/>
      <c r="J2607" s="104"/>
      <c r="K2607" s="104"/>
      <c r="L2607" s="104"/>
      <c r="M2607"/>
      <c r="N2607"/>
      <c r="O2607"/>
      <c r="P2607"/>
      <c r="Q2607"/>
      <c r="R2607"/>
      <c r="S2607"/>
      <c r="T2607"/>
      <c r="U2607"/>
      <c r="V2607"/>
      <c r="W2607"/>
      <c r="X2607"/>
      <c r="Y2607"/>
      <c r="Z2607"/>
      <c r="AA2607"/>
      <c r="AB2607"/>
      <c r="AC2607"/>
      <c r="AD2607"/>
      <c r="AE2607"/>
      <c r="AF2607"/>
      <c r="AG2607"/>
      <c r="AH2607"/>
      <c r="AI2607"/>
      <c r="AJ2607"/>
      <c r="AK2607"/>
      <c r="AL2607"/>
      <c r="AM2607"/>
      <c r="AN2607"/>
      <c r="AO2607"/>
      <c r="AP2607"/>
      <c r="AQ2607"/>
      <c r="AR2607"/>
      <c r="AS2607"/>
      <c r="AT2607"/>
      <c r="AU2607"/>
      <c r="AV2607"/>
      <c r="AW2607"/>
      <c r="AX2607"/>
      <c r="AY2607"/>
      <c r="AZ2607"/>
      <c r="BA2607"/>
      <c r="BB2607"/>
      <c r="BC2607"/>
      <c r="BD2607"/>
      <c r="BE2607"/>
      <c r="BF2607"/>
      <c r="BG2607"/>
      <c r="BH2607"/>
      <c r="BI2607"/>
      <c r="BJ2607"/>
      <c r="BK2607"/>
      <c r="BL2607"/>
      <c r="BM2607"/>
      <c r="BN2607"/>
      <c r="BO2607"/>
      <c r="BP2607"/>
      <c r="BQ2607"/>
      <c r="BR2607"/>
      <c r="BS2607"/>
      <c r="BT2607"/>
    </row>
    <row r="2608" spans="1:72" s="8" customFormat="1" x14ac:dyDescent="0.25">
      <c r="A2608" s="93"/>
      <c r="B2608" s="93"/>
      <c r="C2608" s="93"/>
      <c r="D2608" s="93"/>
      <c r="E2608" s="104"/>
      <c r="F2608" s="104"/>
      <c r="G2608" s="104"/>
      <c r="H2608" s="104"/>
      <c r="I2608" s="104"/>
      <c r="J2608" s="104"/>
      <c r="K2608" s="104"/>
      <c r="L2608" s="104"/>
      <c r="M2608"/>
      <c r="N2608"/>
      <c r="O2608"/>
      <c r="P2608"/>
      <c r="Q2608"/>
      <c r="R2608"/>
      <c r="S2608"/>
      <c r="T2608"/>
      <c r="U2608"/>
      <c r="V2608"/>
      <c r="W2608"/>
      <c r="X2608"/>
      <c r="Y2608"/>
      <c r="Z2608"/>
      <c r="AA2608"/>
      <c r="AB2608"/>
      <c r="AC2608"/>
      <c r="AD2608"/>
      <c r="AE2608"/>
      <c r="AF2608"/>
      <c r="AG2608"/>
      <c r="AH2608"/>
      <c r="AI2608"/>
      <c r="AJ2608"/>
      <c r="AK2608"/>
      <c r="AL2608"/>
      <c r="AM2608"/>
      <c r="AN2608"/>
      <c r="AO2608"/>
      <c r="AP2608"/>
      <c r="AQ2608"/>
      <c r="AR2608"/>
      <c r="AS2608"/>
      <c r="AT2608"/>
      <c r="AU2608"/>
      <c r="AV2608"/>
      <c r="AW2608"/>
      <c r="AX2608"/>
      <c r="AY2608"/>
      <c r="AZ2608"/>
      <c r="BA2608"/>
      <c r="BB2608"/>
      <c r="BC2608"/>
      <c r="BD2608"/>
      <c r="BE2608"/>
      <c r="BF2608"/>
      <c r="BG2608"/>
      <c r="BH2608"/>
      <c r="BI2608"/>
      <c r="BJ2608"/>
      <c r="BK2608"/>
      <c r="BL2608"/>
      <c r="BM2608"/>
      <c r="BN2608"/>
      <c r="BO2608"/>
      <c r="BP2608"/>
      <c r="BQ2608"/>
      <c r="BR2608"/>
      <c r="BS2608"/>
      <c r="BT2608"/>
    </row>
    <row r="2609" spans="1:72" s="8" customFormat="1" x14ac:dyDescent="0.25">
      <c r="A2609" s="93"/>
      <c r="B2609" s="93"/>
      <c r="C2609" s="93"/>
      <c r="D2609" s="93"/>
      <c r="E2609" s="104"/>
      <c r="F2609" s="104"/>
      <c r="G2609" s="104"/>
      <c r="H2609" s="104"/>
      <c r="I2609" s="104"/>
      <c r="J2609" s="104"/>
      <c r="K2609" s="104"/>
      <c r="L2609" s="104"/>
      <c r="M2609"/>
      <c r="N2609"/>
      <c r="O2609"/>
      <c r="P2609"/>
      <c r="Q2609"/>
      <c r="R2609"/>
      <c r="S2609"/>
      <c r="T2609"/>
      <c r="U2609"/>
      <c r="V2609"/>
      <c r="W2609"/>
      <c r="X2609"/>
      <c r="Y2609"/>
      <c r="Z2609"/>
      <c r="AA2609"/>
      <c r="AB2609"/>
      <c r="AC2609"/>
      <c r="AD2609"/>
      <c r="AE2609"/>
      <c r="AF2609"/>
      <c r="AG2609"/>
      <c r="AH2609"/>
      <c r="AI2609"/>
      <c r="AJ2609"/>
      <c r="AK2609"/>
      <c r="AL2609"/>
      <c r="AM2609"/>
      <c r="AN2609"/>
      <c r="AO2609"/>
      <c r="AP2609"/>
      <c r="AQ2609"/>
      <c r="AR2609"/>
      <c r="AS2609"/>
      <c r="AT2609"/>
      <c r="AU2609"/>
      <c r="AV2609"/>
      <c r="AW2609"/>
      <c r="AX2609"/>
      <c r="AY2609"/>
      <c r="AZ2609"/>
      <c r="BA2609"/>
      <c r="BB2609"/>
      <c r="BC2609"/>
      <c r="BD2609"/>
      <c r="BE2609"/>
      <c r="BF2609"/>
      <c r="BG2609"/>
      <c r="BH2609"/>
      <c r="BI2609"/>
      <c r="BJ2609"/>
      <c r="BK2609"/>
      <c r="BL2609"/>
      <c r="BM2609"/>
      <c r="BN2609"/>
      <c r="BO2609"/>
      <c r="BP2609"/>
      <c r="BQ2609"/>
      <c r="BR2609"/>
      <c r="BS2609"/>
      <c r="BT2609"/>
    </row>
    <row r="2610" spans="1:72" s="8" customFormat="1" x14ac:dyDescent="0.25">
      <c r="A2610" s="93"/>
      <c r="B2610" s="93"/>
      <c r="C2610" s="93"/>
      <c r="D2610" s="93"/>
      <c r="E2610" s="104"/>
      <c r="F2610" s="104"/>
      <c r="G2610" s="104"/>
      <c r="H2610" s="104"/>
      <c r="I2610" s="104"/>
      <c r="J2610" s="104"/>
      <c r="K2610" s="104"/>
      <c r="L2610" s="104"/>
      <c r="M2610"/>
      <c r="N2610"/>
      <c r="O2610"/>
      <c r="P2610"/>
      <c r="Q2610"/>
      <c r="R2610"/>
      <c r="S2610"/>
      <c r="T2610"/>
      <c r="U2610"/>
      <c r="V2610"/>
      <c r="W2610"/>
      <c r="X2610"/>
      <c r="Y2610"/>
      <c r="Z2610"/>
      <c r="AA2610"/>
      <c r="AB2610"/>
      <c r="AC2610"/>
      <c r="AD2610"/>
      <c r="AE2610"/>
      <c r="AF2610"/>
      <c r="AG2610"/>
      <c r="AH2610"/>
      <c r="AI2610"/>
      <c r="AJ2610"/>
      <c r="AK2610"/>
      <c r="AL2610"/>
      <c r="AM2610"/>
      <c r="AN2610"/>
      <c r="AO2610"/>
      <c r="AP2610"/>
      <c r="AQ2610"/>
      <c r="AR2610"/>
      <c r="AS2610"/>
      <c r="AT2610"/>
      <c r="AU2610"/>
      <c r="AV2610"/>
      <c r="AW2610"/>
      <c r="AX2610"/>
      <c r="AY2610"/>
      <c r="AZ2610"/>
      <c r="BA2610"/>
      <c r="BB2610"/>
      <c r="BC2610"/>
      <c r="BD2610"/>
      <c r="BE2610"/>
      <c r="BF2610"/>
      <c r="BG2610"/>
      <c r="BH2610"/>
      <c r="BI2610"/>
      <c r="BJ2610"/>
      <c r="BK2610"/>
      <c r="BL2610"/>
      <c r="BM2610"/>
      <c r="BN2610"/>
      <c r="BO2610"/>
      <c r="BP2610"/>
      <c r="BQ2610"/>
      <c r="BR2610"/>
      <c r="BS2610"/>
      <c r="BT2610"/>
    </row>
    <row r="2611" spans="1:72" s="8" customFormat="1" x14ac:dyDescent="0.25">
      <c r="A2611" s="93"/>
      <c r="B2611" s="93"/>
      <c r="C2611" s="93"/>
      <c r="D2611" s="93"/>
      <c r="E2611" s="104"/>
      <c r="F2611" s="104"/>
      <c r="G2611" s="104"/>
      <c r="H2611" s="104"/>
      <c r="I2611" s="104"/>
      <c r="J2611" s="104"/>
      <c r="K2611" s="104"/>
      <c r="L2611" s="104"/>
      <c r="M2611"/>
      <c r="N2611"/>
      <c r="O2611"/>
      <c r="P2611"/>
      <c r="Q2611"/>
      <c r="R2611"/>
      <c r="S2611"/>
      <c r="T2611"/>
      <c r="U2611"/>
      <c r="V2611"/>
      <c r="W2611"/>
      <c r="X2611"/>
      <c r="Y2611"/>
      <c r="Z2611"/>
      <c r="AA2611"/>
      <c r="AB2611"/>
      <c r="AC2611"/>
      <c r="AD2611"/>
      <c r="AE2611"/>
      <c r="AF2611"/>
      <c r="AG2611"/>
      <c r="AH2611"/>
      <c r="AI2611"/>
      <c r="AJ2611"/>
      <c r="AK2611"/>
      <c r="AL2611"/>
      <c r="AM2611"/>
      <c r="AN2611"/>
      <c r="AO2611"/>
      <c r="AP2611"/>
      <c r="AQ2611"/>
      <c r="AR2611"/>
      <c r="AS2611"/>
      <c r="AT2611"/>
      <c r="AU2611"/>
      <c r="AV2611"/>
      <c r="AW2611"/>
      <c r="AX2611"/>
      <c r="AY2611"/>
      <c r="AZ2611"/>
      <c r="BA2611"/>
      <c r="BB2611"/>
      <c r="BC2611"/>
      <c r="BD2611"/>
      <c r="BE2611"/>
      <c r="BF2611"/>
      <c r="BG2611"/>
      <c r="BH2611"/>
      <c r="BI2611"/>
      <c r="BJ2611"/>
      <c r="BK2611"/>
      <c r="BL2611"/>
      <c r="BM2611"/>
      <c r="BN2611"/>
      <c r="BO2611"/>
      <c r="BP2611"/>
      <c r="BQ2611"/>
      <c r="BR2611"/>
      <c r="BS2611"/>
      <c r="BT2611"/>
    </row>
    <row r="2612" spans="1:72" s="8" customFormat="1" x14ac:dyDescent="0.25">
      <c r="A2612" s="93"/>
      <c r="B2612" s="93"/>
      <c r="C2612" s="93"/>
      <c r="D2612" s="93"/>
      <c r="E2612" s="104"/>
      <c r="F2612" s="104"/>
      <c r="G2612" s="104"/>
      <c r="H2612" s="104"/>
      <c r="I2612" s="104"/>
      <c r="J2612" s="104"/>
      <c r="K2612" s="104"/>
      <c r="L2612" s="104"/>
      <c r="M2612"/>
      <c r="N2612"/>
      <c r="O2612"/>
      <c r="P2612"/>
      <c r="Q2612"/>
      <c r="R2612"/>
      <c r="S2612"/>
      <c r="T2612"/>
      <c r="U2612"/>
      <c r="V2612"/>
      <c r="W2612"/>
      <c r="X2612"/>
      <c r="Y2612"/>
      <c r="Z2612"/>
      <c r="AA2612"/>
      <c r="AB2612"/>
      <c r="AC2612"/>
      <c r="AD2612"/>
      <c r="AE2612"/>
      <c r="AF2612"/>
      <c r="AG2612"/>
      <c r="AH2612"/>
      <c r="AI2612"/>
      <c r="AJ2612"/>
      <c r="AK2612"/>
      <c r="AL2612"/>
      <c r="AM2612"/>
      <c r="AN2612"/>
      <c r="AO2612"/>
      <c r="AP2612"/>
      <c r="AQ2612"/>
      <c r="AR2612"/>
      <c r="AS2612"/>
      <c r="AT2612"/>
      <c r="AU2612"/>
      <c r="AV2612"/>
      <c r="AW2612"/>
      <c r="AX2612"/>
      <c r="AY2612"/>
      <c r="AZ2612"/>
      <c r="BA2612"/>
      <c r="BB2612"/>
      <c r="BC2612"/>
      <c r="BD2612"/>
      <c r="BE2612"/>
      <c r="BF2612"/>
      <c r="BG2612"/>
      <c r="BH2612"/>
      <c r="BI2612"/>
      <c r="BJ2612"/>
      <c r="BK2612"/>
      <c r="BL2612"/>
      <c r="BM2612"/>
      <c r="BN2612"/>
      <c r="BO2612"/>
      <c r="BP2612"/>
      <c r="BQ2612"/>
      <c r="BR2612"/>
      <c r="BS2612"/>
      <c r="BT2612"/>
    </row>
    <row r="2613" spans="1:72" s="8" customFormat="1" x14ac:dyDescent="0.25">
      <c r="A2613" s="93"/>
      <c r="B2613" s="93"/>
      <c r="C2613" s="93"/>
      <c r="D2613" s="93"/>
      <c r="E2613" s="104"/>
      <c r="F2613" s="104"/>
      <c r="G2613" s="104"/>
      <c r="H2613" s="104"/>
      <c r="I2613" s="104"/>
      <c r="J2613" s="104"/>
      <c r="K2613" s="104"/>
      <c r="L2613" s="104"/>
      <c r="M2613"/>
      <c r="N2613"/>
      <c r="O2613"/>
      <c r="P2613"/>
      <c r="Q2613"/>
      <c r="R2613"/>
      <c r="S2613"/>
      <c r="T2613"/>
      <c r="U2613"/>
      <c r="V2613"/>
      <c r="W2613"/>
      <c r="X2613"/>
      <c r="Y2613"/>
      <c r="Z2613"/>
      <c r="AA2613"/>
      <c r="AB2613"/>
      <c r="AC2613"/>
      <c r="AD2613"/>
      <c r="AE2613"/>
      <c r="AF2613"/>
      <c r="AG2613"/>
      <c r="AH2613"/>
      <c r="AI2613"/>
      <c r="AJ2613"/>
      <c r="AK2613"/>
      <c r="AL2613"/>
      <c r="AM2613"/>
      <c r="AN2613"/>
      <c r="AO2613"/>
      <c r="AP2613"/>
      <c r="AQ2613"/>
      <c r="AR2613"/>
      <c r="AS2613"/>
      <c r="AT2613"/>
      <c r="AU2613"/>
      <c r="AV2613"/>
      <c r="AW2613"/>
      <c r="AX2613"/>
      <c r="AY2613"/>
      <c r="AZ2613"/>
      <c r="BA2613"/>
      <c r="BB2613"/>
      <c r="BC2613"/>
      <c r="BD2613"/>
      <c r="BE2613"/>
      <c r="BF2613"/>
      <c r="BG2613"/>
      <c r="BH2613"/>
      <c r="BI2613"/>
      <c r="BJ2613"/>
      <c r="BK2613"/>
      <c r="BL2613"/>
      <c r="BM2613"/>
      <c r="BN2613"/>
      <c r="BO2613"/>
      <c r="BP2613"/>
      <c r="BQ2613"/>
      <c r="BR2613"/>
      <c r="BS2613"/>
      <c r="BT2613"/>
    </row>
    <row r="2614" spans="1:72" s="8" customFormat="1" x14ac:dyDescent="0.25">
      <c r="A2614" s="93"/>
      <c r="B2614" s="93"/>
      <c r="C2614" s="93"/>
      <c r="D2614" s="93"/>
      <c r="E2614" s="104"/>
      <c r="F2614" s="104"/>
      <c r="G2614" s="104"/>
      <c r="H2614" s="104"/>
      <c r="I2614" s="104"/>
      <c r="J2614" s="104"/>
      <c r="K2614" s="104"/>
      <c r="L2614" s="104"/>
      <c r="M2614"/>
      <c r="N2614"/>
      <c r="O2614"/>
      <c r="P2614"/>
      <c r="Q2614"/>
      <c r="R2614"/>
      <c r="S2614"/>
      <c r="T2614"/>
      <c r="U2614"/>
      <c r="V2614"/>
      <c r="W2614"/>
      <c r="X2614"/>
      <c r="Y2614"/>
      <c r="Z2614"/>
      <c r="AA2614"/>
      <c r="AB2614"/>
      <c r="AC2614"/>
      <c r="AD2614"/>
      <c r="AE2614"/>
      <c r="AF2614"/>
      <c r="AG2614"/>
      <c r="AH2614"/>
      <c r="AI2614"/>
      <c r="AJ2614"/>
      <c r="AK2614"/>
      <c r="AL2614"/>
      <c r="AM2614"/>
      <c r="AN2614"/>
      <c r="AO2614"/>
      <c r="AP2614"/>
      <c r="AQ2614"/>
      <c r="AR2614"/>
      <c r="AS2614"/>
      <c r="AT2614"/>
      <c r="AU2614"/>
      <c r="AV2614"/>
      <c r="AW2614"/>
      <c r="AX2614"/>
      <c r="AY2614"/>
      <c r="AZ2614"/>
      <c r="BA2614"/>
      <c r="BB2614"/>
      <c r="BC2614"/>
      <c r="BD2614"/>
      <c r="BE2614"/>
      <c r="BF2614"/>
      <c r="BG2614"/>
      <c r="BH2614"/>
      <c r="BI2614"/>
      <c r="BJ2614"/>
      <c r="BK2614"/>
      <c r="BL2614"/>
      <c r="BM2614"/>
      <c r="BN2614"/>
      <c r="BO2614"/>
      <c r="BP2614"/>
      <c r="BQ2614"/>
      <c r="BR2614"/>
      <c r="BS2614"/>
      <c r="BT2614"/>
    </row>
    <row r="2615" spans="1:72" s="8" customFormat="1" x14ac:dyDescent="0.25">
      <c r="A2615" s="93"/>
      <c r="B2615" s="93"/>
      <c r="C2615" s="93"/>
      <c r="D2615" s="93"/>
      <c r="E2615" s="104"/>
      <c r="F2615" s="104"/>
      <c r="G2615" s="104"/>
      <c r="H2615" s="104"/>
      <c r="I2615" s="104"/>
      <c r="J2615" s="104"/>
      <c r="K2615" s="104"/>
      <c r="L2615" s="104"/>
      <c r="M2615"/>
      <c r="N2615"/>
      <c r="O2615"/>
      <c r="P2615"/>
      <c r="Q2615"/>
      <c r="R2615"/>
      <c r="S2615"/>
      <c r="T2615"/>
      <c r="U2615"/>
      <c r="V2615"/>
      <c r="W2615"/>
      <c r="X2615"/>
      <c r="Y2615"/>
      <c r="Z2615"/>
      <c r="AA2615"/>
      <c r="AB2615"/>
      <c r="AC2615"/>
      <c r="AD2615"/>
      <c r="AE2615"/>
      <c r="AF2615"/>
      <c r="AG2615"/>
      <c r="AH2615"/>
      <c r="AI2615"/>
      <c r="AJ2615"/>
      <c r="AK2615"/>
      <c r="AL2615"/>
      <c r="AM2615"/>
      <c r="AN2615"/>
      <c r="AO2615"/>
      <c r="AP2615"/>
      <c r="AQ2615"/>
      <c r="AR2615"/>
      <c r="AS2615"/>
      <c r="AT2615"/>
      <c r="AU2615"/>
      <c r="AV2615"/>
      <c r="AW2615"/>
      <c r="AX2615"/>
      <c r="AY2615"/>
      <c r="AZ2615"/>
      <c r="BA2615"/>
      <c r="BB2615"/>
      <c r="BC2615"/>
      <c r="BD2615"/>
      <c r="BE2615"/>
      <c r="BF2615"/>
      <c r="BG2615"/>
      <c r="BH2615"/>
      <c r="BI2615"/>
      <c r="BJ2615"/>
      <c r="BK2615"/>
      <c r="BL2615"/>
      <c r="BM2615"/>
      <c r="BN2615"/>
      <c r="BO2615"/>
      <c r="BP2615"/>
      <c r="BQ2615"/>
      <c r="BR2615"/>
      <c r="BS2615"/>
      <c r="BT2615"/>
    </row>
    <row r="2616" spans="1:72" s="8" customFormat="1" x14ac:dyDescent="0.25">
      <c r="A2616" s="93"/>
      <c r="B2616" s="93"/>
      <c r="C2616" s="93"/>
      <c r="D2616" s="93"/>
      <c r="E2616" s="104"/>
      <c r="F2616" s="104"/>
      <c r="G2616" s="104"/>
      <c r="H2616" s="104"/>
      <c r="I2616" s="104"/>
      <c r="J2616" s="104"/>
      <c r="K2616" s="104"/>
      <c r="L2616" s="104"/>
      <c r="M2616"/>
      <c r="N2616"/>
      <c r="O2616"/>
      <c r="P2616"/>
      <c r="Q2616"/>
      <c r="R2616"/>
      <c r="S2616"/>
      <c r="T2616"/>
      <c r="U2616"/>
      <c r="V2616"/>
      <c r="W2616"/>
      <c r="X2616"/>
      <c r="Y2616"/>
      <c r="Z2616"/>
      <c r="AA2616"/>
      <c r="AB2616"/>
      <c r="AC2616"/>
      <c r="AD2616"/>
      <c r="AE2616"/>
      <c r="AF2616"/>
      <c r="AG2616"/>
      <c r="AH2616"/>
      <c r="AI2616"/>
      <c r="AJ2616"/>
      <c r="AK2616"/>
      <c r="AL2616"/>
      <c r="AM2616"/>
      <c r="AN2616"/>
      <c r="AO2616"/>
      <c r="AP2616"/>
      <c r="AQ2616"/>
      <c r="AR2616"/>
      <c r="AS2616"/>
      <c r="AT2616"/>
      <c r="AU2616"/>
      <c r="AV2616"/>
      <c r="AW2616"/>
      <c r="AX2616"/>
      <c r="AY2616"/>
      <c r="AZ2616"/>
      <c r="BA2616"/>
      <c r="BB2616"/>
      <c r="BC2616"/>
      <c r="BD2616"/>
      <c r="BE2616"/>
      <c r="BF2616"/>
      <c r="BG2616"/>
      <c r="BH2616"/>
      <c r="BI2616"/>
      <c r="BJ2616"/>
      <c r="BK2616"/>
      <c r="BL2616"/>
      <c r="BM2616"/>
      <c r="BN2616"/>
      <c r="BO2616"/>
      <c r="BP2616"/>
      <c r="BQ2616"/>
      <c r="BR2616"/>
      <c r="BS2616"/>
      <c r="BT2616"/>
    </row>
    <row r="2617" spans="1:72" s="8" customFormat="1" x14ac:dyDescent="0.25">
      <c r="A2617" s="93"/>
      <c r="B2617" s="93"/>
      <c r="C2617" s="93"/>
      <c r="D2617" s="93"/>
      <c r="E2617" s="104"/>
      <c r="F2617" s="104"/>
      <c r="G2617" s="104"/>
      <c r="H2617" s="104"/>
      <c r="I2617" s="104"/>
      <c r="J2617" s="104"/>
      <c r="K2617" s="104"/>
      <c r="L2617" s="104"/>
      <c r="M2617"/>
      <c r="N2617"/>
      <c r="O2617"/>
      <c r="P2617"/>
      <c r="Q2617"/>
      <c r="R2617"/>
      <c r="S2617"/>
      <c r="T2617"/>
      <c r="U2617"/>
      <c r="V2617"/>
      <c r="W2617"/>
      <c r="X2617"/>
      <c r="Y2617"/>
      <c r="Z2617"/>
      <c r="AA2617"/>
      <c r="AB2617"/>
      <c r="AC2617"/>
      <c r="AD2617"/>
      <c r="AE2617"/>
      <c r="AF2617"/>
      <c r="AG2617"/>
      <c r="AH2617"/>
      <c r="AI2617"/>
      <c r="AJ2617"/>
      <c r="AK2617"/>
      <c r="AL2617"/>
      <c r="AM2617"/>
      <c r="AN2617"/>
      <c r="AO2617"/>
      <c r="AP2617"/>
      <c r="AQ2617"/>
      <c r="AR2617"/>
      <c r="AS2617"/>
      <c r="AT2617"/>
      <c r="AU2617"/>
      <c r="AV2617"/>
      <c r="AW2617"/>
      <c r="AX2617"/>
      <c r="AY2617"/>
      <c r="AZ2617"/>
      <c r="BA2617"/>
      <c r="BB2617"/>
      <c r="BC2617"/>
      <c r="BD2617"/>
      <c r="BE2617"/>
      <c r="BF2617"/>
      <c r="BG2617"/>
      <c r="BH2617"/>
      <c r="BI2617"/>
      <c r="BJ2617"/>
      <c r="BK2617"/>
      <c r="BL2617"/>
      <c r="BM2617"/>
      <c r="BN2617"/>
      <c r="BO2617"/>
      <c r="BP2617"/>
      <c r="BQ2617"/>
      <c r="BR2617"/>
      <c r="BS2617"/>
      <c r="BT2617"/>
    </row>
    <row r="2618" spans="1:72" s="8" customFormat="1" x14ac:dyDescent="0.25">
      <c r="A2618" s="93"/>
      <c r="B2618" s="93"/>
      <c r="C2618" s="93"/>
      <c r="D2618" s="93"/>
      <c r="E2618" s="104"/>
      <c r="F2618" s="104"/>
      <c r="G2618" s="104"/>
      <c r="H2618" s="104"/>
      <c r="I2618" s="104"/>
      <c r="J2618" s="104"/>
      <c r="K2618" s="104"/>
      <c r="L2618" s="104"/>
      <c r="M2618"/>
      <c r="N2618"/>
      <c r="O2618"/>
      <c r="P2618"/>
      <c r="Q2618"/>
      <c r="R2618"/>
      <c r="S2618"/>
      <c r="T2618"/>
      <c r="U2618"/>
      <c r="V2618"/>
      <c r="W2618"/>
      <c r="X2618"/>
      <c r="Y2618"/>
      <c r="Z2618"/>
      <c r="AA2618"/>
      <c r="AB2618"/>
      <c r="AC2618"/>
      <c r="AD2618"/>
      <c r="AE2618"/>
      <c r="AF2618"/>
      <c r="AG2618"/>
      <c r="AH2618"/>
      <c r="AI2618"/>
      <c r="AJ2618"/>
      <c r="AK2618"/>
      <c r="AL2618"/>
      <c r="AM2618"/>
      <c r="AN2618"/>
      <c r="AO2618"/>
      <c r="AP2618"/>
      <c r="AQ2618"/>
      <c r="AR2618"/>
      <c r="AS2618"/>
      <c r="AT2618"/>
      <c r="AU2618"/>
      <c r="AV2618"/>
      <c r="AW2618"/>
      <c r="AX2618"/>
      <c r="AY2618"/>
      <c r="AZ2618"/>
      <c r="BA2618"/>
      <c r="BB2618"/>
      <c r="BC2618"/>
      <c r="BD2618"/>
      <c r="BE2618"/>
      <c r="BF2618"/>
      <c r="BG2618"/>
      <c r="BH2618"/>
      <c r="BI2618"/>
      <c r="BJ2618"/>
      <c r="BK2618"/>
      <c r="BL2618"/>
      <c r="BM2618"/>
      <c r="BN2618"/>
      <c r="BO2618"/>
      <c r="BP2618"/>
      <c r="BQ2618"/>
      <c r="BR2618"/>
      <c r="BS2618"/>
      <c r="BT2618"/>
    </row>
    <row r="2619" spans="1:72" s="8" customFormat="1" x14ac:dyDescent="0.25">
      <c r="A2619" s="93"/>
      <c r="B2619" s="93"/>
      <c r="C2619" s="93"/>
      <c r="D2619" s="93"/>
      <c r="E2619" s="104"/>
      <c r="F2619" s="104"/>
      <c r="G2619" s="104"/>
      <c r="H2619" s="104"/>
      <c r="I2619" s="104"/>
      <c r="J2619" s="104"/>
      <c r="K2619" s="104"/>
      <c r="L2619" s="104"/>
      <c r="M2619"/>
      <c r="N2619"/>
      <c r="O2619"/>
      <c r="P2619"/>
      <c r="Q2619"/>
      <c r="R2619"/>
      <c r="S2619"/>
      <c r="T2619"/>
      <c r="U2619"/>
      <c r="V2619"/>
      <c r="W2619"/>
      <c r="X2619"/>
      <c r="Y2619"/>
      <c r="Z2619"/>
      <c r="AA2619"/>
      <c r="AB2619"/>
      <c r="AC2619"/>
      <c r="AD2619"/>
      <c r="AE2619"/>
      <c r="AF2619"/>
      <c r="AG2619"/>
      <c r="AH2619"/>
      <c r="AI2619"/>
      <c r="AJ2619"/>
      <c r="AK2619"/>
      <c r="AL2619"/>
      <c r="AM2619"/>
      <c r="AN2619"/>
      <c r="AO2619"/>
      <c r="AP2619"/>
      <c r="AQ2619"/>
      <c r="AR2619"/>
      <c r="AS2619"/>
      <c r="AT2619"/>
      <c r="AU2619"/>
      <c r="AV2619"/>
      <c r="AW2619"/>
      <c r="AX2619"/>
      <c r="AY2619"/>
      <c r="AZ2619"/>
      <c r="BA2619"/>
      <c r="BB2619"/>
      <c r="BC2619"/>
      <c r="BD2619"/>
      <c r="BE2619"/>
      <c r="BF2619"/>
      <c r="BG2619"/>
      <c r="BH2619"/>
      <c r="BI2619"/>
      <c r="BJ2619"/>
      <c r="BK2619"/>
      <c r="BL2619"/>
      <c r="BM2619"/>
      <c r="BN2619"/>
      <c r="BO2619"/>
      <c r="BP2619"/>
      <c r="BQ2619"/>
      <c r="BR2619"/>
      <c r="BS2619"/>
      <c r="BT2619"/>
    </row>
    <row r="2620" spans="1:72" s="8" customFormat="1" x14ac:dyDescent="0.25">
      <c r="A2620" s="93"/>
      <c r="B2620" s="93"/>
      <c r="C2620" s="93"/>
      <c r="D2620" s="93"/>
      <c r="E2620" s="104"/>
      <c r="F2620" s="104"/>
      <c r="G2620" s="104"/>
      <c r="H2620" s="104"/>
      <c r="I2620" s="104"/>
      <c r="J2620" s="104"/>
      <c r="K2620" s="104"/>
      <c r="L2620" s="104"/>
      <c r="M2620"/>
      <c r="N2620"/>
      <c r="O2620"/>
      <c r="P2620"/>
      <c r="Q2620"/>
      <c r="R2620"/>
      <c r="S2620"/>
      <c r="T2620"/>
      <c r="U2620"/>
      <c r="V2620"/>
      <c r="W2620"/>
      <c r="X2620"/>
      <c r="Y2620"/>
      <c r="Z2620"/>
      <c r="AA2620"/>
      <c r="AB2620"/>
      <c r="AC2620"/>
      <c r="AD2620"/>
      <c r="AE2620"/>
      <c r="AF2620"/>
      <c r="AG2620"/>
      <c r="AH2620"/>
      <c r="AI2620"/>
      <c r="AJ2620"/>
      <c r="AK2620"/>
      <c r="AL2620"/>
      <c r="AM2620"/>
      <c r="AN2620"/>
      <c r="AO2620"/>
      <c r="AP2620"/>
      <c r="AQ2620"/>
      <c r="AR2620"/>
      <c r="AS2620"/>
      <c r="AT2620"/>
      <c r="AU2620"/>
      <c r="AV2620"/>
      <c r="AW2620"/>
      <c r="AX2620"/>
      <c r="AY2620"/>
      <c r="AZ2620"/>
      <c r="BA2620"/>
      <c r="BB2620"/>
      <c r="BC2620"/>
      <c r="BD2620"/>
      <c r="BE2620"/>
      <c r="BF2620"/>
      <c r="BG2620"/>
      <c r="BH2620"/>
      <c r="BI2620"/>
      <c r="BJ2620"/>
      <c r="BK2620"/>
      <c r="BL2620"/>
      <c r="BM2620"/>
      <c r="BN2620"/>
      <c r="BO2620"/>
      <c r="BP2620"/>
      <c r="BQ2620"/>
      <c r="BR2620"/>
      <c r="BS2620"/>
      <c r="BT2620"/>
    </row>
    <row r="2621" spans="1:72" s="8" customFormat="1" x14ac:dyDescent="0.25">
      <c r="A2621" s="93"/>
      <c r="B2621" s="93"/>
      <c r="C2621" s="93"/>
      <c r="D2621" s="93"/>
      <c r="E2621" s="104"/>
      <c r="F2621" s="104"/>
      <c r="G2621" s="104"/>
      <c r="H2621" s="104"/>
      <c r="I2621" s="104"/>
      <c r="J2621" s="104"/>
      <c r="K2621" s="104"/>
      <c r="L2621" s="104"/>
      <c r="M2621"/>
      <c r="N2621"/>
      <c r="O2621"/>
      <c r="P2621"/>
      <c r="Q2621"/>
      <c r="R2621"/>
      <c r="S2621"/>
      <c r="T2621"/>
      <c r="U2621"/>
      <c r="V2621"/>
      <c r="W2621"/>
      <c r="X2621"/>
      <c r="Y2621"/>
      <c r="Z2621"/>
      <c r="AA2621"/>
      <c r="AB2621"/>
      <c r="AC2621"/>
      <c r="AD2621"/>
      <c r="AE2621"/>
      <c r="AF2621"/>
      <c r="AG2621"/>
      <c r="AH2621"/>
      <c r="AI2621"/>
      <c r="AJ2621"/>
      <c r="AK2621"/>
      <c r="AL2621"/>
      <c r="AM2621"/>
      <c r="AN2621"/>
      <c r="AO2621"/>
      <c r="AP2621"/>
      <c r="AQ2621"/>
      <c r="AR2621"/>
      <c r="AS2621"/>
      <c r="AT2621"/>
      <c r="AU2621"/>
      <c r="AV2621"/>
      <c r="AW2621"/>
      <c r="AX2621"/>
      <c r="AY2621"/>
      <c r="AZ2621"/>
      <c r="BA2621"/>
      <c r="BB2621"/>
      <c r="BC2621"/>
      <c r="BD2621"/>
      <c r="BE2621"/>
      <c r="BF2621"/>
      <c r="BG2621"/>
      <c r="BH2621"/>
      <c r="BI2621"/>
      <c r="BJ2621"/>
      <c r="BK2621"/>
      <c r="BL2621"/>
      <c r="BM2621"/>
      <c r="BN2621"/>
      <c r="BO2621"/>
      <c r="BP2621"/>
      <c r="BQ2621"/>
      <c r="BR2621"/>
      <c r="BS2621"/>
      <c r="BT2621"/>
    </row>
    <row r="2622" spans="1:72" s="8" customFormat="1" x14ac:dyDescent="0.25">
      <c r="A2622" s="93"/>
      <c r="B2622" s="93"/>
      <c r="C2622" s="93"/>
      <c r="D2622" s="93"/>
      <c r="E2622" s="104"/>
      <c r="F2622" s="104"/>
      <c r="G2622" s="104"/>
      <c r="H2622" s="104"/>
      <c r="I2622" s="104"/>
      <c r="J2622" s="104"/>
      <c r="K2622" s="104"/>
      <c r="L2622" s="104"/>
      <c r="M2622"/>
      <c r="N2622"/>
      <c r="O2622"/>
      <c r="P2622"/>
      <c r="Q2622"/>
      <c r="R2622"/>
      <c r="S2622"/>
      <c r="T2622"/>
      <c r="U2622"/>
      <c r="V2622"/>
      <c r="W2622"/>
      <c r="X2622"/>
      <c r="Y2622"/>
      <c r="Z2622"/>
      <c r="AA2622"/>
      <c r="AB2622"/>
      <c r="AC2622"/>
      <c r="AD2622"/>
      <c r="AE2622"/>
      <c r="AF2622"/>
      <c r="AG2622"/>
      <c r="AH2622"/>
      <c r="AI2622"/>
      <c r="AJ2622"/>
      <c r="AK2622"/>
      <c r="AL2622"/>
      <c r="AM2622"/>
      <c r="AN2622"/>
      <c r="AO2622"/>
      <c r="AP2622"/>
      <c r="AQ2622"/>
      <c r="AR2622"/>
      <c r="AS2622"/>
      <c r="AT2622"/>
      <c r="AU2622"/>
      <c r="AV2622"/>
      <c r="AW2622"/>
      <c r="AX2622"/>
      <c r="AY2622"/>
      <c r="AZ2622"/>
      <c r="BA2622"/>
      <c r="BB2622"/>
      <c r="BC2622"/>
      <c r="BD2622"/>
      <c r="BE2622"/>
      <c r="BF2622"/>
      <c r="BG2622"/>
      <c r="BH2622"/>
      <c r="BI2622"/>
      <c r="BJ2622"/>
      <c r="BK2622"/>
      <c r="BL2622"/>
      <c r="BM2622"/>
      <c r="BN2622"/>
      <c r="BO2622"/>
      <c r="BP2622"/>
      <c r="BQ2622"/>
      <c r="BR2622"/>
      <c r="BS2622"/>
      <c r="BT2622"/>
    </row>
    <row r="2623" spans="1:72" s="8" customFormat="1" x14ac:dyDescent="0.25">
      <c r="A2623" s="93"/>
      <c r="B2623" s="93"/>
      <c r="C2623" s="93"/>
      <c r="D2623" s="93"/>
      <c r="E2623" s="104"/>
      <c r="F2623" s="104"/>
      <c r="G2623" s="104"/>
      <c r="H2623" s="104"/>
      <c r="I2623" s="104"/>
      <c r="J2623" s="104"/>
      <c r="K2623" s="104"/>
      <c r="L2623" s="104"/>
      <c r="M2623"/>
      <c r="N2623"/>
      <c r="O2623"/>
      <c r="P2623"/>
      <c r="Q2623"/>
      <c r="R2623"/>
      <c r="S2623"/>
      <c r="T2623"/>
      <c r="U2623"/>
      <c r="V2623"/>
      <c r="W2623"/>
      <c r="X2623"/>
      <c r="Y2623"/>
      <c r="Z2623"/>
      <c r="AA2623"/>
      <c r="AB2623"/>
      <c r="AC2623"/>
      <c r="AD2623"/>
      <c r="AE2623"/>
      <c r="AF2623"/>
      <c r="AG2623"/>
      <c r="AH2623"/>
      <c r="AI2623"/>
      <c r="AJ2623"/>
      <c r="AK2623"/>
      <c r="AL2623"/>
      <c r="AM2623"/>
      <c r="AN2623"/>
      <c r="AO2623"/>
      <c r="AP2623"/>
      <c r="AQ2623"/>
      <c r="AR2623"/>
      <c r="AS2623"/>
      <c r="AT2623"/>
      <c r="AU2623"/>
      <c r="AV2623"/>
      <c r="AW2623"/>
      <c r="AX2623"/>
      <c r="AY2623"/>
      <c r="AZ2623"/>
      <c r="BA2623"/>
      <c r="BB2623"/>
      <c r="BC2623"/>
      <c r="BD2623"/>
      <c r="BE2623"/>
      <c r="BF2623"/>
      <c r="BG2623"/>
      <c r="BH2623"/>
      <c r="BI2623"/>
      <c r="BJ2623"/>
      <c r="BK2623"/>
      <c r="BL2623"/>
      <c r="BM2623"/>
      <c r="BN2623"/>
      <c r="BO2623"/>
      <c r="BP2623"/>
      <c r="BQ2623"/>
      <c r="BR2623"/>
      <c r="BS2623"/>
      <c r="BT2623"/>
    </row>
    <row r="2624" spans="1:72" s="8" customFormat="1" x14ac:dyDescent="0.25">
      <c r="A2624" s="93"/>
      <c r="B2624" s="93"/>
      <c r="C2624" s="93"/>
      <c r="D2624" s="93"/>
      <c r="E2624" s="104"/>
      <c r="F2624" s="104"/>
      <c r="G2624" s="104"/>
      <c r="H2624" s="104"/>
      <c r="I2624" s="104"/>
      <c r="J2624" s="104"/>
      <c r="K2624" s="104"/>
      <c r="L2624" s="104"/>
      <c r="M2624"/>
      <c r="N2624"/>
      <c r="O2624"/>
      <c r="P2624"/>
      <c r="Q2624"/>
      <c r="R2624"/>
      <c r="S2624"/>
      <c r="T2624"/>
      <c r="U2624"/>
      <c r="V2624"/>
      <c r="W2624"/>
      <c r="X2624"/>
      <c r="Y2624"/>
      <c r="Z2624"/>
      <c r="AA2624"/>
      <c r="AB2624"/>
      <c r="AC2624"/>
      <c r="AD2624"/>
      <c r="AE2624"/>
      <c r="AF2624"/>
      <c r="AG2624"/>
      <c r="AH2624"/>
      <c r="AI2624"/>
      <c r="AJ2624"/>
      <c r="AK2624"/>
      <c r="AL2624"/>
      <c r="AM2624"/>
      <c r="AN2624"/>
      <c r="AO2624"/>
      <c r="AP2624"/>
      <c r="AQ2624"/>
      <c r="AR2624"/>
      <c r="AS2624"/>
      <c r="AT2624"/>
      <c r="AU2624"/>
      <c r="AV2624"/>
      <c r="AW2624"/>
      <c r="AX2624"/>
      <c r="AY2624"/>
      <c r="AZ2624"/>
      <c r="BA2624"/>
      <c r="BB2624"/>
      <c r="BC2624"/>
      <c r="BD2624"/>
      <c r="BE2624"/>
      <c r="BF2624"/>
      <c r="BG2624"/>
      <c r="BH2624"/>
      <c r="BI2624"/>
      <c r="BJ2624"/>
      <c r="BK2624"/>
      <c r="BL2624"/>
      <c r="BM2624"/>
      <c r="BN2624"/>
      <c r="BO2624"/>
      <c r="BP2624"/>
      <c r="BQ2624"/>
      <c r="BR2624"/>
      <c r="BS2624"/>
      <c r="BT2624"/>
    </row>
    <row r="2625" spans="1:72" s="8" customFormat="1" x14ac:dyDescent="0.25">
      <c r="A2625" s="93"/>
      <c r="B2625" s="93"/>
      <c r="C2625" s="93"/>
      <c r="D2625" s="93"/>
      <c r="E2625" s="104"/>
      <c r="F2625" s="104"/>
      <c r="G2625" s="104"/>
      <c r="H2625" s="104"/>
      <c r="I2625" s="104"/>
      <c r="J2625" s="104"/>
      <c r="K2625" s="104"/>
      <c r="L2625" s="104"/>
      <c r="M2625"/>
      <c r="N2625"/>
      <c r="O2625"/>
      <c r="P2625"/>
      <c r="Q2625"/>
      <c r="R2625"/>
      <c r="S2625"/>
      <c r="T2625"/>
      <c r="U2625"/>
      <c r="V2625"/>
      <c r="W2625"/>
      <c r="X2625"/>
      <c r="Y2625"/>
      <c r="Z2625"/>
      <c r="AA2625"/>
      <c r="AB2625"/>
      <c r="AC2625"/>
      <c r="AD2625"/>
      <c r="AE2625"/>
      <c r="AF2625"/>
      <c r="AG2625"/>
      <c r="AH2625"/>
      <c r="AI2625"/>
      <c r="AJ2625"/>
      <c r="AK2625"/>
      <c r="AL2625"/>
      <c r="AM2625"/>
      <c r="AN2625"/>
      <c r="AO2625"/>
      <c r="AP2625"/>
      <c r="AQ2625"/>
      <c r="AR2625"/>
      <c r="AS2625"/>
      <c r="AT2625"/>
      <c r="AU2625"/>
      <c r="AV2625"/>
      <c r="AW2625"/>
      <c r="AX2625"/>
      <c r="AY2625"/>
      <c r="AZ2625"/>
      <c r="BA2625"/>
      <c r="BB2625"/>
      <c r="BC2625"/>
      <c r="BD2625"/>
      <c r="BE2625"/>
      <c r="BF2625"/>
      <c r="BG2625"/>
      <c r="BH2625"/>
      <c r="BI2625"/>
      <c r="BJ2625"/>
      <c r="BK2625"/>
      <c r="BL2625"/>
      <c r="BM2625"/>
      <c r="BN2625"/>
      <c r="BO2625"/>
      <c r="BP2625"/>
      <c r="BQ2625"/>
      <c r="BR2625"/>
      <c r="BS2625"/>
      <c r="BT2625"/>
    </row>
    <row r="2626" spans="1:72" s="8" customFormat="1" x14ac:dyDescent="0.25">
      <c r="A2626" s="93"/>
      <c r="B2626" s="93"/>
      <c r="C2626" s="93"/>
      <c r="D2626" s="93"/>
      <c r="E2626" s="104"/>
      <c r="F2626" s="104"/>
      <c r="G2626" s="104"/>
      <c r="H2626" s="104"/>
      <c r="I2626" s="104"/>
      <c r="J2626" s="104"/>
      <c r="K2626" s="104"/>
      <c r="L2626" s="104"/>
      <c r="M2626"/>
      <c r="N2626"/>
      <c r="O2626"/>
      <c r="P2626"/>
      <c r="Q2626"/>
      <c r="R2626"/>
      <c r="S2626"/>
      <c r="T2626"/>
      <c r="U2626"/>
      <c r="V2626"/>
      <c r="W2626"/>
      <c r="X2626"/>
      <c r="Y2626"/>
      <c r="Z2626"/>
      <c r="AA2626"/>
      <c r="AB2626"/>
      <c r="AC2626"/>
      <c r="AD2626"/>
      <c r="AE2626"/>
      <c r="AF2626"/>
      <c r="AG2626"/>
      <c r="AH2626"/>
      <c r="AI2626"/>
      <c r="AJ2626"/>
      <c r="AK2626"/>
      <c r="AL2626"/>
      <c r="AM2626"/>
      <c r="AN2626"/>
      <c r="AO2626"/>
      <c r="AP2626"/>
      <c r="AQ2626"/>
      <c r="AR2626"/>
      <c r="AS2626"/>
      <c r="AT2626"/>
      <c r="AU2626"/>
      <c r="AV2626"/>
      <c r="AW2626"/>
      <c r="AX2626"/>
      <c r="AY2626"/>
      <c r="AZ2626"/>
      <c r="BA2626"/>
      <c r="BB2626"/>
      <c r="BC2626"/>
      <c r="BD2626"/>
      <c r="BE2626"/>
      <c r="BF2626"/>
      <c r="BG2626"/>
      <c r="BH2626"/>
      <c r="BI2626"/>
      <c r="BJ2626"/>
      <c r="BK2626"/>
      <c r="BL2626"/>
      <c r="BM2626"/>
      <c r="BN2626"/>
      <c r="BO2626"/>
      <c r="BP2626"/>
      <c r="BQ2626"/>
      <c r="BR2626"/>
      <c r="BS2626"/>
      <c r="BT2626"/>
    </row>
    <row r="2627" spans="1:72" s="8" customFormat="1" x14ac:dyDescent="0.25">
      <c r="A2627" s="93"/>
      <c r="B2627" s="93"/>
      <c r="C2627" s="93"/>
      <c r="D2627" s="93"/>
      <c r="E2627" s="104"/>
      <c r="F2627" s="104"/>
      <c r="G2627" s="104"/>
      <c r="H2627" s="104"/>
      <c r="I2627" s="104"/>
      <c r="J2627" s="104"/>
      <c r="K2627" s="104"/>
      <c r="L2627" s="104"/>
      <c r="M2627"/>
      <c r="N2627"/>
      <c r="O2627"/>
      <c r="P2627"/>
      <c r="Q2627"/>
      <c r="R2627"/>
      <c r="S2627"/>
      <c r="T2627"/>
      <c r="U2627"/>
      <c r="V2627"/>
      <c r="W2627"/>
      <c r="X2627"/>
      <c r="Y2627"/>
      <c r="Z2627"/>
      <c r="AA2627"/>
      <c r="AB2627"/>
      <c r="AC2627"/>
      <c r="AD2627"/>
      <c r="AE2627"/>
      <c r="AF2627"/>
      <c r="AG2627"/>
      <c r="AH2627"/>
      <c r="AI2627"/>
      <c r="AJ2627"/>
      <c r="AK2627"/>
      <c r="AL2627"/>
      <c r="AM2627"/>
      <c r="AN2627"/>
      <c r="AO2627"/>
      <c r="AP2627"/>
      <c r="AQ2627"/>
      <c r="AR2627"/>
      <c r="AS2627"/>
      <c r="AT2627"/>
      <c r="AU2627"/>
      <c r="AV2627"/>
      <c r="AW2627"/>
      <c r="AX2627"/>
      <c r="AY2627"/>
      <c r="AZ2627"/>
      <c r="BA2627"/>
      <c r="BB2627"/>
      <c r="BC2627"/>
      <c r="BD2627"/>
      <c r="BE2627"/>
      <c r="BF2627"/>
      <c r="BG2627"/>
      <c r="BH2627"/>
      <c r="BI2627"/>
      <c r="BJ2627"/>
      <c r="BK2627"/>
      <c r="BL2627"/>
      <c r="BM2627"/>
      <c r="BN2627"/>
      <c r="BO2627"/>
      <c r="BP2627"/>
      <c r="BQ2627"/>
      <c r="BR2627"/>
      <c r="BS2627"/>
      <c r="BT2627"/>
    </row>
    <row r="2628" spans="1:72" s="8" customFormat="1" x14ac:dyDescent="0.25">
      <c r="A2628" s="93"/>
      <c r="B2628" s="93"/>
      <c r="C2628" s="93"/>
      <c r="D2628" s="93"/>
      <c r="E2628" s="104"/>
      <c r="F2628" s="104"/>
      <c r="G2628" s="104"/>
      <c r="H2628" s="104"/>
      <c r="I2628" s="104"/>
      <c r="J2628" s="104"/>
      <c r="K2628" s="104"/>
      <c r="L2628" s="104"/>
      <c r="M2628"/>
      <c r="N2628"/>
      <c r="O2628"/>
      <c r="P2628"/>
      <c r="Q2628"/>
      <c r="R2628"/>
      <c r="S2628"/>
      <c r="T2628"/>
      <c r="U2628"/>
      <c r="V2628"/>
      <c r="W2628"/>
      <c r="X2628"/>
      <c r="Y2628"/>
      <c r="Z2628"/>
      <c r="AA2628"/>
      <c r="AB2628"/>
      <c r="AC2628"/>
      <c r="AD2628"/>
      <c r="AE2628"/>
      <c r="AF2628"/>
      <c r="AG2628"/>
      <c r="AH2628"/>
      <c r="AI2628"/>
      <c r="AJ2628"/>
      <c r="AK2628"/>
      <c r="AL2628"/>
      <c r="AM2628"/>
      <c r="AN2628"/>
      <c r="AO2628"/>
      <c r="AP2628"/>
      <c r="AQ2628"/>
      <c r="AR2628"/>
      <c r="AS2628"/>
      <c r="AT2628"/>
      <c r="AU2628"/>
      <c r="AV2628"/>
      <c r="AW2628"/>
      <c r="AX2628"/>
      <c r="AY2628"/>
      <c r="AZ2628"/>
      <c r="BA2628"/>
      <c r="BB2628"/>
      <c r="BC2628"/>
      <c r="BD2628"/>
      <c r="BE2628"/>
      <c r="BF2628"/>
      <c r="BG2628"/>
      <c r="BH2628"/>
      <c r="BI2628"/>
      <c r="BJ2628"/>
      <c r="BK2628"/>
      <c r="BL2628"/>
      <c r="BM2628"/>
      <c r="BN2628"/>
      <c r="BO2628"/>
      <c r="BP2628"/>
      <c r="BQ2628"/>
      <c r="BR2628"/>
      <c r="BS2628"/>
      <c r="BT2628"/>
    </row>
    <row r="2629" spans="1:72" s="8" customFormat="1" x14ac:dyDescent="0.25">
      <c r="A2629" s="93"/>
      <c r="B2629" s="93"/>
      <c r="C2629" s="93"/>
      <c r="D2629" s="93"/>
      <c r="E2629" s="104"/>
      <c r="F2629" s="104"/>
      <c r="G2629" s="104"/>
      <c r="H2629" s="104"/>
      <c r="I2629" s="104"/>
      <c r="J2629" s="104"/>
      <c r="K2629" s="104"/>
      <c r="L2629" s="104"/>
      <c r="M2629"/>
      <c r="N2629"/>
      <c r="O2629"/>
      <c r="P2629"/>
      <c r="Q2629"/>
      <c r="R2629"/>
      <c r="S2629"/>
      <c r="T2629"/>
      <c r="U2629"/>
      <c r="V2629"/>
      <c r="W2629"/>
      <c r="X2629"/>
      <c r="Y2629"/>
      <c r="Z2629"/>
      <c r="AA2629"/>
      <c r="AB2629"/>
      <c r="AC2629"/>
      <c r="AD2629"/>
      <c r="AE2629"/>
      <c r="AF2629"/>
      <c r="AG2629"/>
      <c r="AH2629"/>
      <c r="AI2629"/>
      <c r="AJ2629"/>
      <c r="AK2629"/>
      <c r="AL2629"/>
      <c r="AM2629"/>
      <c r="AN2629"/>
      <c r="AO2629"/>
      <c r="AP2629"/>
      <c r="AQ2629"/>
      <c r="AR2629"/>
      <c r="AS2629"/>
      <c r="AT2629"/>
      <c r="AU2629"/>
      <c r="AV2629"/>
      <c r="AW2629"/>
      <c r="AX2629"/>
      <c r="AY2629"/>
      <c r="AZ2629"/>
      <c r="BA2629"/>
      <c r="BB2629"/>
      <c r="BC2629"/>
      <c r="BD2629"/>
      <c r="BE2629"/>
      <c r="BF2629"/>
      <c r="BG2629"/>
      <c r="BH2629"/>
      <c r="BI2629"/>
      <c r="BJ2629"/>
      <c r="BK2629"/>
      <c r="BL2629"/>
      <c r="BM2629"/>
      <c r="BN2629"/>
      <c r="BO2629"/>
      <c r="BP2629"/>
      <c r="BQ2629"/>
      <c r="BR2629"/>
      <c r="BS2629"/>
      <c r="BT2629"/>
    </row>
    <row r="2630" spans="1:72" s="8" customFormat="1" x14ac:dyDescent="0.25">
      <c r="A2630" s="93"/>
      <c r="B2630" s="93"/>
      <c r="C2630" s="93"/>
      <c r="D2630" s="93"/>
      <c r="E2630" s="104"/>
      <c r="F2630" s="104"/>
      <c r="G2630" s="104"/>
      <c r="H2630" s="104"/>
      <c r="I2630" s="104"/>
      <c r="J2630" s="104"/>
      <c r="K2630" s="104"/>
      <c r="L2630" s="104"/>
      <c r="M2630"/>
      <c r="N2630"/>
      <c r="O2630"/>
      <c r="P2630"/>
      <c r="Q2630"/>
      <c r="R2630"/>
      <c r="S2630"/>
      <c r="T2630"/>
      <c r="U2630"/>
      <c r="V2630"/>
      <c r="W2630"/>
      <c r="X2630"/>
      <c r="Y2630"/>
      <c r="Z2630"/>
      <c r="AA2630"/>
      <c r="AB2630"/>
      <c r="AC2630"/>
      <c r="AD2630"/>
      <c r="AE2630"/>
      <c r="AF2630"/>
      <c r="AG2630"/>
      <c r="AH2630"/>
      <c r="AI2630"/>
      <c r="AJ2630"/>
      <c r="AK2630"/>
      <c r="AL2630"/>
      <c r="AM2630"/>
      <c r="AN2630"/>
      <c r="AO2630"/>
      <c r="AP2630"/>
      <c r="AQ2630"/>
      <c r="AR2630"/>
      <c r="AS2630"/>
      <c r="AT2630"/>
      <c r="AU2630"/>
      <c r="AV2630"/>
      <c r="AW2630"/>
      <c r="AX2630"/>
      <c r="AY2630"/>
      <c r="AZ2630"/>
      <c r="BA2630"/>
      <c r="BB2630"/>
      <c r="BC2630"/>
      <c r="BD2630"/>
      <c r="BE2630"/>
      <c r="BF2630"/>
      <c r="BG2630"/>
      <c r="BH2630"/>
      <c r="BI2630"/>
      <c r="BJ2630"/>
      <c r="BK2630"/>
      <c r="BL2630"/>
      <c r="BM2630"/>
      <c r="BN2630"/>
      <c r="BO2630"/>
      <c r="BP2630"/>
      <c r="BQ2630"/>
      <c r="BR2630"/>
      <c r="BS2630"/>
      <c r="BT2630"/>
    </row>
    <row r="2631" spans="1:72" s="8" customFormat="1" x14ac:dyDescent="0.25">
      <c r="A2631" s="93"/>
      <c r="B2631" s="93"/>
      <c r="C2631" s="93"/>
      <c r="D2631" s="93"/>
      <c r="E2631" s="104"/>
      <c r="F2631" s="104"/>
      <c r="G2631" s="104"/>
      <c r="H2631" s="104"/>
      <c r="I2631" s="104"/>
      <c r="J2631" s="104"/>
      <c r="K2631" s="104"/>
      <c r="L2631" s="104"/>
      <c r="M2631"/>
      <c r="N2631"/>
      <c r="O2631"/>
      <c r="P2631"/>
      <c r="Q2631"/>
      <c r="R2631"/>
      <c r="S2631"/>
      <c r="T2631"/>
      <c r="U2631"/>
      <c r="V2631"/>
      <c r="W2631"/>
      <c r="X2631"/>
      <c r="Y2631"/>
      <c r="Z2631"/>
      <c r="AA2631"/>
      <c r="AB2631"/>
      <c r="AC2631"/>
      <c r="AD2631"/>
      <c r="AE2631"/>
      <c r="AF2631"/>
      <c r="AG2631"/>
      <c r="AH2631"/>
      <c r="AI2631"/>
      <c r="AJ2631"/>
      <c r="AK2631"/>
      <c r="AL2631"/>
      <c r="AM2631"/>
      <c r="AN2631"/>
      <c r="AO2631"/>
      <c r="AP2631"/>
      <c r="AQ2631"/>
      <c r="AR2631"/>
      <c r="AS2631"/>
      <c r="AT2631"/>
      <c r="AU2631"/>
      <c r="AV2631"/>
      <c r="AW2631"/>
      <c r="AX2631"/>
      <c r="AY2631"/>
      <c r="AZ2631"/>
      <c r="BA2631"/>
      <c r="BB2631"/>
      <c r="BC2631"/>
      <c r="BD2631"/>
      <c r="BE2631"/>
      <c r="BF2631"/>
      <c r="BG2631"/>
      <c r="BH2631"/>
      <c r="BI2631"/>
      <c r="BJ2631"/>
      <c r="BK2631"/>
      <c r="BL2631"/>
      <c r="BM2631"/>
      <c r="BN2631"/>
      <c r="BO2631"/>
      <c r="BP2631"/>
      <c r="BQ2631"/>
      <c r="BR2631"/>
      <c r="BS2631"/>
      <c r="BT2631"/>
    </row>
    <row r="2632" spans="1:72" s="8" customFormat="1" x14ac:dyDescent="0.25">
      <c r="A2632" s="93"/>
      <c r="B2632" s="93"/>
      <c r="C2632" s="93"/>
      <c r="D2632" s="93"/>
      <c r="E2632" s="104"/>
      <c r="F2632" s="104"/>
      <c r="G2632" s="104"/>
      <c r="H2632" s="104"/>
      <c r="I2632" s="104"/>
      <c r="J2632" s="104"/>
      <c r="K2632" s="104"/>
      <c r="L2632" s="104"/>
      <c r="M2632"/>
      <c r="N2632"/>
      <c r="O2632"/>
      <c r="P2632"/>
      <c r="Q2632"/>
      <c r="R2632"/>
      <c r="S2632"/>
      <c r="T2632"/>
      <c r="U2632"/>
      <c r="V2632"/>
      <c r="W2632"/>
      <c r="X2632"/>
      <c r="Y2632"/>
      <c r="Z2632"/>
      <c r="AA2632"/>
      <c r="AB2632"/>
      <c r="AC2632"/>
      <c r="AD2632"/>
      <c r="AE2632"/>
      <c r="AF2632"/>
      <c r="AG2632"/>
      <c r="AH2632"/>
      <c r="AI2632"/>
      <c r="AJ2632"/>
      <c r="AK2632"/>
      <c r="AL2632"/>
      <c r="AM2632"/>
      <c r="AN2632"/>
      <c r="AO2632"/>
      <c r="AP2632"/>
      <c r="AQ2632"/>
      <c r="AR2632"/>
      <c r="AS2632"/>
      <c r="AT2632"/>
      <c r="AU2632"/>
      <c r="AV2632"/>
      <c r="AW2632"/>
      <c r="AX2632"/>
      <c r="AY2632"/>
      <c r="AZ2632"/>
      <c r="BA2632"/>
      <c r="BB2632"/>
      <c r="BC2632"/>
      <c r="BD2632"/>
      <c r="BE2632"/>
      <c r="BF2632"/>
      <c r="BG2632"/>
      <c r="BH2632"/>
      <c r="BI2632"/>
      <c r="BJ2632"/>
      <c r="BK2632"/>
      <c r="BL2632"/>
      <c r="BM2632"/>
      <c r="BN2632"/>
      <c r="BO2632"/>
      <c r="BP2632"/>
      <c r="BQ2632"/>
      <c r="BR2632"/>
      <c r="BS2632"/>
      <c r="BT2632"/>
    </row>
    <row r="2633" spans="1:72" s="8" customFormat="1" x14ac:dyDescent="0.25">
      <c r="A2633" s="93"/>
      <c r="B2633" s="93"/>
      <c r="C2633" s="93"/>
      <c r="D2633" s="93"/>
      <c r="E2633" s="104"/>
      <c r="F2633" s="104"/>
      <c r="G2633" s="104"/>
      <c r="H2633" s="104"/>
      <c r="I2633" s="104"/>
      <c r="J2633" s="104"/>
      <c r="K2633" s="104"/>
      <c r="L2633" s="104"/>
      <c r="M2633"/>
      <c r="N2633"/>
      <c r="O2633"/>
      <c r="P2633"/>
      <c r="Q2633"/>
      <c r="R2633"/>
      <c r="S2633"/>
      <c r="T2633"/>
      <c r="U2633"/>
      <c r="V2633"/>
      <c r="W2633"/>
      <c r="X2633"/>
      <c r="Y2633"/>
      <c r="Z2633"/>
      <c r="AA2633"/>
      <c r="AB2633"/>
      <c r="AC2633"/>
      <c r="AD2633"/>
      <c r="AE2633"/>
      <c r="AF2633"/>
      <c r="AG2633"/>
      <c r="AH2633"/>
      <c r="AI2633"/>
      <c r="AJ2633"/>
      <c r="AK2633"/>
      <c r="AL2633"/>
      <c r="AM2633"/>
      <c r="AN2633"/>
      <c r="AO2633"/>
      <c r="AP2633"/>
      <c r="AQ2633"/>
      <c r="AR2633"/>
      <c r="AS2633"/>
      <c r="AT2633"/>
      <c r="AU2633"/>
      <c r="AV2633"/>
      <c r="AW2633"/>
      <c r="AX2633"/>
      <c r="AY2633"/>
      <c r="AZ2633"/>
      <c r="BA2633"/>
      <c r="BB2633"/>
      <c r="BC2633"/>
      <c r="BD2633"/>
      <c r="BE2633"/>
      <c r="BF2633"/>
      <c r="BG2633"/>
      <c r="BH2633"/>
      <c r="BI2633"/>
      <c r="BJ2633"/>
      <c r="BK2633"/>
      <c r="BL2633"/>
      <c r="BM2633"/>
      <c r="BN2633"/>
      <c r="BO2633"/>
      <c r="BP2633"/>
      <c r="BQ2633"/>
      <c r="BR2633"/>
      <c r="BS2633"/>
      <c r="BT2633"/>
    </row>
    <row r="2634" spans="1:72" s="8" customFormat="1" x14ac:dyDescent="0.25">
      <c r="A2634" s="93"/>
      <c r="B2634" s="93"/>
      <c r="C2634" s="93"/>
      <c r="D2634" s="93"/>
      <c r="E2634" s="104"/>
      <c r="F2634" s="104"/>
      <c r="G2634" s="104"/>
      <c r="H2634" s="104"/>
      <c r="I2634" s="104"/>
      <c r="J2634" s="104"/>
      <c r="K2634" s="104"/>
      <c r="L2634" s="104"/>
      <c r="M2634"/>
      <c r="N2634"/>
      <c r="O2634"/>
      <c r="P2634"/>
      <c r="Q2634"/>
      <c r="R2634"/>
      <c r="S2634"/>
      <c r="T2634"/>
      <c r="U2634"/>
      <c r="V2634"/>
      <c r="W2634"/>
      <c r="X2634"/>
      <c r="Y2634"/>
      <c r="Z2634"/>
      <c r="AA2634"/>
      <c r="AB2634"/>
      <c r="AC2634"/>
      <c r="AD2634"/>
      <c r="AE2634"/>
      <c r="AF2634"/>
      <c r="AG2634"/>
      <c r="AH2634"/>
      <c r="AI2634"/>
      <c r="AJ2634"/>
      <c r="AK2634"/>
      <c r="AL2634"/>
      <c r="AM2634"/>
      <c r="AN2634"/>
      <c r="AO2634"/>
      <c r="AP2634"/>
      <c r="AQ2634"/>
      <c r="AR2634"/>
      <c r="AS2634"/>
      <c r="AT2634"/>
      <c r="AU2634"/>
      <c r="AV2634"/>
      <c r="AW2634"/>
      <c r="AX2634"/>
      <c r="AY2634"/>
      <c r="AZ2634"/>
      <c r="BA2634"/>
      <c r="BB2634"/>
      <c r="BC2634"/>
      <c r="BD2634"/>
      <c r="BE2634"/>
      <c r="BF2634"/>
      <c r="BG2634"/>
      <c r="BH2634"/>
      <c r="BI2634"/>
      <c r="BJ2634"/>
      <c r="BK2634"/>
      <c r="BL2634"/>
      <c r="BM2634"/>
      <c r="BN2634"/>
      <c r="BO2634"/>
      <c r="BP2634"/>
      <c r="BQ2634"/>
      <c r="BR2634"/>
      <c r="BS2634"/>
      <c r="BT2634"/>
    </row>
    <row r="2635" spans="1:72" s="8" customFormat="1" x14ac:dyDescent="0.25">
      <c r="A2635" s="93"/>
      <c r="B2635" s="93"/>
      <c r="C2635" s="93"/>
      <c r="D2635" s="93"/>
      <c r="E2635" s="104"/>
      <c r="F2635" s="104"/>
      <c r="G2635" s="104"/>
      <c r="H2635" s="104"/>
      <c r="I2635" s="104"/>
      <c r="J2635" s="104"/>
      <c r="K2635" s="104"/>
      <c r="L2635" s="104"/>
      <c r="M2635"/>
      <c r="N2635"/>
      <c r="O2635"/>
      <c r="P2635"/>
      <c r="Q2635"/>
      <c r="R2635"/>
      <c r="S2635"/>
      <c r="T2635"/>
      <c r="U2635"/>
      <c r="V2635"/>
      <c r="W2635"/>
      <c r="X2635"/>
      <c r="Y2635"/>
      <c r="Z2635"/>
      <c r="AA2635"/>
      <c r="AB2635"/>
      <c r="AC2635"/>
      <c r="AD2635"/>
      <c r="AE2635"/>
      <c r="AF2635"/>
      <c r="AG2635"/>
      <c r="AH2635"/>
      <c r="AI2635"/>
      <c r="AJ2635"/>
      <c r="AK2635"/>
      <c r="AL2635"/>
      <c r="AM2635"/>
      <c r="AN2635"/>
      <c r="AO2635"/>
      <c r="AP2635"/>
      <c r="AQ2635"/>
      <c r="AR2635"/>
      <c r="AS2635"/>
      <c r="AT2635"/>
      <c r="AU2635"/>
      <c r="AV2635"/>
      <c r="AW2635"/>
      <c r="AX2635"/>
      <c r="AY2635"/>
      <c r="AZ2635"/>
      <c r="BA2635"/>
      <c r="BB2635"/>
      <c r="BC2635"/>
      <c r="BD2635"/>
      <c r="BE2635"/>
      <c r="BF2635"/>
      <c r="BG2635"/>
      <c r="BH2635"/>
      <c r="BI2635"/>
      <c r="BJ2635"/>
      <c r="BK2635"/>
      <c r="BL2635"/>
      <c r="BM2635"/>
      <c r="BN2635"/>
      <c r="BO2635"/>
      <c r="BP2635"/>
      <c r="BQ2635"/>
      <c r="BR2635"/>
      <c r="BS2635"/>
      <c r="BT2635"/>
    </row>
    <row r="2636" spans="1:72" s="8" customFormat="1" x14ac:dyDescent="0.25">
      <c r="A2636" s="93"/>
      <c r="B2636" s="93"/>
      <c r="C2636" s="93"/>
      <c r="D2636" s="93"/>
      <c r="E2636" s="104"/>
      <c r="F2636" s="104"/>
      <c r="G2636" s="104"/>
      <c r="H2636" s="104"/>
      <c r="I2636" s="104"/>
      <c r="J2636" s="104"/>
      <c r="K2636" s="104"/>
      <c r="L2636" s="104"/>
      <c r="M2636"/>
      <c r="N2636"/>
      <c r="O2636"/>
      <c r="P2636"/>
      <c r="Q2636"/>
      <c r="R2636"/>
      <c r="S2636"/>
      <c r="T2636"/>
      <c r="U2636"/>
      <c r="V2636"/>
      <c r="W2636"/>
      <c r="X2636"/>
      <c r="Y2636"/>
      <c r="Z2636"/>
      <c r="AA2636"/>
      <c r="AB2636"/>
      <c r="AC2636"/>
      <c r="AD2636"/>
      <c r="AE2636"/>
      <c r="AF2636"/>
      <c r="AG2636"/>
      <c r="AH2636"/>
      <c r="AI2636"/>
      <c r="AJ2636"/>
      <c r="AK2636"/>
      <c r="AL2636"/>
      <c r="AM2636"/>
      <c r="AN2636"/>
      <c r="AO2636"/>
      <c r="AP2636"/>
      <c r="AQ2636"/>
      <c r="AR2636"/>
      <c r="AS2636"/>
      <c r="AT2636"/>
      <c r="AU2636"/>
      <c r="AV2636"/>
      <c r="AW2636"/>
      <c r="AX2636"/>
      <c r="AY2636"/>
      <c r="AZ2636"/>
      <c r="BA2636"/>
      <c r="BB2636"/>
      <c r="BC2636"/>
      <c r="BD2636"/>
      <c r="BE2636"/>
      <c r="BF2636"/>
      <c r="BG2636"/>
      <c r="BH2636"/>
      <c r="BI2636"/>
      <c r="BJ2636"/>
      <c r="BK2636"/>
      <c r="BL2636"/>
      <c r="BM2636"/>
      <c r="BN2636"/>
      <c r="BO2636"/>
      <c r="BP2636"/>
      <c r="BQ2636"/>
      <c r="BR2636"/>
      <c r="BS2636"/>
      <c r="BT2636"/>
    </row>
    <row r="2637" spans="1:72" s="8" customFormat="1" x14ac:dyDescent="0.25">
      <c r="A2637" s="93"/>
      <c r="B2637" s="93"/>
      <c r="C2637" s="93"/>
      <c r="D2637" s="93"/>
      <c r="E2637" s="104"/>
      <c r="F2637" s="104"/>
      <c r="G2637" s="104"/>
      <c r="H2637" s="104"/>
      <c r="I2637" s="104"/>
      <c r="J2637" s="104"/>
      <c r="K2637" s="104"/>
      <c r="L2637" s="104"/>
      <c r="M2637"/>
      <c r="N2637"/>
      <c r="O2637"/>
      <c r="P2637"/>
      <c r="Q2637"/>
      <c r="R2637"/>
      <c r="S2637"/>
      <c r="T2637"/>
      <c r="U2637"/>
      <c r="V2637"/>
      <c r="W2637"/>
      <c r="X2637"/>
      <c r="Y2637"/>
      <c r="Z2637"/>
      <c r="AA2637"/>
      <c r="AB2637"/>
      <c r="AC2637"/>
      <c r="AD2637"/>
      <c r="AE2637"/>
      <c r="AF2637"/>
      <c r="AG2637"/>
      <c r="AH2637"/>
      <c r="AI2637"/>
      <c r="AJ2637"/>
      <c r="AK2637"/>
      <c r="AL2637"/>
      <c r="AM2637"/>
      <c r="AN2637"/>
      <c r="AO2637"/>
      <c r="AP2637"/>
      <c r="AQ2637"/>
      <c r="AR2637"/>
      <c r="AS2637"/>
      <c r="AT2637"/>
      <c r="AU2637"/>
      <c r="AV2637"/>
      <c r="AW2637"/>
      <c r="AX2637"/>
      <c r="AY2637"/>
      <c r="AZ2637"/>
      <c r="BA2637"/>
      <c r="BB2637"/>
      <c r="BC2637"/>
      <c r="BD2637"/>
      <c r="BE2637"/>
      <c r="BF2637"/>
      <c r="BG2637"/>
      <c r="BH2637"/>
      <c r="BI2637"/>
      <c r="BJ2637"/>
      <c r="BK2637"/>
      <c r="BL2637"/>
      <c r="BM2637"/>
      <c r="BN2637"/>
      <c r="BO2637"/>
      <c r="BP2637"/>
      <c r="BQ2637"/>
      <c r="BR2637"/>
      <c r="BS2637"/>
      <c r="BT2637"/>
    </row>
    <row r="2638" spans="1:72" s="8" customFormat="1" x14ac:dyDescent="0.25">
      <c r="A2638" s="93"/>
      <c r="B2638" s="93"/>
      <c r="C2638" s="93"/>
      <c r="D2638" s="93"/>
      <c r="E2638" s="104"/>
      <c r="F2638" s="104"/>
      <c r="G2638" s="104"/>
      <c r="H2638" s="104"/>
      <c r="I2638" s="104"/>
      <c r="J2638" s="104"/>
      <c r="K2638" s="104"/>
      <c r="L2638" s="104"/>
      <c r="M2638"/>
      <c r="N2638"/>
      <c r="O2638"/>
      <c r="P2638"/>
      <c r="Q2638"/>
      <c r="R2638"/>
      <c r="S2638"/>
      <c r="T2638"/>
      <c r="U2638"/>
      <c r="V2638"/>
      <c r="W2638"/>
      <c r="X2638"/>
      <c r="Y2638"/>
      <c r="Z2638"/>
      <c r="AA2638"/>
      <c r="AB2638"/>
      <c r="AC2638"/>
      <c r="AD2638"/>
      <c r="AE2638"/>
      <c r="AF2638"/>
      <c r="AG2638"/>
      <c r="AH2638"/>
      <c r="AI2638"/>
      <c r="AJ2638"/>
      <c r="AK2638"/>
      <c r="AL2638"/>
      <c r="AM2638"/>
      <c r="AN2638"/>
      <c r="AO2638"/>
      <c r="AP2638"/>
      <c r="AQ2638"/>
      <c r="AR2638"/>
      <c r="AS2638"/>
      <c r="AT2638"/>
      <c r="AU2638"/>
      <c r="AV2638"/>
      <c r="AW2638"/>
      <c r="AX2638"/>
      <c r="AY2638"/>
      <c r="AZ2638"/>
      <c r="BA2638"/>
      <c r="BB2638"/>
      <c r="BC2638"/>
      <c r="BD2638"/>
      <c r="BE2638"/>
      <c r="BF2638"/>
      <c r="BG2638"/>
      <c r="BH2638"/>
      <c r="BI2638"/>
      <c r="BJ2638"/>
      <c r="BK2638"/>
      <c r="BL2638"/>
      <c r="BM2638"/>
      <c r="BN2638"/>
      <c r="BO2638"/>
      <c r="BP2638"/>
      <c r="BQ2638"/>
      <c r="BR2638"/>
      <c r="BS2638"/>
      <c r="BT2638"/>
    </row>
    <row r="2639" spans="1:72" s="8" customFormat="1" x14ac:dyDescent="0.25">
      <c r="A2639" s="93"/>
      <c r="B2639" s="93"/>
      <c r="C2639" s="93"/>
      <c r="D2639" s="93"/>
      <c r="E2639" s="104"/>
      <c r="F2639" s="104"/>
      <c r="G2639" s="104"/>
      <c r="H2639" s="104"/>
      <c r="I2639" s="104"/>
      <c r="J2639" s="104"/>
      <c r="K2639" s="104"/>
      <c r="L2639" s="104"/>
      <c r="M2639"/>
      <c r="N2639"/>
      <c r="O2639"/>
      <c r="P2639"/>
      <c r="Q2639"/>
      <c r="R2639"/>
      <c r="S2639"/>
      <c r="T2639"/>
      <c r="U2639"/>
      <c r="V2639"/>
      <c r="W2639"/>
      <c r="X2639"/>
      <c r="Y2639"/>
      <c r="Z2639"/>
      <c r="AA2639"/>
      <c r="AB2639"/>
      <c r="AC2639"/>
      <c r="AD2639"/>
      <c r="AE2639"/>
      <c r="AF2639"/>
      <c r="AG2639"/>
      <c r="AH2639"/>
      <c r="AI2639"/>
      <c r="AJ2639"/>
      <c r="AK2639"/>
      <c r="AL2639"/>
      <c r="AM2639"/>
      <c r="AN2639"/>
      <c r="AO2639"/>
      <c r="AP2639"/>
      <c r="AQ2639"/>
      <c r="AR2639"/>
      <c r="AS2639"/>
      <c r="AT2639"/>
      <c r="AU2639"/>
      <c r="AV2639"/>
      <c r="AW2639"/>
      <c r="AX2639"/>
      <c r="AY2639"/>
      <c r="AZ2639"/>
      <c r="BA2639"/>
      <c r="BB2639"/>
      <c r="BC2639"/>
      <c r="BD2639"/>
      <c r="BE2639"/>
      <c r="BF2639"/>
      <c r="BG2639"/>
      <c r="BH2639"/>
      <c r="BI2639"/>
      <c r="BJ2639"/>
      <c r="BK2639"/>
      <c r="BL2639"/>
      <c r="BM2639"/>
      <c r="BN2639"/>
      <c r="BO2639"/>
      <c r="BP2639"/>
      <c r="BQ2639"/>
      <c r="BR2639"/>
      <c r="BS2639"/>
      <c r="BT2639"/>
    </row>
    <row r="2640" spans="1:72" s="8" customFormat="1" x14ac:dyDescent="0.25">
      <c r="A2640" s="93"/>
      <c r="B2640" s="93"/>
      <c r="C2640" s="93"/>
      <c r="D2640" s="93"/>
      <c r="E2640" s="104"/>
      <c r="F2640" s="104"/>
      <c r="G2640" s="104"/>
      <c r="H2640" s="104"/>
      <c r="I2640" s="104"/>
      <c r="J2640" s="104"/>
      <c r="K2640" s="104"/>
      <c r="L2640" s="104"/>
      <c r="M2640"/>
      <c r="N2640"/>
      <c r="O2640"/>
      <c r="P2640"/>
      <c r="Q2640"/>
      <c r="R2640"/>
      <c r="S2640"/>
      <c r="T2640"/>
      <c r="U2640"/>
      <c r="V2640"/>
      <c r="W2640"/>
      <c r="X2640"/>
      <c r="Y2640"/>
      <c r="Z2640"/>
      <c r="AA2640"/>
      <c r="AB2640"/>
      <c r="AC2640"/>
      <c r="AD2640"/>
      <c r="AE2640"/>
      <c r="AF2640"/>
      <c r="AG2640"/>
      <c r="AH2640"/>
      <c r="AI2640"/>
      <c r="AJ2640"/>
      <c r="AK2640"/>
      <c r="AL2640"/>
      <c r="AM2640"/>
      <c r="AN2640"/>
      <c r="AO2640"/>
      <c r="AP2640"/>
      <c r="AQ2640"/>
      <c r="AR2640"/>
      <c r="AS2640"/>
      <c r="AT2640"/>
      <c r="AU2640"/>
      <c r="AV2640"/>
      <c r="AW2640"/>
      <c r="AX2640"/>
      <c r="AY2640"/>
      <c r="AZ2640"/>
      <c r="BA2640"/>
      <c r="BB2640"/>
      <c r="BC2640"/>
      <c r="BD2640"/>
      <c r="BE2640"/>
      <c r="BF2640"/>
      <c r="BG2640"/>
      <c r="BH2640"/>
      <c r="BI2640"/>
      <c r="BJ2640"/>
      <c r="BK2640"/>
      <c r="BL2640"/>
      <c r="BM2640"/>
      <c r="BN2640"/>
      <c r="BO2640"/>
      <c r="BP2640"/>
      <c r="BQ2640"/>
      <c r="BR2640"/>
      <c r="BS2640"/>
      <c r="BT2640"/>
    </row>
    <row r="2641" spans="1:72" s="8" customFormat="1" x14ac:dyDescent="0.25">
      <c r="A2641" s="93"/>
      <c r="B2641" s="93"/>
      <c r="C2641" s="93"/>
      <c r="D2641" s="93"/>
      <c r="E2641" s="104"/>
      <c r="F2641" s="104"/>
      <c r="G2641" s="104"/>
      <c r="H2641" s="104"/>
      <c r="I2641" s="104"/>
      <c r="J2641" s="104"/>
      <c r="K2641" s="104"/>
      <c r="L2641" s="104"/>
      <c r="M2641"/>
      <c r="N2641"/>
      <c r="O2641"/>
      <c r="P2641"/>
      <c r="Q2641"/>
      <c r="R2641"/>
      <c r="S2641"/>
      <c r="T2641"/>
      <c r="U2641"/>
      <c r="V2641"/>
      <c r="W2641"/>
      <c r="X2641"/>
      <c r="Y2641"/>
      <c r="Z2641"/>
      <c r="AA2641"/>
      <c r="AB2641"/>
      <c r="AC2641"/>
      <c r="AD2641"/>
      <c r="AE2641"/>
      <c r="AF2641"/>
      <c r="AG2641"/>
      <c r="AH2641"/>
      <c r="AI2641"/>
      <c r="AJ2641"/>
      <c r="AK2641"/>
      <c r="AL2641"/>
      <c r="AM2641"/>
      <c r="AN2641"/>
      <c r="AO2641"/>
      <c r="AP2641"/>
      <c r="AQ2641"/>
      <c r="AR2641"/>
      <c r="AS2641"/>
      <c r="AT2641"/>
      <c r="AU2641"/>
      <c r="AV2641"/>
      <c r="AW2641"/>
      <c r="AX2641"/>
      <c r="AY2641"/>
      <c r="AZ2641"/>
      <c r="BA2641"/>
      <c r="BB2641"/>
      <c r="BC2641"/>
      <c r="BD2641"/>
      <c r="BE2641"/>
      <c r="BF2641"/>
      <c r="BG2641"/>
      <c r="BH2641"/>
      <c r="BI2641"/>
      <c r="BJ2641"/>
      <c r="BK2641"/>
      <c r="BL2641"/>
      <c r="BM2641"/>
      <c r="BN2641"/>
      <c r="BO2641"/>
      <c r="BP2641"/>
      <c r="BQ2641"/>
      <c r="BR2641"/>
      <c r="BS2641"/>
      <c r="BT2641"/>
    </row>
    <row r="2642" spans="1:72" s="8" customFormat="1" x14ac:dyDescent="0.25">
      <c r="A2642" s="93"/>
      <c r="B2642" s="93"/>
      <c r="C2642" s="93"/>
      <c r="D2642" s="93"/>
      <c r="E2642" s="104"/>
      <c r="F2642" s="104"/>
      <c r="G2642" s="104"/>
      <c r="H2642" s="104"/>
      <c r="I2642" s="104"/>
      <c r="J2642" s="104"/>
      <c r="K2642" s="104"/>
      <c r="L2642" s="104"/>
      <c r="M2642"/>
      <c r="N2642"/>
      <c r="O2642"/>
      <c r="P2642"/>
      <c r="Q2642"/>
      <c r="R2642"/>
      <c r="S2642"/>
      <c r="T2642"/>
      <c r="U2642"/>
      <c r="V2642"/>
      <c r="W2642"/>
      <c r="X2642"/>
      <c r="Y2642"/>
      <c r="Z2642"/>
      <c r="AA2642"/>
      <c r="AB2642"/>
      <c r="AC2642"/>
      <c r="AD2642"/>
      <c r="AE2642"/>
      <c r="AF2642"/>
      <c r="AG2642"/>
      <c r="AH2642"/>
      <c r="AI2642"/>
      <c r="AJ2642"/>
      <c r="AK2642"/>
      <c r="AL2642"/>
      <c r="AM2642"/>
      <c r="AN2642"/>
      <c r="AO2642"/>
      <c r="AP2642"/>
      <c r="AQ2642"/>
      <c r="AR2642"/>
      <c r="AS2642"/>
      <c r="AT2642"/>
      <c r="AU2642"/>
      <c r="AV2642"/>
      <c r="AW2642"/>
      <c r="AX2642"/>
      <c r="AY2642"/>
      <c r="AZ2642"/>
      <c r="BA2642"/>
      <c r="BB2642"/>
      <c r="BC2642"/>
      <c r="BD2642"/>
      <c r="BE2642"/>
      <c r="BF2642"/>
      <c r="BG2642"/>
      <c r="BH2642"/>
      <c r="BI2642"/>
      <c r="BJ2642"/>
      <c r="BK2642"/>
      <c r="BL2642"/>
      <c r="BM2642"/>
      <c r="BN2642"/>
      <c r="BO2642"/>
      <c r="BP2642"/>
      <c r="BQ2642"/>
      <c r="BR2642"/>
      <c r="BS2642"/>
      <c r="BT2642"/>
    </row>
    <row r="2643" spans="1:72" s="8" customFormat="1" x14ac:dyDescent="0.25">
      <c r="A2643" s="93"/>
      <c r="B2643" s="93"/>
      <c r="C2643" s="93"/>
      <c r="D2643" s="93"/>
      <c r="E2643" s="104"/>
      <c r="F2643" s="104"/>
      <c r="G2643" s="104"/>
      <c r="H2643" s="104"/>
      <c r="I2643" s="104"/>
      <c r="J2643" s="104"/>
      <c r="K2643" s="104"/>
      <c r="L2643" s="104"/>
      <c r="M2643"/>
      <c r="N2643"/>
      <c r="O2643"/>
      <c r="P2643"/>
      <c r="Q2643"/>
      <c r="R2643"/>
      <c r="S2643"/>
      <c r="T2643"/>
      <c r="U2643"/>
      <c r="V2643"/>
      <c r="W2643"/>
      <c r="X2643"/>
      <c r="Y2643"/>
      <c r="Z2643"/>
      <c r="AA2643"/>
      <c r="AB2643"/>
      <c r="AC2643"/>
      <c r="AD2643"/>
      <c r="AE2643"/>
      <c r="AF2643"/>
      <c r="AG2643"/>
      <c r="AH2643"/>
      <c r="AI2643"/>
      <c r="AJ2643"/>
      <c r="AK2643"/>
      <c r="AL2643"/>
      <c r="AM2643"/>
      <c r="AN2643"/>
      <c r="AO2643"/>
      <c r="AP2643"/>
      <c r="AQ2643"/>
      <c r="AR2643"/>
      <c r="AS2643"/>
      <c r="AT2643"/>
      <c r="AU2643"/>
      <c r="AV2643"/>
      <c r="AW2643"/>
      <c r="AX2643"/>
      <c r="AY2643"/>
      <c r="AZ2643"/>
      <c r="BA2643"/>
      <c r="BB2643"/>
      <c r="BC2643"/>
      <c r="BD2643"/>
      <c r="BE2643"/>
      <c r="BF2643"/>
      <c r="BG2643"/>
      <c r="BH2643"/>
      <c r="BI2643"/>
      <c r="BJ2643"/>
      <c r="BK2643"/>
      <c r="BL2643"/>
      <c r="BM2643"/>
      <c r="BN2643"/>
      <c r="BO2643"/>
      <c r="BP2643"/>
      <c r="BQ2643"/>
      <c r="BR2643"/>
      <c r="BS2643"/>
      <c r="BT2643"/>
    </row>
    <row r="2644" spans="1:72" s="8" customFormat="1" x14ac:dyDescent="0.25">
      <c r="A2644" s="93"/>
      <c r="B2644" s="93"/>
      <c r="C2644" s="93"/>
      <c r="D2644" s="93"/>
      <c r="E2644" s="104"/>
      <c r="F2644" s="104"/>
      <c r="G2644" s="104"/>
      <c r="H2644" s="104"/>
      <c r="I2644" s="104"/>
      <c r="J2644" s="104"/>
      <c r="K2644" s="104"/>
      <c r="L2644" s="104"/>
      <c r="M2644"/>
      <c r="N2644"/>
      <c r="O2644"/>
      <c r="P2644"/>
      <c r="Q2644"/>
      <c r="R2644"/>
      <c r="S2644"/>
      <c r="T2644"/>
      <c r="U2644"/>
      <c r="V2644"/>
      <c r="W2644"/>
      <c r="X2644"/>
      <c r="Y2644"/>
      <c r="Z2644"/>
      <c r="AA2644"/>
      <c r="AB2644"/>
      <c r="AC2644"/>
      <c r="AD2644"/>
      <c r="AE2644"/>
      <c r="AF2644"/>
      <c r="AG2644"/>
      <c r="AH2644"/>
      <c r="AI2644"/>
      <c r="AJ2644"/>
      <c r="AK2644"/>
      <c r="AL2644"/>
      <c r="AM2644"/>
      <c r="AN2644"/>
      <c r="AO2644"/>
      <c r="AP2644"/>
      <c r="AQ2644"/>
      <c r="AR2644"/>
      <c r="AS2644"/>
      <c r="AT2644"/>
      <c r="AU2644"/>
      <c r="AV2644"/>
      <c r="AW2644"/>
      <c r="AX2644"/>
      <c r="AY2644"/>
      <c r="AZ2644"/>
      <c r="BA2644"/>
      <c r="BB2644"/>
      <c r="BC2644"/>
      <c r="BD2644"/>
      <c r="BE2644"/>
      <c r="BF2644"/>
      <c r="BG2644"/>
      <c r="BH2644"/>
      <c r="BI2644"/>
      <c r="BJ2644"/>
      <c r="BK2644"/>
      <c r="BL2644"/>
      <c r="BM2644"/>
      <c r="BN2644"/>
      <c r="BO2644"/>
      <c r="BP2644"/>
      <c r="BQ2644"/>
      <c r="BR2644"/>
      <c r="BS2644"/>
      <c r="BT2644"/>
    </row>
    <row r="2645" spans="1:72" s="8" customFormat="1" x14ac:dyDescent="0.25">
      <c r="A2645" s="93"/>
      <c r="B2645" s="93"/>
      <c r="C2645" s="93"/>
      <c r="D2645" s="93"/>
      <c r="E2645" s="104"/>
      <c r="F2645" s="104"/>
      <c r="G2645" s="104"/>
      <c r="H2645" s="104"/>
      <c r="I2645" s="104"/>
      <c r="J2645" s="104"/>
      <c r="K2645" s="104"/>
      <c r="L2645" s="104"/>
      <c r="M2645"/>
      <c r="N2645"/>
      <c r="O2645"/>
      <c r="P2645"/>
      <c r="Q2645"/>
      <c r="R2645"/>
      <c r="S2645"/>
      <c r="T2645"/>
      <c r="U2645"/>
      <c r="V2645"/>
      <c r="W2645"/>
      <c r="X2645"/>
      <c r="Y2645"/>
      <c r="Z2645"/>
      <c r="AA2645"/>
      <c r="AB2645"/>
      <c r="AC2645"/>
      <c r="AD2645"/>
      <c r="AE2645"/>
      <c r="AF2645"/>
      <c r="AG2645"/>
      <c r="AH2645"/>
      <c r="AI2645"/>
      <c r="AJ2645"/>
      <c r="AK2645"/>
      <c r="AL2645"/>
      <c r="AM2645"/>
      <c r="AN2645"/>
      <c r="AO2645"/>
      <c r="AP2645"/>
      <c r="AQ2645"/>
      <c r="AR2645"/>
      <c r="AS2645"/>
      <c r="AT2645"/>
      <c r="AU2645"/>
      <c r="AV2645"/>
      <c r="AW2645"/>
      <c r="AX2645"/>
      <c r="AY2645"/>
      <c r="AZ2645"/>
      <c r="BA2645"/>
      <c r="BB2645"/>
      <c r="BC2645"/>
      <c r="BD2645"/>
      <c r="BE2645"/>
      <c r="BF2645"/>
      <c r="BG2645"/>
      <c r="BH2645"/>
      <c r="BI2645"/>
      <c r="BJ2645"/>
      <c r="BK2645"/>
      <c r="BL2645"/>
      <c r="BM2645"/>
      <c r="BN2645"/>
      <c r="BO2645"/>
      <c r="BP2645"/>
      <c r="BQ2645"/>
      <c r="BR2645"/>
      <c r="BS2645"/>
      <c r="BT2645"/>
    </row>
    <row r="2646" spans="1:72" s="8" customFormat="1" x14ac:dyDescent="0.25">
      <c r="A2646" s="93"/>
      <c r="B2646" s="93"/>
      <c r="C2646" s="93"/>
      <c r="D2646" s="93"/>
      <c r="E2646" s="104"/>
      <c r="F2646" s="104"/>
      <c r="G2646" s="104"/>
      <c r="H2646" s="104"/>
      <c r="I2646" s="104"/>
      <c r="J2646" s="104"/>
      <c r="K2646" s="104"/>
      <c r="L2646" s="104"/>
      <c r="M2646"/>
      <c r="N2646"/>
      <c r="O2646"/>
      <c r="P2646"/>
      <c r="Q2646"/>
      <c r="R2646"/>
      <c r="S2646"/>
      <c r="T2646"/>
      <c r="U2646"/>
      <c r="V2646"/>
      <c r="W2646"/>
      <c r="X2646"/>
      <c r="Y2646"/>
      <c r="Z2646"/>
      <c r="AA2646"/>
      <c r="AB2646"/>
      <c r="AC2646"/>
      <c r="AD2646"/>
      <c r="AE2646"/>
      <c r="AF2646"/>
      <c r="AG2646"/>
      <c r="AH2646"/>
      <c r="AI2646"/>
      <c r="AJ2646"/>
      <c r="AK2646"/>
      <c r="AL2646"/>
      <c r="AM2646"/>
      <c r="AN2646"/>
      <c r="AO2646"/>
      <c r="AP2646"/>
      <c r="AQ2646"/>
      <c r="AR2646"/>
      <c r="AS2646"/>
      <c r="AT2646"/>
      <c r="AU2646"/>
      <c r="AV2646"/>
      <c r="AW2646"/>
      <c r="AX2646"/>
      <c r="AY2646"/>
      <c r="AZ2646"/>
      <c r="BA2646"/>
      <c r="BB2646"/>
      <c r="BC2646"/>
      <c r="BD2646"/>
      <c r="BE2646"/>
      <c r="BF2646"/>
      <c r="BG2646"/>
      <c r="BH2646"/>
      <c r="BI2646"/>
      <c r="BJ2646"/>
      <c r="BK2646"/>
      <c r="BL2646"/>
      <c r="BM2646"/>
      <c r="BN2646"/>
      <c r="BO2646"/>
      <c r="BP2646"/>
      <c r="BQ2646"/>
      <c r="BR2646"/>
      <c r="BS2646"/>
      <c r="BT2646"/>
    </row>
    <row r="2647" spans="1:72" s="8" customFormat="1" x14ac:dyDescent="0.25">
      <c r="A2647" s="93"/>
      <c r="B2647" s="93"/>
      <c r="C2647" s="93"/>
      <c r="D2647" s="93"/>
      <c r="E2647" s="104"/>
      <c r="F2647" s="104"/>
      <c r="G2647" s="104"/>
      <c r="H2647" s="104"/>
      <c r="I2647" s="104"/>
      <c r="J2647" s="104"/>
      <c r="K2647" s="104"/>
      <c r="L2647" s="104"/>
      <c r="M2647"/>
      <c r="N2647"/>
      <c r="O2647"/>
      <c r="P2647"/>
      <c r="Q2647"/>
      <c r="R2647"/>
      <c r="S2647"/>
      <c r="T2647"/>
      <c r="U2647"/>
      <c r="V2647"/>
      <c r="W2647"/>
      <c r="X2647"/>
      <c r="Y2647"/>
      <c r="Z2647"/>
      <c r="AA2647"/>
      <c r="AB2647"/>
      <c r="AC2647"/>
      <c r="AD2647"/>
      <c r="AE2647"/>
      <c r="AF2647"/>
      <c r="AG2647"/>
      <c r="AH2647"/>
      <c r="AI2647"/>
      <c r="AJ2647"/>
      <c r="AK2647"/>
      <c r="AL2647"/>
      <c r="AM2647"/>
      <c r="AN2647"/>
      <c r="AO2647"/>
      <c r="AP2647"/>
      <c r="AQ2647"/>
      <c r="AR2647"/>
      <c r="AS2647"/>
      <c r="AT2647"/>
      <c r="AU2647"/>
      <c r="AV2647"/>
      <c r="AW2647"/>
      <c r="AX2647"/>
      <c r="AY2647"/>
      <c r="AZ2647"/>
      <c r="BA2647"/>
      <c r="BB2647"/>
      <c r="BC2647"/>
      <c r="BD2647"/>
      <c r="BE2647"/>
      <c r="BF2647"/>
      <c r="BG2647"/>
      <c r="BH2647"/>
      <c r="BI2647"/>
      <c r="BJ2647"/>
      <c r="BK2647"/>
      <c r="BL2647"/>
      <c r="BM2647"/>
      <c r="BN2647"/>
      <c r="BO2647"/>
      <c r="BP2647"/>
      <c r="BQ2647"/>
      <c r="BR2647"/>
      <c r="BS2647"/>
      <c r="BT2647"/>
    </row>
    <row r="2648" spans="1:72" s="8" customFormat="1" x14ac:dyDescent="0.25">
      <c r="A2648" s="93"/>
      <c r="B2648" s="93"/>
      <c r="C2648" s="93"/>
      <c r="D2648" s="93"/>
      <c r="E2648" s="104"/>
      <c r="F2648" s="104"/>
      <c r="G2648" s="104"/>
      <c r="H2648" s="104"/>
      <c r="I2648" s="104"/>
      <c r="J2648" s="104"/>
      <c r="K2648" s="104"/>
      <c r="L2648" s="104"/>
      <c r="M2648"/>
      <c r="N2648"/>
      <c r="O2648"/>
      <c r="P2648"/>
      <c r="Q2648"/>
      <c r="R2648"/>
      <c r="S2648"/>
      <c r="T2648"/>
      <c r="U2648"/>
      <c r="V2648"/>
      <c r="W2648"/>
      <c r="X2648"/>
      <c r="Y2648"/>
      <c r="Z2648"/>
      <c r="AA2648"/>
      <c r="AB2648"/>
      <c r="AC2648"/>
      <c r="AD2648"/>
      <c r="AE2648"/>
      <c r="AF2648"/>
      <c r="AG2648"/>
      <c r="AH2648"/>
      <c r="AI2648"/>
      <c r="AJ2648"/>
      <c r="AK2648"/>
      <c r="AL2648"/>
      <c r="AM2648"/>
      <c r="AN2648"/>
      <c r="AO2648"/>
      <c r="AP2648"/>
      <c r="AQ2648"/>
      <c r="AR2648"/>
      <c r="AS2648"/>
      <c r="AT2648"/>
      <c r="AU2648"/>
      <c r="AV2648"/>
      <c r="AW2648"/>
      <c r="AX2648"/>
      <c r="AY2648"/>
      <c r="AZ2648"/>
      <c r="BA2648"/>
      <c r="BB2648"/>
      <c r="BC2648"/>
      <c r="BD2648"/>
      <c r="BE2648"/>
      <c r="BF2648"/>
      <c r="BG2648"/>
      <c r="BH2648"/>
      <c r="BI2648"/>
      <c r="BJ2648"/>
      <c r="BK2648"/>
      <c r="BL2648"/>
      <c r="BM2648"/>
      <c r="BN2648"/>
      <c r="BO2648"/>
      <c r="BP2648"/>
      <c r="BQ2648"/>
      <c r="BR2648"/>
      <c r="BS2648"/>
      <c r="BT2648"/>
    </row>
    <row r="2649" spans="1:72" s="8" customFormat="1" x14ac:dyDescent="0.25">
      <c r="A2649" s="93"/>
      <c r="B2649" s="93"/>
      <c r="C2649" s="93"/>
      <c r="D2649" s="93"/>
      <c r="E2649" s="104"/>
      <c r="F2649" s="104"/>
      <c r="G2649" s="104"/>
      <c r="H2649" s="104"/>
      <c r="I2649" s="104"/>
      <c r="J2649" s="104"/>
      <c r="K2649" s="104"/>
      <c r="L2649" s="104"/>
      <c r="M2649"/>
      <c r="N2649"/>
      <c r="O2649"/>
      <c r="P2649"/>
      <c r="Q2649"/>
      <c r="R2649"/>
      <c r="S2649"/>
      <c r="T2649"/>
      <c r="U2649"/>
      <c r="V2649"/>
      <c r="W2649"/>
      <c r="X2649"/>
      <c r="Y2649"/>
      <c r="Z2649"/>
      <c r="AA2649"/>
      <c r="AB2649"/>
      <c r="AC2649"/>
      <c r="AD2649"/>
      <c r="AE2649"/>
      <c r="AF2649"/>
      <c r="AG2649"/>
      <c r="AH2649"/>
      <c r="AI2649"/>
      <c r="AJ2649"/>
      <c r="AK2649"/>
      <c r="AL2649"/>
      <c r="AM2649"/>
      <c r="AN2649"/>
      <c r="AO2649"/>
      <c r="AP2649"/>
      <c r="AQ2649"/>
      <c r="AR2649"/>
      <c r="AS2649"/>
      <c r="AT2649"/>
      <c r="AU2649"/>
      <c r="AV2649"/>
      <c r="AW2649"/>
      <c r="AX2649"/>
      <c r="AY2649"/>
      <c r="AZ2649"/>
      <c r="BA2649"/>
      <c r="BB2649"/>
      <c r="BC2649"/>
      <c r="BD2649"/>
      <c r="BE2649"/>
      <c r="BF2649"/>
      <c r="BG2649"/>
      <c r="BH2649"/>
      <c r="BI2649"/>
      <c r="BJ2649"/>
      <c r="BK2649"/>
      <c r="BL2649"/>
      <c r="BM2649"/>
      <c r="BN2649"/>
      <c r="BO2649"/>
      <c r="BP2649"/>
      <c r="BQ2649"/>
      <c r="BR2649"/>
      <c r="BS2649"/>
      <c r="BT2649"/>
    </row>
    <row r="2650" spans="1:72" s="8" customFormat="1" x14ac:dyDescent="0.25">
      <c r="A2650" s="93"/>
      <c r="B2650" s="93"/>
      <c r="C2650" s="93"/>
      <c r="D2650" s="93"/>
      <c r="E2650" s="104"/>
      <c r="F2650" s="104"/>
      <c r="G2650" s="104"/>
      <c r="H2650" s="104"/>
      <c r="I2650" s="104"/>
      <c r="J2650" s="104"/>
      <c r="K2650" s="104"/>
      <c r="L2650" s="104"/>
      <c r="M2650"/>
      <c r="N2650"/>
      <c r="O2650"/>
      <c r="P2650"/>
      <c r="Q2650"/>
      <c r="R2650"/>
      <c r="S2650"/>
      <c r="T2650"/>
      <c r="U2650"/>
      <c r="V2650"/>
      <c r="W2650"/>
      <c r="X2650"/>
      <c r="Y2650"/>
      <c r="Z2650"/>
      <c r="AA2650"/>
      <c r="AB2650"/>
      <c r="AC2650"/>
      <c r="AD2650"/>
      <c r="AE2650"/>
      <c r="AF2650"/>
      <c r="AG2650"/>
      <c r="AH2650"/>
      <c r="AI2650"/>
      <c r="AJ2650"/>
      <c r="AK2650"/>
      <c r="AL2650"/>
      <c r="AM2650"/>
      <c r="AN2650"/>
      <c r="AO2650"/>
      <c r="AP2650"/>
      <c r="AQ2650"/>
      <c r="AR2650"/>
      <c r="AS2650"/>
      <c r="AT2650"/>
      <c r="AU2650"/>
      <c r="AV2650"/>
      <c r="AW2650"/>
      <c r="AX2650"/>
      <c r="AY2650"/>
      <c r="AZ2650"/>
      <c r="BA2650"/>
      <c r="BB2650"/>
      <c r="BC2650"/>
      <c r="BD2650"/>
      <c r="BE2650"/>
      <c r="BF2650"/>
      <c r="BG2650"/>
      <c r="BH2650"/>
      <c r="BI2650"/>
      <c r="BJ2650"/>
      <c r="BK2650"/>
      <c r="BL2650"/>
      <c r="BM2650"/>
      <c r="BN2650"/>
      <c r="BO2650"/>
      <c r="BP2650"/>
      <c r="BQ2650"/>
      <c r="BR2650"/>
      <c r="BS2650"/>
      <c r="BT2650"/>
    </row>
    <row r="2651" spans="1:72" s="8" customFormat="1" x14ac:dyDescent="0.25">
      <c r="A2651" s="93"/>
      <c r="B2651" s="93"/>
      <c r="C2651" s="93"/>
      <c r="D2651" s="93"/>
      <c r="E2651" s="104"/>
      <c r="F2651" s="104"/>
      <c r="G2651" s="104"/>
      <c r="H2651" s="104"/>
      <c r="I2651" s="104"/>
      <c r="J2651" s="104"/>
      <c r="K2651" s="104"/>
      <c r="L2651" s="104"/>
      <c r="M2651"/>
      <c r="N2651"/>
      <c r="O2651"/>
      <c r="P2651"/>
      <c r="Q2651"/>
      <c r="R2651"/>
      <c r="S2651"/>
      <c r="T2651"/>
      <c r="U2651"/>
      <c r="V2651"/>
      <c r="W2651"/>
      <c r="X2651"/>
      <c r="Y2651"/>
      <c r="Z2651"/>
      <c r="AA2651"/>
      <c r="AB2651"/>
      <c r="AC2651"/>
      <c r="AD2651"/>
      <c r="AE2651"/>
      <c r="AF2651"/>
      <c r="AG2651"/>
      <c r="AH2651"/>
      <c r="AI2651"/>
      <c r="AJ2651"/>
      <c r="AK2651"/>
      <c r="AL2651"/>
      <c r="AM2651"/>
      <c r="AN2651"/>
      <c r="AO2651"/>
      <c r="AP2651"/>
      <c r="AQ2651"/>
      <c r="AR2651"/>
      <c r="AS2651"/>
      <c r="AT2651"/>
      <c r="AU2651"/>
      <c r="AV2651"/>
      <c r="AW2651"/>
      <c r="AX2651"/>
      <c r="AY2651"/>
      <c r="AZ2651"/>
      <c r="BA2651"/>
      <c r="BB2651"/>
      <c r="BC2651"/>
      <c r="BD2651"/>
      <c r="BE2651"/>
      <c r="BF2651"/>
      <c r="BG2651"/>
      <c r="BH2651"/>
      <c r="BI2651"/>
      <c r="BJ2651"/>
      <c r="BK2651"/>
      <c r="BL2651"/>
      <c r="BM2651"/>
      <c r="BN2651"/>
      <c r="BO2651"/>
      <c r="BP2651"/>
      <c r="BQ2651"/>
      <c r="BR2651"/>
      <c r="BS2651"/>
      <c r="BT2651"/>
    </row>
    <row r="2652" spans="1:72" s="8" customFormat="1" x14ac:dyDescent="0.25">
      <c r="A2652" s="93"/>
      <c r="B2652" s="93"/>
      <c r="C2652" s="93"/>
      <c r="D2652" s="93"/>
      <c r="E2652" s="104"/>
      <c r="F2652" s="104"/>
      <c r="G2652" s="104"/>
      <c r="H2652" s="104"/>
      <c r="I2652" s="104"/>
      <c r="J2652" s="104"/>
      <c r="K2652" s="104"/>
      <c r="L2652" s="104"/>
      <c r="M2652"/>
      <c r="N2652"/>
      <c r="O2652"/>
      <c r="P2652"/>
      <c r="Q2652"/>
      <c r="R2652"/>
      <c r="S2652"/>
      <c r="T2652"/>
      <c r="U2652"/>
      <c r="V2652"/>
      <c r="W2652"/>
      <c r="X2652"/>
      <c r="Y2652"/>
      <c r="Z2652"/>
      <c r="AA2652"/>
      <c r="AB2652"/>
      <c r="AC2652"/>
      <c r="AD2652"/>
      <c r="AE2652"/>
      <c r="AF2652"/>
      <c r="AG2652"/>
      <c r="AH2652"/>
      <c r="AI2652"/>
      <c r="AJ2652"/>
      <c r="AK2652"/>
      <c r="AL2652"/>
      <c r="AM2652"/>
      <c r="AN2652"/>
      <c r="AO2652"/>
      <c r="AP2652"/>
      <c r="AQ2652"/>
      <c r="AR2652"/>
      <c r="AS2652"/>
      <c r="AT2652"/>
      <c r="AU2652"/>
      <c r="AV2652"/>
      <c r="AW2652"/>
      <c r="AX2652"/>
      <c r="AY2652"/>
      <c r="AZ2652"/>
      <c r="BA2652"/>
      <c r="BB2652"/>
      <c r="BC2652"/>
      <c r="BD2652"/>
      <c r="BE2652"/>
      <c r="BF2652"/>
      <c r="BG2652"/>
      <c r="BH2652"/>
      <c r="BI2652"/>
      <c r="BJ2652"/>
      <c r="BK2652"/>
      <c r="BL2652"/>
      <c r="BM2652"/>
      <c r="BN2652"/>
      <c r="BO2652"/>
      <c r="BP2652"/>
      <c r="BQ2652"/>
      <c r="BR2652"/>
      <c r="BS2652"/>
      <c r="BT2652"/>
    </row>
    <row r="2653" spans="1:72" s="8" customFormat="1" x14ac:dyDescent="0.25">
      <c r="A2653" s="93"/>
      <c r="B2653" s="93"/>
      <c r="C2653" s="93"/>
      <c r="D2653" s="93"/>
      <c r="E2653" s="104"/>
      <c r="F2653" s="104"/>
      <c r="G2653" s="104"/>
      <c r="H2653" s="104"/>
      <c r="I2653" s="104"/>
      <c r="J2653" s="104"/>
      <c r="K2653" s="104"/>
      <c r="L2653" s="104"/>
      <c r="M2653"/>
      <c r="N2653"/>
      <c r="O2653"/>
      <c r="P2653"/>
      <c r="Q2653"/>
      <c r="R2653"/>
      <c r="S2653"/>
      <c r="T2653"/>
      <c r="U2653"/>
      <c r="V2653"/>
      <c r="W2653"/>
      <c r="X2653"/>
      <c r="Y2653"/>
      <c r="Z2653"/>
      <c r="AA2653"/>
      <c r="AB2653"/>
      <c r="AC2653"/>
      <c r="AD2653"/>
      <c r="AE2653"/>
      <c r="AF2653"/>
      <c r="AG2653"/>
      <c r="AH2653"/>
      <c r="AI2653"/>
      <c r="AJ2653"/>
      <c r="AK2653"/>
      <c r="AL2653"/>
      <c r="AM2653"/>
      <c r="AN2653"/>
      <c r="AO2653"/>
      <c r="AP2653"/>
      <c r="AQ2653"/>
      <c r="AR2653"/>
      <c r="AS2653"/>
      <c r="AT2653"/>
      <c r="AU2653"/>
      <c r="AV2653"/>
      <c r="AW2653"/>
      <c r="AX2653"/>
      <c r="AY2653"/>
      <c r="AZ2653"/>
      <c r="BA2653"/>
      <c r="BB2653"/>
      <c r="BC2653"/>
      <c r="BD2653"/>
      <c r="BE2653"/>
      <c r="BF2653"/>
      <c r="BG2653"/>
      <c r="BH2653"/>
      <c r="BI2653"/>
      <c r="BJ2653"/>
      <c r="BK2653"/>
      <c r="BL2653"/>
      <c r="BM2653"/>
      <c r="BN2653"/>
      <c r="BO2653"/>
      <c r="BP2653"/>
      <c r="BQ2653"/>
      <c r="BR2653"/>
      <c r="BS2653"/>
      <c r="BT2653"/>
    </row>
    <row r="2654" spans="1:72" s="8" customFormat="1" x14ac:dyDescent="0.25">
      <c r="A2654" s="93"/>
      <c r="B2654" s="93"/>
      <c r="C2654" s="93"/>
      <c r="D2654" s="93"/>
      <c r="E2654" s="104"/>
      <c r="F2654" s="104"/>
      <c r="G2654" s="104"/>
      <c r="H2654" s="104"/>
      <c r="I2654" s="104"/>
      <c r="J2654" s="104"/>
      <c r="K2654" s="104"/>
      <c r="L2654" s="104"/>
      <c r="M2654"/>
      <c r="N2654"/>
      <c r="O2654"/>
      <c r="P2654"/>
      <c r="Q2654"/>
      <c r="R2654"/>
      <c r="S2654"/>
      <c r="T2654"/>
      <c r="U2654"/>
      <c r="V2654"/>
      <c r="W2654"/>
      <c r="X2654"/>
      <c r="Y2654"/>
      <c r="Z2654"/>
      <c r="AA2654"/>
      <c r="AB2654"/>
      <c r="AC2654"/>
      <c r="AD2654"/>
      <c r="AE2654"/>
      <c r="AF2654"/>
      <c r="AG2654"/>
      <c r="AH2654"/>
      <c r="AI2654"/>
      <c r="AJ2654"/>
      <c r="AK2654"/>
      <c r="AL2654"/>
      <c r="AM2654"/>
      <c r="AN2654"/>
      <c r="AO2654"/>
      <c r="AP2654"/>
      <c r="AQ2654"/>
      <c r="AR2654"/>
      <c r="AS2654"/>
      <c r="AT2654"/>
      <c r="AU2654"/>
      <c r="AV2654"/>
      <c r="AW2654"/>
      <c r="AX2654"/>
      <c r="AY2654"/>
      <c r="AZ2654"/>
      <c r="BA2654"/>
      <c r="BB2654"/>
      <c r="BC2654"/>
      <c r="BD2654"/>
      <c r="BE2654"/>
      <c r="BF2654"/>
      <c r="BG2654"/>
      <c r="BH2654"/>
      <c r="BI2654"/>
      <c r="BJ2654"/>
      <c r="BK2654"/>
      <c r="BL2654"/>
      <c r="BM2654"/>
      <c r="BN2654"/>
      <c r="BO2654"/>
      <c r="BP2654"/>
      <c r="BQ2654"/>
      <c r="BR2654"/>
      <c r="BS2654"/>
      <c r="BT2654"/>
    </row>
    <row r="2655" spans="1:72" s="8" customFormat="1" x14ac:dyDescent="0.25">
      <c r="A2655" s="93"/>
      <c r="B2655" s="93"/>
      <c r="C2655" s="93"/>
      <c r="D2655" s="93"/>
      <c r="E2655" s="104"/>
      <c r="F2655" s="104"/>
      <c r="G2655" s="104"/>
      <c r="H2655" s="104"/>
      <c r="I2655" s="104"/>
      <c r="J2655" s="104"/>
      <c r="K2655" s="104"/>
      <c r="L2655" s="104"/>
      <c r="M2655"/>
      <c r="N2655"/>
      <c r="O2655"/>
      <c r="P2655"/>
      <c r="Q2655"/>
      <c r="R2655"/>
      <c r="S2655"/>
      <c r="T2655"/>
      <c r="U2655"/>
      <c r="V2655"/>
      <c r="W2655"/>
      <c r="X2655"/>
      <c r="Y2655"/>
      <c r="Z2655"/>
      <c r="AA2655"/>
      <c r="AB2655"/>
      <c r="AC2655"/>
      <c r="AD2655"/>
      <c r="AE2655"/>
      <c r="AF2655"/>
      <c r="AG2655"/>
      <c r="AH2655"/>
      <c r="AI2655"/>
      <c r="AJ2655"/>
      <c r="AK2655"/>
      <c r="AL2655"/>
      <c r="AM2655"/>
      <c r="AN2655"/>
      <c r="AO2655"/>
      <c r="AP2655"/>
      <c r="AQ2655"/>
      <c r="AR2655"/>
      <c r="AS2655"/>
      <c r="AT2655"/>
      <c r="AU2655"/>
      <c r="AV2655"/>
      <c r="AW2655"/>
      <c r="AX2655"/>
      <c r="AY2655"/>
      <c r="AZ2655"/>
      <c r="BA2655"/>
      <c r="BB2655"/>
      <c r="BC2655"/>
      <c r="BD2655"/>
      <c r="BE2655"/>
      <c r="BF2655"/>
      <c r="BG2655"/>
      <c r="BH2655"/>
      <c r="BI2655"/>
      <c r="BJ2655"/>
      <c r="BK2655"/>
      <c r="BL2655"/>
      <c r="BM2655"/>
      <c r="BN2655"/>
      <c r="BO2655"/>
      <c r="BP2655"/>
      <c r="BQ2655"/>
      <c r="BR2655"/>
      <c r="BS2655"/>
      <c r="BT2655"/>
    </row>
    <row r="2656" spans="1:72" s="8" customFormat="1" x14ac:dyDescent="0.25">
      <c r="A2656" s="93"/>
      <c r="B2656" s="93"/>
      <c r="C2656" s="93"/>
      <c r="D2656" s="93"/>
      <c r="E2656" s="104"/>
      <c r="F2656" s="104"/>
      <c r="G2656" s="104"/>
      <c r="H2656" s="104"/>
      <c r="I2656" s="104"/>
      <c r="J2656" s="104"/>
      <c r="K2656" s="104"/>
      <c r="L2656" s="104"/>
      <c r="M2656"/>
      <c r="N2656"/>
      <c r="O2656"/>
      <c r="P2656"/>
      <c r="Q2656"/>
      <c r="R2656"/>
      <c r="S2656"/>
      <c r="T2656"/>
      <c r="U2656"/>
      <c r="V2656"/>
      <c r="W2656"/>
      <c r="X2656"/>
      <c r="Y2656"/>
      <c r="Z2656"/>
      <c r="AA2656"/>
      <c r="AB2656"/>
      <c r="AC2656"/>
      <c r="AD2656"/>
      <c r="AE2656"/>
      <c r="AF2656"/>
      <c r="AG2656"/>
      <c r="AH2656"/>
      <c r="AI2656"/>
      <c r="AJ2656"/>
      <c r="AK2656"/>
      <c r="AL2656"/>
      <c r="AM2656"/>
      <c r="AN2656"/>
      <c r="AO2656"/>
      <c r="AP2656"/>
      <c r="AQ2656"/>
      <c r="AR2656"/>
      <c r="AS2656"/>
      <c r="AT2656"/>
      <c r="AU2656"/>
      <c r="AV2656"/>
      <c r="AW2656"/>
      <c r="AX2656"/>
      <c r="AY2656"/>
      <c r="AZ2656"/>
      <c r="BA2656"/>
      <c r="BB2656"/>
      <c r="BC2656"/>
      <c r="BD2656"/>
      <c r="BE2656"/>
      <c r="BF2656"/>
      <c r="BG2656"/>
      <c r="BH2656"/>
      <c r="BI2656"/>
      <c r="BJ2656"/>
      <c r="BK2656"/>
      <c r="BL2656"/>
      <c r="BM2656"/>
      <c r="BN2656"/>
      <c r="BO2656"/>
      <c r="BP2656"/>
      <c r="BQ2656"/>
      <c r="BR2656"/>
      <c r="BS2656"/>
      <c r="BT2656"/>
    </row>
    <row r="2657" spans="1:72" s="8" customFormat="1" x14ac:dyDescent="0.25">
      <c r="A2657" s="93"/>
      <c r="B2657" s="93"/>
      <c r="C2657" s="93"/>
      <c r="D2657" s="93"/>
      <c r="E2657" s="104"/>
      <c r="F2657" s="104"/>
      <c r="G2657" s="104"/>
      <c r="H2657" s="104"/>
      <c r="I2657" s="104"/>
      <c r="J2657" s="104"/>
      <c r="K2657" s="104"/>
      <c r="L2657" s="104"/>
      <c r="M2657"/>
      <c r="N2657"/>
      <c r="O2657"/>
      <c r="P2657"/>
      <c r="Q2657"/>
      <c r="R2657"/>
      <c r="S2657"/>
      <c r="T2657"/>
      <c r="U2657"/>
      <c r="V2657"/>
      <c r="W2657"/>
      <c r="X2657"/>
      <c r="Y2657"/>
      <c r="Z2657"/>
      <c r="AA2657"/>
      <c r="AB2657"/>
      <c r="AC2657"/>
      <c r="AD2657"/>
      <c r="AE2657"/>
      <c r="AF2657"/>
      <c r="AG2657"/>
      <c r="AH2657"/>
      <c r="AI2657"/>
      <c r="AJ2657"/>
      <c r="AK2657"/>
      <c r="AL2657"/>
      <c r="AM2657"/>
      <c r="AN2657"/>
      <c r="AO2657"/>
      <c r="AP2657"/>
      <c r="AQ2657"/>
      <c r="AR2657"/>
      <c r="AS2657"/>
      <c r="AT2657"/>
      <c r="AU2657"/>
      <c r="AV2657"/>
      <c r="AW2657"/>
      <c r="AX2657"/>
      <c r="AY2657"/>
      <c r="AZ2657"/>
      <c r="BA2657"/>
      <c r="BB2657"/>
      <c r="BC2657"/>
      <c r="BD2657"/>
      <c r="BE2657"/>
      <c r="BF2657"/>
      <c r="BG2657"/>
      <c r="BH2657"/>
      <c r="BI2657"/>
      <c r="BJ2657"/>
      <c r="BK2657"/>
      <c r="BL2657"/>
      <c r="BM2657"/>
      <c r="BN2657"/>
      <c r="BO2657"/>
      <c r="BP2657"/>
      <c r="BQ2657"/>
      <c r="BR2657"/>
      <c r="BS2657"/>
      <c r="BT2657"/>
    </row>
    <row r="2658" spans="1:72" s="8" customFormat="1" x14ac:dyDescent="0.25">
      <c r="A2658" s="93"/>
      <c r="B2658" s="93"/>
      <c r="C2658" s="93"/>
      <c r="D2658" s="93"/>
      <c r="E2658" s="104"/>
      <c r="F2658" s="104"/>
      <c r="G2658" s="104"/>
      <c r="H2658" s="104"/>
      <c r="I2658" s="104"/>
      <c r="J2658" s="104"/>
      <c r="K2658" s="104"/>
      <c r="L2658" s="104"/>
      <c r="M2658"/>
      <c r="N2658"/>
      <c r="O2658"/>
      <c r="P2658"/>
      <c r="Q2658"/>
      <c r="R2658"/>
      <c r="S2658"/>
      <c r="T2658"/>
      <c r="U2658"/>
      <c r="V2658"/>
      <c r="W2658"/>
      <c r="X2658"/>
      <c r="Y2658"/>
      <c r="Z2658"/>
      <c r="AA2658"/>
      <c r="AB2658"/>
      <c r="AC2658"/>
      <c r="AD2658"/>
      <c r="AE2658"/>
      <c r="AF2658"/>
      <c r="AG2658"/>
      <c r="AH2658"/>
      <c r="AI2658"/>
      <c r="AJ2658"/>
      <c r="AK2658"/>
      <c r="AL2658"/>
      <c r="AM2658"/>
      <c r="AN2658"/>
      <c r="AO2658"/>
      <c r="AP2658"/>
      <c r="AQ2658"/>
      <c r="AR2658"/>
      <c r="AS2658"/>
      <c r="AT2658"/>
      <c r="AU2658"/>
      <c r="AV2658"/>
      <c r="AW2658"/>
      <c r="AX2658"/>
      <c r="AY2658"/>
      <c r="AZ2658"/>
      <c r="BA2658"/>
      <c r="BB2658"/>
      <c r="BC2658"/>
      <c r="BD2658"/>
      <c r="BE2658"/>
      <c r="BF2658"/>
      <c r="BG2658"/>
      <c r="BH2658"/>
      <c r="BI2658"/>
      <c r="BJ2658"/>
      <c r="BK2658"/>
      <c r="BL2658"/>
      <c r="BM2658"/>
      <c r="BN2658"/>
      <c r="BO2658"/>
      <c r="BP2658"/>
      <c r="BQ2658"/>
      <c r="BR2658"/>
      <c r="BS2658"/>
      <c r="BT2658"/>
    </row>
    <row r="2659" spans="1:72" s="8" customFormat="1" x14ac:dyDescent="0.25">
      <c r="A2659" s="93"/>
      <c r="B2659" s="93"/>
      <c r="C2659" s="93"/>
      <c r="D2659" s="93"/>
      <c r="E2659" s="104"/>
      <c r="F2659" s="104"/>
      <c r="G2659" s="104"/>
      <c r="H2659" s="104"/>
      <c r="I2659" s="104"/>
      <c r="J2659" s="104"/>
      <c r="K2659" s="104"/>
      <c r="L2659" s="104"/>
      <c r="M2659"/>
      <c r="N2659"/>
      <c r="O2659"/>
      <c r="P2659"/>
      <c r="Q2659"/>
      <c r="R2659"/>
      <c r="S2659"/>
      <c r="T2659"/>
      <c r="U2659"/>
      <c r="V2659"/>
      <c r="W2659"/>
      <c r="X2659"/>
      <c r="Y2659"/>
      <c r="Z2659"/>
      <c r="AA2659"/>
      <c r="AB2659"/>
      <c r="AC2659"/>
      <c r="AD2659"/>
      <c r="AE2659"/>
      <c r="AF2659"/>
      <c r="AG2659"/>
      <c r="AH2659"/>
      <c r="AI2659"/>
      <c r="AJ2659"/>
      <c r="AK2659"/>
      <c r="AL2659"/>
      <c r="AM2659"/>
      <c r="AN2659"/>
      <c r="AO2659"/>
      <c r="AP2659"/>
      <c r="AQ2659"/>
      <c r="AR2659"/>
      <c r="AS2659"/>
      <c r="AT2659"/>
      <c r="AU2659"/>
      <c r="AV2659"/>
      <c r="AW2659"/>
      <c r="AX2659"/>
      <c r="AY2659"/>
      <c r="AZ2659"/>
      <c r="BA2659"/>
      <c r="BB2659"/>
      <c r="BC2659"/>
      <c r="BD2659"/>
      <c r="BE2659"/>
      <c r="BF2659"/>
      <c r="BG2659"/>
      <c r="BH2659"/>
      <c r="BI2659"/>
      <c r="BJ2659"/>
      <c r="BK2659"/>
      <c r="BL2659"/>
      <c r="BM2659"/>
      <c r="BN2659"/>
      <c r="BO2659"/>
      <c r="BP2659"/>
      <c r="BQ2659"/>
      <c r="BR2659"/>
      <c r="BS2659"/>
      <c r="BT2659"/>
    </row>
    <row r="2660" spans="1:72" s="8" customFormat="1" x14ac:dyDescent="0.25">
      <c r="A2660" s="93"/>
      <c r="B2660" s="93"/>
      <c r="C2660" s="93"/>
      <c r="D2660" s="93"/>
      <c r="E2660" s="104"/>
      <c r="F2660" s="104"/>
      <c r="G2660" s="104"/>
      <c r="H2660" s="104"/>
      <c r="I2660" s="104"/>
      <c r="J2660" s="104"/>
      <c r="K2660" s="104"/>
      <c r="L2660" s="104"/>
      <c r="M2660"/>
      <c r="N2660"/>
      <c r="O2660"/>
      <c r="P2660"/>
      <c r="Q2660"/>
      <c r="R2660"/>
      <c r="S2660"/>
      <c r="T2660"/>
      <c r="U2660"/>
      <c r="V2660"/>
      <c r="W2660"/>
      <c r="X2660"/>
      <c r="Y2660"/>
      <c r="Z2660"/>
      <c r="AA2660"/>
      <c r="AB2660"/>
      <c r="AC2660"/>
      <c r="AD2660"/>
      <c r="AE2660"/>
      <c r="AF2660"/>
      <c r="AG2660"/>
      <c r="AH2660"/>
      <c r="AI2660"/>
      <c r="AJ2660"/>
      <c r="AK2660"/>
      <c r="AL2660"/>
      <c r="AM2660"/>
      <c r="AN2660"/>
      <c r="AO2660"/>
      <c r="AP2660"/>
      <c r="AQ2660"/>
      <c r="AR2660"/>
      <c r="AS2660"/>
      <c r="AT2660"/>
      <c r="AU2660"/>
      <c r="AV2660"/>
      <c r="AW2660"/>
      <c r="AX2660"/>
      <c r="AY2660"/>
      <c r="AZ2660"/>
      <c r="BA2660"/>
      <c r="BB2660"/>
      <c r="BC2660"/>
      <c r="BD2660"/>
      <c r="BE2660"/>
      <c r="BF2660"/>
      <c r="BG2660"/>
      <c r="BH2660"/>
      <c r="BI2660"/>
      <c r="BJ2660"/>
      <c r="BK2660"/>
      <c r="BL2660"/>
      <c r="BM2660"/>
      <c r="BN2660"/>
      <c r="BO2660"/>
      <c r="BP2660"/>
      <c r="BQ2660"/>
      <c r="BR2660"/>
      <c r="BS2660"/>
      <c r="BT2660"/>
    </row>
    <row r="2661" spans="1:72" s="8" customFormat="1" x14ac:dyDescent="0.25">
      <c r="A2661" s="93"/>
      <c r="B2661" s="93"/>
      <c r="C2661" s="93"/>
      <c r="D2661" s="93"/>
      <c r="E2661" s="104"/>
      <c r="F2661" s="104"/>
      <c r="G2661" s="104"/>
      <c r="H2661" s="104"/>
      <c r="I2661" s="104"/>
      <c r="J2661" s="104"/>
      <c r="K2661" s="104"/>
      <c r="L2661" s="104"/>
      <c r="M2661"/>
      <c r="N2661"/>
      <c r="O2661"/>
      <c r="P2661"/>
      <c r="Q2661"/>
      <c r="R2661"/>
      <c r="S2661"/>
      <c r="T2661"/>
      <c r="U2661"/>
      <c r="V2661"/>
      <c r="W2661"/>
      <c r="X2661"/>
      <c r="Y2661"/>
      <c r="Z2661"/>
      <c r="AA2661"/>
      <c r="AB2661"/>
      <c r="AC2661"/>
      <c r="AD2661"/>
      <c r="AE2661"/>
      <c r="AF2661"/>
      <c r="AG2661"/>
      <c r="AH2661"/>
      <c r="AI2661"/>
      <c r="AJ2661"/>
      <c r="AK2661"/>
      <c r="AL2661"/>
      <c r="AM2661"/>
      <c r="AN2661"/>
      <c r="AO2661"/>
      <c r="AP2661"/>
      <c r="AQ2661"/>
      <c r="AR2661"/>
      <c r="AS2661"/>
      <c r="AT2661"/>
      <c r="AU2661"/>
      <c r="AV2661"/>
      <c r="AW2661"/>
      <c r="AX2661"/>
      <c r="AY2661"/>
      <c r="AZ2661"/>
      <c r="BA2661"/>
      <c r="BB2661"/>
      <c r="BC2661"/>
      <c r="BD2661"/>
      <c r="BE2661"/>
      <c r="BF2661"/>
      <c r="BG2661"/>
      <c r="BH2661"/>
      <c r="BI2661"/>
      <c r="BJ2661"/>
      <c r="BK2661"/>
      <c r="BL2661"/>
      <c r="BM2661"/>
      <c r="BN2661"/>
      <c r="BO2661"/>
      <c r="BP2661"/>
      <c r="BQ2661"/>
      <c r="BR2661"/>
      <c r="BS2661"/>
      <c r="BT2661"/>
    </row>
    <row r="2662" spans="1:72" s="8" customFormat="1" x14ac:dyDescent="0.25">
      <c r="A2662" s="93"/>
      <c r="B2662" s="93"/>
      <c r="C2662" s="93"/>
      <c r="D2662" s="93"/>
      <c r="E2662" s="104"/>
      <c r="F2662" s="104"/>
      <c r="G2662" s="104"/>
      <c r="H2662" s="104"/>
      <c r="I2662" s="104"/>
      <c r="J2662" s="104"/>
      <c r="K2662" s="104"/>
      <c r="L2662" s="104"/>
      <c r="M2662"/>
      <c r="N2662"/>
      <c r="O2662"/>
      <c r="P2662"/>
      <c r="Q2662"/>
      <c r="R2662"/>
      <c r="S2662"/>
      <c r="T2662"/>
      <c r="U2662"/>
      <c r="V2662"/>
      <c r="W2662"/>
      <c r="X2662"/>
      <c r="Y2662"/>
      <c r="Z2662"/>
      <c r="AA2662"/>
      <c r="AB2662"/>
      <c r="AC2662"/>
      <c r="AD2662"/>
      <c r="AE2662"/>
      <c r="AF2662"/>
      <c r="AG2662"/>
      <c r="AH2662"/>
      <c r="AI2662"/>
      <c r="AJ2662"/>
      <c r="AK2662"/>
      <c r="AL2662"/>
      <c r="AM2662"/>
      <c r="AN2662"/>
      <c r="AO2662"/>
      <c r="AP2662"/>
      <c r="AQ2662"/>
      <c r="AR2662"/>
      <c r="AS2662"/>
      <c r="AT2662"/>
      <c r="AU2662"/>
      <c r="AV2662"/>
      <c r="AW2662"/>
      <c r="AX2662"/>
      <c r="AY2662"/>
      <c r="AZ2662"/>
      <c r="BA2662"/>
      <c r="BB2662"/>
      <c r="BC2662"/>
      <c r="BD2662"/>
      <c r="BE2662"/>
      <c r="BF2662"/>
      <c r="BG2662"/>
      <c r="BH2662"/>
      <c r="BI2662"/>
      <c r="BJ2662"/>
      <c r="BK2662"/>
      <c r="BL2662"/>
      <c r="BM2662"/>
      <c r="BN2662"/>
      <c r="BO2662"/>
      <c r="BP2662"/>
      <c r="BQ2662"/>
      <c r="BR2662"/>
      <c r="BS2662"/>
      <c r="BT2662"/>
    </row>
    <row r="2663" spans="1:72" s="8" customFormat="1" x14ac:dyDescent="0.25">
      <c r="A2663" s="93"/>
      <c r="B2663" s="93"/>
      <c r="C2663" s="93"/>
      <c r="D2663" s="93"/>
      <c r="E2663" s="104"/>
      <c r="F2663" s="104"/>
      <c r="G2663" s="104"/>
      <c r="H2663" s="104"/>
      <c r="I2663" s="104"/>
      <c r="J2663" s="104"/>
      <c r="K2663" s="104"/>
      <c r="L2663" s="104"/>
      <c r="M2663"/>
      <c r="N2663"/>
      <c r="O2663"/>
      <c r="P2663"/>
      <c r="Q2663"/>
      <c r="R2663"/>
      <c r="S2663"/>
      <c r="T2663"/>
      <c r="U2663"/>
      <c r="V2663"/>
      <c r="W2663"/>
      <c r="X2663"/>
      <c r="Y2663"/>
      <c r="Z2663"/>
      <c r="AA2663"/>
      <c r="AB2663"/>
      <c r="AC2663"/>
      <c r="AD2663"/>
      <c r="AE2663"/>
      <c r="AF2663"/>
      <c r="AG2663"/>
      <c r="AH2663"/>
      <c r="AI2663"/>
      <c r="AJ2663"/>
      <c r="AK2663"/>
      <c r="AL2663"/>
      <c r="AM2663"/>
      <c r="AN2663"/>
      <c r="AO2663"/>
      <c r="AP2663"/>
      <c r="AQ2663"/>
      <c r="AR2663"/>
      <c r="AS2663"/>
      <c r="AT2663"/>
      <c r="AU2663"/>
      <c r="AV2663"/>
      <c r="AW2663"/>
      <c r="AX2663"/>
      <c r="AY2663"/>
      <c r="AZ2663"/>
      <c r="BA2663"/>
      <c r="BB2663"/>
      <c r="BC2663"/>
      <c r="BD2663"/>
      <c r="BE2663"/>
      <c r="BF2663"/>
      <c r="BG2663"/>
      <c r="BH2663"/>
      <c r="BI2663"/>
      <c r="BJ2663"/>
      <c r="BK2663"/>
      <c r="BL2663"/>
      <c r="BM2663"/>
      <c r="BN2663"/>
      <c r="BO2663"/>
      <c r="BP2663"/>
      <c r="BQ2663"/>
      <c r="BR2663"/>
      <c r="BS2663"/>
      <c r="BT2663"/>
    </row>
    <row r="2664" spans="1:72" s="8" customFormat="1" x14ac:dyDescent="0.25">
      <c r="A2664" s="93"/>
      <c r="B2664" s="93"/>
      <c r="C2664" s="93"/>
      <c r="D2664" s="93"/>
      <c r="E2664" s="104"/>
      <c r="F2664" s="104"/>
      <c r="G2664" s="104"/>
      <c r="H2664" s="104"/>
      <c r="I2664" s="104"/>
      <c r="J2664" s="104"/>
      <c r="K2664" s="104"/>
      <c r="L2664" s="104"/>
      <c r="M2664"/>
      <c r="N2664"/>
      <c r="O2664"/>
      <c r="P2664"/>
      <c r="Q2664"/>
      <c r="R2664"/>
      <c r="S2664"/>
      <c r="T2664"/>
      <c r="U2664"/>
      <c r="V2664"/>
      <c r="W2664"/>
      <c r="X2664"/>
      <c r="Y2664"/>
      <c r="Z2664"/>
      <c r="AA2664"/>
      <c r="AB2664"/>
      <c r="AC2664"/>
      <c r="AD2664"/>
      <c r="AE2664"/>
      <c r="AF2664"/>
      <c r="AG2664"/>
      <c r="AH2664"/>
      <c r="AI2664"/>
      <c r="AJ2664"/>
      <c r="AK2664"/>
      <c r="AL2664"/>
      <c r="AM2664"/>
      <c r="AN2664"/>
      <c r="AO2664"/>
      <c r="AP2664"/>
      <c r="AQ2664"/>
      <c r="AR2664"/>
      <c r="AS2664"/>
      <c r="AT2664"/>
      <c r="AU2664"/>
      <c r="AV2664"/>
      <c r="AW2664"/>
      <c r="AX2664"/>
      <c r="AY2664"/>
      <c r="AZ2664"/>
      <c r="BA2664"/>
      <c r="BB2664"/>
      <c r="BC2664"/>
      <c r="BD2664"/>
      <c r="BE2664"/>
      <c r="BF2664"/>
      <c r="BG2664"/>
      <c r="BH2664"/>
      <c r="BI2664"/>
      <c r="BJ2664"/>
      <c r="BK2664"/>
      <c r="BL2664"/>
      <c r="BM2664"/>
      <c r="BN2664"/>
      <c r="BO2664"/>
      <c r="BP2664"/>
      <c r="BQ2664"/>
      <c r="BR2664"/>
      <c r="BS2664"/>
      <c r="BT2664"/>
    </row>
    <row r="2665" spans="1:72" s="8" customFormat="1" x14ac:dyDescent="0.25">
      <c r="A2665" s="93"/>
      <c r="B2665" s="93"/>
      <c r="C2665" s="93"/>
      <c r="D2665" s="93"/>
      <c r="E2665" s="104"/>
      <c r="F2665" s="104"/>
      <c r="G2665" s="104"/>
      <c r="H2665" s="104"/>
      <c r="I2665" s="104"/>
      <c r="J2665" s="104"/>
      <c r="K2665" s="104"/>
      <c r="L2665" s="104"/>
      <c r="M2665"/>
      <c r="N2665"/>
      <c r="O2665"/>
      <c r="P2665"/>
      <c r="Q2665"/>
      <c r="R2665"/>
      <c r="S2665"/>
      <c r="T2665"/>
      <c r="U2665"/>
      <c r="V2665"/>
      <c r="W2665"/>
      <c r="X2665"/>
      <c r="Y2665"/>
      <c r="Z2665"/>
      <c r="AA2665"/>
      <c r="AB2665"/>
      <c r="AC2665"/>
      <c r="AD2665"/>
      <c r="AE2665"/>
      <c r="AF2665"/>
      <c r="AG2665"/>
      <c r="AH2665"/>
      <c r="AI2665"/>
      <c r="AJ2665"/>
      <c r="AK2665"/>
      <c r="AL2665"/>
      <c r="AM2665"/>
      <c r="AN2665"/>
      <c r="AO2665"/>
      <c r="AP2665"/>
      <c r="AQ2665"/>
      <c r="AR2665"/>
      <c r="AS2665"/>
      <c r="AT2665"/>
      <c r="AU2665"/>
      <c r="AV2665"/>
      <c r="AW2665"/>
      <c r="AX2665"/>
      <c r="AY2665"/>
      <c r="AZ2665"/>
      <c r="BA2665"/>
      <c r="BB2665"/>
      <c r="BC2665"/>
      <c r="BD2665"/>
      <c r="BE2665"/>
      <c r="BF2665"/>
      <c r="BG2665"/>
      <c r="BH2665"/>
      <c r="BI2665"/>
      <c r="BJ2665"/>
      <c r="BK2665"/>
      <c r="BL2665"/>
      <c r="BM2665"/>
      <c r="BN2665"/>
      <c r="BO2665"/>
      <c r="BP2665"/>
      <c r="BQ2665"/>
      <c r="BR2665"/>
      <c r="BS2665"/>
      <c r="BT2665"/>
    </row>
    <row r="2666" spans="1:72" s="8" customFormat="1" x14ac:dyDescent="0.25">
      <c r="A2666" s="93"/>
      <c r="B2666" s="93"/>
      <c r="C2666" s="93"/>
      <c r="D2666" s="93"/>
      <c r="E2666" s="104"/>
      <c r="F2666" s="104"/>
      <c r="G2666" s="104"/>
      <c r="H2666" s="104"/>
      <c r="I2666" s="104"/>
      <c r="J2666" s="104"/>
      <c r="K2666" s="104"/>
      <c r="L2666" s="104"/>
      <c r="M2666"/>
      <c r="N2666"/>
      <c r="O2666"/>
      <c r="P2666"/>
      <c r="Q2666"/>
      <c r="R2666"/>
      <c r="S2666"/>
      <c r="T2666"/>
      <c r="U2666"/>
      <c r="V2666"/>
      <c r="W2666"/>
      <c r="X2666"/>
      <c r="Y2666"/>
      <c r="Z2666"/>
      <c r="AA2666"/>
      <c r="AB2666"/>
      <c r="AC2666"/>
      <c r="AD2666"/>
      <c r="AE2666"/>
      <c r="AF2666"/>
      <c r="AG2666"/>
      <c r="AH2666"/>
      <c r="AI2666"/>
      <c r="AJ2666"/>
      <c r="AK2666"/>
      <c r="AL2666"/>
      <c r="AM2666"/>
      <c r="AN2666"/>
      <c r="AO2666"/>
      <c r="AP2666"/>
      <c r="AQ2666"/>
      <c r="AR2666"/>
      <c r="AS2666"/>
      <c r="AT2666"/>
      <c r="AU2666"/>
      <c r="AV2666"/>
      <c r="AW2666"/>
      <c r="AX2666"/>
      <c r="AY2666"/>
      <c r="AZ2666"/>
      <c r="BA2666"/>
      <c r="BB2666"/>
      <c r="BC2666"/>
      <c r="BD2666"/>
      <c r="BE2666"/>
      <c r="BF2666"/>
      <c r="BG2666"/>
      <c r="BH2666"/>
      <c r="BI2666"/>
      <c r="BJ2666"/>
      <c r="BK2666"/>
      <c r="BL2666"/>
      <c r="BM2666"/>
      <c r="BN2666"/>
      <c r="BO2666"/>
      <c r="BP2666"/>
      <c r="BQ2666"/>
      <c r="BR2666"/>
      <c r="BS2666"/>
      <c r="BT2666"/>
    </row>
    <row r="2667" spans="1:72" s="8" customFormat="1" x14ac:dyDescent="0.25">
      <c r="A2667" s="93"/>
      <c r="B2667" s="93"/>
      <c r="C2667" s="93"/>
      <c r="D2667" s="93"/>
      <c r="E2667" s="104"/>
      <c r="F2667" s="104"/>
      <c r="G2667" s="104"/>
      <c r="H2667" s="104"/>
      <c r="I2667" s="104"/>
      <c r="J2667" s="104"/>
      <c r="K2667" s="104"/>
      <c r="L2667" s="104"/>
      <c r="M2667"/>
      <c r="N2667"/>
      <c r="O2667"/>
      <c r="P2667"/>
      <c r="Q2667"/>
      <c r="R2667"/>
      <c r="S2667"/>
      <c r="T2667"/>
      <c r="U2667"/>
      <c r="V2667"/>
      <c r="W2667"/>
      <c r="X2667"/>
      <c r="Y2667"/>
      <c r="Z2667"/>
      <c r="AA2667"/>
      <c r="AB2667"/>
      <c r="AC2667"/>
      <c r="AD2667"/>
      <c r="AE2667"/>
      <c r="AF2667"/>
      <c r="AG2667"/>
      <c r="AH2667"/>
      <c r="AI2667"/>
      <c r="AJ2667"/>
      <c r="AK2667"/>
      <c r="AL2667"/>
      <c r="AM2667"/>
      <c r="AN2667"/>
      <c r="AO2667"/>
      <c r="AP2667"/>
      <c r="AQ2667"/>
      <c r="AR2667"/>
      <c r="AS2667"/>
      <c r="AT2667"/>
      <c r="AU2667"/>
      <c r="AV2667"/>
      <c r="AW2667"/>
      <c r="AX2667"/>
      <c r="AY2667"/>
      <c r="AZ2667"/>
      <c r="BA2667"/>
      <c r="BB2667"/>
      <c r="BC2667"/>
      <c r="BD2667"/>
      <c r="BE2667"/>
      <c r="BF2667"/>
      <c r="BG2667"/>
      <c r="BH2667"/>
      <c r="BI2667"/>
      <c r="BJ2667"/>
      <c r="BK2667"/>
      <c r="BL2667"/>
      <c r="BM2667"/>
      <c r="BN2667"/>
      <c r="BO2667"/>
      <c r="BP2667"/>
      <c r="BQ2667"/>
      <c r="BR2667"/>
      <c r="BS2667"/>
      <c r="BT2667"/>
    </row>
    <row r="2668" spans="1:72" s="8" customFormat="1" x14ac:dyDescent="0.25">
      <c r="A2668" s="93"/>
      <c r="B2668" s="93"/>
      <c r="C2668" s="93"/>
      <c r="D2668" s="93"/>
      <c r="E2668" s="104"/>
      <c r="F2668" s="104"/>
      <c r="G2668" s="104"/>
      <c r="H2668" s="104"/>
      <c r="I2668" s="104"/>
      <c r="J2668" s="104"/>
      <c r="K2668" s="104"/>
      <c r="L2668" s="104"/>
      <c r="M2668"/>
      <c r="N2668"/>
      <c r="O2668"/>
      <c r="P2668"/>
      <c r="Q2668"/>
      <c r="R2668"/>
      <c r="S2668"/>
      <c r="T2668"/>
      <c r="U2668"/>
      <c r="V2668"/>
      <c r="W2668"/>
      <c r="X2668"/>
      <c r="Y2668"/>
      <c r="Z2668"/>
      <c r="AA2668"/>
      <c r="AB2668"/>
      <c r="AC2668"/>
      <c r="AD2668"/>
      <c r="AE2668"/>
      <c r="AF2668"/>
      <c r="AG2668"/>
      <c r="AH2668"/>
      <c r="AI2668"/>
      <c r="AJ2668"/>
      <c r="AK2668"/>
      <c r="AL2668"/>
      <c r="AM2668"/>
      <c r="AN2668"/>
      <c r="AO2668"/>
      <c r="AP2668"/>
      <c r="AQ2668"/>
      <c r="AR2668"/>
      <c r="AS2668"/>
      <c r="AT2668"/>
      <c r="AU2668"/>
      <c r="AV2668"/>
      <c r="AW2668"/>
      <c r="AX2668"/>
      <c r="AY2668"/>
      <c r="AZ2668"/>
      <c r="BA2668"/>
      <c r="BB2668"/>
      <c r="BC2668"/>
      <c r="BD2668"/>
      <c r="BE2668"/>
      <c r="BF2668"/>
      <c r="BG2668"/>
      <c r="BH2668"/>
      <c r="BI2668"/>
      <c r="BJ2668"/>
      <c r="BK2668"/>
      <c r="BL2668"/>
      <c r="BM2668"/>
      <c r="BN2668"/>
      <c r="BO2668"/>
      <c r="BP2668"/>
      <c r="BQ2668"/>
      <c r="BR2668"/>
      <c r="BS2668"/>
      <c r="BT2668"/>
    </row>
    <row r="2669" spans="1:72" s="8" customFormat="1" x14ac:dyDescent="0.25">
      <c r="A2669" s="93"/>
      <c r="B2669" s="93"/>
      <c r="C2669" s="93"/>
      <c r="D2669" s="93"/>
      <c r="E2669" s="104"/>
      <c r="F2669" s="104"/>
      <c r="G2669" s="104"/>
      <c r="H2669" s="104"/>
      <c r="I2669" s="104"/>
      <c r="J2669" s="104"/>
      <c r="K2669" s="104"/>
      <c r="L2669" s="104"/>
      <c r="M2669"/>
      <c r="N2669"/>
      <c r="O2669"/>
      <c r="P2669"/>
      <c r="Q2669"/>
      <c r="R2669"/>
      <c r="S2669"/>
      <c r="T2669"/>
      <c r="U2669"/>
      <c r="V2669"/>
      <c r="W2669"/>
      <c r="X2669"/>
      <c r="Y2669"/>
      <c r="Z2669"/>
      <c r="AA2669"/>
      <c r="AB2669"/>
      <c r="AC2669"/>
      <c r="AD2669"/>
      <c r="AE2669"/>
      <c r="AF2669"/>
      <c r="AG2669"/>
      <c r="AH2669"/>
      <c r="AI2669"/>
      <c r="AJ2669"/>
      <c r="AK2669"/>
      <c r="AL2669"/>
      <c r="AM2669"/>
      <c r="AN2669"/>
      <c r="AO2669"/>
      <c r="AP2669"/>
      <c r="AQ2669"/>
      <c r="AR2669"/>
      <c r="AS2669"/>
      <c r="AT2669"/>
      <c r="AU2669"/>
      <c r="AV2669"/>
      <c r="AW2669"/>
      <c r="AX2669"/>
      <c r="AY2669"/>
      <c r="AZ2669"/>
      <c r="BA2669"/>
      <c r="BB2669"/>
      <c r="BC2669"/>
      <c r="BD2669"/>
      <c r="BE2669"/>
      <c r="BF2669"/>
      <c r="BG2669"/>
      <c r="BH2669"/>
      <c r="BI2669"/>
      <c r="BJ2669"/>
      <c r="BK2669"/>
      <c r="BL2669"/>
      <c r="BM2669"/>
      <c r="BN2669"/>
      <c r="BO2669"/>
      <c r="BP2669"/>
      <c r="BQ2669"/>
      <c r="BR2669"/>
      <c r="BS2669"/>
      <c r="BT2669"/>
    </row>
    <row r="2670" spans="1:72" s="8" customFormat="1" x14ac:dyDescent="0.25">
      <c r="A2670" s="93"/>
      <c r="B2670" s="93"/>
      <c r="C2670" s="93"/>
      <c r="D2670" s="93"/>
      <c r="E2670" s="104"/>
      <c r="F2670" s="104"/>
      <c r="G2670" s="104"/>
      <c r="H2670" s="104"/>
      <c r="I2670" s="104"/>
      <c r="J2670" s="104"/>
      <c r="K2670" s="104"/>
      <c r="L2670" s="104"/>
      <c r="M2670"/>
      <c r="N2670"/>
      <c r="O2670"/>
      <c r="P2670"/>
      <c r="Q2670"/>
      <c r="R2670"/>
      <c r="S2670"/>
      <c r="T2670"/>
      <c r="U2670"/>
      <c r="V2670"/>
      <c r="W2670"/>
      <c r="X2670"/>
      <c r="Y2670"/>
      <c r="Z2670"/>
      <c r="AA2670"/>
      <c r="AB2670"/>
      <c r="AC2670"/>
      <c r="AD2670"/>
      <c r="AE2670"/>
      <c r="AF2670"/>
      <c r="AG2670"/>
      <c r="AH2670"/>
      <c r="AI2670"/>
      <c r="AJ2670"/>
      <c r="AK2670"/>
      <c r="AL2670"/>
      <c r="AM2670"/>
      <c r="AN2670"/>
      <c r="AO2670"/>
      <c r="AP2670"/>
      <c r="AQ2670"/>
      <c r="AR2670"/>
      <c r="AS2670"/>
      <c r="AT2670"/>
      <c r="AU2670"/>
      <c r="AV2670"/>
      <c r="AW2670"/>
      <c r="AX2670"/>
      <c r="AY2670"/>
      <c r="AZ2670"/>
      <c r="BA2670"/>
      <c r="BB2670"/>
      <c r="BC2670"/>
      <c r="BD2670"/>
      <c r="BE2670"/>
      <c r="BF2670"/>
      <c r="BG2670"/>
      <c r="BH2670"/>
      <c r="BI2670"/>
      <c r="BJ2670"/>
      <c r="BK2670"/>
      <c r="BL2670"/>
      <c r="BM2670"/>
      <c r="BN2670"/>
      <c r="BO2670"/>
      <c r="BP2670"/>
      <c r="BQ2670"/>
      <c r="BR2670"/>
      <c r="BS2670"/>
      <c r="BT2670"/>
    </row>
    <row r="2671" spans="1:72" s="8" customFormat="1" x14ac:dyDescent="0.25">
      <c r="A2671" s="93"/>
      <c r="B2671" s="93"/>
      <c r="C2671" s="93"/>
      <c r="D2671" s="93"/>
      <c r="E2671" s="104"/>
      <c r="F2671" s="104"/>
      <c r="G2671" s="104"/>
      <c r="H2671" s="104"/>
      <c r="I2671" s="104"/>
      <c r="J2671" s="104"/>
      <c r="K2671" s="104"/>
      <c r="L2671" s="104"/>
      <c r="M2671"/>
      <c r="N2671"/>
      <c r="O2671"/>
      <c r="P2671"/>
      <c r="Q2671"/>
      <c r="R2671"/>
      <c r="S2671"/>
      <c r="T2671"/>
      <c r="U2671"/>
      <c r="V2671"/>
      <c r="W2671"/>
      <c r="X2671"/>
      <c r="Y2671"/>
      <c r="Z2671"/>
      <c r="AA2671"/>
      <c r="AB2671"/>
      <c r="AC2671"/>
      <c r="AD2671"/>
      <c r="AE2671"/>
      <c r="AF2671"/>
      <c r="AG2671"/>
      <c r="AH2671"/>
      <c r="AI2671"/>
      <c r="AJ2671"/>
      <c r="AK2671"/>
      <c r="AL2671"/>
      <c r="AM2671"/>
      <c r="AN2671"/>
      <c r="AO2671"/>
      <c r="AP2671"/>
      <c r="AQ2671"/>
      <c r="AR2671"/>
      <c r="AS2671"/>
      <c r="AT2671"/>
      <c r="AU2671"/>
      <c r="AV2671"/>
      <c r="AW2671"/>
      <c r="AX2671"/>
      <c r="AY2671"/>
      <c r="AZ2671"/>
      <c r="BA2671"/>
      <c r="BB2671"/>
      <c r="BC2671"/>
      <c r="BD2671"/>
      <c r="BE2671"/>
      <c r="BF2671"/>
      <c r="BG2671"/>
      <c r="BH2671"/>
      <c r="BI2671"/>
      <c r="BJ2671"/>
      <c r="BK2671"/>
      <c r="BL2671"/>
      <c r="BM2671"/>
      <c r="BN2671"/>
      <c r="BO2671"/>
      <c r="BP2671"/>
      <c r="BQ2671"/>
      <c r="BR2671"/>
      <c r="BS2671"/>
      <c r="BT2671"/>
    </row>
    <row r="2672" spans="1:72" s="8" customFormat="1" x14ac:dyDescent="0.25">
      <c r="A2672" s="93"/>
      <c r="B2672" s="93"/>
      <c r="C2672" s="93"/>
      <c r="D2672" s="93"/>
      <c r="E2672" s="104"/>
      <c r="F2672" s="104"/>
      <c r="G2672" s="104"/>
      <c r="H2672" s="104"/>
      <c r="I2672" s="104"/>
      <c r="J2672" s="104"/>
      <c r="K2672" s="104"/>
      <c r="L2672" s="104"/>
      <c r="M2672"/>
      <c r="N2672"/>
      <c r="O2672"/>
      <c r="P2672"/>
      <c r="Q2672"/>
      <c r="R2672"/>
      <c r="S2672"/>
      <c r="T2672"/>
      <c r="U2672"/>
      <c r="V2672"/>
      <c r="W2672"/>
      <c r="X2672"/>
      <c r="Y2672"/>
      <c r="Z2672"/>
      <c r="AA2672"/>
      <c r="AB2672"/>
      <c r="AC2672"/>
      <c r="AD2672"/>
      <c r="AE2672"/>
      <c r="AF2672"/>
      <c r="AG2672"/>
      <c r="AH2672"/>
      <c r="AI2672"/>
      <c r="AJ2672"/>
      <c r="AK2672"/>
      <c r="AL2672"/>
      <c r="AM2672"/>
      <c r="AN2672"/>
      <c r="AO2672"/>
      <c r="AP2672"/>
      <c r="AQ2672"/>
      <c r="AR2672"/>
      <c r="AS2672"/>
      <c r="AT2672"/>
      <c r="AU2672"/>
      <c r="AV2672"/>
      <c r="AW2672"/>
      <c r="AX2672"/>
      <c r="AY2672"/>
      <c r="AZ2672"/>
      <c r="BA2672"/>
      <c r="BB2672"/>
      <c r="BC2672"/>
      <c r="BD2672"/>
      <c r="BE2672"/>
      <c r="BF2672"/>
      <c r="BG2672"/>
      <c r="BH2672"/>
      <c r="BI2672"/>
      <c r="BJ2672"/>
      <c r="BK2672"/>
      <c r="BL2672"/>
      <c r="BM2672"/>
      <c r="BN2672"/>
      <c r="BO2672"/>
      <c r="BP2672"/>
      <c r="BQ2672"/>
      <c r="BR2672"/>
      <c r="BS2672"/>
      <c r="BT2672"/>
    </row>
    <row r="2673" spans="1:72" s="8" customFormat="1" x14ac:dyDescent="0.25">
      <c r="A2673" s="93"/>
      <c r="B2673" s="93"/>
      <c r="C2673" s="93"/>
      <c r="D2673" s="93"/>
      <c r="E2673" s="104"/>
      <c r="F2673" s="104"/>
      <c r="G2673" s="104"/>
      <c r="H2673" s="104"/>
      <c r="I2673" s="104"/>
      <c r="J2673" s="104"/>
      <c r="K2673" s="104"/>
      <c r="L2673" s="104"/>
      <c r="M2673"/>
      <c r="N2673"/>
      <c r="O2673"/>
      <c r="P2673"/>
      <c r="Q2673"/>
      <c r="R2673"/>
      <c r="S2673"/>
      <c r="T2673"/>
      <c r="U2673"/>
      <c r="V2673"/>
      <c r="W2673"/>
      <c r="X2673"/>
      <c r="Y2673"/>
      <c r="Z2673"/>
      <c r="AA2673"/>
      <c r="AB2673"/>
      <c r="AC2673"/>
      <c r="AD2673"/>
      <c r="AE2673"/>
      <c r="AF2673"/>
      <c r="AG2673"/>
      <c r="AH2673"/>
      <c r="AI2673"/>
      <c r="AJ2673"/>
      <c r="AK2673"/>
      <c r="AL2673"/>
      <c r="AM2673"/>
      <c r="AN2673"/>
      <c r="AO2673"/>
      <c r="AP2673"/>
      <c r="AQ2673"/>
      <c r="AR2673"/>
      <c r="AS2673"/>
      <c r="AT2673"/>
      <c r="AU2673"/>
      <c r="AV2673"/>
      <c r="AW2673"/>
      <c r="AX2673"/>
      <c r="AY2673"/>
      <c r="AZ2673"/>
      <c r="BA2673"/>
      <c r="BB2673"/>
      <c r="BC2673"/>
      <c r="BD2673"/>
      <c r="BE2673"/>
      <c r="BF2673"/>
      <c r="BG2673"/>
      <c r="BH2673"/>
      <c r="BI2673"/>
      <c r="BJ2673"/>
      <c r="BK2673"/>
      <c r="BL2673"/>
      <c r="BM2673"/>
      <c r="BN2673"/>
      <c r="BO2673"/>
      <c r="BP2673"/>
      <c r="BQ2673"/>
      <c r="BR2673"/>
      <c r="BS2673"/>
      <c r="BT2673"/>
    </row>
    <row r="2674" spans="1:72" s="8" customFormat="1" x14ac:dyDescent="0.25">
      <c r="A2674" s="93"/>
      <c r="B2674" s="93"/>
      <c r="C2674" s="93"/>
      <c r="D2674" s="93"/>
      <c r="E2674" s="104"/>
      <c r="F2674" s="104"/>
      <c r="G2674" s="104"/>
      <c r="H2674" s="104"/>
      <c r="I2674" s="104"/>
      <c r="J2674" s="104"/>
      <c r="K2674" s="104"/>
      <c r="L2674" s="104"/>
      <c r="M2674"/>
      <c r="N2674"/>
      <c r="O2674"/>
      <c r="P2674"/>
      <c r="Q2674"/>
      <c r="R2674"/>
      <c r="S2674"/>
      <c r="T2674"/>
      <c r="U2674"/>
      <c r="V2674"/>
      <c r="W2674"/>
      <c r="X2674"/>
      <c r="Y2674"/>
      <c r="Z2674"/>
      <c r="AA2674"/>
      <c r="AB2674"/>
      <c r="AC2674"/>
      <c r="AD2674"/>
      <c r="AE2674"/>
      <c r="AF2674"/>
      <c r="AG2674"/>
      <c r="AH2674"/>
      <c r="AI2674"/>
      <c r="AJ2674"/>
      <c r="AK2674"/>
      <c r="AL2674"/>
      <c r="AM2674"/>
      <c r="AN2674"/>
      <c r="AO2674"/>
      <c r="AP2674"/>
      <c r="AQ2674"/>
      <c r="AR2674"/>
      <c r="AS2674"/>
      <c r="AT2674"/>
      <c r="AU2674"/>
      <c r="AV2674"/>
      <c r="AW2674"/>
      <c r="AX2674"/>
      <c r="AY2674"/>
      <c r="AZ2674"/>
      <c r="BA2674"/>
      <c r="BB2674"/>
      <c r="BC2674"/>
      <c r="BD2674"/>
      <c r="BE2674"/>
      <c r="BF2674"/>
      <c r="BG2674"/>
      <c r="BH2674"/>
      <c r="BI2674"/>
      <c r="BJ2674"/>
      <c r="BK2674"/>
      <c r="BL2674"/>
      <c r="BM2674"/>
      <c r="BN2674"/>
      <c r="BO2674"/>
      <c r="BP2674"/>
      <c r="BQ2674"/>
      <c r="BR2674"/>
      <c r="BS2674"/>
      <c r="BT2674"/>
    </row>
    <row r="2675" spans="1:72" s="8" customFormat="1" x14ac:dyDescent="0.25">
      <c r="A2675" s="93"/>
      <c r="B2675" s="93"/>
      <c r="C2675" s="93"/>
      <c r="D2675" s="93"/>
      <c r="E2675" s="104"/>
      <c r="F2675" s="104"/>
      <c r="G2675" s="104"/>
      <c r="H2675" s="104"/>
      <c r="I2675" s="104"/>
      <c r="J2675" s="104"/>
      <c r="K2675" s="104"/>
      <c r="L2675" s="104"/>
      <c r="M2675"/>
      <c r="N2675"/>
      <c r="O2675"/>
      <c r="P2675"/>
      <c r="Q2675"/>
      <c r="R2675"/>
      <c r="S2675"/>
      <c r="T2675"/>
      <c r="U2675"/>
      <c r="V2675"/>
      <c r="W2675"/>
      <c r="X2675"/>
      <c r="Y2675"/>
      <c r="Z2675"/>
      <c r="AA2675"/>
      <c r="AB2675"/>
      <c r="AC2675"/>
      <c r="AD2675"/>
      <c r="AE2675"/>
      <c r="AF2675"/>
      <c r="AG2675"/>
      <c r="AH2675"/>
      <c r="AI2675"/>
      <c r="AJ2675"/>
      <c r="AK2675"/>
      <c r="AL2675"/>
      <c r="AM2675"/>
      <c r="AN2675"/>
      <c r="AO2675"/>
      <c r="AP2675"/>
      <c r="AQ2675"/>
      <c r="AR2675"/>
      <c r="AS2675"/>
      <c r="AT2675"/>
      <c r="AU2675"/>
      <c r="AV2675"/>
      <c r="AW2675"/>
      <c r="AX2675"/>
      <c r="AY2675"/>
      <c r="AZ2675"/>
      <c r="BA2675"/>
      <c r="BB2675"/>
      <c r="BC2675"/>
      <c r="BD2675"/>
      <c r="BE2675"/>
      <c r="BF2675"/>
      <c r="BG2675"/>
      <c r="BH2675"/>
      <c r="BI2675"/>
      <c r="BJ2675"/>
      <c r="BK2675"/>
      <c r="BL2675"/>
      <c r="BM2675"/>
      <c r="BN2675"/>
      <c r="BO2675"/>
      <c r="BP2675"/>
      <c r="BQ2675"/>
      <c r="BR2675"/>
      <c r="BS2675"/>
      <c r="BT2675"/>
    </row>
    <row r="2676" spans="1:72" s="8" customFormat="1" x14ac:dyDescent="0.25">
      <c r="A2676" s="93"/>
      <c r="B2676" s="93"/>
      <c r="C2676" s="93"/>
      <c r="D2676" s="93"/>
      <c r="E2676" s="104"/>
      <c r="F2676" s="104"/>
      <c r="G2676" s="104"/>
      <c r="H2676" s="104"/>
      <c r="I2676" s="104"/>
      <c r="J2676" s="104"/>
      <c r="K2676" s="104"/>
      <c r="L2676" s="104"/>
      <c r="M2676"/>
      <c r="N2676"/>
      <c r="O2676"/>
      <c r="P2676"/>
      <c r="Q2676"/>
      <c r="R2676"/>
      <c r="S2676"/>
      <c r="T2676"/>
      <c r="U2676"/>
      <c r="V2676"/>
      <c r="W2676"/>
      <c r="X2676"/>
      <c r="Y2676"/>
      <c r="Z2676"/>
      <c r="AA2676"/>
      <c r="AB2676"/>
      <c r="AC2676"/>
      <c r="AD2676"/>
      <c r="AE2676"/>
      <c r="AF2676"/>
      <c r="AG2676"/>
      <c r="AH2676"/>
      <c r="AI2676"/>
      <c r="AJ2676"/>
      <c r="AK2676"/>
      <c r="AL2676"/>
      <c r="AM2676"/>
      <c r="AN2676"/>
      <c r="AO2676"/>
      <c r="AP2676"/>
      <c r="AQ2676"/>
      <c r="AR2676"/>
      <c r="AS2676"/>
      <c r="AT2676"/>
      <c r="AU2676"/>
      <c r="AV2676"/>
      <c r="AW2676"/>
      <c r="AX2676"/>
      <c r="AY2676"/>
      <c r="AZ2676"/>
      <c r="BA2676"/>
      <c r="BB2676"/>
      <c r="BC2676"/>
      <c r="BD2676"/>
      <c r="BE2676"/>
      <c r="BF2676"/>
      <c r="BG2676"/>
      <c r="BH2676"/>
      <c r="BI2676"/>
      <c r="BJ2676"/>
      <c r="BK2676"/>
      <c r="BL2676"/>
      <c r="BM2676"/>
      <c r="BN2676"/>
      <c r="BO2676"/>
      <c r="BP2676"/>
      <c r="BQ2676"/>
      <c r="BR2676"/>
      <c r="BS2676"/>
      <c r="BT2676"/>
    </row>
    <row r="2677" spans="1:72" s="8" customFormat="1" x14ac:dyDescent="0.25">
      <c r="A2677" s="93"/>
      <c r="B2677" s="93"/>
      <c r="C2677" s="93"/>
      <c r="D2677" s="93"/>
      <c r="E2677" s="104"/>
      <c r="F2677" s="104"/>
      <c r="G2677" s="104"/>
      <c r="H2677" s="104"/>
      <c r="I2677" s="104"/>
      <c r="J2677" s="104"/>
      <c r="K2677" s="104"/>
      <c r="L2677" s="104"/>
      <c r="M2677"/>
      <c r="N2677"/>
      <c r="O2677"/>
      <c r="P2677"/>
      <c r="Q2677"/>
      <c r="R2677"/>
      <c r="S2677"/>
      <c r="T2677"/>
      <c r="U2677"/>
      <c r="V2677"/>
      <c r="W2677"/>
      <c r="X2677"/>
      <c r="Y2677"/>
      <c r="Z2677"/>
      <c r="AA2677"/>
      <c r="AB2677"/>
      <c r="AC2677"/>
      <c r="AD2677"/>
      <c r="AE2677"/>
      <c r="AF2677"/>
      <c r="AG2677"/>
      <c r="AH2677"/>
      <c r="AI2677"/>
      <c r="AJ2677"/>
      <c r="AK2677"/>
      <c r="AL2677"/>
      <c r="AM2677"/>
      <c r="AN2677"/>
      <c r="AO2677"/>
      <c r="AP2677"/>
      <c r="AQ2677"/>
      <c r="AR2677"/>
      <c r="AS2677"/>
      <c r="AT2677"/>
      <c r="AU2677"/>
      <c r="AV2677"/>
      <c r="AW2677"/>
      <c r="AX2677"/>
      <c r="AY2677"/>
      <c r="AZ2677"/>
      <c r="BA2677"/>
      <c r="BB2677"/>
      <c r="BC2677"/>
      <c r="BD2677"/>
      <c r="BE2677"/>
      <c r="BF2677"/>
      <c r="BG2677"/>
      <c r="BH2677"/>
      <c r="BI2677"/>
      <c r="BJ2677"/>
      <c r="BK2677"/>
      <c r="BL2677"/>
      <c r="BM2677"/>
      <c r="BN2677"/>
      <c r="BO2677"/>
      <c r="BP2677"/>
      <c r="BQ2677"/>
      <c r="BR2677"/>
      <c r="BS2677"/>
      <c r="BT2677"/>
    </row>
    <row r="2678" spans="1:72" s="8" customFormat="1" x14ac:dyDescent="0.25">
      <c r="A2678" s="93"/>
      <c r="B2678" s="93"/>
      <c r="C2678" s="93"/>
      <c r="D2678" s="93"/>
      <c r="E2678" s="104"/>
      <c r="F2678" s="104"/>
      <c r="G2678" s="104"/>
      <c r="H2678" s="104"/>
      <c r="I2678" s="104"/>
      <c r="J2678" s="104"/>
      <c r="K2678" s="104"/>
      <c r="L2678" s="104"/>
      <c r="M2678"/>
      <c r="N2678"/>
      <c r="O2678"/>
      <c r="P2678"/>
      <c r="Q2678"/>
      <c r="R2678"/>
      <c r="S2678"/>
      <c r="T2678"/>
      <c r="U2678"/>
      <c r="V2678"/>
      <c r="W2678"/>
      <c r="X2678"/>
      <c r="Y2678"/>
      <c r="Z2678"/>
      <c r="AA2678"/>
      <c r="AB2678"/>
      <c r="AC2678"/>
      <c r="AD2678"/>
      <c r="AE2678"/>
      <c r="AF2678"/>
      <c r="AG2678"/>
      <c r="AH2678"/>
      <c r="AI2678"/>
      <c r="AJ2678"/>
      <c r="AK2678"/>
      <c r="AL2678"/>
      <c r="AM2678"/>
      <c r="AN2678"/>
      <c r="AO2678"/>
      <c r="AP2678"/>
      <c r="AQ2678"/>
      <c r="AR2678"/>
      <c r="AS2678"/>
      <c r="AT2678"/>
      <c r="AU2678"/>
      <c r="AV2678"/>
      <c r="AW2678"/>
      <c r="AX2678"/>
      <c r="AY2678"/>
      <c r="AZ2678"/>
      <c r="BA2678"/>
      <c r="BB2678"/>
      <c r="BC2678"/>
      <c r="BD2678"/>
      <c r="BE2678"/>
      <c r="BF2678"/>
      <c r="BG2678"/>
      <c r="BH2678"/>
      <c r="BI2678"/>
      <c r="BJ2678"/>
      <c r="BK2678"/>
      <c r="BL2678"/>
      <c r="BM2678"/>
      <c r="BN2678"/>
      <c r="BO2678"/>
      <c r="BP2678"/>
      <c r="BQ2678"/>
      <c r="BR2678"/>
      <c r="BS2678"/>
      <c r="BT2678"/>
    </row>
    <row r="2679" spans="1:72" s="8" customFormat="1" x14ac:dyDescent="0.25">
      <c r="A2679" s="93"/>
      <c r="B2679" s="93"/>
      <c r="C2679" s="93"/>
      <c r="D2679" s="93"/>
      <c r="E2679" s="104"/>
      <c r="F2679" s="104"/>
      <c r="G2679" s="104"/>
      <c r="H2679" s="104"/>
      <c r="I2679" s="104"/>
      <c r="J2679" s="104"/>
      <c r="K2679" s="104"/>
      <c r="L2679" s="104"/>
      <c r="M2679"/>
      <c r="N2679"/>
      <c r="O2679"/>
      <c r="P2679"/>
      <c r="Q2679"/>
      <c r="R2679"/>
      <c r="S2679"/>
      <c r="T2679"/>
      <c r="U2679"/>
      <c r="V2679"/>
      <c r="W2679"/>
      <c r="X2679"/>
      <c r="Y2679"/>
      <c r="Z2679"/>
      <c r="AA2679"/>
      <c r="AB2679"/>
      <c r="AC2679"/>
      <c r="AD2679"/>
      <c r="AE2679"/>
      <c r="AF2679"/>
      <c r="AG2679"/>
      <c r="AH2679"/>
      <c r="AI2679"/>
      <c r="AJ2679"/>
      <c r="AK2679"/>
      <c r="AL2679"/>
      <c r="AM2679"/>
      <c r="AN2679"/>
      <c r="AO2679"/>
      <c r="AP2679"/>
      <c r="AQ2679"/>
      <c r="AR2679"/>
      <c r="AS2679"/>
      <c r="AT2679"/>
      <c r="AU2679"/>
      <c r="AV2679"/>
      <c r="AW2679"/>
      <c r="AX2679"/>
      <c r="AY2679"/>
      <c r="AZ2679"/>
      <c r="BA2679"/>
      <c r="BB2679"/>
      <c r="BC2679"/>
      <c r="BD2679"/>
      <c r="BE2679"/>
      <c r="BF2679"/>
      <c r="BG2679"/>
      <c r="BH2679"/>
      <c r="BI2679"/>
      <c r="BJ2679"/>
      <c r="BK2679"/>
      <c r="BL2679"/>
      <c r="BM2679"/>
      <c r="BN2679"/>
      <c r="BO2679"/>
      <c r="BP2679"/>
      <c r="BQ2679"/>
      <c r="BR2679"/>
      <c r="BS2679"/>
      <c r="BT2679"/>
    </row>
    <row r="2680" spans="1:72" s="8" customFormat="1" x14ac:dyDescent="0.25">
      <c r="A2680" s="93"/>
      <c r="B2680" s="93"/>
      <c r="C2680" s="93"/>
      <c r="D2680" s="93"/>
      <c r="E2680" s="104"/>
      <c r="F2680" s="104"/>
      <c r="G2680" s="104"/>
      <c r="H2680" s="104"/>
      <c r="I2680" s="104"/>
      <c r="J2680" s="104"/>
      <c r="K2680" s="104"/>
      <c r="L2680" s="104"/>
      <c r="M2680"/>
      <c r="N2680"/>
      <c r="O2680"/>
      <c r="P2680"/>
      <c r="Q2680"/>
      <c r="R2680"/>
      <c r="S2680"/>
      <c r="T2680"/>
      <c r="U2680"/>
      <c r="V2680"/>
      <c r="W2680"/>
      <c r="X2680"/>
      <c r="Y2680"/>
      <c r="Z2680"/>
      <c r="AA2680"/>
      <c r="AB2680"/>
      <c r="AC2680"/>
      <c r="AD2680"/>
      <c r="AE2680"/>
      <c r="AF2680"/>
      <c r="AG2680"/>
      <c r="AH2680"/>
      <c r="AI2680"/>
      <c r="AJ2680"/>
      <c r="AK2680"/>
      <c r="AL2680"/>
      <c r="AM2680"/>
      <c r="AN2680"/>
      <c r="AO2680"/>
      <c r="AP2680"/>
      <c r="AQ2680"/>
      <c r="AR2680"/>
      <c r="AS2680"/>
      <c r="AT2680"/>
      <c r="AU2680"/>
      <c r="AV2680"/>
      <c r="AW2680"/>
      <c r="AX2680"/>
      <c r="AY2680"/>
      <c r="AZ2680"/>
      <c r="BA2680"/>
      <c r="BB2680"/>
      <c r="BC2680"/>
      <c r="BD2680"/>
      <c r="BE2680"/>
      <c r="BF2680"/>
      <c r="BG2680"/>
      <c r="BH2680"/>
      <c r="BI2680"/>
      <c r="BJ2680"/>
      <c r="BK2680"/>
      <c r="BL2680"/>
      <c r="BM2680"/>
      <c r="BN2680"/>
      <c r="BO2680"/>
      <c r="BP2680"/>
      <c r="BQ2680"/>
      <c r="BR2680"/>
      <c r="BS2680"/>
      <c r="BT2680"/>
    </row>
    <row r="2681" spans="1:72" s="8" customFormat="1" x14ac:dyDescent="0.25">
      <c r="A2681" s="93"/>
      <c r="B2681" s="93"/>
      <c r="C2681" s="93"/>
      <c r="D2681" s="93"/>
      <c r="E2681" s="104"/>
      <c r="F2681" s="104"/>
      <c r="G2681" s="104"/>
      <c r="H2681" s="104"/>
      <c r="I2681" s="104"/>
      <c r="J2681" s="104"/>
      <c r="K2681" s="104"/>
      <c r="L2681" s="104"/>
      <c r="M2681"/>
      <c r="N2681"/>
      <c r="O2681"/>
      <c r="P2681"/>
      <c r="Q2681"/>
      <c r="R2681"/>
      <c r="S2681"/>
      <c r="T2681"/>
      <c r="U2681"/>
      <c r="V2681"/>
      <c r="W2681"/>
      <c r="X2681"/>
      <c r="Y2681"/>
      <c r="Z2681"/>
      <c r="AA2681"/>
      <c r="AB2681"/>
      <c r="AC2681"/>
      <c r="AD2681"/>
      <c r="AE2681"/>
      <c r="AF2681"/>
      <c r="AG2681"/>
      <c r="AH2681"/>
      <c r="AI2681"/>
      <c r="AJ2681"/>
      <c r="AK2681"/>
      <c r="AL2681"/>
      <c r="AM2681"/>
      <c r="AN2681"/>
      <c r="AO2681"/>
      <c r="AP2681"/>
      <c r="AQ2681"/>
      <c r="AR2681"/>
      <c r="AS2681"/>
      <c r="AT2681"/>
      <c r="AU2681"/>
      <c r="AV2681"/>
      <c r="AW2681"/>
      <c r="AX2681"/>
      <c r="AY2681"/>
      <c r="AZ2681"/>
      <c r="BA2681"/>
      <c r="BB2681"/>
      <c r="BC2681"/>
      <c r="BD2681"/>
      <c r="BE2681"/>
      <c r="BF2681"/>
      <c r="BG2681"/>
      <c r="BH2681"/>
      <c r="BI2681"/>
      <c r="BJ2681"/>
      <c r="BK2681"/>
      <c r="BL2681"/>
      <c r="BM2681"/>
      <c r="BN2681"/>
      <c r="BO2681"/>
      <c r="BP2681"/>
      <c r="BQ2681"/>
      <c r="BR2681"/>
      <c r="BS2681"/>
      <c r="BT2681"/>
    </row>
    <row r="2682" spans="1:72" s="8" customFormat="1" x14ac:dyDescent="0.25">
      <c r="A2682" s="93"/>
      <c r="B2682" s="93"/>
      <c r="C2682" s="93"/>
      <c r="D2682" s="93"/>
      <c r="E2682" s="104"/>
      <c r="F2682" s="104"/>
      <c r="G2682" s="104"/>
      <c r="H2682" s="104"/>
      <c r="I2682" s="104"/>
      <c r="J2682" s="104"/>
      <c r="K2682" s="104"/>
      <c r="L2682" s="104"/>
      <c r="M2682"/>
      <c r="N2682"/>
      <c r="O2682"/>
      <c r="P2682"/>
      <c r="Q2682"/>
      <c r="R2682"/>
      <c r="S2682"/>
      <c r="T2682"/>
      <c r="U2682"/>
      <c r="V2682"/>
      <c r="W2682"/>
      <c r="X2682"/>
      <c r="Y2682"/>
      <c r="Z2682"/>
      <c r="AA2682"/>
      <c r="AB2682"/>
      <c r="AC2682"/>
      <c r="AD2682"/>
      <c r="AE2682"/>
      <c r="AF2682"/>
      <c r="AG2682"/>
      <c r="AH2682"/>
      <c r="AI2682"/>
      <c r="AJ2682"/>
      <c r="AK2682"/>
      <c r="AL2682"/>
      <c r="AM2682"/>
      <c r="AN2682"/>
      <c r="AO2682"/>
      <c r="AP2682"/>
      <c r="AQ2682"/>
      <c r="AR2682"/>
      <c r="AS2682"/>
      <c r="AT2682"/>
      <c r="AU2682"/>
      <c r="AV2682"/>
      <c r="AW2682"/>
      <c r="AX2682"/>
      <c r="AY2682"/>
      <c r="AZ2682"/>
      <c r="BA2682"/>
      <c r="BB2682"/>
      <c r="BC2682"/>
      <c r="BD2682"/>
      <c r="BE2682"/>
      <c r="BF2682"/>
      <c r="BG2682"/>
      <c r="BH2682"/>
      <c r="BI2682"/>
      <c r="BJ2682"/>
      <c r="BK2682"/>
      <c r="BL2682"/>
      <c r="BM2682"/>
      <c r="BN2682"/>
      <c r="BO2682"/>
      <c r="BP2682"/>
      <c r="BQ2682"/>
      <c r="BR2682"/>
      <c r="BS2682"/>
      <c r="BT2682"/>
    </row>
    <row r="2683" spans="1:72" s="8" customFormat="1" x14ac:dyDescent="0.25">
      <c r="A2683" s="93"/>
      <c r="B2683" s="93"/>
      <c r="C2683" s="93"/>
      <c r="D2683" s="93"/>
      <c r="E2683" s="104"/>
      <c r="F2683" s="104"/>
      <c r="G2683" s="104"/>
      <c r="H2683" s="104"/>
      <c r="I2683" s="104"/>
      <c r="J2683" s="104"/>
      <c r="K2683" s="104"/>
      <c r="L2683" s="104"/>
      <c r="M2683"/>
      <c r="N2683"/>
      <c r="O2683"/>
      <c r="P2683"/>
      <c r="Q2683"/>
      <c r="R2683"/>
      <c r="S2683"/>
      <c r="T2683"/>
      <c r="U2683"/>
      <c r="V2683"/>
      <c r="W2683"/>
      <c r="X2683"/>
      <c r="Y2683"/>
      <c r="Z2683"/>
      <c r="AA2683"/>
      <c r="AB2683"/>
      <c r="AC2683"/>
      <c r="AD2683"/>
      <c r="AE2683"/>
      <c r="AF2683"/>
      <c r="AG2683"/>
      <c r="AH2683"/>
      <c r="AI2683"/>
      <c r="AJ2683"/>
      <c r="AK2683"/>
      <c r="AL2683"/>
      <c r="AM2683"/>
      <c r="AN2683"/>
      <c r="AO2683"/>
      <c r="AP2683"/>
      <c r="AQ2683"/>
      <c r="AR2683"/>
      <c r="AS2683"/>
      <c r="AT2683"/>
      <c r="AU2683"/>
      <c r="AV2683"/>
      <c r="AW2683"/>
      <c r="AX2683"/>
      <c r="AY2683"/>
      <c r="AZ2683"/>
      <c r="BA2683"/>
      <c r="BB2683"/>
      <c r="BC2683"/>
      <c r="BD2683"/>
      <c r="BE2683"/>
      <c r="BF2683"/>
      <c r="BG2683"/>
      <c r="BH2683"/>
      <c r="BI2683"/>
      <c r="BJ2683"/>
      <c r="BK2683"/>
      <c r="BL2683"/>
      <c r="BM2683"/>
      <c r="BN2683"/>
      <c r="BO2683"/>
      <c r="BP2683"/>
      <c r="BQ2683"/>
      <c r="BR2683"/>
      <c r="BS2683"/>
      <c r="BT2683"/>
    </row>
    <row r="2684" spans="1:72" s="8" customFormat="1" x14ac:dyDescent="0.25">
      <c r="A2684" s="93"/>
      <c r="B2684" s="93"/>
      <c r="C2684" s="93"/>
      <c r="D2684" s="93"/>
      <c r="E2684" s="104"/>
      <c r="F2684" s="104"/>
      <c r="G2684" s="104"/>
      <c r="H2684" s="104"/>
      <c r="I2684" s="104"/>
      <c r="J2684" s="104"/>
      <c r="K2684" s="104"/>
      <c r="L2684" s="104"/>
      <c r="M2684"/>
      <c r="N2684"/>
      <c r="O2684"/>
      <c r="P2684"/>
      <c r="Q2684"/>
      <c r="R2684"/>
      <c r="S2684"/>
      <c r="T2684"/>
      <c r="U2684"/>
      <c r="V2684"/>
      <c r="W2684"/>
      <c r="X2684"/>
      <c r="Y2684"/>
      <c r="Z2684"/>
      <c r="AA2684"/>
      <c r="AB2684"/>
      <c r="AC2684"/>
      <c r="AD2684"/>
      <c r="AE2684"/>
      <c r="AF2684"/>
      <c r="AG2684"/>
      <c r="AH2684"/>
      <c r="AI2684"/>
      <c r="AJ2684"/>
      <c r="AK2684"/>
      <c r="AL2684"/>
      <c r="AM2684"/>
      <c r="AN2684"/>
      <c r="AO2684"/>
      <c r="AP2684"/>
      <c r="AQ2684"/>
      <c r="AR2684"/>
      <c r="AS2684"/>
      <c r="AT2684"/>
      <c r="AU2684"/>
      <c r="AV2684"/>
      <c r="AW2684"/>
      <c r="AX2684"/>
      <c r="AY2684"/>
      <c r="AZ2684"/>
      <c r="BA2684"/>
      <c r="BB2684"/>
      <c r="BC2684"/>
      <c r="BD2684"/>
      <c r="BE2684"/>
      <c r="BF2684"/>
      <c r="BG2684"/>
      <c r="BH2684"/>
      <c r="BI2684"/>
      <c r="BJ2684"/>
      <c r="BK2684"/>
      <c r="BL2684"/>
      <c r="BM2684"/>
      <c r="BN2684"/>
      <c r="BO2684"/>
      <c r="BP2684"/>
      <c r="BQ2684"/>
      <c r="BR2684"/>
      <c r="BS2684"/>
      <c r="BT2684"/>
    </row>
    <row r="2685" spans="1:72" s="8" customFormat="1" x14ac:dyDescent="0.25">
      <c r="A2685" s="93"/>
      <c r="B2685" s="93"/>
      <c r="C2685" s="93"/>
      <c r="D2685" s="93"/>
      <c r="E2685" s="104"/>
      <c r="F2685" s="104"/>
      <c r="G2685" s="104"/>
      <c r="H2685" s="104"/>
      <c r="I2685" s="104"/>
      <c r="J2685" s="104"/>
      <c r="K2685" s="104"/>
      <c r="L2685" s="104"/>
      <c r="M2685"/>
      <c r="N2685"/>
      <c r="O2685"/>
      <c r="P2685"/>
      <c r="Q2685"/>
      <c r="R2685"/>
      <c r="S2685"/>
      <c r="T2685"/>
      <c r="U2685"/>
      <c r="V2685"/>
      <c r="W2685"/>
      <c r="X2685"/>
      <c r="Y2685"/>
      <c r="Z2685"/>
      <c r="AA2685"/>
      <c r="AB2685"/>
      <c r="AC2685"/>
      <c r="AD2685"/>
      <c r="AE2685"/>
      <c r="AF2685"/>
      <c r="AG2685"/>
      <c r="AH2685"/>
      <c r="AI2685"/>
      <c r="AJ2685"/>
      <c r="AK2685"/>
      <c r="AL2685"/>
      <c r="AM2685"/>
      <c r="AN2685"/>
      <c r="AO2685"/>
      <c r="AP2685"/>
      <c r="AQ2685"/>
      <c r="AR2685"/>
      <c r="AS2685"/>
      <c r="AT2685"/>
      <c r="AU2685"/>
      <c r="AV2685"/>
      <c r="AW2685"/>
      <c r="AX2685"/>
      <c r="AY2685"/>
      <c r="AZ2685"/>
      <c r="BA2685"/>
      <c r="BB2685"/>
      <c r="BC2685"/>
      <c r="BD2685"/>
      <c r="BE2685"/>
      <c r="BF2685"/>
      <c r="BG2685"/>
      <c r="BH2685"/>
      <c r="BI2685"/>
      <c r="BJ2685"/>
      <c r="BK2685"/>
      <c r="BL2685"/>
      <c r="BM2685"/>
      <c r="BN2685"/>
      <c r="BO2685"/>
      <c r="BP2685"/>
      <c r="BQ2685"/>
      <c r="BR2685"/>
      <c r="BS2685"/>
      <c r="BT2685"/>
    </row>
    <row r="2686" spans="1:72" s="8" customFormat="1" x14ac:dyDescent="0.25">
      <c r="A2686" s="93"/>
      <c r="B2686" s="93"/>
      <c r="C2686" s="93"/>
      <c r="D2686" s="93"/>
      <c r="E2686" s="104"/>
      <c r="F2686" s="104"/>
      <c r="G2686" s="104"/>
      <c r="H2686" s="104"/>
      <c r="I2686" s="104"/>
      <c r="J2686" s="104"/>
      <c r="K2686" s="104"/>
      <c r="L2686" s="104"/>
      <c r="M2686"/>
      <c r="N2686"/>
      <c r="O2686"/>
      <c r="P2686"/>
      <c r="Q2686"/>
      <c r="R2686"/>
      <c r="S2686"/>
      <c r="T2686"/>
      <c r="U2686"/>
      <c r="V2686"/>
      <c r="W2686"/>
      <c r="X2686"/>
      <c r="Y2686"/>
      <c r="Z2686"/>
      <c r="AA2686"/>
      <c r="AB2686"/>
      <c r="AC2686"/>
      <c r="AD2686"/>
      <c r="AE2686"/>
      <c r="AF2686"/>
      <c r="AG2686"/>
      <c r="AH2686"/>
      <c r="AI2686"/>
      <c r="AJ2686"/>
      <c r="AK2686"/>
      <c r="AL2686"/>
      <c r="AM2686"/>
      <c r="AN2686"/>
      <c r="AO2686"/>
      <c r="AP2686"/>
      <c r="AQ2686"/>
      <c r="AR2686"/>
      <c r="AS2686"/>
      <c r="AT2686"/>
      <c r="AU2686"/>
      <c r="AV2686"/>
      <c r="AW2686"/>
      <c r="AX2686"/>
      <c r="AY2686"/>
      <c r="AZ2686"/>
      <c r="BA2686"/>
      <c r="BB2686"/>
      <c r="BC2686"/>
      <c r="BD2686"/>
      <c r="BE2686"/>
      <c r="BF2686"/>
      <c r="BG2686"/>
      <c r="BH2686"/>
      <c r="BI2686"/>
      <c r="BJ2686"/>
      <c r="BK2686"/>
      <c r="BL2686"/>
      <c r="BM2686"/>
      <c r="BN2686"/>
      <c r="BO2686"/>
      <c r="BP2686"/>
      <c r="BQ2686"/>
      <c r="BR2686"/>
      <c r="BS2686"/>
      <c r="BT2686"/>
    </row>
    <row r="2687" spans="1:72" s="8" customFormat="1" x14ac:dyDescent="0.25">
      <c r="A2687" s="93"/>
      <c r="B2687" s="93"/>
      <c r="C2687" s="93"/>
      <c r="D2687" s="93"/>
      <c r="E2687" s="104"/>
      <c r="F2687" s="104"/>
      <c r="G2687" s="104"/>
      <c r="H2687" s="104"/>
      <c r="I2687" s="104"/>
      <c r="J2687" s="104"/>
      <c r="K2687" s="104"/>
      <c r="L2687" s="104"/>
      <c r="M2687"/>
      <c r="N2687"/>
      <c r="O2687"/>
      <c r="P2687"/>
      <c r="Q2687"/>
      <c r="R2687"/>
      <c r="S2687"/>
      <c r="T2687"/>
      <c r="U2687"/>
      <c r="V2687"/>
      <c r="W2687"/>
      <c r="X2687"/>
      <c r="Y2687"/>
      <c r="Z2687"/>
      <c r="AA2687"/>
      <c r="AB2687"/>
      <c r="AC2687"/>
      <c r="AD2687"/>
      <c r="AE2687"/>
      <c r="AF2687"/>
      <c r="AG2687"/>
      <c r="AH2687"/>
      <c r="AI2687"/>
      <c r="AJ2687"/>
      <c r="AK2687"/>
      <c r="AL2687"/>
      <c r="AM2687"/>
      <c r="AN2687"/>
      <c r="AO2687"/>
      <c r="AP2687"/>
      <c r="AQ2687"/>
      <c r="AR2687"/>
      <c r="AS2687"/>
      <c r="AT2687"/>
      <c r="AU2687"/>
      <c r="AV2687"/>
      <c r="AW2687"/>
      <c r="AX2687"/>
      <c r="AY2687"/>
      <c r="AZ2687"/>
      <c r="BA2687"/>
      <c r="BB2687"/>
      <c r="BC2687"/>
      <c r="BD2687"/>
      <c r="BE2687"/>
      <c r="BF2687"/>
      <c r="BG2687"/>
      <c r="BH2687"/>
      <c r="BI2687"/>
      <c r="BJ2687"/>
      <c r="BK2687"/>
      <c r="BL2687"/>
      <c r="BM2687"/>
      <c r="BN2687"/>
      <c r="BO2687"/>
      <c r="BP2687"/>
      <c r="BQ2687"/>
      <c r="BR2687"/>
      <c r="BS2687"/>
      <c r="BT2687"/>
    </row>
    <row r="2688" spans="1:72" s="8" customFormat="1" x14ac:dyDescent="0.25">
      <c r="A2688" s="93"/>
      <c r="B2688" s="93"/>
      <c r="C2688" s="93"/>
      <c r="D2688" s="93"/>
      <c r="E2688" s="104"/>
      <c r="F2688" s="104"/>
      <c r="G2688" s="104"/>
      <c r="H2688" s="104"/>
      <c r="I2688" s="104"/>
      <c r="J2688" s="104"/>
      <c r="K2688" s="104"/>
      <c r="L2688" s="104"/>
      <c r="M2688"/>
      <c r="N2688"/>
      <c r="O2688"/>
      <c r="P2688"/>
      <c r="Q2688"/>
      <c r="R2688"/>
      <c r="S2688"/>
      <c r="T2688"/>
      <c r="U2688"/>
      <c r="V2688"/>
      <c r="W2688"/>
      <c r="X2688"/>
      <c r="Y2688"/>
      <c r="Z2688"/>
      <c r="AA2688"/>
      <c r="AB2688"/>
      <c r="AC2688"/>
      <c r="AD2688"/>
      <c r="AE2688"/>
      <c r="AF2688"/>
      <c r="AG2688"/>
      <c r="AH2688"/>
      <c r="AI2688"/>
      <c r="AJ2688"/>
      <c r="AK2688"/>
      <c r="AL2688"/>
      <c r="AM2688"/>
      <c r="AN2688"/>
      <c r="AO2688"/>
      <c r="AP2688"/>
      <c r="AQ2688"/>
      <c r="AR2688"/>
      <c r="AS2688"/>
      <c r="AT2688"/>
      <c r="AU2688"/>
      <c r="AV2688"/>
      <c r="AW2688"/>
      <c r="AX2688"/>
      <c r="AY2688"/>
      <c r="AZ2688"/>
      <c r="BA2688"/>
      <c r="BB2688"/>
      <c r="BC2688"/>
      <c r="BD2688"/>
      <c r="BE2688"/>
      <c r="BF2688"/>
      <c r="BG2688"/>
      <c r="BH2688"/>
      <c r="BI2688"/>
      <c r="BJ2688"/>
      <c r="BK2688"/>
      <c r="BL2688"/>
      <c r="BM2688"/>
      <c r="BN2688"/>
      <c r="BO2688"/>
      <c r="BP2688"/>
      <c r="BQ2688"/>
      <c r="BR2688"/>
      <c r="BS2688"/>
      <c r="BT2688"/>
    </row>
    <row r="2689" spans="1:72" s="8" customFormat="1" x14ac:dyDescent="0.25">
      <c r="A2689" s="93"/>
      <c r="B2689" s="93"/>
      <c r="C2689" s="93"/>
      <c r="D2689" s="93"/>
      <c r="E2689" s="104"/>
      <c r="F2689" s="104"/>
      <c r="G2689" s="104"/>
      <c r="H2689" s="104"/>
      <c r="I2689" s="104"/>
      <c r="J2689" s="104"/>
      <c r="K2689" s="104"/>
      <c r="L2689" s="104"/>
      <c r="M2689"/>
      <c r="N2689"/>
      <c r="O2689"/>
      <c r="P2689"/>
      <c r="Q2689"/>
      <c r="R2689"/>
      <c r="S2689"/>
      <c r="T2689"/>
      <c r="U2689"/>
      <c r="V2689"/>
      <c r="W2689"/>
      <c r="X2689"/>
      <c r="Y2689"/>
      <c r="Z2689"/>
      <c r="AA2689"/>
      <c r="AB2689"/>
      <c r="AC2689"/>
      <c r="AD2689"/>
      <c r="AE2689"/>
      <c r="AF2689"/>
      <c r="AG2689"/>
      <c r="AH2689"/>
      <c r="AI2689"/>
      <c r="AJ2689"/>
      <c r="AK2689"/>
      <c r="AL2689"/>
      <c r="AM2689"/>
      <c r="AN2689"/>
      <c r="AO2689"/>
      <c r="AP2689"/>
      <c r="AQ2689"/>
      <c r="AR2689"/>
      <c r="AS2689"/>
      <c r="AT2689"/>
      <c r="AU2689"/>
      <c r="AV2689"/>
      <c r="AW2689"/>
      <c r="AX2689"/>
      <c r="AY2689"/>
      <c r="AZ2689"/>
      <c r="BA2689"/>
      <c r="BB2689"/>
      <c r="BC2689"/>
      <c r="BD2689"/>
      <c r="BE2689"/>
      <c r="BF2689"/>
      <c r="BG2689"/>
      <c r="BH2689"/>
      <c r="BI2689"/>
      <c r="BJ2689"/>
      <c r="BK2689"/>
      <c r="BL2689"/>
      <c r="BM2689"/>
      <c r="BN2689"/>
      <c r="BO2689"/>
      <c r="BP2689"/>
      <c r="BQ2689"/>
      <c r="BR2689"/>
      <c r="BS2689"/>
      <c r="BT2689"/>
    </row>
    <row r="2690" spans="1:72" s="8" customFormat="1" x14ac:dyDescent="0.25">
      <c r="A2690" s="93"/>
      <c r="B2690" s="93"/>
      <c r="C2690" s="93"/>
      <c r="D2690" s="93"/>
      <c r="E2690" s="104"/>
      <c r="F2690" s="104"/>
      <c r="G2690" s="104"/>
      <c r="H2690" s="104"/>
      <c r="I2690" s="104"/>
      <c r="J2690" s="104"/>
      <c r="K2690" s="104"/>
      <c r="L2690" s="104"/>
      <c r="M2690"/>
      <c r="N2690"/>
      <c r="O2690"/>
      <c r="P2690"/>
      <c r="Q2690"/>
      <c r="R2690"/>
      <c r="S2690"/>
      <c r="T2690"/>
      <c r="U2690"/>
      <c r="V2690"/>
      <c r="W2690"/>
      <c r="X2690"/>
      <c r="Y2690"/>
      <c r="Z2690"/>
      <c r="AA2690"/>
      <c r="AB2690"/>
      <c r="AC2690"/>
      <c r="AD2690"/>
      <c r="AE2690"/>
      <c r="AF2690"/>
      <c r="AG2690"/>
      <c r="AH2690"/>
      <c r="AI2690"/>
      <c r="AJ2690"/>
      <c r="AK2690"/>
      <c r="AL2690"/>
      <c r="AM2690"/>
      <c r="AN2690"/>
      <c r="AO2690"/>
      <c r="AP2690"/>
      <c r="AQ2690"/>
      <c r="AR2690"/>
      <c r="AS2690"/>
      <c r="AT2690"/>
      <c r="AU2690"/>
      <c r="AV2690"/>
      <c r="AW2690"/>
      <c r="AX2690"/>
      <c r="AY2690"/>
      <c r="AZ2690"/>
      <c r="BA2690"/>
      <c r="BB2690"/>
      <c r="BC2690"/>
      <c r="BD2690"/>
      <c r="BE2690"/>
      <c r="BF2690"/>
      <c r="BG2690"/>
      <c r="BH2690"/>
      <c r="BI2690"/>
      <c r="BJ2690"/>
      <c r="BK2690"/>
      <c r="BL2690"/>
      <c r="BM2690"/>
      <c r="BN2690"/>
      <c r="BO2690"/>
      <c r="BP2690"/>
      <c r="BQ2690"/>
      <c r="BR2690"/>
      <c r="BS2690"/>
      <c r="BT2690"/>
    </row>
    <row r="2691" spans="1:72" s="8" customFormat="1" x14ac:dyDescent="0.25">
      <c r="A2691" s="93"/>
      <c r="B2691" s="93"/>
      <c r="C2691" s="93"/>
      <c r="D2691" s="93"/>
      <c r="E2691" s="104"/>
      <c r="F2691" s="104"/>
      <c r="G2691" s="104"/>
      <c r="H2691" s="104"/>
      <c r="I2691" s="104"/>
      <c r="J2691" s="104"/>
      <c r="K2691" s="104"/>
      <c r="L2691" s="104"/>
      <c r="M2691"/>
      <c r="N2691"/>
      <c r="O2691"/>
      <c r="P2691"/>
      <c r="Q2691"/>
      <c r="R2691"/>
      <c r="S2691"/>
      <c r="T2691"/>
      <c r="U2691"/>
      <c r="V2691"/>
      <c r="W2691"/>
      <c r="X2691"/>
      <c r="Y2691"/>
      <c r="Z2691"/>
      <c r="AA2691"/>
      <c r="AB2691"/>
      <c r="AC2691"/>
      <c r="AD2691"/>
      <c r="AE2691"/>
      <c r="AF2691"/>
      <c r="AG2691"/>
      <c r="AH2691"/>
      <c r="AI2691"/>
      <c r="AJ2691"/>
      <c r="AK2691"/>
      <c r="AL2691"/>
      <c r="AM2691"/>
      <c r="AN2691"/>
      <c r="AO2691"/>
      <c r="AP2691"/>
      <c r="AQ2691"/>
      <c r="AR2691"/>
      <c r="AS2691"/>
      <c r="AT2691"/>
      <c r="AU2691"/>
      <c r="AV2691"/>
      <c r="AW2691"/>
      <c r="AX2691"/>
      <c r="AY2691"/>
      <c r="AZ2691"/>
      <c r="BA2691"/>
      <c r="BB2691"/>
      <c r="BC2691"/>
      <c r="BD2691"/>
      <c r="BE2691"/>
      <c r="BF2691"/>
      <c r="BG2691"/>
      <c r="BH2691"/>
      <c r="BI2691"/>
      <c r="BJ2691"/>
      <c r="BK2691"/>
      <c r="BL2691"/>
      <c r="BM2691"/>
      <c r="BN2691"/>
      <c r="BO2691"/>
      <c r="BP2691"/>
      <c r="BQ2691"/>
      <c r="BR2691"/>
      <c r="BS2691"/>
      <c r="BT2691"/>
    </row>
    <row r="2692" spans="1:72" s="8" customFormat="1" x14ac:dyDescent="0.25">
      <c r="A2692" s="93"/>
      <c r="B2692" s="93"/>
      <c r="C2692" s="93"/>
      <c r="D2692" s="93"/>
      <c r="E2692" s="104"/>
      <c r="F2692" s="104"/>
      <c r="G2692" s="104"/>
      <c r="H2692" s="104"/>
      <c r="I2692" s="104"/>
      <c r="J2692" s="104"/>
      <c r="K2692" s="104"/>
      <c r="L2692" s="104"/>
      <c r="M2692"/>
      <c r="N2692"/>
      <c r="O2692"/>
      <c r="P2692"/>
      <c r="Q2692"/>
      <c r="R2692"/>
      <c r="S2692"/>
      <c r="T2692"/>
      <c r="U2692"/>
      <c r="V2692"/>
      <c r="W2692"/>
      <c r="X2692"/>
      <c r="Y2692"/>
      <c r="Z2692"/>
      <c r="AA2692"/>
      <c r="AB2692"/>
      <c r="AC2692"/>
      <c r="AD2692"/>
      <c r="AE2692"/>
      <c r="AF2692"/>
      <c r="AG2692"/>
      <c r="AH2692"/>
      <c r="AI2692"/>
      <c r="AJ2692"/>
      <c r="AK2692"/>
      <c r="AL2692"/>
      <c r="AM2692"/>
      <c r="AN2692"/>
      <c r="AO2692"/>
      <c r="AP2692"/>
      <c r="AQ2692"/>
      <c r="AR2692"/>
      <c r="AS2692"/>
      <c r="AT2692"/>
      <c r="AU2692"/>
      <c r="AV2692"/>
      <c r="AW2692"/>
      <c r="AX2692"/>
      <c r="AY2692"/>
      <c r="AZ2692"/>
      <c r="BA2692"/>
      <c r="BB2692"/>
      <c r="BC2692"/>
      <c r="BD2692"/>
      <c r="BE2692"/>
      <c r="BF2692"/>
      <c r="BG2692"/>
      <c r="BH2692"/>
      <c r="BI2692"/>
      <c r="BJ2692"/>
      <c r="BK2692"/>
      <c r="BL2692"/>
      <c r="BM2692"/>
      <c r="BN2692"/>
      <c r="BO2692"/>
      <c r="BP2692"/>
      <c r="BQ2692"/>
      <c r="BR2692"/>
      <c r="BS2692"/>
      <c r="BT2692"/>
    </row>
    <row r="2693" spans="1:72" s="8" customFormat="1" x14ac:dyDescent="0.25">
      <c r="A2693" s="93"/>
      <c r="B2693" s="93"/>
      <c r="C2693" s="93"/>
      <c r="D2693" s="93"/>
      <c r="E2693" s="104"/>
      <c r="F2693" s="104"/>
      <c r="G2693" s="104"/>
      <c r="H2693" s="104"/>
      <c r="I2693" s="104"/>
      <c r="J2693" s="104"/>
      <c r="K2693" s="104"/>
      <c r="L2693" s="104"/>
      <c r="M2693"/>
      <c r="N2693"/>
      <c r="O2693"/>
      <c r="P2693"/>
      <c r="Q2693"/>
      <c r="R2693"/>
      <c r="S2693"/>
      <c r="T2693"/>
      <c r="U2693"/>
      <c r="V2693"/>
      <c r="W2693"/>
      <c r="X2693"/>
      <c r="Y2693"/>
      <c r="Z2693"/>
      <c r="AA2693"/>
      <c r="AB2693"/>
      <c r="AC2693"/>
      <c r="AD2693"/>
      <c r="AE2693"/>
      <c r="AF2693"/>
      <c r="AG2693"/>
      <c r="AH2693"/>
      <c r="AI2693"/>
      <c r="AJ2693"/>
      <c r="AK2693"/>
      <c r="AL2693"/>
      <c r="AM2693"/>
      <c r="AN2693"/>
      <c r="AO2693"/>
      <c r="AP2693"/>
      <c r="AQ2693"/>
      <c r="AR2693"/>
      <c r="AS2693"/>
      <c r="AT2693"/>
      <c r="AU2693"/>
      <c r="AV2693"/>
      <c r="AW2693"/>
      <c r="AX2693"/>
      <c r="AY2693"/>
      <c r="AZ2693"/>
      <c r="BA2693"/>
      <c r="BB2693"/>
      <c r="BC2693"/>
      <c r="BD2693"/>
      <c r="BE2693"/>
      <c r="BF2693"/>
      <c r="BG2693"/>
      <c r="BH2693"/>
      <c r="BI2693"/>
      <c r="BJ2693"/>
      <c r="BK2693"/>
      <c r="BL2693"/>
      <c r="BM2693"/>
      <c r="BN2693"/>
      <c r="BO2693"/>
      <c r="BP2693"/>
      <c r="BQ2693"/>
      <c r="BR2693"/>
      <c r="BS2693"/>
      <c r="BT2693"/>
    </row>
    <row r="2694" spans="1:72" s="8" customFormat="1" x14ac:dyDescent="0.25">
      <c r="A2694" s="93"/>
      <c r="B2694" s="93"/>
      <c r="C2694" s="93"/>
      <c r="D2694" s="93"/>
      <c r="E2694" s="104"/>
      <c r="F2694" s="104"/>
      <c r="G2694" s="104"/>
      <c r="H2694" s="104"/>
      <c r="I2694" s="104"/>
      <c r="J2694" s="104"/>
      <c r="K2694" s="104"/>
      <c r="L2694" s="104"/>
      <c r="M2694"/>
      <c r="N2694"/>
      <c r="O2694"/>
      <c r="P2694"/>
      <c r="Q2694"/>
      <c r="R2694"/>
      <c r="S2694"/>
      <c r="T2694"/>
      <c r="U2694"/>
      <c r="V2694"/>
      <c r="W2694"/>
      <c r="X2694"/>
      <c r="Y2694"/>
      <c r="Z2694"/>
      <c r="AA2694"/>
      <c r="AB2694"/>
      <c r="AC2694"/>
      <c r="AD2694"/>
      <c r="AE2694"/>
      <c r="AF2694"/>
      <c r="AG2694"/>
      <c r="AH2694"/>
      <c r="AI2694"/>
      <c r="AJ2694"/>
      <c r="AK2694"/>
      <c r="AL2694"/>
      <c r="AM2694"/>
      <c r="AN2694"/>
      <c r="AO2694"/>
      <c r="AP2694"/>
      <c r="AQ2694"/>
      <c r="AR2694"/>
      <c r="AS2694"/>
      <c r="AT2694"/>
      <c r="AU2694"/>
      <c r="AV2694"/>
      <c r="AW2694"/>
      <c r="AX2694"/>
      <c r="AY2694"/>
      <c r="AZ2694"/>
      <c r="BA2694"/>
      <c r="BB2694"/>
      <c r="BC2694"/>
      <c r="BD2694"/>
      <c r="BE2694"/>
      <c r="BF2694"/>
      <c r="BG2694"/>
      <c r="BH2694"/>
      <c r="BI2694"/>
      <c r="BJ2694"/>
      <c r="BK2694"/>
      <c r="BL2694"/>
      <c r="BM2694"/>
      <c r="BN2694"/>
      <c r="BO2694"/>
      <c r="BP2694"/>
      <c r="BQ2694"/>
      <c r="BR2694"/>
      <c r="BS2694"/>
      <c r="BT2694"/>
    </row>
    <row r="2695" spans="1:72" s="8" customFormat="1" x14ac:dyDescent="0.25">
      <c r="A2695" s="93"/>
      <c r="B2695" s="93"/>
      <c r="C2695" s="93"/>
      <c r="D2695" s="93"/>
      <c r="E2695" s="104"/>
      <c r="F2695" s="104"/>
      <c r="G2695" s="104"/>
      <c r="H2695" s="104"/>
      <c r="I2695" s="104"/>
      <c r="J2695" s="104"/>
      <c r="K2695" s="104"/>
      <c r="L2695" s="104"/>
      <c r="M2695"/>
      <c r="N2695"/>
      <c r="O2695"/>
      <c r="P2695"/>
      <c r="Q2695"/>
      <c r="R2695"/>
      <c r="S2695"/>
      <c r="T2695"/>
      <c r="U2695"/>
      <c r="V2695"/>
      <c r="W2695"/>
      <c r="X2695"/>
      <c r="Y2695"/>
      <c r="Z2695"/>
      <c r="AA2695"/>
      <c r="AB2695"/>
      <c r="AC2695"/>
      <c r="AD2695"/>
      <c r="AE2695"/>
      <c r="AF2695"/>
      <c r="AG2695"/>
      <c r="AH2695"/>
      <c r="AI2695"/>
      <c r="AJ2695"/>
      <c r="AK2695"/>
      <c r="AL2695"/>
      <c r="AM2695"/>
      <c r="AN2695"/>
      <c r="AO2695"/>
      <c r="AP2695"/>
      <c r="AQ2695"/>
      <c r="AR2695"/>
      <c r="AS2695"/>
      <c r="AT2695"/>
      <c r="AU2695"/>
      <c r="AV2695"/>
      <c r="AW2695"/>
      <c r="AX2695"/>
      <c r="AY2695"/>
      <c r="AZ2695"/>
      <c r="BA2695"/>
      <c r="BB2695"/>
      <c r="BC2695"/>
      <c r="BD2695"/>
      <c r="BE2695"/>
      <c r="BF2695"/>
      <c r="BG2695"/>
      <c r="BH2695"/>
      <c r="BI2695"/>
      <c r="BJ2695"/>
      <c r="BK2695"/>
      <c r="BL2695"/>
      <c r="BM2695"/>
      <c r="BN2695"/>
      <c r="BO2695"/>
      <c r="BP2695"/>
      <c r="BQ2695"/>
      <c r="BR2695"/>
      <c r="BS2695"/>
      <c r="BT2695"/>
    </row>
    <row r="2696" spans="1:72" s="8" customFormat="1" x14ac:dyDescent="0.25">
      <c r="A2696" s="93"/>
      <c r="B2696" s="93"/>
      <c r="C2696" s="93"/>
      <c r="D2696" s="93"/>
      <c r="E2696" s="104"/>
      <c r="F2696" s="104"/>
      <c r="G2696" s="104"/>
      <c r="H2696" s="104"/>
      <c r="I2696" s="104"/>
      <c r="J2696" s="104"/>
      <c r="K2696" s="104"/>
      <c r="L2696" s="104"/>
      <c r="M2696"/>
      <c r="N2696"/>
      <c r="O2696"/>
      <c r="P2696"/>
      <c r="Q2696"/>
      <c r="R2696"/>
      <c r="S2696"/>
      <c r="T2696"/>
      <c r="U2696"/>
      <c r="V2696"/>
      <c r="W2696"/>
      <c r="X2696"/>
      <c r="Y2696"/>
      <c r="Z2696"/>
      <c r="AA2696"/>
      <c r="AB2696"/>
      <c r="AC2696"/>
      <c r="AD2696"/>
      <c r="AE2696"/>
      <c r="AF2696"/>
      <c r="AG2696"/>
      <c r="AH2696"/>
      <c r="AI2696"/>
      <c r="AJ2696"/>
      <c r="AK2696"/>
      <c r="AL2696"/>
      <c r="AM2696"/>
      <c r="AN2696"/>
      <c r="AO2696"/>
      <c r="AP2696"/>
      <c r="AQ2696"/>
      <c r="AR2696"/>
      <c r="AS2696"/>
      <c r="AT2696"/>
      <c r="AU2696"/>
      <c r="AV2696"/>
      <c r="AW2696"/>
      <c r="AX2696"/>
      <c r="AY2696"/>
      <c r="AZ2696"/>
      <c r="BA2696"/>
      <c r="BB2696"/>
      <c r="BC2696"/>
      <c r="BD2696"/>
      <c r="BE2696"/>
      <c r="BF2696"/>
      <c r="BG2696"/>
      <c r="BH2696"/>
      <c r="BI2696"/>
      <c r="BJ2696"/>
      <c r="BK2696"/>
      <c r="BL2696"/>
      <c r="BM2696"/>
      <c r="BN2696"/>
      <c r="BO2696"/>
      <c r="BP2696"/>
      <c r="BQ2696"/>
      <c r="BR2696"/>
      <c r="BS2696"/>
      <c r="BT2696"/>
    </row>
    <row r="2697" spans="1:72" s="8" customFormat="1" x14ac:dyDescent="0.25">
      <c r="A2697" s="93"/>
      <c r="B2697" s="93"/>
      <c r="C2697" s="93"/>
      <c r="D2697" s="93"/>
      <c r="E2697" s="104"/>
      <c r="F2697" s="104"/>
      <c r="G2697" s="104"/>
      <c r="H2697" s="104"/>
      <c r="I2697" s="104"/>
      <c r="J2697" s="104"/>
      <c r="K2697" s="104"/>
      <c r="L2697" s="104"/>
      <c r="M2697"/>
      <c r="N2697"/>
      <c r="O2697"/>
      <c r="P2697"/>
      <c r="Q2697"/>
      <c r="R2697"/>
      <c r="S2697"/>
      <c r="T2697"/>
      <c r="U2697"/>
      <c r="V2697"/>
      <c r="W2697"/>
      <c r="X2697"/>
      <c r="Y2697"/>
      <c r="Z2697"/>
      <c r="AA2697"/>
      <c r="AB2697"/>
      <c r="AC2697"/>
      <c r="AD2697"/>
      <c r="AE2697"/>
      <c r="AF2697"/>
      <c r="AG2697"/>
      <c r="AH2697"/>
      <c r="AI2697"/>
      <c r="AJ2697"/>
      <c r="AK2697"/>
      <c r="AL2697"/>
      <c r="AM2697"/>
      <c r="AN2697"/>
      <c r="AO2697"/>
      <c r="AP2697"/>
      <c r="AQ2697"/>
      <c r="AR2697"/>
      <c r="AS2697"/>
      <c r="AT2697"/>
      <c r="AU2697"/>
      <c r="AV2697"/>
      <c r="AW2697"/>
      <c r="AX2697"/>
      <c r="AY2697"/>
      <c r="AZ2697"/>
      <c r="BA2697"/>
      <c r="BB2697"/>
      <c r="BC2697"/>
      <c r="BD2697"/>
      <c r="BE2697"/>
      <c r="BF2697"/>
      <c r="BG2697"/>
      <c r="BH2697"/>
      <c r="BI2697"/>
      <c r="BJ2697"/>
      <c r="BK2697"/>
      <c r="BL2697"/>
      <c r="BM2697"/>
      <c r="BN2697"/>
      <c r="BO2697"/>
      <c r="BP2697"/>
      <c r="BQ2697"/>
      <c r="BR2697"/>
      <c r="BS2697"/>
      <c r="BT2697"/>
    </row>
    <row r="2698" spans="1:72" s="8" customFormat="1" x14ac:dyDescent="0.25">
      <c r="A2698" s="93"/>
      <c r="B2698" s="93"/>
      <c r="C2698" s="93"/>
      <c r="D2698" s="93"/>
      <c r="E2698" s="104"/>
      <c r="F2698" s="104"/>
      <c r="G2698" s="104"/>
      <c r="H2698" s="104"/>
      <c r="I2698" s="104"/>
      <c r="J2698" s="104"/>
      <c r="K2698" s="104"/>
      <c r="L2698" s="104"/>
      <c r="M2698"/>
      <c r="N2698"/>
      <c r="O2698"/>
      <c r="P2698"/>
      <c r="Q2698"/>
      <c r="R2698"/>
      <c r="S2698"/>
      <c r="T2698"/>
      <c r="U2698"/>
      <c r="V2698"/>
      <c r="W2698"/>
      <c r="X2698"/>
      <c r="Y2698"/>
      <c r="Z2698"/>
      <c r="AA2698"/>
      <c r="AB2698"/>
      <c r="AC2698"/>
      <c r="AD2698"/>
      <c r="AE2698"/>
      <c r="AF2698"/>
      <c r="AG2698"/>
      <c r="AH2698"/>
      <c r="AI2698"/>
      <c r="AJ2698"/>
      <c r="AK2698"/>
      <c r="AL2698"/>
      <c r="AM2698"/>
      <c r="AN2698"/>
      <c r="AO2698"/>
      <c r="AP2698"/>
      <c r="AQ2698"/>
      <c r="AR2698"/>
      <c r="AS2698"/>
      <c r="AT2698"/>
      <c r="AU2698"/>
      <c r="AV2698"/>
      <c r="AW2698"/>
      <c r="AX2698"/>
      <c r="AY2698"/>
      <c r="AZ2698"/>
      <c r="BA2698"/>
      <c r="BB2698"/>
      <c r="BC2698"/>
      <c r="BD2698"/>
      <c r="BE2698"/>
      <c r="BF2698"/>
      <c r="BG2698"/>
      <c r="BH2698"/>
      <c r="BI2698"/>
      <c r="BJ2698"/>
      <c r="BK2698"/>
      <c r="BL2698"/>
      <c r="BM2698"/>
      <c r="BN2698"/>
      <c r="BO2698"/>
      <c r="BP2698"/>
      <c r="BQ2698"/>
      <c r="BR2698"/>
      <c r="BS2698"/>
      <c r="BT2698"/>
    </row>
    <row r="2699" spans="1:72" s="8" customFormat="1" x14ac:dyDescent="0.25">
      <c r="A2699" s="93"/>
      <c r="B2699" s="93"/>
      <c r="C2699" s="93"/>
      <c r="D2699" s="93"/>
      <c r="E2699" s="104"/>
      <c r="F2699" s="104"/>
      <c r="G2699" s="104"/>
      <c r="H2699" s="104"/>
      <c r="I2699" s="104"/>
      <c r="J2699" s="104"/>
      <c r="K2699" s="104"/>
      <c r="L2699" s="104"/>
      <c r="M2699"/>
      <c r="N2699"/>
      <c r="O2699"/>
      <c r="P2699"/>
      <c r="Q2699"/>
      <c r="R2699"/>
      <c r="S2699"/>
      <c r="T2699"/>
      <c r="U2699"/>
      <c r="V2699"/>
      <c r="W2699"/>
      <c r="X2699"/>
      <c r="Y2699"/>
      <c r="Z2699"/>
      <c r="AA2699"/>
      <c r="AB2699"/>
      <c r="AC2699"/>
      <c r="AD2699"/>
      <c r="AE2699"/>
      <c r="AF2699"/>
      <c r="AG2699"/>
      <c r="AH2699"/>
      <c r="AI2699"/>
      <c r="AJ2699"/>
      <c r="AK2699"/>
      <c r="AL2699"/>
      <c r="AM2699"/>
      <c r="AN2699"/>
      <c r="AO2699"/>
      <c r="AP2699"/>
      <c r="AQ2699"/>
      <c r="AR2699"/>
      <c r="AS2699"/>
      <c r="AT2699"/>
      <c r="AU2699"/>
      <c r="AV2699"/>
      <c r="AW2699"/>
      <c r="AX2699"/>
      <c r="AY2699"/>
      <c r="AZ2699"/>
      <c r="BA2699"/>
      <c r="BB2699"/>
      <c r="BC2699"/>
      <c r="BD2699"/>
      <c r="BE2699"/>
      <c r="BF2699"/>
      <c r="BG2699"/>
      <c r="BH2699"/>
      <c r="BI2699"/>
      <c r="BJ2699"/>
      <c r="BK2699"/>
      <c r="BL2699"/>
      <c r="BM2699"/>
      <c r="BN2699"/>
      <c r="BO2699"/>
      <c r="BP2699"/>
      <c r="BQ2699"/>
      <c r="BR2699"/>
      <c r="BS2699"/>
      <c r="BT2699"/>
    </row>
    <row r="2700" spans="1:72" s="8" customFormat="1" x14ac:dyDescent="0.25">
      <c r="A2700" s="93"/>
      <c r="B2700" s="93"/>
      <c r="C2700" s="93"/>
      <c r="D2700" s="93"/>
      <c r="E2700" s="104"/>
      <c r="F2700" s="104"/>
      <c r="G2700" s="104"/>
      <c r="H2700" s="104"/>
      <c r="I2700" s="104"/>
      <c r="J2700" s="104"/>
      <c r="K2700" s="104"/>
      <c r="L2700" s="104"/>
      <c r="M2700"/>
      <c r="N2700"/>
      <c r="O2700"/>
      <c r="P2700"/>
      <c r="Q2700"/>
      <c r="R2700"/>
      <c r="S2700"/>
      <c r="T2700"/>
      <c r="U2700"/>
      <c r="V2700"/>
      <c r="W2700"/>
      <c r="X2700"/>
      <c r="Y2700"/>
      <c r="Z2700"/>
      <c r="AA2700"/>
      <c r="AB2700"/>
      <c r="AC2700"/>
      <c r="AD2700"/>
      <c r="AE2700"/>
      <c r="AF2700"/>
      <c r="AG2700"/>
      <c r="AH2700"/>
      <c r="AI2700"/>
      <c r="AJ2700"/>
      <c r="AK2700"/>
      <c r="AL2700"/>
      <c r="AM2700"/>
      <c r="AN2700"/>
      <c r="AO2700"/>
      <c r="AP2700"/>
      <c r="AQ2700"/>
      <c r="AR2700"/>
      <c r="AS2700"/>
      <c r="AT2700"/>
      <c r="AU2700"/>
      <c r="AV2700"/>
      <c r="AW2700"/>
      <c r="AX2700"/>
      <c r="AY2700"/>
      <c r="AZ2700"/>
      <c r="BA2700"/>
      <c r="BB2700"/>
      <c r="BC2700"/>
      <c r="BD2700"/>
      <c r="BE2700"/>
      <c r="BF2700"/>
      <c r="BG2700"/>
      <c r="BH2700"/>
      <c r="BI2700"/>
      <c r="BJ2700"/>
      <c r="BK2700"/>
      <c r="BL2700"/>
      <c r="BM2700"/>
      <c r="BN2700"/>
      <c r="BO2700"/>
      <c r="BP2700"/>
      <c r="BQ2700"/>
      <c r="BR2700"/>
      <c r="BS2700"/>
      <c r="BT2700"/>
    </row>
    <row r="2701" spans="1:72" s="8" customFormat="1" x14ac:dyDescent="0.25">
      <c r="A2701" s="93"/>
      <c r="B2701" s="93"/>
      <c r="C2701" s="93"/>
      <c r="D2701" s="93"/>
      <c r="E2701" s="104"/>
      <c r="F2701" s="104"/>
      <c r="G2701" s="104"/>
      <c r="H2701" s="104"/>
      <c r="I2701" s="104"/>
      <c r="J2701" s="104"/>
      <c r="K2701" s="104"/>
      <c r="L2701" s="104"/>
      <c r="M2701"/>
      <c r="N2701"/>
      <c r="O2701"/>
      <c r="P2701"/>
      <c r="Q2701"/>
      <c r="R2701"/>
      <c r="S2701"/>
      <c r="T2701"/>
      <c r="U2701"/>
      <c r="V2701"/>
      <c r="W2701"/>
      <c r="X2701"/>
      <c r="Y2701"/>
      <c r="Z2701"/>
      <c r="AA2701"/>
      <c r="AB2701"/>
      <c r="AC2701"/>
      <c r="AD2701"/>
      <c r="AE2701"/>
      <c r="AF2701"/>
      <c r="AG2701"/>
      <c r="AH2701"/>
      <c r="AI2701"/>
      <c r="AJ2701"/>
      <c r="AK2701"/>
      <c r="AL2701"/>
      <c r="AM2701"/>
      <c r="AN2701"/>
      <c r="AO2701"/>
      <c r="AP2701"/>
      <c r="AQ2701"/>
      <c r="AR2701"/>
      <c r="AS2701"/>
      <c r="AT2701"/>
      <c r="AU2701"/>
      <c r="AV2701"/>
      <c r="AW2701"/>
      <c r="AX2701"/>
      <c r="AY2701"/>
      <c r="AZ2701"/>
      <c r="BA2701"/>
      <c r="BB2701"/>
      <c r="BC2701"/>
      <c r="BD2701"/>
      <c r="BE2701"/>
      <c r="BF2701"/>
      <c r="BG2701"/>
      <c r="BH2701"/>
      <c r="BI2701"/>
      <c r="BJ2701"/>
      <c r="BK2701"/>
      <c r="BL2701"/>
      <c r="BM2701"/>
      <c r="BN2701"/>
      <c r="BO2701"/>
      <c r="BP2701"/>
      <c r="BQ2701"/>
      <c r="BR2701"/>
      <c r="BS2701"/>
      <c r="BT2701"/>
    </row>
    <row r="2702" spans="1:72" s="8" customFormat="1" x14ac:dyDescent="0.25">
      <c r="A2702" s="93"/>
      <c r="B2702" s="93"/>
      <c r="C2702" s="93"/>
      <c r="D2702" s="93"/>
      <c r="E2702" s="104"/>
      <c r="F2702" s="104"/>
      <c r="G2702" s="104"/>
      <c r="H2702" s="104"/>
      <c r="I2702" s="104"/>
      <c r="J2702" s="104"/>
      <c r="K2702" s="104"/>
      <c r="L2702" s="104"/>
      <c r="M2702"/>
      <c r="N2702"/>
      <c r="O2702"/>
      <c r="P2702"/>
      <c r="Q2702"/>
      <c r="R2702"/>
      <c r="S2702"/>
      <c r="T2702"/>
      <c r="U2702"/>
      <c r="V2702"/>
      <c r="W2702"/>
      <c r="X2702"/>
      <c r="Y2702"/>
      <c r="Z2702"/>
      <c r="AA2702"/>
      <c r="AB2702"/>
      <c r="AC2702"/>
      <c r="AD2702"/>
      <c r="AE2702"/>
      <c r="AF2702"/>
      <c r="AG2702"/>
      <c r="AH2702"/>
      <c r="AI2702"/>
      <c r="AJ2702"/>
      <c r="AK2702"/>
      <c r="AL2702"/>
      <c r="AM2702"/>
      <c r="AN2702"/>
      <c r="AO2702"/>
      <c r="AP2702"/>
      <c r="AQ2702"/>
      <c r="AR2702"/>
      <c r="AS2702"/>
      <c r="AT2702"/>
      <c r="AU2702"/>
      <c r="AV2702"/>
      <c r="AW2702"/>
      <c r="AX2702"/>
      <c r="AY2702"/>
      <c r="AZ2702"/>
      <c r="BA2702"/>
      <c r="BB2702"/>
      <c r="BC2702"/>
      <c r="BD2702"/>
      <c r="BE2702"/>
      <c r="BF2702"/>
      <c r="BG2702"/>
      <c r="BH2702"/>
      <c r="BI2702"/>
      <c r="BJ2702"/>
      <c r="BK2702"/>
      <c r="BL2702"/>
      <c r="BM2702"/>
      <c r="BN2702"/>
      <c r="BO2702"/>
      <c r="BP2702"/>
      <c r="BQ2702"/>
      <c r="BR2702"/>
      <c r="BS2702"/>
      <c r="BT2702"/>
    </row>
    <row r="2703" spans="1:72" s="8" customFormat="1" x14ac:dyDescent="0.25">
      <c r="A2703" s="93"/>
      <c r="B2703" s="93"/>
      <c r="C2703" s="93"/>
      <c r="D2703" s="93"/>
      <c r="E2703" s="104"/>
      <c r="F2703" s="104"/>
      <c r="G2703" s="104"/>
      <c r="H2703" s="104"/>
      <c r="I2703" s="104"/>
      <c r="J2703" s="104"/>
      <c r="K2703" s="104"/>
      <c r="L2703" s="104"/>
      <c r="M2703"/>
      <c r="N2703"/>
      <c r="O2703"/>
      <c r="P2703"/>
      <c r="Q2703"/>
      <c r="R2703"/>
      <c r="S2703"/>
      <c r="T2703"/>
      <c r="U2703"/>
      <c r="V2703"/>
      <c r="W2703"/>
      <c r="X2703"/>
      <c r="Y2703"/>
      <c r="Z2703"/>
      <c r="AA2703"/>
      <c r="AB2703"/>
      <c r="AC2703"/>
      <c r="AD2703"/>
      <c r="AE2703"/>
      <c r="AF2703"/>
      <c r="AG2703"/>
      <c r="AH2703"/>
      <c r="AI2703"/>
      <c r="AJ2703"/>
      <c r="AK2703"/>
      <c r="AL2703"/>
      <c r="AM2703"/>
      <c r="AN2703"/>
      <c r="AO2703"/>
      <c r="AP2703"/>
      <c r="AQ2703"/>
      <c r="AR2703"/>
      <c r="AS2703"/>
      <c r="AT2703"/>
      <c r="AU2703"/>
      <c r="AV2703"/>
      <c r="AW2703"/>
      <c r="AX2703"/>
      <c r="AY2703"/>
      <c r="AZ2703"/>
      <c r="BA2703"/>
      <c r="BB2703"/>
      <c r="BC2703"/>
      <c r="BD2703"/>
      <c r="BE2703"/>
      <c r="BF2703"/>
      <c r="BG2703"/>
      <c r="BH2703"/>
      <c r="BI2703"/>
      <c r="BJ2703"/>
      <c r="BK2703"/>
      <c r="BL2703"/>
      <c r="BM2703"/>
      <c r="BN2703"/>
      <c r="BO2703"/>
      <c r="BP2703"/>
      <c r="BQ2703"/>
      <c r="BR2703"/>
      <c r="BS2703"/>
      <c r="BT2703"/>
    </row>
    <row r="2704" spans="1:72" s="8" customFormat="1" x14ac:dyDescent="0.25">
      <c r="A2704" s="93"/>
      <c r="B2704" s="93"/>
      <c r="C2704" s="93"/>
      <c r="D2704" s="93"/>
      <c r="E2704" s="104"/>
      <c r="F2704" s="104"/>
      <c r="G2704" s="104"/>
      <c r="H2704" s="104"/>
      <c r="I2704" s="104"/>
      <c r="J2704" s="104"/>
      <c r="K2704" s="104"/>
      <c r="L2704" s="104"/>
      <c r="M2704"/>
      <c r="N2704"/>
      <c r="O2704"/>
      <c r="P2704"/>
      <c r="Q2704"/>
      <c r="R2704"/>
      <c r="S2704"/>
      <c r="T2704"/>
      <c r="U2704"/>
      <c r="V2704"/>
      <c r="W2704"/>
      <c r="X2704"/>
      <c r="Y2704"/>
      <c r="Z2704"/>
      <c r="AA2704"/>
      <c r="AB2704"/>
      <c r="AC2704"/>
      <c r="AD2704"/>
      <c r="AE2704"/>
      <c r="AF2704"/>
      <c r="AG2704"/>
      <c r="AH2704"/>
      <c r="AI2704"/>
      <c r="AJ2704"/>
      <c r="AK2704"/>
      <c r="AL2704"/>
      <c r="AM2704"/>
      <c r="AN2704"/>
      <c r="AO2704"/>
      <c r="AP2704"/>
      <c r="AQ2704"/>
      <c r="AR2704"/>
      <c r="AS2704"/>
      <c r="AT2704"/>
      <c r="AU2704"/>
      <c r="AV2704"/>
      <c r="AW2704"/>
      <c r="AX2704"/>
      <c r="AY2704"/>
      <c r="AZ2704"/>
      <c r="BA2704"/>
      <c r="BB2704"/>
      <c r="BC2704"/>
      <c r="BD2704"/>
      <c r="BE2704"/>
      <c r="BF2704"/>
      <c r="BG2704"/>
      <c r="BH2704"/>
      <c r="BI2704"/>
      <c r="BJ2704"/>
      <c r="BK2704"/>
      <c r="BL2704"/>
      <c r="BM2704"/>
      <c r="BN2704"/>
      <c r="BO2704"/>
      <c r="BP2704"/>
      <c r="BQ2704"/>
      <c r="BR2704"/>
      <c r="BS2704"/>
      <c r="BT2704"/>
    </row>
    <row r="2705" spans="1:72" s="8" customFormat="1" x14ac:dyDescent="0.25">
      <c r="A2705" s="93"/>
      <c r="B2705" s="93"/>
      <c r="C2705" s="93"/>
      <c r="D2705" s="93"/>
      <c r="E2705" s="104"/>
      <c r="F2705" s="104"/>
      <c r="G2705" s="104"/>
      <c r="H2705" s="104"/>
      <c r="I2705" s="104"/>
      <c r="J2705" s="104"/>
      <c r="K2705" s="104"/>
      <c r="L2705" s="104"/>
      <c r="M2705"/>
      <c r="N2705"/>
      <c r="O2705"/>
      <c r="P2705"/>
      <c r="Q2705"/>
      <c r="R2705"/>
      <c r="S2705"/>
      <c r="T2705"/>
      <c r="U2705"/>
      <c r="V2705"/>
      <c r="W2705"/>
      <c r="X2705"/>
      <c r="Y2705"/>
      <c r="Z2705"/>
      <c r="AA2705"/>
      <c r="AB2705"/>
      <c r="AC2705"/>
      <c r="AD2705"/>
      <c r="AE2705"/>
      <c r="AF2705"/>
      <c r="AG2705"/>
      <c r="AH2705"/>
      <c r="AI2705"/>
      <c r="AJ2705"/>
      <c r="AK2705"/>
      <c r="AL2705"/>
      <c r="AM2705"/>
      <c r="AN2705"/>
      <c r="AO2705"/>
      <c r="AP2705"/>
      <c r="AQ2705"/>
      <c r="AR2705"/>
      <c r="AS2705"/>
      <c r="AT2705"/>
      <c r="AU2705"/>
      <c r="AV2705"/>
      <c r="AW2705"/>
      <c r="AX2705"/>
      <c r="AY2705"/>
      <c r="AZ2705"/>
      <c r="BA2705"/>
      <c r="BB2705"/>
      <c r="BC2705"/>
      <c r="BD2705"/>
      <c r="BE2705"/>
      <c r="BF2705"/>
      <c r="BG2705"/>
      <c r="BH2705"/>
      <c r="BI2705"/>
      <c r="BJ2705"/>
      <c r="BK2705"/>
      <c r="BL2705"/>
      <c r="BM2705"/>
      <c r="BN2705"/>
      <c r="BO2705"/>
      <c r="BP2705"/>
      <c r="BQ2705"/>
      <c r="BR2705"/>
      <c r="BS2705"/>
      <c r="BT2705"/>
    </row>
    <row r="2706" spans="1:72" s="8" customFormat="1" x14ac:dyDescent="0.25">
      <c r="A2706" s="93"/>
      <c r="B2706" s="93"/>
      <c r="C2706" s="93"/>
      <c r="D2706" s="93"/>
      <c r="E2706" s="104"/>
      <c r="F2706" s="104"/>
      <c r="G2706" s="104"/>
      <c r="H2706" s="104"/>
      <c r="I2706" s="104"/>
      <c r="J2706" s="104"/>
      <c r="K2706" s="104"/>
      <c r="L2706" s="104"/>
      <c r="M2706"/>
      <c r="N2706"/>
      <c r="O2706"/>
      <c r="P2706"/>
      <c r="Q2706"/>
      <c r="R2706"/>
      <c r="S2706"/>
      <c r="T2706"/>
      <c r="U2706"/>
      <c r="V2706"/>
      <c r="W2706"/>
      <c r="X2706"/>
      <c r="Y2706"/>
      <c r="Z2706"/>
      <c r="AA2706"/>
      <c r="AB2706"/>
      <c r="AC2706"/>
      <c r="AD2706"/>
      <c r="AE2706"/>
      <c r="AF2706"/>
      <c r="AG2706"/>
      <c r="AH2706"/>
      <c r="AI2706"/>
      <c r="AJ2706"/>
      <c r="AK2706"/>
      <c r="AL2706"/>
      <c r="AM2706"/>
      <c r="AN2706"/>
      <c r="AO2706"/>
      <c r="AP2706"/>
      <c r="AQ2706"/>
      <c r="AR2706"/>
      <c r="AS2706"/>
      <c r="AT2706"/>
      <c r="AU2706"/>
      <c r="AV2706"/>
      <c r="AW2706"/>
      <c r="AX2706"/>
      <c r="AY2706"/>
      <c r="AZ2706"/>
      <c r="BA2706"/>
      <c r="BB2706"/>
      <c r="BC2706"/>
      <c r="BD2706"/>
      <c r="BE2706"/>
      <c r="BF2706"/>
      <c r="BG2706"/>
      <c r="BH2706"/>
      <c r="BI2706"/>
      <c r="BJ2706"/>
      <c r="BK2706"/>
      <c r="BL2706"/>
      <c r="BM2706"/>
      <c r="BN2706"/>
      <c r="BO2706"/>
      <c r="BP2706"/>
      <c r="BQ2706"/>
      <c r="BR2706"/>
      <c r="BS2706"/>
      <c r="BT2706"/>
    </row>
    <row r="2707" spans="1:72" s="8" customFormat="1" x14ac:dyDescent="0.25">
      <c r="A2707" s="93"/>
      <c r="B2707" s="93"/>
      <c r="C2707" s="93"/>
      <c r="D2707" s="93"/>
      <c r="E2707" s="104"/>
      <c r="F2707" s="104"/>
      <c r="G2707" s="104"/>
      <c r="H2707" s="104"/>
      <c r="I2707" s="104"/>
      <c r="J2707" s="104"/>
      <c r="K2707" s="104"/>
      <c r="L2707" s="104"/>
      <c r="M2707"/>
      <c r="N2707"/>
      <c r="O2707"/>
      <c r="P2707"/>
      <c r="Q2707"/>
      <c r="R2707"/>
      <c r="S2707"/>
      <c r="T2707"/>
      <c r="U2707"/>
      <c r="V2707"/>
      <c r="W2707"/>
      <c r="X2707"/>
      <c r="Y2707"/>
      <c r="Z2707"/>
      <c r="AA2707"/>
      <c r="AB2707"/>
      <c r="AC2707"/>
      <c r="AD2707"/>
      <c r="AE2707"/>
      <c r="AF2707"/>
      <c r="AG2707"/>
      <c r="AH2707"/>
      <c r="AI2707"/>
      <c r="AJ2707"/>
      <c r="AK2707"/>
      <c r="AL2707"/>
      <c r="AM2707"/>
      <c r="AN2707"/>
      <c r="AO2707"/>
      <c r="AP2707"/>
      <c r="AQ2707"/>
      <c r="AR2707"/>
      <c r="AS2707"/>
      <c r="AT2707"/>
      <c r="AU2707"/>
      <c r="AV2707"/>
      <c r="AW2707"/>
      <c r="AX2707"/>
      <c r="AY2707"/>
      <c r="AZ2707"/>
      <c r="BA2707"/>
      <c r="BB2707"/>
      <c r="BC2707"/>
      <c r="BD2707"/>
      <c r="BE2707"/>
      <c r="BF2707"/>
      <c r="BG2707"/>
      <c r="BH2707"/>
      <c r="BI2707"/>
      <c r="BJ2707"/>
      <c r="BK2707"/>
      <c r="BL2707"/>
      <c r="BM2707"/>
      <c r="BN2707"/>
      <c r="BO2707"/>
      <c r="BP2707"/>
      <c r="BQ2707"/>
      <c r="BR2707"/>
      <c r="BS2707"/>
      <c r="BT2707"/>
    </row>
    <row r="2708" spans="1:72" s="8" customFormat="1" x14ac:dyDescent="0.25">
      <c r="A2708" s="93"/>
      <c r="B2708" s="93"/>
      <c r="C2708" s="93"/>
      <c r="D2708" s="93"/>
      <c r="E2708" s="104"/>
      <c r="F2708" s="104"/>
      <c r="G2708" s="104"/>
      <c r="H2708" s="104"/>
      <c r="I2708" s="104"/>
      <c r="J2708" s="104"/>
      <c r="K2708" s="104"/>
      <c r="L2708" s="104"/>
      <c r="M2708"/>
      <c r="N2708"/>
      <c r="O2708"/>
      <c r="P2708"/>
      <c r="Q2708"/>
      <c r="R2708"/>
      <c r="S2708"/>
      <c r="T2708"/>
      <c r="U2708"/>
      <c r="V2708"/>
      <c r="W2708"/>
      <c r="X2708"/>
      <c r="Y2708"/>
      <c r="Z2708"/>
      <c r="AA2708"/>
      <c r="AB2708"/>
      <c r="AC2708"/>
      <c r="AD2708"/>
      <c r="AE2708"/>
      <c r="AF2708"/>
      <c r="AG2708"/>
      <c r="AH2708"/>
      <c r="AI2708"/>
      <c r="AJ2708"/>
      <c r="AK2708"/>
      <c r="AL2708"/>
      <c r="AM2708"/>
      <c r="AN2708"/>
      <c r="AO2708"/>
      <c r="AP2708"/>
      <c r="AQ2708"/>
      <c r="AR2708"/>
      <c r="AS2708"/>
      <c r="AT2708"/>
      <c r="AU2708"/>
      <c r="AV2708"/>
      <c r="AW2708"/>
      <c r="AX2708"/>
      <c r="AY2708"/>
      <c r="AZ2708"/>
      <c r="BA2708"/>
      <c r="BB2708"/>
      <c r="BC2708"/>
      <c r="BD2708"/>
      <c r="BE2708"/>
      <c r="BF2708"/>
      <c r="BG2708"/>
      <c r="BH2708"/>
      <c r="BI2708"/>
      <c r="BJ2708"/>
      <c r="BK2708"/>
      <c r="BL2708"/>
      <c r="BM2708"/>
      <c r="BN2708"/>
      <c r="BO2708"/>
      <c r="BP2708"/>
      <c r="BQ2708"/>
      <c r="BR2708"/>
      <c r="BS2708"/>
      <c r="BT2708"/>
    </row>
    <row r="2709" spans="1:72" s="8" customFormat="1" x14ac:dyDescent="0.25">
      <c r="A2709" s="93"/>
      <c r="B2709" s="93"/>
      <c r="C2709" s="93"/>
      <c r="D2709" s="93"/>
      <c r="E2709" s="104"/>
      <c r="F2709" s="104"/>
      <c r="G2709" s="104"/>
      <c r="H2709" s="104"/>
      <c r="I2709" s="104"/>
      <c r="J2709" s="104"/>
      <c r="K2709" s="104"/>
      <c r="L2709" s="104"/>
      <c r="M2709"/>
      <c r="N2709"/>
      <c r="O2709"/>
      <c r="P2709"/>
      <c r="Q2709"/>
      <c r="R2709"/>
      <c r="S2709"/>
      <c r="T2709"/>
      <c r="U2709"/>
      <c r="V2709"/>
      <c r="W2709"/>
      <c r="X2709"/>
      <c r="Y2709"/>
      <c r="Z2709"/>
      <c r="AA2709"/>
      <c r="AB2709"/>
      <c r="AC2709"/>
      <c r="AD2709"/>
      <c r="AE2709"/>
      <c r="AF2709"/>
      <c r="AG2709"/>
      <c r="AH2709"/>
      <c r="AI2709"/>
      <c r="AJ2709"/>
      <c r="AK2709"/>
      <c r="AL2709"/>
      <c r="AM2709"/>
      <c r="AN2709"/>
      <c r="AO2709"/>
      <c r="AP2709"/>
      <c r="AQ2709"/>
      <c r="AR2709"/>
      <c r="AS2709"/>
      <c r="AT2709"/>
      <c r="AU2709"/>
      <c r="AV2709"/>
      <c r="AW2709"/>
      <c r="AX2709"/>
      <c r="AY2709"/>
      <c r="AZ2709"/>
      <c r="BA2709"/>
      <c r="BB2709"/>
      <c r="BC2709"/>
      <c r="BD2709"/>
      <c r="BE2709"/>
      <c r="BF2709"/>
      <c r="BG2709"/>
      <c r="BH2709"/>
      <c r="BI2709"/>
      <c r="BJ2709"/>
      <c r="BK2709"/>
      <c r="BL2709"/>
      <c r="BM2709"/>
      <c r="BN2709"/>
      <c r="BO2709"/>
      <c r="BP2709"/>
      <c r="BQ2709"/>
      <c r="BR2709"/>
      <c r="BS2709"/>
      <c r="BT2709"/>
    </row>
    <row r="2710" spans="1:72" s="8" customFormat="1" x14ac:dyDescent="0.25">
      <c r="A2710" s="93"/>
      <c r="B2710" s="93"/>
      <c r="C2710" s="93"/>
      <c r="D2710" s="93"/>
      <c r="E2710" s="104"/>
      <c r="F2710" s="104"/>
      <c r="G2710" s="104"/>
      <c r="H2710" s="104"/>
      <c r="I2710" s="104"/>
      <c r="J2710" s="104"/>
      <c r="K2710" s="104"/>
      <c r="L2710" s="104"/>
      <c r="M2710"/>
      <c r="N2710"/>
      <c r="O2710"/>
      <c r="P2710"/>
      <c r="Q2710"/>
      <c r="R2710"/>
      <c r="S2710"/>
      <c r="T2710"/>
      <c r="U2710"/>
      <c r="V2710"/>
      <c r="W2710"/>
      <c r="X2710"/>
      <c r="Y2710"/>
      <c r="Z2710"/>
      <c r="AA2710"/>
      <c r="AB2710"/>
      <c r="AC2710"/>
      <c r="AD2710"/>
      <c r="AE2710"/>
      <c r="AF2710"/>
      <c r="AG2710"/>
      <c r="AH2710"/>
      <c r="AI2710"/>
      <c r="AJ2710"/>
      <c r="AK2710"/>
      <c r="AL2710"/>
      <c r="AM2710"/>
      <c r="AN2710"/>
      <c r="AO2710"/>
      <c r="AP2710"/>
      <c r="AQ2710"/>
      <c r="AR2710"/>
      <c r="AS2710"/>
      <c r="AT2710"/>
      <c r="AU2710"/>
      <c r="AV2710"/>
      <c r="AW2710"/>
      <c r="AX2710"/>
      <c r="AY2710"/>
      <c r="AZ2710"/>
      <c r="BA2710"/>
      <c r="BB2710"/>
      <c r="BC2710"/>
      <c r="BD2710"/>
      <c r="BE2710"/>
      <c r="BF2710"/>
      <c r="BG2710"/>
      <c r="BH2710"/>
      <c r="BI2710"/>
      <c r="BJ2710"/>
      <c r="BK2710"/>
      <c r="BL2710"/>
      <c r="BM2710"/>
      <c r="BN2710"/>
      <c r="BO2710"/>
      <c r="BP2710"/>
      <c r="BQ2710"/>
      <c r="BR2710"/>
      <c r="BS2710"/>
      <c r="BT2710"/>
    </row>
    <row r="2711" spans="1:72" s="8" customFormat="1" x14ac:dyDescent="0.25">
      <c r="A2711" s="93"/>
      <c r="B2711" s="93"/>
      <c r="C2711" s="93"/>
      <c r="D2711" s="93"/>
      <c r="E2711" s="104"/>
      <c r="F2711" s="104"/>
      <c r="G2711" s="104"/>
      <c r="H2711" s="104"/>
      <c r="I2711" s="104"/>
      <c r="J2711" s="104"/>
      <c r="K2711" s="104"/>
      <c r="L2711" s="104"/>
      <c r="M2711"/>
      <c r="N2711"/>
      <c r="O2711"/>
      <c r="P2711"/>
      <c r="Q2711"/>
      <c r="R2711"/>
      <c r="S2711"/>
      <c r="T2711"/>
      <c r="U2711"/>
      <c r="V2711"/>
      <c r="W2711"/>
      <c r="X2711"/>
      <c r="Y2711"/>
      <c r="Z2711"/>
      <c r="AA2711"/>
      <c r="AB2711"/>
      <c r="AC2711"/>
      <c r="AD2711"/>
      <c r="AE2711"/>
      <c r="AF2711"/>
      <c r="AG2711"/>
      <c r="AH2711"/>
      <c r="AI2711"/>
      <c r="AJ2711"/>
      <c r="AK2711"/>
      <c r="AL2711"/>
      <c r="AM2711"/>
      <c r="AN2711"/>
      <c r="AO2711"/>
      <c r="AP2711"/>
      <c r="AQ2711"/>
      <c r="AR2711"/>
      <c r="AS2711"/>
      <c r="AT2711"/>
      <c r="AU2711"/>
      <c r="AV2711"/>
      <c r="AW2711"/>
      <c r="AX2711"/>
      <c r="AY2711"/>
      <c r="AZ2711"/>
      <c r="BA2711"/>
      <c r="BB2711"/>
      <c r="BC2711"/>
      <c r="BD2711"/>
      <c r="BE2711"/>
      <c r="BF2711"/>
      <c r="BG2711"/>
      <c r="BH2711"/>
      <c r="BI2711"/>
      <c r="BJ2711"/>
      <c r="BK2711"/>
      <c r="BL2711"/>
      <c r="BM2711"/>
      <c r="BN2711"/>
      <c r="BO2711"/>
      <c r="BP2711"/>
      <c r="BQ2711"/>
      <c r="BR2711"/>
      <c r="BS2711"/>
      <c r="BT2711"/>
    </row>
    <row r="2712" spans="1:72" s="8" customFormat="1" x14ac:dyDescent="0.25">
      <c r="A2712" s="93"/>
      <c r="B2712" s="93"/>
      <c r="C2712" s="93"/>
      <c r="D2712" s="93"/>
      <c r="E2712" s="104"/>
      <c r="F2712" s="104"/>
      <c r="G2712" s="104"/>
      <c r="H2712" s="104"/>
      <c r="I2712" s="104"/>
      <c r="J2712" s="104"/>
      <c r="K2712" s="104"/>
      <c r="L2712" s="104"/>
      <c r="M2712"/>
      <c r="N2712"/>
      <c r="O2712"/>
      <c r="P2712"/>
      <c r="Q2712"/>
      <c r="R2712"/>
      <c r="S2712"/>
      <c r="T2712"/>
      <c r="U2712"/>
      <c r="V2712"/>
      <c r="W2712"/>
      <c r="X2712"/>
      <c r="Y2712"/>
      <c r="Z2712"/>
      <c r="AA2712"/>
      <c r="AB2712"/>
      <c r="AC2712"/>
      <c r="AD2712"/>
      <c r="AE2712"/>
      <c r="AF2712"/>
      <c r="AG2712"/>
      <c r="AH2712"/>
      <c r="AI2712"/>
      <c r="AJ2712"/>
      <c r="AK2712"/>
      <c r="AL2712"/>
      <c r="AM2712"/>
      <c r="AN2712"/>
      <c r="AO2712"/>
      <c r="AP2712"/>
      <c r="AQ2712"/>
      <c r="AR2712"/>
      <c r="AS2712"/>
      <c r="AT2712"/>
      <c r="AU2712"/>
      <c r="AV2712"/>
      <c r="AW2712"/>
      <c r="AX2712"/>
      <c r="AY2712"/>
      <c r="AZ2712"/>
      <c r="BA2712"/>
      <c r="BB2712"/>
      <c r="BC2712"/>
      <c r="BD2712"/>
      <c r="BE2712"/>
      <c r="BF2712"/>
      <c r="BG2712"/>
      <c r="BH2712"/>
      <c r="BI2712"/>
      <c r="BJ2712"/>
      <c r="BK2712"/>
      <c r="BL2712"/>
      <c r="BM2712"/>
      <c r="BN2712"/>
      <c r="BO2712"/>
      <c r="BP2712"/>
      <c r="BQ2712"/>
      <c r="BR2712"/>
      <c r="BS2712"/>
      <c r="BT2712"/>
    </row>
    <row r="2713" spans="1:72" s="8" customFormat="1" x14ac:dyDescent="0.25">
      <c r="A2713" s="93"/>
      <c r="B2713" s="93"/>
      <c r="C2713" s="93"/>
      <c r="D2713" s="93"/>
      <c r="E2713" s="104"/>
      <c r="F2713" s="104"/>
      <c r="G2713" s="104"/>
      <c r="H2713" s="104"/>
      <c r="I2713" s="104"/>
      <c r="J2713" s="104"/>
      <c r="K2713" s="104"/>
      <c r="L2713" s="104"/>
      <c r="M2713"/>
      <c r="N2713"/>
      <c r="O2713"/>
      <c r="P2713"/>
      <c r="Q2713"/>
      <c r="R2713"/>
      <c r="S2713"/>
      <c r="T2713"/>
      <c r="U2713"/>
      <c r="V2713"/>
      <c r="W2713"/>
      <c r="X2713"/>
      <c r="Y2713"/>
      <c r="Z2713"/>
      <c r="AA2713"/>
      <c r="AB2713"/>
      <c r="AC2713"/>
      <c r="AD2713"/>
      <c r="AE2713"/>
      <c r="AF2713"/>
      <c r="AG2713"/>
      <c r="AH2713"/>
      <c r="AI2713"/>
      <c r="AJ2713"/>
      <c r="AK2713"/>
      <c r="AL2713"/>
      <c r="AM2713"/>
      <c r="AN2713"/>
      <c r="AO2713"/>
      <c r="AP2713"/>
      <c r="AQ2713"/>
      <c r="AR2713"/>
      <c r="AS2713"/>
      <c r="AT2713"/>
      <c r="AU2713"/>
      <c r="AV2713"/>
      <c r="AW2713"/>
      <c r="AX2713"/>
      <c r="AY2713"/>
      <c r="AZ2713"/>
      <c r="BA2713"/>
      <c r="BB2713"/>
      <c r="BC2713"/>
      <c r="BD2713"/>
      <c r="BE2713"/>
      <c r="BF2713"/>
      <c r="BG2713"/>
      <c r="BH2713"/>
      <c r="BI2713"/>
      <c r="BJ2713"/>
      <c r="BK2713"/>
      <c r="BL2713"/>
      <c r="BM2713"/>
      <c r="BN2713"/>
      <c r="BO2713"/>
      <c r="BP2713"/>
      <c r="BQ2713"/>
      <c r="BR2713"/>
      <c r="BS2713"/>
      <c r="BT2713"/>
    </row>
    <row r="2714" spans="1:72" s="8" customFormat="1" x14ac:dyDescent="0.25">
      <c r="A2714" s="93"/>
      <c r="B2714" s="93"/>
      <c r="C2714" s="93"/>
      <c r="D2714" s="93"/>
      <c r="E2714" s="104"/>
      <c r="F2714" s="104"/>
      <c r="G2714" s="104"/>
      <c r="H2714" s="104"/>
      <c r="I2714" s="104"/>
      <c r="J2714" s="104"/>
      <c r="K2714" s="104"/>
      <c r="L2714" s="104"/>
      <c r="M2714"/>
      <c r="N2714"/>
      <c r="O2714"/>
      <c r="P2714"/>
      <c r="Q2714"/>
      <c r="R2714"/>
      <c r="S2714"/>
      <c r="T2714"/>
      <c r="U2714"/>
      <c r="V2714"/>
      <c r="W2714"/>
      <c r="X2714"/>
      <c r="Y2714"/>
      <c r="Z2714"/>
      <c r="AA2714"/>
      <c r="AB2714"/>
      <c r="AC2714"/>
      <c r="AD2714"/>
      <c r="AE2714"/>
      <c r="AF2714"/>
      <c r="AG2714"/>
      <c r="AH2714"/>
      <c r="AI2714"/>
      <c r="AJ2714"/>
      <c r="AK2714"/>
      <c r="AL2714"/>
      <c r="AM2714"/>
      <c r="AN2714"/>
      <c r="AO2714"/>
      <c r="AP2714"/>
      <c r="AQ2714"/>
      <c r="AR2714"/>
      <c r="AS2714"/>
      <c r="AT2714"/>
      <c r="AU2714"/>
      <c r="AV2714"/>
      <c r="AW2714"/>
      <c r="AX2714"/>
      <c r="AY2714"/>
      <c r="AZ2714"/>
      <c r="BA2714"/>
      <c r="BB2714"/>
      <c r="BC2714"/>
      <c r="BD2714"/>
      <c r="BE2714"/>
      <c r="BF2714"/>
      <c r="BG2714"/>
      <c r="BH2714"/>
      <c r="BI2714"/>
      <c r="BJ2714"/>
      <c r="BK2714"/>
      <c r="BL2714"/>
      <c r="BM2714"/>
      <c r="BN2714"/>
      <c r="BO2714"/>
      <c r="BP2714"/>
      <c r="BQ2714"/>
      <c r="BR2714"/>
      <c r="BS2714"/>
      <c r="BT2714"/>
    </row>
    <row r="2715" spans="1:72" s="8" customFormat="1" x14ac:dyDescent="0.25">
      <c r="A2715" s="93"/>
      <c r="B2715" s="93"/>
      <c r="C2715" s="93"/>
      <c r="D2715" s="93"/>
      <c r="E2715" s="104"/>
      <c r="F2715" s="104"/>
      <c r="G2715" s="104"/>
      <c r="H2715" s="104"/>
      <c r="I2715" s="104"/>
      <c r="J2715" s="104"/>
      <c r="K2715" s="104"/>
      <c r="L2715" s="104"/>
      <c r="M2715"/>
      <c r="N2715"/>
      <c r="O2715"/>
      <c r="P2715"/>
      <c r="Q2715"/>
      <c r="R2715"/>
      <c r="S2715"/>
      <c r="T2715"/>
      <c r="U2715"/>
      <c r="V2715"/>
      <c r="W2715"/>
      <c r="X2715"/>
      <c r="Y2715"/>
      <c r="Z2715"/>
      <c r="AA2715"/>
      <c r="AB2715"/>
      <c r="AC2715"/>
      <c r="AD2715"/>
      <c r="AE2715"/>
      <c r="AF2715"/>
      <c r="AG2715"/>
      <c r="AH2715"/>
      <c r="AI2715"/>
      <c r="AJ2715"/>
      <c r="AK2715"/>
      <c r="AL2715"/>
      <c r="AM2715"/>
      <c r="AN2715"/>
      <c r="AO2715"/>
      <c r="AP2715"/>
      <c r="AQ2715"/>
      <c r="AR2715"/>
      <c r="AS2715"/>
      <c r="AT2715"/>
      <c r="AU2715"/>
      <c r="AV2715"/>
      <c r="AW2715"/>
      <c r="AX2715"/>
      <c r="AY2715"/>
      <c r="AZ2715"/>
      <c r="BA2715"/>
      <c r="BB2715"/>
      <c r="BC2715"/>
      <c r="BD2715"/>
      <c r="BE2715"/>
      <c r="BF2715"/>
      <c r="BG2715"/>
      <c r="BH2715"/>
      <c r="BI2715"/>
      <c r="BJ2715"/>
      <c r="BK2715"/>
      <c r="BL2715"/>
      <c r="BM2715"/>
      <c r="BN2715"/>
      <c r="BO2715"/>
      <c r="BP2715"/>
      <c r="BQ2715"/>
      <c r="BR2715"/>
      <c r="BS2715"/>
      <c r="BT2715"/>
    </row>
    <row r="2716" spans="1:72" s="8" customFormat="1" x14ac:dyDescent="0.25">
      <c r="A2716" s="93"/>
      <c r="B2716" s="93"/>
      <c r="C2716" s="93"/>
      <c r="D2716" s="93"/>
      <c r="E2716" s="104"/>
      <c r="F2716" s="104"/>
      <c r="G2716" s="104"/>
      <c r="H2716" s="104"/>
      <c r="I2716" s="104"/>
      <c r="J2716" s="104"/>
      <c r="K2716" s="104"/>
      <c r="L2716" s="104"/>
      <c r="M2716"/>
      <c r="N2716"/>
      <c r="O2716"/>
      <c r="P2716"/>
      <c r="Q2716"/>
      <c r="R2716"/>
      <c r="S2716"/>
      <c r="T2716"/>
      <c r="U2716"/>
      <c r="V2716"/>
      <c r="W2716"/>
      <c r="X2716"/>
      <c r="Y2716"/>
      <c r="Z2716"/>
      <c r="AA2716"/>
      <c r="AB2716"/>
      <c r="AC2716"/>
      <c r="AD2716"/>
      <c r="AE2716"/>
      <c r="AF2716"/>
      <c r="AG2716"/>
      <c r="AH2716"/>
      <c r="AI2716"/>
      <c r="AJ2716"/>
      <c r="AK2716"/>
      <c r="AL2716"/>
      <c r="AM2716"/>
      <c r="AN2716"/>
      <c r="AO2716"/>
      <c r="AP2716"/>
      <c r="AQ2716"/>
      <c r="AR2716"/>
      <c r="AS2716"/>
      <c r="AT2716"/>
      <c r="AU2716"/>
      <c r="AV2716"/>
      <c r="AW2716"/>
      <c r="AX2716"/>
      <c r="AY2716"/>
      <c r="AZ2716"/>
      <c r="BA2716"/>
      <c r="BB2716"/>
      <c r="BC2716"/>
      <c r="BD2716"/>
      <c r="BE2716"/>
      <c r="BF2716"/>
      <c r="BG2716"/>
      <c r="BH2716"/>
      <c r="BI2716"/>
      <c r="BJ2716"/>
      <c r="BK2716"/>
      <c r="BL2716"/>
      <c r="BM2716"/>
      <c r="BN2716"/>
      <c r="BO2716"/>
      <c r="BP2716"/>
      <c r="BQ2716"/>
      <c r="BR2716"/>
      <c r="BS2716"/>
      <c r="BT2716"/>
    </row>
    <row r="2717" spans="1:72" s="8" customFormat="1" x14ac:dyDescent="0.25">
      <c r="A2717" s="93"/>
      <c r="B2717" s="93"/>
      <c r="C2717" s="93"/>
      <c r="D2717" s="93"/>
      <c r="E2717" s="104"/>
      <c r="F2717" s="104"/>
      <c r="G2717" s="104"/>
      <c r="H2717" s="104"/>
      <c r="I2717" s="104"/>
      <c r="J2717" s="104"/>
      <c r="K2717" s="104"/>
      <c r="L2717" s="104"/>
      <c r="M2717"/>
      <c r="N2717"/>
      <c r="O2717"/>
      <c r="P2717"/>
      <c r="Q2717"/>
      <c r="R2717"/>
      <c r="S2717"/>
      <c r="T2717"/>
      <c r="U2717"/>
      <c r="V2717"/>
      <c r="W2717"/>
      <c r="X2717"/>
      <c r="Y2717"/>
      <c r="Z2717"/>
      <c r="AA2717"/>
      <c r="AB2717"/>
      <c r="AC2717"/>
      <c r="AD2717"/>
      <c r="AE2717"/>
      <c r="AF2717"/>
      <c r="AG2717"/>
      <c r="AH2717"/>
      <c r="AI2717"/>
      <c r="AJ2717"/>
      <c r="AK2717"/>
      <c r="AL2717"/>
      <c r="AM2717"/>
      <c r="AN2717"/>
      <c r="AO2717"/>
      <c r="AP2717"/>
      <c r="AQ2717"/>
      <c r="AR2717"/>
      <c r="AS2717"/>
      <c r="AT2717"/>
      <c r="AU2717"/>
      <c r="AV2717"/>
      <c r="AW2717"/>
      <c r="AX2717"/>
      <c r="AY2717"/>
      <c r="AZ2717"/>
      <c r="BA2717"/>
      <c r="BB2717"/>
      <c r="BC2717"/>
      <c r="BD2717"/>
      <c r="BE2717"/>
      <c r="BF2717"/>
      <c r="BG2717"/>
      <c r="BH2717"/>
      <c r="BI2717"/>
      <c r="BJ2717"/>
      <c r="BK2717"/>
      <c r="BL2717"/>
      <c r="BM2717"/>
      <c r="BN2717"/>
      <c r="BO2717"/>
      <c r="BP2717"/>
      <c r="BQ2717"/>
      <c r="BR2717"/>
      <c r="BS2717"/>
      <c r="BT2717"/>
    </row>
    <row r="2718" spans="1:72" s="8" customFormat="1" x14ac:dyDescent="0.25">
      <c r="A2718" s="93"/>
      <c r="B2718" s="93"/>
      <c r="C2718" s="93"/>
      <c r="D2718" s="93"/>
      <c r="E2718" s="104"/>
      <c r="F2718" s="104"/>
      <c r="G2718" s="104"/>
      <c r="H2718" s="104"/>
      <c r="I2718" s="104"/>
      <c r="J2718" s="104"/>
      <c r="K2718" s="104"/>
      <c r="L2718" s="104"/>
      <c r="M2718"/>
      <c r="N2718"/>
      <c r="O2718"/>
      <c r="P2718"/>
      <c r="Q2718"/>
      <c r="R2718"/>
      <c r="S2718"/>
      <c r="T2718"/>
      <c r="U2718"/>
      <c r="V2718"/>
      <c r="W2718"/>
      <c r="X2718"/>
      <c r="Y2718"/>
      <c r="Z2718"/>
      <c r="AA2718"/>
      <c r="AB2718"/>
      <c r="AC2718"/>
      <c r="AD2718"/>
      <c r="AE2718"/>
      <c r="AF2718"/>
      <c r="AG2718"/>
      <c r="AH2718"/>
      <c r="AI2718"/>
      <c r="AJ2718"/>
      <c r="AK2718"/>
      <c r="AL2718"/>
      <c r="AM2718"/>
      <c r="AN2718"/>
      <c r="AO2718"/>
      <c r="AP2718"/>
      <c r="AQ2718"/>
      <c r="AR2718"/>
      <c r="AS2718"/>
      <c r="AT2718"/>
      <c r="AU2718"/>
      <c r="AV2718"/>
      <c r="AW2718"/>
      <c r="AX2718"/>
      <c r="AY2718"/>
      <c r="AZ2718"/>
      <c r="BA2718"/>
      <c r="BB2718"/>
      <c r="BC2718"/>
      <c r="BD2718"/>
      <c r="BE2718"/>
      <c r="BF2718"/>
      <c r="BG2718"/>
      <c r="BH2718"/>
      <c r="BI2718"/>
      <c r="BJ2718"/>
      <c r="BK2718"/>
      <c r="BL2718"/>
      <c r="BM2718"/>
      <c r="BN2718"/>
      <c r="BO2718"/>
      <c r="BP2718"/>
      <c r="BQ2718"/>
      <c r="BR2718"/>
      <c r="BS2718"/>
      <c r="BT2718"/>
    </row>
    <row r="2719" spans="1:72" s="8" customFormat="1" x14ac:dyDescent="0.25">
      <c r="A2719" s="93"/>
      <c r="B2719" s="93"/>
      <c r="C2719" s="93"/>
      <c r="D2719" s="93"/>
      <c r="E2719" s="104"/>
      <c r="F2719" s="104"/>
      <c r="G2719" s="104"/>
      <c r="H2719" s="104"/>
      <c r="I2719" s="104"/>
      <c r="J2719" s="104"/>
      <c r="K2719" s="104"/>
      <c r="L2719" s="104"/>
      <c r="M2719"/>
      <c r="N2719"/>
      <c r="O2719"/>
      <c r="P2719"/>
      <c r="Q2719"/>
      <c r="R2719"/>
      <c r="S2719"/>
      <c r="T2719"/>
      <c r="U2719"/>
      <c r="V2719"/>
      <c r="W2719"/>
      <c r="X2719"/>
      <c r="Y2719"/>
      <c r="Z2719"/>
      <c r="AA2719"/>
      <c r="AB2719"/>
      <c r="AC2719"/>
      <c r="AD2719"/>
      <c r="AE2719"/>
      <c r="AF2719"/>
      <c r="AG2719"/>
      <c r="AH2719"/>
      <c r="AI2719"/>
      <c r="AJ2719"/>
      <c r="AK2719"/>
      <c r="AL2719"/>
      <c r="AM2719"/>
      <c r="AN2719"/>
      <c r="AO2719"/>
      <c r="AP2719"/>
      <c r="AQ2719"/>
      <c r="AR2719"/>
      <c r="AS2719"/>
      <c r="AT2719"/>
      <c r="AU2719"/>
      <c r="AV2719"/>
      <c r="AW2719"/>
      <c r="AX2719"/>
      <c r="AY2719"/>
      <c r="AZ2719"/>
      <c r="BA2719"/>
      <c r="BB2719"/>
      <c r="BC2719"/>
      <c r="BD2719"/>
      <c r="BE2719"/>
      <c r="BF2719"/>
      <c r="BG2719"/>
      <c r="BH2719"/>
      <c r="BI2719"/>
      <c r="BJ2719"/>
      <c r="BK2719"/>
      <c r="BL2719"/>
      <c r="BM2719"/>
      <c r="BN2719"/>
      <c r="BO2719"/>
      <c r="BP2719"/>
      <c r="BQ2719"/>
      <c r="BR2719"/>
      <c r="BS2719"/>
      <c r="BT2719"/>
    </row>
    <row r="2720" spans="1:72" s="8" customFormat="1" x14ac:dyDescent="0.25">
      <c r="A2720" s="93"/>
      <c r="B2720" s="93"/>
      <c r="C2720" s="93"/>
      <c r="D2720" s="93"/>
      <c r="E2720" s="104"/>
      <c r="F2720" s="104"/>
      <c r="G2720" s="104"/>
      <c r="H2720" s="104"/>
      <c r="I2720" s="104"/>
      <c r="J2720" s="104"/>
      <c r="K2720" s="104"/>
      <c r="L2720" s="104"/>
      <c r="M2720"/>
      <c r="N2720"/>
      <c r="O2720"/>
      <c r="P2720"/>
      <c r="Q2720"/>
      <c r="R2720"/>
      <c r="S2720"/>
      <c r="T2720"/>
      <c r="U2720"/>
      <c r="V2720"/>
      <c r="W2720"/>
      <c r="X2720"/>
      <c r="Y2720"/>
      <c r="Z2720"/>
      <c r="AA2720"/>
      <c r="AB2720"/>
      <c r="AC2720"/>
      <c r="AD2720"/>
      <c r="AE2720"/>
      <c r="AF2720"/>
      <c r="AG2720"/>
      <c r="AH2720"/>
      <c r="AI2720"/>
      <c r="AJ2720"/>
      <c r="AK2720"/>
      <c r="AL2720"/>
      <c r="AM2720"/>
      <c r="AN2720"/>
      <c r="AO2720"/>
      <c r="AP2720"/>
      <c r="AQ2720"/>
      <c r="AR2720"/>
      <c r="AS2720"/>
      <c r="AT2720"/>
      <c r="AU2720"/>
      <c r="AV2720"/>
      <c r="AW2720"/>
      <c r="AX2720"/>
      <c r="AY2720"/>
      <c r="AZ2720"/>
      <c r="BA2720"/>
      <c r="BB2720"/>
      <c r="BC2720"/>
      <c r="BD2720"/>
      <c r="BE2720"/>
      <c r="BF2720"/>
      <c r="BG2720"/>
      <c r="BH2720"/>
      <c r="BI2720"/>
      <c r="BJ2720"/>
      <c r="BK2720"/>
      <c r="BL2720"/>
      <c r="BM2720"/>
      <c r="BN2720"/>
      <c r="BO2720"/>
      <c r="BP2720"/>
      <c r="BQ2720"/>
      <c r="BR2720"/>
      <c r="BS2720"/>
      <c r="BT2720"/>
    </row>
    <row r="2721" spans="1:72" s="8" customFormat="1" x14ac:dyDescent="0.25">
      <c r="A2721" s="93"/>
      <c r="B2721" s="93"/>
      <c r="C2721" s="93"/>
      <c r="D2721" s="93"/>
      <c r="E2721" s="104"/>
      <c r="F2721" s="104"/>
      <c r="G2721" s="104"/>
      <c r="H2721" s="104"/>
      <c r="I2721" s="104"/>
      <c r="J2721" s="104"/>
      <c r="K2721" s="104"/>
      <c r="L2721" s="104"/>
      <c r="M2721"/>
      <c r="N2721"/>
      <c r="O2721"/>
      <c r="P2721"/>
      <c r="Q2721"/>
      <c r="R2721"/>
      <c r="S2721"/>
      <c r="T2721"/>
      <c r="U2721"/>
      <c r="V2721"/>
      <c r="W2721"/>
      <c r="X2721"/>
      <c r="Y2721"/>
      <c r="Z2721"/>
      <c r="AA2721"/>
      <c r="AB2721"/>
      <c r="AC2721"/>
      <c r="AD2721"/>
      <c r="AE2721"/>
      <c r="AF2721"/>
      <c r="AG2721"/>
      <c r="AH2721"/>
      <c r="AI2721"/>
      <c r="AJ2721"/>
      <c r="AK2721"/>
      <c r="AL2721"/>
      <c r="AM2721"/>
      <c r="AN2721"/>
      <c r="AO2721"/>
      <c r="AP2721"/>
      <c r="AQ2721"/>
      <c r="AR2721"/>
      <c r="AS2721"/>
      <c r="AT2721"/>
      <c r="AU2721"/>
      <c r="AV2721"/>
      <c r="AW2721"/>
      <c r="AX2721"/>
      <c r="AY2721"/>
      <c r="AZ2721"/>
      <c r="BA2721"/>
      <c r="BB2721"/>
      <c r="BC2721"/>
      <c r="BD2721"/>
      <c r="BE2721"/>
      <c r="BF2721"/>
      <c r="BG2721"/>
      <c r="BH2721"/>
      <c r="BI2721"/>
      <c r="BJ2721"/>
      <c r="BK2721"/>
      <c r="BL2721"/>
      <c r="BM2721"/>
      <c r="BN2721"/>
      <c r="BO2721"/>
      <c r="BP2721"/>
      <c r="BQ2721"/>
      <c r="BR2721"/>
      <c r="BS2721"/>
      <c r="BT2721"/>
    </row>
    <row r="2722" spans="1:72" s="8" customFormat="1" x14ac:dyDescent="0.25">
      <c r="A2722" s="93"/>
      <c r="B2722" s="93"/>
      <c r="C2722" s="93"/>
      <c r="D2722" s="93"/>
      <c r="E2722" s="104"/>
      <c r="F2722" s="104"/>
      <c r="G2722" s="104"/>
      <c r="H2722" s="104"/>
      <c r="I2722" s="104"/>
      <c r="J2722" s="104"/>
      <c r="K2722" s="104"/>
      <c r="L2722" s="104"/>
      <c r="M2722"/>
      <c r="N2722"/>
      <c r="O2722"/>
      <c r="P2722"/>
      <c r="Q2722"/>
      <c r="R2722"/>
      <c r="S2722"/>
      <c r="T2722"/>
      <c r="U2722"/>
      <c r="V2722"/>
      <c r="W2722"/>
      <c r="X2722"/>
      <c r="Y2722"/>
      <c r="Z2722"/>
      <c r="AA2722"/>
      <c r="AB2722"/>
      <c r="AC2722"/>
      <c r="AD2722"/>
      <c r="AE2722"/>
      <c r="AF2722"/>
      <c r="AG2722"/>
      <c r="AH2722"/>
      <c r="AI2722"/>
      <c r="AJ2722"/>
      <c r="AK2722"/>
      <c r="AL2722"/>
      <c r="AM2722"/>
      <c r="AN2722"/>
      <c r="AO2722"/>
      <c r="AP2722"/>
      <c r="AQ2722"/>
      <c r="AR2722"/>
      <c r="AS2722"/>
      <c r="AT2722"/>
      <c r="AU2722"/>
      <c r="AV2722"/>
      <c r="AW2722"/>
      <c r="AX2722"/>
      <c r="AY2722"/>
      <c r="AZ2722"/>
      <c r="BA2722"/>
      <c r="BB2722"/>
      <c r="BC2722"/>
      <c r="BD2722"/>
      <c r="BE2722"/>
      <c r="BF2722"/>
      <c r="BG2722"/>
      <c r="BH2722"/>
      <c r="BI2722"/>
      <c r="BJ2722"/>
      <c r="BK2722"/>
      <c r="BL2722"/>
      <c r="BM2722"/>
      <c r="BN2722"/>
      <c r="BO2722"/>
      <c r="BP2722"/>
      <c r="BQ2722"/>
      <c r="BR2722"/>
      <c r="BS2722"/>
      <c r="BT2722"/>
    </row>
    <row r="2723" spans="1:72" s="8" customFormat="1" x14ac:dyDescent="0.25">
      <c r="A2723" s="93"/>
      <c r="B2723" s="93"/>
      <c r="C2723" s="93"/>
      <c r="D2723" s="93"/>
      <c r="E2723" s="104"/>
      <c r="F2723" s="104"/>
      <c r="G2723" s="104"/>
      <c r="H2723" s="104"/>
      <c r="I2723" s="104"/>
      <c r="J2723" s="104"/>
      <c r="K2723" s="104"/>
      <c r="L2723" s="104"/>
      <c r="M2723"/>
      <c r="N2723"/>
      <c r="O2723"/>
      <c r="P2723"/>
      <c r="Q2723"/>
      <c r="R2723"/>
      <c r="S2723"/>
      <c r="T2723"/>
      <c r="U2723"/>
      <c r="V2723"/>
      <c r="W2723"/>
      <c r="X2723"/>
      <c r="Y2723"/>
      <c r="Z2723"/>
      <c r="AA2723"/>
      <c r="AB2723"/>
      <c r="AC2723"/>
      <c r="AD2723"/>
      <c r="AE2723"/>
      <c r="AF2723"/>
      <c r="AG2723"/>
      <c r="AH2723"/>
      <c r="AI2723"/>
      <c r="AJ2723"/>
      <c r="AK2723"/>
      <c r="AL2723"/>
      <c r="AM2723"/>
      <c r="AN2723"/>
      <c r="AO2723"/>
      <c r="AP2723"/>
      <c r="AQ2723"/>
      <c r="AR2723"/>
      <c r="AS2723"/>
      <c r="AT2723"/>
      <c r="AU2723"/>
      <c r="AV2723"/>
      <c r="AW2723"/>
      <c r="AX2723"/>
      <c r="AY2723"/>
      <c r="AZ2723"/>
      <c r="BA2723"/>
      <c r="BB2723"/>
      <c r="BC2723"/>
      <c r="BD2723"/>
      <c r="BE2723"/>
      <c r="BF2723"/>
      <c r="BG2723"/>
      <c r="BH2723"/>
      <c r="BI2723"/>
      <c r="BJ2723"/>
      <c r="BK2723"/>
      <c r="BL2723"/>
      <c r="BM2723"/>
      <c r="BN2723"/>
      <c r="BO2723"/>
      <c r="BP2723"/>
      <c r="BQ2723"/>
      <c r="BR2723"/>
      <c r="BS2723"/>
      <c r="BT2723"/>
    </row>
    <row r="2724" spans="1:72" s="8" customFormat="1" x14ac:dyDescent="0.25">
      <c r="A2724" s="93"/>
      <c r="B2724" s="93"/>
      <c r="C2724" s="93"/>
      <c r="D2724" s="93"/>
      <c r="E2724" s="104"/>
      <c r="F2724" s="104"/>
      <c r="G2724" s="104"/>
      <c r="H2724" s="104"/>
      <c r="I2724" s="104"/>
      <c r="J2724" s="104"/>
      <c r="K2724" s="104"/>
      <c r="L2724" s="104"/>
      <c r="M2724"/>
      <c r="N2724"/>
      <c r="O2724"/>
      <c r="P2724"/>
      <c r="Q2724"/>
      <c r="R2724"/>
      <c r="S2724"/>
      <c r="T2724"/>
      <c r="U2724"/>
      <c r="V2724"/>
      <c r="W2724"/>
      <c r="X2724"/>
      <c r="Y2724"/>
      <c r="Z2724"/>
      <c r="AA2724"/>
      <c r="AB2724"/>
      <c r="AC2724"/>
      <c r="AD2724"/>
      <c r="AE2724"/>
      <c r="AF2724"/>
      <c r="AG2724"/>
      <c r="AH2724"/>
      <c r="AI2724"/>
      <c r="AJ2724"/>
      <c r="AK2724"/>
      <c r="AL2724"/>
      <c r="AM2724"/>
      <c r="AN2724"/>
      <c r="AO2724"/>
      <c r="AP2724"/>
      <c r="AQ2724"/>
      <c r="AR2724"/>
      <c r="AS2724"/>
      <c r="AT2724"/>
      <c r="AU2724"/>
      <c r="AV2724"/>
      <c r="AW2724"/>
      <c r="AX2724"/>
      <c r="AY2724"/>
      <c r="AZ2724"/>
      <c r="BA2724"/>
      <c r="BB2724"/>
      <c r="BC2724"/>
      <c r="BD2724"/>
      <c r="BE2724"/>
      <c r="BF2724"/>
      <c r="BG2724"/>
      <c r="BH2724"/>
      <c r="BI2724"/>
      <c r="BJ2724"/>
      <c r="BK2724"/>
      <c r="BL2724"/>
      <c r="BM2724"/>
      <c r="BN2724"/>
      <c r="BO2724"/>
      <c r="BP2724"/>
      <c r="BQ2724"/>
      <c r="BR2724"/>
      <c r="BS2724"/>
      <c r="BT2724"/>
    </row>
    <row r="2725" spans="1:72" s="8" customFormat="1" x14ac:dyDescent="0.25">
      <c r="A2725" s="93"/>
      <c r="B2725" s="93"/>
      <c r="C2725" s="93"/>
      <c r="D2725" s="93"/>
      <c r="E2725" s="104"/>
      <c r="F2725" s="104"/>
      <c r="G2725" s="104"/>
      <c r="H2725" s="104"/>
      <c r="I2725" s="104"/>
      <c r="J2725" s="104"/>
      <c r="K2725" s="104"/>
      <c r="L2725" s="104"/>
      <c r="M2725"/>
      <c r="N2725"/>
      <c r="O2725"/>
      <c r="P2725"/>
      <c r="Q2725"/>
      <c r="R2725"/>
      <c r="S2725"/>
      <c r="T2725"/>
      <c r="U2725"/>
      <c r="V2725"/>
      <c r="W2725"/>
      <c r="X2725"/>
      <c r="Y2725"/>
      <c r="Z2725"/>
      <c r="AA2725"/>
      <c r="AB2725"/>
      <c r="AC2725"/>
      <c r="AD2725"/>
      <c r="AE2725"/>
      <c r="AF2725"/>
      <c r="AG2725"/>
      <c r="AH2725"/>
      <c r="AI2725"/>
      <c r="AJ2725"/>
      <c r="AK2725"/>
      <c r="AL2725"/>
      <c r="AM2725"/>
      <c r="AN2725"/>
      <c r="AO2725"/>
      <c r="AP2725"/>
      <c r="AQ2725"/>
      <c r="AR2725"/>
      <c r="AS2725"/>
      <c r="AT2725"/>
      <c r="AU2725"/>
      <c r="AV2725"/>
      <c r="AW2725"/>
      <c r="AX2725"/>
      <c r="AY2725"/>
      <c r="AZ2725"/>
      <c r="BA2725"/>
      <c r="BB2725"/>
      <c r="BC2725"/>
      <c r="BD2725"/>
      <c r="BE2725"/>
      <c r="BF2725"/>
      <c r="BG2725"/>
      <c r="BH2725"/>
      <c r="BI2725"/>
      <c r="BJ2725"/>
      <c r="BK2725"/>
      <c r="BL2725"/>
      <c r="BM2725"/>
      <c r="BN2725"/>
      <c r="BO2725"/>
      <c r="BP2725"/>
      <c r="BQ2725"/>
      <c r="BR2725"/>
      <c r="BS2725"/>
      <c r="BT2725"/>
    </row>
    <row r="2726" spans="1:72" s="8" customFormat="1" x14ac:dyDescent="0.25">
      <c r="A2726" s="93"/>
      <c r="B2726" s="93"/>
      <c r="C2726" s="93"/>
      <c r="D2726" s="93"/>
      <c r="E2726" s="104"/>
      <c r="F2726" s="104"/>
      <c r="G2726" s="104"/>
      <c r="H2726" s="104"/>
      <c r="I2726" s="104"/>
      <c r="J2726" s="104"/>
      <c r="K2726" s="104"/>
      <c r="L2726" s="104"/>
      <c r="M2726"/>
      <c r="N2726"/>
      <c r="O2726"/>
      <c r="P2726"/>
      <c r="Q2726"/>
      <c r="R2726"/>
      <c r="S2726"/>
      <c r="T2726"/>
      <c r="U2726"/>
      <c r="V2726"/>
      <c r="W2726"/>
      <c r="X2726"/>
      <c r="Y2726"/>
      <c r="Z2726"/>
      <c r="AA2726"/>
      <c r="AB2726"/>
      <c r="AC2726"/>
      <c r="AD2726"/>
      <c r="AE2726"/>
      <c r="AF2726"/>
      <c r="AG2726"/>
      <c r="AH2726"/>
      <c r="AI2726"/>
      <c r="AJ2726"/>
      <c r="AK2726"/>
      <c r="AL2726"/>
      <c r="AM2726"/>
      <c r="AN2726"/>
      <c r="AO2726"/>
      <c r="AP2726"/>
      <c r="AQ2726"/>
      <c r="AR2726"/>
      <c r="AS2726"/>
      <c r="AT2726"/>
      <c r="AU2726"/>
      <c r="AV2726"/>
      <c r="AW2726"/>
      <c r="AX2726"/>
      <c r="AY2726"/>
      <c r="AZ2726"/>
      <c r="BA2726"/>
      <c r="BB2726"/>
      <c r="BC2726"/>
      <c r="BD2726"/>
      <c r="BE2726"/>
      <c r="BF2726"/>
      <c r="BG2726"/>
      <c r="BH2726"/>
      <c r="BI2726"/>
      <c r="BJ2726"/>
      <c r="BK2726"/>
      <c r="BL2726"/>
      <c r="BM2726"/>
      <c r="BN2726"/>
      <c r="BO2726"/>
      <c r="BP2726"/>
      <c r="BQ2726"/>
      <c r="BR2726"/>
      <c r="BS2726"/>
      <c r="BT2726"/>
    </row>
    <row r="2727" spans="1:72" s="8" customFormat="1" x14ac:dyDescent="0.25">
      <c r="A2727" s="93"/>
      <c r="B2727" s="93"/>
      <c r="C2727" s="93"/>
      <c r="D2727" s="93"/>
      <c r="E2727" s="104"/>
      <c r="F2727" s="104"/>
      <c r="G2727" s="104"/>
      <c r="H2727" s="104"/>
      <c r="I2727" s="104"/>
      <c r="J2727" s="104"/>
      <c r="K2727" s="104"/>
      <c r="L2727" s="104"/>
      <c r="M2727"/>
      <c r="N2727"/>
      <c r="O2727"/>
      <c r="P2727"/>
      <c r="Q2727"/>
      <c r="R2727"/>
      <c r="S2727"/>
      <c r="T2727"/>
      <c r="U2727"/>
      <c r="V2727"/>
      <c r="W2727"/>
      <c r="X2727"/>
      <c r="Y2727"/>
      <c r="Z2727"/>
      <c r="AA2727"/>
      <c r="AB2727"/>
      <c r="AC2727"/>
      <c r="AD2727"/>
      <c r="AE2727"/>
      <c r="AF2727"/>
      <c r="AG2727"/>
      <c r="AH2727"/>
      <c r="AI2727"/>
      <c r="AJ2727"/>
      <c r="AK2727"/>
      <c r="AL2727"/>
      <c r="AM2727"/>
      <c r="AN2727"/>
      <c r="AO2727"/>
      <c r="AP2727"/>
      <c r="AQ2727"/>
      <c r="AR2727"/>
      <c r="AS2727"/>
      <c r="AT2727"/>
      <c r="AU2727"/>
      <c r="AV2727"/>
      <c r="AW2727"/>
      <c r="AX2727"/>
      <c r="AY2727"/>
      <c r="AZ2727"/>
      <c r="BA2727"/>
      <c r="BB2727"/>
      <c r="BC2727"/>
      <c r="BD2727"/>
      <c r="BE2727"/>
      <c r="BF2727"/>
      <c r="BG2727"/>
      <c r="BH2727"/>
      <c r="BI2727"/>
      <c r="BJ2727"/>
      <c r="BK2727"/>
      <c r="BL2727"/>
      <c r="BM2727"/>
      <c r="BN2727"/>
      <c r="BO2727"/>
      <c r="BP2727"/>
      <c r="BQ2727"/>
      <c r="BR2727"/>
      <c r="BS2727"/>
      <c r="BT2727"/>
    </row>
    <row r="2728" spans="1:72" s="8" customFormat="1" x14ac:dyDescent="0.25">
      <c r="A2728" s="93"/>
      <c r="B2728" s="93"/>
      <c r="C2728" s="93"/>
      <c r="D2728" s="93"/>
      <c r="E2728" s="104"/>
      <c r="F2728" s="104"/>
      <c r="G2728" s="104"/>
      <c r="H2728" s="104"/>
      <c r="I2728" s="104"/>
      <c r="J2728" s="104"/>
      <c r="K2728" s="104"/>
      <c r="L2728" s="104"/>
      <c r="M2728"/>
      <c r="N2728"/>
      <c r="O2728"/>
      <c r="P2728"/>
      <c r="Q2728"/>
      <c r="R2728"/>
      <c r="S2728"/>
      <c r="T2728"/>
      <c r="U2728"/>
      <c r="V2728"/>
      <c r="W2728"/>
      <c r="X2728"/>
      <c r="Y2728"/>
      <c r="Z2728"/>
      <c r="AA2728"/>
      <c r="AB2728"/>
      <c r="AC2728"/>
      <c r="AD2728"/>
      <c r="AE2728"/>
      <c r="AF2728"/>
      <c r="AG2728"/>
      <c r="AH2728"/>
      <c r="AI2728"/>
      <c r="AJ2728"/>
      <c r="AK2728"/>
      <c r="AL2728"/>
      <c r="AM2728"/>
      <c r="AN2728"/>
      <c r="AO2728"/>
      <c r="AP2728"/>
      <c r="AQ2728"/>
      <c r="AR2728"/>
      <c r="AS2728"/>
      <c r="AT2728"/>
      <c r="AU2728"/>
      <c r="AV2728"/>
      <c r="AW2728"/>
      <c r="AX2728"/>
      <c r="AY2728"/>
      <c r="AZ2728"/>
      <c r="BA2728"/>
      <c r="BB2728"/>
      <c r="BC2728"/>
      <c r="BD2728"/>
      <c r="BE2728"/>
      <c r="BF2728"/>
      <c r="BG2728"/>
      <c r="BH2728"/>
      <c r="BI2728"/>
      <c r="BJ2728"/>
      <c r="BK2728"/>
      <c r="BL2728"/>
      <c r="BM2728"/>
      <c r="BN2728"/>
      <c r="BO2728"/>
      <c r="BP2728"/>
      <c r="BQ2728"/>
      <c r="BR2728"/>
      <c r="BS2728"/>
      <c r="BT2728"/>
    </row>
    <row r="2729" spans="1:72" s="8" customFormat="1" x14ac:dyDescent="0.25">
      <c r="A2729" s="93"/>
      <c r="B2729" s="93"/>
      <c r="C2729" s="93"/>
      <c r="D2729" s="93"/>
      <c r="E2729" s="104"/>
      <c r="F2729" s="104"/>
      <c r="G2729" s="104"/>
      <c r="H2729" s="104"/>
      <c r="I2729" s="104"/>
      <c r="J2729" s="104"/>
      <c r="K2729" s="104"/>
      <c r="L2729" s="104"/>
      <c r="M2729"/>
      <c r="N2729"/>
      <c r="O2729"/>
      <c r="P2729"/>
      <c r="Q2729"/>
      <c r="R2729"/>
      <c r="S2729"/>
      <c r="T2729"/>
      <c r="U2729"/>
      <c r="V2729"/>
      <c r="W2729"/>
      <c r="X2729"/>
      <c r="Y2729"/>
      <c r="Z2729"/>
      <c r="AA2729"/>
      <c r="AB2729"/>
      <c r="AC2729"/>
      <c r="AD2729"/>
      <c r="AE2729"/>
      <c r="AF2729"/>
      <c r="AG2729"/>
      <c r="AH2729"/>
      <c r="AI2729"/>
      <c r="AJ2729"/>
      <c r="AK2729"/>
      <c r="AL2729"/>
      <c r="AM2729"/>
      <c r="AN2729"/>
      <c r="AO2729"/>
      <c r="AP2729"/>
      <c r="AQ2729"/>
      <c r="AR2729"/>
      <c r="AS2729"/>
      <c r="AT2729"/>
      <c r="AU2729"/>
      <c r="AV2729"/>
      <c r="AW2729"/>
      <c r="AX2729"/>
      <c r="AY2729"/>
      <c r="AZ2729"/>
      <c r="BA2729"/>
      <c r="BB2729"/>
      <c r="BC2729"/>
      <c r="BD2729"/>
      <c r="BE2729"/>
      <c r="BF2729"/>
      <c r="BG2729"/>
      <c r="BH2729"/>
      <c r="BI2729"/>
      <c r="BJ2729"/>
      <c r="BK2729"/>
      <c r="BL2729"/>
      <c r="BM2729"/>
      <c r="BN2729"/>
      <c r="BO2729"/>
      <c r="BP2729"/>
      <c r="BQ2729"/>
      <c r="BR2729"/>
      <c r="BS2729"/>
      <c r="BT2729"/>
    </row>
    <row r="2730" spans="1:72" s="8" customFormat="1" x14ac:dyDescent="0.25">
      <c r="A2730" s="93"/>
      <c r="B2730" s="93"/>
      <c r="C2730" s="93"/>
      <c r="D2730" s="93"/>
      <c r="E2730" s="104"/>
      <c r="F2730" s="104"/>
      <c r="G2730" s="104"/>
      <c r="H2730" s="104"/>
      <c r="I2730" s="104"/>
      <c r="J2730" s="104"/>
      <c r="K2730" s="104"/>
      <c r="L2730" s="104"/>
      <c r="M2730"/>
      <c r="N2730"/>
      <c r="O2730"/>
      <c r="P2730"/>
      <c r="Q2730"/>
      <c r="R2730"/>
      <c r="S2730"/>
      <c r="T2730"/>
      <c r="U2730"/>
      <c r="V2730"/>
      <c r="W2730"/>
      <c r="X2730"/>
      <c r="Y2730"/>
      <c r="Z2730"/>
      <c r="AA2730"/>
      <c r="AB2730"/>
      <c r="AC2730"/>
      <c r="AD2730"/>
      <c r="AE2730"/>
      <c r="AF2730"/>
      <c r="AG2730"/>
      <c r="AH2730"/>
      <c r="AI2730"/>
      <c r="AJ2730"/>
      <c r="AK2730"/>
      <c r="AL2730"/>
      <c r="AM2730"/>
      <c r="AN2730"/>
      <c r="AO2730"/>
      <c r="AP2730"/>
      <c r="AQ2730"/>
      <c r="AR2730"/>
      <c r="AS2730"/>
      <c r="AT2730"/>
      <c r="AU2730"/>
      <c r="AV2730"/>
      <c r="AW2730"/>
      <c r="AX2730"/>
      <c r="AY2730"/>
      <c r="AZ2730"/>
      <c r="BA2730"/>
      <c r="BB2730"/>
      <c r="BC2730"/>
      <c r="BD2730"/>
      <c r="BE2730"/>
      <c r="BF2730"/>
      <c r="BG2730"/>
      <c r="BH2730"/>
      <c r="BI2730"/>
      <c r="BJ2730"/>
      <c r="BK2730"/>
      <c r="BL2730"/>
      <c r="BM2730"/>
      <c r="BN2730"/>
      <c r="BO2730"/>
      <c r="BP2730"/>
      <c r="BQ2730"/>
      <c r="BR2730"/>
      <c r="BS2730"/>
      <c r="BT2730"/>
    </row>
    <row r="2731" spans="1:72" s="8" customFormat="1" x14ac:dyDescent="0.25">
      <c r="A2731" s="93"/>
      <c r="B2731" s="93"/>
      <c r="C2731" s="93"/>
      <c r="D2731" s="93"/>
      <c r="E2731" s="104"/>
      <c r="F2731" s="104"/>
      <c r="G2731" s="104"/>
      <c r="H2731" s="104"/>
      <c r="I2731" s="104"/>
      <c r="J2731" s="104"/>
      <c r="K2731" s="104"/>
      <c r="L2731" s="104"/>
      <c r="M2731"/>
      <c r="N2731"/>
      <c r="O2731"/>
      <c r="P2731"/>
      <c r="Q2731"/>
      <c r="R2731"/>
      <c r="S2731"/>
      <c r="T2731"/>
      <c r="U2731"/>
      <c r="V2731"/>
      <c r="W2731"/>
      <c r="X2731"/>
      <c r="Y2731"/>
      <c r="Z2731"/>
      <c r="AA2731"/>
      <c r="AB2731"/>
      <c r="AC2731"/>
      <c r="AD2731"/>
      <c r="AE2731"/>
      <c r="AF2731"/>
      <c r="AG2731"/>
      <c r="AH2731"/>
      <c r="AI2731"/>
      <c r="AJ2731"/>
      <c r="AK2731"/>
      <c r="AL2731"/>
      <c r="AM2731"/>
      <c r="AN2731"/>
      <c r="AO2731"/>
      <c r="AP2731"/>
      <c r="AQ2731"/>
      <c r="AR2731"/>
      <c r="AS2731"/>
      <c r="AT2731"/>
      <c r="AU2731"/>
      <c r="AV2731"/>
      <c r="AW2731"/>
      <c r="AX2731"/>
      <c r="AY2731"/>
      <c r="AZ2731"/>
      <c r="BA2731"/>
      <c r="BB2731"/>
      <c r="BC2731"/>
      <c r="BD2731"/>
      <c r="BE2731"/>
      <c r="BF2731"/>
      <c r="BG2731"/>
      <c r="BH2731"/>
      <c r="BI2731"/>
      <c r="BJ2731"/>
      <c r="BK2731"/>
      <c r="BL2731"/>
      <c r="BM2731"/>
      <c r="BN2731"/>
      <c r="BO2731"/>
      <c r="BP2731"/>
      <c r="BQ2731"/>
      <c r="BR2731"/>
      <c r="BS2731"/>
      <c r="BT2731"/>
    </row>
    <row r="2732" spans="1:72" s="8" customFormat="1" x14ac:dyDescent="0.25">
      <c r="A2732" s="93"/>
      <c r="B2732" s="93"/>
      <c r="C2732" s="93"/>
      <c r="D2732" s="93"/>
      <c r="E2732" s="104"/>
      <c r="F2732" s="104"/>
      <c r="G2732" s="104"/>
      <c r="H2732" s="104"/>
      <c r="I2732" s="104"/>
      <c r="J2732" s="104"/>
      <c r="K2732" s="104"/>
      <c r="L2732" s="104"/>
      <c r="M2732"/>
      <c r="N2732"/>
      <c r="O2732"/>
      <c r="P2732"/>
      <c r="Q2732"/>
      <c r="R2732"/>
      <c r="S2732"/>
      <c r="T2732"/>
      <c r="U2732"/>
      <c r="V2732"/>
      <c r="W2732"/>
      <c r="X2732"/>
      <c r="Y2732"/>
      <c r="Z2732"/>
      <c r="AA2732"/>
      <c r="AB2732"/>
      <c r="AC2732"/>
      <c r="AD2732"/>
      <c r="AE2732"/>
      <c r="AF2732"/>
      <c r="AG2732"/>
      <c r="AH2732"/>
      <c r="AI2732"/>
      <c r="AJ2732"/>
      <c r="AK2732"/>
      <c r="AL2732"/>
      <c r="AM2732"/>
      <c r="AN2732"/>
      <c r="AO2732"/>
      <c r="AP2732"/>
      <c r="AQ2732"/>
      <c r="AR2732"/>
      <c r="AS2732"/>
      <c r="AT2732"/>
      <c r="AU2732"/>
      <c r="AV2732"/>
      <c r="AW2732"/>
      <c r="AX2732"/>
      <c r="AY2732"/>
      <c r="AZ2732"/>
      <c r="BA2732"/>
      <c r="BB2732"/>
      <c r="BC2732"/>
      <c r="BD2732"/>
      <c r="BE2732"/>
      <c r="BF2732"/>
      <c r="BG2732"/>
      <c r="BH2732"/>
      <c r="BI2732"/>
      <c r="BJ2732"/>
      <c r="BK2732"/>
      <c r="BL2732"/>
      <c r="BM2732"/>
      <c r="BN2732"/>
      <c r="BO2732"/>
      <c r="BP2732"/>
      <c r="BQ2732"/>
      <c r="BR2732"/>
      <c r="BS2732"/>
      <c r="BT2732"/>
    </row>
    <row r="2733" spans="1:72" s="8" customFormat="1" x14ac:dyDescent="0.25">
      <c r="A2733" s="93"/>
      <c r="B2733" s="93"/>
      <c r="C2733" s="93"/>
      <c r="D2733" s="93"/>
      <c r="E2733" s="104"/>
      <c r="F2733" s="104"/>
      <c r="G2733" s="104"/>
      <c r="H2733" s="104"/>
      <c r="I2733" s="104"/>
      <c r="J2733" s="104"/>
      <c r="K2733" s="104"/>
      <c r="L2733" s="104"/>
      <c r="M2733"/>
      <c r="N2733"/>
      <c r="O2733"/>
      <c r="P2733"/>
      <c r="Q2733"/>
      <c r="R2733"/>
      <c r="S2733"/>
      <c r="T2733"/>
      <c r="U2733"/>
      <c r="V2733"/>
      <c r="W2733"/>
      <c r="X2733"/>
      <c r="Y2733"/>
      <c r="Z2733"/>
      <c r="AA2733"/>
      <c r="AB2733"/>
      <c r="AC2733"/>
      <c r="AD2733"/>
      <c r="AE2733"/>
      <c r="AF2733"/>
      <c r="AG2733"/>
      <c r="AH2733"/>
      <c r="AI2733"/>
      <c r="AJ2733"/>
      <c r="AK2733"/>
      <c r="AL2733"/>
      <c r="AM2733"/>
      <c r="AN2733"/>
      <c r="AO2733"/>
      <c r="AP2733"/>
      <c r="AQ2733"/>
      <c r="AR2733"/>
      <c r="AS2733"/>
      <c r="AT2733"/>
      <c r="AU2733"/>
      <c r="AV2733"/>
      <c r="AW2733"/>
      <c r="AX2733"/>
      <c r="AY2733"/>
      <c r="AZ2733"/>
      <c r="BA2733"/>
      <c r="BB2733"/>
      <c r="BC2733"/>
      <c r="BD2733"/>
      <c r="BE2733"/>
      <c r="BF2733"/>
      <c r="BG2733"/>
      <c r="BH2733"/>
      <c r="BI2733"/>
      <c r="BJ2733"/>
      <c r="BK2733"/>
      <c r="BL2733"/>
      <c r="BM2733"/>
      <c r="BN2733"/>
      <c r="BO2733"/>
      <c r="BP2733"/>
      <c r="BQ2733"/>
      <c r="BR2733"/>
      <c r="BS2733"/>
      <c r="BT2733"/>
    </row>
    <row r="2734" spans="1:72" s="8" customFormat="1" x14ac:dyDescent="0.25">
      <c r="A2734" s="93"/>
      <c r="B2734" s="93"/>
      <c r="C2734" s="93"/>
      <c r="D2734" s="93"/>
      <c r="E2734" s="104"/>
      <c r="F2734" s="104"/>
      <c r="G2734" s="104"/>
      <c r="H2734" s="104"/>
      <c r="I2734" s="104"/>
      <c r="J2734" s="104"/>
      <c r="K2734" s="104"/>
      <c r="L2734" s="104"/>
      <c r="M2734"/>
      <c r="N2734"/>
      <c r="O2734"/>
      <c r="P2734"/>
      <c r="Q2734"/>
      <c r="R2734"/>
      <c r="S2734"/>
      <c r="T2734"/>
      <c r="U2734"/>
      <c r="V2734"/>
      <c r="W2734"/>
      <c r="X2734"/>
      <c r="Y2734"/>
      <c r="Z2734"/>
      <c r="AA2734"/>
      <c r="AB2734"/>
      <c r="AC2734"/>
      <c r="AD2734"/>
      <c r="AE2734"/>
      <c r="AF2734"/>
      <c r="AG2734"/>
      <c r="AH2734"/>
      <c r="AI2734"/>
      <c r="AJ2734"/>
      <c r="AK2734"/>
      <c r="AL2734"/>
      <c r="AM2734"/>
      <c r="AN2734"/>
      <c r="AO2734"/>
      <c r="AP2734"/>
      <c r="AQ2734"/>
      <c r="AR2734"/>
      <c r="AS2734"/>
      <c r="AT2734"/>
      <c r="AU2734"/>
      <c r="AV2734"/>
      <c r="AW2734"/>
      <c r="AX2734"/>
      <c r="AY2734"/>
      <c r="AZ2734"/>
      <c r="BA2734"/>
      <c r="BB2734"/>
      <c r="BC2734"/>
      <c r="BD2734"/>
      <c r="BE2734"/>
      <c r="BF2734"/>
      <c r="BG2734"/>
      <c r="BH2734"/>
      <c r="BI2734"/>
      <c r="BJ2734"/>
      <c r="BK2734"/>
      <c r="BL2734"/>
      <c r="BM2734"/>
      <c r="BN2734"/>
      <c r="BO2734"/>
      <c r="BP2734"/>
      <c r="BQ2734"/>
      <c r="BR2734"/>
      <c r="BS2734"/>
      <c r="BT2734"/>
    </row>
    <row r="2735" spans="1:72" s="8" customFormat="1" x14ac:dyDescent="0.25">
      <c r="A2735" s="93"/>
      <c r="B2735" s="93"/>
      <c r="C2735" s="93"/>
      <c r="D2735" s="93"/>
      <c r="E2735" s="104"/>
      <c r="F2735" s="104"/>
      <c r="G2735" s="104"/>
      <c r="H2735" s="104"/>
      <c r="I2735" s="104"/>
      <c r="J2735" s="104"/>
      <c r="K2735" s="104"/>
      <c r="L2735" s="104"/>
      <c r="M2735"/>
      <c r="N2735"/>
      <c r="O2735"/>
      <c r="P2735"/>
      <c r="Q2735"/>
      <c r="R2735"/>
      <c r="S2735"/>
      <c r="T2735"/>
      <c r="U2735"/>
      <c r="V2735"/>
      <c r="W2735"/>
      <c r="X2735"/>
      <c r="Y2735"/>
      <c r="Z2735"/>
      <c r="AA2735"/>
      <c r="AB2735"/>
      <c r="AC2735"/>
      <c r="AD2735"/>
      <c r="AE2735"/>
      <c r="AF2735"/>
      <c r="AG2735"/>
      <c r="AH2735"/>
      <c r="AI2735"/>
      <c r="AJ2735"/>
      <c r="AK2735"/>
      <c r="AL2735"/>
      <c r="AM2735"/>
      <c r="AN2735"/>
      <c r="AO2735"/>
      <c r="AP2735"/>
      <c r="AQ2735"/>
      <c r="AR2735"/>
      <c r="AS2735"/>
      <c r="AT2735"/>
      <c r="AU2735"/>
      <c r="AV2735"/>
      <c r="AW2735"/>
      <c r="AX2735"/>
      <c r="AY2735"/>
      <c r="AZ2735"/>
      <c r="BA2735"/>
      <c r="BB2735"/>
      <c r="BC2735"/>
      <c r="BD2735"/>
      <c r="BE2735"/>
      <c r="BF2735"/>
      <c r="BG2735"/>
      <c r="BH2735"/>
      <c r="BI2735"/>
      <c r="BJ2735"/>
      <c r="BK2735"/>
      <c r="BL2735"/>
      <c r="BM2735"/>
      <c r="BN2735"/>
      <c r="BO2735"/>
      <c r="BP2735"/>
      <c r="BQ2735"/>
      <c r="BR2735"/>
      <c r="BS2735"/>
      <c r="BT2735"/>
    </row>
    <row r="2736" spans="1:72" s="8" customFormat="1" x14ac:dyDescent="0.25">
      <c r="A2736" s="93"/>
      <c r="B2736" s="93"/>
      <c r="C2736" s="93"/>
      <c r="D2736" s="93"/>
      <c r="E2736" s="104"/>
      <c r="F2736" s="104"/>
      <c r="G2736" s="104"/>
      <c r="H2736" s="104"/>
      <c r="I2736" s="104"/>
      <c r="J2736" s="104"/>
      <c r="K2736" s="104"/>
      <c r="L2736" s="104"/>
      <c r="M2736"/>
      <c r="N2736"/>
      <c r="O2736"/>
      <c r="P2736"/>
      <c r="Q2736"/>
      <c r="R2736"/>
      <c r="S2736"/>
      <c r="T2736"/>
      <c r="U2736"/>
      <c r="V2736"/>
      <c r="W2736"/>
      <c r="X2736"/>
      <c r="Y2736"/>
      <c r="Z2736"/>
      <c r="AA2736"/>
      <c r="AB2736"/>
      <c r="AC2736"/>
      <c r="AD2736"/>
      <c r="AE2736"/>
      <c r="AF2736"/>
      <c r="AG2736"/>
      <c r="AH2736"/>
      <c r="AI2736"/>
      <c r="AJ2736"/>
      <c r="AK2736"/>
      <c r="AL2736"/>
      <c r="AM2736"/>
      <c r="AN2736"/>
      <c r="AO2736"/>
      <c r="AP2736"/>
      <c r="AQ2736"/>
      <c r="AR2736"/>
      <c r="AS2736"/>
      <c r="AT2736"/>
      <c r="AU2736"/>
      <c r="AV2736"/>
      <c r="AW2736"/>
      <c r="AX2736"/>
      <c r="AY2736"/>
      <c r="AZ2736"/>
      <c r="BA2736"/>
      <c r="BB2736"/>
      <c r="BC2736"/>
      <c r="BD2736"/>
      <c r="BE2736"/>
      <c r="BF2736"/>
      <c r="BG2736"/>
      <c r="BH2736"/>
      <c r="BI2736"/>
      <c r="BJ2736"/>
      <c r="BK2736"/>
      <c r="BL2736"/>
      <c r="BM2736"/>
      <c r="BN2736"/>
      <c r="BO2736"/>
      <c r="BP2736"/>
      <c r="BQ2736"/>
      <c r="BR2736"/>
      <c r="BS2736"/>
      <c r="BT2736"/>
    </row>
    <row r="2737" spans="1:72" s="8" customFormat="1" x14ac:dyDescent="0.25">
      <c r="A2737" s="93"/>
      <c r="B2737" s="93"/>
      <c r="C2737" s="93"/>
      <c r="D2737" s="93"/>
      <c r="E2737" s="104"/>
      <c r="F2737" s="104"/>
      <c r="G2737" s="104"/>
      <c r="H2737" s="104"/>
      <c r="I2737" s="104"/>
      <c r="J2737" s="104"/>
      <c r="K2737" s="104"/>
      <c r="L2737" s="104"/>
      <c r="M2737"/>
      <c r="N2737"/>
      <c r="O2737"/>
      <c r="P2737"/>
      <c r="Q2737"/>
      <c r="R2737"/>
      <c r="S2737"/>
      <c r="T2737"/>
      <c r="U2737"/>
      <c r="V2737"/>
      <c r="W2737"/>
      <c r="X2737"/>
      <c r="Y2737"/>
      <c r="Z2737"/>
      <c r="AA2737"/>
      <c r="AB2737"/>
      <c r="AC2737"/>
      <c r="AD2737"/>
      <c r="AE2737"/>
      <c r="AF2737"/>
      <c r="AG2737"/>
      <c r="AH2737"/>
      <c r="AI2737"/>
      <c r="AJ2737"/>
      <c r="AK2737"/>
      <c r="AL2737"/>
      <c r="AM2737"/>
      <c r="AN2737"/>
      <c r="AO2737"/>
      <c r="AP2737"/>
      <c r="AQ2737"/>
      <c r="AR2737"/>
      <c r="AS2737"/>
      <c r="AT2737"/>
      <c r="AU2737"/>
      <c r="AV2737"/>
      <c r="AW2737"/>
      <c r="AX2737"/>
      <c r="AY2737"/>
      <c r="AZ2737"/>
      <c r="BA2737"/>
      <c r="BB2737"/>
      <c r="BC2737"/>
      <c r="BD2737"/>
      <c r="BE2737"/>
      <c r="BF2737"/>
      <c r="BG2737"/>
      <c r="BH2737"/>
      <c r="BI2737"/>
      <c r="BJ2737"/>
      <c r="BK2737"/>
      <c r="BL2737"/>
      <c r="BM2737"/>
      <c r="BN2737"/>
      <c r="BO2737"/>
      <c r="BP2737"/>
      <c r="BQ2737"/>
      <c r="BR2737"/>
      <c r="BS2737"/>
      <c r="BT2737"/>
    </row>
    <row r="2738" spans="1:72" s="8" customFormat="1" x14ac:dyDescent="0.25">
      <c r="A2738" s="93"/>
      <c r="B2738" s="93"/>
      <c r="C2738" s="93"/>
      <c r="D2738" s="93"/>
      <c r="E2738" s="104"/>
      <c r="F2738" s="104"/>
      <c r="G2738" s="104"/>
      <c r="H2738" s="104"/>
      <c r="I2738" s="104"/>
      <c r="J2738" s="104"/>
      <c r="K2738" s="104"/>
      <c r="L2738" s="104"/>
      <c r="M2738"/>
      <c r="N2738"/>
      <c r="O2738"/>
      <c r="P2738"/>
      <c r="Q2738"/>
      <c r="R2738"/>
      <c r="S2738"/>
      <c r="T2738"/>
      <c r="U2738"/>
      <c r="V2738"/>
      <c r="W2738"/>
      <c r="X2738"/>
      <c r="Y2738"/>
      <c r="Z2738"/>
      <c r="AA2738"/>
      <c r="AB2738"/>
      <c r="AC2738"/>
      <c r="AD2738"/>
      <c r="AE2738"/>
      <c r="AF2738"/>
      <c r="AG2738"/>
      <c r="AH2738"/>
      <c r="AI2738"/>
      <c r="AJ2738"/>
      <c r="AK2738"/>
      <c r="AL2738"/>
      <c r="AM2738"/>
      <c r="AN2738"/>
      <c r="AO2738"/>
      <c r="AP2738"/>
      <c r="AQ2738"/>
      <c r="AR2738"/>
      <c r="AS2738"/>
      <c r="AT2738"/>
      <c r="AU2738"/>
      <c r="AV2738"/>
      <c r="AW2738"/>
      <c r="AX2738"/>
      <c r="AY2738"/>
      <c r="AZ2738"/>
      <c r="BA2738"/>
      <c r="BB2738"/>
      <c r="BC2738"/>
      <c r="BD2738"/>
      <c r="BE2738"/>
      <c r="BF2738"/>
      <c r="BG2738"/>
      <c r="BH2738"/>
      <c r="BI2738"/>
      <c r="BJ2738"/>
      <c r="BK2738"/>
      <c r="BL2738"/>
      <c r="BM2738"/>
      <c r="BN2738"/>
      <c r="BO2738"/>
      <c r="BP2738"/>
      <c r="BQ2738"/>
      <c r="BR2738"/>
      <c r="BS2738"/>
      <c r="BT2738"/>
    </row>
    <row r="2739" spans="1:72" s="8" customFormat="1" x14ac:dyDescent="0.25">
      <c r="A2739" s="93"/>
      <c r="B2739" s="93"/>
      <c r="C2739" s="93"/>
      <c r="D2739" s="93"/>
      <c r="E2739" s="104"/>
      <c r="F2739" s="104"/>
      <c r="G2739" s="104"/>
      <c r="H2739" s="104"/>
      <c r="I2739" s="104"/>
      <c r="J2739" s="104"/>
      <c r="K2739" s="104"/>
      <c r="L2739" s="104"/>
      <c r="M2739"/>
      <c r="N2739"/>
      <c r="O2739"/>
      <c r="P2739"/>
      <c r="Q2739"/>
      <c r="R2739"/>
      <c r="S2739"/>
      <c r="T2739"/>
      <c r="U2739"/>
      <c r="V2739"/>
      <c r="W2739"/>
      <c r="X2739"/>
      <c r="Y2739"/>
      <c r="Z2739"/>
      <c r="AA2739"/>
      <c r="AB2739"/>
      <c r="AC2739"/>
      <c r="AD2739"/>
      <c r="AE2739"/>
      <c r="AF2739"/>
      <c r="AG2739"/>
      <c r="AH2739"/>
      <c r="AI2739"/>
      <c r="AJ2739"/>
      <c r="AK2739"/>
      <c r="AL2739"/>
      <c r="AM2739"/>
      <c r="AN2739"/>
      <c r="AO2739"/>
      <c r="AP2739"/>
      <c r="AQ2739"/>
      <c r="AR2739"/>
      <c r="AS2739"/>
      <c r="AT2739"/>
      <c r="AU2739"/>
      <c r="AV2739"/>
      <c r="AW2739"/>
      <c r="AX2739"/>
      <c r="AY2739"/>
      <c r="AZ2739"/>
      <c r="BA2739"/>
      <c r="BB2739"/>
      <c r="BC2739"/>
      <c r="BD2739"/>
      <c r="BE2739"/>
      <c r="BF2739"/>
      <c r="BG2739"/>
      <c r="BH2739"/>
      <c r="BI2739"/>
      <c r="BJ2739"/>
      <c r="BK2739"/>
      <c r="BL2739"/>
      <c r="BM2739"/>
      <c r="BN2739"/>
      <c r="BO2739"/>
      <c r="BP2739"/>
      <c r="BQ2739"/>
      <c r="BR2739"/>
      <c r="BS2739"/>
      <c r="BT2739"/>
    </row>
    <row r="2740" spans="1:72" s="8" customFormat="1" x14ac:dyDescent="0.25">
      <c r="A2740" s="93"/>
      <c r="B2740" s="93"/>
      <c r="C2740" s="93"/>
      <c r="D2740" s="93"/>
      <c r="E2740" s="104"/>
      <c r="F2740" s="104"/>
      <c r="G2740" s="104"/>
      <c r="H2740" s="104"/>
      <c r="I2740" s="104"/>
      <c r="J2740" s="104"/>
      <c r="K2740" s="104"/>
      <c r="L2740" s="104"/>
      <c r="M2740"/>
      <c r="N2740"/>
      <c r="O2740"/>
      <c r="P2740"/>
      <c r="Q2740"/>
      <c r="R2740"/>
      <c r="S2740"/>
      <c r="T2740"/>
      <c r="U2740"/>
      <c r="V2740"/>
      <c r="W2740"/>
      <c r="X2740"/>
      <c r="Y2740"/>
      <c r="Z2740"/>
      <c r="AA2740"/>
      <c r="AB2740"/>
      <c r="AC2740"/>
      <c r="AD2740"/>
      <c r="AE2740"/>
      <c r="AF2740"/>
      <c r="AG2740"/>
      <c r="AH2740"/>
      <c r="AI2740"/>
      <c r="AJ2740"/>
      <c r="AK2740"/>
      <c r="AL2740"/>
      <c r="AM2740"/>
      <c r="AN2740"/>
      <c r="AO2740"/>
      <c r="AP2740"/>
      <c r="AQ2740"/>
      <c r="AR2740"/>
      <c r="AS2740"/>
      <c r="AT2740"/>
      <c r="AU2740"/>
      <c r="AV2740"/>
      <c r="AW2740"/>
      <c r="AX2740"/>
      <c r="AY2740"/>
      <c r="AZ2740"/>
      <c r="BA2740"/>
      <c r="BB2740"/>
      <c r="BC2740"/>
      <c r="BD2740"/>
      <c r="BE2740"/>
      <c r="BF2740"/>
      <c r="BG2740"/>
      <c r="BH2740"/>
      <c r="BI2740"/>
      <c r="BJ2740"/>
      <c r="BK2740"/>
      <c r="BL2740"/>
      <c r="BM2740"/>
      <c r="BN2740"/>
      <c r="BO2740"/>
      <c r="BP2740"/>
      <c r="BQ2740"/>
      <c r="BR2740"/>
      <c r="BS2740"/>
      <c r="BT2740"/>
    </row>
    <row r="2741" spans="1:72" s="8" customFormat="1" x14ac:dyDescent="0.25">
      <c r="A2741" s="93"/>
      <c r="B2741" s="93"/>
      <c r="C2741" s="93"/>
      <c r="D2741" s="93"/>
      <c r="E2741" s="104"/>
      <c r="F2741" s="104"/>
      <c r="G2741" s="104"/>
      <c r="H2741" s="104"/>
      <c r="I2741" s="104"/>
      <c r="J2741" s="104"/>
      <c r="K2741" s="104"/>
      <c r="L2741" s="104"/>
      <c r="M2741"/>
      <c r="N2741"/>
      <c r="O2741"/>
      <c r="P2741"/>
      <c r="Q2741"/>
      <c r="R2741"/>
      <c r="S2741"/>
      <c r="T2741"/>
      <c r="U2741"/>
      <c r="V2741"/>
      <c r="W2741"/>
      <c r="X2741"/>
      <c r="Y2741"/>
      <c r="Z2741"/>
      <c r="AA2741"/>
      <c r="AB2741"/>
      <c r="AC2741"/>
      <c r="AD2741"/>
      <c r="AE2741"/>
      <c r="AF2741"/>
      <c r="AG2741"/>
      <c r="AH2741"/>
      <c r="AI2741"/>
      <c r="AJ2741"/>
      <c r="AK2741"/>
      <c r="AL2741"/>
      <c r="AM2741"/>
      <c r="AN2741"/>
      <c r="AO2741"/>
      <c r="AP2741"/>
      <c r="AQ2741"/>
      <c r="AR2741"/>
      <c r="AS2741"/>
      <c r="AT2741"/>
      <c r="AU2741"/>
      <c r="AV2741"/>
      <c r="AW2741"/>
      <c r="AX2741"/>
      <c r="AY2741"/>
      <c r="AZ2741"/>
      <c r="BA2741"/>
      <c r="BB2741"/>
      <c r="BC2741"/>
      <c r="BD2741"/>
      <c r="BE2741"/>
      <c r="BF2741"/>
      <c r="BG2741"/>
      <c r="BH2741"/>
      <c r="BI2741"/>
      <c r="BJ2741"/>
      <c r="BK2741"/>
      <c r="BL2741"/>
      <c r="BM2741"/>
      <c r="BN2741"/>
      <c r="BO2741"/>
      <c r="BP2741"/>
      <c r="BQ2741"/>
      <c r="BR2741"/>
      <c r="BS2741"/>
      <c r="BT2741"/>
    </row>
    <row r="2742" spans="1:72" s="8" customFormat="1" x14ac:dyDescent="0.25">
      <c r="A2742" s="93"/>
      <c r="B2742" s="93"/>
      <c r="C2742" s="93"/>
      <c r="D2742" s="93"/>
      <c r="E2742" s="104"/>
      <c r="F2742" s="104"/>
      <c r="G2742" s="104"/>
      <c r="H2742" s="104"/>
      <c r="I2742" s="104"/>
      <c r="J2742" s="104"/>
      <c r="K2742" s="104"/>
      <c r="L2742" s="104"/>
      <c r="M2742"/>
      <c r="N2742"/>
      <c r="O2742"/>
      <c r="P2742"/>
      <c r="Q2742"/>
      <c r="R2742"/>
      <c r="S2742"/>
      <c r="T2742"/>
      <c r="U2742"/>
      <c r="V2742"/>
      <c r="W2742"/>
      <c r="X2742"/>
      <c r="Y2742"/>
      <c r="Z2742"/>
      <c r="AA2742"/>
      <c r="AB2742"/>
      <c r="AC2742"/>
      <c r="AD2742"/>
      <c r="AE2742"/>
      <c r="AF2742"/>
      <c r="AG2742"/>
      <c r="AH2742"/>
      <c r="AI2742"/>
      <c r="AJ2742"/>
      <c r="AK2742"/>
      <c r="AL2742"/>
      <c r="AM2742"/>
      <c r="AN2742"/>
      <c r="AO2742"/>
      <c r="AP2742"/>
      <c r="AQ2742"/>
      <c r="AR2742"/>
      <c r="AS2742"/>
      <c r="AT2742"/>
      <c r="AU2742"/>
      <c r="AV2742"/>
      <c r="AW2742"/>
      <c r="AX2742"/>
      <c r="AY2742"/>
      <c r="AZ2742"/>
      <c r="BA2742"/>
      <c r="BB2742"/>
      <c r="BC2742"/>
      <c r="BD2742"/>
      <c r="BE2742"/>
      <c r="BF2742"/>
      <c r="BG2742"/>
      <c r="BH2742"/>
      <c r="BI2742"/>
      <c r="BJ2742"/>
      <c r="BK2742"/>
      <c r="BL2742"/>
      <c r="BM2742"/>
      <c r="BN2742"/>
      <c r="BO2742"/>
      <c r="BP2742"/>
      <c r="BQ2742"/>
      <c r="BR2742"/>
      <c r="BS2742"/>
      <c r="BT2742"/>
    </row>
    <row r="2743" spans="1:72" s="8" customFormat="1" x14ac:dyDescent="0.25">
      <c r="A2743" s="93"/>
      <c r="B2743" s="93"/>
      <c r="C2743" s="93"/>
      <c r="D2743" s="93"/>
      <c r="E2743" s="104"/>
      <c r="F2743" s="104"/>
      <c r="G2743" s="104"/>
      <c r="H2743" s="104"/>
      <c r="I2743" s="104"/>
      <c r="J2743" s="104"/>
      <c r="K2743" s="104"/>
      <c r="L2743" s="104"/>
      <c r="M2743"/>
      <c r="N2743"/>
      <c r="O2743"/>
      <c r="P2743"/>
      <c r="Q2743"/>
      <c r="R2743"/>
      <c r="S2743"/>
      <c r="T2743"/>
      <c r="U2743"/>
      <c r="V2743"/>
      <c r="W2743"/>
      <c r="X2743"/>
      <c r="Y2743"/>
      <c r="Z2743"/>
      <c r="AA2743"/>
      <c r="AB2743"/>
      <c r="AC2743"/>
      <c r="AD2743"/>
      <c r="AE2743"/>
      <c r="AF2743"/>
      <c r="AG2743"/>
      <c r="AH2743"/>
      <c r="AI2743"/>
      <c r="AJ2743"/>
      <c r="AK2743"/>
      <c r="AL2743"/>
      <c r="AM2743"/>
      <c r="AN2743"/>
      <c r="AO2743"/>
      <c r="AP2743"/>
      <c r="AQ2743"/>
      <c r="AR2743"/>
      <c r="AS2743"/>
      <c r="AT2743"/>
      <c r="AU2743"/>
      <c r="AV2743"/>
      <c r="AW2743"/>
      <c r="AX2743"/>
      <c r="AY2743"/>
      <c r="AZ2743"/>
      <c r="BA2743"/>
      <c r="BB2743"/>
      <c r="BC2743"/>
      <c r="BD2743"/>
      <c r="BE2743"/>
      <c r="BF2743"/>
      <c r="BG2743"/>
      <c r="BH2743"/>
      <c r="BI2743"/>
      <c r="BJ2743"/>
      <c r="BK2743"/>
      <c r="BL2743"/>
      <c r="BM2743"/>
      <c r="BN2743"/>
      <c r="BO2743"/>
      <c r="BP2743"/>
      <c r="BQ2743"/>
      <c r="BR2743"/>
      <c r="BS2743"/>
      <c r="BT2743"/>
    </row>
    <row r="2744" spans="1:72" s="8" customFormat="1" x14ac:dyDescent="0.25">
      <c r="A2744" s="93"/>
      <c r="B2744" s="93"/>
      <c r="C2744" s="93"/>
      <c r="D2744" s="93"/>
      <c r="E2744" s="104"/>
      <c r="F2744" s="104"/>
      <c r="G2744" s="104"/>
      <c r="H2744" s="104"/>
      <c r="I2744" s="104"/>
      <c r="J2744" s="104"/>
      <c r="K2744" s="104"/>
      <c r="L2744" s="104"/>
      <c r="M2744"/>
      <c r="N2744"/>
      <c r="O2744"/>
      <c r="P2744"/>
      <c r="Q2744"/>
      <c r="R2744"/>
      <c r="S2744"/>
      <c r="T2744"/>
      <c r="U2744"/>
      <c r="V2744"/>
      <c r="W2744"/>
      <c r="X2744"/>
      <c r="Y2744"/>
      <c r="Z2744"/>
      <c r="AA2744"/>
      <c r="AB2744"/>
      <c r="AC2744"/>
      <c r="AD2744"/>
      <c r="AE2744"/>
      <c r="AF2744"/>
      <c r="AG2744"/>
      <c r="AH2744"/>
      <c r="AI2744"/>
      <c r="AJ2744"/>
      <c r="AK2744"/>
      <c r="AL2744"/>
      <c r="AM2744"/>
      <c r="AN2744"/>
      <c r="AO2744"/>
      <c r="AP2744"/>
      <c r="AQ2744"/>
      <c r="AR2744"/>
      <c r="AS2744"/>
      <c r="AT2744"/>
      <c r="AU2744"/>
      <c r="AV2744"/>
      <c r="AW2744"/>
      <c r="AX2744"/>
      <c r="AY2744"/>
      <c r="AZ2744"/>
      <c r="BA2744"/>
      <c r="BB2744"/>
      <c r="BC2744"/>
      <c r="BD2744"/>
      <c r="BE2744"/>
      <c r="BF2744"/>
      <c r="BG2744"/>
      <c r="BH2744"/>
      <c r="BI2744"/>
      <c r="BJ2744"/>
      <c r="BK2744"/>
      <c r="BL2744"/>
      <c r="BM2744"/>
      <c r="BN2744"/>
      <c r="BO2744"/>
      <c r="BP2744"/>
      <c r="BQ2744"/>
      <c r="BR2744"/>
      <c r="BS2744"/>
      <c r="BT2744"/>
    </row>
    <row r="2745" spans="1:72" s="8" customFormat="1" x14ac:dyDescent="0.25">
      <c r="A2745" s="93"/>
      <c r="B2745" s="93"/>
      <c r="C2745" s="93"/>
      <c r="D2745" s="93"/>
      <c r="E2745" s="104"/>
      <c r="F2745" s="104"/>
      <c r="G2745" s="104"/>
      <c r="H2745" s="104"/>
      <c r="I2745" s="104"/>
      <c r="J2745" s="104"/>
      <c r="K2745" s="104"/>
      <c r="L2745" s="104"/>
      <c r="M2745"/>
      <c r="N2745"/>
      <c r="O2745"/>
      <c r="P2745"/>
      <c r="Q2745"/>
      <c r="R2745"/>
      <c r="S2745"/>
      <c r="T2745"/>
      <c r="U2745"/>
      <c r="V2745"/>
      <c r="W2745"/>
      <c r="X2745"/>
      <c r="Y2745"/>
      <c r="Z2745"/>
      <c r="AA2745"/>
      <c r="AB2745"/>
      <c r="AC2745"/>
      <c r="AD2745"/>
      <c r="AE2745"/>
      <c r="AF2745"/>
      <c r="AG2745"/>
      <c r="AH2745"/>
      <c r="AI2745"/>
      <c r="AJ2745"/>
      <c r="AK2745"/>
      <c r="AL2745"/>
      <c r="AM2745"/>
      <c r="AN2745"/>
      <c r="AO2745"/>
      <c r="AP2745"/>
      <c r="AQ2745"/>
      <c r="AR2745"/>
      <c r="AS2745"/>
      <c r="AT2745"/>
      <c r="AU2745"/>
      <c r="AV2745"/>
      <c r="AW2745"/>
      <c r="AX2745"/>
      <c r="AY2745"/>
      <c r="AZ2745"/>
      <c r="BA2745"/>
      <c r="BB2745"/>
      <c r="BC2745"/>
      <c r="BD2745"/>
      <c r="BE2745"/>
      <c r="BF2745"/>
      <c r="BG2745"/>
      <c r="BH2745"/>
      <c r="BI2745"/>
      <c r="BJ2745"/>
      <c r="BK2745"/>
      <c r="BL2745"/>
      <c r="BM2745"/>
      <c r="BN2745"/>
      <c r="BO2745"/>
      <c r="BP2745"/>
      <c r="BQ2745"/>
      <c r="BR2745"/>
      <c r="BS2745"/>
      <c r="BT2745"/>
    </row>
    <row r="2746" spans="1:72" s="8" customFormat="1" x14ac:dyDescent="0.25">
      <c r="A2746" s="93"/>
      <c r="B2746" s="93"/>
      <c r="C2746" s="93"/>
      <c r="D2746" s="93"/>
      <c r="E2746" s="104"/>
      <c r="F2746" s="104"/>
      <c r="G2746" s="104"/>
      <c r="H2746" s="104"/>
      <c r="I2746" s="104"/>
      <c r="J2746" s="104"/>
      <c r="K2746" s="104"/>
      <c r="L2746" s="104"/>
      <c r="M2746"/>
      <c r="N2746"/>
      <c r="O2746"/>
      <c r="P2746"/>
      <c r="Q2746"/>
      <c r="R2746"/>
      <c r="S2746"/>
      <c r="T2746"/>
      <c r="U2746"/>
      <c r="V2746"/>
      <c r="W2746"/>
      <c r="X2746"/>
      <c r="Y2746"/>
      <c r="Z2746"/>
      <c r="AA2746"/>
      <c r="AB2746"/>
      <c r="AC2746"/>
      <c r="AD2746"/>
      <c r="AE2746"/>
      <c r="AF2746"/>
      <c r="AG2746"/>
      <c r="AH2746"/>
      <c r="AI2746"/>
      <c r="AJ2746"/>
      <c r="AK2746"/>
      <c r="AL2746"/>
      <c r="AM2746"/>
      <c r="AN2746"/>
      <c r="AO2746"/>
      <c r="AP2746"/>
      <c r="AQ2746"/>
      <c r="AR2746"/>
      <c r="AS2746"/>
      <c r="AT2746"/>
      <c r="AU2746"/>
      <c r="AV2746"/>
      <c r="AW2746"/>
      <c r="AX2746"/>
      <c r="AY2746"/>
      <c r="AZ2746"/>
      <c r="BA2746"/>
      <c r="BB2746"/>
      <c r="BC2746"/>
      <c r="BD2746"/>
      <c r="BE2746"/>
      <c r="BF2746"/>
      <c r="BG2746"/>
      <c r="BH2746"/>
      <c r="BI2746"/>
      <c r="BJ2746"/>
      <c r="BK2746"/>
      <c r="BL2746"/>
      <c r="BM2746"/>
      <c r="BN2746"/>
      <c r="BO2746"/>
      <c r="BP2746"/>
      <c r="BQ2746"/>
      <c r="BR2746"/>
      <c r="BS2746"/>
      <c r="BT2746"/>
    </row>
    <row r="2747" spans="1:72" s="8" customFormat="1" x14ac:dyDescent="0.25">
      <c r="A2747" s="93"/>
      <c r="B2747" s="93"/>
      <c r="C2747" s="93"/>
      <c r="D2747" s="93"/>
      <c r="E2747" s="104"/>
      <c r="F2747" s="104"/>
      <c r="G2747" s="104"/>
      <c r="H2747" s="104"/>
      <c r="I2747" s="104"/>
      <c r="J2747" s="104"/>
      <c r="K2747" s="104"/>
      <c r="L2747" s="104"/>
      <c r="M2747"/>
      <c r="N2747"/>
      <c r="O2747"/>
      <c r="P2747"/>
      <c r="Q2747"/>
      <c r="R2747"/>
      <c r="S2747"/>
      <c r="T2747"/>
      <c r="U2747"/>
      <c r="V2747"/>
      <c r="W2747"/>
      <c r="X2747"/>
      <c r="Y2747"/>
      <c r="Z2747"/>
      <c r="AA2747"/>
      <c r="AB2747"/>
      <c r="AC2747"/>
      <c r="AD2747"/>
      <c r="AE2747"/>
      <c r="AF2747"/>
      <c r="AG2747"/>
      <c r="AH2747"/>
      <c r="AI2747"/>
      <c r="AJ2747"/>
      <c r="AK2747"/>
      <c r="AL2747"/>
      <c r="AM2747"/>
      <c r="AN2747"/>
      <c r="AO2747"/>
      <c r="AP2747"/>
      <c r="AQ2747"/>
      <c r="AR2747"/>
      <c r="AS2747"/>
      <c r="AT2747"/>
      <c r="AU2747"/>
      <c r="AV2747"/>
      <c r="AW2747"/>
      <c r="AX2747"/>
      <c r="AY2747"/>
      <c r="AZ2747"/>
      <c r="BA2747"/>
      <c r="BB2747"/>
      <c r="BC2747"/>
      <c r="BD2747"/>
      <c r="BE2747"/>
      <c r="BF2747"/>
      <c r="BG2747"/>
      <c r="BH2747"/>
      <c r="BI2747"/>
      <c r="BJ2747"/>
      <c r="BK2747"/>
      <c r="BL2747"/>
      <c r="BM2747"/>
      <c r="BN2747"/>
      <c r="BO2747"/>
      <c r="BP2747"/>
      <c r="BQ2747"/>
      <c r="BR2747"/>
      <c r="BS2747"/>
      <c r="BT2747"/>
    </row>
    <row r="2748" spans="1:72" s="8" customFormat="1" x14ac:dyDescent="0.25">
      <c r="A2748" s="93"/>
      <c r="B2748" s="93"/>
      <c r="C2748" s="93"/>
      <c r="D2748" s="93"/>
      <c r="E2748" s="104"/>
      <c r="F2748" s="104"/>
      <c r="G2748" s="104"/>
      <c r="H2748" s="104"/>
      <c r="I2748" s="104"/>
      <c r="J2748" s="104"/>
      <c r="K2748" s="104"/>
      <c r="L2748" s="104"/>
      <c r="M2748"/>
      <c r="N2748"/>
      <c r="O2748"/>
      <c r="P2748"/>
      <c r="Q2748"/>
      <c r="R2748"/>
      <c r="S2748"/>
      <c r="T2748"/>
      <c r="U2748"/>
      <c r="V2748"/>
      <c r="W2748"/>
      <c r="X2748"/>
      <c r="Y2748"/>
      <c r="Z2748"/>
      <c r="AA2748"/>
      <c r="AB2748"/>
      <c r="AC2748"/>
      <c r="AD2748"/>
      <c r="AE2748"/>
      <c r="AF2748"/>
      <c r="AG2748"/>
      <c r="AH2748"/>
      <c r="AI2748"/>
      <c r="AJ2748"/>
      <c r="AK2748"/>
      <c r="AL2748"/>
      <c r="AM2748"/>
      <c r="AN2748"/>
      <c r="AO2748"/>
      <c r="AP2748"/>
      <c r="AQ2748"/>
      <c r="AR2748"/>
      <c r="AS2748"/>
      <c r="AT2748"/>
      <c r="AU2748"/>
      <c r="AV2748"/>
      <c r="AW2748"/>
      <c r="AX2748"/>
      <c r="AY2748"/>
      <c r="AZ2748"/>
      <c r="BA2748"/>
      <c r="BB2748"/>
      <c r="BC2748"/>
      <c r="BD2748"/>
      <c r="BE2748"/>
      <c r="BF2748"/>
      <c r="BG2748"/>
      <c r="BH2748"/>
      <c r="BI2748"/>
      <c r="BJ2748"/>
      <c r="BK2748"/>
      <c r="BL2748"/>
      <c r="BM2748"/>
      <c r="BN2748"/>
      <c r="BO2748"/>
      <c r="BP2748"/>
      <c r="BQ2748"/>
      <c r="BR2748"/>
      <c r="BS2748"/>
      <c r="BT2748"/>
    </row>
    <row r="2749" spans="1:72" s="8" customFormat="1" x14ac:dyDescent="0.25">
      <c r="A2749" s="93"/>
      <c r="B2749" s="93"/>
      <c r="C2749" s="93"/>
      <c r="D2749" s="93"/>
      <c r="E2749" s="104"/>
      <c r="F2749" s="104"/>
      <c r="G2749" s="104"/>
      <c r="H2749" s="104"/>
      <c r="I2749" s="104"/>
      <c r="J2749" s="104"/>
      <c r="K2749" s="104"/>
      <c r="L2749" s="104"/>
      <c r="M2749"/>
      <c r="N2749"/>
      <c r="O2749"/>
      <c r="P2749"/>
      <c r="Q2749"/>
      <c r="R2749"/>
      <c r="S2749"/>
      <c r="T2749"/>
      <c r="U2749"/>
      <c r="V2749"/>
      <c r="W2749"/>
      <c r="X2749"/>
      <c r="Y2749"/>
      <c r="Z2749"/>
      <c r="AA2749"/>
      <c r="AB2749"/>
      <c r="AC2749"/>
      <c r="AD2749"/>
      <c r="AE2749"/>
      <c r="AF2749"/>
      <c r="AG2749"/>
      <c r="AH2749"/>
      <c r="AI2749"/>
      <c r="AJ2749"/>
      <c r="AK2749"/>
      <c r="AL2749"/>
      <c r="AM2749"/>
      <c r="AN2749"/>
      <c r="AO2749"/>
      <c r="AP2749"/>
      <c r="AQ2749"/>
      <c r="AR2749"/>
      <c r="AS2749"/>
      <c r="AT2749"/>
      <c r="AU2749"/>
      <c r="AV2749"/>
      <c r="AW2749"/>
      <c r="AX2749"/>
      <c r="AY2749"/>
      <c r="AZ2749"/>
      <c r="BA2749"/>
      <c r="BB2749"/>
      <c r="BC2749"/>
      <c r="BD2749"/>
      <c r="BE2749"/>
      <c r="BF2749"/>
      <c r="BG2749"/>
      <c r="BH2749"/>
      <c r="BI2749"/>
      <c r="BJ2749"/>
      <c r="BK2749"/>
      <c r="BL2749"/>
      <c r="BM2749"/>
      <c r="BN2749"/>
      <c r="BO2749"/>
      <c r="BP2749"/>
      <c r="BQ2749"/>
      <c r="BR2749"/>
      <c r="BS2749"/>
      <c r="BT2749"/>
    </row>
    <row r="2750" spans="1:72" s="8" customFormat="1" x14ac:dyDescent="0.25">
      <c r="A2750" s="93"/>
      <c r="B2750" s="93"/>
      <c r="C2750" s="93"/>
      <c r="D2750" s="93"/>
      <c r="E2750" s="104"/>
      <c r="F2750" s="104"/>
      <c r="G2750" s="104"/>
      <c r="H2750" s="104"/>
      <c r="I2750" s="104"/>
      <c r="J2750" s="104"/>
      <c r="K2750" s="104"/>
      <c r="L2750" s="104"/>
      <c r="M2750"/>
      <c r="N2750"/>
      <c r="O2750"/>
      <c r="P2750"/>
      <c r="Q2750"/>
      <c r="R2750"/>
      <c r="S2750"/>
      <c r="T2750"/>
      <c r="U2750"/>
      <c r="V2750"/>
      <c r="W2750"/>
      <c r="X2750"/>
      <c r="Y2750"/>
      <c r="Z2750"/>
      <c r="AA2750"/>
      <c r="AB2750"/>
      <c r="AC2750"/>
      <c r="AD2750"/>
      <c r="AE2750"/>
      <c r="AF2750"/>
      <c r="AG2750"/>
      <c r="AH2750"/>
      <c r="AI2750"/>
      <c r="AJ2750"/>
      <c r="AK2750"/>
      <c r="AL2750"/>
      <c r="AM2750"/>
      <c r="AN2750"/>
      <c r="AO2750"/>
      <c r="AP2750"/>
      <c r="AQ2750"/>
      <c r="AR2750"/>
      <c r="AS2750"/>
      <c r="AT2750"/>
      <c r="AU2750"/>
      <c r="AV2750"/>
      <c r="AW2750"/>
      <c r="AX2750"/>
      <c r="AY2750"/>
      <c r="AZ2750"/>
      <c r="BA2750"/>
      <c r="BB2750"/>
      <c r="BC2750"/>
      <c r="BD2750"/>
      <c r="BE2750"/>
      <c r="BF2750"/>
      <c r="BG2750"/>
      <c r="BH2750"/>
      <c r="BI2750"/>
      <c r="BJ2750"/>
      <c r="BK2750"/>
      <c r="BL2750"/>
      <c r="BM2750"/>
      <c r="BN2750"/>
      <c r="BO2750"/>
      <c r="BP2750"/>
      <c r="BQ2750"/>
      <c r="BR2750"/>
      <c r="BS2750"/>
      <c r="BT2750"/>
    </row>
    <row r="2751" spans="1:72" s="8" customFormat="1" x14ac:dyDescent="0.25">
      <c r="A2751" s="93"/>
      <c r="B2751" s="93"/>
      <c r="C2751" s="93"/>
      <c r="D2751" s="93"/>
      <c r="E2751" s="104"/>
      <c r="F2751" s="104"/>
      <c r="G2751" s="104"/>
      <c r="H2751" s="104"/>
      <c r="I2751" s="104"/>
      <c r="J2751" s="104"/>
      <c r="K2751" s="104"/>
      <c r="L2751" s="104"/>
      <c r="M2751"/>
      <c r="N2751"/>
      <c r="O2751"/>
      <c r="P2751"/>
      <c r="Q2751"/>
      <c r="R2751"/>
      <c r="S2751"/>
      <c r="T2751"/>
      <c r="U2751"/>
      <c r="V2751"/>
      <c r="W2751"/>
      <c r="X2751"/>
      <c r="Y2751"/>
      <c r="Z2751"/>
      <c r="AA2751"/>
      <c r="AB2751"/>
      <c r="AC2751"/>
      <c r="AD2751"/>
      <c r="AE2751"/>
      <c r="AF2751"/>
      <c r="AG2751"/>
      <c r="AH2751"/>
      <c r="AI2751"/>
      <c r="AJ2751"/>
      <c r="AK2751"/>
      <c r="AL2751"/>
      <c r="AM2751"/>
      <c r="AN2751"/>
      <c r="AO2751"/>
      <c r="AP2751"/>
      <c r="AQ2751"/>
      <c r="AR2751"/>
      <c r="AS2751"/>
      <c r="AT2751"/>
      <c r="AU2751"/>
      <c r="AV2751"/>
      <c r="AW2751"/>
      <c r="AX2751"/>
      <c r="AY2751"/>
      <c r="AZ2751"/>
      <c r="BA2751"/>
      <c r="BB2751"/>
      <c r="BC2751"/>
      <c r="BD2751"/>
      <c r="BE2751"/>
      <c r="BF2751"/>
      <c r="BG2751"/>
      <c r="BH2751"/>
      <c r="BI2751"/>
      <c r="BJ2751"/>
      <c r="BK2751"/>
      <c r="BL2751"/>
      <c r="BM2751"/>
      <c r="BN2751"/>
      <c r="BO2751"/>
      <c r="BP2751"/>
      <c r="BQ2751"/>
      <c r="BR2751"/>
      <c r="BS2751"/>
      <c r="BT2751"/>
    </row>
    <row r="2752" spans="1:72" s="8" customFormat="1" x14ac:dyDescent="0.25">
      <c r="A2752" s="93"/>
      <c r="B2752" s="93"/>
      <c r="C2752" s="93"/>
      <c r="D2752" s="93"/>
      <c r="E2752" s="104"/>
      <c r="F2752" s="104"/>
      <c r="G2752" s="104"/>
      <c r="H2752" s="104"/>
      <c r="I2752" s="104"/>
      <c r="J2752" s="104"/>
      <c r="K2752" s="104"/>
      <c r="L2752" s="104"/>
      <c r="M2752"/>
      <c r="N2752"/>
      <c r="O2752"/>
      <c r="P2752"/>
      <c r="Q2752"/>
      <c r="R2752"/>
      <c r="S2752"/>
      <c r="T2752"/>
      <c r="U2752"/>
      <c r="V2752"/>
      <c r="W2752"/>
      <c r="X2752"/>
      <c r="Y2752"/>
      <c r="Z2752"/>
      <c r="AA2752"/>
      <c r="AB2752"/>
      <c r="AC2752"/>
      <c r="AD2752"/>
      <c r="AE2752"/>
      <c r="AF2752"/>
      <c r="AG2752"/>
      <c r="AH2752"/>
      <c r="AI2752"/>
      <c r="AJ2752"/>
      <c r="AK2752"/>
      <c r="AL2752"/>
      <c r="AM2752"/>
      <c r="AN2752"/>
      <c r="AO2752"/>
      <c r="AP2752"/>
      <c r="AQ2752"/>
      <c r="AR2752"/>
      <c r="AS2752"/>
      <c r="AT2752"/>
      <c r="AU2752"/>
      <c r="AV2752"/>
      <c r="AW2752"/>
      <c r="AX2752"/>
      <c r="AY2752"/>
      <c r="AZ2752"/>
      <c r="BA2752"/>
      <c r="BB2752"/>
      <c r="BC2752"/>
      <c r="BD2752"/>
      <c r="BE2752"/>
      <c r="BF2752"/>
      <c r="BG2752"/>
      <c r="BH2752"/>
      <c r="BI2752"/>
      <c r="BJ2752"/>
      <c r="BK2752"/>
      <c r="BL2752"/>
      <c r="BM2752"/>
      <c r="BN2752"/>
      <c r="BO2752"/>
      <c r="BP2752"/>
      <c r="BQ2752"/>
      <c r="BR2752"/>
      <c r="BS2752"/>
      <c r="BT2752"/>
    </row>
    <row r="2753" spans="1:72" s="8" customFormat="1" x14ac:dyDescent="0.25">
      <c r="A2753" s="93"/>
      <c r="B2753" s="93"/>
      <c r="C2753" s="93"/>
      <c r="D2753" s="93"/>
      <c r="E2753" s="104"/>
      <c r="F2753" s="104"/>
      <c r="G2753" s="104"/>
      <c r="H2753" s="104"/>
      <c r="I2753" s="104"/>
      <c r="J2753" s="104"/>
      <c r="K2753" s="104"/>
      <c r="L2753" s="104"/>
      <c r="M2753"/>
      <c r="N2753"/>
      <c r="O2753"/>
      <c r="P2753"/>
      <c r="Q2753"/>
      <c r="R2753"/>
      <c r="S2753"/>
      <c r="T2753"/>
      <c r="U2753"/>
      <c r="V2753"/>
      <c r="W2753"/>
      <c r="X2753"/>
      <c r="Y2753"/>
      <c r="Z2753"/>
      <c r="AA2753"/>
      <c r="AB2753"/>
      <c r="AC2753"/>
      <c r="AD2753"/>
      <c r="AE2753"/>
      <c r="AF2753"/>
      <c r="AG2753"/>
      <c r="AH2753"/>
      <c r="AI2753"/>
      <c r="AJ2753"/>
      <c r="AK2753"/>
      <c r="AL2753"/>
      <c r="AM2753"/>
      <c r="AN2753"/>
      <c r="AO2753"/>
      <c r="AP2753"/>
      <c r="AQ2753"/>
      <c r="AR2753"/>
      <c r="AS2753"/>
      <c r="AT2753"/>
      <c r="AU2753"/>
      <c r="AV2753"/>
      <c r="AW2753"/>
      <c r="AX2753"/>
      <c r="AY2753"/>
      <c r="AZ2753"/>
      <c r="BA2753"/>
      <c r="BB2753"/>
      <c r="BC2753"/>
      <c r="BD2753"/>
      <c r="BE2753"/>
      <c r="BF2753"/>
      <c r="BG2753"/>
      <c r="BH2753"/>
      <c r="BI2753"/>
      <c r="BJ2753"/>
      <c r="BK2753"/>
      <c r="BL2753"/>
      <c r="BM2753"/>
      <c r="BN2753"/>
      <c r="BO2753"/>
      <c r="BP2753"/>
      <c r="BQ2753"/>
      <c r="BR2753"/>
      <c r="BS2753"/>
      <c r="BT2753"/>
    </row>
    <row r="2754" spans="1:72" s="8" customFormat="1" x14ac:dyDescent="0.25">
      <c r="A2754" s="93"/>
      <c r="B2754" s="93"/>
      <c r="C2754" s="93"/>
      <c r="D2754" s="93"/>
      <c r="E2754" s="104"/>
      <c r="F2754" s="104"/>
      <c r="G2754" s="104"/>
      <c r="H2754" s="104"/>
      <c r="I2754" s="104"/>
      <c r="J2754" s="104"/>
      <c r="K2754" s="104"/>
      <c r="L2754" s="104"/>
      <c r="M2754"/>
      <c r="N2754"/>
      <c r="O2754"/>
      <c r="P2754"/>
      <c r="Q2754"/>
      <c r="R2754"/>
      <c r="S2754"/>
      <c r="T2754"/>
      <c r="U2754"/>
      <c r="V2754"/>
      <c r="W2754"/>
      <c r="X2754"/>
      <c r="Y2754"/>
      <c r="Z2754"/>
      <c r="AA2754"/>
      <c r="AB2754"/>
      <c r="AC2754"/>
      <c r="AD2754"/>
      <c r="AE2754"/>
      <c r="AF2754"/>
      <c r="AG2754"/>
      <c r="AH2754"/>
      <c r="AI2754"/>
      <c r="AJ2754"/>
      <c r="AK2754"/>
      <c r="AL2754"/>
      <c r="AM2754"/>
      <c r="AN2754"/>
      <c r="AO2754"/>
      <c r="AP2754"/>
      <c r="AQ2754"/>
      <c r="AR2754"/>
      <c r="AS2754"/>
      <c r="AT2754"/>
      <c r="AU2754"/>
      <c r="AV2754"/>
      <c r="AW2754"/>
      <c r="AX2754"/>
      <c r="AY2754"/>
      <c r="AZ2754"/>
      <c r="BA2754"/>
      <c r="BB2754"/>
      <c r="BC2754"/>
      <c r="BD2754"/>
      <c r="BE2754"/>
      <c r="BF2754"/>
      <c r="BG2754"/>
      <c r="BH2754"/>
      <c r="BI2754"/>
      <c r="BJ2754"/>
      <c r="BK2754"/>
      <c r="BL2754"/>
      <c r="BM2754"/>
      <c r="BN2754"/>
      <c r="BO2754"/>
      <c r="BP2754"/>
      <c r="BQ2754"/>
      <c r="BR2754"/>
      <c r="BS2754"/>
      <c r="BT2754"/>
    </row>
    <row r="2755" spans="1:72" s="8" customFormat="1" x14ac:dyDescent="0.25">
      <c r="A2755" s="93"/>
      <c r="B2755" s="93"/>
      <c r="C2755" s="93"/>
      <c r="D2755" s="93"/>
      <c r="E2755" s="104"/>
      <c r="F2755" s="104"/>
      <c r="G2755" s="104"/>
      <c r="H2755" s="104"/>
      <c r="I2755" s="104"/>
      <c r="J2755" s="104"/>
      <c r="K2755" s="104"/>
      <c r="L2755" s="104"/>
      <c r="M2755"/>
      <c r="N2755"/>
      <c r="O2755"/>
      <c r="P2755"/>
      <c r="Q2755"/>
      <c r="R2755"/>
      <c r="S2755"/>
      <c r="T2755"/>
      <c r="U2755"/>
      <c r="V2755"/>
      <c r="W2755"/>
      <c r="X2755"/>
      <c r="Y2755"/>
      <c r="Z2755"/>
      <c r="AA2755"/>
      <c r="AB2755"/>
      <c r="AC2755"/>
      <c r="AD2755"/>
      <c r="AE2755"/>
      <c r="AF2755"/>
      <c r="AG2755"/>
      <c r="AH2755"/>
      <c r="AI2755"/>
      <c r="AJ2755"/>
      <c r="AK2755"/>
      <c r="AL2755"/>
      <c r="AM2755"/>
      <c r="AN2755"/>
      <c r="AO2755"/>
      <c r="AP2755"/>
      <c r="AQ2755"/>
      <c r="AR2755"/>
      <c r="AS2755"/>
      <c r="AT2755"/>
      <c r="AU2755"/>
      <c r="AV2755"/>
      <c r="AW2755"/>
      <c r="AX2755"/>
      <c r="AY2755"/>
      <c r="AZ2755"/>
      <c r="BA2755"/>
      <c r="BB2755"/>
      <c r="BC2755"/>
      <c r="BD2755"/>
      <c r="BE2755"/>
      <c r="BF2755"/>
      <c r="BG2755"/>
      <c r="BH2755"/>
      <c r="BI2755"/>
      <c r="BJ2755"/>
      <c r="BK2755"/>
      <c r="BL2755"/>
      <c r="BM2755"/>
      <c r="BN2755"/>
      <c r="BO2755"/>
      <c r="BP2755"/>
      <c r="BQ2755"/>
      <c r="BR2755"/>
      <c r="BS2755"/>
      <c r="BT2755"/>
    </row>
    <row r="2756" spans="1:72" s="8" customFormat="1" x14ac:dyDescent="0.25">
      <c r="A2756" s="93"/>
      <c r="B2756" s="93"/>
      <c r="C2756" s="93"/>
      <c r="D2756" s="93"/>
      <c r="E2756" s="104"/>
      <c r="F2756" s="104"/>
      <c r="G2756" s="104"/>
      <c r="H2756" s="104"/>
      <c r="I2756" s="104"/>
      <c r="J2756" s="104"/>
      <c r="K2756" s="104"/>
      <c r="L2756" s="104"/>
      <c r="M2756"/>
      <c r="N2756"/>
      <c r="O2756"/>
      <c r="P2756"/>
      <c r="Q2756"/>
      <c r="R2756"/>
      <c r="S2756"/>
      <c r="T2756"/>
      <c r="U2756"/>
      <c r="V2756"/>
      <c r="W2756"/>
      <c r="X2756"/>
      <c r="Y2756"/>
      <c r="Z2756"/>
      <c r="AA2756"/>
      <c r="AB2756"/>
      <c r="AC2756"/>
      <c r="AD2756"/>
      <c r="AE2756"/>
      <c r="AF2756"/>
      <c r="AG2756"/>
      <c r="AH2756"/>
      <c r="AI2756"/>
      <c r="AJ2756"/>
      <c r="AK2756"/>
      <c r="AL2756"/>
      <c r="AM2756"/>
      <c r="AN2756"/>
      <c r="AO2756"/>
      <c r="AP2756"/>
      <c r="AQ2756"/>
      <c r="AR2756"/>
      <c r="AS2756"/>
      <c r="AT2756"/>
      <c r="AU2756"/>
      <c r="AV2756"/>
      <c r="AW2756"/>
      <c r="AX2756"/>
      <c r="AY2756"/>
      <c r="AZ2756"/>
      <c r="BA2756"/>
      <c r="BB2756"/>
      <c r="BC2756"/>
      <c r="BD2756"/>
      <c r="BE2756"/>
      <c r="BF2756"/>
      <c r="BG2756"/>
      <c r="BH2756"/>
      <c r="BI2756"/>
      <c r="BJ2756"/>
      <c r="BK2756"/>
      <c r="BL2756"/>
      <c r="BM2756"/>
      <c r="BN2756"/>
      <c r="BO2756"/>
      <c r="BP2756"/>
      <c r="BQ2756"/>
      <c r="BR2756"/>
      <c r="BS2756"/>
      <c r="BT2756"/>
    </row>
    <row r="2757" spans="1:72" s="8" customFormat="1" x14ac:dyDescent="0.25">
      <c r="A2757" s="93"/>
      <c r="B2757" s="93"/>
      <c r="C2757" s="93"/>
      <c r="D2757" s="93"/>
      <c r="E2757" s="104"/>
      <c r="F2757" s="104"/>
      <c r="G2757" s="104"/>
      <c r="H2757" s="104"/>
      <c r="I2757" s="104"/>
      <c r="J2757" s="104"/>
      <c r="K2757" s="104"/>
      <c r="L2757" s="104"/>
      <c r="M2757"/>
      <c r="N2757"/>
      <c r="O2757"/>
      <c r="P2757"/>
      <c r="Q2757"/>
      <c r="R2757"/>
      <c r="S2757"/>
      <c r="T2757"/>
      <c r="U2757"/>
      <c r="V2757"/>
      <c r="W2757"/>
      <c r="X2757"/>
      <c r="Y2757"/>
      <c r="Z2757"/>
      <c r="AA2757"/>
      <c r="AB2757"/>
      <c r="AC2757"/>
      <c r="AD2757"/>
      <c r="AE2757"/>
      <c r="AF2757"/>
      <c r="AG2757"/>
      <c r="AH2757"/>
      <c r="AI2757"/>
      <c r="AJ2757"/>
      <c r="AK2757"/>
      <c r="AL2757"/>
      <c r="AM2757"/>
      <c r="AN2757"/>
      <c r="AO2757"/>
      <c r="AP2757"/>
      <c r="AQ2757"/>
      <c r="AR2757"/>
      <c r="AS2757"/>
      <c r="AT2757"/>
      <c r="AU2757"/>
      <c r="AV2757"/>
      <c r="AW2757"/>
      <c r="AX2757"/>
      <c r="AY2757"/>
      <c r="AZ2757"/>
      <c r="BA2757"/>
      <c r="BB2757"/>
      <c r="BC2757"/>
      <c r="BD2757"/>
      <c r="BE2757"/>
      <c r="BF2757"/>
      <c r="BG2757"/>
      <c r="BH2757"/>
      <c r="BI2757"/>
      <c r="BJ2757"/>
      <c r="BK2757"/>
      <c r="BL2757"/>
      <c r="BM2757"/>
      <c r="BN2757"/>
      <c r="BO2757"/>
      <c r="BP2757"/>
      <c r="BQ2757"/>
      <c r="BR2757"/>
      <c r="BS2757"/>
      <c r="BT2757"/>
    </row>
    <row r="2758" spans="1:72" s="8" customFormat="1" x14ac:dyDescent="0.25">
      <c r="A2758" s="93"/>
      <c r="B2758" s="93"/>
      <c r="C2758" s="93"/>
      <c r="D2758" s="93"/>
      <c r="E2758" s="104"/>
      <c r="F2758" s="104"/>
      <c r="G2758" s="104"/>
      <c r="H2758" s="104"/>
      <c r="I2758" s="104"/>
      <c r="J2758" s="104"/>
      <c r="K2758" s="104"/>
      <c r="L2758" s="104"/>
      <c r="M2758"/>
      <c r="N2758"/>
      <c r="O2758"/>
      <c r="P2758"/>
      <c r="Q2758"/>
      <c r="R2758"/>
      <c r="S2758"/>
      <c r="T2758"/>
      <c r="U2758"/>
      <c r="V2758"/>
      <c r="W2758"/>
      <c r="X2758"/>
      <c r="Y2758"/>
      <c r="Z2758"/>
      <c r="AA2758"/>
      <c r="AB2758"/>
      <c r="AC2758"/>
      <c r="AD2758"/>
      <c r="AE2758"/>
      <c r="AF2758"/>
      <c r="AG2758"/>
      <c r="AH2758"/>
      <c r="AI2758"/>
      <c r="AJ2758"/>
      <c r="AK2758"/>
      <c r="AL2758"/>
      <c r="AM2758"/>
      <c r="AN2758"/>
      <c r="AO2758"/>
      <c r="AP2758"/>
      <c r="AQ2758"/>
      <c r="AR2758"/>
      <c r="AS2758"/>
      <c r="AT2758"/>
      <c r="AU2758"/>
      <c r="AV2758"/>
      <c r="AW2758"/>
      <c r="AX2758"/>
      <c r="AY2758"/>
      <c r="AZ2758"/>
      <c r="BA2758"/>
      <c r="BB2758"/>
      <c r="BC2758"/>
      <c r="BD2758"/>
      <c r="BE2758"/>
      <c r="BF2758"/>
      <c r="BG2758"/>
      <c r="BH2758"/>
      <c r="BI2758"/>
      <c r="BJ2758"/>
      <c r="BK2758"/>
      <c r="BL2758"/>
      <c r="BM2758"/>
      <c r="BN2758"/>
      <c r="BO2758"/>
      <c r="BP2758"/>
      <c r="BQ2758"/>
      <c r="BR2758"/>
      <c r="BS2758"/>
      <c r="BT2758"/>
    </row>
    <row r="2759" spans="1:72" s="8" customFormat="1" x14ac:dyDescent="0.25">
      <c r="A2759" s="93"/>
      <c r="B2759" s="93"/>
      <c r="C2759" s="93"/>
      <c r="D2759" s="93"/>
      <c r="E2759" s="104"/>
      <c r="F2759" s="104"/>
      <c r="G2759" s="104"/>
      <c r="H2759" s="104"/>
      <c r="I2759" s="104"/>
      <c r="J2759" s="104"/>
      <c r="K2759" s="104"/>
      <c r="L2759" s="104"/>
      <c r="M2759"/>
      <c r="N2759"/>
      <c r="O2759"/>
      <c r="P2759"/>
      <c r="Q2759"/>
      <c r="R2759"/>
      <c r="S2759"/>
      <c r="T2759"/>
      <c r="U2759"/>
      <c r="V2759"/>
      <c r="W2759"/>
      <c r="X2759"/>
      <c r="Y2759"/>
      <c r="Z2759"/>
      <c r="AA2759"/>
      <c r="AB2759"/>
      <c r="AC2759"/>
      <c r="AD2759"/>
      <c r="AE2759"/>
      <c r="AF2759"/>
      <c r="AG2759"/>
      <c r="AH2759"/>
      <c r="AI2759"/>
      <c r="AJ2759"/>
      <c r="AK2759"/>
      <c r="AL2759"/>
      <c r="AM2759"/>
      <c r="AN2759"/>
      <c r="AO2759"/>
      <c r="AP2759"/>
      <c r="AQ2759"/>
      <c r="AR2759"/>
      <c r="AS2759"/>
      <c r="AT2759"/>
      <c r="AU2759"/>
      <c r="AV2759"/>
      <c r="AW2759"/>
      <c r="AX2759"/>
      <c r="AY2759"/>
      <c r="AZ2759"/>
      <c r="BA2759"/>
      <c r="BB2759"/>
      <c r="BC2759"/>
      <c r="BD2759"/>
      <c r="BE2759"/>
      <c r="BF2759"/>
      <c r="BG2759"/>
      <c r="BH2759"/>
      <c r="BI2759"/>
      <c r="BJ2759"/>
      <c r="BK2759"/>
      <c r="BL2759"/>
      <c r="BM2759"/>
      <c r="BN2759"/>
      <c r="BO2759"/>
      <c r="BP2759"/>
      <c r="BQ2759"/>
      <c r="BR2759"/>
      <c r="BS2759"/>
      <c r="BT2759"/>
    </row>
    <row r="2760" spans="1:72" s="8" customFormat="1" x14ac:dyDescent="0.25">
      <c r="A2760" s="93"/>
      <c r="B2760" s="93"/>
      <c r="C2760" s="93"/>
      <c r="D2760" s="93"/>
      <c r="E2760" s="104"/>
      <c r="F2760" s="104"/>
      <c r="G2760" s="104"/>
      <c r="H2760" s="104"/>
      <c r="I2760" s="104"/>
      <c r="J2760" s="104"/>
      <c r="K2760" s="104"/>
      <c r="L2760" s="104"/>
      <c r="M2760"/>
      <c r="N2760"/>
      <c r="O2760"/>
      <c r="P2760"/>
      <c r="Q2760"/>
      <c r="R2760"/>
      <c r="S2760"/>
      <c r="T2760"/>
      <c r="U2760"/>
      <c r="V2760"/>
      <c r="W2760"/>
      <c r="X2760"/>
      <c r="Y2760"/>
      <c r="Z2760"/>
      <c r="AA2760"/>
      <c r="AB2760"/>
      <c r="AC2760"/>
      <c r="AD2760"/>
      <c r="AE2760"/>
      <c r="AF2760"/>
      <c r="AG2760"/>
      <c r="AH2760"/>
      <c r="AI2760"/>
      <c r="AJ2760"/>
      <c r="AK2760"/>
      <c r="AL2760"/>
      <c r="AM2760"/>
      <c r="AN2760"/>
      <c r="AO2760"/>
      <c r="AP2760"/>
      <c r="AQ2760"/>
      <c r="AR2760"/>
      <c r="AS2760"/>
      <c r="AT2760"/>
      <c r="AU2760"/>
      <c r="AV2760"/>
      <c r="AW2760"/>
      <c r="AX2760"/>
      <c r="AY2760"/>
      <c r="AZ2760"/>
      <c r="BA2760"/>
      <c r="BB2760"/>
      <c r="BC2760"/>
      <c r="BD2760"/>
      <c r="BE2760"/>
      <c r="BF2760"/>
      <c r="BG2760"/>
      <c r="BH2760"/>
      <c r="BI2760"/>
      <c r="BJ2760"/>
      <c r="BK2760"/>
      <c r="BL2760"/>
      <c r="BM2760"/>
      <c r="BN2760"/>
      <c r="BO2760"/>
      <c r="BP2760"/>
      <c r="BQ2760"/>
      <c r="BR2760"/>
      <c r="BS2760"/>
      <c r="BT2760"/>
    </row>
    <row r="2761" spans="1:72" s="8" customFormat="1" x14ac:dyDescent="0.25">
      <c r="A2761" s="93"/>
      <c r="B2761" s="93"/>
      <c r="C2761" s="93"/>
      <c r="D2761" s="93"/>
      <c r="E2761" s="104"/>
      <c r="F2761" s="104"/>
      <c r="G2761" s="104"/>
      <c r="H2761" s="104"/>
      <c r="I2761" s="104"/>
      <c r="J2761" s="104"/>
      <c r="K2761" s="104"/>
      <c r="L2761" s="104"/>
      <c r="M2761"/>
      <c r="N2761"/>
      <c r="O2761"/>
      <c r="P2761"/>
      <c r="Q2761"/>
      <c r="R2761"/>
      <c r="S2761"/>
      <c r="T2761"/>
      <c r="U2761"/>
      <c r="V2761"/>
      <c r="W2761"/>
      <c r="X2761"/>
      <c r="Y2761"/>
      <c r="Z2761"/>
      <c r="AA2761"/>
      <c r="AB2761"/>
      <c r="AC2761"/>
      <c r="AD2761"/>
      <c r="AE2761"/>
      <c r="AF2761"/>
      <c r="AG2761"/>
      <c r="AH2761"/>
      <c r="AI2761"/>
      <c r="AJ2761"/>
      <c r="AK2761"/>
      <c r="AL2761"/>
      <c r="AM2761"/>
      <c r="AN2761"/>
      <c r="AO2761"/>
      <c r="AP2761"/>
      <c r="AQ2761"/>
      <c r="AR2761"/>
      <c r="AS2761"/>
      <c r="AT2761"/>
      <c r="AU2761"/>
      <c r="AV2761"/>
      <c r="AW2761"/>
      <c r="AX2761"/>
      <c r="AY2761"/>
      <c r="AZ2761"/>
      <c r="BA2761"/>
      <c r="BB2761"/>
      <c r="BC2761"/>
      <c r="BD2761"/>
      <c r="BE2761"/>
      <c r="BF2761"/>
      <c r="BG2761"/>
      <c r="BH2761"/>
      <c r="BI2761"/>
      <c r="BJ2761"/>
      <c r="BK2761"/>
      <c r="BL2761"/>
      <c r="BM2761"/>
      <c r="BN2761"/>
      <c r="BO2761"/>
      <c r="BP2761"/>
      <c r="BQ2761"/>
      <c r="BR2761"/>
      <c r="BS2761"/>
      <c r="BT2761"/>
    </row>
    <row r="2762" spans="1:72" s="8" customFormat="1" x14ac:dyDescent="0.25">
      <c r="A2762" s="93"/>
      <c r="B2762" s="93"/>
      <c r="C2762" s="93"/>
      <c r="D2762" s="93"/>
      <c r="E2762" s="104"/>
      <c r="F2762" s="104"/>
      <c r="G2762" s="104"/>
      <c r="H2762" s="104"/>
      <c r="I2762" s="104"/>
      <c r="J2762" s="104"/>
      <c r="K2762" s="104"/>
      <c r="L2762" s="104"/>
      <c r="M2762"/>
      <c r="N2762"/>
      <c r="O2762"/>
      <c r="P2762"/>
      <c r="Q2762"/>
      <c r="R2762"/>
      <c r="S2762"/>
      <c r="T2762"/>
      <c r="U2762"/>
      <c r="V2762"/>
      <c r="W2762"/>
      <c r="X2762"/>
      <c r="Y2762"/>
      <c r="Z2762"/>
      <c r="AA2762"/>
      <c r="AB2762"/>
      <c r="AC2762"/>
      <c r="AD2762"/>
      <c r="AE2762"/>
      <c r="AF2762"/>
      <c r="AG2762"/>
      <c r="AH2762"/>
      <c r="AI2762"/>
      <c r="AJ2762"/>
      <c r="AK2762"/>
      <c r="AL2762"/>
      <c r="AM2762"/>
      <c r="AN2762"/>
      <c r="AO2762"/>
      <c r="AP2762"/>
      <c r="AQ2762"/>
      <c r="AR2762"/>
      <c r="AS2762"/>
      <c r="AT2762"/>
      <c r="AU2762"/>
      <c r="AV2762"/>
      <c r="AW2762"/>
      <c r="AX2762"/>
      <c r="AY2762"/>
      <c r="AZ2762"/>
      <c r="BA2762"/>
      <c r="BB2762"/>
      <c r="BC2762"/>
      <c r="BD2762"/>
      <c r="BE2762"/>
      <c r="BF2762"/>
      <c r="BG2762"/>
      <c r="BH2762"/>
      <c r="BI2762"/>
      <c r="BJ2762"/>
      <c r="BK2762"/>
      <c r="BL2762"/>
      <c r="BM2762"/>
      <c r="BN2762"/>
      <c r="BO2762"/>
      <c r="BP2762"/>
      <c r="BQ2762"/>
      <c r="BR2762"/>
      <c r="BS2762"/>
      <c r="BT2762"/>
    </row>
    <row r="2763" spans="1:72" s="8" customFormat="1" x14ac:dyDescent="0.25">
      <c r="A2763" s="93"/>
      <c r="B2763" s="93"/>
      <c r="C2763" s="93"/>
      <c r="D2763" s="93"/>
      <c r="E2763" s="104"/>
      <c r="F2763" s="104"/>
      <c r="G2763" s="104"/>
      <c r="H2763" s="104"/>
      <c r="I2763" s="104"/>
      <c r="J2763" s="104"/>
      <c r="K2763" s="104"/>
      <c r="L2763" s="104"/>
      <c r="M2763"/>
      <c r="N2763"/>
      <c r="O2763"/>
      <c r="P2763"/>
      <c r="Q2763"/>
      <c r="R2763"/>
      <c r="S2763"/>
      <c r="T2763"/>
      <c r="U2763"/>
      <c r="V2763"/>
      <c r="W2763"/>
      <c r="X2763"/>
      <c r="Y2763"/>
      <c r="Z2763"/>
      <c r="AA2763"/>
      <c r="AB2763"/>
      <c r="AC2763"/>
      <c r="AD2763"/>
      <c r="AE2763"/>
      <c r="AF2763"/>
      <c r="AG2763"/>
      <c r="AH2763"/>
      <c r="AI2763"/>
      <c r="AJ2763"/>
      <c r="AK2763"/>
      <c r="AL2763"/>
      <c r="AM2763"/>
      <c r="AN2763"/>
      <c r="AO2763"/>
      <c r="AP2763"/>
      <c r="AQ2763"/>
      <c r="AR2763"/>
      <c r="AS2763"/>
      <c r="AT2763"/>
      <c r="AU2763"/>
      <c r="AV2763"/>
      <c r="AW2763"/>
      <c r="AX2763"/>
      <c r="AY2763"/>
      <c r="AZ2763"/>
      <c r="BA2763"/>
      <c r="BB2763"/>
      <c r="BC2763"/>
      <c r="BD2763"/>
      <c r="BE2763"/>
      <c r="BF2763"/>
      <c r="BG2763"/>
      <c r="BH2763"/>
      <c r="BI2763"/>
      <c r="BJ2763"/>
      <c r="BK2763"/>
      <c r="BL2763"/>
      <c r="BM2763"/>
      <c r="BN2763"/>
      <c r="BO2763"/>
      <c r="BP2763"/>
      <c r="BQ2763"/>
      <c r="BR2763"/>
      <c r="BS2763"/>
      <c r="BT2763"/>
    </row>
    <row r="2764" spans="1:72" s="8" customFormat="1" x14ac:dyDescent="0.25">
      <c r="A2764" s="93"/>
      <c r="B2764" s="93"/>
      <c r="C2764" s="93"/>
      <c r="D2764" s="93"/>
      <c r="E2764" s="104"/>
      <c r="F2764" s="104"/>
      <c r="G2764" s="104"/>
      <c r="H2764" s="104"/>
      <c r="I2764" s="104"/>
      <c r="J2764" s="104"/>
      <c r="K2764" s="104"/>
      <c r="L2764" s="104"/>
      <c r="M2764"/>
      <c r="N2764"/>
      <c r="O2764"/>
      <c r="P2764"/>
      <c r="Q2764"/>
      <c r="R2764"/>
      <c r="S2764"/>
      <c r="T2764"/>
      <c r="U2764"/>
      <c r="V2764"/>
      <c r="W2764"/>
      <c r="X2764"/>
      <c r="Y2764"/>
      <c r="Z2764"/>
      <c r="AA2764"/>
      <c r="AB2764"/>
      <c r="AC2764"/>
      <c r="AD2764"/>
      <c r="AE2764"/>
      <c r="AF2764"/>
      <c r="AG2764"/>
      <c r="AH2764"/>
      <c r="AI2764"/>
      <c r="AJ2764"/>
      <c r="AK2764"/>
      <c r="AL2764"/>
      <c r="AM2764"/>
      <c r="AN2764"/>
      <c r="AO2764"/>
      <c r="AP2764"/>
      <c r="AQ2764"/>
      <c r="AR2764"/>
      <c r="AS2764"/>
      <c r="AT2764"/>
      <c r="AU2764"/>
      <c r="AV2764"/>
      <c r="AW2764"/>
      <c r="AX2764"/>
      <c r="AY2764"/>
      <c r="AZ2764"/>
      <c r="BA2764"/>
      <c r="BB2764"/>
      <c r="BC2764"/>
      <c r="BD2764"/>
      <c r="BE2764"/>
      <c r="BF2764"/>
      <c r="BG2764"/>
      <c r="BH2764"/>
      <c r="BI2764"/>
      <c r="BJ2764"/>
      <c r="BK2764"/>
      <c r="BL2764"/>
      <c r="BM2764"/>
      <c r="BN2764"/>
      <c r="BO2764"/>
      <c r="BP2764"/>
      <c r="BQ2764"/>
      <c r="BR2764"/>
      <c r="BS2764"/>
      <c r="BT2764"/>
    </row>
    <row r="2765" spans="1:72" s="8" customFormat="1" x14ac:dyDescent="0.25">
      <c r="A2765" s="93"/>
      <c r="B2765" s="93"/>
      <c r="C2765" s="93"/>
      <c r="D2765" s="93"/>
      <c r="E2765" s="104"/>
      <c r="F2765" s="104"/>
      <c r="G2765" s="104"/>
      <c r="H2765" s="104"/>
      <c r="I2765" s="104"/>
      <c r="J2765" s="104"/>
      <c r="K2765" s="104"/>
      <c r="L2765" s="104"/>
      <c r="M2765"/>
      <c r="N2765"/>
      <c r="O2765"/>
      <c r="P2765"/>
      <c r="Q2765"/>
      <c r="R2765"/>
      <c r="S2765"/>
      <c r="T2765"/>
      <c r="U2765"/>
      <c r="V2765"/>
      <c r="W2765"/>
      <c r="X2765"/>
      <c r="Y2765"/>
      <c r="Z2765"/>
      <c r="AA2765"/>
      <c r="AB2765"/>
      <c r="AC2765"/>
      <c r="AD2765"/>
      <c r="AE2765"/>
      <c r="AF2765"/>
      <c r="AG2765"/>
      <c r="AH2765"/>
      <c r="AI2765"/>
      <c r="AJ2765"/>
      <c r="AK2765"/>
      <c r="AL2765"/>
      <c r="AM2765"/>
      <c r="AN2765"/>
      <c r="AO2765"/>
      <c r="AP2765"/>
      <c r="AQ2765"/>
      <c r="AR2765"/>
      <c r="AS2765"/>
      <c r="AT2765"/>
      <c r="AU2765"/>
      <c r="AV2765"/>
      <c r="AW2765"/>
      <c r="AX2765"/>
      <c r="AY2765"/>
      <c r="AZ2765"/>
      <c r="BA2765"/>
      <c r="BB2765"/>
      <c r="BC2765"/>
      <c r="BD2765"/>
      <c r="BE2765"/>
      <c r="BF2765"/>
      <c r="BG2765"/>
      <c r="BH2765"/>
      <c r="BI2765"/>
      <c r="BJ2765"/>
      <c r="BK2765"/>
      <c r="BL2765"/>
      <c r="BM2765"/>
      <c r="BN2765"/>
      <c r="BO2765"/>
      <c r="BP2765"/>
      <c r="BQ2765"/>
      <c r="BR2765"/>
      <c r="BS2765"/>
      <c r="BT2765"/>
    </row>
    <row r="2766" spans="1:72" s="8" customFormat="1" x14ac:dyDescent="0.25">
      <c r="A2766" s="93"/>
      <c r="B2766" s="93"/>
      <c r="C2766" s="93"/>
      <c r="D2766" s="93"/>
      <c r="E2766" s="104"/>
      <c r="F2766" s="104"/>
      <c r="G2766" s="104"/>
      <c r="H2766" s="104"/>
      <c r="I2766" s="104"/>
      <c r="J2766" s="104"/>
      <c r="K2766" s="104"/>
      <c r="L2766" s="104"/>
      <c r="M2766"/>
      <c r="N2766"/>
      <c r="O2766"/>
      <c r="P2766"/>
      <c r="Q2766"/>
      <c r="R2766"/>
      <c r="S2766"/>
      <c r="T2766"/>
      <c r="U2766"/>
      <c r="V2766"/>
      <c r="W2766"/>
      <c r="X2766"/>
      <c r="Y2766"/>
      <c r="Z2766"/>
      <c r="AA2766"/>
      <c r="AB2766"/>
      <c r="AC2766"/>
      <c r="AD2766"/>
      <c r="AE2766"/>
      <c r="AF2766"/>
      <c r="AG2766"/>
      <c r="AH2766"/>
      <c r="AI2766"/>
      <c r="AJ2766"/>
      <c r="AK2766"/>
      <c r="AL2766"/>
      <c r="AM2766"/>
      <c r="AN2766"/>
      <c r="AO2766"/>
      <c r="AP2766"/>
      <c r="AQ2766"/>
      <c r="AR2766"/>
      <c r="AS2766"/>
      <c r="AT2766"/>
      <c r="AU2766"/>
      <c r="AV2766"/>
      <c r="AW2766"/>
      <c r="AX2766"/>
      <c r="AY2766"/>
      <c r="AZ2766"/>
      <c r="BA2766"/>
      <c r="BB2766"/>
      <c r="BC2766"/>
      <c r="BD2766"/>
      <c r="BE2766"/>
      <c r="BF2766"/>
      <c r="BG2766"/>
      <c r="BH2766"/>
      <c r="BI2766"/>
      <c r="BJ2766"/>
      <c r="BK2766"/>
      <c r="BL2766"/>
      <c r="BM2766"/>
      <c r="BN2766"/>
      <c r="BO2766"/>
      <c r="BP2766"/>
      <c r="BQ2766"/>
      <c r="BR2766"/>
      <c r="BS2766"/>
      <c r="BT2766"/>
    </row>
    <row r="2767" spans="1:72" s="8" customFormat="1" x14ac:dyDescent="0.25">
      <c r="A2767" s="93"/>
      <c r="B2767" s="93"/>
      <c r="C2767" s="93"/>
      <c r="D2767" s="93"/>
      <c r="E2767" s="104"/>
      <c r="F2767" s="104"/>
      <c r="G2767" s="104"/>
      <c r="H2767" s="104"/>
      <c r="I2767" s="104"/>
      <c r="J2767" s="104"/>
      <c r="K2767" s="104"/>
      <c r="L2767" s="104"/>
      <c r="M2767"/>
      <c r="N2767"/>
      <c r="O2767"/>
      <c r="P2767"/>
      <c r="Q2767"/>
      <c r="R2767"/>
      <c r="S2767"/>
      <c r="T2767"/>
      <c r="U2767"/>
      <c r="V2767"/>
      <c r="W2767"/>
      <c r="X2767"/>
      <c r="Y2767"/>
      <c r="Z2767"/>
      <c r="AA2767"/>
      <c r="AB2767"/>
      <c r="AC2767"/>
      <c r="AD2767"/>
      <c r="AE2767"/>
      <c r="AF2767"/>
      <c r="AG2767"/>
      <c r="AH2767"/>
      <c r="AI2767"/>
      <c r="AJ2767"/>
      <c r="AK2767"/>
      <c r="AL2767"/>
      <c r="AM2767"/>
      <c r="AN2767"/>
      <c r="AO2767"/>
      <c r="AP2767"/>
      <c r="AQ2767"/>
      <c r="AR2767"/>
      <c r="AS2767"/>
      <c r="AT2767"/>
      <c r="AU2767"/>
      <c r="AV2767"/>
      <c r="AW2767"/>
      <c r="AX2767"/>
      <c r="AY2767"/>
      <c r="AZ2767"/>
      <c r="BA2767"/>
      <c r="BB2767"/>
      <c r="BC2767"/>
      <c r="BD2767"/>
      <c r="BE2767"/>
      <c r="BF2767"/>
      <c r="BG2767"/>
      <c r="BH2767"/>
      <c r="BI2767"/>
      <c r="BJ2767"/>
      <c r="BK2767"/>
      <c r="BL2767"/>
      <c r="BM2767"/>
      <c r="BN2767"/>
      <c r="BO2767"/>
      <c r="BP2767"/>
      <c r="BQ2767"/>
      <c r="BR2767"/>
      <c r="BS2767"/>
      <c r="BT2767"/>
    </row>
    <row r="2768" spans="1:72" s="8" customFormat="1" x14ac:dyDescent="0.25">
      <c r="A2768" s="93"/>
      <c r="B2768" s="93"/>
      <c r="C2768" s="93"/>
      <c r="D2768" s="93"/>
      <c r="E2768" s="104"/>
      <c r="F2768" s="104"/>
      <c r="G2768" s="104"/>
      <c r="H2768" s="104"/>
      <c r="I2768" s="104"/>
      <c r="J2768" s="104"/>
      <c r="K2768" s="104"/>
      <c r="L2768" s="104"/>
      <c r="M2768"/>
      <c r="N2768"/>
      <c r="O2768"/>
      <c r="P2768"/>
      <c r="Q2768"/>
      <c r="R2768"/>
      <c r="S2768"/>
      <c r="T2768"/>
      <c r="U2768"/>
      <c r="V2768"/>
      <c r="W2768"/>
      <c r="X2768"/>
      <c r="Y2768"/>
      <c r="Z2768"/>
      <c r="AA2768"/>
      <c r="AB2768"/>
      <c r="AC2768"/>
      <c r="AD2768"/>
      <c r="AE2768"/>
      <c r="AF2768"/>
      <c r="AG2768"/>
      <c r="AH2768"/>
      <c r="AI2768"/>
      <c r="AJ2768"/>
      <c r="AK2768"/>
      <c r="AL2768"/>
      <c r="AM2768"/>
      <c r="AN2768"/>
      <c r="AO2768"/>
      <c r="AP2768"/>
      <c r="AQ2768"/>
      <c r="AR2768"/>
      <c r="AS2768"/>
      <c r="AT2768"/>
      <c r="AU2768"/>
      <c r="AV2768"/>
      <c r="AW2768"/>
      <c r="AX2768"/>
      <c r="AY2768"/>
      <c r="AZ2768"/>
      <c r="BA2768"/>
      <c r="BB2768"/>
      <c r="BC2768"/>
      <c r="BD2768"/>
      <c r="BE2768"/>
      <c r="BF2768"/>
      <c r="BG2768"/>
      <c r="BH2768"/>
      <c r="BI2768"/>
      <c r="BJ2768"/>
      <c r="BK2768"/>
      <c r="BL2768"/>
      <c r="BM2768"/>
      <c r="BN2768"/>
      <c r="BO2768"/>
      <c r="BP2768"/>
      <c r="BQ2768"/>
      <c r="BR2768"/>
      <c r="BS2768"/>
      <c r="BT2768"/>
    </row>
    <row r="2769" spans="1:72" s="8" customFormat="1" x14ac:dyDescent="0.25">
      <c r="A2769" s="93"/>
      <c r="B2769" s="93"/>
      <c r="C2769" s="93"/>
      <c r="D2769" s="93"/>
      <c r="E2769" s="104"/>
      <c r="F2769" s="104"/>
      <c r="G2769" s="104"/>
      <c r="H2769" s="104"/>
      <c r="I2769" s="104"/>
      <c r="J2769" s="104"/>
      <c r="K2769" s="104"/>
      <c r="L2769" s="104"/>
      <c r="M2769"/>
      <c r="N2769"/>
      <c r="O2769"/>
      <c r="P2769"/>
      <c r="Q2769"/>
      <c r="R2769"/>
      <c r="S2769"/>
      <c r="T2769"/>
      <c r="U2769"/>
      <c r="V2769"/>
      <c r="W2769"/>
      <c r="X2769"/>
      <c r="Y2769"/>
      <c r="Z2769"/>
      <c r="AA2769"/>
      <c r="AB2769"/>
      <c r="AC2769"/>
      <c r="AD2769"/>
      <c r="AE2769"/>
      <c r="AF2769"/>
      <c r="AG2769"/>
      <c r="AH2769"/>
      <c r="AI2769"/>
      <c r="AJ2769"/>
      <c r="AK2769"/>
      <c r="AL2769"/>
      <c r="AM2769"/>
      <c r="AN2769"/>
      <c r="AO2769"/>
      <c r="AP2769"/>
      <c r="AQ2769"/>
      <c r="AR2769"/>
      <c r="AS2769"/>
      <c r="AT2769"/>
      <c r="AU2769"/>
      <c r="AV2769"/>
      <c r="AW2769"/>
      <c r="AX2769"/>
      <c r="AY2769"/>
      <c r="AZ2769"/>
      <c r="BA2769"/>
      <c r="BB2769"/>
      <c r="BC2769"/>
      <c r="BD2769"/>
      <c r="BE2769"/>
      <c r="BF2769"/>
      <c r="BG2769"/>
      <c r="BH2769"/>
      <c r="BI2769"/>
      <c r="BJ2769"/>
      <c r="BK2769"/>
      <c r="BL2769"/>
      <c r="BM2769"/>
      <c r="BN2769"/>
      <c r="BO2769"/>
      <c r="BP2769"/>
      <c r="BQ2769"/>
      <c r="BR2769"/>
      <c r="BS2769"/>
      <c r="BT2769"/>
    </row>
    <row r="2770" spans="1:72" s="8" customFormat="1" x14ac:dyDescent="0.25">
      <c r="A2770" s="93"/>
      <c r="B2770" s="93"/>
      <c r="C2770" s="93"/>
      <c r="D2770" s="93"/>
      <c r="E2770" s="104"/>
      <c r="F2770" s="104"/>
      <c r="G2770" s="104"/>
      <c r="H2770" s="104"/>
      <c r="I2770" s="104"/>
      <c r="J2770" s="104"/>
      <c r="K2770" s="104"/>
      <c r="L2770" s="104"/>
      <c r="M2770"/>
      <c r="N2770"/>
      <c r="O2770"/>
      <c r="P2770"/>
      <c r="Q2770"/>
      <c r="R2770"/>
      <c r="S2770"/>
      <c r="T2770"/>
      <c r="U2770"/>
      <c r="V2770"/>
      <c r="W2770"/>
      <c r="X2770"/>
      <c r="Y2770"/>
      <c r="Z2770"/>
      <c r="AA2770"/>
      <c r="AB2770"/>
      <c r="AC2770"/>
      <c r="AD2770"/>
      <c r="AE2770"/>
      <c r="AF2770"/>
      <c r="AG2770"/>
      <c r="AH2770"/>
      <c r="AI2770"/>
      <c r="AJ2770"/>
      <c r="AK2770"/>
      <c r="AL2770"/>
      <c r="AM2770"/>
      <c r="AN2770"/>
      <c r="AO2770"/>
      <c r="AP2770"/>
      <c r="AQ2770"/>
      <c r="AR2770"/>
      <c r="AS2770"/>
      <c r="AT2770"/>
      <c r="AU2770"/>
      <c r="AV2770"/>
      <c r="AW2770"/>
      <c r="AX2770"/>
      <c r="AY2770"/>
      <c r="AZ2770"/>
      <c r="BA2770"/>
      <c r="BB2770"/>
      <c r="BC2770"/>
      <c r="BD2770"/>
      <c r="BE2770"/>
      <c r="BF2770"/>
      <c r="BG2770"/>
      <c r="BH2770"/>
      <c r="BI2770"/>
      <c r="BJ2770"/>
      <c r="BK2770"/>
      <c r="BL2770"/>
      <c r="BM2770"/>
      <c r="BN2770"/>
      <c r="BO2770"/>
      <c r="BP2770"/>
      <c r="BQ2770"/>
      <c r="BR2770"/>
      <c r="BS2770"/>
      <c r="BT2770"/>
    </row>
    <row r="2771" spans="1:72" s="8" customFormat="1" x14ac:dyDescent="0.25">
      <c r="A2771" s="93"/>
      <c r="B2771" s="93"/>
      <c r="C2771" s="93"/>
      <c r="D2771" s="93"/>
      <c r="E2771" s="104"/>
      <c r="F2771" s="104"/>
      <c r="G2771" s="104"/>
      <c r="H2771" s="104"/>
      <c r="I2771" s="104"/>
      <c r="J2771" s="104"/>
      <c r="K2771" s="104"/>
      <c r="L2771" s="104"/>
      <c r="M2771"/>
      <c r="N2771"/>
      <c r="O2771"/>
      <c r="P2771"/>
      <c r="Q2771"/>
      <c r="R2771"/>
      <c r="S2771"/>
      <c r="T2771"/>
      <c r="U2771"/>
      <c r="V2771"/>
      <c r="W2771"/>
      <c r="X2771"/>
      <c r="Y2771"/>
      <c r="Z2771"/>
      <c r="AA2771"/>
      <c r="AB2771"/>
      <c r="AC2771"/>
      <c r="AD2771"/>
      <c r="AE2771"/>
      <c r="AF2771"/>
      <c r="AG2771"/>
      <c r="AH2771"/>
      <c r="AI2771"/>
      <c r="AJ2771"/>
      <c r="AK2771"/>
      <c r="AL2771"/>
      <c r="AM2771"/>
      <c r="AN2771"/>
      <c r="AO2771"/>
      <c r="AP2771"/>
      <c r="AQ2771"/>
      <c r="AR2771"/>
      <c r="AS2771"/>
      <c r="AT2771"/>
      <c r="AU2771"/>
      <c r="AV2771"/>
      <c r="AW2771"/>
      <c r="AX2771"/>
      <c r="AY2771"/>
      <c r="AZ2771"/>
      <c r="BA2771"/>
      <c r="BB2771"/>
      <c r="BC2771"/>
      <c r="BD2771"/>
      <c r="BE2771"/>
      <c r="BF2771"/>
      <c r="BG2771"/>
      <c r="BH2771"/>
      <c r="BI2771"/>
      <c r="BJ2771"/>
      <c r="BK2771"/>
      <c r="BL2771"/>
      <c r="BM2771"/>
      <c r="BN2771"/>
      <c r="BO2771"/>
      <c r="BP2771"/>
      <c r="BQ2771"/>
      <c r="BR2771"/>
      <c r="BS2771"/>
      <c r="BT2771"/>
    </row>
    <row r="2772" spans="1:72" s="8" customFormat="1" x14ac:dyDescent="0.25">
      <c r="A2772" s="93"/>
      <c r="B2772" s="93"/>
      <c r="C2772" s="93"/>
      <c r="D2772" s="93"/>
      <c r="E2772" s="104"/>
      <c r="F2772" s="104"/>
      <c r="G2772" s="104"/>
      <c r="H2772" s="104"/>
      <c r="I2772" s="104"/>
      <c r="J2772" s="104"/>
      <c r="K2772" s="104"/>
      <c r="L2772" s="104"/>
      <c r="M2772"/>
      <c r="N2772"/>
      <c r="O2772"/>
      <c r="P2772"/>
      <c r="Q2772"/>
      <c r="R2772"/>
      <c r="S2772"/>
      <c r="T2772"/>
      <c r="U2772"/>
      <c r="V2772"/>
      <c r="W2772"/>
      <c r="X2772"/>
      <c r="Y2772"/>
      <c r="Z2772"/>
      <c r="AA2772"/>
      <c r="AB2772"/>
      <c r="AC2772"/>
      <c r="AD2772"/>
      <c r="AE2772"/>
      <c r="AF2772"/>
      <c r="AG2772"/>
      <c r="AH2772"/>
      <c r="AI2772"/>
      <c r="AJ2772"/>
      <c r="AK2772"/>
      <c r="AL2772"/>
      <c r="AM2772"/>
      <c r="AN2772"/>
      <c r="AO2772"/>
      <c r="AP2772"/>
      <c r="AQ2772"/>
      <c r="AR2772"/>
      <c r="AS2772"/>
      <c r="AT2772"/>
      <c r="AU2772"/>
      <c r="AV2772"/>
      <c r="AW2772"/>
      <c r="AX2772"/>
      <c r="AY2772"/>
      <c r="AZ2772"/>
      <c r="BA2772"/>
      <c r="BB2772"/>
      <c r="BC2772"/>
      <c r="BD2772"/>
      <c r="BE2772"/>
      <c r="BF2772"/>
      <c r="BG2772"/>
      <c r="BH2772"/>
      <c r="BI2772"/>
      <c r="BJ2772"/>
      <c r="BK2772"/>
      <c r="BL2772"/>
      <c r="BM2772"/>
      <c r="BN2772"/>
      <c r="BO2772"/>
      <c r="BP2772"/>
      <c r="BQ2772"/>
      <c r="BR2772"/>
      <c r="BS2772"/>
      <c r="BT2772"/>
    </row>
    <row r="2773" spans="1:72" s="8" customFormat="1" x14ac:dyDescent="0.25">
      <c r="A2773" s="93"/>
      <c r="B2773" s="93"/>
      <c r="C2773" s="93"/>
      <c r="D2773" s="93"/>
      <c r="E2773" s="104"/>
      <c r="F2773" s="104"/>
      <c r="G2773" s="104"/>
      <c r="H2773" s="104"/>
      <c r="I2773" s="104"/>
      <c r="J2773" s="104"/>
      <c r="K2773" s="104"/>
      <c r="L2773" s="104"/>
      <c r="M2773"/>
      <c r="N2773"/>
      <c r="O2773"/>
      <c r="P2773"/>
      <c r="Q2773"/>
      <c r="R2773"/>
      <c r="S2773"/>
      <c r="T2773"/>
      <c r="U2773"/>
      <c r="V2773"/>
      <c r="W2773"/>
      <c r="X2773"/>
      <c r="Y2773"/>
      <c r="Z2773"/>
      <c r="AA2773"/>
      <c r="AB2773"/>
      <c r="AC2773"/>
      <c r="AD2773"/>
      <c r="AE2773"/>
      <c r="AF2773"/>
      <c r="AG2773"/>
      <c r="AH2773"/>
      <c r="AI2773"/>
      <c r="AJ2773"/>
      <c r="AK2773"/>
      <c r="AL2773"/>
      <c r="AM2773"/>
      <c r="AN2773"/>
      <c r="AO2773"/>
      <c r="AP2773"/>
      <c r="AQ2773"/>
      <c r="AR2773"/>
      <c r="AS2773"/>
      <c r="AT2773"/>
      <c r="AU2773"/>
      <c r="AV2773"/>
      <c r="AW2773"/>
      <c r="AX2773"/>
      <c r="AY2773"/>
      <c r="AZ2773"/>
      <c r="BA2773"/>
      <c r="BB2773"/>
      <c r="BC2773"/>
      <c r="BD2773"/>
      <c r="BE2773"/>
      <c r="BF2773"/>
      <c r="BG2773"/>
      <c r="BH2773"/>
      <c r="BI2773"/>
      <c r="BJ2773"/>
      <c r="BK2773"/>
      <c r="BL2773"/>
      <c r="BM2773"/>
      <c r="BN2773"/>
      <c r="BO2773"/>
      <c r="BP2773"/>
      <c r="BQ2773"/>
      <c r="BR2773"/>
      <c r="BS2773"/>
      <c r="BT2773"/>
    </row>
    <row r="2774" spans="1:72" s="8" customFormat="1" x14ac:dyDescent="0.25">
      <c r="A2774" s="93"/>
      <c r="B2774" s="93"/>
      <c r="C2774" s="93"/>
      <c r="D2774" s="93"/>
      <c r="E2774" s="104"/>
      <c r="F2774" s="104"/>
      <c r="G2774" s="104"/>
      <c r="H2774" s="104"/>
      <c r="I2774" s="104"/>
      <c r="J2774" s="104"/>
      <c r="K2774" s="104"/>
      <c r="L2774" s="104"/>
      <c r="M2774"/>
      <c r="N2774"/>
      <c r="O2774"/>
      <c r="P2774"/>
      <c r="Q2774"/>
      <c r="R2774"/>
      <c r="S2774"/>
      <c r="T2774"/>
      <c r="U2774"/>
      <c r="V2774"/>
      <c r="W2774"/>
      <c r="X2774"/>
      <c r="Y2774"/>
      <c r="Z2774"/>
      <c r="AA2774"/>
      <c r="AB2774"/>
      <c r="AC2774"/>
      <c r="AD2774"/>
      <c r="AE2774"/>
      <c r="AF2774"/>
      <c r="AG2774"/>
      <c r="AH2774"/>
      <c r="AI2774"/>
      <c r="AJ2774"/>
      <c r="AK2774"/>
      <c r="AL2774"/>
      <c r="AM2774"/>
      <c r="AN2774"/>
      <c r="AO2774"/>
      <c r="AP2774"/>
      <c r="AQ2774"/>
      <c r="AR2774"/>
      <c r="AS2774"/>
      <c r="AT2774"/>
      <c r="AU2774"/>
      <c r="AV2774"/>
      <c r="AW2774"/>
      <c r="AX2774"/>
      <c r="AY2774"/>
      <c r="AZ2774"/>
      <c r="BA2774"/>
      <c r="BB2774"/>
      <c r="BC2774"/>
      <c r="BD2774"/>
      <c r="BE2774"/>
      <c r="BF2774"/>
      <c r="BG2774"/>
      <c r="BH2774"/>
      <c r="BI2774"/>
      <c r="BJ2774"/>
      <c r="BK2774"/>
      <c r="BL2774"/>
      <c r="BM2774"/>
      <c r="BN2774"/>
      <c r="BO2774"/>
      <c r="BP2774"/>
      <c r="BQ2774"/>
      <c r="BR2774"/>
      <c r="BS2774"/>
      <c r="BT2774"/>
    </row>
    <row r="2775" spans="1:72" s="8" customFormat="1" x14ac:dyDescent="0.25">
      <c r="A2775" s="93"/>
      <c r="B2775" s="93"/>
      <c r="C2775" s="93"/>
      <c r="D2775" s="93"/>
      <c r="E2775" s="104"/>
      <c r="F2775" s="104"/>
      <c r="G2775" s="104"/>
      <c r="H2775" s="104"/>
      <c r="I2775" s="104"/>
      <c r="J2775" s="104"/>
      <c r="K2775" s="104"/>
      <c r="L2775" s="104"/>
      <c r="M2775"/>
      <c r="N2775"/>
      <c r="O2775"/>
      <c r="P2775"/>
      <c r="Q2775"/>
      <c r="R2775"/>
      <c r="S2775"/>
      <c r="T2775"/>
      <c r="U2775"/>
      <c r="V2775"/>
      <c r="W2775"/>
      <c r="X2775"/>
      <c r="Y2775"/>
      <c r="Z2775"/>
      <c r="AA2775"/>
      <c r="AB2775"/>
      <c r="AC2775"/>
      <c r="AD2775"/>
      <c r="AE2775"/>
      <c r="AF2775"/>
      <c r="AG2775"/>
      <c r="AH2775"/>
      <c r="AI2775"/>
      <c r="AJ2775"/>
      <c r="AK2775"/>
      <c r="AL2775"/>
      <c r="AM2775"/>
      <c r="AN2775"/>
      <c r="AO2775"/>
      <c r="AP2775"/>
      <c r="AQ2775"/>
      <c r="AR2775"/>
      <c r="AS2775"/>
      <c r="AT2775"/>
      <c r="AU2775"/>
      <c r="AV2775"/>
      <c r="AW2775"/>
      <c r="AX2775"/>
      <c r="AY2775"/>
      <c r="AZ2775"/>
      <c r="BA2775"/>
      <c r="BB2775"/>
      <c r="BC2775"/>
      <c r="BD2775"/>
      <c r="BE2775"/>
      <c r="BF2775"/>
      <c r="BG2775"/>
      <c r="BH2775"/>
      <c r="BI2775"/>
      <c r="BJ2775"/>
      <c r="BK2775"/>
      <c r="BL2775"/>
      <c r="BM2775"/>
      <c r="BN2775"/>
      <c r="BO2775"/>
      <c r="BP2775"/>
      <c r="BQ2775"/>
      <c r="BR2775"/>
      <c r="BS2775"/>
      <c r="BT2775"/>
    </row>
    <row r="2776" spans="1:72" s="8" customFormat="1" x14ac:dyDescent="0.25">
      <c r="A2776" s="93"/>
      <c r="B2776" s="93"/>
      <c r="C2776" s="93"/>
      <c r="D2776" s="93"/>
      <c r="E2776" s="104"/>
      <c r="F2776" s="104"/>
      <c r="G2776" s="104"/>
      <c r="H2776" s="104"/>
      <c r="I2776" s="104"/>
      <c r="J2776" s="104"/>
      <c r="K2776" s="104"/>
      <c r="L2776" s="104"/>
      <c r="M2776"/>
      <c r="N2776"/>
      <c r="O2776"/>
      <c r="P2776"/>
      <c r="Q2776"/>
      <c r="R2776"/>
      <c r="S2776"/>
      <c r="T2776"/>
      <c r="U2776"/>
      <c r="V2776"/>
      <c r="W2776"/>
      <c r="X2776"/>
      <c r="Y2776"/>
      <c r="Z2776"/>
      <c r="AA2776"/>
      <c r="AB2776"/>
      <c r="AC2776"/>
      <c r="AD2776"/>
      <c r="AE2776"/>
      <c r="AF2776"/>
      <c r="AG2776"/>
      <c r="AH2776"/>
      <c r="AI2776"/>
      <c r="AJ2776"/>
      <c r="AK2776"/>
      <c r="AL2776"/>
      <c r="AM2776"/>
      <c r="AN2776"/>
      <c r="AO2776"/>
      <c r="AP2776"/>
      <c r="AQ2776"/>
      <c r="AR2776"/>
      <c r="AS2776"/>
      <c r="AT2776"/>
      <c r="AU2776"/>
      <c r="AV2776"/>
      <c r="AW2776"/>
      <c r="AX2776"/>
      <c r="AY2776"/>
      <c r="AZ2776"/>
      <c r="BA2776"/>
      <c r="BB2776"/>
      <c r="BC2776"/>
      <c r="BD2776"/>
      <c r="BE2776"/>
      <c r="BF2776"/>
      <c r="BG2776"/>
      <c r="BH2776"/>
      <c r="BI2776"/>
      <c r="BJ2776"/>
      <c r="BK2776"/>
      <c r="BL2776"/>
      <c r="BM2776"/>
      <c r="BN2776"/>
      <c r="BO2776"/>
      <c r="BP2776"/>
      <c r="BQ2776"/>
      <c r="BR2776"/>
      <c r="BS2776"/>
      <c r="BT2776"/>
    </row>
    <row r="2777" spans="1:72" s="8" customFormat="1" x14ac:dyDescent="0.25">
      <c r="A2777" s="93"/>
      <c r="B2777" s="93"/>
      <c r="C2777" s="93"/>
      <c r="D2777" s="93"/>
      <c r="E2777" s="104"/>
      <c r="F2777" s="104"/>
      <c r="G2777" s="104"/>
      <c r="H2777" s="104"/>
      <c r="I2777" s="104"/>
      <c r="J2777" s="104"/>
      <c r="K2777" s="104"/>
      <c r="L2777" s="104"/>
      <c r="M2777"/>
      <c r="N2777"/>
      <c r="O2777"/>
      <c r="P2777"/>
      <c r="Q2777"/>
      <c r="R2777"/>
      <c r="S2777"/>
      <c r="T2777"/>
      <c r="U2777"/>
      <c r="V2777"/>
      <c r="W2777"/>
      <c r="X2777"/>
      <c r="Y2777"/>
      <c r="Z2777"/>
      <c r="AA2777"/>
      <c r="AB2777"/>
      <c r="AC2777"/>
      <c r="AD2777"/>
      <c r="AE2777"/>
      <c r="AF2777"/>
      <c r="AG2777"/>
      <c r="AH2777"/>
      <c r="AI2777"/>
      <c r="AJ2777"/>
      <c r="AK2777"/>
      <c r="AL2777"/>
      <c r="AM2777"/>
      <c r="AN2777"/>
      <c r="AO2777"/>
      <c r="AP2777"/>
      <c r="AQ2777"/>
      <c r="AR2777"/>
      <c r="AS2777"/>
      <c r="AT2777"/>
      <c r="AU2777"/>
      <c r="AV2777"/>
      <c r="AW2777"/>
      <c r="AX2777"/>
      <c r="AY2777"/>
      <c r="AZ2777"/>
      <c r="BA2777"/>
      <c r="BB2777"/>
      <c r="BC2777"/>
      <c r="BD2777"/>
      <c r="BE2777"/>
      <c r="BF2777"/>
      <c r="BG2777"/>
      <c r="BH2777"/>
      <c r="BI2777"/>
      <c r="BJ2777"/>
      <c r="BK2777"/>
      <c r="BL2777"/>
      <c r="BM2777"/>
      <c r="BN2777"/>
      <c r="BO2777"/>
      <c r="BP2777"/>
      <c r="BQ2777"/>
      <c r="BR2777"/>
      <c r="BS2777"/>
      <c r="BT2777"/>
    </row>
    <row r="2778" spans="1:72" s="8" customFormat="1" x14ac:dyDescent="0.25">
      <c r="A2778" s="93"/>
      <c r="B2778" s="93"/>
      <c r="C2778" s="93"/>
      <c r="D2778" s="93"/>
      <c r="E2778" s="104"/>
      <c r="F2778" s="104"/>
      <c r="G2778" s="104"/>
      <c r="H2778" s="104"/>
      <c r="I2778" s="104"/>
      <c r="J2778" s="104"/>
      <c r="K2778" s="104"/>
      <c r="L2778" s="104"/>
      <c r="M2778"/>
      <c r="N2778"/>
      <c r="O2778"/>
      <c r="P2778"/>
      <c r="Q2778"/>
      <c r="R2778"/>
      <c r="S2778"/>
      <c r="T2778"/>
      <c r="U2778"/>
      <c r="V2778"/>
      <c r="W2778"/>
      <c r="X2778"/>
      <c r="Y2778"/>
      <c r="Z2778"/>
      <c r="AA2778"/>
      <c r="AB2778"/>
      <c r="AC2778"/>
      <c r="AD2778"/>
      <c r="AE2778"/>
      <c r="AF2778"/>
      <c r="AG2778"/>
      <c r="AH2778"/>
      <c r="AI2778"/>
      <c r="AJ2778"/>
      <c r="AK2778"/>
      <c r="AL2778"/>
      <c r="AM2778"/>
      <c r="AN2778"/>
      <c r="AO2778"/>
      <c r="AP2778"/>
      <c r="AQ2778"/>
      <c r="AR2778"/>
      <c r="AS2778"/>
      <c r="AT2778"/>
      <c r="AU2778"/>
      <c r="AV2778"/>
      <c r="AW2778"/>
      <c r="AX2778"/>
      <c r="AY2778"/>
      <c r="AZ2778"/>
      <c r="BA2778"/>
      <c r="BB2778"/>
      <c r="BC2778"/>
      <c r="BD2778"/>
      <c r="BE2778"/>
      <c r="BF2778"/>
      <c r="BG2778"/>
      <c r="BH2778"/>
      <c r="BI2778"/>
      <c r="BJ2778"/>
      <c r="BK2778"/>
      <c r="BL2778"/>
      <c r="BM2778"/>
      <c r="BN2778"/>
      <c r="BO2778"/>
      <c r="BP2778"/>
      <c r="BQ2778"/>
      <c r="BR2778"/>
      <c r="BS2778"/>
      <c r="BT2778"/>
    </row>
    <row r="2779" spans="1:72" s="8" customFormat="1" x14ac:dyDescent="0.25">
      <c r="A2779" s="93"/>
      <c r="B2779" s="93"/>
      <c r="C2779" s="93"/>
      <c r="D2779" s="93"/>
      <c r="E2779" s="104"/>
      <c r="F2779" s="104"/>
      <c r="G2779" s="104"/>
      <c r="H2779" s="104"/>
      <c r="I2779" s="104"/>
      <c r="J2779" s="104"/>
      <c r="K2779" s="104"/>
      <c r="L2779" s="104"/>
      <c r="M2779"/>
      <c r="N2779"/>
      <c r="O2779"/>
      <c r="P2779"/>
      <c r="Q2779"/>
      <c r="R2779"/>
      <c r="S2779"/>
      <c r="T2779"/>
      <c r="U2779"/>
      <c r="V2779"/>
      <c r="W2779"/>
      <c r="X2779"/>
      <c r="Y2779"/>
      <c r="Z2779"/>
      <c r="AA2779"/>
      <c r="AB2779"/>
      <c r="AC2779"/>
      <c r="AD2779"/>
      <c r="AE2779"/>
      <c r="AF2779"/>
      <c r="AG2779"/>
      <c r="AH2779"/>
      <c r="AI2779"/>
      <c r="AJ2779"/>
      <c r="AK2779"/>
      <c r="AL2779"/>
      <c r="AM2779"/>
      <c r="AN2779"/>
      <c r="AO2779"/>
      <c r="AP2779"/>
      <c r="AQ2779"/>
      <c r="AR2779"/>
      <c r="AS2779"/>
      <c r="AT2779"/>
      <c r="AU2779"/>
      <c r="AV2779"/>
      <c r="AW2779"/>
      <c r="AX2779"/>
      <c r="AY2779"/>
      <c r="AZ2779"/>
      <c r="BA2779"/>
      <c r="BB2779"/>
      <c r="BC2779"/>
      <c r="BD2779"/>
      <c r="BE2779"/>
      <c r="BF2779"/>
      <c r="BG2779"/>
      <c r="BH2779"/>
      <c r="BI2779"/>
      <c r="BJ2779"/>
      <c r="BK2779"/>
      <c r="BL2779"/>
      <c r="BM2779"/>
      <c r="BN2779"/>
      <c r="BO2779"/>
      <c r="BP2779"/>
      <c r="BQ2779"/>
      <c r="BR2779"/>
      <c r="BS2779"/>
      <c r="BT2779"/>
    </row>
    <row r="2780" spans="1:72" s="8" customFormat="1" x14ac:dyDescent="0.25">
      <c r="A2780" s="93"/>
      <c r="B2780" s="93"/>
      <c r="C2780" s="93"/>
      <c r="D2780" s="93"/>
      <c r="E2780" s="104"/>
      <c r="F2780" s="104"/>
      <c r="G2780" s="104"/>
      <c r="H2780" s="104"/>
      <c r="I2780" s="104"/>
      <c r="J2780" s="104"/>
      <c r="K2780" s="104"/>
      <c r="L2780" s="104"/>
      <c r="M2780"/>
      <c r="N2780"/>
      <c r="O2780"/>
      <c r="P2780"/>
      <c r="Q2780"/>
      <c r="R2780"/>
      <c r="S2780"/>
      <c r="T2780"/>
      <c r="U2780"/>
      <c r="V2780"/>
      <c r="W2780"/>
      <c r="X2780"/>
      <c r="Y2780"/>
      <c r="Z2780"/>
      <c r="AA2780"/>
      <c r="AB2780"/>
      <c r="AC2780"/>
      <c r="AD2780"/>
      <c r="AE2780"/>
      <c r="AF2780"/>
      <c r="AG2780"/>
      <c r="AH2780"/>
      <c r="AI2780"/>
      <c r="AJ2780"/>
      <c r="AK2780"/>
      <c r="AL2780"/>
      <c r="AM2780"/>
      <c r="AN2780"/>
      <c r="AO2780"/>
      <c r="AP2780"/>
      <c r="AQ2780"/>
      <c r="AR2780"/>
      <c r="AS2780"/>
      <c r="AT2780"/>
      <c r="AU2780"/>
      <c r="AV2780"/>
      <c r="AW2780"/>
      <c r="AX2780"/>
      <c r="AY2780"/>
      <c r="AZ2780"/>
      <c r="BA2780"/>
      <c r="BB2780"/>
      <c r="BC2780"/>
      <c r="BD2780"/>
      <c r="BE2780"/>
      <c r="BF2780"/>
      <c r="BG2780"/>
      <c r="BH2780"/>
      <c r="BI2780"/>
      <c r="BJ2780"/>
      <c r="BK2780"/>
      <c r="BL2780"/>
      <c r="BM2780"/>
      <c r="BN2780"/>
      <c r="BO2780"/>
      <c r="BP2780"/>
      <c r="BQ2780"/>
      <c r="BR2780"/>
      <c r="BS2780"/>
      <c r="BT2780"/>
    </row>
    <row r="2781" spans="1:72" s="8" customFormat="1" x14ac:dyDescent="0.25">
      <c r="A2781" s="93"/>
      <c r="B2781" s="93"/>
      <c r="C2781" s="93"/>
      <c r="D2781" s="93"/>
      <c r="E2781" s="104"/>
      <c r="F2781" s="104"/>
      <c r="G2781" s="104"/>
      <c r="H2781" s="104"/>
      <c r="I2781" s="104"/>
      <c r="J2781" s="104"/>
      <c r="K2781" s="104"/>
      <c r="L2781" s="104"/>
      <c r="M2781"/>
      <c r="N2781"/>
      <c r="O2781"/>
      <c r="P2781"/>
      <c r="Q2781"/>
      <c r="R2781"/>
      <c r="S2781"/>
      <c r="T2781"/>
      <c r="U2781"/>
      <c r="V2781"/>
      <c r="W2781"/>
      <c r="X2781"/>
      <c r="Y2781"/>
      <c r="Z2781"/>
      <c r="AA2781"/>
      <c r="AB2781"/>
      <c r="AC2781"/>
      <c r="AD2781"/>
      <c r="AE2781"/>
      <c r="AF2781"/>
      <c r="AG2781"/>
      <c r="AH2781"/>
      <c r="AI2781"/>
      <c r="AJ2781"/>
      <c r="AK2781"/>
      <c r="AL2781"/>
      <c r="AM2781"/>
      <c r="AN2781"/>
      <c r="AO2781"/>
      <c r="AP2781"/>
      <c r="AQ2781"/>
      <c r="AR2781"/>
      <c r="AS2781"/>
      <c r="AT2781"/>
      <c r="AU2781"/>
      <c r="AV2781"/>
      <c r="AW2781"/>
      <c r="AX2781"/>
      <c r="AY2781"/>
      <c r="AZ2781"/>
      <c r="BA2781"/>
      <c r="BB2781"/>
      <c r="BC2781"/>
      <c r="BD2781"/>
      <c r="BE2781"/>
      <c r="BF2781"/>
      <c r="BG2781"/>
      <c r="BH2781"/>
      <c r="BI2781"/>
      <c r="BJ2781"/>
      <c r="BK2781"/>
      <c r="BL2781"/>
      <c r="BM2781"/>
      <c r="BN2781"/>
      <c r="BO2781"/>
      <c r="BP2781"/>
      <c r="BQ2781"/>
      <c r="BR2781"/>
      <c r="BS2781"/>
      <c r="BT2781"/>
    </row>
    <row r="2782" spans="1:72" s="8" customFormat="1" x14ac:dyDescent="0.25">
      <c r="A2782" s="93"/>
      <c r="B2782" s="93"/>
      <c r="C2782" s="93"/>
      <c r="D2782" s="93"/>
      <c r="E2782" s="104"/>
      <c r="F2782" s="104"/>
      <c r="G2782" s="104"/>
      <c r="H2782" s="104"/>
      <c r="I2782" s="104"/>
      <c r="J2782" s="104"/>
      <c r="K2782" s="104"/>
      <c r="L2782" s="104"/>
      <c r="M2782"/>
      <c r="N2782"/>
      <c r="O2782"/>
      <c r="P2782"/>
      <c r="Q2782"/>
      <c r="R2782"/>
      <c r="S2782"/>
      <c r="T2782"/>
      <c r="U2782"/>
      <c r="V2782"/>
      <c r="W2782"/>
      <c r="X2782"/>
      <c r="Y2782"/>
      <c r="Z2782"/>
      <c r="AA2782"/>
      <c r="AB2782"/>
      <c r="AC2782"/>
      <c r="AD2782"/>
      <c r="AE2782"/>
      <c r="AF2782"/>
      <c r="AG2782"/>
      <c r="AH2782"/>
      <c r="AI2782"/>
      <c r="AJ2782"/>
      <c r="AK2782"/>
      <c r="AL2782"/>
      <c r="AM2782"/>
      <c r="AN2782"/>
      <c r="AO2782"/>
      <c r="AP2782"/>
      <c r="AQ2782"/>
      <c r="AR2782"/>
      <c r="AS2782"/>
      <c r="AT2782"/>
      <c r="AU2782"/>
      <c r="AV2782"/>
      <c r="AW2782"/>
      <c r="AX2782"/>
      <c r="AY2782"/>
      <c r="AZ2782"/>
      <c r="BA2782"/>
      <c r="BB2782"/>
      <c r="BC2782"/>
      <c r="BD2782"/>
      <c r="BE2782"/>
      <c r="BF2782"/>
      <c r="BG2782"/>
      <c r="BH2782"/>
      <c r="BI2782"/>
      <c r="BJ2782"/>
      <c r="BK2782"/>
      <c r="BL2782"/>
      <c r="BM2782"/>
      <c r="BN2782"/>
      <c r="BO2782"/>
      <c r="BP2782"/>
      <c r="BQ2782"/>
      <c r="BR2782"/>
      <c r="BS2782"/>
      <c r="BT2782"/>
    </row>
    <row r="2783" spans="1:72" s="8" customFormat="1" x14ac:dyDescent="0.25">
      <c r="A2783" s="93"/>
      <c r="B2783" s="93"/>
      <c r="C2783" s="93"/>
      <c r="D2783" s="93"/>
      <c r="E2783" s="104"/>
      <c r="F2783" s="104"/>
      <c r="G2783" s="104"/>
      <c r="H2783" s="104"/>
      <c r="I2783" s="104"/>
      <c r="J2783" s="104"/>
      <c r="K2783" s="104"/>
      <c r="L2783" s="104"/>
      <c r="M2783"/>
      <c r="N2783"/>
      <c r="O2783"/>
      <c r="P2783"/>
      <c r="Q2783"/>
      <c r="R2783"/>
      <c r="S2783"/>
      <c r="T2783"/>
      <c r="U2783"/>
      <c r="V2783"/>
      <c r="W2783"/>
      <c r="X2783"/>
      <c r="Y2783"/>
      <c r="Z2783"/>
      <c r="AA2783"/>
      <c r="AB2783"/>
      <c r="AC2783"/>
      <c r="AD2783"/>
      <c r="AE2783"/>
      <c r="AF2783"/>
      <c r="AG2783"/>
      <c r="AH2783"/>
      <c r="AI2783"/>
      <c r="AJ2783"/>
      <c r="AK2783"/>
      <c r="AL2783"/>
      <c r="AM2783"/>
      <c r="AN2783"/>
      <c r="AO2783"/>
      <c r="AP2783"/>
      <c r="AQ2783"/>
      <c r="AR2783"/>
      <c r="AS2783"/>
      <c r="AT2783"/>
      <c r="AU2783"/>
      <c r="AV2783"/>
      <c r="AW2783"/>
      <c r="AX2783"/>
      <c r="AY2783"/>
      <c r="AZ2783"/>
      <c r="BA2783"/>
      <c r="BB2783"/>
      <c r="BC2783"/>
      <c r="BD2783"/>
      <c r="BE2783"/>
      <c r="BF2783"/>
      <c r="BG2783"/>
      <c r="BH2783"/>
      <c r="BI2783"/>
      <c r="BJ2783"/>
      <c r="BK2783"/>
      <c r="BL2783"/>
      <c r="BM2783"/>
      <c r="BN2783"/>
      <c r="BO2783"/>
      <c r="BP2783"/>
      <c r="BQ2783"/>
      <c r="BR2783"/>
      <c r="BS2783"/>
      <c r="BT2783"/>
    </row>
    <row r="2784" spans="1:72" s="8" customFormat="1" x14ac:dyDescent="0.25">
      <c r="A2784" s="93"/>
      <c r="B2784" s="93"/>
      <c r="C2784" s="93"/>
      <c r="D2784" s="93"/>
      <c r="E2784" s="104"/>
      <c r="F2784" s="104"/>
      <c r="G2784" s="104"/>
      <c r="H2784" s="104"/>
      <c r="I2784" s="104"/>
      <c r="J2784" s="104"/>
      <c r="K2784" s="104"/>
      <c r="L2784" s="104"/>
      <c r="M2784"/>
      <c r="N2784"/>
      <c r="O2784"/>
      <c r="P2784"/>
      <c r="Q2784"/>
      <c r="R2784"/>
      <c r="S2784"/>
      <c r="T2784"/>
      <c r="U2784"/>
      <c r="V2784"/>
      <c r="W2784"/>
      <c r="X2784"/>
      <c r="Y2784"/>
      <c r="Z2784"/>
      <c r="AA2784"/>
      <c r="AB2784"/>
      <c r="AC2784"/>
      <c r="AD2784"/>
      <c r="AE2784"/>
      <c r="AF2784"/>
      <c r="AG2784"/>
      <c r="AH2784"/>
      <c r="AI2784"/>
      <c r="AJ2784"/>
      <c r="AK2784"/>
      <c r="AL2784"/>
      <c r="AM2784"/>
      <c r="AN2784"/>
      <c r="AO2784"/>
      <c r="AP2784"/>
      <c r="AQ2784"/>
      <c r="AR2784"/>
      <c r="AS2784"/>
      <c r="AT2784"/>
      <c r="AU2784"/>
      <c r="AV2784"/>
      <c r="AW2784"/>
      <c r="AX2784"/>
      <c r="AY2784"/>
      <c r="AZ2784"/>
      <c r="BA2784"/>
      <c r="BB2784"/>
      <c r="BC2784"/>
      <c r="BD2784"/>
      <c r="BE2784"/>
      <c r="BF2784"/>
      <c r="BG2784"/>
      <c r="BH2784"/>
      <c r="BI2784"/>
      <c r="BJ2784"/>
      <c r="BK2784"/>
      <c r="BL2784"/>
      <c r="BM2784"/>
      <c r="BN2784"/>
      <c r="BO2784"/>
      <c r="BP2784"/>
      <c r="BQ2784"/>
      <c r="BR2784"/>
      <c r="BS2784"/>
      <c r="BT2784"/>
    </row>
    <row r="2785" spans="1:72" s="8" customFormat="1" x14ac:dyDescent="0.25">
      <c r="A2785" s="93"/>
      <c r="B2785" s="93"/>
      <c r="C2785" s="93"/>
      <c r="D2785" s="93"/>
      <c r="E2785" s="104"/>
      <c r="F2785" s="104"/>
      <c r="G2785" s="104"/>
      <c r="H2785" s="104"/>
      <c r="I2785" s="104"/>
      <c r="J2785" s="104"/>
      <c r="K2785" s="104"/>
      <c r="L2785" s="104"/>
      <c r="M2785"/>
      <c r="N2785"/>
      <c r="O2785"/>
      <c r="P2785"/>
      <c r="Q2785"/>
      <c r="R2785"/>
      <c r="S2785"/>
      <c r="T2785"/>
      <c r="U2785"/>
      <c r="V2785"/>
      <c r="W2785"/>
      <c r="X2785"/>
      <c r="Y2785"/>
      <c r="Z2785"/>
      <c r="AA2785"/>
      <c r="AB2785"/>
      <c r="AC2785"/>
      <c r="AD2785"/>
      <c r="AE2785"/>
      <c r="AF2785"/>
      <c r="AG2785"/>
      <c r="AH2785"/>
      <c r="AI2785"/>
      <c r="AJ2785"/>
      <c r="AK2785"/>
      <c r="AL2785"/>
      <c r="AM2785"/>
      <c r="AN2785"/>
      <c r="AO2785"/>
      <c r="AP2785"/>
      <c r="AQ2785"/>
      <c r="AR2785"/>
      <c r="AS2785"/>
      <c r="AT2785"/>
      <c r="AU2785"/>
      <c r="AV2785"/>
      <c r="AW2785"/>
      <c r="AX2785"/>
      <c r="AY2785"/>
      <c r="AZ2785"/>
      <c r="BA2785"/>
      <c r="BB2785"/>
      <c r="BC2785"/>
      <c r="BD2785"/>
      <c r="BE2785"/>
      <c r="BF2785"/>
      <c r="BG2785"/>
      <c r="BH2785"/>
      <c r="BI2785"/>
      <c r="BJ2785"/>
      <c r="BK2785"/>
      <c r="BL2785"/>
      <c r="BM2785"/>
      <c r="BN2785"/>
      <c r="BO2785"/>
      <c r="BP2785"/>
      <c r="BQ2785"/>
      <c r="BR2785"/>
      <c r="BS2785"/>
      <c r="BT2785"/>
    </row>
    <row r="2786" spans="1:72" s="8" customFormat="1" x14ac:dyDescent="0.25">
      <c r="A2786" s="93"/>
      <c r="B2786" s="93"/>
      <c r="C2786" s="93"/>
      <c r="D2786" s="93"/>
      <c r="E2786" s="104"/>
      <c r="F2786" s="104"/>
      <c r="G2786" s="104"/>
      <c r="H2786" s="104"/>
      <c r="I2786" s="104"/>
      <c r="J2786" s="104"/>
      <c r="K2786" s="104"/>
      <c r="L2786" s="104"/>
      <c r="M2786"/>
      <c r="N2786"/>
      <c r="O2786"/>
      <c r="P2786"/>
      <c r="Q2786"/>
      <c r="R2786"/>
      <c r="S2786"/>
      <c r="T2786"/>
      <c r="U2786"/>
      <c r="V2786"/>
      <c r="W2786"/>
      <c r="X2786"/>
      <c r="Y2786"/>
      <c r="Z2786"/>
      <c r="AA2786"/>
      <c r="AB2786"/>
      <c r="AC2786"/>
      <c r="AD2786"/>
      <c r="AE2786"/>
      <c r="AF2786"/>
      <c r="AG2786"/>
      <c r="AH2786"/>
      <c r="AI2786"/>
      <c r="AJ2786"/>
      <c r="AK2786"/>
      <c r="AL2786"/>
      <c r="AM2786"/>
      <c r="AN2786"/>
      <c r="AO2786"/>
      <c r="AP2786"/>
      <c r="AQ2786"/>
      <c r="AR2786"/>
      <c r="AS2786"/>
      <c r="AT2786"/>
      <c r="AU2786"/>
      <c r="AV2786"/>
      <c r="AW2786"/>
      <c r="AX2786"/>
      <c r="AY2786"/>
      <c r="AZ2786"/>
      <c r="BA2786"/>
      <c r="BB2786"/>
      <c r="BC2786"/>
      <c r="BD2786"/>
      <c r="BE2786"/>
      <c r="BF2786"/>
      <c r="BG2786"/>
      <c r="BH2786"/>
      <c r="BI2786"/>
      <c r="BJ2786"/>
      <c r="BK2786"/>
      <c r="BL2786"/>
      <c r="BM2786"/>
      <c r="BN2786"/>
      <c r="BO2786"/>
      <c r="BP2786"/>
      <c r="BQ2786"/>
      <c r="BR2786"/>
      <c r="BS2786"/>
      <c r="BT2786"/>
    </row>
  </sheetData>
  <sheetProtection selectLockedCells="1"/>
  <conditionalFormatting sqref="A3:B20">
    <cfRule type="expression" dxfId="32" priority="17">
      <formula>#REF!=1</formula>
    </cfRule>
  </conditionalFormatting>
  <conditionalFormatting sqref="A3:B20">
    <cfRule type="expression" dxfId="31" priority="18">
      <formula>AND(#REF!=1,#REF!=0)</formula>
    </cfRule>
  </conditionalFormatting>
  <conditionalFormatting sqref="A3:B20">
    <cfRule type="expression" dxfId="30" priority="16">
      <formula>#REF!=1</formula>
    </cfRule>
  </conditionalFormatting>
  <conditionalFormatting sqref="C3:C20">
    <cfRule type="expression" dxfId="29" priority="14">
      <formula>#REF!=1</formula>
    </cfRule>
  </conditionalFormatting>
  <conditionalFormatting sqref="C3:C20">
    <cfRule type="expression" dxfId="28" priority="15">
      <formula>AND(#REF!=1,#REF!=0)</formula>
    </cfRule>
  </conditionalFormatting>
  <conditionalFormatting sqref="C3:C20">
    <cfRule type="expression" dxfId="27" priority="13">
      <formula>#REF!=1</formula>
    </cfRule>
  </conditionalFormatting>
  <conditionalFormatting sqref="A21:B1183">
    <cfRule type="expression" dxfId="26" priority="11">
      <formula>#REF!=1</formula>
    </cfRule>
  </conditionalFormatting>
  <conditionalFormatting sqref="A21:B1183">
    <cfRule type="expression" dxfId="25" priority="12">
      <formula>AND(#REF!=1,#REF!=0)</formula>
    </cfRule>
  </conditionalFormatting>
  <conditionalFormatting sqref="A21:B1183">
    <cfRule type="expression" dxfId="24" priority="10">
      <formula>#REF!=1</formula>
    </cfRule>
  </conditionalFormatting>
  <conditionalFormatting sqref="C21:C1183">
    <cfRule type="expression" dxfId="23" priority="8">
      <formula>#REF!=1</formula>
    </cfRule>
  </conditionalFormatting>
  <conditionalFormatting sqref="C21:C1183">
    <cfRule type="expression" dxfId="22" priority="9">
      <formula>AND(#REF!=1,#REF!=0)</formula>
    </cfRule>
  </conditionalFormatting>
  <conditionalFormatting sqref="C21:C1183">
    <cfRule type="expression" dxfId="21" priority="7">
      <formula>#REF!=1</formula>
    </cfRule>
  </conditionalFormatting>
  <conditionalFormatting sqref="D3:D20">
    <cfRule type="expression" dxfId="20" priority="5">
      <formula>#REF!=1</formula>
    </cfRule>
  </conditionalFormatting>
  <conditionalFormatting sqref="D3:D20">
    <cfRule type="expression" dxfId="19" priority="6">
      <formula>AND(#REF!=1,#REF!=0)</formula>
    </cfRule>
  </conditionalFormatting>
  <conditionalFormatting sqref="D3:D20">
    <cfRule type="expression" dxfId="18" priority="4">
      <formula>#REF!=1</formula>
    </cfRule>
  </conditionalFormatting>
  <conditionalFormatting sqref="D21:D1183">
    <cfRule type="expression" dxfId="17" priority="2">
      <formula>#REF!=1</formula>
    </cfRule>
  </conditionalFormatting>
  <conditionalFormatting sqref="D21:D1183">
    <cfRule type="expression" dxfId="16" priority="3">
      <formula>AND(#REF!=1,#REF!=0)</formula>
    </cfRule>
  </conditionalFormatting>
  <conditionalFormatting sqref="D21:D1183">
    <cfRule type="expression" dxfId="15" priority="1">
      <formula>#REF!=1</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2786"/>
  <sheetViews>
    <sheetView showRuler="0" workbookViewId="0"/>
  </sheetViews>
  <sheetFormatPr defaultColWidth="0" defaultRowHeight="15" x14ac:dyDescent="0.25"/>
  <cols>
    <col min="1" max="1" width="10.140625" style="56" bestFit="1" customWidth="1"/>
    <col min="2" max="3" width="20.140625" style="56" bestFit="1" customWidth="1"/>
    <col min="4" max="4" width="13.42578125" style="82" customWidth="1"/>
    <col min="5" max="5" width="23.140625" style="56" bestFit="1" customWidth="1"/>
    <col min="6" max="6" width="35.140625" style="56" bestFit="1" customWidth="1"/>
    <col min="7" max="7" width="30.140625" style="56" bestFit="1" customWidth="1"/>
    <col min="8" max="8" width="20.7109375" style="56" bestFit="1" customWidth="1"/>
    <col min="9" max="9" width="30" style="56" bestFit="1" customWidth="1"/>
    <col min="10" max="10" width="13.42578125" style="90" customWidth="1"/>
    <col min="11" max="11" width="24.140625" style="90" bestFit="1" customWidth="1"/>
    <col min="12" max="12" width="17.7109375" style="90" bestFit="1" customWidth="1"/>
    <col min="13" max="13" width="21.85546875" style="105" bestFit="1" customWidth="1"/>
    <col min="14" max="16384" width="8.85546875" style="78" hidden="1"/>
  </cols>
  <sheetData>
    <row r="1" spans="1:13" x14ac:dyDescent="0.25">
      <c r="A1" s="30" t="s">
        <v>159</v>
      </c>
      <c r="B1" s="30" t="s">
        <v>91</v>
      </c>
      <c r="C1" s="30" t="s">
        <v>276</v>
      </c>
      <c r="D1" s="30" t="s">
        <v>221</v>
      </c>
      <c r="E1" s="30" t="s">
        <v>89</v>
      </c>
      <c r="F1" s="30" t="s">
        <v>106</v>
      </c>
      <c r="G1" s="30" t="s">
        <v>90</v>
      </c>
      <c r="H1" s="30" t="s">
        <v>17</v>
      </c>
      <c r="I1" s="30" t="s">
        <v>16</v>
      </c>
      <c r="J1" s="88" t="s">
        <v>92</v>
      </c>
      <c r="K1" s="30" t="s">
        <v>283</v>
      </c>
      <c r="L1" s="30" t="s">
        <v>284</v>
      </c>
      <c r="M1" s="30" t="s">
        <v>285</v>
      </c>
    </row>
    <row r="2" spans="1:13" x14ac:dyDescent="0.25">
      <c r="A2" s="31" t="s">
        <v>53</v>
      </c>
      <c r="B2" s="31" t="s">
        <v>54</v>
      </c>
      <c r="C2" s="31" t="s">
        <v>277</v>
      </c>
      <c r="D2" s="32" t="s">
        <v>220</v>
      </c>
      <c r="E2" s="31" t="s">
        <v>55</v>
      </c>
      <c r="F2" s="31" t="s">
        <v>80</v>
      </c>
      <c r="G2" s="31" t="s">
        <v>235</v>
      </c>
      <c r="H2" s="31" t="s">
        <v>57</v>
      </c>
      <c r="I2" s="31" t="s">
        <v>56</v>
      </c>
      <c r="J2" s="89" t="s">
        <v>286</v>
      </c>
      <c r="K2" s="32" t="s">
        <v>287</v>
      </c>
      <c r="L2" s="32" t="s">
        <v>288</v>
      </c>
      <c r="M2" s="32" t="s">
        <v>289</v>
      </c>
    </row>
    <row r="3" spans="1:13" x14ac:dyDescent="0.25">
      <c r="A3" s="79">
        <v>0</v>
      </c>
      <c r="B3" s="79">
        <v>0</v>
      </c>
      <c r="C3" s="79">
        <v>0</v>
      </c>
      <c r="D3" s="94"/>
      <c r="E3" s="79">
        <v>808.53216216499754</v>
      </c>
      <c r="F3" s="79">
        <v>23.6</v>
      </c>
      <c r="G3" s="80">
        <v>3.1181300443058526</v>
      </c>
      <c r="H3" s="79">
        <v>0</v>
      </c>
      <c r="I3" s="80">
        <v>-6.7199315199413396</v>
      </c>
      <c r="J3" s="103">
        <v>0</v>
      </c>
      <c r="K3" s="103">
        <v>0.1095469443589317</v>
      </c>
      <c r="L3" s="103">
        <v>0.30892238309218728</v>
      </c>
      <c r="M3" s="103">
        <v>4.2334679000972528E-2</v>
      </c>
    </row>
    <row r="4" spans="1:13" x14ac:dyDescent="0.25">
      <c r="A4" s="79">
        <v>1</v>
      </c>
      <c r="B4" s="79">
        <v>0</v>
      </c>
      <c r="C4" s="79">
        <v>0</v>
      </c>
      <c r="D4" s="94"/>
      <c r="E4" s="79">
        <v>808.53216216499754</v>
      </c>
      <c r="F4" s="79">
        <v>23.6</v>
      </c>
      <c r="G4" s="80">
        <v>3.1181300443058526</v>
      </c>
      <c r="H4" s="79">
        <v>0</v>
      </c>
      <c r="I4" s="80">
        <v>-6.7199315199413396</v>
      </c>
      <c r="J4" s="103">
        <v>0</v>
      </c>
      <c r="K4" s="103">
        <v>0.1095469443589317</v>
      </c>
      <c r="L4" s="103">
        <v>0.30892238309218728</v>
      </c>
      <c r="M4" s="103">
        <v>4.2334679000972528E-2</v>
      </c>
    </row>
    <row r="5" spans="1:13" x14ac:dyDescent="0.25">
      <c r="A5" s="79">
        <v>2</v>
      </c>
      <c r="B5" s="79">
        <v>0</v>
      </c>
      <c r="C5" s="79">
        <v>0</v>
      </c>
      <c r="D5" s="94"/>
      <c r="E5" s="79">
        <v>808.42936747714384</v>
      </c>
      <c r="F5" s="79">
        <v>23.60817101551843</v>
      </c>
      <c r="G5" s="80">
        <v>3.1180176418287817</v>
      </c>
      <c r="H5" s="79">
        <v>0</v>
      </c>
      <c r="I5" s="80">
        <v>-6.7199315199413396</v>
      </c>
      <c r="J5" s="103">
        <v>0</v>
      </c>
      <c r="K5" s="103">
        <v>0.10954299540628171</v>
      </c>
      <c r="L5" s="103">
        <v>0.30891124704571449</v>
      </c>
      <c r="M5" s="103">
        <v>4.2329296683702708E-2</v>
      </c>
    </row>
    <row r="6" spans="1:13" x14ac:dyDescent="0.25">
      <c r="A6" s="79">
        <v>3</v>
      </c>
      <c r="B6" s="79">
        <v>0</v>
      </c>
      <c r="C6" s="79">
        <v>0</v>
      </c>
      <c r="D6" s="94"/>
      <c r="E6" s="79">
        <v>808.32657278929025</v>
      </c>
      <c r="F6" s="79">
        <v>23.616342031036869</v>
      </c>
      <c r="G6" s="80">
        <v>3.1179052464998769</v>
      </c>
      <c r="H6" s="79">
        <v>0</v>
      </c>
      <c r="I6" s="80">
        <v>-6.7199315199413396</v>
      </c>
      <c r="J6" s="103">
        <v>0</v>
      </c>
      <c r="K6" s="103">
        <v>0.1095390467047629</v>
      </c>
      <c r="L6" s="103">
        <v>0.30890011170743142</v>
      </c>
      <c r="M6" s="103">
        <v>4.2323914366432902E-2</v>
      </c>
    </row>
    <row r="7" spans="1:13" x14ac:dyDescent="0.25">
      <c r="A7" s="79">
        <v>4</v>
      </c>
      <c r="B7" s="79">
        <v>0</v>
      </c>
      <c r="C7" s="79">
        <v>0</v>
      </c>
      <c r="D7" s="94"/>
      <c r="E7" s="79">
        <v>808.22377810143666</v>
      </c>
      <c r="F7" s="79">
        <v>23.6245130465553</v>
      </c>
      <c r="G7" s="80">
        <v>3.1177928583184826</v>
      </c>
      <c r="H7" s="79">
        <v>0</v>
      </c>
      <c r="I7" s="80">
        <v>-6.7199315199413396</v>
      </c>
      <c r="J7" s="103">
        <v>0</v>
      </c>
      <c r="K7" s="103">
        <v>0.1095350982543523</v>
      </c>
      <c r="L7" s="103">
        <v>0.30888897707727342</v>
      </c>
      <c r="M7" s="103">
        <v>4.2318532049163082E-2</v>
      </c>
    </row>
    <row r="8" spans="1:13" x14ac:dyDescent="0.25">
      <c r="A8" s="79">
        <v>5</v>
      </c>
      <c r="B8" s="79">
        <v>0</v>
      </c>
      <c r="C8" s="79">
        <v>0</v>
      </c>
      <c r="D8" s="94"/>
      <c r="E8" s="79">
        <v>808.12098341358308</v>
      </c>
      <c r="F8" s="79">
        <v>23.632684062073729</v>
      </c>
      <c r="G8" s="80">
        <v>3.1176804772839453</v>
      </c>
      <c r="H8" s="79">
        <v>0</v>
      </c>
      <c r="I8" s="80">
        <v>-6.7199315199413396</v>
      </c>
      <c r="J8" s="103">
        <v>0</v>
      </c>
      <c r="K8" s="103">
        <v>0.10953115005502689</v>
      </c>
      <c r="L8" s="103">
        <v>0.30887784315517591</v>
      </c>
      <c r="M8" s="103">
        <v>4.2313149731893263E-2</v>
      </c>
    </row>
    <row r="9" spans="1:13" x14ac:dyDescent="0.25">
      <c r="A9" s="79">
        <v>6</v>
      </c>
      <c r="B9" s="79">
        <v>0</v>
      </c>
      <c r="C9" s="79">
        <v>0</v>
      </c>
      <c r="D9" s="94"/>
      <c r="E9" s="79">
        <v>808.01818872572926</v>
      </c>
      <c r="F9" s="79">
        <v>23.64085507759216</v>
      </c>
      <c r="G9" s="80">
        <v>3.1175681033956222</v>
      </c>
      <c r="H9" s="79">
        <v>0</v>
      </c>
      <c r="I9" s="80">
        <v>-6.7199315199413396</v>
      </c>
      <c r="J9" s="103">
        <v>0</v>
      </c>
      <c r="K9" s="103">
        <v>0.1095272021067641</v>
      </c>
      <c r="L9" s="103">
        <v>0.30886670994107462</v>
      </c>
      <c r="M9" s="103">
        <v>4.2307767414623443E-2</v>
      </c>
    </row>
    <row r="10" spans="1:13" x14ac:dyDescent="0.25">
      <c r="A10" s="79">
        <v>7</v>
      </c>
      <c r="B10" s="79">
        <v>0</v>
      </c>
      <c r="C10" s="79">
        <v>0</v>
      </c>
      <c r="D10" s="94"/>
      <c r="E10" s="79">
        <v>807.91539403787567</v>
      </c>
      <c r="F10" s="79">
        <v>23.649026093110589</v>
      </c>
      <c r="G10" s="80">
        <v>3.1174557366528508</v>
      </c>
      <c r="H10" s="79">
        <v>0</v>
      </c>
      <c r="I10" s="80">
        <v>-6.7199315199413396</v>
      </c>
      <c r="J10" s="103">
        <v>0</v>
      </c>
      <c r="K10" s="103">
        <v>0.10952325440954069</v>
      </c>
      <c r="L10" s="103">
        <v>0.30885557743490472</v>
      </c>
      <c r="M10" s="103">
        <v>4.2302385097353623E-2</v>
      </c>
    </row>
    <row r="11" spans="1:13" x14ac:dyDescent="0.25">
      <c r="A11" s="79">
        <v>8</v>
      </c>
      <c r="B11" s="79">
        <v>0</v>
      </c>
      <c r="C11" s="79">
        <v>0</v>
      </c>
      <c r="D11" s="94"/>
      <c r="E11" s="79">
        <v>807.81259935002208</v>
      </c>
      <c r="F11" s="79">
        <v>23.65719710862902</v>
      </c>
      <c r="G11" s="80">
        <v>3.1173433770549872</v>
      </c>
      <c r="H11" s="79">
        <v>0</v>
      </c>
      <c r="I11" s="80">
        <v>-6.7199315199413396</v>
      </c>
      <c r="J11" s="103">
        <v>0</v>
      </c>
      <c r="K11" s="103">
        <v>0.10951930696333401</v>
      </c>
      <c r="L11" s="103">
        <v>0.30884444563660191</v>
      </c>
      <c r="M11" s="103">
        <v>4.229700278008381E-2</v>
      </c>
    </row>
    <row r="12" spans="1:13" x14ac:dyDescent="0.25">
      <c r="A12" s="79">
        <v>9</v>
      </c>
      <c r="B12" s="79">
        <v>0</v>
      </c>
      <c r="C12" s="79">
        <v>0</v>
      </c>
      <c r="D12" s="94"/>
      <c r="E12" s="79">
        <v>807.70980466216827</v>
      </c>
      <c r="F12" s="79">
        <v>23.665368124147459</v>
      </c>
      <c r="G12" s="80">
        <v>3.1172310246013786</v>
      </c>
      <c r="H12" s="79">
        <v>0</v>
      </c>
      <c r="I12" s="80">
        <v>-6.7199315199413396</v>
      </c>
      <c r="J12" s="103">
        <v>0</v>
      </c>
      <c r="K12" s="103">
        <v>0.1095153597681211</v>
      </c>
      <c r="L12" s="103">
        <v>0.30883331454610158</v>
      </c>
      <c r="M12" s="103">
        <v>4.229217608835719E-2</v>
      </c>
    </row>
    <row r="13" spans="1:13" x14ac:dyDescent="0.25">
      <c r="A13" s="79">
        <v>10</v>
      </c>
      <c r="B13" s="79">
        <v>0</v>
      </c>
      <c r="C13" s="79">
        <v>0</v>
      </c>
      <c r="D13" s="94"/>
      <c r="E13" s="79">
        <v>806.95629403411158</v>
      </c>
      <c r="F13" s="79">
        <v>23.725263700112642</v>
      </c>
      <c r="G13" s="80">
        <v>3.1164076712355073</v>
      </c>
      <c r="H13" s="79">
        <v>0</v>
      </c>
      <c r="I13" s="80">
        <v>-6.7199315199413396</v>
      </c>
      <c r="J13" s="103">
        <v>1</v>
      </c>
      <c r="K13" s="103">
        <v>0.1094864335065229</v>
      </c>
      <c r="L13" s="103">
        <v>0.3087517424883946</v>
      </c>
      <c r="M13" s="103">
        <v>4.2253146189006219E-2</v>
      </c>
    </row>
    <row r="14" spans="1:13" x14ac:dyDescent="0.25">
      <c r="A14" s="79">
        <v>11</v>
      </c>
      <c r="B14" s="79">
        <v>0</v>
      </c>
      <c r="C14" s="79">
        <v>0</v>
      </c>
      <c r="D14" s="94"/>
      <c r="E14" s="79">
        <v>806.58715622281261</v>
      </c>
      <c r="F14" s="79">
        <v>23.7546059827494</v>
      </c>
      <c r="G14" s="80">
        <v>3.1160044581230695</v>
      </c>
      <c r="H14" s="79">
        <v>0</v>
      </c>
      <c r="I14" s="80">
        <v>-6.7199315199413396</v>
      </c>
      <c r="J14" s="103">
        <v>1</v>
      </c>
      <c r="K14" s="103">
        <v>0.109472267720053</v>
      </c>
      <c r="L14" s="103">
        <v>0.30871179497054951</v>
      </c>
      <c r="M14" s="103">
        <v>4.2233054252014693E-2</v>
      </c>
    </row>
    <row r="15" spans="1:13" x14ac:dyDescent="0.25">
      <c r="A15" s="79">
        <v>12</v>
      </c>
      <c r="B15" s="79">
        <v>0</v>
      </c>
      <c r="C15" s="79">
        <v>0</v>
      </c>
      <c r="D15" s="94"/>
      <c r="E15" s="79">
        <v>806.39924930395125</v>
      </c>
      <c r="F15" s="79">
        <v>23.769542458379611</v>
      </c>
      <c r="G15" s="80">
        <v>3.1157992407683404</v>
      </c>
      <c r="H15" s="79">
        <v>0</v>
      </c>
      <c r="I15" s="80">
        <v>-6.7199315199413396</v>
      </c>
      <c r="J15" s="103">
        <v>1</v>
      </c>
      <c r="K15" s="103">
        <v>0.10946505797131879</v>
      </c>
      <c r="L15" s="103">
        <v>0.30869146347911908</v>
      </c>
      <c r="M15" s="103">
        <v>4.2222966235508308E-2</v>
      </c>
    </row>
    <row r="16" spans="1:13" x14ac:dyDescent="0.25">
      <c r="A16" s="79">
        <v>13</v>
      </c>
      <c r="B16" s="79">
        <v>1.3113554333705679</v>
      </c>
      <c r="C16" s="79">
        <v>1.3113554333705679</v>
      </c>
      <c r="D16" s="94"/>
      <c r="E16" s="79">
        <v>806.56857533037964</v>
      </c>
      <c r="F16" s="79">
        <v>23.75608295362786</v>
      </c>
      <c r="G16" s="80">
        <v>3.1159841644519037</v>
      </c>
      <c r="H16" s="79">
        <v>0</v>
      </c>
      <c r="I16" s="80">
        <v>-6.7199315199413396</v>
      </c>
      <c r="J16" s="103">
        <v>1</v>
      </c>
      <c r="K16" s="103">
        <v>0.10947155475759331</v>
      </c>
      <c r="L16" s="103">
        <v>0.30870978441641322</v>
      </c>
      <c r="M16" s="103">
        <v>0.50585437048661608</v>
      </c>
    </row>
    <row r="17" spans="1:13" x14ac:dyDescent="0.25">
      <c r="A17" s="79">
        <v>14</v>
      </c>
      <c r="B17" s="79">
        <v>3.9386504425201192</v>
      </c>
      <c r="C17" s="79">
        <v>3.9386504425201192</v>
      </c>
      <c r="D17" s="94"/>
      <c r="E17" s="79">
        <v>806.65624556021851</v>
      </c>
      <c r="F17" s="79">
        <v>23.749114161529011</v>
      </c>
      <c r="G17" s="80">
        <v>3.1160799181315326</v>
      </c>
      <c r="H17" s="79">
        <v>0</v>
      </c>
      <c r="I17" s="80">
        <v>-6.7199315199413396</v>
      </c>
      <c r="J17" s="103">
        <v>1</v>
      </c>
      <c r="K17" s="103">
        <v>0.109474918800422</v>
      </c>
      <c r="L17" s="103">
        <v>0.30871927101718988</v>
      </c>
      <c r="M17" s="103">
        <v>1.9489510120557341</v>
      </c>
    </row>
    <row r="18" spans="1:13" x14ac:dyDescent="0.25">
      <c r="A18" s="79">
        <v>15</v>
      </c>
      <c r="B18" s="79">
        <v>7.504585859172785</v>
      </c>
      <c r="C18" s="79">
        <v>7.504585859172785</v>
      </c>
      <c r="D18" s="94"/>
      <c r="E18" s="79">
        <v>893.81931373680345</v>
      </c>
      <c r="F18" s="79">
        <v>23.739237428651929</v>
      </c>
      <c r="G18" s="80">
        <v>14.702308307113174</v>
      </c>
      <c r="H18" s="79">
        <v>0</v>
      </c>
      <c r="I18" s="80">
        <v>-6.7199315199413396</v>
      </c>
      <c r="J18" s="103">
        <v>1</v>
      </c>
      <c r="K18" s="103">
        <v>0.51652526584269864</v>
      </c>
      <c r="L18" s="103">
        <v>1.45660124967641</v>
      </c>
      <c r="M18" s="103">
        <v>4.9346169933228712</v>
      </c>
    </row>
    <row r="19" spans="1:13" x14ac:dyDescent="0.25">
      <c r="A19" s="79">
        <v>16</v>
      </c>
      <c r="B19" s="79">
        <v>11.982797004100769</v>
      </c>
      <c r="C19" s="79">
        <v>11.982797004100769</v>
      </c>
      <c r="D19" s="94"/>
      <c r="E19" s="79">
        <v>1427.188068181202</v>
      </c>
      <c r="F19" s="79">
        <v>23.765084006964571</v>
      </c>
      <c r="G19" s="80">
        <v>24.73265514264731</v>
      </c>
      <c r="H19" s="79">
        <v>0</v>
      </c>
      <c r="I19" s="80">
        <v>-6.7199315199413396</v>
      </c>
      <c r="J19" s="103">
        <v>1</v>
      </c>
      <c r="K19" s="103">
        <v>0.86891398314446666</v>
      </c>
      <c r="L19" s="103">
        <v>2.4503374324673959</v>
      </c>
      <c r="M19" s="103">
        <v>9.0105132142568234</v>
      </c>
    </row>
    <row r="20" spans="1:13" x14ac:dyDescent="0.25">
      <c r="A20" s="79">
        <v>17</v>
      </c>
      <c r="B20" s="79">
        <v>16</v>
      </c>
      <c r="C20" s="79">
        <v>16</v>
      </c>
      <c r="D20" s="94"/>
      <c r="E20" s="79">
        <v>1905.649330710067</v>
      </c>
      <c r="F20" s="79">
        <v>23.91211654478596</v>
      </c>
      <c r="G20" s="80">
        <v>27.454535035149441</v>
      </c>
      <c r="H20" s="79">
        <v>0</v>
      </c>
      <c r="I20" s="80">
        <v>-6.7199315199413396</v>
      </c>
      <c r="J20" s="103">
        <v>1</v>
      </c>
      <c r="K20" s="103">
        <v>0.96453976555214183</v>
      </c>
      <c r="L20" s="103">
        <v>2.7200021388570401</v>
      </c>
      <c r="M20" s="103">
        <v>8.4612118904335905</v>
      </c>
    </row>
    <row r="21" spans="1:13" s="81" customFormat="1" x14ac:dyDescent="0.25">
      <c r="A21" s="79">
        <v>18</v>
      </c>
      <c r="B21" s="79">
        <v>18.97804135293195</v>
      </c>
      <c r="C21" s="79">
        <v>18.97804135293195</v>
      </c>
      <c r="D21" s="94"/>
      <c r="E21" s="79">
        <v>1169.271460662527</v>
      </c>
      <c r="F21" s="79">
        <v>24.064153709649641</v>
      </c>
      <c r="G21" s="80">
        <v>26.525308324611746</v>
      </c>
      <c r="H21" s="79">
        <v>0</v>
      </c>
      <c r="I21" s="80">
        <v>-6.7199315199413396</v>
      </c>
      <c r="J21" s="103">
        <v>2</v>
      </c>
      <c r="K21" s="103">
        <v>0.93189393445795898</v>
      </c>
      <c r="L21" s="103">
        <v>2.6279408951714438</v>
      </c>
      <c r="M21" s="103">
        <v>10.93121172834387</v>
      </c>
    </row>
    <row r="22" spans="1:13" s="81" customFormat="1" x14ac:dyDescent="0.25">
      <c r="A22" s="79">
        <v>19</v>
      </c>
      <c r="B22" s="79">
        <v>23.97189333865354</v>
      </c>
      <c r="C22" s="79">
        <v>23.97189333865354</v>
      </c>
      <c r="D22" s="94"/>
      <c r="E22" s="79">
        <v>1476.951715810409</v>
      </c>
      <c r="F22" s="79">
        <v>24.160908930753369</v>
      </c>
      <c r="G22" s="80">
        <v>35.594602834351178</v>
      </c>
      <c r="H22" s="79">
        <v>0</v>
      </c>
      <c r="I22" s="80">
        <v>-6.7199315199413396</v>
      </c>
      <c r="J22" s="103">
        <v>2</v>
      </c>
      <c r="K22" s="103">
        <v>1.2505187149886769</v>
      </c>
      <c r="L22" s="103">
        <v>3.5264627762680689</v>
      </c>
      <c r="M22" s="103">
        <v>15.320222629244871</v>
      </c>
    </row>
    <row r="23" spans="1:13" s="81" customFormat="1" x14ac:dyDescent="0.25">
      <c r="A23" s="79">
        <v>20</v>
      </c>
      <c r="B23" s="79">
        <v>27</v>
      </c>
      <c r="C23" s="79">
        <v>27</v>
      </c>
      <c r="D23" s="94"/>
      <c r="E23" s="79">
        <v>1663.518845321247</v>
      </c>
      <c r="F23" s="79">
        <v>24.277997742261061</v>
      </c>
      <c r="G23" s="80">
        <v>25.780465251224076</v>
      </c>
      <c r="H23" s="79">
        <v>0</v>
      </c>
      <c r="I23" s="80">
        <v>-6.7199315199413396</v>
      </c>
      <c r="J23" s="103">
        <v>2</v>
      </c>
      <c r="K23" s="103">
        <v>0.90572591658919188</v>
      </c>
      <c r="L23" s="103">
        <v>2.5541470847815209</v>
      </c>
      <c r="M23" s="103">
        <v>8.6623938186859686</v>
      </c>
    </row>
    <row r="24" spans="1:13" s="81" customFormat="1" x14ac:dyDescent="0.25">
      <c r="A24" s="79">
        <v>21</v>
      </c>
      <c r="B24" s="79">
        <v>28</v>
      </c>
      <c r="C24" s="79">
        <v>28</v>
      </c>
      <c r="D24" s="94"/>
      <c r="E24" s="79">
        <v>1725.130654407219</v>
      </c>
      <c r="F24" s="79">
        <v>24.436998627242129</v>
      </c>
      <c r="G24" s="80">
        <v>19.227948663553633</v>
      </c>
      <c r="H24" s="79">
        <v>0</v>
      </c>
      <c r="I24" s="80">
        <v>-6.7199315199413396</v>
      </c>
      <c r="J24" s="103">
        <v>2</v>
      </c>
      <c r="K24" s="103">
        <v>0.67552122344262777</v>
      </c>
      <c r="L24" s="103">
        <v>1.90496985010821</v>
      </c>
      <c r="M24" s="103">
        <v>4.2831343464324876</v>
      </c>
    </row>
    <row r="25" spans="1:13" s="81" customFormat="1" x14ac:dyDescent="0.25">
      <c r="A25" s="79">
        <v>22</v>
      </c>
      <c r="B25" s="79">
        <v>28</v>
      </c>
      <c r="C25" s="79">
        <v>28</v>
      </c>
      <c r="D25" s="94"/>
      <c r="E25" s="79">
        <v>1725.130654407219</v>
      </c>
      <c r="F25" s="79">
        <v>24.597903112895001</v>
      </c>
      <c r="G25" s="80">
        <v>16.62970651610167</v>
      </c>
      <c r="H25" s="79">
        <v>0</v>
      </c>
      <c r="I25" s="80">
        <v>-6.7199315199413396</v>
      </c>
      <c r="J25" s="103">
        <v>2</v>
      </c>
      <c r="K25" s="103">
        <v>0.58423911400087281</v>
      </c>
      <c r="L25" s="103">
        <v>1.647554301482461</v>
      </c>
      <c r="M25" s="103">
        <v>2.650266994847208</v>
      </c>
    </row>
    <row r="26" spans="1:13" s="81" customFormat="1" x14ac:dyDescent="0.25">
      <c r="A26" s="79">
        <v>23</v>
      </c>
      <c r="B26" s="79">
        <v>28</v>
      </c>
      <c r="C26" s="79">
        <v>28</v>
      </c>
      <c r="D26" s="94"/>
      <c r="E26" s="79">
        <v>1725.130654407219</v>
      </c>
      <c r="F26" s="79">
        <v>24.74251410497876</v>
      </c>
      <c r="G26" s="80">
        <v>19.536432725627368</v>
      </c>
      <c r="H26" s="79">
        <v>0</v>
      </c>
      <c r="I26" s="80">
        <v>-6.7199315199413396</v>
      </c>
      <c r="J26" s="103">
        <v>2</v>
      </c>
      <c r="K26" s="103">
        <v>0.68635896462193513</v>
      </c>
      <c r="L26" s="103">
        <v>1.935532280233857</v>
      </c>
      <c r="M26" s="103">
        <v>4.4878907362710123</v>
      </c>
    </row>
    <row r="27" spans="1:13" s="81" customFormat="1" x14ac:dyDescent="0.25">
      <c r="A27" s="79">
        <v>24</v>
      </c>
      <c r="B27" s="79">
        <v>29</v>
      </c>
      <c r="C27" s="79">
        <v>29</v>
      </c>
      <c r="D27" s="94"/>
      <c r="E27" s="79">
        <v>1118.136605338892</v>
      </c>
      <c r="F27" s="79">
        <v>24.90341859063162</v>
      </c>
      <c r="G27" s="80">
        <v>23.013621541282419</v>
      </c>
      <c r="H27" s="79">
        <v>0</v>
      </c>
      <c r="I27" s="80">
        <v>-6.7199315199413396</v>
      </c>
      <c r="J27" s="103">
        <v>3</v>
      </c>
      <c r="K27" s="103">
        <v>0.80852045381629012</v>
      </c>
      <c r="L27" s="103">
        <v>2.2800276797619379</v>
      </c>
      <c r="M27" s="103">
        <v>9.0652681715869416</v>
      </c>
    </row>
    <row r="28" spans="1:13" s="81" customFormat="1" x14ac:dyDescent="0.25">
      <c r="A28" s="79">
        <v>25</v>
      </c>
      <c r="B28" s="79">
        <v>30.949125976573921</v>
      </c>
      <c r="C28" s="79">
        <v>30.949125976573921</v>
      </c>
      <c r="D28" s="94"/>
      <c r="E28" s="79">
        <v>1193.287953712141</v>
      </c>
      <c r="F28" s="79">
        <v>25.014147564865031</v>
      </c>
      <c r="G28" s="80">
        <v>18.12461690344994</v>
      </c>
      <c r="H28" s="79">
        <v>0</v>
      </c>
      <c r="I28" s="80">
        <v>-6.7199315199413396</v>
      </c>
      <c r="J28" s="103">
        <v>3</v>
      </c>
      <c r="K28" s="103">
        <v>0.63675868909796796</v>
      </c>
      <c r="L28" s="103">
        <v>1.795659503256269</v>
      </c>
      <c r="M28" s="103">
        <v>5.9503929445873878</v>
      </c>
    </row>
    <row r="29" spans="1:13" s="81" customFormat="1" x14ac:dyDescent="0.25">
      <c r="A29" s="79">
        <v>26</v>
      </c>
      <c r="B29" s="79">
        <v>31.051039326808962</v>
      </c>
      <c r="C29" s="79">
        <v>31.051039326808962</v>
      </c>
      <c r="D29" s="94"/>
      <c r="E29" s="79">
        <v>1197.217369142159</v>
      </c>
      <c r="F29" s="79">
        <v>25.17183637855106</v>
      </c>
      <c r="G29" s="80">
        <v>16.465217182611998</v>
      </c>
      <c r="H29" s="79">
        <v>0</v>
      </c>
      <c r="I29" s="80">
        <v>-6.7199315199413396</v>
      </c>
      <c r="J29" s="103">
        <v>3</v>
      </c>
      <c r="K29" s="103">
        <v>0.5784602325535334</v>
      </c>
      <c r="L29" s="103">
        <v>1.6312578558009641</v>
      </c>
      <c r="M29" s="103">
        <v>4.9479537609815782</v>
      </c>
    </row>
    <row r="30" spans="1:13" s="81" customFormat="1" x14ac:dyDescent="0.25">
      <c r="A30" s="79">
        <v>27</v>
      </c>
      <c r="B30" s="79">
        <v>33</v>
      </c>
      <c r="C30" s="79">
        <v>33</v>
      </c>
      <c r="D30" s="94"/>
      <c r="E30" s="79">
        <v>1272.3623440063261</v>
      </c>
      <c r="F30" s="79">
        <v>25.34072049062269</v>
      </c>
      <c r="G30" s="80">
        <v>31.445096988170569</v>
      </c>
      <c r="H30" s="79">
        <v>0</v>
      </c>
      <c r="I30" s="80">
        <v>-6.7199315199413396</v>
      </c>
      <c r="J30" s="103">
        <v>3</v>
      </c>
      <c r="K30" s="103">
        <v>1.1047372114626419</v>
      </c>
      <c r="L30" s="103">
        <v>3.115358936324649</v>
      </c>
      <c r="M30" s="103">
        <v>13.524449493011639</v>
      </c>
    </row>
    <row r="31" spans="1:13" s="81" customFormat="1" x14ac:dyDescent="0.25">
      <c r="A31" s="79">
        <v>28</v>
      </c>
      <c r="B31" s="79">
        <v>36</v>
      </c>
      <c r="C31" s="79">
        <v>36</v>
      </c>
      <c r="D31" s="94"/>
      <c r="E31" s="79">
        <v>1388.0316480069009</v>
      </c>
      <c r="F31" s="79">
        <v>25.545908573636851</v>
      </c>
      <c r="G31" s="80">
        <v>37.17849863184432</v>
      </c>
      <c r="H31" s="79">
        <v>0</v>
      </c>
      <c r="I31" s="80">
        <v>-6.7199315199413396</v>
      </c>
      <c r="J31" s="103">
        <v>3</v>
      </c>
      <c r="K31" s="103">
        <v>1.3061645483352311</v>
      </c>
      <c r="L31" s="103">
        <v>3.6833840263053501</v>
      </c>
      <c r="M31" s="103">
        <v>16.543306516549588</v>
      </c>
    </row>
    <row r="32" spans="1:13" s="81" customFormat="1" x14ac:dyDescent="0.25">
      <c r="A32" s="79">
        <v>29</v>
      </c>
      <c r="B32" s="79">
        <v>38.945495659973119</v>
      </c>
      <c r="C32" s="79">
        <v>38.945495659973119</v>
      </c>
      <c r="D32" s="94"/>
      <c r="E32" s="79">
        <v>1501.5994589821689</v>
      </c>
      <c r="F32" s="79">
        <v>25.79668202653508</v>
      </c>
      <c r="G32" s="80">
        <v>34.722186363175481</v>
      </c>
      <c r="H32" s="79">
        <v>0</v>
      </c>
      <c r="I32" s="80">
        <v>-6.7199315199413396</v>
      </c>
      <c r="J32" s="103">
        <v>3</v>
      </c>
      <c r="K32" s="103">
        <v>1.2198687557927079</v>
      </c>
      <c r="L32" s="103">
        <v>3.4400298913354361</v>
      </c>
      <c r="M32" s="103">
        <v>14.772068674023149</v>
      </c>
    </row>
    <row r="33" spans="1:13" s="81" customFormat="1" x14ac:dyDescent="0.25">
      <c r="A33" s="79">
        <v>30</v>
      </c>
      <c r="B33" s="79">
        <v>41</v>
      </c>
      <c r="C33" s="79">
        <v>41</v>
      </c>
      <c r="D33" s="94"/>
      <c r="E33" s="79">
        <v>1580.8138213411919</v>
      </c>
      <c r="F33" s="79">
        <v>25.9796400751171</v>
      </c>
      <c r="G33" s="80">
        <v>34.244428798626501</v>
      </c>
      <c r="H33" s="79">
        <v>0</v>
      </c>
      <c r="I33" s="80">
        <v>-6.7199315199413396</v>
      </c>
      <c r="J33" s="103">
        <v>3</v>
      </c>
      <c r="K33" s="103">
        <v>1.2030840545143631</v>
      </c>
      <c r="L33" s="103">
        <v>3.3926970337305038</v>
      </c>
      <c r="M33" s="103">
        <v>14.21264638505694</v>
      </c>
    </row>
    <row r="34" spans="1:13" s="81" customFormat="1" x14ac:dyDescent="0.25">
      <c r="A34" s="79">
        <v>31</v>
      </c>
      <c r="B34" s="79">
        <v>42.935628319580047</v>
      </c>
      <c r="C34" s="79">
        <v>42.935628319580047</v>
      </c>
      <c r="D34" s="94"/>
      <c r="E34" s="79">
        <v>1655.444748184402</v>
      </c>
      <c r="F34" s="79">
        <v>26.192887672074221</v>
      </c>
      <c r="G34" s="80">
        <v>27.334489450773148</v>
      </c>
      <c r="H34" s="79">
        <v>0</v>
      </c>
      <c r="I34" s="80">
        <v>-6.7199315199413396</v>
      </c>
      <c r="J34" s="103">
        <v>3</v>
      </c>
      <c r="K34" s="103">
        <v>0.96032229329622354</v>
      </c>
      <c r="L34" s="103">
        <v>2.7081088670953499</v>
      </c>
      <c r="M34" s="103">
        <v>9.7197706583531218</v>
      </c>
    </row>
    <row r="35" spans="1:13" s="81" customFormat="1" x14ac:dyDescent="0.25">
      <c r="A35" s="79">
        <v>32</v>
      </c>
      <c r="B35" s="79">
        <v>43</v>
      </c>
      <c r="C35" s="79">
        <v>43</v>
      </c>
      <c r="D35" s="94"/>
      <c r="E35" s="79">
        <v>1657.926690674909</v>
      </c>
      <c r="F35" s="79">
        <v>26.378251657358579</v>
      </c>
      <c r="G35" s="80">
        <v>16.285401196893613</v>
      </c>
      <c r="H35" s="79">
        <v>0</v>
      </c>
      <c r="I35" s="80">
        <v>-6.7199315199413396</v>
      </c>
      <c r="J35" s="103">
        <v>3</v>
      </c>
      <c r="K35" s="103">
        <v>0.57214289122958495</v>
      </c>
      <c r="L35" s="103">
        <v>1.613442953267429</v>
      </c>
      <c r="M35" s="103">
        <v>2.842470019735686</v>
      </c>
    </row>
    <row r="36" spans="1:13" s="81" customFormat="1" x14ac:dyDescent="0.25">
      <c r="A36" s="79">
        <v>33</v>
      </c>
      <c r="B36" s="79">
        <v>43</v>
      </c>
      <c r="C36" s="79">
        <v>43</v>
      </c>
      <c r="D36" s="94"/>
      <c r="E36" s="79">
        <v>1657.926690674909</v>
      </c>
      <c r="F36" s="79">
        <v>26.593353276609839</v>
      </c>
      <c r="G36" s="80">
        <v>22.831662598962353</v>
      </c>
      <c r="H36" s="79">
        <v>0</v>
      </c>
      <c r="I36" s="80">
        <v>-6.7199315199413396</v>
      </c>
      <c r="J36" s="103">
        <v>3</v>
      </c>
      <c r="K36" s="103">
        <v>0.80212782559145179</v>
      </c>
      <c r="L36" s="103">
        <v>2.2620004681678938</v>
      </c>
      <c r="M36" s="103">
        <v>6.9420539027507058</v>
      </c>
    </row>
    <row r="37" spans="1:13" s="81" customFormat="1" x14ac:dyDescent="0.25">
      <c r="A37" s="79">
        <v>34</v>
      </c>
      <c r="B37" s="79">
        <v>44</v>
      </c>
      <c r="C37" s="79">
        <v>44</v>
      </c>
      <c r="D37" s="94"/>
      <c r="E37" s="79">
        <v>1696.4831253417681</v>
      </c>
      <c r="F37" s="79">
        <v>26.80392624996162</v>
      </c>
      <c r="G37" s="80">
        <v>30.961872523959354</v>
      </c>
      <c r="H37" s="79">
        <v>0</v>
      </c>
      <c r="I37" s="80">
        <v>-6.7199315199413396</v>
      </c>
      <c r="J37" s="103">
        <v>3</v>
      </c>
      <c r="K37" s="103">
        <v>1.0877604456633809</v>
      </c>
      <c r="L37" s="103">
        <v>3.067484456770734</v>
      </c>
      <c r="M37" s="103">
        <v>11.780466730307401</v>
      </c>
    </row>
    <row r="38" spans="1:13" s="81" customFormat="1" x14ac:dyDescent="0.25">
      <c r="A38" s="79">
        <v>35</v>
      </c>
      <c r="B38" s="79">
        <v>45</v>
      </c>
      <c r="C38" s="79">
        <v>45</v>
      </c>
      <c r="D38" s="94"/>
      <c r="E38" s="79">
        <v>1278.837470438928</v>
      </c>
      <c r="F38" s="79">
        <v>26.97060018152651</v>
      </c>
      <c r="G38" s="80">
        <v>16.072378207489773</v>
      </c>
      <c r="H38" s="79">
        <v>0</v>
      </c>
      <c r="I38" s="80">
        <v>-6.7199315199413396</v>
      </c>
      <c r="J38" s="103">
        <v>4</v>
      </c>
      <c r="K38" s="103">
        <v>0.56465891293624515</v>
      </c>
      <c r="L38" s="103">
        <v>1.592338134480211</v>
      </c>
      <c r="M38" s="103">
        <v>4.4373504275525884</v>
      </c>
    </row>
    <row r="39" spans="1:13" s="81" customFormat="1" x14ac:dyDescent="0.25">
      <c r="A39" s="79">
        <v>36</v>
      </c>
      <c r="B39" s="79">
        <v>44</v>
      </c>
      <c r="C39" s="79">
        <v>44</v>
      </c>
      <c r="D39" s="94"/>
      <c r="E39" s="79">
        <v>1250.4188599847289</v>
      </c>
      <c r="F39" s="79">
        <v>27.164608591489149</v>
      </c>
      <c r="G39" s="80">
        <v>4.7087210545556459</v>
      </c>
      <c r="H39" s="79">
        <v>0</v>
      </c>
      <c r="I39" s="80">
        <v>-6.7199315199413396</v>
      </c>
      <c r="J39" s="103">
        <v>4</v>
      </c>
      <c r="K39" s="103">
        <v>0.16542799563703539</v>
      </c>
      <c r="L39" s="103">
        <v>0.46650694769643969</v>
      </c>
      <c r="M39" s="103">
        <v>-2.43525596173503</v>
      </c>
    </row>
    <row r="40" spans="1:13" s="81" customFormat="1" x14ac:dyDescent="0.25">
      <c r="A40" s="79">
        <v>37</v>
      </c>
      <c r="B40" s="79">
        <v>43</v>
      </c>
      <c r="C40" s="79">
        <v>43</v>
      </c>
      <c r="D40" s="94"/>
      <c r="E40" s="79">
        <v>1222.0002495305309</v>
      </c>
      <c r="F40" s="79">
        <v>27.370079280056299</v>
      </c>
      <c r="G40" s="80">
        <v>11.065207634099181</v>
      </c>
      <c r="H40" s="79">
        <v>0</v>
      </c>
      <c r="I40" s="80">
        <v>-6.7199315199413396</v>
      </c>
      <c r="J40" s="103">
        <v>4</v>
      </c>
      <c r="K40" s="103">
        <v>0.3887457122663196</v>
      </c>
      <c r="L40" s="103">
        <v>1.0962629085910209</v>
      </c>
      <c r="M40" s="103">
        <v>1.6292612753122639</v>
      </c>
    </row>
    <row r="41" spans="1:13" s="81" customFormat="1" x14ac:dyDescent="0.25">
      <c r="A41" s="79">
        <v>38</v>
      </c>
      <c r="B41" s="79">
        <v>42.243125915527429</v>
      </c>
      <c r="C41" s="79">
        <v>42.243125915527429</v>
      </c>
      <c r="D41" s="94"/>
      <c r="E41" s="79">
        <v>1200.490939761027</v>
      </c>
      <c r="F41" s="79">
        <v>27.553554821676581</v>
      </c>
      <c r="G41" s="80">
        <v>0</v>
      </c>
      <c r="H41" s="79">
        <v>0</v>
      </c>
      <c r="I41" s="80">
        <v>-6.7199315199413396</v>
      </c>
      <c r="J41" s="103">
        <v>4</v>
      </c>
      <c r="K41" s="103">
        <v>0</v>
      </c>
      <c r="L41" s="103">
        <v>0</v>
      </c>
      <c r="M41" s="103">
        <v>-4.0091654855690653</v>
      </c>
    </row>
    <row r="42" spans="1:13" s="81" customFormat="1" x14ac:dyDescent="0.25">
      <c r="A42" s="79">
        <v>39</v>
      </c>
      <c r="B42" s="79">
        <v>39</v>
      </c>
      <c r="C42" s="79">
        <v>39</v>
      </c>
      <c r="D42" s="94"/>
      <c r="E42" s="79">
        <v>1503.700952007476</v>
      </c>
      <c r="F42" s="79">
        <v>27.725552733126481</v>
      </c>
      <c r="G42" s="80">
        <v>0</v>
      </c>
      <c r="H42" s="79">
        <v>0</v>
      </c>
      <c r="I42" s="80">
        <v>-6.7199315199413396</v>
      </c>
      <c r="J42" s="103">
        <v>3</v>
      </c>
      <c r="K42" s="103">
        <v>0</v>
      </c>
      <c r="L42" s="103">
        <v>0</v>
      </c>
      <c r="M42" s="103">
        <v>-5.1852378008576734</v>
      </c>
    </row>
    <row r="43" spans="1:13" s="81" customFormat="1" x14ac:dyDescent="0.25">
      <c r="A43" s="79">
        <v>40</v>
      </c>
      <c r="B43" s="79">
        <v>36</v>
      </c>
      <c r="C43" s="79">
        <v>36</v>
      </c>
      <c r="D43" s="94"/>
      <c r="E43" s="79">
        <v>1388.0316480069009</v>
      </c>
      <c r="F43" s="79">
        <v>27.917383614220562</v>
      </c>
      <c r="G43" s="80">
        <v>0</v>
      </c>
      <c r="H43" s="79">
        <v>0</v>
      </c>
      <c r="I43" s="80">
        <v>-6.7199315199413396</v>
      </c>
      <c r="J43" s="103">
        <v>3</v>
      </c>
      <c r="K43" s="103">
        <v>0</v>
      </c>
      <c r="L43" s="103">
        <v>0</v>
      </c>
      <c r="M43" s="103">
        <v>-4.7248169973307306</v>
      </c>
    </row>
    <row r="44" spans="1:13" s="81" customFormat="1" x14ac:dyDescent="0.25">
      <c r="A44" s="79">
        <v>41</v>
      </c>
      <c r="B44" s="79">
        <v>33</v>
      </c>
      <c r="C44" s="79">
        <v>33</v>
      </c>
      <c r="D44" s="94"/>
      <c r="E44" s="79">
        <v>1272.3623440063261</v>
      </c>
      <c r="F44" s="79">
        <v>28.136473629921952</v>
      </c>
      <c r="G44" s="80">
        <v>0</v>
      </c>
      <c r="H44" s="79">
        <v>0</v>
      </c>
      <c r="I44" s="80">
        <v>-6.7199315199413396</v>
      </c>
      <c r="J44" s="103">
        <v>3</v>
      </c>
      <c r="K44" s="103">
        <v>0</v>
      </c>
      <c r="L44" s="103">
        <v>0</v>
      </c>
      <c r="M44" s="103">
        <v>-4.2791697195574976</v>
      </c>
    </row>
    <row r="45" spans="1:13" s="81" customFormat="1" x14ac:dyDescent="0.25">
      <c r="A45" s="79">
        <v>42</v>
      </c>
      <c r="B45" s="79">
        <v>29.293136596679769</v>
      </c>
      <c r="C45" s="79">
        <v>29.293136596679769</v>
      </c>
      <c r="D45" s="94"/>
      <c r="E45" s="79">
        <v>1129.4389073772411</v>
      </c>
      <c r="F45" s="79">
        <v>28.33801859446428</v>
      </c>
      <c r="G45" s="80">
        <v>0</v>
      </c>
      <c r="H45" s="79">
        <v>0</v>
      </c>
      <c r="I45" s="80">
        <v>-6.7199315199413396</v>
      </c>
      <c r="J45" s="103">
        <v>3</v>
      </c>
      <c r="K45" s="103">
        <v>0</v>
      </c>
      <c r="L45" s="103">
        <v>0</v>
      </c>
      <c r="M45" s="103">
        <v>-3.747089603354695</v>
      </c>
    </row>
    <row r="46" spans="1:13" s="81" customFormat="1" x14ac:dyDescent="0.25">
      <c r="A46" s="79">
        <v>43</v>
      </c>
      <c r="B46" s="79">
        <v>26</v>
      </c>
      <c r="C46" s="79">
        <v>26</v>
      </c>
      <c r="D46" s="94"/>
      <c r="E46" s="79">
        <v>1601.907036235275</v>
      </c>
      <c r="F46" s="79">
        <v>28.475947722551361</v>
      </c>
      <c r="G46" s="80">
        <v>0</v>
      </c>
      <c r="H46" s="79">
        <v>0</v>
      </c>
      <c r="I46" s="80">
        <v>-6.7199315199413396</v>
      </c>
      <c r="J46" s="103">
        <v>2</v>
      </c>
      <c r="K46" s="103">
        <v>0</v>
      </c>
      <c r="L46" s="103">
        <v>0</v>
      </c>
      <c r="M46" s="103">
        <v>-5.5886603473501228</v>
      </c>
    </row>
    <row r="47" spans="1:13" s="81" customFormat="1" x14ac:dyDescent="0.25">
      <c r="A47" s="79">
        <v>44</v>
      </c>
      <c r="B47" s="79">
        <v>23</v>
      </c>
      <c r="C47" s="79">
        <v>23</v>
      </c>
      <c r="D47" s="94"/>
      <c r="E47" s="79">
        <v>1417.0716089773589</v>
      </c>
      <c r="F47" s="79">
        <v>28.67741949412045</v>
      </c>
      <c r="G47" s="80">
        <v>5.3098175784074702</v>
      </c>
      <c r="H47" s="79">
        <v>0</v>
      </c>
      <c r="I47" s="80">
        <v>-6.7199315199413396</v>
      </c>
      <c r="J47" s="103">
        <v>2</v>
      </c>
      <c r="K47" s="103">
        <v>0.18654587286380189</v>
      </c>
      <c r="L47" s="103">
        <v>0.52605936147592136</v>
      </c>
      <c r="M47" s="103">
        <v>-2.8217415900648999</v>
      </c>
    </row>
    <row r="48" spans="1:13" s="81" customFormat="1" x14ac:dyDescent="0.25">
      <c r="A48" s="79">
        <v>45</v>
      </c>
      <c r="B48" s="79">
        <v>22</v>
      </c>
      <c r="C48" s="79">
        <v>22</v>
      </c>
      <c r="D48" s="94"/>
      <c r="E48" s="79">
        <v>1355.4597998913871</v>
      </c>
      <c r="F48" s="79">
        <v>28.8110845058746</v>
      </c>
      <c r="G48" s="80">
        <v>6.5771604880653838</v>
      </c>
      <c r="H48" s="79">
        <v>0</v>
      </c>
      <c r="I48" s="80">
        <v>-6.7199315199413396</v>
      </c>
      <c r="J48" s="103">
        <v>2</v>
      </c>
      <c r="K48" s="103">
        <v>0.23107048897515101</v>
      </c>
      <c r="L48" s="103">
        <v>0.6516187789099257</v>
      </c>
      <c r="M48" s="103">
        <v>-1.7184638691717611</v>
      </c>
    </row>
    <row r="49" spans="1:13" s="81" customFormat="1" x14ac:dyDescent="0.25">
      <c r="A49" s="79">
        <v>46</v>
      </c>
      <c r="B49" s="79">
        <v>20</v>
      </c>
      <c r="C49" s="79">
        <v>20</v>
      </c>
      <c r="D49" s="94"/>
      <c r="E49" s="79">
        <v>1232.2361817194419</v>
      </c>
      <c r="F49" s="79">
        <v>29.013051753453482</v>
      </c>
      <c r="G49" s="80">
        <v>4.8039736704254388</v>
      </c>
      <c r="H49" s="79">
        <v>0</v>
      </c>
      <c r="I49" s="80">
        <v>-6.7199315199413396</v>
      </c>
      <c r="J49" s="103">
        <v>2</v>
      </c>
      <c r="K49" s="103">
        <v>0.168774434965243</v>
      </c>
      <c r="L49" s="103">
        <v>0.47594390660198521</v>
      </c>
      <c r="M49" s="103">
        <v>-2.2466819678436512</v>
      </c>
    </row>
    <row r="50" spans="1:13" s="81" customFormat="1" x14ac:dyDescent="0.25">
      <c r="A50" s="79">
        <v>47</v>
      </c>
      <c r="B50" s="79">
        <v>19</v>
      </c>
      <c r="C50" s="79">
        <v>19</v>
      </c>
      <c r="D50" s="94"/>
      <c r="E50" s="79">
        <v>1170.6243726334701</v>
      </c>
      <c r="F50" s="79">
        <v>29.154001557257221</v>
      </c>
      <c r="G50" s="80">
        <v>7.0436453478993934</v>
      </c>
      <c r="H50" s="79">
        <v>0</v>
      </c>
      <c r="I50" s="80">
        <v>-6.7199315199413396</v>
      </c>
      <c r="J50" s="103">
        <v>2</v>
      </c>
      <c r="K50" s="103">
        <v>0.24745915470057189</v>
      </c>
      <c r="L50" s="103">
        <v>0.69783481625561272</v>
      </c>
      <c r="M50" s="103">
        <v>-0.57750936986303802</v>
      </c>
    </row>
    <row r="51" spans="1:13" s="81" customFormat="1" x14ac:dyDescent="0.25">
      <c r="A51" s="79">
        <v>48</v>
      </c>
      <c r="B51" s="79">
        <v>18.11484007477571</v>
      </c>
      <c r="C51" s="79">
        <v>18.11484007477571</v>
      </c>
      <c r="D51" s="94"/>
      <c r="E51" s="79">
        <v>1116.0880683099981</v>
      </c>
      <c r="F51" s="79">
        <v>29.284295483871841</v>
      </c>
      <c r="G51" s="80">
        <v>8.3418785651832632</v>
      </c>
      <c r="H51" s="79">
        <v>0</v>
      </c>
      <c r="I51" s="80">
        <v>-6.7199315199413396</v>
      </c>
      <c r="J51" s="103">
        <v>2</v>
      </c>
      <c r="K51" s="103">
        <v>0.29306901702123489</v>
      </c>
      <c r="L51" s="103">
        <v>0.82645462799988234</v>
      </c>
      <c r="M51" s="103">
        <v>0.4529954075709508</v>
      </c>
    </row>
    <row r="52" spans="1:13" s="81" customFormat="1" x14ac:dyDescent="0.25">
      <c r="A52" s="79">
        <v>49</v>
      </c>
      <c r="B52" s="79">
        <v>18</v>
      </c>
      <c r="C52" s="79">
        <v>18</v>
      </c>
      <c r="D52" s="94"/>
      <c r="E52" s="79">
        <v>1109.0125635474981</v>
      </c>
      <c r="F52" s="79">
        <v>29.41458941048646</v>
      </c>
      <c r="G52" s="80">
        <v>7.5369212346577656</v>
      </c>
      <c r="H52" s="79">
        <v>0</v>
      </c>
      <c r="I52" s="80">
        <v>-6.7199315199413396</v>
      </c>
      <c r="J52" s="103">
        <v>2</v>
      </c>
      <c r="K52" s="103">
        <v>0.2647890496544405</v>
      </c>
      <c r="L52" s="103">
        <v>0.74670512002552214</v>
      </c>
      <c r="M52" s="103">
        <v>-4.6279886644515246E-3</v>
      </c>
    </row>
    <row r="53" spans="1:13" s="81" customFormat="1" x14ac:dyDescent="0.25">
      <c r="A53" s="79">
        <v>50</v>
      </c>
      <c r="B53" s="79">
        <v>17</v>
      </c>
      <c r="C53" s="79">
        <v>17</v>
      </c>
      <c r="D53" s="94"/>
      <c r="E53" s="79">
        <v>1047.400754461526</v>
      </c>
      <c r="F53" s="79">
        <v>29.54488333710108</v>
      </c>
      <c r="G53" s="80">
        <v>7.2916578935385017</v>
      </c>
      <c r="H53" s="79">
        <v>0</v>
      </c>
      <c r="I53" s="80">
        <v>-6.7199315199413396</v>
      </c>
      <c r="J53" s="103">
        <v>2</v>
      </c>
      <c r="K53" s="103">
        <v>0.2561723950566176</v>
      </c>
      <c r="L53" s="103">
        <v>0.72240615405966158</v>
      </c>
      <c r="M53" s="103">
        <v>0.105359565631949</v>
      </c>
    </row>
    <row r="54" spans="1:13" s="81" customFormat="1" x14ac:dyDescent="0.25">
      <c r="A54" s="79">
        <v>51</v>
      </c>
      <c r="B54" s="79">
        <v>17</v>
      </c>
      <c r="C54" s="79">
        <v>17</v>
      </c>
      <c r="D54" s="94"/>
      <c r="E54" s="79">
        <v>1047.400754461526</v>
      </c>
      <c r="F54" s="79">
        <v>29.636345044690898</v>
      </c>
      <c r="G54" s="80">
        <v>9.0601008301182056</v>
      </c>
      <c r="H54" s="79">
        <v>0</v>
      </c>
      <c r="I54" s="80">
        <v>-6.7199315199413396</v>
      </c>
      <c r="J54" s="103">
        <v>2</v>
      </c>
      <c r="K54" s="103">
        <v>0.31830178582055207</v>
      </c>
      <c r="L54" s="103">
        <v>0.89761103601395675</v>
      </c>
      <c r="M54" s="103">
        <v>1.176308772496266</v>
      </c>
    </row>
    <row r="55" spans="1:13" s="81" customFormat="1" x14ac:dyDescent="0.25">
      <c r="A55" s="79">
        <v>52</v>
      </c>
      <c r="B55" s="79">
        <v>16</v>
      </c>
      <c r="C55" s="79">
        <v>16</v>
      </c>
      <c r="D55" s="94"/>
      <c r="E55" s="79">
        <v>985.78894537555379</v>
      </c>
      <c r="F55" s="79">
        <v>29.742337762874421</v>
      </c>
      <c r="G55" s="80">
        <v>4.568577424870039</v>
      </c>
      <c r="H55" s="79">
        <v>0</v>
      </c>
      <c r="I55" s="80">
        <v>-6.7199315199413396</v>
      </c>
      <c r="J55" s="103">
        <v>2</v>
      </c>
      <c r="K55" s="103">
        <v>0.16050443369917991</v>
      </c>
      <c r="L55" s="103">
        <v>0.45262250303168722</v>
      </c>
      <c r="M55" s="103">
        <v>-1.2844918025068679</v>
      </c>
    </row>
    <row r="56" spans="1:13" s="81" customFormat="1" x14ac:dyDescent="0.25">
      <c r="A56" s="79">
        <v>53</v>
      </c>
      <c r="B56" s="79">
        <v>14.138414880302451</v>
      </c>
      <c r="C56" s="79">
        <v>14.138414880302451</v>
      </c>
      <c r="D56" s="94"/>
      <c r="E56" s="79">
        <v>1683.928803371851</v>
      </c>
      <c r="F56" s="79">
        <v>29.796804954830382</v>
      </c>
      <c r="G56" s="80">
        <v>8.1863668444048603</v>
      </c>
      <c r="H56" s="79">
        <v>0</v>
      </c>
      <c r="I56" s="80">
        <v>-6.7199315199413396</v>
      </c>
      <c r="J56" s="103">
        <v>1</v>
      </c>
      <c r="K56" s="103">
        <v>0.28760553936597061</v>
      </c>
      <c r="L56" s="103">
        <v>0.81104762101203687</v>
      </c>
      <c r="M56" s="103">
        <v>-2.3175933094216248</v>
      </c>
    </row>
    <row r="57" spans="1:13" s="81" customFormat="1" x14ac:dyDescent="0.25">
      <c r="A57" s="79">
        <v>54</v>
      </c>
      <c r="B57" s="79">
        <v>12.13770280419161</v>
      </c>
      <c r="C57" s="79">
        <v>12.13770280419161</v>
      </c>
      <c r="D57" s="94"/>
      <c r="E57" s="79">
        <v>1445.637826572841</v>
      </c>
      <c r="F57" s="79">
        <v>29.975047186515269</v>
      </c>
      <c r="G57" s="80">
        <v>8.9739955052660747</v>
      </c>
      <c r="H57" s="79">
        <v>0</v>
      </c>
      <c r="I57" s="80">
        <v>-6.7199315199413396</v>
      </c>
      <c r="J57" s="103">
        <v>1</v>
      </c>
      <c r="K57" s="103">
        <v>0.31527671146619363</v>
      </c>
      <c r="L57" s="103">
        <v>0.88908032633466583</v>
      </c>
      <c r="M57" s="103">
        <v>-0.5932520244413817</v>
      </c>
    </row>
    <row r="58" spans="1:13" s="81" customFormat="1" x14ac:dyDescent="0.25">
      <c r="A58" s="79">
        <v>55</v>
      </c>
      <c r="B58" s="79">
        <v>12</v>
      </c>
      <c r="C58" s="79">
        <v>12</v>
      </c>
      <c r="D58" s="94"/>
      <c r="E58" s="79">
        <v>1429.2369980325509</v>
      </c>
      <c r="F58" s="79">
        <v>30.135659387577</v>
      </c>
      <c r="G58" s="80">
        <v>13.123685027264864</v>
      </c>
      <c r="H58" s="79">
        <v>0</v>
      </c>
      <c r="I58" s="80">
        <v>-6.7199315199413396</v>
      </c>
      <c r="J58" s="103">
        <v>1</v>
      </c>
      <c r="K58" s="103">
        <v>0.46106466793817641</v>
      </c>
      <c r="L58" s="103">
        <v>1.300202363585657</v>
      </c>
      <c r="M58" s="103">
        <v>2.091144625628774</v>
      </c>
    </row>
    <row r="59" spans="1:13" s="81" customFormat="1" x14ac:dyDescent="0.25">
      <c r="A59" s="79">
        <v>56</v>
      </c>
      <c r="B59" s="79">
        <v>12</v>
      </c>
      <c r="C59" s="79">
        <v>12</v>
      </c>
      <c r="D59" s="94"/>
      <c r="E59" s="79">
        <v>1429.2369980325509</v>
      </c>
      <c r="F59" s="79">
        <v>30.301016515322221</v>
      </c>
      <c r="G59" s="80">
        <v>12.72735075122902</v>
      </c>
      <c r="H59" s="79">
        <v>0</v>
      </c>
      <c r="I59" s="80">
        <v>-6.7199315199413396</v>
      </c>
      <c r="J59" s="103">
        <v>1</v>
      </c>
      <c r="K59" s="103">
        <v>0.44714055051282331</v>
      </c>
      <c r="L59" s="103">
        <v>1.2609363524461621</v>
      </c>
      <c r="M59" s="103">
        <v>1.8578132285483939</v>
      </c>
    </row>
    <row r="60" spans="1:13" s="81" customFormat="1" x14ac:dyDescent="0.25">
      <c r="A60" s="79">
        <v>57</v>
      </c>
      <c r="B60" s="79">
        <v>12</v>
      </c>
      <c r="C60" s="79">
        <v>12</v>
      </c>
      <c r="D60" s="94"/>
      <c r="E60" s="79">
        <v>1429.2369980325509</v>
      </c>
      <c r="F60" s="79">
        <v>30.44342187222712</v>
      </c>
      <c r="G60" s="80">
        <v>12.337924438754589</v>
      </c>
      <c r="H60" s="79">
        <v>0</v>
      </c>
      <c r="I60" s="80">
        <v>-6.7199315199413396</v>
      </c>
      <c r="J60" s="103">
        <v>1</v>
      </c>
      <c r="K60" s="103">
        <v>0.43345912543485249</v>
      </c>
      <c r="L60" s="103">
        <v>1.2223547337262839</v>
      </c>
      <c r="M60" s="103">
        <v>1.6286603735352501</v>
      </c>
    </row>
    <row r="61" spans="1:13" s="81" customFormat="1" x14ac:dyDescent="0.25">
      <c r="A61" s="79">
        <v>58</v>
      </c>
      <c r="B61" s="79">
        <v>12</v>
      </c>
      <c r="C61" s="79">
        <v>12</v>
      </c>
      <c r="D61" s="94"/>
      <c r="E61" s="79">
        <v>1429.2369980325509</v>
      </c>
      <c r="F61" s="79">
        <v>30.573286402974471</v>
      </c>
      <c r="G61" s="80">
        <v>14.180617585534474</v>
      </c>
      <c r="H61" s="79">
        <v>0</v>
      </c>
      <c r="I61" s="80">
        <v>-6.7199315199413396</v>
      </c>
      <c r="J61" s="103">
        <v>1</v>
      </c>
      <c r="K61" s="103">
        <v>0.49819709362495679</v>
      </c>
      <c r="L61" s="103">
        <v>1.4049158040223779</v>
      </c>
      <c r="M61" s="103">
        <v>2.7886131612643341</v>
      </c>
    </row>
    <row r="62" spans="1:13" s="81" customFormat="1" x14ac:dyDescent="0.25">
      <c r="A62" s="79">
        <v>59</v>
      </c>
      <c r="B62" s="79">
        <v>13</v>
      </c>
      <c r="C62" s="79">
        <v>13</v>
      </c>
      <c r="D62" s="94"/>
      <c r="E62" s="79">
        <v>1548.3400812019299</v>
      </c>
      <c r="F62" s="79">
        <v>30.725936639161059</v>
      </c>
      <c r="G62" s="80">
        <v>15.065165992419342</v>
      </c>
      <c r="H62" s="79">
        <v>0</v>
      </c>
      <c r="I62" s="80">
        <v>-6.7199315199413396</v>
      </c>
      <c r="J62" s="103">
        <v>1</v>
      </c>
      <c r="K62" s="103">
        <v>0.52927327509748723</v>
      </c>
      <c r="L62" s="103">
        <v>1.4925506357749141</v>
      </c>
      <c r="M62" s="103">
        <v>2.822415626575288</v>
      </c>
    </row>
    <row r="63" spans="1:13" s="81" customFormat="1" x14ac:dyDescent="0.25">
      <c r="A63" s="79">
        <v>60</v>
      </c>
      <c r="B63" s="79">
        <v>13</v>
      </c>
      <c r="C63" s="79">
        <v>13</v>
      </c>
      <c r="D63" s="94"/>
      <c r="E63" s="79">
        <v>1548.3400812019299</v>
      </c>
      <c r="F63" s="79">
        <v>30.843455109658588</v>
      </c>
      <c r="G63" s="80">
        <v>14.576391721567935</v>
      </c>
      <c r="H63" s="79">
        <v>0</v>
      </c>
      <c r="I63" s="80">
        <v>-6.7199315199413396</v>
      </c>
      <c r="J63" s="103">
        <v>1</v>
      </c>
      <c r="K63" s="103">
        <v>0.51210153206809861</v>
      </c>
      <c r="L63" s="103">
        <v>1.444126320432038</v>
      </c>
      <c r="M63" s="103">
        <v>2.5346683510629129</v>
      </c>
    </row>
    <row r="64" spans="1:13" s="81" customFormat="1" x14ac:dyDescent="0.25">
      <c r="A64" s="79">
        <v>61</v>
      </c>
      <c r="B64" s="79">
        <v>14</v>
      </c>
      <c r="C64" s="79">
        <v>14</v>
      </c>
      <c r="D64" s="94"/>
      <c r="E64" s="79">
        <v>1667.443164371309</v>
      </c>
      <c r="F64" s="79">
        <v>31.005555871266619</v>
      </c>
      <c r="G64" s="80">
        <v>18.245301312544065</v>
      </c>
      <c r="H64" s="79">
        <v>0</v>
      </c>
      <c r="I64" s="80">
        <v>-6.7199315199413396</v>
      </c>
      <c r="J64" s="103">
        <v>1</v>
      </c>
      <c r="K64" s="103">
        <v>0.64099860470769932</v>
      </c>
      <c r="L64" s="103">
        <v>1.8076160652757121</v>
      </c>
      <c r="M64" s="103">
        <v>4.3034130644659809</v>
      </c>
    </row>
    <row r="65" spans="1:13" s="81" customFormat="1" x14ac:dyDescent="0.25">
      <c r="A65" s="79">
        <v>62</v>
      </c>
      <c r="B65" s="79">
        <v>15</v>
      </c>
      <c r="C65" s="79">
        <v>15</v>
      </c>
      <c r="D65" s="94"/>
      <c r="E65" s="79">
        <v>1786.546247540688</v>
      </c>
      <c r="F65" s="79">
        <v>31.12188909123817</v>
      </c>
      <c r="G65" s="80">
        <v>18.249000986640709</v>
      </c>
      <c r="H65" s="79">
        <v>0</v>
      </c>
      <c r="I65" s="80">
        <v>-6.7199315199413396</v>
      </c>
      <c r="J65" s="103">
        <v>1</v>
      </c>
      <c r="K65" s="103">
        <v>0.64112858260684158</v>
      </c>
      <c r="L65" s="103">
        <v>1.8079826029512931</v>
      </c>
      <c r="M65" s="103">
        <v>3.7402016971749941</v>
      </c>
    </row>
    <row r="66" spans="1:13" s="81" customFormat="1" x14ac:dyDescent="0.25">
      <c r="A66" s="79">
        <v>63</v>
      </c>
      <c r="B66" s="79">
        <v>15.489944458007759</v>
      </c>
      <c r="C66" s="79">
        <v>15.489944458007759</v>
      </c>
      <c r="D66" s="94"/>
      <c r="E66" s="79">
        <v>1844.900143071163</v>
      </c>
      <c r="F66" s="79">
        <v>31.250204987940929</v>
      </c>
      <c r="G66" s="80">
        <v>17.806476700498049</v>
      </c>
      <c r="H66" s="79">
        <v>0</v>
      </c>
      <c r="I66" s="80">
        <v>-6.7199315199413396</v>
      </c>
      <c r="J66" s="103">
        <v>1</v>
      </c>
      <c r="K66" s="103">
        <v>0.62558170590101836</v>
      </c>
      <c r="L66" s="103">
        <v>1.764140410640872</v>
      </c>
      <c r="M66" s="103">
        <v>3.1876403093593648</v>
      </c>
    </row>
    <row r="67" spans="1:13" s="81" customFormat="1" x14ac:dyDescent="0.25">
      <c r="A67" s="79">
        <v>64</v>
      </c>
      <c r="B67" s="79">
        <v>16</v>
      </c>
      <c r="C67" s="79">
        <v>16</v>
      </c>
      <c r="D67" s="94"/>
      <c r="E67" s="79">
        <v>1905.649330710067</v>
      </c>
      <c r="F67" s="79">
        <v>31.419296943728661</v>
      </c>
      <c r="G67" s="80">
        <v>20.159668841696888</v>
      </c>
      <c r="H67" s="79">
        <v>0</v>
      </c>
      <c r="I67" s="80">
        <v>-6.7199315199413396</v>
      </c>
      <c r="J67" s="103">
        <v>1</v>
      </c>
      <c r="K67" s="103">
        <v>0.70825465568017743</v>
      </c>
      <c r="L67" s="103">
        <v>1.9972781290181001</v>
      </c>
      <c r="M67" s="103">
        <v>4.4080171441747256</v>
      </c>
    </row>
    <row r="68" spans="1:13" s="81" customFormat="1" x14ac:dyDescent="0.25">
      <c r="A68" s="79">
        <v>65</v>
      </c>
      <c r="B68" s="79">
        <v>17</v>
      </c>
      <c r="C68" s="79">
        <v>17</v>
      </c>
      <c r="D68" s="94"/>
      <c r="E68" s="79">
        <v>2024.752413879447</v>
      </c>
      <c r="F68" s="79">
        <v>31.56488453421413</v>
      </c>
      <c r="G68" s="80">
        <v>20.330006568925874</v>
      </c>
      <c r="H68" s="79">
        <v>0</v>
      </c>
      <c r="I68" s="80">
        <v>-6.7199315199413396</v>
      </c>
      <c r="J68" s="103">
        <v>1</v>
      </c>
      <c r="K68" s="103">
        <v>0.71423900439618315</v>
      </c>
      <c r="L68" s="103">
        <v>2.0141539923972358</v>
      </c>
      <c r="M68" s="103">
        <v>3.9009918897051259</v>
      </c>
    </row>
    <row r="69" spans="1:13" s="81" customFormat="1" x14ac:dyDescent="0.25">
      <c r="A69" s="79">
        <v>66</v>
      </c>
      <c r="B69" s="79">
        <v>17</v>
      </c>
      <c r="C69" s="79">
        <v>17</v>
      </c>
      <c r="D69" s="94"/>
      <c r="E69" s="79">
        <v>2024.752413879447</v>
      </c>
      <c r="F69" s="79">
        <v>31.777335067870439</v>
      </c>
      <c r="G69" s="80">
        <v>18.855048385627764</v>
      </c>
      <c r="H69" s="79">
        <v>0</v>
      </c>
      <c r="I69" s="80">
        <v>-6.7199315199413396</v>
      </c>
      <c r="J69" s="103">
        <v>1</v>
      </c>
      <c r="K69" s="103">
        <v>0.66242039524850771</v>
      </c>
      <c r="L69" s="103">
        <v>1.868025514600792</v>
      </c>
      <c r="M69" s="103">
        <v>3.0430857474621211</v>
      </c>
    </row>
    <row r="70" spans="1:13" s="81" customFormat="1" x14ac:dyDescent="0.25">
      <c r="A70" s="79">
        <v>67</v>
      </c>
      <c r="B70" s="79">
        <v>17.565109252929648</v>
      </c>
      <c r="C70" s="79">
        <v>17.565109252929648</v>
      </c>
      <c r="D70" s="94"/>
      <c r="E70" s="79">
        <v>2092.0586682309131</v>
      </c>
      <c r="F70" s="79">
        <v>31.98520214031506</v>
      </c>
      <c r="G70" s="80">
        <v>23.140469730912056</v>
      </c>
      <c r="H70" s="79">
        <v>0</v>
      </c>
      <c r="I70" s="80">
        <v>-6.7199315199413396</v>
      </c>
      <c r="J70" s="103">
        <v>1</v>
      </c>
      <c r="K70" s="103">
        <v>0.81297691694449259</v>
      </c>
      <c r="L70" s="103">
        <v>2.2925949057834689</v>
      </c>
      <c r="M70" s="103">
        <v>5.4804220306875848</v>
      </c>
    </row>
    <row r="71" spans="1:13" s="81" customFormat="1" x14ac:dyDescent="0.25">
      <c r="A71" s="79">
        <v>68</v>
      </c>
      <c r="B71" s="79">
        <v>19</v>
      </c>
      <c r="C71" s="79">
        <v>19</v>
      </c>
      <c r="D71" s="94"/>
      <c r="E71" s="79">
        <v>1170.6243726334701</v>
      </c>
      <c r="F71" s="79">
        <v>32.11346599605519</v>
      </c>
      <c r="G71" s="80">
        <v>19.447720133942067</v>
      </c>
      <c r="H71" s="79">
        <v>0</v>
      </c>
      <c r="I71" s="80">
        <v>-6.7199315199413396</v>
      </c>
      <c r="J71" s="103">
        <v>2</v>
      </c>
      <c r="K71" s="103">
        <v>0.68324229110056189</v>
      </c>
      <c r="L71" s="103">
        <v>1.9267432609035839</v>
      </c>
      <c r="M71" s="103">
        <v>7.2383892140078272</v>
      </c>
    </row>
    <row r="72" spans="1:13" s="81" customFormat="1" x14ac:dyDescent="0.25">
      <c r="A72" s="79">
        <v>69</v>
      </c>
      <c r="B72" s="79">
        <v>22</v>
      </c>
      <c r="C72" s="79">
        <v>22</v>
      </c>
      <c r="D72" s="94"/>
      <c r="E72" s="79">
        <v>1355.4597998913871</v>
      </c>
      <c r="F72" s="79">
        <v>32.164793720908847</v>
      </c>
      <c r="G72" s="80">
        <v>26.564386091515317</v>
      </c>
      <c r="H72" s="79">
        <v>0</v>
      </c>
      <c r="I72" s="80">
        <v>-6.7199315199413396</v>
      </c>
      <c r="J72" s="103">
        <v>2</v>
      </c>
      <c r="K72" s="103">
        <v>0.93326682458628252</v>
      </c>
      <c r="L72" s="103">
        <v>2.631812445333316</v>
      </c>
      <c r="M72" s="103">
        <v>10.91742534523579</v>
      </c>
    </row>
    <row r="73" spans="1:13" s="81" customFormat="1" x14ac:dyDescent="0.25">
      <c r="A73" s="79">
        <v>70</v>
      </c>
      <c r="B73" s="79">
        <v>25.423110961913999</v>
      </c>
      <c r="C73" s="79">
        <v>25.423110961913999</v>
      </c>
      <c r="D73" s="94"/>
      <c r="E73" s="79">
        <v>1566.36385895693</v>
      </c>
      <c r="F73" s="79">
        <v>32.295757641745787</v>
      </c>
      <c r="G73" s="80">
        <v>31.380419365373612</v>
      </c>
      <c r="H73" s="79">
        <v>0</v>
      </c>
      <c r="I73" s="80">
        <v>-6.7199315199413396</v>
      </c>
      <c r="J73" s="103">
        <v>2</v>
      </c>
      <c r="K73" s="103">
        <v>1.102464940632006</v>
      </c>
      <c r="L73" s="103">
        <v>3.1089511325822552</v>
      </c>
      <c r="M73" s="103">
        <v>13.171608712467171</v>
      </c>
    </row>
    <row r="74" spans="1:13" s="81" customFormat="1" x14ac:dyDescent="0.25">
      <c r="A74" s="79">
        <v>71</v>
      </c>
      <c r="B74" s="79">
        <v>29</v>
      </c>
      <c r="C74" s="79">
        <v>29</v>
      </c>
      <c r="D74" s="94"/>
      <c r="E74" s="79">
        <v>1118.136605338892</v>
      </c>
      <c r="F74" s="79">
        <v>32.444215662279298</v>
      </c>
      <c r="G74" s="80">
        <v>30.939806145565672</v>
      </c>
      <c r="H74" s="79">
        <v>0</v>
      </c>
      <c r="I74" s="80">
        <v>-6.7199315199413396</v>
      </c>
      <c r="J74" s="103">
        <v>3</v>
      </c>
      <c r="K74" s="103">
        <v>1.086985203998746</v>
      </c>
      <c r="L74" s="103">
        <v>3.0652982752764641</v>
      </c>
      <c r="M74" s="103">
        <v>14.06197905998914</v>
      </c>
    </row>
    <row r="75" spans="1:13" s="81" customFormat="1" x14ac:dyDescent="0.25">
      <c r="A75" s="79">
        <v>72</v>
      </c>
      <c r="B75" s="79">
        <v>32</v>
      </c>
      <c r="C75" s="79">
        <v>32</v>
      </c>
      <c r="D75" s="94"/>
      <c r="E75" s="79">
        <v>1233.805909339467</v>
      </c>
      <c r="F75" s="79">
        <v>32.526457111897138</v>
      </c>
      <c r="G75" s="80">
        <v>27.070015312553668</v>
      </c>
      <c r="H75" s="79">
        <v>0</v>
      </c>
      <c r="I75" s="80">
        <v>-6.7199315199413396</v>
      </c>
      <c r="J75" s="103">
        <v>3</v>
      </c>
      <c r="K75" s="103">
        <v>0.95103072004807987</v>
      </c>
      <c r="L75" s="103">
        <v>2.6819066305355852</v>
      </c>
      <c r="M75" s="103">
        <v>11.63556521374513</v>
      </c>
    </row>
    <row r="76" spans="1:13" s="81" customFormat="1" x14ac:dyDescent="0.25">
      <c r="A76" s="79">
        <v>73</v>
      </c>
      <c r="B76" s="79">
        <v>34</v>
      </c>
      <c r="C76" s="79">
        <v>34</v>
      </c>
      <c r="D76" s="94"/>
      <c r="E76" s="79">
        <v>1310.9187786731841</v>
      </c>
      <c r="F76" s="79">
        <v>32.668294200548623</v>
      </c>
      <c r="G76" s="80">
        <v>26.299413197193783</v>
      </c>
      <c r="H76" s="79">
        <v>0</v>
      </c>
      <c r="I76" s="80">
        <v>-6.7199315199413396</v>
      </c>
      <c r="J76" s="103">
        <v>3</v>
      </c>
      <c r="K76" s="103">
        <v>0.9239577289108557</v>
      </c>
      <c r="L76" s="103">
        <v>2.6055607955286129</v>
      </c>
      <c r="M76" s="103">
        <v>11.020053714075191</v>
      </c>
    </row>
    <row r="77" spans="1:13" s="81" customFormat="1" x14ac:dyDescent="0.25">
      <c r="A77" s="79">
        <v>74</v>
      </c>
      <c r="B77" s="79">
        <v>36</v>
      </c>
      <c r="C77" s="79">
        <v>36</v>
      </c>
      <c r="D77" s="94"/>
      <c r="E77" s="79">
        <v>1388.0316480069009</v>
      </c>
      <c r="F77" s="79">
        <v>32.844018353985938</v>
      </c>
      <c r="G77" s="80">
        <v>24.504147157645118</v>
      </c>
      <c r="H77" s="79">
        <v>0</v>
      </c>
      <c r="I77" s="80">
        <v>-6.7199315199413396</v>
      </c>
      <c r="J77" s="103">
        <v>3</v>
      </c>
      <c r="K77" s="103">
        <v>0.86088598201464872</v>
      </c>
      <c r="L77" s="103">
        <v>2.4276984692813088</v>
      </c>
      <c r="M77" s="103">
        <v>9.7697097823229893</v>
      </c>
    </row>
    <row r="78" spans="1:13" s="81" customFormat="1" x14ac:dyDescent="0.25">
      <c r="A78" s="79">
        <v>75</v>
      </c>
      <c r="B78" s="79">
        <v>37</v>
      </c>
      <c r="C78" s="79">
        <v>37</v>
      </c>
      <c r="D78" s="94"/>
      <c r="E78" s="79">
        <v>1426.5880826737589</v>
      </c>
      <c r="F78" s="79">
        <v>33.024502529604923</v>
      </c>
      <c r="G78" s="80">
        <v>20.115874621471406</v>
      </c>
      <c r="H78" s="79">
        <v>0</v>
      </c>
      <c r="I78" s="80">
        <v>-6.7199315199413396</v>
      </c>
      <c r="J78" s="103">
        <v>3</v>
      </c>
      <c r="K78" s="103">
        <v>0.70671606590421709</v>
      </c>
      <c r="L78" s="103">
        <v>1.9929393058498921</v>
      </c>
      <c r="M78" s="103">
        <v>7.0295101881563538</v>
      </c>
    </row>
    <row r="79" spans="1:13" s="81" customFormat="1" x14ac:dyDescent="0.25">
      <c r="A79" s="79">
        <v>76</v>
      </c>
      <c r="B79" s="79">
        <v>38</v>
      </c>
      <c r="C79" s="79">
        <v>38</v>
      </c>
      <c r="D79" s="94"/>
      <c r="E79" s="79">
        <v>1465.144517340618</v>
      </c>
      <c r="F79" s="79">
        <v>33.214853881491038</v>
      </c>
      <c r="G79" s="80">
        <v>23.181633206839951</v>
      </c>
      <c r="H79" s="79">
        <v>0</v>
      </c>
      <c r="I79" s="80">
        <v>-6.7199315199413396</v>
      </c>
      <c r="J79" s="103">
        <v>3</v>
      </c>
      <c r="K79" s="103">
        <v>0.81442308273713748</v>
      </c>
      <c r="L79" s="103">
        <v>2.296673093318728</v>
      </c>
      <c r="M79" s="103">
        <v>8.8083708013245197</v>
      </c>
    </row>
    <row r="80" spans="1:13" s="81" customFormat="1" x14ac:dyDescent="0.25">
      <c r="A80" s="79">
        <v>77</v>
      </c>
      <c r="B80" s="79">
        <v>39</v>
      </c>
      <c r="C80" s="79">
        <v>39</v>
      </c>
      <c r="D80" s="94"/>
      <c r="E80" s="79">
        <v>1503.700952007476</v>
      </c>
      <c r="F80" s="79">
        <v>33.342607776064021</v>
      </c>
      <c r="G80" s="80">
        <v>18.806900747681539</v>
      </c>
      <c r="H80" s="79">
        <v>0</v>
      </c>
      <c r="I80" s="80">
        <v>-6.7199315199413396</v>
      </c>
      <c r="J80" s="103">
        <v>3</v>
      </c>
      <c r="K80" s="103">
        <v>0.66072886008475118</v>
      </c>
      <c r="L80" s="103">
        <v>1.8632553854389979</v>
      </c>
      <c r="M80" s="103">
        <v>6.0167647215205493</v>
      </c>
    </row>
    <row r="81" spans="1:13" s="81" customFormat="1" x14ac:dyDescent="0.25">
      <c r="A81" s="79">
        <v>78</v>
      </c>
      <c r="B81" s="79">
        <v>39</v>
      </c>
      <c r="C81" s="79">
        <v>39</v>
      </c>
      <c r="D81" s="94"/>
      <c r="E81" s="79">
        <v>1503.700952007476</v>
      </c>
      <c r="F81" s="79">
        <v>33.515223133689872</v>
      </c>
      <c r="G81" s="80">
        <v>14.339080096022517</v>
      </c>
      <c r="H81" s="79">
        <v>0</v>
      </c>
      <c r="I81" s="80">
        <v>-6.7199315199413396</v>
      </c>
      <c r="J81" s="103">
        <v>3</v>
      </c>
      <c r="K81" s="103">
        <v>0.50376423918102819</v>
      </c>
      <c r="L81" s="103">
        <v>1.420615154490499</v>
      </c>
      <c r="M81" s="103">
        <v>3.275613919089968</v>
      </c>
    </row>
    <row r="82" spans="1:13" s="81" customFormat="1" x14ac:dyDescent="0.25">
      <c r="A82" s="79">
        <v>79</v>
      </c>
      <c r="B82" s="79">
        <v>39</v>
      </c>
      <c r="C82" s="79">
        <v>39</v>
      </c>
      <c r="D82" s="94"/>
      <c r="E82" s="79">
        <v>1503.700952007476</v>
      </c>
      <c r="F82" s="79">
        <v>33.679042558436478</v>
      </c>
      <c r="G82" s="80">
        <v>15.195754344799802</v>
      </c>
      <c r="H82" s="79">
        <v>0</v>
      </c>
      <c r="I82" s="80">
        <v>-6.7199315199413396</v>
      </c>
      <c r="J82" s="103">
        <v>3</v>
      </c>
      <c r="K82" s="103">
        <v>0.53386113858261386</v>
      </c>
      <c r="L82" s="103">
        <v>1.5054884108029709</v>
      </c>
      <c r="M82" s="103">
        <v>3.8377518765721041</v>
      </c>
    </row>
    <row r="83" spans="1:13" s="81" customFormat="1" x14ac:dyDescent="0.25">
      <c r="A83" s="79">
        <v>80</v>
      </c>
      <c r="B83" s="79">
        <v>39</v>
      </c>
      <c r="C83" s="79">
        <v>39</v>
      </c>
      <c r="D83" s="94"/>
      <c r="E83" s="79">
        <v>1503.700952007476</v>
      </c>
      <c r="F83" s="79">
        <v>33.803895413775692</v>
      </c>
      <c r="G83" s="80">
        <v>15.949677253886607</v>
      </c>
      <c r="H83" s="79">
        <v>0</v>
      </c>
      <c r="I83" s="80">
        <v>-6.7199315199413396</v>
      </c>
      <c r="J83" s="103">
        <v>3</v>
      </c>
      <c r="K83" s="103">
        <v>0.5603481515676807</v>
      </c>
      <c r="L83" s="103">
        <v>1.580181787420859</v>
      </c>
      <c r="M83" s="103">
        <v>4.3256092119618677</v>
      </c>
    </row>
    <row r="84" spans="1:13" s="81" customFormat="1" x14ac:dyDescent="0.25">
      <c r="A84" s="79">
        <v>81</v>
      </c>
      <c r="B84" s="79">
        <v>39</v>
      </c>
      <c r="C84" s="79">
        <v>39</v>
      </c>
      <c r="D84" s="94"/>
      <c r="E84" s="79">
        <v>1503.700952007476</v>
      </c>
      <c r="F84" s="79">
        <v>33.95170003995522</v>
      </c>
      <c r="G84" s="80">
        <v>11.894655002831195</v>
      </c>
      <c r="H84" s="79">
        <v>0</v>
      </c>
      <c r="I84" s="80">
        <v>-6.7199315199413396</v>
      </c>
      <c r="J84" s="103">
        <v>3</v>
      </c>
      <c r="K84" s="103">
        <v>0.41788606993583938</v>
      </c>
      <c r="L84" s="103">
        <v>1.1784387172190669</v>
      </c>
      <c r="M84" s="103">
        <v>1.809596744802709</v>
      </c>
    </row>
    <row r="85" spans="1:13" s="81" customFormat="1" x14ac:dyDescent="0.25">
      <c r="A85" s="79">
        <v>82</v>
      </c>
      <c r="B85" s="79">
        <v>38</v>
      </c>
      <c r="C85" s="79">
        <v>38</v>
      </c>
      <c r="D85" s="94"/>
      <c r="E85" s="79">
        <v>1465.144517340618</v>
      </c>
      <c r="F85" s="79">
        <v>34.083455694313102</v>
      </c>
      <c r="G85" s="80">
        <v>5.3703532427042768</v>
      </c>
      <c r="H85" s="79">
        <v>0</v>
      </c>
      <c r="I85" s="80">
        <v>-6.7199315199413396</v>
      </c>
      <c r="J85" s="103">
        <v>3</v>
      </c>
      <c r="K85" s="103">
        <v>0.18867262734620821</v>
      </c>
      <c r="L85" s="103">
        <v>0.53205680911630693</v>
      </c>
      <c r="M85" s="103">
        <v>-2.1399642662788461</v>
      </c>
    </row>
    <row r="86" spans="1:13" s="81" customFormat="1" x14ac:dyDescent="0.25">
      <c r="A86" s="79">
        <v>83</v>
      </c>
      <c r="B86" s="79">
        <v>37</v>
      </c>
      <c r="C86" s="79">
        <v>37</v>
      </c>
      <c r="D86" s="94"/>
      <c r="E86" s="79">
        <v>1426.5880826737589</v>
      </c>
      <c r="F86" s="79">
        <v>34.207361521244188</v>
      </c>
      <c r="G86" s="80">
        <v>12.139305382461112</v>
      </c>
      <c r="H86" s="79">
        <v>0</v>
      </c>
      <c r="I86" s="80">
        <v>-6.7199315199413396</v>
      </c>
      <c r="J86" s="103">
        <v>3</v>
      </c>
      <c r="K86" s="103">
        <v>0.42648118981342498</v>
      </c>
      <c r="L86" s="103">
        <v>1.2026769552738581</v>
      </c>
      <c r="M86" s="103">
        <v>2.2946335849050081</v>
      </c>
    </row>
    <row r="87" spans="1:13" s="81" customFormat="1" x14ac:dyDescent="0.25">
      <c r="A87" s="79">
        <v>84</v>
      </c>
      <c r="B87" s="79">
        <v>37</v>
      </c>
      <c r="C87" s="79">
        <v>37</v>
      </c>
      <c r="D87" s="94"/>
      <c r="E87" s="79">
        <v>1426.5880826737589</v>
      </c>
      <c r="F87" s="79">
        <v>34.34134363890162</v>
      </c>
      <c r="G87" s="80">
        <v>10.000181260478495</v>
      </c>
      <c r="H87" s="79">
        <v>0</v>
      </c>
      <c r="I87" s="80">
        <v>-6.7199315199413396</v>
      </c>
      <c r="J87" s="103">
        <v>3</v>
      </c>
      <c r="K87" s="103">
        <v>0.3513289325829716</v>
      </c>
      <c r="L87" s="103">
        <v>0.99074758988397982</v>
      </c>
      <c r="M87" s="103">
        <v>0.96739103663418902</v>
      </c>
    </row>
    <row r="88" spans="1:13" s="81" customFormat="1" x14ac:dyDescent="0.25">
      <c r="A88" s="79">
        <v>85</v>
      </c>
      <c r="B88" s="79">
        <v>35.692570811660779</v>
      </c>
      <c r="C88" s="79">
        <v>35.692570811660779</v>
      </c>
      <c r="D88" s="94"/>
      <c r="E88" s="79">
        <v>1376.1782745920141</v>
      </c>
      <c r="F88" s="79">
        <v>34.475325756559052</v>
      </c>
      <c r="G88" s="80">
        <v>3.6624476768725498</v>
      </c>
      <c r="H88" s="79">
        <v>0</v>
      </c>
      <c r="I88" s="80">
        <v>-6.7199315199413396</v>
      </c>
      <c r="J88" s="103">
        <v>3</v>
      </c>
      <c r="K88" s="103">
        <v>0.12867005101616019</v>
      </c>
      <c r="L88" s="103">
        <v>0.36284954386557172</v>
      </c>
      <c r="M88" s="103">
        <v>-2.8151247253931482</v>
      </c>
    </row>
    <row r="89" spans="1:13" s="81" customFormat="1" x14ac:dyDescent="0.25">
      <c r="A89" s="79">
        <v>86</v>
      </c>
      <c r="B89" s="79">
        <v>34.558015432159429</v>
      </c>
      <c r="C89" s="79">
        <v>34.558015432159429</v>
      </c>
      <c r="D89" s="94"/>
      <c r="E89" s="79">
        <v>1332.4338642263381</v>
      </c>
      <c r="F89" s="79">
        <v>34.619254277781749</v>
      </c>
      <c r="G89" s="80">
        <v>7.5675725393970232</v>
      </c>
      <c r="H89" s="79">
        <v>0</v>
      </c>
      <c r="I89" s="80">
        <v>-6.7199315199413396</v>
      </c>
      <c r="J89" s="103">
        <v>3</v>
      </c>
      <c r="K89" s="103">
        <v>0.26586589915304681</v>
      </c>
      <c r="L89" s="103">
        <v>0.7497418356115918</v>
      </c>
      <c r="M89" s="103">
        <v>-0.16819160730394339</v>
      </c>
    </row>
    <row r="90" spans="1:13" s="81" customFormat="1" x14ac:dyDescent="0.25">
      <c r="A90" s="79">
        <v>87</v>
      </c>
      <c r="B90" s="79">
        <v>34</v>
      </c>
      <c r="C90" s="79">
        <v>34</v>
      </c>
      <c r="D90" s="94"/>
      <c r="E90" s="79">
        <v>1310.9187786731841</v>
      </c>
      <c r="F90" s="79">
        <v>34.757443997587423</v>
      </c>
      <c r="G90" s="80">
        <v>10.150464636116247</v>
      </c>
      <c r="H90" s="79">
        <v>0</v>
      </c>
      <c r="I90" s="80">
        <v>-6.7199315199413396</v>
      </c>
      <c r="J90" s="103">
        <v>3</v>
      </c>
      <c r="K90" s="103">
        <v>0.35660872667594901</v>
      </c>
      <c r="L90" s="103">
        <v>1.0056366092261759</v>
      </c>
      <c r="M90" s="103">
        <v>1.5277442793569189</v>
      </c>
    </row>
    <row r="91" spans="1:13" s="81" customFormat="1" x14ac:dyDescent="0.25">
      <c r="A91" s="79">
        <v>88</v>
      </c>
      <c r="B91" s="79">
        <v>33.753128051757876</v>
      </c>
      <c r="C91" s="79">
        <v>33.753128051757876</v>
      </c>
      <c r="D91" s="94"/>
      <c r="E91" s="79">
        <v>1301.4002765297071</v>
      </c>
      <c r="F91" s="79">
        <v>34.884642034670328</v>
      </c>
      <c r="G91" s="80">
        <v>12.408401092108003</v>
      </c>
      <c r="H91" s="79">
        <v>0</v>
      </c>
      <c r="I91" s="80">
        <v>-6.7199315199413396</v>
      </c>
      <c r="J91" s="103">
        <v>3</v>
      </c>
      <c r="K91" s="103">
        <v>0.43593512929415551</v>
      </c>
      <c r="L91" s="103">
        <v>1.229337064609519</v>
      </c>
      <c r="M91" s="103">
        <v>2.960276980550923</v>
      </c>
    </row>
    <row r="92" spans="1:13" s="81" customFormat="1" x14ac:dyDescent="0.25">
      <c r="A92" s="79">
        <v>89</v>
      </c>
      <c r="B92" s="79">
        <v>33</v>
      </c>
      <c r="C92" s="79">
        <v>33</v>
      </c>
      <c r="D92" s="94"/>
      <c r="E92" s="79">
        <v>1272.3623440063261</v>
      </c>
      <c r="F92" s="79">
        <v>35.006607505596278</v>
      </c>
      <c r="G92" s="80">
        <v>0</v>
      </c>
      <c r="H92" s="79">
        <v>0</v>
      </c>
      <c r="I92" s="80">
        <v>-6.7199315199413396</v>
      </c>
      <c r="J92" s="103">
        <v>3</v>
      </c>
      <c r="K92" s="103">
        <v>0</v>
      </c>
      <c r="L92" s="103">
        <v>0</v>
      </c>
      <c r="M92" s="103">
        <v>-4.2791697195574976</v>
      </c>
    </row>
    <row r="93" spans="1:13" s="81" customFormat="1" x14ac:dyDescent="0.25">
      <c r="A93" s="79">
        <v>90</v>
      </c>
      <c r="B93" s="79">
        <v>29</v>
      </c>
      <c r="C93" s="79">
        <v>29</v>
      </c>
      <c r="D93" s="94"/>
      <c r="E93" s="79">
        <v>1118.136605338892</v>
      </c>
      <c r="F93" s="79">
        <v>35.140524131942733</v>
      </c>
      <c r="G93" s="80">
        <v>0</v>
      </c>
      <c r="H93" s="79">
        <v>0</v>
      </c>
      <c r="I93" s="80">
        <v>-6.7199315199413396</v>
      </c>
      <c r="J93" s="103">
        <v>3</v>
      </c>
      <c r="K93" s="103">
        <v>0</v>
      </c>
      <c r="L93" s="103">
        <v>0</v>
      </c>
      <c r="M93" s="103">
        <v>-3.7058265151747611</v>
      </c>
    </row>
    <row r="94" spans="1:13" s="81" customFormat="1" x14ac:dyDescent="0.25">
      <c r="A94" s="79">
        <v>91</v>
      </c>
      <c r="B94" s="79">
        <v>24.7831115722657</v>
      </c>
      <c r="C94" s="79">
        <v>24.7831115722657</v>
      </c>
      <c r="D94" s="94"/>
      <c r="E94" s="79">
        <v>1526.9323387467809</v>
      </c>
      <c r="F94" s="79">
        <v>35.233536775300941</v>
      </c>
      <c r="G94" s="80">
        <v>0</v>
      </c>
      <c r="H94" s="79">
        <v>0</v>
      </c>
      <c r="I94" s="80">
        <v>-6.7199315199413396</v>
      </c>
      <c r="J94" s="103">
        <v>2</v>
      </c>
      <c r="K94" s="103">
        <v>0</v>
      </c>
      <c r="L94" s="103">
        <v>0</v>
      </c>
      <c r="M94" s="103">
        <v>-5.2796006246158198</v>
      </c>
    </row>
    <row r="95" spans="1:13" s="81" customFormat="1" x14ac:dyDescent="0.25">
      <c r="A95" s="79">
        <v>92</v>
      </c>
      <c r="B95" s="79">
        <v>18.788986206054759</v>
      </c>
      <c r="C95" s="79">
        <v>18.788986206054759</v>
      </c>
      <c r="D95" s="94"/>
      <c r="E95" s="79">
        <v>1157.6234310464099</v>
      </c>
      <c r="F95" s="79">
        <v>35.312603921490563</v>
      </c>
      <c r="G95" s="80">
        <v>0</v>
      </c>
      <c r="H95" s="79">
        <v>0</v>
      </c>
      <c r="I95" s="80">
        <v>-6.7199315199413396</v>
      </c>
      <c r="J95" s="103">
        <v>2</v>
      </c>
      <c r="K95" s="103">
        <v>0</v>
      </c>
      <c r="L95" s="103">
        <v>0</v>
      </c>
      <c r="M95" s="103">
        <v>-3.8504897294517439</v>
      </c>
    </row>
    <row r="96" spans="1:13" s="81" customFormat="1" x14ac:dyDescent="0.25">
      <c r="A96" s="79">
        <v>93</v>
      </c>
      <c r="B96" s="79">
        <v>15</v>
      </c>
      <c r="C96" s="79">
        <v>15</v>
      </c>
      <c r="D96" s="94"/>
      <c r="E96" s="79">
        <v>924.17713628958177</v>
      </c>
      <c r="F96" s="79">
        <v>35.407686441961673</v>
      </c>
      <c r="G96" s="80">
        <v>0</v>
      </c>
      <c r="H96" s="79">
        <v>0</v>
      </c>
      <c r="I96" s="80">
        <v>-6.7199315199413396</v>
      </c>
      <c r="J96" s="103">
        <v>2</v>
      </c>
      <c r="K96" s="103">
        <v>0</v>
      </c>
      <c r="L96" s="103">
        <v>0</v>
      </c>
      <c r="M96" s="103">
        <v>-3.0144505564133559</v>
      </c>
    </row>
    <row r="97" spans="1:13" s="81" customFormat="1" x14ac:dyDescent="0.25">
      <c r="A97" s="79">
        <v>94</v>
      </c>
      <c r="B97" s="79">
        <v>12.81309509277351</v>
      </c>
      <c r="C97" s="79">
        <v>12.81309509277351</v>
      </c>
      <c r="D97" s="94"/>
      <c r="E97" s="79">
        <v>1526.0791304917691</v>
      </c>
      <c r="F97" s="79">
        <v>35.455958415394619</v>
      </c>
      <c r="G97" s="80">
        <v>5.7589424279537011</v>
      </c>
      <c r="H97" s="79">
        <v>0</v>
      </c>
      <c r="I97" s="80">
        <v>-6.7199315199413396</v>
      </c>
      <c r="J97" s="103">
        <v>1</v>
      </c>
      <c r="K97" s="103">
        <v>0.20232464225582941</v>
      </c>
      <c r="L97" s="103">
        <v>0.57055549116143889</v>
      </c>
      <c r="M97" s="103">
        <v>-2.091512284759824</v>
      </c>
    </row>
    <row r="98" spans="1:13" s="81" customFormat="1" x14ac:dyDescent="0.25">
      <c r="A98" s="79">
        <v>95</v>
      </c>
      <c r="B98" s="79">
        <v>10</v>
      </c>
      <c r="C98" s="79">
        <v>10</v>
      </c>
      <c r="D98" s="94"/>
      <c r="E98" s="79">
        <v>1191.0308316937919</v>
      </c>
      <c r="F98" s="79">
        <v>35.536221414734463</v>
      </c>
      <c r="G98" s="80">
        <v>0</v>
      </c>
      <c r="H98" s="79">
        <v>0</v>
      </c>
      <c r="I98" s="80">
        <v>-6.7199315199413396</v>
      </c>
      <c r="J98" s="103">
        <v>1</v>
      </c>
      <c r="K98" s="103">
        <v>0</v>
      </c>
      <c r="L98" s="103">
        <v>0</v>
      </c>
      <c r="M98" s="103">
        <v>-3.0210642512150749</v>
      </c>
    </row>
    <row r="99" spans="1:13" s="81" customFormat="1" x14ac:dyDescent="0.25">
      <c r="A99" s="79">
        <v>96</v>
      </c>
      <c r="B99" s="79">
        <v>6</v>
      </c>
      <c r="C99" s="79">
        <v>6</v>
      </c>
      <c r="D99" s="94"/>
      <c r="E99" s="79">
        <v>800</v>
      </c>
      <c r="F99" s="79">
        <v>35.624976919627663</v>
      </c>
      <c r="G99" s="80">
        <v>2.6010010707055629</v>
      </c>
      <c r="H99" s="79">
        <v>0</v>
      </c>
      <c r="I99" s="80">
        <v>-6.7199315199413396</v>
      </c>
      <c r="J99" s="103">
        <v>1</v>
      </c>
      <c r="K99" s="103">
        <v>9.1379036641024577E-2</v>
      </c>
      <c r="L99" s="103">
        <v>0.2576888833276893</v>
      </c>
      <c r="M99" s="103">
        <v>-1.5444905465904291</v>
      </c>
    </row>
    <row r="100" spans="1:13" s="81" customFormat="1" x14ac:dyDescent="0.25">
      <c r="A100" s="79">
        <v>97</v>
      </c>
      <c r="B100" s="79">
        <v>4</v>
      </c>
      <c r="C100" s="79">
        <v>4</v>
      </c>
      <c r="D100" s="94"/>
      <c r="E100" s="79">
        <v>800</v>
      </c>
      <c r="F100" s="79">
        <v>35.65750431130445</v>
      </c>
      <c r="G100" s="80">
        <v>2.6007873028800264</v>
      </c>
      <c r="H100" s="79">
        <v>0</v>
      </c>
      <c r="I100" s="80">
        <v>-6.7199315199413396</v>
      </c>
      <c r="J100" s="103">
        <v>1</v>
      </c>
      <c r="K100" s="103">
        <v>9.1371526494957209E-2</v>
      </c>
      <c r="L100" s="103">
        <v>0.25766770471577932</v>
      </c>
      <c r="M100" s="103">
        <v>-0.44955216361825578</v>
      </c>
    </row>
    <row r="101" spans="1:13" s="81" customFormat="1" x14ac:dyDescent="0.25">
      <c r="A101" s="79">
        <v>98</v>
      </c>
      <c r="B101" s="79">
        <v>2</v>
      </c>
      <c r="C101" s="79">
        <v>2</v>
      </c>
      <c r="D101" s="94"/>
      <c r="E101" s="79">
        <v>800</v>
      </c>
      <c r="F101" s="79">
        <v>35.691776372546087</v>
      </c>
      <c r="G101" s="80">
        <v>2.6005687137542846</v>
      </c>
      <c r="H101" s="79">
        <v>0</v>
      </c>
      <c r="I101" s="80">
        <v>-6.7199315199413396</v>
      </c>
      <c r="J101" s="103">
        <v>1</v>
      </c>
      <c r="K101" s="103">
        <v>9.1363846965734602E-2</v>
      </c>
      <c r="L101" s="103">
        <v>0.25764604844337158</v>
      </c>
      <c r="M101" s="103">
        <v>-0.36087767517622132</v>
      </c>
    </row>
    <row r="102" spans="1:13" s="81" customFormat="1" x14ac:dyDescent="0.25">
      <c r="A102" s="79">
        <v>99</v>
      </c>
      <c r="B102" s="79">
        <v>0</v>
      </c>
      <c r="C102" s="79">
        <v>0</v>
      </c>
      <c r="D102" s="94"/>
      <c r="E102" s="79">
        <v>800</v>
      </c>
      <c r="F102" s="79">
        <v>35.735562289239667</v>
      </c>
      <c r="G102" s="80">
        <v>2.6002986321543542</v>
      </c>
      <c r="H102" s="79">
        <v>0</v>
      </c>
      <c r="I102" s="80">
        <v>-6.7199315199413396</v>
      </c>
      <c r="J102" s="103">
        <v>1</v>
      </c>
      <c r="K102" s="103">
        <v>9.1354358389703613E-2</v>
      </c>
      <c r="L102" s="103">
        <v>0.25761929065896422</v>
      </c>
      <c r="M102" s="103">
        <v>4.1887902047863898E-2</v>
      </c>
    </row>
    <row r="103" spans="1:13" s="81" customFormat="1" x14ac:dyDescent="0.25">
      <c r="A103" s="79">
        <v>100</v>
      </c>
      <c r="B103" s="79">
        <v>0</v>
      </c>
      <c r="C103" s="79">
        <v>0</v>
      </c>
      <c r="D103" s="94"/>
      <c r="E103" s="79">
        <v>800</v>
      </c>
      <c r="F103" s="79">
        <v>35.772493209615007</v>
      </c>
      <c r="G103" s="80">
        <v>2.6000782236122877</v>
      </c>
      <c r="H103" s="79">
        <v>0</v>
      </c>
      <c r="I103" s="80">
        <v>-6.7199315199413396</v>
      </c>
      <c r="J103" s="103">
        <v>1</v>
      </c>
      <c r="K103" s="103">
        <v>9.1346614940280096E-2</v>
      </c>
      <c r="L103" s="103">
        <v>0.25759745413158991</v>
      </c>
      <c r="M103" s="103">
        <v>4.1887902047863898E-2</v>
      </c>
    </row>
    <row r="104" spans="1:13" s="81" customFormat="1" x14ac:dyDescent="0.25">
      <c r="A104" s="79">
        <v>101</v>
      </c>
      <c r="B104" s="79">
        <v>0</v>
      </c>
      <c r="C104" s="79">
        <v>0</v>
      </c>
      <c r="D104" s="94"/>
      <c r="E104" s="79">
        <v>800</v>
      </c>
      <c r="F104" s="79">
        <v>35.820889640600313</v>
      </c>
      <c r="G104" s="80">
        <v>2.5997987228277837</v>
      </c>
      <c r="H104" s="79">
        <v>0</v>
      </c>
      <c r="I104" s="80">
        <v>-6.7199315199413396</v>
      </c>
      <c r="J104" s="103">
        <v>1</v>
      </c>
      <c r="K104" s="103">
        <v>9.1336795447041125E-2</v>
      </c>
      <c r="L104" s="103">
        <v>0.25756976316065588</v>
      </c>
      <c r="M104" s="103">
        <v>4.1887902047863898E-2</v>
      </c>
    </row>
    <row r="105" spans="1:13" s="81" customFormat="1" x14ac:dyDescent="0.25">
      <c r="A105" s="79">
        <v>102</v>
      </c>
      <c r="B105" s="79">
        <v>0</v>
      </c>
      <c r="C105" s="79">
        <v>0</v>
      </c>
      <c r="D105" s="94"/>
      <c r="E105" s="79">
        <v>800</v>
      </c>
      <c r="F105" s="79">
        <v>35.849175291744579</v>
      </c>
      <c r="G105" s="80">
        <v>2.5996398816794488</v>
      </c>
      <c r="H105" s="79">
        <v>0</v>
      </c>
      <c r="I105" s="80">
        <v>-6.7199315199413396</v>
      </c>
      <c r="J105" s="103">
        <v>1</v>
      </c>
      <c r="K105" s="103">
        <v>9.1331214999083116E-2</v>
      </c>
      <c r="L105" s="103">
        <v>0.25755402629741442</v>
      </c>
      <c r="M105" s="103">
        <v>4.1887902047863898E-2</v>
      </c>
    </row>
    <row r="106" spans="1:13" s="81" customFormat="1" x14ac:dyDescent="0.25">
      <c r="A106" s="79">
        <v>103</v>
      </c>
      <c r="B106" s="79">
        <v>0</v>
      </c>
      <c r="C106" s="79">
        <v>0</v>
      </c>
      <c r="D106" s="94"/>
      <c r="E106" s="79">
        <v>800</v>
      </c>
      <c r="F106" s="79">
        <v>35.874619951889557</v>
      </c>
      <c r="G106" s="80">
        <v>2.5994996340899896</v>
      </c>
      <c r="H106" s="79">
        <v>0</v>
      </c>
      <c r="I106" s="80">
        <v>-6.7199315199413396</v>
      </c>
      <c r="J106" s="103">
        <v>1</v>
      </c>
      <c r="K106" s="103">
        <v>9.1326287784803839E-2</v>
      </c>
      <c r="L106" s="103">
        <v>0.25754013155314681</v>
      </c>
      <c r="M106" s="103">
        <v>4.1887902047863898E-2</v>
      </c>
    </row>
    <row r="107" spans="1:13" s="81" customFormat="1" x14ac:dyDescent="0.25">
      <c r="A107" s="79">
        <v>104</v>
      </c>
      <c r="B107" s="79">
        <v>0</v>
      </c>
      <c r="C107" s="79">
        <v>0</v>
      </c>
      <c r="D107" s="94"/>
      <c r="E107" s="79">
        <v>800</v>
      </c>
      <c r="F107" s="79">
        <v>35.919225750821177</v>
      </c>
      <c r="G107" s="80">
        <v>2.5992593820691692</v>
      </c>
      <c r="H107" s="79">
        <v>0</v>
      </c>
      <c r="I107" s="80">
        <v>-6.7199315199413396</v>
      </c>
      <c r="J107" s="103">
        <v>1</v>
      </c>
      <c r="K107" s="103">
        <v>9.1317847189195903E-2</v>
      </c>
      <c r="L107" s="103">
        <v>0.25751632907353239</v>
      </c>
      <c r="M107" s="103">
        <v>4.1887902047863898E-2</v>
      </c>
    </row>
    <row r="108" spans="1:13" s="81" customFormat="1" x14ac:dyDescent="0.25">
      <c r="A108" s="79">
        <v>105</v>
      </c>
      <c r="B108" s="79">
        <v>0</v>
      </c>
      <c r="C108" s="79">
        <v>0</v>
      </c>
      <c r="D108" s="94"/>
      <c r="E108" s="79">
        <v>800</v>
      </c>
      <c r="F108" s="79">
        <v>35.944670410966161</v>
      </c>
      <c r="G108" s="80">
        <v>2.5991253125309735</v>
      </c>
      <c r="H108" s="79">
        <v>0</v>
      </c>
      <c r="I108" s="80">
        <v>-6.7199315199413396</v>
      </c>
      <c r="J108" s="103">
        <v>1</v>
      </c>
      <c r="K108" s="103">
        <v>9.1313137023797952E-2</v>
      </c>
      <c r="L108" s="103">
        <v>0.25750304640711019</v>
      </c>
      <c r="M108" s="103">
        <v>4.1887902047863898E-2</v>
      </c>
    </row>
    <row r="109" spans="1:13" s="81" customFormat="1" x14ac:dyDescent="0.25">
      <c r="A109" s="79">
        <v>106</v>
      </c>
      <c r="B109" s="79">
        <v>0</v>
      </c>
      <c r="C109" s="79">
        <v>0</v>
      </c>
      <c r="D109" s="94"/>
      <c r="E109" s="79">
        <v>800</v>
      </c>
      <c r="F109" s="79">
        <v>35.970115071111152</v>
      </c>
      <c r="G109" s="80">
        <v>2.5989932550196952</v>
      </c>
      <c r="H109" s="79">
        <v>0</v>
      </c>
      <c r="I109" s="80">
        <v>-6.7199315199413396</v>
      </c>
      <c r="J109" s="103">
        <v>1</v>
      </c>
      <c r="K109" s="103">
        <v>9.1308497545445663E-2</v>
      </c>
      <c r="L109" s="103">
        <v>0.25748996307815669</v>
      </c>
      <c r="M109" s="103">
        <v>4.1887902047863898E-2</v>
      </c>
    </row>
    <row r="110" spans="1:13" s="81" customFormat="1" x14ac:dyDescent="0.25">
      <c r="A110" s="79">
        <v>107</v>
      </c>
      <c r="B110" s="79">
        <v>0</v>
      </c>
      <c r="C110" s="79">
        <v>0</v>
      </c>
      <c r="D110" s="94"/>
      <c r="E110" s="79">
        <v>800</v>
      </c>
      <c r="F110" s="79">
        <v>35.99555973125613</v>
      </c>
      <c r="G110" s="80">
        <v>2.598863095305771</v>
      </c>
      <c r="H110" s="79">
        <v>0</v>
      </c>
      <c r="I110" s="80">
        <v>-6.7199315199413396</v>
      </c>
      <c r="J110" s="103">
        <v>1</v>
      </c>
      <c r="K110" s="103">
        <v>9.1303924740996717E-2</v>
      </c>
      <c r="L110" s="103">
        <v>0.25747706776961071</v>
      </c>
      <c r="M110" s="103">
        <v>4.1887902047863898E-2</v>
      </c>
    </row>
    <row r="111" spans="1:13" s="81" customFormat="1" x14ac:dyDescent="0.25">
      <c r="A111" s="79">
        <v>108</v>
      </c>
      <c r="B111" s="79">
        <v>0</v>
      </c>
      <c r="C111" s="79">
        <v>0</v>
      </c>
      <c r="D111" s="94"/>
      <c r="E111" s="79">
        <v>800</v>
      </c>
      <c r="F111" s="79">
        <v>36.021004391401107</v>
      </c>
      <c r="G111" s="80">
        <v>2.598734724790396</v>
      </c>
      <c r="H111" s="79">
        <v>0</v>
      </c>
      <c r="I111" s="80">
        <v>-6.7199315199413396</v>
      </c>
      <c r="J111" s="103">
        <v>1</v>
      </c>
      <c r="K111" s="103">
        <v>9.1299414795130027E-2</v>
      </c>
      <c r="L111" s="103">
        <v>0.25746434972226673</v>
      </c>
      <c r="M111" s="103">
        <v>4.1887902047863898E-2</v>
      </c>
    </row>
    <row r="112" spans="1:13" s="81" customFormat="1" x14ac:dyDescent="0.25">
      <c r="A112" s="79">
        <v>109</v>
      </c>
      <c r="B112" s="79">
        <v>0</v>
      </c>
      <c r="C112" s="79">
        <v>0</v>
      </c>
      <c r="D112" s="94"/>
      <c r="E112" s="79">
        <v>800</v>
      </c>
      <c r="F112" s="79">
        <v>36.046449051546098</v>
      </c>
      <c r="G112" s="80">
        <v>2.5986080402885152</v>
      </c>
      <c r="H112" s="79">
        <v>0</v>
      </c>
      <c r="I112" s="80">
        <v>-6.7199315199413396</v>
      </c>
      <c r="J112" s="103">
        <v>1</v>
      </c>
      <c r="K112" s="103">
        <v>9.129496408272178E-2</v>
      </c>
      <c r="L112" s="103">
        <v>0.25745179871327539</v>
      </c>
      <c r="M112" s="103">
        <v>4.1887902047863898E-2</v>
      </c>
    </row>
    <row r="113" spans="1:13" s="81" customFormat="1" x14ac:dyDescent="0.25">
      <c r="A113" s="79">
        <v>110</v>
      </c>
      <c r="B113" s="79">
        <v>0</v>
      </c>
      <c r="C113" s="79">
        <v>0</v>
      </c>
      <c r="D113" s="94"/>
      <c r="E113" s="79">
        <v>800</v>
      </c>
      <c r="F113" s="79">
        <v>36.071893711691082</v>
      </c>
      <c r="G113" s="80">
        <v>2.598482943816212</v>
      </c>
      <c r="H113" s="79">
        <v>0</v>
      </c>
      <c r="I113" s="80">
        <v>-6.7199315199413396</v>
      </c>
      <c r="J113" s="103">
        <v>1</v>
      </c>
      <c r="K113" s="103">
        <v>9.1290569161375928E-2</v>
      </c>
      <c r="L113" s="103">
        <v>0.25743940503508012</v>
      </c>
      <c r="M113" s="103">
        <v>4.1887902047863898E-2</v>
      </c>
    </row>
    <row r="114" spans="1:13" s="81" customFormat="1" x14ac:dyDescent="0.25">
      <c r="A114" s="79">
        <v>111</v>
      </c>
      <c r="B114" s="79">
        <v>0</v>
      </c>
      <c r="C114" s="79">
        <v>0</v>
      </c>
      <c r="D114" s="94"/>
      <c r="E114" s="79">
        <v>800</v>
      </c>
      <c r="F114" s="79">
        <v>36.097338371836067</v>
      </c>
      <c r="G114" s="80">
        <v>2.5983593423826825</v>
      </c>
      <c r="H114" s="79">
        <v>0</v>
      </c>
      <c r="I114" s="80">
        <v>-6.7199315199413396</v>
      </c>
      <c r="J114" s="103">
        <v>1</v>
      </c>
      <c r="K114" s="103">
        <v>9.1286226764115658E-2</v>
      </c>
      <c r="L114" s="103">
        <v>0.25742715947480621</v>
      </c>
      <c r="M114" s="103">
        <v>4.1887902047863898E-2</v>
      </c>
    </row>
    <row r="115" spans="1:13" s="81" customFormat="1" x14ac:dyDescent="0.25">
      <c r="A115" s="79">
        <v>112</v>
      </c>
      <c r="B115" s="79">
        <v>0</v>
      </c>
      <c r="C115" s="79">
        <v>0</v>
      </c>
      <c r="D115" s="94"/>
      <c r="E115" s="79">
        <v>800</v>
      </c>
      <c r="F115" s="79">
        <v>36.122783031981051</v>
      </c>
      <c r="G115" s="80">
        <v>2.5982371477869357</v>
      </c>
      <c r="H115" s="79">
        <v>0</v>
      </c>
      <c r="I115" s="80">
        <v>-6.7199315199413396</v>
      </c>
      <c r="J115" s="103">
        <v>1</v>
      </c>
      <c r="K115" s="103">
        <v>9.1281933792241157E-2</v>
      </c>
      <c r="L115" s="103">
        <v>0.25741505329412012</v>
      </c>
      <c r="M115" s="103">
        <v>4.1887902047863898E-2</v>
      </c>
    </row>
    <row r="116" spans="1:13" s="81" customFormat="1" x14ac:dyDescent="0.25">
      <c r="A116" s="79">
        <v>113</v>
      </c>
      <c r="B116" s="79">
        <v>0</v>
      </c>
      <c r="C116" s="79">
        <v>0</v>
      </c>
      <c r="D116" s="94"/>
      <c r="E116" s="79">
        <v>800</v>
      </c>
      <c r="F116" s="79">
        <v>36.148227692126042</v>
      </c>
      <c r="G116" s="80">
        <v>2.5981162764193915</v>
      </c>
      <c r="H116" s="79">
        <v>0</v>
      </c>
      <c r="I116" s="80">
        <v>-6.7199315199413396</v>
      </c>
      <c r="J116" s="103">
        <v>1</v>
      </c>
      <c r="K116" s="103">
        <v>9.1277687308359223E-2</v>
      </c>
      <c r="L116" s="103">
        <v>0.25740307820957298</v>
      </c>
      <c r="M116" s="103">
        <v>4.1887902047863898E-2</v>
      </c>
    </row>
    <row r="117" spans="1:13" s="81" customFormat="1" x14ac:dyDescent="0.25">
      <c r="A117" s="79">
        <v>114</v>
      </c>
      <c r="B117" s="79">
        <v>0</v>
      </c>
      <c r="C117" s="79">
        <v>0</v>
      </c>
      <c r="D117" s="94"/>
      <c r="E117" s="79">
        <v>800</v>
      </c>
      <c r="F117" s="79">
        <v>36.173672352271019</v>
      </c>
      <c r="G117" s="80">
        <v>2.5979966490684565</v>
      </c>
      <c r="H117" s="79">
        <v>0</v>
      </c>
      <c r="I117" s="80">
        <v>-6.7199315199413396</v>
      </c>
      <c r="J117" s="103">
        <v>1</v>
      </c>
      <c r="K117" s="103">
        <v>9.127348452958782E-2</v>
      </c>
      <c r="L117" s="103">
        <v>0.25739122637343759</v>
      </c>
      <c r="M117" s="103">
        <v>4.1887902047863898E-2</v>
      </c>
    </row>
    <row r="118" spans="1:13" s="81" customFormat="1" x14ac:dyDescent="0.25">
      <c r="A118" s="79">
        <v>115</v>
      </c>
      <c r="B118" s="79">
        <v>0</v>
      </c>
      <c r="C118" s="79">
        <v>0</v>
      </c>
      <c r="D118" s="94"/>
      <c r="E118" s="79">
        <v>800</v>
      </c>
      <c r="F118" s="79">
        <v>36.199117012416004</v>
      </c>
      <c r="G118" s="80">
        <v>2.5978781907322075</v>
      </c>
      <c r="H118" s="79">
        <v>0</v>
      </c>
      <c r="I118" s="80">
        <v>-6.7199315199413396</v>
      </c>
      <c r="J118" s="103">
        <v>1</v>
      </c>
      <c r="K118" s="103">
        <v>9.1269322820940149E-2</v>
      </c>
      <c r="L118" s="103">
        <v>0.2573794903550512</v>
      </c>
      <c r="M118" s="103">
        <v>4.1887902047863898E-2</v>
      </c>
    </row>
    <row r="119" spans="1:13" s="81" customFormat="1" x14ac:dyDescent="0.25">
      <c r="A119" s="79">
        <v>116</v>
      </c>
      <c r="B119" s="79">
        <v>0</v>
      </c>
      <c r="C119" s="79">
        <v>0</v>
      </c>
      <c r="D119" s="94"/>
      <c r="E119" s="79">
        <v>800</v>
      </c>
      <c r="F119" s="79">
        <v>36.224561672560988</v>
      </c>
      <c r="G119" s="80">
        <v>2.5977608304352211</v>
      </c>
      <c r="H119" s="79">
        <v>0</v>
      </c>
      <c r="I119" s="80">
        <v>-6.7199315199413396</v>
      </c>
      <c r="J119" s="103">
        <v>1</v>
      </c>
      <c r="K119" s="103">
        <v>9.1265199688889465E-2</v>
      </c>
      <c r="L119" s="103">
        <v>0.25736786312266829</v>
      </c>
      <c r="M119" s="103">
        <v>4.1887902047863898E-2</v>
      </c>
    </row>
    <row r="120" spans="1:13" s="81" customFormat="1" x14ac:dyDescent="0.25">
      <c r="A120" s="79">
        <v>117</v>
      </c>
      <c r="B120" s="79">
        <v>0</v>
      </c>
      <c r="C120" s="79">
        <v>0</v>
      </c>
      <c r="D120" s="94"/>
      <c r="E120" s="79">
        <v>800</v>
      </c>
      <c r="F120" s="79">
        <v>36.250006332705972</v>
      </c>
      <c r="G120" s="80">
        <v>2.5976445010506488</v>
      </c>
      <c r="H120" s="79">
        <v>0</v>
      </c>
      <c r="I120" s="80">
        <v>-6.7199315199413396</v>
      </c>
      <c r="J120" s="103">
        <v>1</v>
      </c>
      <c r="K120" s="103">
        <v>9.1261112775118072E-2</v>
      </c>
      <c r="L120" s="103">
        <v>0.25735633802583302</v>
      </c>
      <c r="M120" s="103">
        <v>4.1887902047863898E-2</v>
      </c>
    </row>
    <row r="121" spans="1:13" s="81" customFormat="1" x14ac:dyDescent="0.25">
      <c r="A121" s="79">
        <v>118</v>
      </c>
      <c r="B121" s="79">
        <v>0</v>
      </c>
      <c r="C121" s="79">
        <v>0</v>
      </c>
      <c r="D121" s="94"/>
      <c r="E121" s="79">
        <v>800</v>
      </c>
      <c r="F121" s="79">
        <v>36.275450992850963</v>
      </c>
      <c r="G121" s="80">
        <v>2.5975291391275341</v>
      </c>
      <c r="H121" s="79">
        <v>0</v>
      </c>
      <c r="I121" s="80">
        <v>-6.7199315199413396</v>
      </c>
      <c r="J121" s="103">
        <v>1</v>
      </c>
      <c r="K121" s="103">
        <v>9.1257059850450725E-2</v>
      </c>
      <c r="L121" s="103">
        <v>0.25734490877827099</v>
      </c>
      <c r="M121" s="103">
        <v>4.1887902047863898E-2</v>
      </c>
    </row>
    <row r="122" spans="1:13" s="81" customFormat="1" x14ac:dyDescent="0.25">
      <c r="A122" s="79">
        <v>119</v>
      </c>
      <c r="B122" s="79">
        <v>0</v>
      </c>
      <c r="C122" s="79">
        <v>0</v>
      </c>
      <c r="D122" s="94"/>
      <c r="E122" s="79">
        <v>800</v>
      </c>
      <c r="F122" s="79">
        <v>36.300895652995941</v>
      </c>
      <c r="G122" s="80">
        <v>2.5974146847234296</v>
      </c>
      <c r="H122" s="79">
        <v>0</v>
      </c>
      <c r="I122" s="80">
        <v>-6.7199315199413396</v>
      </c>
      <c r="J122" s="103">
        <v>1</v>
      </c>
      <c r="K122" s="103">
        <v>9.1253038808973966E-2</v>
      </c>
      <c r="L122" s="103">
        <v>0.25733356944130659</v>
      </c>
      <c r="M122" s="103">
        <v>4.1887902047863898E-2</v>
      </c>
    </row>
    <row r="123" spans="1:13" s="81" customFormat="1" x14ac:dyDescent="0.25">
      <c r="A123" s="79">
        <v>120</v>
      </c>
      <c r="B123" s="79">
        <v>0</v>
      </c>
      <c r="C123" s="79">
        <v>0</v>
      </c>
      <c r="D123" s="94"/>
      <c r="E123" s="79">
        <v>800</v>
      </c>
      <c r="F123" s="79">
        <v>36.326340313140918</v>
      </c>
      <c r="G123" s="80">
        <v>2.597301081242299</v>
      </c>
      <c r="H123" s="79">
        <v>0</v>
      </c>
      <c r="I123" s="80">
        <v>-6.7199315199413396</v>
      </c>
      <c r="J123" s="103">
        <v>1</v>
      </c>
      <c r="K123" s="103">
        <v>9.1249047662341334E-2</v>
      </c>
      <c r="L123" s="103">
        <v>0.25732231440780262</v>
      </c>
      <c r="M123" s="103">
        <v>4.1887902047863898E-2</v>
      </c>
    </row>
    <row r="124" spans="1:13" s="81" customFormat="1" x14ac:dyDescent="0.25">
      <c r="A124" s="79">
        <v>121</v>
      </c>
      <c r="B124" s="79">
        <v>0</v>
      </c>
      <c r="C124" s="79">
        <v>0</v>
      </c>
      <c r="D124" s="94"/>
      <c r="E124" s="79">
        <v>800</v>
      </c>
      <c r="F124" s="79">
        <v>36.351784973285909</v>
      </c>
      <c r="G124" s="80">
        <v>2.5971882752777096</v>
      </c>
      <c r="H124" s="79">
        <v>0</v>
      </c>
      <c r="I124" s="80">
        <v>-6.7199315199413396</v>
      </c>
      <c r="J124" s="103">
        <v>1</v>
      </c>
      <c r="K124" s="103">
        <v>9.1245084534264373E-2</v>
      </c>
      <c r="L124" s="103">
        <v>0.2573111383866255</v>
      </c>
      <c r="M124" s="103">
        <v>4.1887902047863898E-2</v>
      </c>
    </row>
    <row r="125" spans="1:13" s="81" customFormat="1" x14ac:dyDescent="0.25">
      <c r="A125" s="79">
        <v>122</v>
      </c>
      <c r="B125" s="79">
        <v>0</v>
      </c>
      <c r="C125" s="79">
        <v>0</v>
      </c>
      <c r="D125" s="94"/>
      <c r="E125" s="79">
        <v>800</v>
      </c>
      <c r="F125" s="79">
        <v>36.377229633430893</v>
      </c>
      <c r="G125" s="80">
        <v>2.5970762164612871</v>
      </c>
      <c r="H125" s="79">
        <v>0</v>
      </c>
      <c r="I125" s="80">
        <v>-6.7199315199413396</v>
      </c>
      <c r="J125" s="103">
        <v>1</v>
      </c>
      <c r="K125" s="103">
        <v>9.1241147655188412E-2</v>
      </c>
      <c r="L125" s="103">
        <v>0.25730003638763133</v>
      </c>
      <c r="M125" s="103">
        <v>4.1887902047863898E-2</v>
      </c>
    </row>
    <row r="126" spans="1:13" s="81" customFormat="1" x14ac:dyDescent="0.25">
      <c r="A126" s="79">
        <v>123</v>
      </c>
      <c r="B126" s="79">
        <v>0</v>
      </c>
      <c r="C126" s="79">
        <v>0</v>
      </c>
      <c r="D126" s="94"/>
      <c r="E126" s="79">
        <v>800</v>
      </c>
      <c r="F126" s="79">
        <v>36.402674293575878</v>
      </c>
      <c r="G126" s="80">
        <v>2.5969648573164092</v>
      </c>
      <c r="H126" s="79">
        <v>0</v>
      </c>
      <c r="I126" s="80">
        <v>-6.7199315199413396</v>
      </c>
      <c r="J126" s="103">
        <v>1</v>
      </c>
      <c r="K126" s="103">
        <v>9.1237235357152585E-2</v>
      </c>
      <c r="L126" s="103">
        <v>0.25728900370717028</v>
      </c>
      <c r="M126" s="103">
        <v>4.1887902047863898E-2</v>
      </c>
    </row>
    <row r="127" spans="1:13" s="81" customFormat="1" x14ac:dyDescent="0.25">
      <c r="A127" s="79">
        <v>124</v>
      </c>
      <c r="B127" s="79">
        <v>0</v>
      </c>
      <c r="C127" s="79">
        <v>0</v>
      </c>
      <c r="D127" s="94"/>
      <c r="E127" s="79">
        <v>800</v>
      </c>
      <c r="F127" s="79">
        <v>36.428118953720862</v>
      </c>
      <c r="G127" s="80">
        <v>2.5968541531170777</v>
      </c>
      <c r="H127" s="79">
        <v>0</v>
      </c>
      <c r="I127" s="80">
        <v>-6.7199315199413396</v>
      </c>
      <c r="J127" s="103">
        <v>1</v>
      </c>
      <c r="K127" s="103">
        <v>9.1233346068831642E-2</v>
      </c>
      <c r="L127" s="103">
        <v>0.2572780359141052</v>
      </c>
      <c r="M127" s="103">
        <v>4.1887902047863898E-2</v>
      </c>
    </row>
    <row r="128" spans="1:13" s="81" customFormat="1" x14ac:dyDescent="0.25">
      <c r="A128" s="79">
        <v>125</v>
      </c>
      <c r="B128" s="79">
        <v>0</v>
      </c>
      <c r="C128" s="79">
        <v>0</v>
      </c>
      <c r="D128" s="94"/>
      <c r="E128" s="79">
        <v>800</v>
      </c>
      <c r="F128" s="79">
        <v>36.453563613865853</v>
      </c>
      <c r="G128" s="80">
        <v>2.59674406175193</v>
      </c>
      <c r="H128" s="79">
        <v>0</v>
      </c>
      <c r="I128" s="80">
        <v>-6.7199315199413396</v>
      </c>
      <c r="J128" s="103">
        <v>1</v>
      </c>
      <c r="K128" s="103">
        <v>9.1229478310758422E-2</v>
      </c>
      <c r="L128" s="103">
        <v>0.25726712883633868</v>
      </c>
      <c r="M128" s="103">
        <v>4.1887902047863898E-2</v>
      </c>
    </row>
    <row r="129" spans="1:13" s="81" customFormat="1" x14ac:dyDescent="0.25">
      <c r="A129" s="79">
        <v>126</v>
      </c>
      <c r="B129" s="79">
        <v>0</v>
      </c>
      <c r="C129" s="79">
        <v>0</v>
      </c>
      <c r="D129" s="94"/>
      <c r="E129" s="79">
        <v>800</v>
      </c>
      <c r="F129" s="79">
        <v>36.47900827401083</v>
      </c>
      <c r="G129" s="80">
        <v>2.5966345435933227</v>
      </c>
      <c r="H129" s="79">
        <v>0</v>
      </c>
      <c r="I129" s="80">
        <v>-6.7199315199413396</v>
      </c>
      <c r="J129" s="103">
        <v>1</v>
      </c>
      <c r="K129" s="103">
        <v>9.1225630690724369E-2</v>
      </c>
      <c r="L129" s="103">
        <v>0.25725627854784272</v>
      </c>
      <c r="M129" s="103">
        <v>4.1887902047863898E-2</v>
      </c>
    </row>
    <row r="130" spans="1:13" s="81" customFormat="1" x14ac:dyDescent="0.25">
      <c r="A130" s="79">
        <v>127</v>
      </c>
      <c r="B130" s="79">
        <v>0</v>
      </c>
      <c r="C130" s="79">
        <v>0</v>
      </c>
      <c r="D130" s="94"/>
      <c r="E130" s="79">
        <v>800</v>
      </c>
      <c r="F130" s="79">
        <v>36.504452934155807</v>
      </c>
      <c r="G130" s="80">
        <v>2.5965255613714007</v>
      </c>
      <c r="H130" s="79">
        <v>0</v>
      </c>
      <c r="I130" s="80">
        <v>-6.7199315199413396</v>
      </c>
      <c r="J130" s="103">
        <v>1</v>
      </c>
      <c r="K130" s="103">
        <v>9.1221801899355387E-2</v>
      </c>
      <c r="L130" s="103">
        <v>0.25724548135618219</v>
      </c>
      <c r="M130" s="103">
        <v>4.1887902047863898E-2</v>
      </c>
    </row>
    <row r="131" spans="1:13" s="81" customFormat="1" x14ac:dyDescent="0.25">
      <c r="A131" s="79">
        <v>128</v>
      </c>
      <c r="B131" s="79">
        <v>0</v>
      </c>
      <c r="C131" s="79">
        <v>0</v>
      </c>
      <c r="D131" s="94"/>
      <c r="E131" s="79">
        <v>800</v>
      </c>
      <c r="F131" s="79">
        <v>36.529897594300799</v>
      </c>
      <c r="G131" s="80">
        <v>2.5964170800530932</v>
      </c>
      <c r="H131" s="79">
        <v>0</v>
      </c>
      <c r="I131" s="80">
        <v>-6.7199315199413396</v>
      </c>
      <c r="J131" s="103">
        <v>1</v>
      </c>
      <c r="K131" s="103">
        <v>9.1217990705860647E-2</v>
      </c>
      <c r="L131" s="103">
        <v>0.25723473379052703</v>
      </c>
      <c r="M131" s="103">
        <v>4.1887902047863898E-2</v>
      </c>
    </row>
    <row r="132" spans="1:13" s="81" customFormat="1" x14ac:dyDescent="0.25">
      <c r="A132" s="79">
        <v>129</v>
      </c>
      <c r="B132" s="79">
        <v>0</v>
      </c>
      <c r="C132" s="79">
        <v>0</v>
      </c>
      <c r="D132" s="94"/>
      <c r="E132" s="79">
        <v>800</v>
      </c>
      <c r="F132" s="79">
        <v>36.555342254445783</v>
      </c>
      <c r="G132" s="80">
        <v>2.596309066725917</v>
      </c>
      <c r="H132" s="79">
        <v>0</v>
      </c>
      <c r="I132" s="80">
        <v>-6.7199315199413396</v>
      </c>
      <c r="J132" s="103">
        <v>1</v>
      </c>
      <c r="K132" s="103">
        <v>9.1214195953950347E-2</v>
      </c>
      <c r="L132" s="103">
        <v>0.25722403259013998</v>
      </c>
      <c r="M132" s="103">
        <v>4.1887902047863898E-2</v>
      </c>
    </row>
    <row r="133" spans="1:13" s="81" customFormat="1" x14ac:dyDescent="0.25">
      <c r="A133" s="79">
        <v>130</v>
      </c>
      <c r="B133" s="79">
        <v>0</v>
      </c>
      <c r="C133" s="79">
        <v>0</v>
      </c>
      <c r="D133" s="94"/>
      <c r="E133" s="79">
        <v>800</v>
      </c>
      <c r="F133" s="79">
        <v>36.580786914590767</v>
      </c>
      <c r="G133" s="80">
        <v>2.5962014904865329</v>
      </c>
      <c r="H133" s="79">
        <v>0</v>
      </c>
      <c r="I133" s="80">
        <v>-6.7199315199413396</v>
      </c>
      <c r="J133" s="103">
        <v>1</v>
      </c>
      <c r="K133" s="103">
        <v>9.1210416557920448E-2</v>
      </c>
      <c r="L133" s="103">
        <v>0.25721337469333572</v>
      </c>
      <c r="M133" s="103">
        <v>4.1887902047863898E-2</v>
      </c>
    </row>
    <row r="134" spans="1:13" s="81" customFormat="1" x14ac:dyDescent="0.25">
      <c r="A134" s="79">
        <v>131</v>
      </c>
      <c r="B134" s="79">
        <v>0</v>
      </c>
      <c r="C134" s="79">
        <v>0</v>
      </c>
      <c r="D134" s="94"/>
      <c r="E134" s="79">
        <v>800</v>
      </c>
      <c r="F134" s="79">
        <v>36.606231574735752</v>
      </c>
      <c r="G134" s="80">
        <v>2.5960943223339124</v>
      </c>
      <c r="H134" s="79">
        <v>0</v>
      </c>
      <c r="I134" s="80">
        <v>-6.7199315199413396</v>
      </c>
      <c r="J134" s="103">
        <v>1</v>
      </c>
      <c r="K134" s="103">
        <v>9.120665149889938E-2</v>
      </c>
      <c r="L134" s="103">
        <v>0.25720275722689617</v>
      </c>
      <c r="M134" s="103">
        <v>4.1887902047863898E-2</v>
      </c>
    </row>
    <row r="135" spans="1:13" s="81" customFormat="1" x14ac:dyDescent="0.25">
      <c r="A135" s="79">
        <v>132</v>
      </c>
      <c r="B135" s="79">
        <v>0</v>
      </c>
      <c r="C135" s="79">
        <v>0</v>
      </c>
      <c r="D135" s="94"/>
      <c r="E135" s="79">
        <v>800</v>
      </c>
      <c r="F135" s="79">
        <v>36.631676234880743</v>
      </c>
      <c r="G135" s="80">
        <v>2.5959875350670432</v>
      </c>
      <c r="H135" s="79">
        <v>0</v>
      </c>
      <c r="I135" s="80">
        <v>-6.7199315199413396</v>
      </c>
      <c r="J135" s="103">
        <v>1</v>
      </c>
      <c r="K135" s="103">
        <v>9.1202899821254207E-2</v>
      </c>
      <c r="L135" s="103">
        <v>0.25719217749593692</v>
      </c>
      <c r="M135" s="103">
        <v>4.1887902047863898E-2</v>
      </c>
    </row>
    <row r="136" spans="1:13" s="81" customFormat="1" x14ac:dyDescent="0.25">
      <c r="A136" s="79">
        <v>133</v>
      </c>
      <c r="B136" s="79">
        <v>0</v>
      </c>
      <c r="C136" s="79">
        <v>0</v>
      </c>
      <c r="D136" s="94"/>
      <c r="E136" s="79">
        <v>800</v>
      </c>
      <c r="F136" s="79">
        <v>36.65712089502572</v>
      </c>
      <c r="G136" s="80">
        <v>2.5958811031870401</v>
      </c>
      <c r="H136" s="79">
        <v>0</v>
      </c>
      <c r="I136" s="80">
        <v>-6.7199315199413396</v>
      </c>
      <c r="J136" s="103">
        <v>1</v>
      </c>
      <c r="K136" s="103">
        <v>9.1199160629151552E-2</v>
      </c>
      <c r="L136" s="103">
        <v>0.25718163297420737</v>
      </c>
      <c r="M136" s="103">
        <v>4.1887902047863898E-2</v>
      </c>
    </row>
    <row r="137" spans="1:13" s="81" customFormat="1" x14ac:dyDescent="0.25">
      <c r="A137" s="79">
        <v>134</v>
      </c>
      <c r="B137" s="79">
        <v>0</v>
      </c>
      <c r="C137" s="79">
        <v>0</v>
      </c>
      <c r="D137" s="94"/>
      <c r="E137" s="79">
        <v>800</v>
      </c>
      <c r="F137" s="79">
        <v>36.682565555170697</v>
      </c>
      <c r="G137" s="80">
        <v>2.5957750028035695</v>
      </c>
      <c r="H137" s="79">
        <v>0</v>
      </c>
      <c r="I137" s="80">
        <v>-6.7199315199413396</v>
      </c>
      <c r="J137" s="103">
        <v>1</v>
      </c>
      <c r="K137" s="103">
        <v>9.1195433083270105E-2</v>
      </c>
      <c r="L137" s="103">
        <v>0.25717112129482173</v>
      </c>
      <c r="M137" s="103">
        <v>4.1887902047863898E-2</v>
      </c>
    </row>
    <row r="138" spans="1:13" s="81" customFormat="1" x14ac:dyDescent="0.25">
      <c r="A138" s="79">
        <v>135</v>
      </c>
      <c r="B138" s="79">
        <v>0</v>
      </c>
      <c r="C138" s="79">
        <v>0</v>
      </c>
      <c r="D138" s="94"/>
      <c r="E138" s="79">
        <v>800</v>
      </c>
      <c r="F138" s="79">
        <v>36.708010215315689</v>
      </c>
      <c r="G138" s="80">
        <v>2.5956692115454478</v>
      </c>
      <c r="H138" s="79">
        <v>0</v>
      </c>
      <c r="I138" s="80">
        <v>-6.7199315199413396</v>
      </c>
      <c r="J138" s="103">
        <v>1</v>
      </c>
      <c r="K138" s="103">
        <v>9.1191716397659675E-2</v>
      </c>
      <c r="L138" s="103">
        <v>0.25716064024140028</v>
      </c>
      <c r="M138" s="103">
        <v>4.1887902047863898E-2</v>
      </c>
    </row>
    <row r="139" spans="1:13" s="81" customFormat="1" x14ac:dyDescent="0.25">
      <c r="A139" s="79">
        <v>136</v>
      </c>
      <c r="B139" s="79">
        <v>0</v>
      </c>
      <c r="C139" s="79">
        <v>0</v>
      </c>
      <c r="D139" s="94"/>
      <c r="E139" s="79">
        <v>800</v>
      </c>
      <c r="F139" s="79">
        <v>36.620653750726682</v>
      </c>
      <c r="G139" s="80">
        <v>2.59603374962464</v>
      </c>
      <c r="H139" s="79">
        <v>0</v>
      </c>
      <c r="I139" s="80">
        <v>-6.7199315199413396</v>
      </c>
      <c r="J139" s="103">
        <v>1</v>
      </c>
      <c r="K139" s="103">
        <v>9.12045234429434E-2</v>
      </c>
      <c r="L139" s="103">
        <v>0.25719675610910042</v>
      </c>
      <c r="M139" s="103">
        <v>4.1887902047863898E-2</v>
      </c>
    </row>
    <row r="140" spans="1:13" s="81" customFormat="1" x14ac:dyDescent="0.25">
      <c r="A140" s="79">
        <v>137</v>
      </c>
      <c r="B140" s="79">
        <v>0</v>
      </c>
      <c r="C140" s="79">
        <v>0</v>
      </c>
      <c r="D140" s="94"/>
      <c r="E140" s="79">
        <v>800</v>
      </c>
      <c r="F140" s="79">
        <v>36.646098410871673</v>
      </c>
      <c r="G140" s="80">
        <v>2.5959271668182611</v>
      </c>
      <c r="H140" s="79">
        <v>0</v>
      </c>
      <c r="I140" s="80">
        <v>-6.7199315199413396</v>
      </c>
      <c r="J140" s="103">
        <v>1</v>
      </c>
      <c r="K140" s="103">
        <v>9.1200778948456601E-2</v>
      </c>
      <c r="L140" s="103">
        <v>0.25718619663464759</v>
      </c>
      <c r="M140" s="103">
        <v>4.1887902047863898E-2</v>
      </c>
    </row>
    <row r="141" spans="1:13" s="81" customFormat="1" x14ac:dyDescent="0.25">
      <c r="A141" s="79">
        <v>138</v>
      </c>
      <c r="B141" s="79">
        <v>0</v>
      </c>
      <c r="C141" s="79">
        <v>0</v>
      </c>
      <c r="D141" s="94"/>
      <c r="E141" s="79">
        <v>800</v>
      </c>
      <c r="F141" s="79">
        <v>36.677796765090051</v>
      </c>
      <c r="G141" s="80">
        <v>2.5957948637438575</v>
      </c>
      <c r="H141" s="79">
        <v>0</v>
      </c>
      <c r="I141" s="80">
        <v>-6.7199315199413396</v>
      </c>
      <c r="J141" s="103">
        <v>1</v>
      </c>
      <c r="K141" s="103">
        <v>9.1196130842917625E-2</v>
      </c>
      <c r="L141" s="103">
        <v>0.25717308897702768</v>
      </c>
      <c r="M141" s="103">
        <v>4.1887902047863898E-2</v>
      </c>
    </row>
    <row r="142" spans="1:13" s="81" customFormat="1" x14ac:dyDescent="0.25">
      <c r="A142" s="79">
        <v>139</v>
      </c>
      <c r="B142" s="79">
        <v>1</v>
      </c>
      <c r="C142" s="79">
        <v>1</v>
      </c>
      <c r="D142" s="94"/>
      <c r="E142" s="79">
        <v>800</v>
      </c>
      <c r="F142" s="79">
        <v>36.72619319607535</v>
      </c>
      <c r="G142" s="80">
        <v>2.5955937898908616</v>
      </c>
      <c r="H142" s="79">
        <v>0</v>
      </c>
      <c r="I142" s="80">
        <v>-6.7199315199413396</v>
      </c>
      <c r="J142" s="103">
        <v>1</v>
      </c>
      <c r="K142" s="103">
        <v>9.1189066664748908E-2</v>
      </c>
      <c r="L142" s="103">
        <v>0.25715316799459192</v>
      </c>
      <c r="M142" s="103">
        <v>0.43912188575165728</v>
      </c>
    </row>
    <row r="143" spans="1:13" s="81" customFormat="1" x14ac:dyDescent="0.25">
      <c r="A143" s="79">
        <v>140</v>
      </c>
      <c r="B143" s="79">
        <v>4.912282395660414</v>
      </c>
      <c r="C143" s="79">
        <v>4.912282395660414</v>
      </c>
      <c r="D143" s="94"/>
      <c r="E143" s="79">
        <v>800</v>
      </c>
      <c r="F143" s="79">
        <v>36.723062300623717</v>
      </c>
      <c r="G143" s="80">
        <v>2.5956067664438383</v>
      </c>
      <c r="H143" s="79">
        <v>0</v>
      </c>
      <c r="I143" s="80">
        <v>-6.7199315199413396</v>
      </c>
      <c r="J143" s="103">
        <v>1</v>
      </c>
      <c r="K143" s="103">
        <v>9.1189522560335912E-2</v>
      </c>
      <c r="L143" s="103">
        <v>0.25715445362014733</v>
      </c>
      <c r="M143" s="103">
        <v>3.4232860982458879</v>
      </c>
    </row>
    <row r="144" spans="1:13" s="81" customFormat="1" x14ac:dyDescent="0.25">
      <c r="A144" s="79">
        <v>141</v>
      </c>
      <c r="B144" s="79">
        <v>9.6348877865906317</v>
      </c>
      <c r="C144" s="79">
        <v>9.6348877865906317</v>
      </c>
      <c r="D144" s="94"/>
      <c r="E144" s="79">
        <v>1147.54484137394</v>
      </c>
      <c r="F144" s="79">
        <v>36.700093601910417</v>
      </c>
      <c r="G144" s="80">
        <v>18.318404495918607</v>
      </c>
      <c r="H144" s="79">
        <v>0</v>
      </c>
      <c r="I144" s="80">
        <v>-6.7199315199413396</v>
      </c>
      <c r="J144" s="103">
        <v>1</v>
      </c>
      <c r="K144" s="103">
        <v>0.64356688449327648</v>
      </c>
      <c r="L144" s="103">
        <v>1.8148586142710399</v>
      </c>
      <c r="M144" s="103">
        <v>7.0299852264748246</v>
      </c>
    </row>
    <row r="145" spans="1:13" s="81" customFormat="1" x14ac:dyDescent="0.25">
      <c r="A145" s="79">
        <v>142</v>
      </c>
      <c r="B145" s="79">
        <v>13.902567643005391</v>
      </c>
      <c r="C145" s="79">
        <v>13.902567643005391</v>
      </c>
      <c r="D145" s="94"/>
      <c r="E145" s="79">
        <v>1655.838670252791</v>
      </c>
      <c r="F145" s="79">
        <v>36.730893200162079</v>
      </c>
      <c r="G145" s="80">
        <v>24.996562549568548</v>
      </c>
      <c r="H145" s="79">
        <v>0</v>
      </c>
      <c r="I145" s="80">
        <v>-6.7199315199413396</v>
      </c>
      <c r="J145" s="103">
        <v>1</v>
      </c>
      <c r="K145" s="103">
        <v>0.87818564584330283</v>
      </c>
      <c r="L145" s="103">
        <v>2.476483521278114</v>
      </c>
      <c r="M145" s="103">
        <v>9.4788532049246399</v>
      </c>
    </row>
    <row r="146" spans="1:13" s="81" customFormat="1" x14ac:dyDescent="0.25">
      <c r="A146" s="79">
        <v>143</v>
      </c>
      <c r="B146" s="79">
        <v>17.706024169921911</v>
      </c>
      <c r="C146" s="79">
        <v>17.706024169921911</v>
      </c>
      <c r="D146" s="94"/>
      <c r="E146" s="79">
        <v>2108.8420693092489</v>
      </c>
      <c r="F146" s="79">
        <v>36.805577907330878</v>
      </c>
      <c r="G146" s="80">
        <v>29.087698388176769</v>
      </c>
      <c r="H146" s="79">
        <v>0</v>
      </c>
      <c r="I146" s="80">
        <v>-6.7199315199413396</v>
      </c>
      <c r="J146" s="103">
        <v>1</v>
      </c>
      <c r="K146" s="103">
        <v>1.0219164792943549</v>
      </c>
      <c r="L146" s="103">
        <v>2.8818044716100801</v>
      </c>
      <c r="M146" s="103">
        <v>10.04032996069153</v>
      </c>
    </row>
    <row r="147" spans="1:13" s="81" customFormat="1" x14ac:dyDescent="0.25">
      <c r="A147" s="79">
        <v>144</v>
      </c>
      <c r="B147" s="79">
        <v>20</v>
      </c>
      <c r="C147" s="79">
        <v>20</v>
      </c>
      <c r="D147" s="94"/>
      <c r="E147" s="79">
        <v>1232.2361817194419</v>
      </c>
      <c r="F147" s="79">
        <v>36.857784245650031</v>
      </c>
      <c r="G147" s="80">
        <v>14.238175602800954</v>
      </c>
      <c r="H147" s="79">
        <v>0</v>
      </c>
      <c r="I147" s="80">
        <v>-6.7199315199413396</v>
      </c>
      <c r="J147" s="103">
        <v>2</v>
      </c>
      <c r="K147" s="103">
        <v>0.50021923664827805</v>
      </c>
      <c r="L147" s="103">
        <v>1.4106182473481439</v>
      </c>
      <c r="M147" s="103">
        <v>4.3365482019576982</v>
      </c>
    </row>
    <row r="148" spans="1:13" s="81" customFormat="1" x14ac:dyDescent="0.25">
      <c r="A148" s="79">
        <v>145</v>
      </c>
      <c r="B148" s="79">
        <v>20</v>
      </c>
      <c r="C148" s="79">
        <v>20</v>
      </c>
      <c r="D148" s="94"/>
      <c r="E148" s="79">
        <v>1232.2361817194419</v>
      </c>
      <c r="F148" s="79">
        <v>36.969108449585633</v>
      </c>
      <c r="G148" s="80">
        <v>12.263709182731326</v>
      </c>
      <c r="H148" s="79">
        <v>0</v>
      </c>
      <c r="I148" s="80">
        <v>-6.7199315199413396</v>
      </c>
      <c r="J148" s="103">
        <v>2</v>
      </c>
      <c r="K148" s="103">
        <v>0.43085177602779001</v>
      </c>
      <c r="L148" s="103">
        <v>1.2150020083983679</v>
      </c>
      <c r="M148" s="103">
        <v>3.1362312935151442</v>
      </c>
    </row>
    <row r="149" spans="1:13" s="81" customFormat="1" x14ac:dyDescent="0.25">
      <c r="A149" s="79">
        <v>146</v>
      </c>
      <c r="B149" s="79">
        <v>21.666809082031289</v>
      </c>
      <c r="C149" s="79">
        <v>21.666809082031289</v>
      </c>
      <c r="D149" s="94"/>
      <c r="E149" s="79">
        <v>1334.931304664319</v>
      </c>
      <c r="F149" s="79">
        <v>37.105303071258533</v>
      </c>
      <c r="G149" s="80">
        <v>20.599268640286244</v>
      </c>
      <c r="H149" s="79">
        <v>0</v>
      </c>
      <c r="I149" s="80">
        <v>-6.7199315199413396</v>
      </c>
      <c r="J149" s="103">
        <v>2</v>
      </c>
      <c r="K149" s="103">
        <v>0.72369878853929503</v>
      </c>
      <c r="L149" s="103">
        <v>2.0408305836808118</v>
      </c>
      <c r="M149" s="103">
        <v>7.8651796994375376</v>
      </c>
    </row>
    <row r="150" spans="1:13" s="81" customFormat="1" x14ac:dyDescent="0.25">
      <c r="A150" s="79">
        <v>147</v>
      </c>
      <c r="B150" s="79">
        <v>23.885630404083269</v>
      </c>
      <c r="C150" s="79">
        <v>23.885630404083269</v>
      </c>
      <c r="D150" s="94"/>
      <c r="E150" s="79">
        <v>1471.6369003544689</v>
      </c>
      <c r="F150" s="79">
        <v>37.202128792228471</v>
      </c>
      <c r="G150" s="80">
        <v>22.289454167408678</v>
      </c>
      <c r="H150" s="79">
        <v>0</v>
      </c>
      <c r="I150" s="80">
        <v>-6.7199315199413396</v>
      </c>
      <c r="J150" s="103">
        <v>2</v>
      </c>
      <c r="K150" s="103">
        <v>0.78307881992511608</v>
      </c>
      <c r="L150" s="103">
        <v>2.2082822721888271</v>
      </c>
      <c r="M150" s="103">
        <v>8.4629306351875009</v>
      </c>
    </row>
    <row r="151" spans="1:13" s="81" customFormat="1" x14ac:dyDescent="0.25">
      <c r="A151" s="79">
        <v>148</v>
      </c>
      <c r="B151" s="79">
        <v>26</v>
      </c>
      <c r="C151" s="79">
        <v>26</v>
      </c>
      <c r="D151" s="94"/>
      <c r="E151" s="79">
        <v>1601.907036235275</v>
      </c>
      <c r="F151" s="79">
        <v>37.273551031200263</v>
      </c>
      <c r="G151" s="80">
        <v>24.434322731336422</v>
      </c>
      <c r="H151" s="79">
        <v>0</v>
      </c>
      <c r="I151" s="80">
        <v>-6.7199315199413396</v>
      </c>
      <c r="J151" s="103">
        <v>2</v>
      </c>
      <c r="K151" s="103">
        <v>0.85843289236314391</v>
      </c>
      <c r="L151" s="103">
        <v>2.4207807564640662</v>
      </c>
      <c r="M151" s="103">
        <v>9.3332929889697684</v>
      </c>
    </row>
    <row r="152" spans="1:13" s="81" customFormat="1" x14ac:dyDescent="0.25">
      <c r="A152" s="79">
        <v>149</v>
      </c>
      <c r="B152" s="79">
        <v>28</v>
      </c>
      <c r="C152" s="79">
        <v>28</v>
      </c>
      <c r="D152" s="94"/>
      <c r="E152" s="79">
        <v>1725.130654407219</v>
      </c>
      <c r="F152" s="79">
        <v>37.366473899665102</v>
      </c>
      <c r="G152" s="80">
        <v>23.262281525733595</v>
      </c>
      <c r="H152" s="79">
        <v>0</v>
      </c>
      <c r="I152" s="80">
        <v>-6.7199315199413396</v>
      </c>
      <c r="J152" s="103">
        <v>2</v>
      </c>
      <c r="K152" s="103">
        <v>0.81725644015871679</v>
      </c>
      <c r="L152" s="103">
        <v>2.3046631612475812</v>
      </c>
      <c r="M152" s="103">
        <v>8.1418165440365566</v>
      </c>
    </row>
    <row r="153" spans="1:13" s="81" customFormat="1" x14ac:dyDescent="0.25">
      <c r="A153" s="79">
        <v>150</v>
      </c>
      <c r="B153" s="79">
        <v>29</v>
      </c>
      <c r="C153" s="79">
        <v>29</v>
      </c>
      <c r="D153" s="94"/>
      <c r="E153" s="79">
        <v>1786.7424634931911</v>
      </c>
      <c r="F153" s="79">
        <v>37.423562846262371</v>
      </c>
      <c r="G153" s="80">
        <v>19.314915848034889</v>
      </c>
      <c r="H153" s="79">
        <v>0</v>
      </c>
      <c r="I153" s="80">
        <v>-6.7199315199413396</v>
      </c>
      <c r="J153" s="103">
        <v>2</v>
      </c>
      <c r="K153" s="103">
        <v>0.67857657687049999</v>
      </c>
      <c r="L153" s="103">
        <v>1.91358594677481</v>
      </c>
      <c r="M153" s="103">
        <v>5.406193483689739</v>
      </c>
    </row>
    <row r="154" spans="1:13" s="81" customFormat="1" x14ac:dyDescent="0.25">
      <c r="A154" s="79">
        <v>151</v>
      </c>
      <c r="B154" s="79">
        <v>29</v>
      </c>
      <c r="C154" s="79">
        <v>29</v>
      </c>
      <c r="D154" s="94"/>
      <c r="E154" s="79">
        <v>1786.7424634931911</v>
      </c>
      <c r="F154" s="79">
        <v>37.5377930777383</v>
      </c>
      <c r="G154" s="80">
        <v>8.8996391797320786</v>
      </c>
      <c r="H154" s="79">
        <v>0</v>
      </c>
      <c r="I154" s="80">
        <v>-6.7199315199413396</v>
      </c>
      <c r="J154" s="103">
        <v>2</v>
      </c>
      <c r="K154" s="103">
        <v>0.31266440596890299</v>
      </c>
      <c r="L154" s="103">
        <v>0.88171362483230653</v>
      </c>
      <c r="M154" s="103">
        <v>-1.2406726176384091</v>
      </c>
    </row>
    <row r="155" spans="1:13" s="81" customFormat="1" x14ac:dyDescent="0.25">
      <c r="A155" s="79">
        <v>152</v>
      </c>
      <c r="B155" s="79">
        <v>27.127695591705312</v>
      </c>
      <c r="C155" s="79">
        <v>27.127695591705312</v>
      </c>
      <c r="D155" s="94"/>
      <c r="E155" s="79">
        <v>1671.3864017385149</v>
      </c>
      <c r="F155" s="79">
        <v>37.691926522343302</v>
      </c>
      <c r="G155" s="80">
        <v>0</v>
      </c>
      <c r="H155" s="79">
        <v>0</v>
      </c>
      <c r="I155" s="80">
        <v>-6.7199315199413396</v>
      </c>
      <c r="J155" s="103">
        <v>2</v>
      </c>
      <c r="K155" s="103">
        <v>0</v>
      </c>
      <c r="L155" s="103">
        <v>0</v>
      </c>
      <c r="M155" s="103">
        <v>-3.37457497520011</v>
      </c>
    </row>
    <row r="156" spans="1:13" s="81" customFormat="1" x14ac:dyDescent="0.25">
      <c r="A156" s="79">
        <v>153</v>
      </c>
      <c r="B156" s="79">
        <v>25</v>
      </c>
      <c r="C156" s="79">
        <v>25</v>
      </c>
      <c r="D156" s="94"/>
      <c r="E156" s="79">
        <v>1540.2952271493029</v>
      </c>
      <c r="F156" s="79">
        <v>37.804689522994451</v>
      </c>
      <c r="G156" s="80">
        <v>0</v>
      </c>
      <c r="H156" s="79">
        <v>0</v>
      </c>
      <c r="I156" s="80">
        <v>-6.7199315199413396</v>
      </c>
      <c r="J156" s="103">
        <v>2</v>
      </c>
      <c r="K156" s="103">
        <v>0</v>
      </c>
      <c r="L156" s="103">
        <v>0</v>
      </c>
      <c r="M156" s="103">
        <v>-5.3341752689045494</v>
      </c>
    </row>
    <row r="157" spans="1:13" s="81" customFormat="1" x14ac:dyDescent="0.25">
      <c r="A157" s="79">
        <v>154</v>
      </c>
      <c r="B157" s="79">
        <v>20.137003443725579</v>
      </c>
      <c r="C157" s="79">
        <v>20.137003443725579</v>
      </c>
      <c r="D157" s="94"/>
      <c r="E157" s="79">
        <v>1240.677211738383</v>
      </c>
      <c r="F157" s="79">
        <v>37.901211174149879</v>
      </c>
      <c r="G157" s="80">
        <v>0</v>
      </c>
      <c r="H157" s="79">
        <v>0</v>
      </c>
      <c r="I157" s="80">
        <v>-6.7199315199413396</v>
      </c>
      <c r="J157" s="103">
        <v>2</v>
      </c>
      <c r="K157" s="103">
        <v>0</v>
      </c>
      <c r="L157" s="103">
        <v>0</v>
      </c>
      <c r="M157" s="103">
        <v>-4.1595090820830407</v>
      </c>
    </row>
    <row r="158" spans="1:13" s="81" customFormat="1" x14ac:dyDescent="0.25">
      <c r="A158" s="79">
        <v>155</v>
      </c>
      <c r="B158" s="79">
        <v>15.420928955078089</v>
      </c>
      <c r="C158" s="79">
        <v>15.420928955078089</v>
      </c>
      <c r="D158" s="94"/>
      <c r="E158" s="79">
        <v>950.11133070861092</v>
      </c>
      <c r="F158" s="79">
        <v>38.037197677609242</v>
      </c>
      <c r="G158" s="80">
        <v>0</v>
      </c>
      <c r="H158" s="79">
        <v>0</v>
      </c>
      <c r="I158" s="80">
        <v>-6.7199315199413396</v>
      </c>
      <c r="J158" s="103">
        <v>2</v>
      </c>
      <c r="K158" s="103">
        <v>0</v>
      </c>
      <c r="L158" s="103">
        <v>0</v>
      </c>
      <c r="M158" s="103">
        <v>-3.105165093715232</v>
      </c>
    </row>
    <row r="159" spans="1:13" s="81" customFormat="1" x14ac:dyDescent="0.25">
      <c r="A159" s="79">
        <v>156</v>
      </c>
      <c r="B159" s="79">
        <v>12</v>
      </c>
      <c r="C159" s="79">
        <v>12</v>
      </c>
      <c r="D159" s="94"/>
      <c r="E159" s="79">
        <v>1429.2369980325509</v>
      </c>
      <c r="F159" s="79">
        <v>38.089726789507168</v>
      </c>
      <c r="G159" s="80">
        <v>6.9667541490391196</v>
      </c>
      <c r="H159" s="79">
        <v>0</v>
      </c>
      <c r="I159" s="80">
        <v>-6.7199315199413396</v>
      </c>
      <c r="J159" s="103">
        <v>1</v>
      </c>
      <c r="K159" s="103">
        <v>0.24475779338351589</v>
      </c>
      <c r="L159" s="103">
        <v>0.69021697734151466</v>
      </c>
      <c r="M159" s="103">
        <v>-0.88739694736452268</v>
      </c>
    </row>
    <row r="160" spans="1:13" s="81" customFormat="1" x14ac:dyDescent="0.25">
      <c r="A160" s="79">
        <v>157</v>
      </c>
      <c r="B160" s="79">
        <v>12</v>
      </c>
      <c r="C160" s="79">
        <v>12</v>
      </c>
      <c r="D160" s="94"/>
      <c r="E160" s="79">
        <v>1429.2369980325509</v>
      </c>
      <c r="F160" s="79">
        <v>38.225168254470539</v>
      </c>
      <c r="G160" s="80">
        <v>10.941875952456972</v>
      </c>
      <c r="H160" s="79">
        <v>0</v>
      </c>
      <c r="I160" s="80">
        <v>-6.7199315199413396</v>
      </c>
      <c r="J160" s="103">
        <v>1</v>
      </c>
      <c r="K160" s="103">
        <v>0.38441279199853762</v>
      </c>
      <c r="L160" s="103">
        <v>1.0840440734358761</v>
      </c>
      <c r="M160" s="103">
        <v>1.6135574940369171</v>
      </c>
    </row>
    <row r="161" spans="1:13" s="81" customFormat="1" x14ac:dyDescent="0.25">
      <c r="A161" s="79">
        <v>158</v>
      </c>
      <c r="B161" s="79">
        <v>12</v>
      </c>
      <c r="C161" s="79">
        <v>12</v>
      </c>
      <c r="D161" s="94"/>
      <c r="E161" s="79">
        <v>1429.2369980325509</v>
      </c>
      <c r="F161" s="79">
        <v>38.347068642315627</v>
      </c>
      <c r="G161" s="80">
        <v>16.137803865033192</v>
      </c>
      <c r="H161" s="79">
        <v>0</v>
      </c>
      <c r="I161" s="80">
        <v>-6.7199315199413396</v>
      </c>
      <c r="J161" s="103">
        <v>1</v>
      </c>
      <c r="K161" s="103">
        <v>0.56695746391542701</v>
      </c>
      <c r="L161" s="103">
        <v>1.598820048241504</v>
      </c>
      <c r="M161" s="103">
        <v>4.8431618794333113</v>
      </c>
    </row>
    <row r="162" spans="1:13" s="81" customFormat="1" x14ac:dyDescent="0.25">
      <c r="A162" s="79">
        <v>159</v>
      </c>
      <c r="B162" s="79">
        <v>16.364583515625021</v>
      </c>
      <c r="C162" s="79">
        <v>16.364583515625021</v>
      </c>
      <c r="D162" s="94"/>
      <c r="E162" s="79">
        <v>1949.072351493739</v>
      </c>
      <c r="F162" s="79">
        <v>38.438320802256527</v>
      </c>
      <c r="G162" s="80">
        <v>31.62060187452186</v>
      </c>
      <c r="H162" s="79">
        <v>0</v>
      </c>
      <c r="I162" s="80">
        <v>-6.7199315199413396</v>
      </c>
      <c r="J162" s="103">
        <v>1</v>
      </c>
      <c r="K162" s="103">
        <v>1.1109030941380471</v>
      </c>
      <c r="L162" s="103">
        <v>3.1327467254692931</v>
      </c>
      <c r="M162" s="103">
        <v>12.41901346943366</v>
      </c>
    </row>
    <row r="163" spans="1:13" s="81" customFormat="1" x14ac:dyDescent="0.25">
      <c r="A163" s="79">
        <v>160</v>
      </c>
      <c r="B163" s="79">
        <v>20.52688598632815</v>
      </c>
      <c r="C163" s="79">
        <v>20.52688598632815</v>
      </c>
      <c r="D163" s="94"/>
      <c r="E163" s="79">
        <v>1264.6985805191671</v>
      </c>
      <c r="F163" s="79">
        <v>38.466134611131601</v>
      </c>
      <c r="G163" s="80">
        <v>22.767852994821482</v>
      </c>
      <c r="H163" s="79">
        <v>0</v>
      </c>
      <c r="I163" s="80">
        <v>-6.7199315199413396</v>
      </c>
      <c r="J163" s="103">
        <v>2</v>
      </c>
      <c r="K163" s="103">
        <v>0.79988605021484405</v>
      </c>
      <c r="L163" s="103">
        <v>2.2556786616058599</v>
      </c>
      <c r="M163" s="103">
        <v>9.3688064826396982</v>
      </c>
    </row>
    <row r="164" spans="1:13" s="81" customFormat="1" x14ac:dyDescent="0.25">
      <c r="A164" s="79">
        <v>161</v>
      </c>
      <c r="B164" s="79">
        <v>23</v>
      </c>
      <c r="C164" s="79">
        <v>23</v>
      </c>
      <c r="D164" s="94"/>
      <c r="E164" s="79">
        <v>1417.0716089773589</v>
      </c>
      <c r="F164" s="79">
        <v>38.5610976758079</v>
      </c>
      <c r="G164" s="80">
        <v>24.105146880301056</v>
      </c>
      <c r="H164" s="79">
        <v>0</v>
      </c>
      <c r="I164" s="80">
        <v>-6.7199315199413396</v>
      </c>
      <c r="J164" s="103">
        <v>2</v>
      </c>
      <c r="K164" s="103">
        <v>0.84686820194764112</v>
      </c>
      <c r="L164" s="103">
        <v>2.3881683294923479</v>
      </c>
      <c r="M164" s="103">
        <v>9.7461663037436939</v>
      </c>
    </row>
    <row r="165" spans="1:13" s="81" customFormat="1" x14ac:dyDescent="0.25">
      <c r="A165" s="79">
        <v>162</v>
      </c>
      <c r="B165" s="79">
        <v>26</v>
      </c>
      <c r="C165" s="79">
        <v>26</v>
      </c>
      <c r="D165" s="94"/>
      <c r="E165" s="79">
        <v>1601.907036235275</v>
      </c>
      <c r="F165" s="79">
        <v>38.626940687768077</v>
      </c>
      <c r="G165" s="80">
        <v>25.644641635516763</v>
      </c>
      <c r="H165" s="79">
        <v>0</v>
      </c>
      <c r="I165" s="80">
        <v>-6.7199315199413396</v>
      </c>
      <c r="J165" s="103">
        <v>2</v>
      </c>
      <c r="K165" s="103">
        <v>0.9009541264902865</v>
      </c>
      <c r="L165" s="103">
        <v>2.5406906367026081</v>
      </c>
      <c r="M165" s="103">
        <v>10.089432936709789</v>
      </c>
    </row>
    <row r="166" spans="1:13" s="81" customFormat="1" x14ac:dyDescent="0.25">
      <c r="A166" s="79">
        <v>163</v>
      </c>
      <c r="B166" s="79">
        <v>27.787360259338389</v>
      </c>
      <c r="C166" s="79">
        <v>27.787360259338389</v>
      </c>
      <c r="D166" s="94"/>
      <c r="E166" s="79">
        <v>1712.0295353014851</v>
      </c>
      <c r="F166" s="79">
        <v>38.724350252017111</v>
      </c>
      <c r="G166" s="80">
        <v>25.374471226042139</v>
      </c>
      <c r="H166" s="79">
        <v>0</v>
      </c>
      <c r="I166" s="80">
        <v>-6.7199315199413396</v>
      </c>
      <c r="J166" s="103">
        <v>2</v>
      </c>
      <c r="K166" s="103">
        <v>0.89146243037960204</v>
      </c>
      <c r="L166" s="103">
        <v>2.5139240536704781</v>
      </c>
      <c r="M166" s="103">
        <v>9.5204483379651617</v>
      </c>
    </row>
    <row r="167" spans="1:13" s="81" customFormat="1" x14ac:dyDescent="0.25">
      <c r="A167" s="79">
        <v>164</v>
      </c>
      <c r="B167" s="79">
        <v>29.890535217651369</v>
      </c>
      <c r="C167" s="79">
        <v>29.890535217651369</v>
      </c>
      <c r="D167" s="94"/>
      <c r="E167" s="79">
        <v>1152.472468276804</v>
      </c>
      <c r="F167" s="79">
        <v>38.814761850574527</v>
      </c>
      <c r="G167" s="80">
        <v>19.252871583338901</v>
      </c>
      <c r="H167" s="79">
        <v>0</v>
      </c>
      <c r="I167" s="80">
        <v>-6.7199315199413396</v>
      </c>
      <c r="J167" s="103">
        <v>3</v>
      </c>
      <c r="K167" s="103">
        <v>0.67639682185199013</v>
      </c>
      <c r="L167" s="103">
        <v>1.907439037622612</v>
      </c>
      <c r="M167" s="103">
        <v>7.5824030994675962</v>
      </c>
    </row>
    <row r="168" spans="1:13" s="81" customFormat="1" x14ac:dyDescent="0.25">
      <c r="A168" s="79">
        <v>165</v>
      </c>
      <c r="B168" s="79">
        <v>30.67691700137329</v>
      </c>
      <c r="C168" s="79">
        <v>30.67691700137329</v>
      </c>
      <c r="D168" s="94"/>
      <c r="E168" s="79">
        <v>1182.7925461440859</v>
      </c>
      <c r="F168" s="79">
        <v>38.873950456013567</v>
      </c>
      <c r="G168" s="80">
        <v>17.610993499908307</v>
      </c>
      <c r="H168" s="79">
        <v>0</v>
      </c>
      <c r="I168" s="80">
        <v>-6.7199315199413396</v>
      </c>
      <c r="J168" s="103">
        <v>3</v>
      </c>
      <c r="K168" s="103">
        <v>0.61871393996636281</v>
      </c>
      <c r="L168" s="103">
        <v>1.7447733107051431</v>
      </c>
      <c r="M168" s="103">
        <v>6.5275316706524018</v>
      </c>
    </row>
    <row r="169" spans="1:13" s="81" customFormat="1" x14ac:dyDescent="0.25">
      <c r="A169" s="79">
        <v>166</v>
      </c>
      <c r="B169" s="79">
        <v>32</v>
      </c>
      <c r="C169" s="79">
        <v>32</v>
      </c>
      <c r="D169" s="94"/>
      <c r="E169" s="79">
        <v>1233.805909339467</v>
      </c>
      <c r="F169" s="79">
        <v>38.932714664308939</v>
      </c>
      <c r="G169" s="80">
        <v>14.878658255281705</v>
      </c>
      <c r="H169" s="79">
        <v>0</v>
      </c>
      <c r="I169" s="80">
        <v>-6.7199315199413396</v>
      </c>
      <c r="J169" s="103">
        <v>3</v>
      </c>
      <c r="K169" s="103">
        <v>0.52272083744658249</v>
      </c>
      <c r="L169" s="103">
        <v>1.474072761599363</v>
      </c>
      <c r="M169" s="103">
        <v>4.7339839621761559</v>
      </c>
    </row>
    <row r="170" spans="1:13" s="81" customFormat="1" x14ac:dyDescent="0.25">
      <c r="A170" s="79">
        <v>167</v>
      </c>
      <c r="B170" s="79">
        <v>32</v>
      </c>
      <c r="C170" s="79">
        <v>32</v>
      </c>
      <c r="D170" s="94"/>
      <c r="E170" s="79">
        <v>1233.805909339467</v>
      </c>
      <c r="F170" s="79">
        <v>39.063254781654869</v>
      </c>
      <c r="G170" s="80">
        <v>16.399975990548516</v>
      </c>
      <c r="H170" s="79">
        <v>0</v>
      </c>
      <c r="I170" s="80">
        <v>-6.7199315199413396</v>
      </c>
      <c r="J170" s="103">
        <v>3</v>
      </c>
      <c r="K170" s="103">
        <v>0.57616816226289869</v>
      </c>
      <c r="L170" s="103">
        <v>1.6247942175813741</v>
      </c>
      <c r="M170" s="103">
        <v>5.6536255975181149</v>
      </c>
    </row>
    <row r="171" spans="1:13" s="81" customFormat="1" x14ac:dyDescent="0.25">
      <c r="A171" s="79">
        <v>168</v>
      </c>
      <c r="B171" s="79">
        <v>34</v>
      </c>
      <c r="C171" s="79">
        <v>34</v>
      </c>
      <c r="D171" s="94"/>
      <c r="E171" s="79">
        <v>1310.9187786731841</v>
      </c>
      <c r="F171" s="79">
        <v>39.212357216027947</v>
      </c>
      <c r="G171" s="80">
        <v>28.119678358493356</v>
      </c>
      <c r="H171" s="79">
        <v>0</v>
      </c>
      <c r="I171" s="80">
        <v>-6.7199315199413396</v>
      </c>
      <c r="J171" s="103">
        <v>3</v>
      </c>
      <c r="K171" s="103">
        <v>0.98790775136342368</v>
      </c>
      <c r="L171" s="103">
        <v>2.785899858844854</v>
      </c>
      <c r="M171" s="103">
        <v>12.421072560876929</v>
      </c>
    </row>
    <row r="172" spans="1:13" s="81" customFormat="1" x14ac:dyDescent="0.25">
      <c r="A172" s="79">
        <v>169</v>
      </c>
      <c r="B172" s="79">
        <v>36</v>
      </c>
      <c r="C172" s="79">
        <v>36</v>
      </c>
      <c r="D172" s="94"/>
      <c r="E172" s="79">
        <v>1388.0316480069009</v>
      </c>
      <c r="F172" s="79">
        <v>39.315823761079947</v>
      </c>
      <c r="G172" s="80">
        <v>24.975278632682659</v>
      </c>
      <c r="H172" s="79">
        <v>0</v>
      </c>
      <c r="I172" s="80">
        <v>-6.7199315199413396</v>
      </c>
      <c r="J172" s="103">
        <v>3</v>
      </c>
      <c r="K172" s="103">
        <v>0.87743789381702142</v>
      </c>
      <c r="L172" s="103">
        <v>2.4743748605640001</v>
      </c>
      <c r="M172" s="103">
        <v>10.359232664118879</v>
      </c>
    </row>
    <row r="173" spans="1:13" s="81" customFormat="1" x14ac:dyDescent="0.25">
      <c r="A173" s="79">
        <v>170</v>
      </c>
      <c r="B173" s="79">
        <v>37.423126220703153</v>
      </c>
      <c r="C173" s="79">
        <v>37.423126220703153</v>
      </c>
      <c r="D173" s="94"/>
      <c r="E173" s="79">
        <v>1442.902321158135</v>
      </c>
      <c r="F173" s="79">
        <v>39.444149973589568</v>
      </c>
      <c r="G173" s="80">
        <v>22.054446997821266</v>
      </c>
      <c r="H173" s="79">
        <v>0</v>
      </c>
      <c r="I173" s="80">
        <v>-6.7199315199413396</v>
      </c>
      <c r="J173" s="103">
        <v>3</v>
      </c>
      <c r="K173" s="103">
        <v>0.77482248777573848</v>
      </c>
      <c r="L173" s="103">
        <v>2.184999415527582</v>
      </c>
      <c r="M173" s="103">
        <v>8.4314938723142863</v>
      </c>
    </row>
    <row r="174" spans="1:13" s="81" customFormat="1" x14ac:dyDescent="0.25">
      <c r="A174" s="79">
        <v>171</v>
      </c>
      <c r="B174" s="79">
        <v>38</v>
      </c>
      <c r="C174" s="79">
        <v>38</v>
      </c>
      <c r="D174" s="94"/>
      <c r="E174" s="79">
        <v>1465.144517340618</v>
      </c>
      <c r="F174" s="79">
        <v>39.545078348188987</v>
      </c>
      <c r="G174" s="80">
        <v>12.908527454577227</v>
      </c>
      <c r="H174" s="79">
        <v>0</v>
      </c>
      <c r="I174" s="80">
        <v>-6.7199315199413396</v>
      </c>
      <c r="J174" s="103">
        <v>3</v>
      </c>
      <c r="K174" s="103">
        <v>0.4535056969174977</v>
      </c>
      <c r="L174" s="103">
        <v>1.2788860653073439</v>
      </c>
      <c r="M174" s="103">
        <v>2.7153399280743069</v>
      </c>
    </row>
    <row r="175" spans="1:13" s="81" customFormat="1" x14ac:dyDescent="0.25">
      <c r="A175" s="79">
        <v>172</v>
      </c>
      <c r="B175" s="79">
        <v>36.589233398437479</v>
      </c>
      <c r="C175" s="79">
        <v>36.589233398437479</v>
      </c>
      <c r="D175" s="94"/>
      <c r="E175" s="79">
        <v>1410.7503870372859</v>
      </c>
      <c r="F175" s="79">
        <v>39.650098901244519</v>
      </c>
      <c r="G175" s="80">
        <v>0</v>
      </c>
      <c r="H175" s="79">
        <v>0</v>
      </c>
      <c r="I175" s="80">
        <v>-6.7199315199413396</v>
      </c>
      <c r="J175" s="103">
        <v>3</v>
      </c>
      <c r="K175" s="103">
        <v>0</v>
      </c>
      <c r="L175" s="103">
        <v>0</v>
      </c>
      <c r="M175" s="103">
        <v>-4.8140441416018724</v>
      </c>
    </row>
    <row r="176" spans="1:13" s="81" customFormat="1" x14ac:dyDescent="0.25">
      <c r="A176" s="79">
        <v>173</v>
      </c>
      <c r="B176" s="79">
        <v>32.603118896484347</v>
      </c>
      <c r="C176" s="79">
        <v>32.603118896484347</v>
      </c>
      <c r="D176" s="94"/>
      <c r="E176" s="79">
        <v>1257.0600236681139</v>
      </c>
      <c r="F176" s="79">
        <v>39.742462550221973</v>
      </c>
      <c r="G176" s="80">
        <v>0</v>
      </c>
      <c r="H176" s="79">
        <v>0</v>
      </c>
      <c r="I176" s="80">
        <v>-6.7199315199413396</v>
      </c>
      <c r="J176" s="103">
        <v>3</v>
      </c>
      <c r="K176" s="103">
        <v>0</v>
      </c>
      <c r="L176" s="103">
        <v>0</v>
      </c>
      <c r="M176" s="103">
        <v>-4.2212543557394424</v>
      </c>
    </row>
    <row r="177" spans="1:13" s="81" customFormat="1" x14ac:dyDescent="0.25">
      <c r="A177" s="79">
        <v>174</v>
      </c>
      <c r="B177" s="79">
        <v>28</v>
      </c>
      <c r="C177" s="79">
        <v>28</v>
      </c>
      <c r="D177" s="94"/>
      <c r="E177" s="79">
        <v>1079.580170672034</v>
      </c>
      <c r="F177" s="79">
        <v>39.893534883057413</v>
      </c>
      <c r="G177" s="80">
        <v>0</v>
      </c>
      <c r="H177" s="79">
        <v>0</v>
      </c>
      <c r="I177" s="80">
        <v>-6.7199315199413396</v>
      </c>
      <c r="J177" s="103">
        <v>3</v>
      </c>
      <c r="K177" s="103">
        <v>0</v>
      </c>
      <c r="L177" s="103">
        <v>0</v>
      </c>
      <c r="M177" s="103">
        <v>-3.56591051170725</v>
      </c>
    </row>
    <row r="178" spans="1:13" s="81" customFormat="1" x14ac:dyDescent="0.25">
      <c r="A178" s="79">
        <v>175</v>
      </c>
      <c r="B178" s="79">
        <v>26</v>
      </c>
      <c r="C178" s="79">
        <v>26</v>
      </c>
      <c r="D178" s="94"/>
      <c r="E178" s="79">
        <v>1601.907036235275</v>
      </c>
      <c r="F178" s="79">
        <v>39.986547526415613</v>
      </c>
      <c r="G178" s="80">
        <v>10.932623819115852</v>
      </c>
      <c r="H178" s="79">
        <v>0</v>
      </c>
      <c r="I178" s="80">
        <v>-6.7199315199413396</v>
      </c>
      <c r="J178" s="103">
        <v>2</v>
      </c>
      <c r="K178" s="103">
        <v>0.38408774367729398</v>
      </c>
      <c r="L178" s="103">
        <v>1.0831274371699691</v>
      </c>
      <c r="M178" s="103">
        <v>0.92139268674515173</v>
      </c>
    </row>
    <row r="179" spans="1:13" s="81" customFormat="1" x14ac:dyDescent="0.25">
      <c r="A179" s="79">
        <v>176</v>
      </c>
      <c r="B179" s="79">
        <v>26</v>
      </c>
      <c r="C179" s="79">
        <v>26</v>
      </c>
      <c r="D179" s="94"/>
      <c r="E179" s="79">
        <v>1601.907036235275</v>
      </c>
      <c r="F179" s="79">
        <v>40.106088712276552</v>
      </c>
      <c r="G179" s="80">
        <v>9.2929129063795752</v>
      </c>
      <c r="H179" s="79">
        <v>0</v>
      </c>
      <c r="I179" s="80">
        <v>-6.7199315199413396</v>
      </c>
      <c r="J179" s="103">
        <v>2</v>
      </c>
      <c r="K179" s="103">
        <v>0.3264809993882688</v>
      </c>
      <c r="L179" s="103">
        <v>0.92067641827491797</v>
      </c>
      <c r="M179" s="103">
        <v>-0.1202874493420643</v>
      </c>
    </row>
    <row r="180" spans="1:13" s="81" customFormat="1" x14ac:dyDescent="0.25">
      <c r="A180" s="79">
        <v>177</v>
      </c>
      <c r="B180" s="79">
        <v>25</v>
      </c>
      <c r="C180" s="79">
        <v>25</v>
      </c>
      <c r="D180" s="94"/>
      <c r="E180" s="79">
        <v>1540.2952271493029</v>
      </c>
      <c r="F180" s="79">
        <v>40.225629898137491</v>
      </c>
      <c r="G180" s="80">
        <v>14.393601664417163</v>
      </c>
      <c r="H180" s="79">
        <v>0</v>
      </c>
      <c r="I180" s="80">
        <v>-6.7199315199413396</v>
      </c>
      <c r="J180" s="103">
        <v>2</v>
      </c>
      <c r="K180" s="103">
        <v>0.50567970490388892</v>
      </c>
      <c r="L180" s="103">
        <v>1.426016767828967</v>
      </c>
      <c r="M180" s="103">
        <v>3.358569914475054</v>
      </c>
    </row>
    <row r="181" spans="1:13" s="81" customFormat="1" x14ac:dyDescent="0.25">
      <c r="A181" s="79">
        <v>178</v>
      </c>
      <c r="B181" s="79">
        <v>27</v>
      </c>
      <c r="C181" s="79">
        <v>27</v>
      </c>
      <c r="D181" s="94"/>
      <c r="E181" s="79">
        <v>1663.518845321247</v>
      </c>
      <c r="F181" s="79">
        <v>40.321564965899192</v>
      </c>
      <c r="G181" s="80">
        <v>28.31494050520212</v>
      </c>
      <c r="H181" s="79">
        <v>0</v>
      </c>
      <c r="I181" s="80">
        <v>-6.7199315199413396</v>
      </c>
      <c r="J181" s="103">
        <v>2</v>
      </c>
      <c r="K181" s="103">
        <v>0.99476775117644378</v>
      </c>
      <c r="L181" s="103">
        <v>2.805245058317571</v>
      </c>
      <c r="M181" s="103">
        <v>11.528191724538599</v>
      </c>
    </row>
    <row r="182" spans="1:13" s="81" customFormat="1" x14ac:dyDescent="0.25">
      <c r="A182" s="79">
        <v>179</v>
      </c>
      <c r="B182" s="79">
        <v>29</v>
      </c>
      <c r="C182" s="79">
        <v>29</v>
      </c>
      <c r="D182" s="94"/>
      <c r="E182" s="79">
        <v>1118.136605338892</v>
      </c>
      <c r="F182" s="79">
        <v>40.401455007863348</v>
      </c>
      <c r="G182" s="80">
        <v>15.748723614991745</v>
      </c>
      <c r="H182" s="79">
        <v>0</v>
      </c>
      <c r="I182" s="80">
        <v>-6.7199315199413396</v>
      </c>
      <c r="J182" s="103">
        <v>3</v>
      </c>
      <c r="K182" s="103">
        <v>0.55328819679159913</v>
      </c>
      <c r="L182" s="103">
        <v>1.560272714952309</v>
      </c>
      <c r="M182" s="103">
        <v>5.6113448401161428</v>
      </c>
    </row>
    <row r="183" spans="1:13" s="81" customFormat="1" x14ac:dyDescent="0.25">
      <c r="A183" s="79">
        <v>180</v>
      </c>
      <c r="B183" s="79">
        <v>29</v>
      </c>
      <c r="C183" s="79">
        <v>29</v>
      </c>
      <c r="D183" s="94"/>
      <c r="E183" s="79">
        <v>1118.136605338892</v>
      </c>
      <c r="F183" s="79">
        <v>40.486484429170993</v>
      </c>
      <c r="G183" s="80">
        <v>9.0370679409463381</v>
      </c>
      <c r="H183" s="79">
        <v>0</v>
      </c>
      <c r="I183" s="80">
        <v>-6.7199315199413396</v>
      </c>
      <c r="J183" s="103">
        <v>3</v>
      </c>
      <c r="K183" s="103">
        <v>0.31749258845139688</v>
      </c>
      <c r="L183" s="103">
        <v>0.89532909943293915</v>
      </c>
      <c r="M183" s="103">
        <v>1.579362277616466</v>
      </c>
    </row>
    <row r="184" spans="1:13" s="81" customFormat="1" x14ac:dyDescent="0.25">
      <c r="A184" s="79">
        <v>181</v>
      </c>
      <c r="B184" s="79">
        <v>29</v>
      </c>
      <c r="C184" s="79">
        <v>29</v>
      </c>
      <c r="D184" s="94"/>
      <c r="E184" s="79">
        <v>1118.136605338892</v>
      </c>
      <c r="F184" s="79">
        <v>40.578458808452581</v>
      </c>
      <c r="G184" s="80">
        <v>11.112370516454536</v>
      </c>
      <c r="H184" s="79">
        <v>0</v>
      </c>
      <c r="I184" s="80">
        <v>-6.7199315199413396</v>
      </c>
      <c r="J184" s="103">
        <v>3</v>
      </c>
      <c r="K184" s="103">
        <v>0.39040265074411779</v>
      </c>
      <c r="L184" s="103">
        <v>1.1009354750984119</v>
      </c>
      <c r="M184" s="103">
        <v>2.836867012863717</v>
      </c>
    </row>
    <row r="185" spans="1:13" s="81" customFormat="1" x14ac:dyDescent="0.25">
      <c r="A185" s="79">
        <v>182</v>
      </c>
      <c r="B185" s="79">
        <v>29</v>
      </c>
      <c r="C185" s="79">
        <v>29</v>
      </c>
      <c r="D185" s="94"/>
      <c r="E185" s="79">
        <v>1118.136605338892</v>
      </c>
      <c r="F185" s="79">
        <v>40.676218373157198</v>
      </c>
      <c r="G185" s="80">
        <v>9.0674528872622417</v>
      </c>
      <c r="H185" s="79">
        <v>0</v>
      </c>
      <c r="I185" s="80">
        <v>-6.7199315199413396</v>
      </c>
      <c r="J185" s="103">
        <v>3</v>
      </c>
      <c r="K185" s="103">
        <v>0.31856008017756648</v>
      </c>
      <c r="L185" s="103">
        <v>0.89833942610073758</v>
      </c>
      <c r="M185" s="103">
        <v>1.598989402928535</v>
      </c>
    </row>
    <row r="186" spans="1:13" s="81" customFormat="1" x14ac:dyDescent="0.25">
      <c r="A186" s="79">
        <v>183</v>
      </c>
      <c r="B186" s="79">
        <v>28.229400405364991</v>
      </c>
      <c r="C186" s="79">
        <v>28.229400405364991</v>
      </c>
      <c r="D186" s="94"/>
      <c r="E186" s="79">
        <v>1088.4250324140401</v>
      </c>
      <c r="F186" s="79">
        <v>40.768192752438793</v>
      </c>
      <c r="G186" s="80">
        <v>2.7770052850281934</v>
      </c>
      <c r="H186" s="79">
        <v>0</v>
      </c>
      <c r="I186" s="80">
        <v>-6.7199315199413396</v>
      </c>
      <c r="J186" s="103">
        <v>3</v>
      </c>
      <c r="K186" s="103">
        <v>9.7562461834771075E-2</v>
      </c>
      <c r="L186" s="103">
        <v>0.27512614237405442</v>
      </c>
      <c r="M186" s="103">
        <v>-2.1515696505360591</v>
      </c>
    </row>
    <row r="187" spans="1:13" s="81" customFormat="1" x14ac:dyDescent="0.25">
      <c r="A187" s="79">
        <v>184</v>
      </c>
      <c r="B187" s="79">
        <v>26.232706473022461</v>
      </c>
      <c r="C187" s="79">
        <v>26.232706473022461</v>
      </c>
      <c r="D187" s="94"/>
      <c r="E187" s="79">
        <v>1616.244503024205</v>
      </c>
      <c r="F187" s="79">
        <v>40.860225607950483</v>
      </c>
      <c r="G187" s="80">
        <v>0</v>
      </c>
      <c r="H187" s="79">
        <v>0</v>
      </c>
      <c r="I187" s="80">
        <v>-6.7199315199413396</v>
      </c>
      <c r="J187" s="103">
        <v>2</v>
      </c>
      <c r="K187" s="103">
        <v>0</v>
      </c>
      <c r="L187" s="103">
        <v>0</v>
      </c>
      <c r="M187" s="103">
        <v>-4.341289421554392</v>
      </c>
    </row>
    <row r="188" spans="1:13" s="81" customFormat="1" x14ac:dyDescent="0.25">
      <c r="A188" s="79">
        <v>185</v>
      </c>
      <c r="B188" s="79">
        <v>23.805399479522691</v>
      </c>
      <c r="C188" s="79">
        <v>23.805399479522691</v>
      </c>
      <c r="D188" s="94"/>
      <c r="E188" s="79">
        <v>1466.693727947652</v>
      </c>
      <c r="F188" s="79">
        <v>40.987102845769073</v>
      </c>
      <c r="G188" s="80">
        <v>0</v>
      </c>
      <c r="H188" s="79">
        <v>0</v>
      </c>
      <c r="I188" s="80">
        <v>-6.7199315199413396</v>
      </c>
      <c r="J188" s="103">
        <v>2</v>
      </c>
      <c r="K188" s="103">
        <v>0</v>
      </c>
      <c r="L188" s="103">
        <v>0</v>
      </c>
      <c r="M188" s="103">
        <v>-5.0362486159126503</v>
      </c>
    </row>
    <row r="189" spans="1:13" s="81" customFormat="1" x14ac:dyDescent="0.25">
      <c r="A189" s="79">
        <v>186</v>
      </c>
      <c r="B189" s="79">
        <v>21</v>
      </c>
      <c r="C189" s="79">
        <v>21</v>
      </c>
      <c r="D189" s="94"/>
      <c r="E189" s="79">
        <v>1293.8479908054151</v>
      </c>
      <c r="F189" s="79">
        <v>41.089644482234597</v>
      </c>
      <c r="G189" s="80">
        <v>0</v>
      </c>
      <c r="H189" s="79">
        <v>0</v>
      </c>
      <c r="I189" s="80">
        <v>-6.7199315199413396</v>
      </c>
      <c r="J189" s="103">
        <v>2</v>
      </c>
      <c r="K189" s="103">
        <v>0</v>
      </c>
      <c r="L189" s="103">
        <v>0</v>
      </c>
      <c r="M189" s="103">
        <v>-3.442905004801029</v>
      </c>
    </row>
    <row r="190" spans="1:13" s="81" customFormat="1" x14ac:dyDescent="0.25">
      <c r="A190" s="79">
        <v>187</v>
      </c>
      <c r="B190" s="79">
        <v>19.501749425353971</v>
      </c>
      <c r="C190" s="79">
        <v>19.501749425353971</v>
      </c>
      <c r="D190" s="94"/>
      <c r="E190" s="79">
        <v>1201.5380624373749</v>
      </c>
      <c r="F190" s="79">
        <v>41.210068545713924</v>
      </c>
      <c r="G190" s="80">
        <v>4.3010009115170273</v>
      </c>
      <c r="H190" s="79">
        <v>0</v>
      </c>
      <c r="I190" s="80">
        <v>-6.7199315199413396</v>
      </c>
      <c r="J190" s="103">
        <v>2</v>
      </c>
      <c r="K190" s="103">
        <v>0.15110386701224279</v>
      </c>
      <c r="L190" s="103">
        <v>0.42611290497452481</v>
      </c>
      <c r="M190" s="103">
        <v>-1.6345445682310691</v>
      </c>
    </row>
    <row r="191" spans="1:13" s="81" customFormat="1" x14ac:dyDescent="0.25">
      <c r="A191" s="79">
        <v>188</v>
      </c>
      <c r="B191" s="79">
        <v>18</v>
      </c>
      <c r="C191" s="79">
        <v>18</v>
      </c>
      <c r="D191" s="94"/>
      <c r="E191" s="79">
        <v>1109.0125635474981</v>
      </c>
      <c r="F191" s="79">
        <v>41.321423626551017</v>
      </c>
      <c r="G191" s="80">
        <v>4.4500339495423491</v>
      </c>
      <c r="H191" s="79">
        <v>0</v>
      </c>
      <c r="I191" s="80">
        <v>-6.7199315199413396</v>
      </c>
      <c r="J191" s="103">
        <v>2</v>
      </c>
      <c r="K191" s="103">
        <v>0.15633973392357201</v>
      </c>
      <c r="L191" s="103">
        <v>0.44087804966447308</v>
      </c>
      <c r="M191" s="103">
        <v>-1.1918388106894779</v>
      </c>
    </row>
    <row r="192" spans="1:13" s="81" customFormat="1" x14ac:dyDescent="0.25">
      <c r="A192" s="79">
        <v>189</v>
      </c>
      <c r="B192" s="79">
        <v>16.7530517578125</v>
      </c>
      <c r="C192" s="79">
        <v>16.7530517578125</v>
      </c>
      <c r="D192" s="94"/>
      <c r="E192" s="79">
        <v>1032.185826509753</v>
      </c>
      <c r="F192" s="79">
        <v>41.406591502565597</v>
      </c>
      <c r="G192" s="80">
        <v>2.3865838318516337</v>
      </c>
      <c r="H192" s="79">
        <v>0</v>
      </c>
      <c r="I192" s="80">
        <v>-6.7199315199413396</v>
      </c>
      <c r="J192" s="103">
        <v>2</v>
      </c>
      <c r="K192" s="103">
        <v>8.3846075218449875E-2</v>
      </c>
      <c r="L192" s="103">
        <v>0.2364459321160286</v>
      </c>
      <c r="M192" s="103">
        <v>-2.176740813412982</v>
      </c>
    </row>
    <row r="193" spans="1:13" s="81" customFormat="1" x14ac:dyDescent="0.25">
      <c r="A193" s="79">
        <v>190</v>
      </c>
      <c r="B193" s="79">
        <v>14.2528989170227</v>
      </c>
      <c r="C193" s="79">
        <v>14.2528989170227</v>
      </c>
      <c r="D193" s="94"/>
      <c r="E193" s="79">
        <v>1697.56420511891</v>
      </c>
      <c r="F193" s="79">
        <v>41.495347007458797</v>
      </c>
      <c r="G193" s="80">
        <v>6.6048840739712551</v>
      </c>
      <c r="H193" s="79">
        <v>0</v>
      </c>
      <c r="I193" s="80">
        <v>-6.7199315199413396</v>
      </c>
      <c r="J193" s="103">
        <v>1</v>
      </c>
      <c r="K193" s="103">
        <v>0.23204448110489129</v>
      </c>
      <c r="L193" s="103">
        <v>0.6543654367157935</v>
      </c>
      <c r="M193" s="103">
        <v>-2.2595049979643518</v>
      </c>
    </row>
    <row r="194" spans="1:13" s="81" customFormat="1" x14ac:dyDescent="0.25">
      <c r="A194" s="79">
        <v>191</v>
      </c>
      <c r="B194" s="79">
        <v>13</v>
      </c>
      <c r="C194" s="79">
        <v>13</v>
      </c>
      <c r="D194" s="94"/>
      <c r="E194" s="79">
        <v>1548.3400812019299</v>
      </c>
      <c r="F194" s="79">
        <v>41.63486197101571</v>
      </c>
      <c r="G194" s="80">
        <v>9.411725009464412</v>
      </c>
      <c r="H194" s="79">
        <v>0</v>
      </c>
      <c r="I194" s="80">
        <v>-6.7199315199413396</v>
      </c>
      <c r="J194" s="103">
        <v>1</v>
      </c>
      <c r="K194" s="103">
        <v>0.33065513666313018</v>
      </c>
      <c r="L194" s="103">
        <v>0.93244748539002709</v>
      </c>
      <c r="M194" s="103">
        <v>0.19750456040015851</v>
      </c>
    </row>
    <row r="195" spans="1:13" s="81" customFormat="1" x14ac:dyDescent="0.25">
      <c r="A195" s="79">
        <v>192</v>
      </c>
      <c r="B195" s="79">
        <v>13</v>
      </c>
      <c r="C195" s="79">
        <v>13</v>
      </c>
      <c r="D195" s="94"/>
      <c r="E195" s="79">
        <v>1548.3400812019299</v>
      </c>
      <c r="F195" s="79">
        <v>41.758682872901453</v>
      </c>
      <c r="G195" s="80">
        <v>12.92094704894528</v>
      </c>
      <c r="H195" s="79">
        <v>0</v>
      </c>
      <c r="I195" s="80">
        <v>-6.7199315199413396</v>
      </c>
      <c r="J195" s="103">
        <v>1</v>
      </c>
      <c r="K195" s="103">
        <v>0.45394202529183292</v>
      </c>
      <c r="L195" s="103">
        <v>1.2801165113229691</v>
      </c>
      <c r="M195" s="103">
        <v>2.4156945601190181</v>
      </c>
    </row>
    <row r="196" spans="1:13" s="81" customFormat="1" x14ac:dyDescent="0.25">
      <c r="A196" s="79">
        <v>193</v>
      </c>
      <c r="B196" s="79">
        <v>13</v>
      </c>
      <c r="C196" s="79">
        <v>13</v>
      </c>
      <c r="D196" s="94"/>
      <c r="E196" s="79">
        <v>1548.3400812019299</v>
      </c>
      <c r="F196" s="79">
        <v>41.893969285397141</v>
      </c>
      <c r="G196" s="80">
        <v>8.9420591204113187</v>
      </c>
      <c r="H196" s="79">
        <v>0</v>
      </c>
      <c r="I196" s="80">
        <v>-6.7199315199413396</v>
      </c>
      <c r="J196" s="103">
        <v>1</v>
      </c>
      <c r="K196" s="103">
        <v>0.31415471420341162</v>
      </c>
      <c r="L196" s="103">
        <v>0.88591629405362071</v>
      </c>
      <c r="M196" s="103">
        <v>-9.8333227754509159E-2</v>
      </c>
    </row>
    <row r="197" spans="1:13" s="81" customFormat="1" x14ac:dyDescent="0.25">
      <c r="A197" s="79">
        <v>194</v>
      </c>
      <c r="B197" s="79">
        <v>12</v>
      </c>
      <c r="C197" s="79">
        <v>12</v>
      </c>
      <c r="D197" s="94"/>
      <c r="E197" s="79">
        <v>1429.2369980325509</v>
      </c>
      <c r="F197" s="79">
        <v>42.017790187282877</v>
      </c>
      <c r="G197" s="80">
        <v>8.2477260622566835</v>
      </c>
      <c r="H197" s="79">
        <v>0</v>
      </c>
      <c r="I197" s="80">
        <v>-6.7199315199413396</v>
      </c>
      <c r="J197" s="103">
        <v>1</v>
      </c>
      <c r="K197" s="103">
        <v>0.28976122714307151</v>
      </c>
      <c r="L197" s="103">
        <v>0.8171266605434615</v>
      </c>
      <c r="M197" s="103">
        <v>-4.7057689012530907E-2</v>
      </c>
    </row>
    <row r="198" spans="1:13" s="81" customFormat="1" x14ac:dyDescent="0.25">
      <c r="A198" s="79">
        <v>195</v>
      </c>
      <c r="B198" s="79">
        <v>12</v>
      </c>
      <c r="C198" s="79">
        <v>12</v>
      </c>
      <c r="D198" s="94"/>
      <c r="E198" s="79">
        <v>1429.2369980325509</v>
      </c>
      <c r="F198" s="79">
        <v>42.147117608814398</v>
      </c>
      <c r="G198" s="80">
        <v>11.549848318229387</v>
      </c>
      <c r="H198" s="79">
        <v>0</v>
      </c>
      <c r="I198" s="80">
        <v>-6.7199315199413396</v>
      </c>
      <c r="J198" s="103">
        <v>1</v>
      </c>
      <c r="K198" s="103">
        <v>0.40577223306696347</v>
      </c>
      <c r="L198" s="103">
        <v>1.1442776972488371</v>
      </c>
      <c r="M198" s="103">
        <v>2.025495393822482</v>
      </c>
    </row>
    <row r="199" spans="1:13" s="81" customFormat="1" x14ac:dyDescent="0.25">
      <c r="A199" s="79">
        <v>196</v>
      </c>
      <c r="B199" s="79">
        <v>12</v>
      </c>
      <c r="C199" s="79">
        <v>12</v>
      </c>
      <c r="D199" s="94"/>
      <c r="E199" s="79">
        <v>1429.2369980325509</v>
      </c>
      <c r="F199" s="79">
        <v>42.287910540955878</v>
      </c>
      <c r="G199" s="80">
        <v>11.156904296047099</v>
      </c>
      <c r="H199" s="79">
        <v>0</v>
      </c>
      <c r="I199" s="80">
        <v>-6.7199315199413396</v>
      </c>
      <c r="J199" s="103">
        <v>1</v>
      </c>
      <c r="K199" s="103">
        <v>0.39196722290942188</v>
      </c>
      <c r="L199" s="103">
        <v>1.10534756860457</v>
      </c>
      <c r="M199" s="103">
        <v>1.781059263859921</v>
      </c>
    </row>
    <row r="200" spans="1:13" s="81" customFormat="1" x14ac:dyDescent="0.25">
      <c r="A200" s="79">
        <v>197</v>
      </c>
      <c r="B200" s="79">
        <v>12</v>
      </c>
      <c r="C200" s="79">
        <v>12</v>
      </c>
      <c r="D200" s="94"/>
      <c r="E200" s="79">
        <v>1429.2369980325509</v>
      </c>
      <c r="F200" s="79">
        <v>42.412005396330443</v>
      </c>
      <c r="G200" s="80">
        <v>10.984306875404412</v>
      </c>
      <c r="H200" s="79">
        <v>0</v>
      </c>
      <c r="I200" s="80">
        <v>-6.7199315199413396</v>
      </c>
      <c r="J200" s="103">
        <v>1</v>
      </c>
      <c r="K200" s="103">
        <v>0.3859034860649091</v>
      </c>
      <c r="L200" s="103">
        <v>1.0882478307030441</v>
      </c>
      <c r="M200" s="103">
        <v>1.674113457732852</v>
      </c>
    </row>
    <row r="201" spans="1:13" s="81" customFormat="1" x14ac:dyDescent="0.25">
      <c r="A201" s="79">
        <v>198</v>
      </c>
      <c r="B201" s="79">
        <v>12</v>
      </c>
      <c r="C201" s="79">
        <v>12</v>
      </c>
      <c r="D201" s="94"/>
      <c r="E201" s="79">
        <v>1429.2369980325509</v>
      </c>
      <c r="F201" s="79">
        <v>42.532687548630889</v>
      </c>
      <c r="G201" s="80">
        <v>12.066344115571139</v>
      </c>
      <c r="H201" s="79">
        <v>0</v>
      </c>
      <c r="I201" s="80">
        <v>-6.7199315199413396</v>
      </c>
      <c r="J201" s="103">
        <v>1</v>
      </c>
      <c r="K201" s="103">
        <v>0.423917895874178</v>
      </c>
      <c r="L201" s="103">
        <v>1.1954484663651821</v>
      </c>
      <c r="M201" s="103">
        <v>2.3509967823744549</v>
      </c>
    </row>
    <row r="202" spans="1:13" s="81" customFormat="1" x14ac:dyDescent="0.25">
      <c r="A202" s="79">
        <v>199</v>
      </c>
      <c r="B202" s="79">
        <v>12.715617146362311</v>
      </c>
      <c r="C202" s="79">
        <v>12.715617146362311</v>
      </c>
      <c r="D202" s="94"/>
      <c r="E202" s="79">
        <v>1514.4692065331751</v>
      </c>
      <c r="F202" s="79">
        <v>42.693398764006822</v>
      </c>
      <c r="G202" s="80">
        <v>13.523194827349219</v>
      </c>
      <c r="H202" s="79">
        <v>0</v>
      </c>
      <c r="I202" s="80">
        <v>-6.7199315199413396</v>
      </c>
      <c r="J202" s="103">
        <v>1</v>
      </c>
      <c r="K202" s="103">
        <v>0.47510034868876277</v>
      </c>
      <c r="L202" s="103">
        <v>1.3397829833023109</v>
      </c>
      <c r="M202" s="103">
        <v>2.9359365242210469</v>
      </c>
    </row>
    <row r="203" spans="1:13" s="81" customFormat="1" x14ac:dyDescent="0.25">
      <c r="A203" s="79">
        <v>200</v>
      </c>
      <c r="B203" s="79">
        <v>13</v>
      </c>
      <c r="C203" s="79">
        <v>13</v>
      </c>
      <c r="D203" s="94"/>
      <c r="E203" s="79">
        <v>1548.3400812019299</v>
      </c>
      <c r="F203" s="79">
        <v>42.788562013598593</v>
      </c>
      <c r="G203" s="80">
        <v>12.040342300115976</v>
      </c>
      <c r="H203" s="79">
        <v>0</v>
      </c>
      <c r="I203" s="80">
        <v>-6.7199315199413396</v>
      </c>
      <c r="J203" s="103">
        <v>1</v>
      </c>
      <c r="K203" s="103">
        <v>0.42300439342545892</v>
      </c>
      <c r="L203" s="103">
        <v>1.1928723894597939</v>
      </c>
      <c r="M203" s="103">
        <v>1.870216342234559</v>
      </c>
    </row>
    <row r="204" spans="1:13" s="81" customFormat="1" x14ac:dyDescent="0.25">
      <c r="A204" s="79">
        <v>201</v>
      </c>
      <c r="B204" s="79">
        <v>13</v>
      </c>
      <c r="C204" s="79">
        <v>13</v>
      </c>
      <c r="D204" s="94"/>
      <c r="E204" s="79">
        <v>1548.3400812019299</v>
      </c>
      <c r="F204" s="79">
        <v>42.923655929487708</v>
      </c>
      <c r="G204" s="80">
        <v>13.474755804530785</v>
      </c>
      <c r="H204" s="79">
        <v>0</v>
      </c>
      <c r="I204" s="80">
        <v>-6.7199315199413396</v>
      </c>
      <c r="J204" s="103">
        <v>1</v>
      </c>
      <c r="K204" s="103">
        <v>0.47339857651695039</v>
      </c>
      <c r="L204" s="103">
        <v>1.3349839857778001</v>
      </c>
      <c r="M204" s="103">
        <v>2.7742121230539381</v>
      </c>
    </row>
    <row r="205" spans="1:13" s="81" customFormat="1" x14ac:dyDescent="0.25">
      <c r="A205" s="79">
        <v>202</v>
      </c>
      <c r="B205" s="79">
        <v>14</v>
      </c>
      <c r="C205" s="79">
        <v>14</v>
      </c>
      <c r="D205" s="94"/>
      <c r="E205" s="79">
        <v>1667.443164371309</v>
      </c>
      <c r="F205" s="79">
        <v>43.068001591598239</v>
      </c>
      <c r="G205" s="80">
        <v>16.020943112025599</v>
      </c>
      <c r="H205" s="79">
        <v>0</v>
      </c>
      <c r="I205" s="80">
        <v>-6.7199315199413396</v>
      </c>
      <c r="J205" s="103">
        <v>1</v>
      </c>
      <c r="K205" s="103">
        <v>0.56285188197190172</v>
      </c>
      <c r="L205" s="103">
        <v>1.5872423071607631</v>
      </c>
      <c r="M205" s="103">
        <v>3.8944892765502539</v>
      </c>
    </row>
    <row r="206" spans="1:13" s="81" customFormat="1" x14ac:dyDescent="0.25">
      <c r="A206" s="79">
        <v>203</v>
      </c>
      <c r="B206" s="79">
        <v>15</v>
      </c>
      <c r="C206" s="79">
        <v>15</v>
      </c>
      <c r="D206" s="94"/>
      <c r="E206" s="79">
        <v>1786.546247540688</v>
      </c>
      <c r="F206" s="79">
        <v>43.176136560821973</v>
      </c>
      <c r="G206" s="80">
        <v>18.394995487054391</v>
      </c>
      <c r="H206" s="79">
        <v>0</v>
      </c>
      <c r="I206" s="80">
        <v>-6.7199315199413396</v>
      </c>
      <c r="J206" s="103">
        <v>1</v>
      </c>
      <c r="K206" s="103">
        <v>0.64625769883556772</v>
      </c>
      <c r="L206" s="103">
        <v>1.8224467107163009</v>
      </c>
      <c r="M206" s="103">
        <v>4.8872004094797106</v>
      </c>
    </row>
    <row r="207" spans="1:13" s="81" customFormat="1" x14ac:dyDescent="0.25">
      <c r="A207" s="79">
        <v>204</v>
      </c>
      <c r="B207" s="79">
        <v>17.264587534637471</v>
      </c>
      <c r="C207" s="79">
        <v>17.264587534637471</v>
      </c>
      <c r="D207" s="94"/>
      <c r="E207" s="79">
        <v>2056.2656050229539</v>
      </c>
      <c r="F207" s="79">
        <v>43.266957524482088</v>
      </c>
      <c r="G207" s="80">
        <v>27.811337099525566</v>
      </c>
      <c r="H207" s="79">
        <v>0</v>
      </c>
      <c r="I207" s="80">
        <v>-6.7199315199413396</v>
      </c>
      <c r="J207" s="103">
        <v>1</v>
      </c>
      <c r="K207" s="103">
        <v>0.97707502717945627</v>
      </c>
      <c r="L207" s="103">
        <v>2.755351576646067</v>
      </c>
      <c r="M207" s="103">
        <v>9.5864317383989341</v>
      </c>
    </row>
    <row r="208" spans="1:13" s="81" customFormat="1" x14ac:dyDescent="0.25">
      <c r="A208" s="79">
        <v>205</v>
      </c>
      <c r="B208" s="79">
        <v>21</v>
      </c>
      <c r="C208" s="79">
        <v>21</v>
      </c>
      <c r="D208" s="94"/>
      <c r="E208" s="79">
        <v>1293.8479908054151</v>
      </c>
      <c r="F208" s="79">
        <v>43.325554272020447</v>
      </c>
      <c r="G208" s="80">
        <v>25.38869174908162</v>
      </c>
      <c r="H208" s="79">
        <v>0</v>
      </c>
      <c r="I208" s="80">
        <v>-6.7199315199413396</v>
      </c>
      <c r="J208" s="103">
        <v>2</v>
      </c>
      <c r="K208" s="103">
        <v>0.89196202944186886</v>
      </c>
      <c r="L208" s="103">
        <v>2.5153329230260701</v>
      </c>
      <c r="M208" s="103">
        <v>10.88177538589321</v>
      </c>
    </row>
    <row r="209" spans="1:13" s="81" customFormat="1" x14ac:dyDescent="0.25">
      <c r="A209" s="79">
        <v>206</v>
      </c>
      <c r="B209" s="79">
        <v>24</v>
      </c>
      <c r="C209" s="79">
        <v>24</v>
      </c>
      <c r="D209" s="94"/>
      <c r="E209" s="79">
        <v>1478.6834180633309</v>
      </c>
      <c r="F209" s="79">
        <v>43.440670790379571</v>
      </c>
      <c r="G209" s="80">
        <v>25.390204003316523</v>
      </c>
      <c r="H209" s="79">
        <v>0</v>
      </c>
      <c r="I209" s="80">
        <v>-6.7199315199413396</v>
      </c>
      <c r="J209" s="103">
        <v>2</v>
      </c>
      <c r="K209" s="103">
        <v>0.89201515834546596</v>
      </c>
      <c r="L209" s="103">
        <v>2.515482746534214</v>
      </c>
      <c r="M209" s="103">
        <v>10.37797381836296</v>
      </c>
    </row>
    <row r="210" spans="1:13" s="81" customFormat="1" x14ac:dyDescent="0.25">
      <c r="A210" s="79">
        <v>207</v>
      </c>
      <c r="B210" s="79">
        <v>27</v>
      </c>
      <c r="C210" s="79">
        <v>27</v>
      </c>
      <c r="D210" s="94"/>
      <c r="E210" s="79">
        <v>1663.518845321247</v>
      </c>
      <c r="F210" s="79">
        <v>43.528948337453869</v>
      </c>
      <c r="G210" s="80">
        <v>30.627020165005931</v>
      </c>
      <c r="H210" s="79">
        <v>0</v>
      </c>
      <c r="I210" s="80">
        <v>-6.7199315199413396</v>
      </c>
      <c r="J210" s="103">
        <v>2</v>
      </c>
      <c r="K210" s="103">
        <v>1.075996326715964</v>
      </c>
      <c r="L210" s="103">
        <v>3.0343096413390178</v>
      </c>
      <c r="M210" s="103">
        <v>12.97319019762276</v>
      </c>
    </row>
    <row r="211" spans="1:13" s="81" customFormat="1" x14ac:dyDescent="0.25">
      <c r="A211" s="79">
        <v>208</v>
      </c>
      <c r="B211" s="79">
        <v>30</v>
      </c>
      <c r="C211" s="79">
        <v>30</v>
      </c>
      <c r="D211" s="94"/>
      <c r="E211" s="79">
        <v>1156.6930400057511</v>
      </c>
      <c r="F211" s="79">
        <v>43.67462269055288</v>
      </c>
      <c r="G211" s="80">
        <v>24.785728553226697</v>
      </c>
      <c r="H211" s="79">
        <v>0</v>
      </c>
      <c r="I211" s="80">
        <v>-6.7199315199413396</v>
      </c>
      <c r="J211" s="103">
        <v>3</v>
      </c>
      <c r="K211" s="103">
        <v>0.8707785718155826</v>
      </c>
      <c r="L211" s="103">
        <v>2.4555955725199432</v>
      </c>
      <c r="M211" s="103">
        <v>10.836592295902051</v>
      </c>
    </row>
    <row r="212" spans="1:13" s="81" customFormat="1" x14ac:dyDescent="0.25">
      <c r="A212" s="79">
        <v>209</v>
      </c>
      <c r="B212" s="79">
        <v>31.785257867889388</v>
      </c>
      <c r="C212" s="79">
        <v>31.785257867889388</v>
      </c>
      <c r="D212" s="94"/>
      <c r="E212" s="79">
        <v>1225.5262183525231</v>
      </c>
      <c r="F212" s="79">
        <v>43.768673029185429</v>
      </c>
      <c r="G212" s="80">
        <v>21.981623715260877</v>
      </c>
      <c r="H212" s="79">
        <v>0</v>
      </c>
      <c r="I212" s="80">
        <v>-6.7199315199413396</v>
      </c>
      <c r="J212" s="103">
        <v>3</v>
      </c>
      <c r="K212" s="103">
        <v>0.77226404153734451</v>
      </c>
      <c r="L212" s="103">
        <v>2.1777845971353109</v>
      </c>
      <c r="M212" s="103">
        <v>9.0398314481818307</v>
      </c>
    </row>
    <row r="213" spans="1:13" s="81" customFormat="1" x14ac:dyDescent="0.25">
      <c r="A213" s="79">
        <v>210</v>
      </c>
      <c r="B213" s="79">
        <v>34</v>
      </c>
      <c r="C213" s="79">
        <v>34</v>
      </c>
      <c r="D213" s="94"/>
      <c r="E213" s="79">
        <v>1310.9187786731841</v>
      </c>
      <c r="F213" s="79">
        <v>43.902257279551392</v>
      </c>
      <c r="G213" s="80">
        <v>30.782146988923209</v>
      </c>
      <c r="H213" s="79">
        <v>0</v>
      </c>
      <c r="I213" s="80">
        <v>-6.7199315199413396</v>
      </c>
      <c r="J213" s="103">
        <v>3</v>
      </c>
      <c r="K213" s="103">
        <v>1.0814462820759969</v>
      </c>
      <c r="L213" s="103">
        <v>3.04967851545431</v>
      </c>
      <c r="M213" s="103">
        <v>14.01333885855588</v>
      </c>
    </row>
    <row r="214" spans="1:13" s="81" customFormat="1" x14ac:dyDescent="0.25">
      <c r="A214" s="79">
        <v>211</v>
      </c>
      <c r="B214" s="79">
        <v>37</v>
      </c>
      <c r="C214" s="79">
        <v>37</v>
      </c>
      <c r="D214" s="94"/>
      <c r="E214" s="79">
        <v>1426.5880826737589</v>
      </c>
      <c r="F214" s="79">
        <v>44.049818579976467</v>
      </c>
      <c r="G214" s="80">
        <v>33.326369537352527</v>
      </c>
      <c r="H214" s="79">
        <v>0</v>
      </c>
      <c r="I214" s="80">
        <v>-6.7199315199413396</v>
      </c>
      <c r="J214" s="103">
        <v>3</v>
      </c>
      <c r="K214" s="103">
        <v>1.1708305611115979</v>
      </c>
      <c r="L214" s="103">
        <v>3.301742182334706</v>
      </c>
      <c r="M214" s="103">
        <v>15.261066372315501</v>
      </c>
    </row>
    <row r="215" spans="1:13" s="81" customFormat="1" x14ac:dyDescent="0.25">
      <c r="A215" s="79">
        <v>212</v>
      </c>
      <c r="B215" s="79">
        <v>39</v>
      </c>
      <c r="C215" s="79">
        <v>39</v>
      </c>
      <c r="D215" s="94"/>
      <c r="E215" s="79">
        <v>1503.700952007476</v>
      </c>
      <c r="F215" s="79">
        <v>44.243055365098812</v>
      </c>
      <c r="G215" s="80">
        <v>23.26235495203623</v>
      </c>
      <c r="H215" s="79">
        <v>0</v>
      </c>
      <c r="I215" s="80">
        <v>-6.7199315199413396</v>
      </c>
      <c r="J215" s="103">
        <v>3</v>
      </c>
      <c r="K215" s="103">
        <v>0.81725901979041105</v>
      </c>
      <c r="L215" s="103">
        <v>2.3046704358089589</v>
      </c>
      <c r="M215" s="103">
        <v>9.0118363111353688</v>
      </c>
    </row>
    <row r="216" spans="1:13" s="81" customFormat="1" x14ac:dyDescent="0.25">
      <c r="A216" s="79">
        <v>213</v>
      </c>
      <c r="B216" s="79">
        <v>40</v>
      </c>
      <c r="C216" s="79">
        <v>40</v>
      </c>
      <c r="D216" s="94"/>
      <c r="E216" s="79">
        <v>1542.2573866743339</v>
      </c>
      <c r="F216" s="79">
        <v>44.353926358636983</v>
      </c>
      <c r="G216" s="80">
        <v>27.084457127662809</v>
      </c>
      <c r="H216" s="79">
        <v>0</v>
      </c>
      <c r="I216" s="80">
        <v>-6.7199315199413396</v>
      </c>
      <c r="J216" s="103">
        <v>3</v>
      </c>
      <c r="K216" s="103">
        <v>0.9515380936000879</v>
      </c>
      <c r="L216" s="103">
        <v>2.6833374239522478</v>
      </c>
      <c r="M216" s="103">
        <v>11.217145834960441</v>
      </c>
    </row>
    <row r="217" spans="1:13" s="81" customFormat="1" x14ac:dyDescent="0.25">
      <c r="A217" s="79">
        <v>214</v>
      </c>
      <c r="B217" s="79">
        <v>41.796813964843793</v>
      </c>
      <c r="C217" s="79">
        <v>41.796813964843793</v>
      </c>
      <c r="D217" s="94"/>
      <c r="E217" s="79">
        <v>1611.5361269183329</v>
      </c>
      <c r="F217" s="79">
        <v>44.454714799719312</v>
      </c>
      <c r="G217" s="80">
        <v>23.133979868273315</v>
      </c>
      <c r="H217" s="79">
        <v>0</v>
      </c>
      <c r="I217" s="80">
        <v>-6.7199315199413396</v>
      </c>
      <c r="J217" s="103">
        <v>3</v>
      </c>
      <c r="K217" s="103">
        <v>0.81274891342594746</v>
      </c>
      <c r="L217" s="103">
        <v>2.2919519358611722</v>
      </c>
      <c r="M217" s="103">
        <v>8.5645263433268735</v>
      </c>
    </row>
    <row r="218" spans="1:13" s="81" customFormat="1" x14ac:dyDescent="0.25">
      <c r="A218" s="79">
        <v>215</v>
      </c>
      <c r="B218" s="79">
        <v>42.014709472656307</v>
      </c>
      <c r="C218" s="79">
        <v>42.014709472656307</v>
      </c>
      <c r="D218" s="94"/>
      <c r="E218" s="79">
        <v>1619.9374008295069</v>
      </c>
      <c r="F218" s="79">
        <v>44.604366580222177</v>
      </c>
      <c r="G218" s="80">
        <v>22.898660627378149</v>
      </c>
      <c r="H218" s="79">
        <v>0</v>
      </c>
      <c r="I218" s="80">
        <v>-6.7199315199413396</v>
      </c>
      <c r="J218" s="103">
        <v>3</v>
      </c>
      <c r="K218" s="103">
        <v>0.80448161750735547</v>
      </c>
      <c r="L218" s="103">
        <v>2.2686381613707418</v>
      </c>
      <c r="M218" s="103">
        <v>8.3900284688301738</v>
      </c>
    </row>
    <row r="219" spans="1:13" s="81" customFormat="1" x14ac:dyDescent="0.25">
      <c r="A219" s="79">
        <v>216</v>
      </c>
      <c r="B219" s="79">
        <v>44</v>
      </c>
      <c r="C219" s="79">
        <v>44</v>
      </c>
      <c r="D219" s="94"/>
      <c r="E219" s="79">
        <v>1696.4831253417681</v>
      </c>
      <c r="F219" s="79">
        <v>44.754018360725063</v>
      </c>
      <c r="G219" s="80">
        <v>36.22385895106332</v>
      </c>
      <c r="H219" s="79">
        <v>0</v>
      </c>
      <c r="I219" s="80">
        <v>-6.7199315199413396</v>
      </c>
      <c r="J219" s="103">
        <v>3</v>
      </c>
      <c r="K219" s="103">
        <v>1.2726259022533211</v>
      </c>
      <c r="L219" s="103">
        <v>3.5888050443543649</v>
      </c>
      <c r="M219" s="103">
        <v>16.275393296123781</v>
      </c>
    </row>
    <row r="220" spans="1:13" s="81" customFormat="1" x14ac:dyDescent="0.25">
      <c r="A220" s="79">
        <v>217</v>
      </c>
      <c r="B220" s="79">
        <v>46</v>
      </c>
      <c r="C220" s="79">
        <v>46</v>
      </c>
      <c r="D220" s="94"/>
      <c r="E220" s="79">
        <v>1307.256080893126</v>
      </c>
      <c r="F220" s="79">
        <v>44.908034355008873</v>
      </c>
      <c r="G220" s="80">
        <v>31.964996396619906</v>
      </c>
      <c r="H220" s="79">
        <v>0</v>
      </c>
      <c r="I220" s="80">
        <v>-6.7199315199413396</v>
      </c>
      <c r="J220" s="103">
        <v>4</v>
      </c>
      <c r="K220" s="103">
        <v>1.123002450808142</v>
      </c>
      <c r="L220" s="103">
        <v>3.1668669112789591</v>
      </c>
      <c r="M220" s="103">
        <v>14.715564634590971</v>
      </c>
    </row>
    <row r="221" spans="1:13" s="81" customFormat="1" x14ac:dyDescent="0.25">
      <c r="A221" s="79">
        <v>218</v>
      </c>
      <c r="B221" s="79">
        <v>48</v>
      </c>
      <c r="C221" s="79">
        <v>48</v>
      </c>
      <c r="D221" s="94"/>
      <c r="E221" s="79">
        <v>1364.093301801523</v>
      </c>
      <c r="F221" s="79">
        <v>45.066639985465827</v>
      </c>
      <c r="G221" s="80">
        <v>33.55083659718936</v>
      </c>
      <c r="H221" s="79">
        <v>0</v>
      </c>
      <c r="I221" s="80">
        <v>-6.7199315199413396</v>
      </c>
      <c r="J221" s="103">
        <v>4</v>
      </c>
      <c r="K221" s="103">
        <v>1.1787165954222141</v>
      </c>
      <c r="L221" s="103">
        <v>3.3239807990906431</v>
      </c>
      <c r="M221" s="103">
        <v>15.530974760199991</v>
      </c>
    </row>
    <row r="222" spans="1:13" s="81" customFormat="1" x14ac:dyDescent="0.25">
      <c r="A222" s="79">
        <v>219</v>
      </c>
      <c r="B222" s="79">
        <v>50</v>
      </c>
      <c r="C222" s="79">
        <v>50</v>
      </c>
      <c r="D222" s="94"/>
      <c r="E222" s="79">
        <v>1420.9305227099201</v>
      </c>
      <c r="F222" s="79">
        <v>45.249996445880313</v>
      </c>
      <c r="G222" s="80">
        <v>37.828256016950832</v>
      </c>
      <c r="H222" s="79">
        <v>0</v>
      </c>
      <c r="I222" s="80">
        <v>-6.7199315199413396</v>
      </c>
      <c r="J222" s="103">
        <v>4</v>
      </c>
      <c r="K222" s="103">
        <v>1.328991991418643</v>
      </c>
      <c r="L222" s="103">
        <v>3.747757415800574</v>
      </c>
      <c r="M222" s="103">
        <v>17.914924278749311</v>
      </c>
    </row>
    <row r="223" spans="1:13" s="81" customFormat="1" x14ac:dyDescent="0.25">
      <c r="A223" s="79">
        <v>220</v>
      </c>
      <c r="B223" s="79">
        <v>52</v>
      </c>
      <c r="C223" s="79">
        <v>52</v>
      </c>
      <c r="D223" s="94"/>
      <c r="E223" s="79">
        <v>1477.767743618316</v>
      </c>
      <c r="F223" s="79">
        <v>45.444806096987499</v>
      </c>
      <c r="G223" s="80">
        <v>28.236102518231782</v>
      </c>
      <c r="H223" s="79">
        <v>0</v>
      </c>
      <c r="I223" s="80">
        <v>-6.7199315199413396</v>
      </c>
      <c r="J223" s="103">
        <v>4</v>
      </c>
      <c r="K223" s="103">
        <v>0.99199799480025252</v>
      </c>
      <c r="L223" s="103">
        <v>2.7974343453367121</v>
      </c>
      <c r="M223" s="103">
        <v>12.11425177372216</v>
      </c>
    </row>
    <row r="224" spans="1:13" s="81" customFormat="1" x14ac:dyDescent="0.25">
      <c r="A224" s="79">
        <v>221</v>
      </c>
      <c r="B224" s="79">
        <v>52.369709971313441</v>
      </c>
      <c r="C224" s="79">
        <v>52.369709971313441</v>
      </c>
      <c r="D224" s="94"/>
      <c r="E224" s="79">
        <v>1488.2743872741059</v>
      </c>
      <c r="F224" s="79">
        <v>45.530509903526109</v>
      </c>
      <c r="G224" s="80">
        <v>21.510032419792736</v>
      </c>
      <c r="H224" s="79">
        <v>0</v>
      </c>
      <c r="I224" s="80">
        <v>-6.7199315199413396</v>
      </c>
      <c r="J224" s="103">
        <v>4</v>
      </c>
      <c r="K224" s="103">
        <v>0.75569597520568332</v>
      </c>
      <c r="L224" s="103">
        <v>2.1310626500800272</v>
      </c>
      <c r="M224" s="103">
        <v>8.0018781620241857</v>
      </c>
    </row>
    <row r="225" spans="1:13" s="81" customFormat="1" x14ac:dyDescent="0.25">
      <c r="A225" s="79">
        <v>222</v>
      </c>
      <c r="B225" s="79">
        <v>53</v>
      </c>
      <c r="C225" s="79">
        <v>53</v>
      </c>
      <c r="D225" s="94"/>
      <c r="E225" s="79">
        <v>1506.1863540725151</v>
      </c>
      <c r="F225" s="79">
        <v>45.66395065792527</v>
      </c>
      <c r="G225" s="80">
        <v>19.977712863540013</v>
      </c>
      <c r="H225" s="79">
        <v>0</v>
      </c>
      <c r="I225" s="80">
        <v>-6.7199315199413396</v>
      </c>
      <c r="J225" s="103">
        <v>4</v>
      </c>
      <c r="K225" s="103">
        <v>0.70186213159308042</v>
      </c>
      <c r="L225" s="103">
        <v>1.9792512110924869</v>
      </c>
      <c r="M225" s="103">
        <v>7.0010828865846468</v>
      </c>
    </row>
    <row r="226" spans="1:13" s="81" customFormat="1" x14ac:dyDescent="0.25">
      <c r="A226" s="79">
        <v>223</v>
      </c>
      <c r="B226" s="79">
        <v>53</v>
      </c>
      <c r="C226" s="79">
        <v>53</v>
      </c>
      <c r="D226" s="94"/>
      <c r="E226" s="79">
        <v>1506.1863540725151</v>
      </c>
      <c r="F226" s="79">
        <v>45.769304035866689</v>
      </c>
      <c r="G226" s="80">
        <v>23.432811582664343</v>
      </c>
      <c r="H226" s="79">
        <v>0</v>
      </c>
      <c r="I226" s="80">
        <v>-6.7199315199413396</v>
      </c>
      <c r="J226" s="103">
        <v>4</v>
      </c>
      <c r="K226" s="103">
        <v>0.82324754585112758</v>
      </c>
      <c r="L226" s="103">
        <v>2.3215580793001802</v>
      </c>
      <c r="M226" s="103">
        <v>9.120732939376385</v>
      </c>
    </row>
    <row r="227" spans="1:13" s="81" customFormat="1" x14ac:dyDescent="0.25">
      <c r="A227" s="79">
        <v>224</v>
      </c>
      <c r="B227" s="79">
        <v>54</v>
      </c>
      <c r="C227" s="79">
        <v>54</v>
      </c>
      <c r="D227" s="94"/>
      <c r="E227" s="79">
        <v>1534.604964526713</v>
      </c>
      <c r="F227" s="79">
        <v>45.884040401265871</v>
      </c>
      <c r="G227" s="80">
        <v>23.083508817767211</v>
      </c>
      <c r="H227" s="79">
        <v>0</v>
      </c>
      <c r="I227" s="80">
        <v>-6.7199315199413396</v>
      </c>
      <c r="J227" s="103">
        <v>4</v>
      </c>
      <c r="K227" s="103">
        <v>0.81097575153629953</v>
      </c>
      <c r="L227" s="103">
        <v>2.2869516193323651</v>
      </c>
      <c r="M227" s="103">
        <v>8.814150554753331</v>
      </c>
    </row>
    <row r="228" spans="1:13" s="81" customFormat="1" x14ac:dyDescent="0.25">
      <c r="A228" s="79">
        <v>225</v>
      </c>
      <c r="B228" s="79">
        <v>54</v>
      </c>
      <c r="C228" s="79">
        <v>54</v>
      </c>
      <c r="D228" s="94"/>
      <c r="E228" s="79">
        <v>1534.604964526713</v>
      </c>
      <c r="F228" s="79">
        <v>46.023485171574272</v>
      </c>
      <c r="G228" s="80">
        <v>23.370592815476861</v>
      </c>
      <c r="H228" s="79">
        <v>0</v>
      </c>
      <c r="I228" s="80">
        <v>-6.7199315199413396</v>
      </c>
      <c r="J228" s="103">
        <v>4</v>
      </c>
      <c r="K228" s="103">
        <v>0.82106166016633553</v>
      </c>
      <c r="L228" s="103">
        <v>2.315393881669066</v>
      </c>
      <c r="M228" s="103">
        <v>8.9912524672925276</v>
      </c>
    </row>
    <row r="229" spans="1:13" s="81" customFormat="1" x14ac:dyDescent="0.25">
      <c r="A229" s="79">
        <v>226</v>
      </c>
      <c r="B229" s="79">
        <v>55</v>
      </c>
      <c r="C229" s="79">
        <v>55</v>
      </c>
      <c r="D229" s="94"/>
      <c r="E229" s="79">
        <v>1268.0455930512569</v>
      </c>
      <c r="F229" s="79">
        <v>46.162929941882673</v>
      </c>
      <c r="G229" s="80">
        <v>22.042299469464702</v>
      </c>
      <c r="H229" s="79">
        <v>0</v>
      </c>
      <c r="I229" s="80">
        <v>-6.7199315199413396</v>
      </c>
      <c r="J229" s="103">
        <v>5</v>
      </c>
      <c r="K229" s="103">
        <v>0.77439571769429016</v>
      </c>
      <c r="L229" s="103">
        <v>2.1837959238978981</v>
      </c>
      <c r="M229" s="103">
        <v>8.9828495507628627</v>
      </c>
    </row>
    <row r="230" spans="1:13" s="81" customFormat="1" x14ac:dyDescent="0.25">
      <c r="A230" s="79">
        <v>227</v>
      </c>
      <c r="B230" s="79">
        <v>55</v>
      </c>
      <c r="C230" s="79">
        <v>55</v>
      </c>
      <c r="D230" s="94"/>
      <c r="E230" s="79">
        <v>1268.0455930512569</v>
      </c>
      <c r="F230" s="79">
        <v>46.338230014556409</v>
      </c>
      <c r="G230" s="80">
        <v>21.160120570377387</v>
      </c>
      <c r="H230" s="79">
        <v>0</v>
      </c>
      <c r="I230" s="80">
        <v>-6.7199315199413396</v>
      </c>
      <c r="J230" s="103">
        <v>5</v>
      </c>
      <c r="K230" s="103">
        <v>0.7434027823773619</v>
      </c>
      <c r="L230" s="103">
        <v>2.0963958463041599</v>
      </c>
      <c r="M230" s="103">
        <v>8.4586190152666934</v>
      </c>
    </row>
    <row r="231" spans="1:13" s="81" customFormat="1" x14ac:dyDescent="0.25">
      <c r="A231" s="79">
        <v>228</v>
      </c>
      <c r="B231" s="79">
        <v>56</v>
      </c>
      <c r="C231" s="79">
        <v>56</v>
      </c>
      <c r="D231" s="94"/>
      <c r="E231" s="79">
        <v>1291.100967470371</v>
      </c>
      <c r="F231" s="79">
        <v>46.524389120849747</v>
      </c>
      <c r="G231" s="80">
        <v>24.730818703959365</v>
      </c>
      <c r="H231" s="79">
        <v>0</v>
      </c>
      <c r="I231" s="80">
        <v>-6.7199315199413396</v>
      </c>
      <c r="J231" s="103">
        <v>5</v>
      </c>
      <c r="K231" s="103">
        <v>0.8688494649095283</v>
      </c>
      <c r="L231" s="103">
        <v>2.4501554910448702</v>
      </c>
      <c r="M231" s="103">
        <v>10.522000476801759</v>
      </c>
    </row>
    <row r="232" spans="1:13" s="81" customFormat="1" x14ac:dyDescent="0.25">
      <c r="A232" s="79">
        <v>229</v>
      </c>
      <c r="B232" s="79">
        <v>56</v>
      </c>
      <c r="C232" s="79">
        <v>56</v>
      </c>
      <c r="D232" s="94"/>
      <c r="E232" s="79">
        <v>1291.100967470371</v>
      </c>
      <c r="F232" s="79">
        <v>46.632483903454037</v>
      </c>
      <c r="G232" s="80">
        <v>13.464720839699456</v>
      </c>
      <c r="H232" s="79">
        <v>0</v>
      </c>
      <c r="I232" s="80">
        <v>-6.7199315199413396</v>
      </c>
      <c r="J232" s="103">
        <v>5</v>
      </c>
      <c r="K232" s="103">
        <v>0.47304602555903602</v>
      </c>
      <c r="L232" s="103">
        <v>1.3339897920764809</v>
      </c>
      <c r="M232" s="103">
        <v>3.7395485438316229</v>
      </c>
    </row>
    <row r="233" spans="1:13" s="81" customFormat="1" x14ac:dyDescent="0.25">
      <c r="A233" s="79">
        <v>230</v>
      </c>
      <c r="B233" s="79">
        <v>56</v>
      </c>
      <c r="C233" s="79">
        <v>56</v>
      </c>
      <c r="D233" s="94"/>
      <c r="E233" s="79">
        <v>1291.100967470371</v>
      </c>
      <c r="F233" s="79">
        <v>46.706097568967166</v>
      </c>
      <c r="G233" s="80">
        <v>23.356840749326246</v>
      </c>
      <c r="H233" s="79">
        <v>0</v>
      </c>
      <c r="I233" s="80">
        <v>-6.7199315199413396</v>
      </c>
      <c r="J233" s="103">
        <v>5</v>
      </c>
      <c r="K233" s="103">
        <v>0.82057851905162393</v>
      </c>
      <c r="L233" s="103">
        <v>2.314031423725579</v>
      </c>
      <c r="M233" s="103">
        <v>9.708317393266622</v>
      </c>
    </row>
    <row r="234" spans="1:13" s="81" customFormat="1" x14ac:dyDescent="0.25">
      <c r="A234" s="79">
        <v>231</v>
      </c>
      <c r="B234" s="79">
        <v>57</v>
      </c>
      <c r="C234" s="79">
        <v>57</v>
      </c>
      <c r="D234" s="94"/>
      <c r="E234" s="79">
        <v>1314.156341889485</v>
      </c>
      <c r="F234" s="79">
        <v>46.814192351571457</v>
      </c>
      <c r="G234" s="80">
        <v>27.779341120135769</v>
      </c>
      <c r="H234" s="79">
        <v>0</v>
      </c>
      <c r="I234" s="80">
        <v>-6.7199315199413396</v>
      </c>
      <c r="J234" s="103">
        <v>5</v>
      </c>
      <c r="K234" s="103">
        <v>0.97595093622618634</v>
      </c>
      <c r="L234" s="103">
        <v>2.7521816401578452</v>
      </c>
      <c r="M234" s="103">
        <v>12.26875750892655</v>
      </c>
    </row>
    <row r="235" spans="1:13" s="81" customFormat="1" x14ac:dyDescent="0.25">
      <c r="A235" s="79">
        <v>232</v>
      </c>
      <c r="B235" s="79">
        <v>57</v>
      </c>
      <c r="C235" s="79">
        <v>57</v>
      </c>
      <c r="D235" s="94"/>
      <c r="E235" s="79">
        <v>1314.156341889485</v>
      </c>
      <c r="F235" s="79">
        <v>46.903166326399067</v>
      </c>
      <c r="G235" s="80">
        <v>4.24476207219353</v>
      </c>
      <c r="H235" s="79">
        <v>0</v>
      </c>
      <c r="I235" s="80">
        <v>-6.7199315199413396</v>
      </c>
      <c r="J235" s="103">
        <v>5</v>
      </c>
      <c r="K235" s="103">
        <v>0.14912806968671671</v>
      </c>
      <c r="L235" s="103">
        <v>0.42054115651654123</v>
      </c>
      <c r="M235" s="103">
        <v>-2.0724889348519611</v>
      </c>
    </row>
    <row r="236" spans="1:13" s="81" customFormat="1" x14ac:dyDescent="0.25">
      <c r="A236" s="79">
        <v>233</v>
      </c>
      <c r="B236" s="79">
        <v>55</v>
      </c>
      <c r="C236" s="79">
        <v>55</v>
      </c>
      <c r="D236" s="94"/>
      <c r="E236" s="79">
        <v>1268.0455930512569</v>
      </c>
      <c r="F236" s="79">
        <v>46.994682319507888</v>
      </c>
      <c r="G236" s="80">
        <v>3.2095734365799613</v>
      </c>
      <c r="H236" s="79">
        <v>0</v>
      </c>
      <c r="I236" s="80">
        <v>-6.7199315199413396</v>
      </c>
      <c r="J236" s="103">
        <v>5</v>
      </c>
      <c r="K236" s="103">
        <v>0.1127595570669029</v>
      </c>
      <c r="L236" s="103">
        <v>0.31798195092866599</v>
      </c>
      <c r="M236" s="103">
        <v>-2.5399968284641061</v>
      </c>
    </row>
    <row r="237" spans="1:13" s="81" customFormat="1" x14ac:dyDescent="0.25">
      <c r="A237" s="79">
        <v>234</v>
      </c>
      <c r="B237" s="79">
        <v>54</v>
      </c>
      <c r="C237" s="79">
        <v>54</v>
      </c>
      <c r="D237" s="94"/>
      <c r="E237" s="79">
        <v>1534.604964526713</v>
      </c>
      <c r="F237" s="79">
        <v>47.086198312616702</v>
      </c>
      <c r="G237" s="80">
        <v>0</v>
      </c>
      <c r="H237" s="79">
        <v>0</v>
      </c>
      <c r="I237" s="80">
        <v>-6.7199315199413396</v>
      </c>
      <c r="J237" s="103">
        <v>4</v>
      </c>
      <c r="K237" s="103">
        <v>0</v>
      </c>
      <c r="L237" s="103">
        <v>0</v>
      </c>
      <c r="M237" s="103">
        <v>-4.989076040500664</v>
      </c>
    </row>
    <row r="238" spans="1:13" s="81" customFormat="1" x14ac:dyDescent="0.25">
      <c r="A238" s="79">
        <v>235</v>
      </c>
      <c r="B238" s="79">
        <v>51</v>
      </c>
      <c r="C238" s="79">
        <v>51</v>
      </c>
      <c r="D238" s="94"/>
      <c r="E238" s="79">
        <v>1449.349133164118</v>
      </c>
      <c r="F238" s="79">
        <v>47.096114831379118</v>
      </c>
      <c r="G238" s="80">
        <v>0</v>
      </c>
      <c r="H238" s="79">
        <v>0</v>
      </c>
      <c r="I238" s="80">
        <v>-6.7199315199413396</v>
      </c>
      <c r="J238" s="103">
        <v>4</v>
      </c>
      <c r="K238" s="103">
        <v>0</v>
      </c>
      <c r="L238" s="103">
        <v>0</v>
      </c>
      <c r="M238" s="103">
        <v>-4.9669725915085792</v>
      </c>
    </row>
    <row r="239" spans="1:13" s="81" customFormat="1" x14ac:dyDescent="0.25">
      <c r="A239" s="79">
        <v>236</v>
      </c>
      <c r="B239" s="79">
        <v>49</v>
      </c>
      <c r="C239" s="79">
        <v>49</v>
      </c>
      <c r="D239" s="94"/>
      <c r="E239" s="79">
        <v>1392.511912255721</v>
      </c>
      <c r="F239" s="79">
        <v>47.17951171071568</v>
      </c>
      <c r="G239" s="80">
        <v>10.137413390420523</v>
      </c>
      <c r="H239" s="79">
        <v>0</v>
      </c>
      <c r="I239" s="80">
        <v>-6.7199315199413396</v>
      </c>
      <c r="J239" s="103">
        <v>4</v>
      </c>
      <c r="K239" s="103">
        <v>0.35615020696518351</v>
      </c>
      <c r="L239" s="103">
        <v>1.0043435836418171</v>
      </c>
      <c r="M239" s="103">
        <v>1.322236836623756</v>
      </c>
    </row>
    <row r="240" spans="1:13" s="81" customFormat="1" x14ac:dyDescent="0.25">
      <c r="A240" s="79">
        <v>237</v>
      </c>
      <c r="B240" s="79">
        <v>49</v>
      </c>
      <c r="C240" s="79">
        <v>49</v>
      </c>
      <c r="D240" s="94"/>
      <c r="E240" s="79">
        <v>1392.511912255721</v>
      </c>
      <c r="F240" s="79">
        <v>47.282760188355411</v>
      </c>
      <c r="G240" s="80">
        <v>12.565395970674128</v>
      </c>
      <c r="H240" s="79">
        <v>0</v>
      </c>
      <c r="I240" s="80">
        <v>-6.7199315199413396</v>
      </c>
      <c r="J240" s="103">
        <v>4</v>
      </c>
      <c r="K240" s="103">
        <v>0.44145071362917299</v>
      </c>
      <c r="L240" s="103">
        <v>1.244891012434268</v>
      </c>
      <c r="M240" s="103">
        <v>2.8350138174164821</v>
      </c>
    </row>
    <row r="241" spans="1:13" s="81" customFormat="1" x14ac:dyDescent="0.25">
      <c r="A241" s="79">
        <v>238</v>
      </c>
      <c r="B241" s="79">
        <v>48</v>
      </c>
      <c r="C241" s="79">
        <v>48</v>
      </c>
      <c r="D241" s="94"/>
      <c r="E241" s="79">
        <v>1364.093301801523</v>
      </c>
      <c r="F241" s="79">
        <v>47.386008665995142</v>
      </c>
      <c r="G241" s="80">
        <v>7.5837746052780197</v>
      </c>
      <c r="H241" s="79">
        <v>0</v>
      </c>
      <c r="I241" s="80">
        <v>-6.7199315199413396</v>
      </c>
      <c r="J241" s="103">
        <v>4</v>
      </c>
      <c r="K241" s="103">
        <v>0.266435114286587</v>
      </c>
      <c r="L241" s="103">
        <v>0.75134702228817529</v>
      </c>
      <c r="M241" s="103">
        <v>-0.16596124390679959</v>
      </c>
    </row>
    <row r="242" spans="1:13" s="81" customFormat="1" x14ac:dyDescent="0.25">
      <c r="A242" s="79">
        <v>239</v>
      </c>
      <c r="B242" s="79">
        <v>47.20318603515598</v>
      </c>
      <c r="C242" s="79">
        <v>47.20318603515598</v>
      </c>
      <c r="D242" s="94"/>
      <c r="E242" s="79">
        <v>1341.448956130155</v>
      </c>
      <c r="F242" s="79">
        <v>47.474104540778917</v>
      </c>
      <c r="G242" s="80">
        <v>4.4626285935917283</v>
      </c>
      <c r="H242" s="79">
        <v>0</v>
      </c>
      <c r="I242" s="80">
        <v>-6.7199315199413396</v>
      </c>
      <c r="J242" s="103">
        <v>4</v>
      </c>
      <c r="K242" s="103">
        <v>0.1567822121882029</v>
      </c>
      <c r="L242" s="103">
        <v>0.44212583837073222</v>
      </c>
      <c r="M242" s="103">
        <v>-2.0403504104648968</v>
      </c>
    </row>
    <row r="243" spans="1:13" s="81" customFormat="1" x14ac:dyDescent="0.25">
      <c r="A243" s="79">
        <v>240</v>
      </c>
      <c r="B243" s="79">
        <v>45</v>
      </c>
      <c r="C243" s="79">
        <v>45</v>
      </c>
      <c r="D243" s="94"/>
      <c r="E243" s="79">
        <v>1278.837470438928</v>
      </c>
      <c r="F243" s="79">
        <v>47.567939216979717</v>
      </c>
      <c r="G243" s="80">
        <v>0</v>
      </c>
      <c r="H243" s="79">
        <v>0</v>
      </c>
      <c r="I243" s="80">
        <v>-6.7199315199413396</v>
      </c>
      <c r="J243" s="103">
        <v>4</v>
      </c>
      <c r="K243" s="103">
        <v>0</v>
      </c>
      <c r="L243" s="103">
        <v>0</v>
      </c>
      <c r="M243" s="103">
        <v>-4.3037476147855829</v>
      </c>
    </row>
    <row r="244" spans="1:13" s="81" customFormat="1" x14ac:dyDescent="0.25">
      <c r="A244" s="79">
        <v>241</v>
      </c>
      <c r="B244" s="79">
        <v>42</v>
      </c>
      <c r="C244" s="79">
        <v>42</v>
      </c>
      <c r="D244" s="94"/>
      <c r="E244" s="79">
        <v>1193.581639076333</v>
      </c>
      <c r="F244" s="79">
        <v>47.675170433607633</v>
      </c>
      <c r="G244" s="80">
        <v>0</v>
      </c>
      <c r="H244" s="79">
        <v>0</v>
      </c>
      <c r="I244" s="80">
        <v>-6.7199315199413396</v>
      </c>
      <c r="J244" s="103">
        <v>4</v>
      </c>
      <c r="K244" s="103">
        <v>0</v>
      </c>
      <c r="L244" s="103">
        <v>0</v>
      </c>
      <c r="M244" s="103">
        <v>-3.9834734450598548</v>
      </c>
    </row>
    <row r="245" spans="1:13" s="81" customFormat="1" x14ac:dyDescent="0.25">
      <c r="A245" s="79">
        <v>242</v>
      </c>
      <c r="B245" s="79">
        <v>39.495442456054519</v>
      </c>
      <c r="C245" s="79">
        <v>39.495442456054519</v>
      </c>
      <c r="D245" s="94"/>
      <c r="E245" s="79">
        <v>1522.8034466955301</v>
      </c>
      <c r="F245" s="79">
        <v>47.758467474436863</v>
      </c>
      <c r="G245" s="80">
        <v>0</v>
      </c>
      <c r="H245" s="79">
        <v>0</v>
      </c>
      <c r="I245" s="80">
        <v>-6.7199315199413396</v>
      </c>
      <c r="J245" s="103">
        <v>3</v>
      </c>
      <c r="K245" s="103">
        <v>0</v>
      </c>
      <c r="L245" s="103">
        <v>0</v>
      </c>
      <c r="M245" s="103">
        <v>-5.2627819937847136</v>
      </c>
    </row>
    <row r="246" spans="1:13" s="81" customFormat="1" x14ac:dyDescent="0.25">
      <c r="A246" s="79">
        <v>243</v>
      </c>
      <c r="B246" s="79">
        <v>37</v>
      </c>
      <c r="C246" s="79">
        <v>37</v>
      </c>
      <c r="D246" s="94"/>
      <c r="E246" s="79">
        <v>1426.5880826737589</v>
      </c>
      <c r="F246" s="79">
        <v>47.81630220252314</v>
      </c>
      <c r="G246" s="80">
        <v>0</v>
      </c>
      <c r="H246" s="79">
        <v>0</v>
      </c>
      <c r="I246" s="80">
        <v>-6.7199315199413396</v>
      </c>
      <c r="J246" s="103">
        <v>3</v>
      </c>
      <c r="K246" s="103">
        <v>0</v>
      </c>
      <c r="L246" s="103">
        <v>0</v>
      </c>
      <c r="M246" s="103">
        <v>-4.591427176197751</v>
      </c>
    </row>
    <row r="247" spans="1:13" s="81" customFormat="1" x14ac:dyDescent="0.25">
      <c r="A247" s="79">
        <v>244</v>
      </c>
      <c r="B247" s="79">
        <v>35.084564124420083</v>
      </c>
      <c r="C247" s="79">
        <v>35.084564124420083</v>
      </c>
      <c r="D247" s="94"/>
      <c r="E247" s="79">
        <v>1352.7357044784051</v>
      </c>
      <c r="F247" s="79">
        <v>47.891628434271936</v>
      </c>
      <c r="G247" s="80">
        <v>0</v>
      </c>
      <c r="H247" s="79">
        <v>0</v>
      </c>
      <c r="I247" s="80">
        <v>-6.7199315199413396</v>
      </c>
      <c r="J247" s="103">
        <v>3</v>
      </c>
      <c r="K247" s="103">
        <v>0</v>
      </c>
      <c r="L247" s="103">
        <v>0</v>
      </c>
      <c r="M247" s="103">
        <v>-4.5873203832876834</v>
      </c>
    </row>
    <row r="248" spans="1:13" s="81" customFormat="1" x14ac:dyDescent="0.25">
      <c r="A248" s="79">
        <v>245</v>
      </c>
      <c r="B248" s="79">
        <v>31.273071289062251</v>
      </c>
      <c r="C248" s="79">
        <v>31.273071289062251</v>
      </c>
      <c r="D248" s="94"/>
      <c r="E248" s="79">
        <v>1205.778129988732</v>
      </c>
      <c r="F248" s="79">
        <v>48.001178333991838</v>
      </c>
      <c r="G248" s="80">
        <v>0</v>
      </c>
      <c r="H248" s="79">
        <v>0</v>
      </c>
      <c r="I248" s="80">
        <v>-6.7199315199413396</v>
      </c>
      <c r="J248" s="103">
        <v>3</v>
      </c>
      <c r="K248" s="103">
        <v>0</v>
      </c>
      <c r="L248" s="103">
        <v>0</v>
      </c>
      <c r="M248" s="103">
        <v>-4.0288565319964151</v>
      </c>
    </row>
    <row r="249" spans="1:13" s="81" customFormat="1" x14ac:dyDescent="0.25">
      <c r="A249" s="79">
        <v>246</v>
      </c>
      <c r="B249" s="79">
        <v>28.735951647155559</v>
      </c>
      <c r="C249" s="79">
        <v>28.735951647155559</v>
      </c>
      <c r="D249" s="94"/>
      <c r="E249" s="79">
        <v>1107.955842273554</v>
      </c>
      <c r="F249" s="79">
        <v>48.086827792956917</v>
      </c>
      <c r="G249" s="80">
        <v>0</v>
      </c>
      <c r="H249" s="79">
        <v>0</v>
      </c>
      <c r="I249" s="80">
        <v>-6.7199315199413396</v>
      </c>
      <c r="J249" s="103">
        <v>3</v>
      </c>
      <c r="K249" s="103">
        <v>0</v>
      </c>
      <c r="L249" s="103">
        <v>0</v>
      </c>
      <c r="M249" s="103">
        <v>-3.6687553103742578</v>
      </c>
    </row>
    <row r="250" spans="1:13" s="81" customFormat="1" x14ac:dyDescent="0.25">
      <c r="A250" s="79">
        <v>247</v>
      </c>
      <c r="B250" s="79">
        <v>26</v>
      </c>
      <c r="C250" s="79">
        <v>26</v>
      </c>
      <c r="D250" s="94"/>
      <c r="E250" s="79">
        <v>1601.907036235275</v>
      </c>
      <c r="F250" s="79">
        <v>48.153155026596572</v>
      </c>
      <c r="G250" s="80">
        <v>0</v>
      </c>
      <c r="H250" s="79">
        <v>0</v>
      </c>
      <c r="I250" s="80">
        <v>-6.7199315199413396</v>
      </c>
      <c r="J250" s="103">
        <v>2</v>
      </c>
      <c r="K250" s="103">
        <v>0</v>
      </c>
      <c r="L250" s="103">
        <v>0</v>
      </c>
      <c r="M250" s="103">
        <v>-5.5886603473501228</v>
      </c>
    </row>
    <row r="251" spans="1:13" s="81" customFormat="1" x14ac:dyDescent="0.25">
      <c r="A251" s="79">
        <v>248</v>
      </c>
      <c r="B251" s="79">
        <v>23</v>
      </c>
      <c r="C251" s="79">
        <v>23</v>
      </c>
      <c r="D251" s="94"/>
      <c r="E251" s="79">
        <v>1417.0716089773589</v>
      </c>
      <c r="F251" s="79">
        <v>48.258062896742658</v>
      </c>
      <c r="G251" s="80">
        <v>0</v>
      </c>
      <c r="H251" s="79">
        <v>0</v>
      </c>
      <c r="I251" s="80">
        <v>-6.7199315199413396</v>
      </c>
      <c r="J251" s="103">
        <v>2</v>
      </c>
      <c r="K251" s="103">
        <v>0</v>
      </c>
      <c r="L251" s="103">
        <v>0</v>
      </c>
      <c r="M251" s="103">
        <v>-4.1953712291337721</v>
      </c>
    </row>
    <row r="252" spans="1:13" s="81" customFormat="1" x14ac:dyDescent="0.25">
      <c r="A252" s="79">
        <v>249</v>
      </c>
      <c r="B252" s="79">
        <v>21.541320571441489</v>
      </c>
      <c r="C252" s="79">
        <v>21.541320571441489</v>
      </c>
      <c r="D252" s="94"/>
      <c r="E252" s="79">
        <v>1327.1997305073769</v>
      </c>
      <c r="F252" s="79">
        <v>48.322910844049133</v>
      </c>
      <c r="G252" s="80">
        <v>6.8586422025602456</v>
      </c>
      <c r="H252" s="79">
        <v>0</v>
      </c>
      <c r="I252" s="80">
        <v>-6.7199315199413396</v>
      </c>
      <c r="J252" s="103">
        <v>2</v>
      </c>
      <c r="K252" s="103">
        <v>0.24095957675458321</v>
      </c>
      <c r="L252" s="103">
        <v>0.67950600644792458</v>
      </c>
      <c r="M252" s="103">
        <v>-0.47099233029884841</v>
      </c>
    </row>
    <row r="253" spans="1:13" s="81" customFormat="1" x14ac:dyDescent="0.25">
      <c r="A253" s="79">
        <v>250</v>
      </c>
      <c r="B253" s="79">
        <v>21</v>
      </c>
      <c r="C253" s="79">
        <v>21</v>
      </c>
      <c r="D253" s="94"/>
      <c r="E253" s="79">
        <v>1293.8479908054151</v>
      </c>
      <c r="F253" s="79">
        <v>48.433258187852381</v>
      </c>
      <c r="G253" s="80">
        <v>9.3539049447820464</v>
      </c>
      <c r="H253" s="79">
        <v>0</v>
      </c>
      <c r="I253" s="80">
        <v>-6.7199315199413396</v>
      </c>
      <c r="J253" s="103">
        <v>2</v>
      </c>
      <c r="K253" s="103">
        <v>0.32862378732279213</v>
      </c>
      <c r="L253" s="103">
        <v>0.92671908025027361</v>
      </c>
      <c r="M253" s="103">
        <v>1.209814380629217</v>
      </c>
    </row>
    <row r="254" spans="1:13" s="81" customFormat="1" x14ac:dyDescent="0.25">
      <c r="A254" s="79">
        <v>251</v>
      </c>
      <c r="B254" s="79">
        <v>20.333190917968519</v>
      </c>
      <c r="C254" s="79">
        <v>20.333190917968519</v>
      </c>
      <c r="D254" s="94"/>
      <c r="E254" s="79">
        <v>1252.7646769464991</v>
      </c>
      <c r="F254" s="79">
        <v>48.543605531655629</v>
      </c>
      <c r="G254" s="80">
        <v>4.3972562957264421</v>
      </c>
      <c r="H254" s="79">
        <v>0</v>
      </c>
      <c r="I254" s="80">
        <v>-6.7199315199413396</v>
      </c>
      <c r="J254" s="103">
        <v>2</v>
      </c>
      <c r="K254" s="103">
        <v>0.15448553585491731</v>
      </c>
      <c r="L254" s="103">
        <v>0.43564921111086691</v>
      </c>
      <c r="M254" s="103">
        <v>-1.723616242542984</v>
      </c>
    </row>
    <row r="255" spans="1:13" s="81" customFormat="1" x14ac:dyDescent="0.25">
      <c r="A255" s="79">
        <v>252</v>
      </c>
      <c r="B255" s="79">
        <v>18.34173583984353</v>
      </c>
      <c r="C255" s="79">
        <v>18.34173583984353</v>
      </c>
      <c r="D255" s="94"/>
      <c r="E255" s="79">
        <v>1130.0675268697721</v>
      </c>
      <c r="F255" s="79">
        <v>48.659691676875887</v>
      </c>
      <c r="G255" s="80">
        <v>1.9950141389646336</v>
      </c>
      <c r="H255" s="79">
        <v>0</v>
      </c>
      <c r="I255" s="80">
        <v>-6.7199315199413396</v>
      </c>
      <c r="J255" s="103">
        <v>2</v>
      </c>
      <c r="K255" s="103">
        <v>7.0089348350156164E-2</v>
      </c>
      <c r="L255" s="103">
        <v>0.1976519623474404</v>
      </c>
      <c r="M255" s="103">
        <v>-2.7498039174698228</v>
      </c>
    </row>
    <row r="256" spans="1:13" s="81" customFormat="1" x14ac:dyDescent="0.25">
      <c r="A256" s="79">
        <v>253</v>
      </c>
      <c r="B256" s="79">
        <v>17</v>
      </c>
      <c r="C256" s="79">
        <v>17</v>
      </c>
      <c r="D256" s="94"/>
      <c r="E256" s="79">
        <v>1047.400754461526</v>
      </c>
      <c r="F256" s="79">
        <v>48.731596488489437</v>
      </c>
      <c r="G256" s="80">
        <v>5.9786335043643799</v>
      </c>
      <c r="H256" s="79">
        <v>0</v>
      </c>
      <c r="I256" s="80">
        <v>-6.7199315199413396</v>
      </c>
      <c r="J256" s="103">
        <v>2</v>
      </c>
      <c r="K256" s="103">
        <v>0.21004288549191999</v>
      </c>
      <c r="L256" s="103">
        <v>0.59232093708721445</v>
      </c>
      <c r="M256" s="103">
        <v>8.347103304627318E-3</v>
      </c>
    </row>
    <row r="257" spans="1:13" s="81" customFormat="1" x14ac:dyDescent="0.25">
      <c r="A257" s="79">
        <v>254</v>
      </c>
      <c r="B257" s="79">
        <v>17</v>
      </c>
      <c r="C257" s="79">
        <v>17</v>
      </c>
      <c r="D257" s="94"/>
      <c r="E257" s="79">
        <v>1047.400754461526</v>
      </c>
      <c r="F257" s="79">
        <v>48.801039849304431</v>
      </c>
      <c r="G257" s="80">
        <v>9.4725675167832506</v>
      </c>
      <c r="H257" s="79">
        <v>0</v>
      </c>
      <c r="I257" s="80">
        <v>-6.7199315199413396</v>
      </c>
      <c r="J257" s="103">
        <v>2</v>
      </c>
      <c r="K257" s="103">
        <v>0.33279267123327622</v>
      </c>
      <c r="L257" s="103">
        <v>0.93847533287783891</v>
      </c>
      <c r="M257" s="103">
        <v>2.122511550164214</v>
      </c>
    </row>
    <row r="258" spans="1:13" s="81" customFormat="1" x14ac:dyDescent="0.25">
      <c r="A258" s="79">
        <v>255</v>
      </c>
      <c r="B258" s="79">
        <v>17</v>
      </c>
      <c r="C258" s="79">
        <v>17</v>
      </c>
      <c r="D258" s="94"/>
      <c r="E258" s="79">
        <v>1047.400754461526</v>
      </c>
      <c r="F258" s="79">
        <v>48.881948720729383</v>
      </c>
      <c r="G258" s="80">
        <v>5.9985976763528663</v>
      </c>
      <c r="H258" s="79">
        <v>0</v>
      </c>
      <c r="I258" s="80">
        <v>-6.7199315199413396</v>
      </c>
      <c r="J258" s="103">
        <v>2</v>
      </c>
      <c r="K258" s="103">
        <v>0.21074427190201811</v>
      </c>
      <c r="L258" s="103">
        <v>0.59429884676369094</v>
      </c>
      <c r="M258" s="103">
        <v>2.1324325627120808E-2</v>
      </c>
    </row>
    <row r="259" spans="1:13" s="81" customFormat="1" x14ac:dyDescent="0.25">
      <c r="A259" s="79">
        <v>256</v>
      </c>
      <c r="B259" s="79">
        <v>16</v>
      </c>
      <c r="C259" s="79">
        <v>16</v>
      </c>
      <c r="D259" s="94"/>
      <c r="E259" s="79">
        <v>985.78894537555379</v>
      </c>
      <c r="F259" s="79">
        <v>48.951392081544377</v>
      </c>
      <c r="G259" s="80">
        <v>5.0863261965838529</v>
      </c>
      <c r="H259" s="79">
        <v>0</v>
      </c>
      <c r="I259" s="80">
        <v>-6.7199315199413396</v>
      </c>
      <c r="J259" s="103">
        <v>2</v>
      </c>
      <c r="K259" s="103">
        <v>0.17869411632335819</v>
      </c>
      <c r="L259" s="103">
        <v>0.50391740803187024</v>
      </c>
      <c r="M259" s="103">
        <v>-0.32003651840476499</v>
      </c>
    </row>
    <row r="260" spans="1:13" s="81" customFormat="1" x14ac:dyDescent="0.25">
      <c r="A260" s="79">
        <v>257</v>
      </c>
      <c r="B260" s="79">
        <v>15</v>
      </c>
      <c r="C260" s="79">
        <v>15</v>
      </c>
      <c r="D260" s="94"/>
      <c r="E260" s="79">
        <v>1786.546247540688</v>
      </c>
      <c r="F260" s="79">
        <v>49.009524644233423</v>
      </c>
      <c r="G260" s="80">
        <v>9.2514929611358259</v>
      </c>
      <c r="H260" s="79">
        <v>0</v>
      </c>
      <c r="I260" s="80">
        <v>-6.7199315199413396</v>
      </c>
      <c r="J260" s="103">
        <v>1</v>
      </c>
      <c r="K260" s="103">
        <v>0.32502582324984791</v>
      </c>
      <c r="L260" s="103">
        <v>0.91657282156457087</v>
      </c>
      <c r="M260" s="103">
        <v>-0.89166107383172111</v>
      </c>
    </row>
    <row r="261" spans="1:13" s="81" customFormat="1" x14ac:dyDescent="0.25">
      <c r="A261" s="79">
        <v>258</v>
      </c>
      <c r="B261" s="79">
        <v>14</v>
      </c>
      <c r="C261" s="79">
        <v>14</v>
      </c>
      <c r="D261" s="94"/>
      <c r="E261" s="79">
        <v>1667.443164371309</v>
      </c>
      <c r="F261" s="79">
        <v>49.14680739555876</v>
      </c>
      <c r="G261" s="80">
        <v>14.513558075018073</v>
      </c>
      <c r="H261" s="79">
        <v>0</v>
      </c>
      <c r="I261" s="80">
        <v>-6.7199315199413396</v>
      </c>
      <c r="J261" s="103">
        <v>1</v>
      </c>
      <c r="K261" s="103">
        <v>0.50989404428386198</v>
      </c>
      <c r="L261" s="103">
        <v>1.4379012048804909</v>
      </c>
      <c r="M261" s="103">
        <v>3.0003742719312929</v>
      </c>
    </row>
    <row r="262" spans="1:13" s="81" customFormat="1" x14ac:dyDescent="0.25">
      <c r="A262" s="79">
        <v>259</v>
      </c>
      <c r="B262" s="79">
        <v>16</v>
      </c>
      <c r="C262" s="79">
        <v>16</v>
      </c>
      <c r="D262" s="94"/>
      <c r="E262" s="79">
        <v>1905.649330710067</v>
      </c>
      <c r="F262" s="79">
        <v>49.254376221874253</v>
      </c>
      <c r="G262" s="80">
        <v>22.337409198885972</v>
      </c>
      <c r="H262" s="79">
        <v>0</v>
      </c>
      <c r="I262" s="80">
        <v>-6.7199315199413396</v>
      </c>
      <c r="J262" s="103">
        <v>1</v>
      </c>
      <c r="K262" s="103">
        <v>0.78476358838901228</v>
      </c>
      <c r="L262" s="103">
        <v>2.213033319257014</v>
      </c>
      <c r="M262" s="103">
        <v>6.9151769008948323</v>
      </c>
    </row>
    <row r="263" spans="1:13" s="81" customFormat="1" x14ac:dyDescent="0.25">
      <c r="A263" s="79">
        <v>260</v>
      </c>
      <c r="B263" s="79">
        <v>18</v>
      </c>
      <c r="C263" s="79">
        <v>18</v>
      </c>
      <c r="D263" s="94"/>
      <c r="E263" s="79">
        <v>2143.8554970488258</v>
      </c>
      <c r="F263" s="79">
        <v>49.309541324957799</v>
      </c>
      <c r="G263" s="80">
        <v>26.210077585851476</v>
      </c>
      <c r="H263" s="79">
        <v>0</v>
      </c>
      <c r="I263" s="80">
        <v>-6.7199315199413396</v>
      </c>
      <c r="J263" s="103">
        <v>1</v>
      </c>
      <c r="K263" s="103">
        <v>0.92081916730311963</v>
      </c>
      <c r="L263" s="103">
        <v>2.5967100517947972</v>
      </c>
      <c r="M263" s="103">
        <v>8.2027631210884788</v>
      </c>
    </row>
    <row r="264" spans="1:13" s="81" customFormat="1" x14ac:dyDescent="0.25">
      <c r="A264" s="79">
        <v>261</v>
      </c>
      <c r="B264" s="79">
        <v>21</v>
      </c>
      <c r="C264" s="79">
        <v>21</v>
      </c>
      <c r="D264" s="94"/>
      <c r="E264" s="79">
        <v>2501.164746556964</v>
      </c>
      <c r="F264" s="79">
        <v>49.34822407625542</v>
      </c>
      <c r="G264" s="80">
        <v>35.155195814075547</v>
      </c>
      <c r="H264" s="79">
        <v>0</v>
      </c>
      <c r="I264" s="80">
        <v>-6.7199315199413396</v>
      </c>
      <c r="J264" s="103">
        <v>1</v>
      </c>
      <c r="K264" s="103">
        <v>1.235081354866715</v>
      </c>
      <c r="L264" s="103">
        <v>3.4829294207241368</v>
      </c>
      <c r="M264" s="103">
        <v>11.75582050243923</v>
      </c>
    </row>
    <row r="265" spans="1:13" s="81" customFormat="1" x14ac:dyDescent="0.25">
      <c r="A265" s="79">
        <v>262</v>
      </c>
      <c r="B265" s="79">
        <v>24</v>
      </c>
      <c r="C265" s="79">
        <v>24</v>
      </c>
      <c r="D265" s="94"/>
      <c r="E265" s="79">
        <v>1478.6834180633309</v>
      </c>
      <c r="F265" s="79">
        <v>49.533121937231698</v>
      </c>
      <c r="G265" s="80">
        <v>26.097545736337928</v>
      </c>
      <c r="H265" s="79">
        <v>0</v>
      </c>
      <c r="I265" s="80">
        <v>-6.7199315199413396</v>
      </c>
      <c r="J265" s="103">
        <v>2</v>
      </c>
      <c r="K265" s="103">
        <v>0.91686566950729165</v>
      </c>
      <c r="L265" s="103">
        <v>2.585561188010562</v>
      </c>
      <c r="M265" s="103">
        <v>10.8560306539674</v>
      </c>
    </row>
    <row r="266" spans="1:13" s="81" customFormat="1" x14ac:dyDescent="0.25">
      <c r="A266" s="79">
        <v>263</v>
      </c>
      <c r="B266" s="79">
        <v>27</v>
      </c>
      <c r="C266" s="79">
        <v>27</v>
      </c>
      <c r="D266" s="94"/>
      <c r="E266" s="79">
        <v>1663.518845321247</v>
      </c>
      <c r="F266" s="79">
        <v>49.580612204287029</v>
      </c>
      <c r="G266" s="80">
        <v>31.62354716225973</v>
      </c>
      <c r="H266" s="79">
        <v>0</v>
      </c>
      <c r="I266" s="80">
        <v>-6.7199315199413396</v>
      </c>
      <c r="J266" s="103">
        <v>2</v>
      </c>
      <c r="K266" s="103">
        <v>1.1110065687421711</v>
      </c>
      <c r="L266" s="103">
        <v>3.1330385238529228</v>
      </c>
      <c r="M266" s="103">
        <v>13.63774927983135</v>
      </c>
    </row>
    <row r="267" spans="1:13" s="81" customFormat="1" x14ac:dyDescent="0.25">
      <c r="A267" s="79">
        <v>264</v>
      </c>
      <c r="B267" s="79">
        <v>31</v>
      </c>
      <c r="C267" s="79">
        <v>31</v>
      </c>
      <c r="D267" s="94"/>
      <c r="E267" s="79">
        <v>1195.249474672609</v>
      </c>
      <c r="F267" s="79">
        <v>49.662983864334279</v>
      </c>
      <c r="G267" s="80">
        <v>38.076547055723324</v>
      </c>
      <c r="H267" s="79">
        <v>0</v>
      </c>
      <c r="I267" s="80">
        <v>-6.7199315199413396</v>
      </c>
      <c r="J267" s="103">
        <v>3</v>
      </c>
      <c r="K267" s="103">
        <v>1.33771501586687</v>
      </c>
      <c r="L267" s="103">
        <v>3.7723563447445718</v>
      </c>
      <c r="M267" s="103">
        <v>18.368538649545251</v>
      </c>
    </row>
    <row r="268" spans="1:13" s="81" customFormat="1" x14ac:dyDescent="0.25">
      <c r="A268" s="79">
        <v>265</v>
      </c>
      <c r="B268" s="79">
        <v>35</v>
      </c>
      <c r="C268" s="79">
        <v>35</v>
      </c>
      <c r="D268" s="94"/>
      <c r="E268" s="79">
        <v>1349.475213340042</v>
      </c>
      <c r="F268" s="79">
        <v>49.771890043004909</v>
      </c>
      <c r="G268" s="80">
        <v>33.015353484833518</v>
      </c>
      <c r="H268" s="79">
        <v>0</v>
      </c>
      <c r="I268" s="80">
        <v>-6.7199315199413396</v>
      </c>
      <c r="J268" s="103">
        <v>3</v>
      </c>
      <c r="K268" s="103">
        <v>1.1599038653946401</v>
      </c>
      <c r="L268" s="103">
        <v>3.2709289004128861</v>
      </c>
      <c r="M268" s="103">
        <v>15.28185686402294</v>
      </c>
    </row>
    <row r="269" spans="1:13" s="81" customFormat="1" x14ac:dyDescent="0.25">
      <c r="A269" s="79">
        <v>266</v>
      </c>
      <c r="B269" s="79">
        <v>37.344645354614372</v>
      </c>
      <c r="C269" s="79">
        <v>37.344645354614372</v>
      </c>
      <c r="D269" s="94"/>
      <c r="E269" s="79">
        <v>1439.8763787721839</v>
      </c>
      <c r="F269" s="79">
        <v>49.928547150256527</v>
      </c>
      <c r="G269" s="80">
        <v>32.67109502184433</v>
      </c>
      <c r="H269" s="79">
        <v>0</v>
      </c>
      <c r="I269" s="80">
        <v>-6.7199315199413396</v>
      </c>
      <c r="J269" s="103">
        <v>3</v>
      </c>
      <c r="K269" s="103">
        <v>1.14780928878805</v>
      </c>
      <c r="L269" s="103">
        <v>3.2368221943823001</v>
      </c>
      <c r="M269" s="103">
        <v>14.890881265132469</v>
      </c>
    </row>
    <row r="270" spans="1:13" s="81" customFormat="1" x14ac:dyDescent="0.25">
      <c r="A270" s="79">
        <v>267</v>
      </c>
      <c r="B270" s="79">
        <v>40.337931484069941</v>
      </c>
      <c r="C270" s="79">
        <v>40.337931484069941</v>
      </c>
      <c r="D270" s="94"/>
      <c r="E270" s="79">
        <v>1555.2868198617509</v>
      </c>
      <c r="F270" s="79">
        <v>50.005851049658617</v>
      </c>
      <c r="G270" s="80">
        <v>33.750039408577166</v>
      </c>
      <c r="H270" s="79">
        <v>0</v>
      </c>
      <c r="I270" s="80">
        <v>-6.7199315199413396</v>
      </c>
      <c r="J270" s="103">
        <v>3</v>
      </c>
      <c r="K270" s="103">
        <v>1.1857150396773191</v>
      </c>
      <c r="L270" s="103">
        <v>3.34371641189004</v>
      </c>
      <c r="M270" s="103">
        <v>15.246011466504649</v>
      </c>
    </row>
    <row r="271" spans="1:13" s="81" customFormat="1" x14ac:dyDescent="0.25">
      <c r="A271" s="79">
        <v>268</v>
      </c>
      <c r="B271" s="79">
        <v>42</v>
      </c>
      <c r="C271" s="79">
        <v>42</v>
      </c>
      <c r="D271" s="94"/>
      <c r="E271" s="79">
        <v>1619.370256008051</v>
      </c>
      <c r="F271" s="79">
        <v>50.165961704032767</v>
      </c>
      <c r="G271" s="80">
        <v>28.624431450492903</v>
      </c>
      <c r="H271" s="79">
        <v>0</v>
      </c>
      <c r="I271" s="80">
        <v>-6.7199315199413396</v>
      </c>
      <c r="J271" s="103">
        <v>3</v>
      </c>
      <c r="K271" s="103">
        <v>1.0056408664351471</v>
      </c>
      <c r="L271" s="103">
        <v>2.8359072433471151</v>
      </c>
      <c r="M271" s="103">
        <v>11.959630309931031</v>
      </c>
    </row>
    <row r="272" spans="1:13" s="81" customFormat="1" x14ac:dyDescent="0.25">
      <c r="A272" s="79">
        <v>269</v>
      </c>
      <c r="B272" s="79">
        <v>44</v>
      </c>
      <c r="C272" s="79">
        <v>44</v>
      </c>
      <c r="D272" s="94"/>
      <c r="E272" s="79">
        <v>1696.4831253417681</v>
      </c>
      <c r="F272" s="79">
        <v>50.238969385172638</v>
      </c>
      <c r="G272" s="80">
        <v>34.902532511680356</v>
      </c>
      <c r="H272" s="79">
        <v>0</v>
      </c>
      <c r="I272" s="80">
        <v>-6.7199315199413396</v>
      </c>
      <c r="J272" s="103">
        <v>3</v>
      </c>
      <c r="K272" s="103">
        <v>1.2262047229316311</v>
      </c>
      <c r="L272" s="103">
        <v>3.4578973186672002</v>
      </c>
      <c r="M272" s="103">
        <v>15.52913151641876</v>
      </c>
    </row>
    <row r="273" spans="1:13" s="81" customFormat="1" x14ac:dyDescent="0.25">
      <c r="A273" s="79">
        <v>270</v>
      </c>
      <c r="B273" s="79">
        <v>46</v>
      </c>
      <c r="C273" s="79">
        <v>46</v>
      </c>
      <c r="D273" s="94"/>
      <c r="E273" s="79">
        <v>1307.256080893126</v>
      </c>
      <c r="F273" s="79">
        <v>50.364843761929222</v>
      </c>
      <c r="G273" s="80">
        <v>30.470661968695911</v>
      </c>
      <c r="H273" s="79">
        <v>0</v>
      </c>
      <c r="I273" s="80">
        <v>-6.7199315199413396</v>
      </c>
      <c r="J273" s="103">
        <v>4</v>
      </c>
      <c r="K273" s="103">
        <v>1.0705031104652449</v>
      </c>
      <c r="L273" s="103">
        <v>3.0188187715119899</v>
      </c>
      <c r="M273" s="103">
        <v>13.884880582559621</v>
      </c>
    </row>
    <row r="274" spans="1:13" s="81" customFormat="1" x14ac:dyDescent="0.25">
      <c r="A274" s="79">
        <v>271</v>
      </c>
      <c r="B274" s="79">
        <v>47</v>
      </c>
      <c r="C274" s="79">
        <v>47</v>
      </c>
      <c r="D274" s="94"/>
      <c r="E274" s="79">
        <v>1335.6746913473251</v>
      </c>
      <c r="F274" s="79">
        <v>50.488771307305647</v>
      </c>
      <c r="G274" s="80">
        <v>12.315837880116193</v>
      </c>
      <c r="H274" s="79">
        <v>0</v>
      </c>
      <c r="I274" s="80">
        <v>-6.7199315199413396</v>
      </c>
      <c r="J274" s="103">
        <v>4</v>
      </c>
      <c r="K274" s="103">
        <v>0.43268317479268509</v>
      </c>
      <c r="L274" s="103">
        <v>1.220166552915372</v>
      </c>
      <c r="M274" s="103">
        <v>2.9073378669483958</v>
      </c>
    </row>
    <row r="275" spans="1:13" s="81" customFormat="1" x14ac:dyDescent="0.25">
      <c r="A275" s="79">
        <v>272</v>
      </c>
      <c r="B275" s="79">
        <v>46</v>
      </c>
      <c r="C275" s="79">
        <v>46</v>
      </c>
      <c r="D275" s="94"/>
      <c r="E275" s="79">
        <v>1307.256080893126</v>
      </c>
      <c r="F275" s="79">
        <v>50.601437334200888</v>
      </c>
      <c r="G275" s="80">
        <v>9.4930256758226967</v>
      </c>
      <c r="H275" s="79">
        <v>0</v>
      </c>
      <c r="I275" s="80">
        <v>-6.7199315199413396</v>
      </c>
      <c r="J275" s="103">
        <v>4</v>
      </c>
      <c r="K275" s="103">
        <v>0.33351141252313132</v>
      </c>
      <c r="L275" s="103">
        <v>0.94050218331523028</v>
      </c>
      <c r="M275" s="103">
        <v>1.262447830619208</v>
      </c>
    </row>
    <row r="276" spans="1:13" s="81" customFormat="1" x14ac:dyDescent="0.25">
      <c r="A276" s="79">
        <v>273</v>
      </c>
      <c r="B276" s="79">
        <v>46</v>
      </c>
      <c r="C276" s="79">
        <v>46</v>
      </c>
      <c r="D276" s="94"/>
      <c r="E276" s="79">
        <v>1307.256080893126</v>
      </c>
      <c r="F276" s="79">
        <v>50.725996782492601</v>
      </c>
      <c r="G276" s="80">
        <v>12.254095101034013</v>
      </c>
      <c r="H276" s="79">
        <v>0</v>
      </c>
      <c r="I276" s="80">
        <v>-6.7199315199413396</v>
      </c>
      <c r="J276" s="103">
        <v>4</v>
      </c>
      <c r="K276" s="103">
        <v>0.43051401164407521</v>
      </c>
      <c r="L276" s="103">
        <v>1.214049512836292</v>
      </c>
      <c r="M276" s="103">
        <v>2.9698636035884358</v>
      </c>
    </row>
    <row r="277" spans="1:13" s="81" customFormat="1" x14ac:dyDescent="0.25">
      <c r="A277" s="79">
        <v>274</v>
      </c>
      <c r="B277" s="79">
        <v>44.708658708496003</v>
      </c>
      <c r="C277" s="79">
        <v>44.708658708496003</v>
      </c>
      <c r="D277" s="94"/>
      <c r="E277" s="79">
        <v>1270.557955766453</v>
      </c>
      <c r="F277" s="79">
        <v>50.85623655597125</v>
      </c>
      <c r="G277" s="80">
        <v>0</v>
      </c>
      <c r="H277" s="79">
        <v>0</v>
      </c>
      <c r="I277" s="80">
        <v>-6.7199315199413396</v>
      </c>
      <c r="J277" s="103">
        <v>4</v>
      </c>
      <c r="K277" s="103">
        <v>0</v>
      </c>
      <c r="L277" s="103">
        <v>0</v>
      </c>
      <c r="M277" s="103">
        <v>-4.2723283012580922</v>
      </c>
    </row>
    <row r="278" spans="1:13" s="81" customFormat="1" x14ac:dyDescent="0.25">
      <c r="A278" s="79">
        <v>275</v>
      </c>
      <c r="B278" s="79">
        <v>42</v>
      </c>
      <c r="C278" s="79">
        <v>42</v>
      </c>
      <c r="D278" s="94"/>
      <c r="E278" s="79">
        <v>1193.581639076333</v>
      </c>
      <c r="F278" s="79">
        <v>50.977679877087631</v>
      </c>
      <c r="G278" s="80">
        <v>0</v>
      </c>
      <c r="H278" s="79">
        <v>0</v>
      </c>
      <c r="I278" s="80">
        <v>-6.7199315199413396</v>
      </c>
      <c r="J278" s="103">
        <v>4</v>
      </c>
      <c r="K278" s="103">
        <v>0</v>
      </c>
      <c r="L278" s="103">
        <v>0</v>
      </c>
      <c r="M278" s="103">
        <v>-3.9834734450598548</v>
      </c>
    </row>
    <row r="279" spans="1:13" s="81" customFormat="1" x14ac:dyDescent="0.25">
      <c r="A279" s="79">
        <v>276</v>
      </c>
      <c r="B279" s="79">
        <v>39</v>
      </c>
      <c r="C279" s="79">
        <v>39</v>
      </c>
      <c r="D279" s="94"/>
      <c r="E279" s="79">
        <v>1503.700952007476</v>
      </c>
      <c r="F279" s="79">
        <v>51.075189022405333</v>
      </c>
      <c r="G279" s="80">
        <v>0</v>
      </c>
      <c r="H279" s="79">
        <v>0</v>
      </c>
      <c r="I279" s="80">
        <v>-6.7199315199413396</v>
      </c>
      <c r="J279" s="103">
        <v>3</v>
      </c>
      <c r="K279" s="103">
        <v>0</v>
      </c>
      <c r="L279" s="103">
        <v>0</v>
      </c>
      <c r="M279" s="103">
        <v>-5.1852378008576734</v>
      </c>
    </row>
    <row r="280" spans="1:13" s="81" customFormat="1" x14ac:dyDescent="0.25">
      <c r="A280" s="79">
        <v>277</v>
      </c>
      <c r="B280" s="79">
        <v>35</v>
      </c>
      <c r="C280" s="79">
        <v>35</v>
      </c>
      <c r="D280" s="94"/>
      <c r="E280" s="79">
        <v>1349.475213340042</v>
      </c>
      <c r="F280" s="79">
        <v>51.159321600405889</v>
      </c>
      <c r="G280" s="80">
        <v>0</v>
      </c>
      <c r="H280" s="79">
        <v>0</v>
      </c>
      <c r="I280" s="80">
        <v>-6.7199315199413396</v>
      </c>
      <c r="J280" s="103">
        <v>3</v>
      </c>
      <c r="K280" s="103">
        <v>0</v>
      </c>
      <c r="L280" s="103">
        <v>0</v>
      </c>
      <c r="M280" s="103">
        <v>-4.5746871982804089</v>
      </c>
    </row>
    <row r="281" spans="1:13" s="81" customFormat="1" x14ac:dyDescent="0.25">
      <c r="A281" s="79">
        <v>278</v>
      </c>
      <c r="B281" s="79">
        <v>32</v>
      </c>
      <c r="C281" s="79">
        <v>32</v>
      </c>
      <c r="D281" s="94"/>
      <c r="E281" s="79">
        <v>1233.805909339467</v>
      </c>
      <c r="F281" s="79">
        <v>51.283083604614262</v>
      </c>
      <c r="G281" s="80">
        <v>0</v>
      </c>
      <c r="H281" s="79">
        <v>0</v>
      </c>
      <c r="I281" s="80">
        <v>-6.7199315199413396</v>
      </c>
      <c r="J281" s="103">
        <v>3</v>
      </c>
      <c r="K281" s="103">
        <v>0</v>
      </c>
      <c r="L281" s="103">
        <v>0</v>
      </c>
      <c r="M281" s="103">
        <v>-4.1336908452814924</v>
      </c>
    </row>
    <row r="282" spans="1:13" s="81" customFormat="1" x14ac:dyDescent="0.25">
      <c r="A282" s="79">
        <v>279</v>
      </c>
      <c r="B282" s="79">
        <v>27.47102877807599</v>
      </c>
      <c r="C282" s="79">
        <v>27.47102877807599</v>
      </c>
      <c r="D282" s="94"/>
      <c r="E282" s="79">
        <v>1692.539780470064</v>
      </c>
      <c r="F282" s="79">
        <v>51.404526925730643</v>
      </c>
      <c r="G282" s="80">
        <v>0</v>
      </c>
      <c r="H282" s="79">
        <v>0</v>
      </c>
      <c r="I282" s="80">
        <v>-6.7199315199413396</v>
      </c>
      <c r="J282" s="103">
        <v>2</v>
      </c>
      <c r="K282" s="103">
        <v>0</v>
      </c>
      <c r="L282" s="103">
        <v>0</v>
      </c>
      <c r="M282" s="103">
        <v>-5.971860214298478</v>
      </c>
    </row>
    <row r="283" spans="1:13" s="81" customFormat="1" x14ac:dyDescent="0.25">
      <c r="A283" s="79">
        <v>280</v>
      </c>
      <c r="B283" s="79">
        <v>23</v>
      </c>
      <c r="C283" s="79">
        <v>23</v>
      </c>
      <c r="D283" s="94"/>
      <c r="E283" s="79">
        <v>1417.0716089773589</v>
      </c>
      <c r="F283" s="79">
        <v>51.544423330179718</v>
      </c>
      <c r="G283" s="80">
        <v>0</v>
      </c>
      <c r="H283" s="79">
        <v>0</v>
      </c>
      <c r="I283" s="80">
        <v>-6.7199315199413396</v>
      </c>
      <c r="J283" s="103">
        <v>2</v>
      </c>
      <c r="K283" s="103">
        <v>0</v>
      </c>
      <c r="L283" s="103">
        <v>0</v>
      </c>
      <c r="M283" s="103">
        <v>-4.838973152778177</v>
      </c>
    </row>
    <row r="284" spans="1:13" s="81" customFormat="1" x14ac:dyDescent="0.25">
      <c r="A284" s="79">
        <v>281</v>
      </c>
      <c r="B284" s="79">
        <v>20</v>
      </c>
      <c r="C284" s="79">
        <v>20</v>
      </c>
      <c r="D284" s="94"/>
      <c r="E284" s="79">
        <v>1232.2361817194419</v>
      </c>
      <c r="F284" s="79">
        <v>51.616634121109698</v>
      </c>
      <c r="G284" s="80">
        <v>7.6032179414023693</v>
      </c>
      <c r="H284" s="79">
        <v>0</v>
      </c>
      <c r="I284" s="80">
        <v>-6.7199315199413396</v>
      </c>
      <c r="J284" s="103">
        <v>2</v>
      </c>
      <c r="K284" s="103">
        <v>0.26711820255753832</v>
      </c>
      <c r="L284" s="103">
        <v>0.75327333121225781</v>
      </c>
      <c r="M284" s="103">
        <v>0.37008780933934099</v>
      </c>
    </row>
    <row r="285" spans="1:13" s="81" customFormat="1" x14ac:dyDescent="0.25">
      <c r="A285" s="79">
        <v>282</v>
      </c>
      <c r="B285" s="79">
        <v>22</v>
      </c>
      <c r="C285" s="79">
        <v>22</v>
      </c>
      <c r="D285" s="94"/>
      <c r="E285" s="79">
        <v>1355.4597998913871</v>
      </c>
      <c r="F285" s="79">
        <v>51.723098861695362</v>
      </c>
      <c r="G285" s="80">
        <v>23.838686783623022</v>
      </c>
      <c r="H285" s="79">
        <v>0</v>
      </c>
      <c r="I285" s="80">
        <v>-6.7199315199413396</v>
      </c>
      <c r="J285" s="103">
        <v>2</v>
      </c>
      <c r="K285" s="103">
        <v>0.83750685749763365</v>
      </c>
      <c r="L285" s="103">
        <v>2.3617693381433269</v>
      </c>
      <c r="M285" s="103">
        <v>9.8615749387539751</v>
      </c>
    </row>
    <row r="286" spans="1:13" s="81" customFormat="1" x14ac:dyDescent="0.25">
      <c r="A286" s="79">
        <v>283</v>
      </c>
      <c r="B286" s="79">
        <v>25</v>
      </c>
      <c r="C286" s="79">
        <v>25</v>
      </c>
      <c r="D286" s="94"/>
      <c r="E286" s="79">
        <v>1540.2952271493029</v>
      </c>
      <c r="F286" s="79">
        <v>51.820848518962677</v>
      </c>
      <c r="G286" s="80">
        <v>28.829283562460713</v>
      </c>
      <c r="H286" s="79">
        <v>0</v>
      </c>
      <c r="I286" s="80">
        <v>-6.7199315199413396</v>
      </c>
      <c r="J286" s="103">
        <v>2</v>
      </c>
      <c r="K286" s="103">
        <v>1.0128377833669879</v>
      </c>
      <c r="L286" s="103">
        <v>2.8562025490949048</v>
      </c>
      <c r="M286" s="103">
        <v>12.344503397895821</v>
      </c>
    </row>
    <row r="287" spans="1:13" s="81" customFormat="1" x14ac:dyDescent="0.25">
      <c r="A287" s="79">
        <v>284</v>
      </c>
      <c r="B287" s="79">
        <v>29</v>
      </c>
      <c r="C287" s="79">
        <v>29</v>
      </c>
      <c r="D287" s="94"/>
      <c r="E287" s="79">
        <v>1118.136605338892</v>
      </c>
      <c r="F287" s="79">
        <v>51.845084104840133</v>
      </c>
      <c r="G287" s="80">
        <v>36.069138942197227</v>
      </c>
      <c r="H287" s="79">
        <v>0</v>
      </c>
      <c r="I287" s="80">
        <v>-6.7199315199413396</v>
      </c>
      <c r="J287" s="103">
        <v>3</v>
      </c>
      <c r="K287" s="103">
        <v>1.267190239223994</v>
      </c>
      <c r="L287" s="103">
        <v>3.573476474611661</v>
      </c>
      <c r="M287" s="103">
        <v>17.31420970781301</v>
      </c>
    </row>
    <row r="288" spans="1:13" s="81" customFormat="1" x14ac:dyDescent="0.25">
      <c r="A288" s="79">
        <v>285</v>
      </c>
      <c r="B288" s="79">
        <v>33.21789561676033</v>
      </c>
      <c r="C288" s="79">
        <v>33.21789561676033</v>
      </c>
      <c r="D288" s="94"/>
      <c r="E288" s="79">
        <v>1280.7636221181399</v>
      </c>
      <c r="F288" s="79">
        <v>51.933254380987727</v>
      </c>
      <c r="G288" s="80">
        <v>34.16092411462251</v>
      </c>
      <c r="H288" s="79">
        <v>0</v>
      </c>
      <c r="I288" s="80">
        <v>-6.7199315199413396</v>
      </c>
      <c r="J288" s="103">
        <v>3</v>
      </c>
      <c r="K288" s="103">
        <v>1.200150346541214</v>
      </c>
      <c r="L288" s="103">
        <v>3.3844239772462239</v>
      </c>
      <c r="M288" s="103">
        <v>16.076120975973591</v>
      </c>
    </row>
    <row r="289" spans="1:13" s="81" customFormat="1" x14ac:dyDescent="0.25">
      <c r="A289" s="79">
        <v>286</v>
      </c>
      <c r="B289" s="79">
        <v>36</v>
      </c>
      <c r="C289" s="79">
        <v>36</v>
      </c>
      <c r="D289" s="94"/>
      <c r="E289" s="79">
        <v>1388.0316480069009</v>
      </c>
      <c r="F289" s="79">
        <v>52.049961753968709</v>
      </c>
      <c r="G289" s="80">
        <v>32.583273580037783</v>
      </c>
      <c r="H289" s="79">
        <v>0</v>
      </c>
      <c r="I289" s="80">
        <v>-6.7199315199413396</v>
      </c>
      <c r="J289" s="103">
        <v>3</v>
      </c>
      <c r="K289" s="103">
        <v>1.144723923372752</v>
      </c>
      <c r="L289" s="103">
        <v>3.2281214639111599</v>
      </c>
      <c r="M289" s="103">
        <v>14.96904553825823</v>
      </c>
    </row>
    <row r="290" spans="1:13" s="81" customFormat="1" x14ac:dyDescent="0.25">
      <c r="A290" s="79">
        <v>287</v>
      </c>
      <c r="B290" s="79">
        <v>39</v>
      </c>
      <c r="C290" s="79">
        <v>39</v>
      </c>
      <c r="D290" s="94"/>
      <c r="E290" s="79">
        <v>1503.700952007476</v>
      </c>
      <c r="F290" s="79">
        <v>52.139409376493518</v>
      </c>
      <c r="G290" s="80">
        <v>34.284741456406493</v>
      </c>
      <c r="H290" s="79">
        <v>0</v>
      </c>
      <c r="I290" s="80">
        <v>-6.7199315199413396</v>
      </c>
      <c r="J290" s="103">
        <v>3</v>
      </c>
      <c r="K290" s="103">
        <v>1.204500329145644</v>
      </c>
      <c r="L290" s="103">
        <v>3.3966909281907158</v>
      </c>
      <c r="M290" s="103">
        <v>15.713912575243031</v>
      </c>
    </row>
    <row r="291" spans="1:13" s="81" customFormat="1" x14ac:dyDescent="0.25">
      <c r="A291" s="79">
        <v>288</v>
      </c>
      <c r="B291" s="79">
        <v>42</v>
      </c>
      <c r="C291" s="79">
        <v>42</v>
      </c>
      <c r="D291" s="94"/>
      <c r="E291" s="79">
        <v>1619.370256008051</v>
      </c>
      <c r="F291" s="79">
        <v>52.239572500347407</v>
      </c>
      <c r="G291" s="80">
        <v>52.495122633433851</v>
      </c>
      <c r="H291" s="79">
        <v>0</v>
      </c>
      <c r="I291" s="80">
        <v>-6.7199315199413396</v>
      </c>
      <c r="J291" s="103">
        <v>3</v>
      </c>
      <c r="K291" s="103">
        <v>1.8442721106971249</v>
      </c>
      <c r="L291" s="103">
        <v>5.2008473521658916</v>
      </c>
      <c r="M291" s="103">
        <v>26.129214667143739</v>
      </c>
    </row>
    <row r="292" spans="1:13" s="81" customFormat="1" x14ac:dyDescent="0.25">
      <c r="A292" s="79">
        <v>289</v>
      </c>
      <c r="B292" s="79">
        <v>46.812215075378347</v>
      </c>
      <c r="C292" s="79">
        <v>46.812215075378347</v>
      </c>
      <c r="D292" s="94"/>
      <c r="E292" s="79">
        <v>1330.338104725331</v>
      </c>
      <c r="F292" s="79">
        <v>52.340508920568944</v>
      </c>
      <c r="G292" s="80">
        <v>38.9432956246754</v>
      </c>
      <c r="H292" s="79">
        <v>0</v>
      </c>
      <c r="I292" s="80">
        <v>-6.7199315199413396</v>
      </c>
      <c r="J292" s="103">
        <v>4</v>
      </c>
      <c r="K292" s="103">
        <v>1.368165848868389</v>
      </c>
      <c r="L292" s="103">
        <v>3.8582276938088582</v>
      </c>
      <c r="M292" s="103">
        <v>18.747263212888139</v>
      </c>
    </row>
    <row r="293" spans="1:13" s="81" customFormat="1" x14ac:dyDescent="0.25">
      <c r="A293" s="79">
        <v>290</v>
      </c>
      <c r="B293" s="79">
        <v>47.191243585205143</v>
      </c>
      <c r="C293" s="79">
        <v>47.191243585205143</v>
      </c>
      <c r="D293" s="94"/>
      <c r="E293" s="79">
        <v>1341.109568297134</v>
      </c>
      <c r="F293" s="79">
        <v>52.464640416779197</v>
      </c>
      <c r="G293" s="80">
        <v>19.174169806757892</v>
      </c>
      <c r="H293" s="79">
        <v>0</v>
      </c>
      <c r="I293" s="80">
        <v>-6.7199315199413396</v>
      </c>
      <c r="J293" s="103">
        <v>4</v>
      </c>
      <c r="K293" s="103">
        <v>0.67363185085412769</v>
      </c>
      <c r="L293" s="103">
        <v>1.89964181940864</v>
      </c>
      <c r="M293" s="103">
        <v>7.0983946847455437</v>
      </c>
    </row>
    <row r="294" spans="1:13" s="81" customFormat="1" x14ac:dyDescent="0.25">
      <c r="A294" s="79">
        <v>291</v>
      </c>
      <c r="B294" s="79">
        <v>49</v>
      </c>
      <c r="C294" s="79">
        <v>49</v>
      </c>
      <c r="D294" s="94"/>
      <c r="E294" s="79">
        <v>1392.511912255721</v>
      </c>
      <c r="F294" s="79">
        <v>52.588827369931572</v>
      </c>
      <c r="G294" s="80">
        <v>34.740943541194248</v>
      </c>
      <c r="H294" s="79">
        <v>0</v>
      </c>
      <c r="I294" s="80">
        <v>-6.7199315199413396</v>
      </c>
      <c r="J294" s="103">
        <v>4</v>
      </c>
      <c r="K294" s="103">
        <v>1.220527737781129</v>
      </c>
      <c r="L294" s="103">
        <v>3.4418882205427841</v>
      </c>
      <c r="M294" s="103">
        <v>16.226519833908</v>
      </c>
    </row>
    <row r="295" spans="1:13" s="81" customFormat="1" x14ac:dyDescent="0.25">
      <c r="A295" s="79">
        <v>292</v>
      </c>
      <c r="B295" s="79">
        <v>50</v>
      </c>
      <c r="C295" s="79">
        <v>50</v>
      </c>
      <c r="D295" s="94"/>
      <c r="E295" s="79">
        <v>1420.9305227099201</v>
      </c>
      <c r="F295" s="79">
        <v>52.74842938267151</v>
      </c>
      <c r="G295" s="80">
        <v>14.951988328952858</v>
      </c>
      <c r="H295" s="79">
        <v>0</v>
      </c>
      <c r="I295" s="80">
        <v>-6.7199315199413396</v>
      </c>
      <c r="J295" s="103">
        <v>4</v>
      </c>
      <c r="K295" s="103">
        <v>0.52529708840024614</v>
      </c>
      <c r="L295" s="103">
        <v>1.4813377892886941</v>
      </c>
      <c r="M295" s="103">
        <v>4.2537185598540797</v>
      </c>
    </row>
    <row r="296" spans="1:13" s="81" customFormat="1" x14ac:dyDescent="0.25">
      <c r="A296" s="79">
        <v>293</v>
      </c>
      <c r="B296" s="79">
        <v>48.838460205688421</v>
      </c>
      <c r="C296" s="79">
        <v>48.838460205688421</v>
      </c>
      <c r="D296" s="94"/>
      <c r="E296" s="79">
        <v>1387.921175768329</v>
      </c>
      <c r="F296" s="79">
        <v>52.89212136182131</v>
      </c>
      <c r="G296" s="80">
        <v>0</v>
      </c>
      <c r="H296" s="79">
        <v>0</v>
      </c>
      <c r="I296" s="80">
        <v>-6.7199315199413396</v>
      </c>
      <c r="J296" s="103">
        <v>4</v>
      </c>
      <c r="K296" s="103">
        <v>0</v>
      </c>
      <c r="L296" s="103">
        <v>0</v>
      </c>
      <c r="M296" s="103">
        <v>-4.7243845209866997</v>
      </c>
    </row>
    <row r="297" spans="1:13" s="81" customFormat="1" x14ac:dyDescent="0.25">
      <c r="A297" s="79">
        <v>294</v>
      </c>
      <c r="B297" s="79">
        <v>47</v>
      </c>
      <c r="C297" s="79">
        <v>47</v>
      </c>
      <c r="D297" s="94"/>
      <c r="E297" s="79">
        <v>1335.6746913473251</v>
      </c>
      <c r="F297" s="79">
        <v>52.968207464699283</v>
      </c>
      <c r="G297" s="80">
        <v>7.1873616202234407</v>
      </c>
      <c r="H297" s="79">
        <v>0</v>
      </c>
      <c r="I297" s="80">
        <v>-6.7199315199413396</v>
      </c>
      <c r="J297" s="103">
        <v>4</v>
      </c>
      <c r="K297" s="103">
        <v>0.25250823163580288</v>
      </c>
      <c r="L297" s="103">
        <v>0.71207321321296424</v>
      </c>
      <c r="M297" s="103">
        <v>-0.2645148699039318</v>
      </c>
    </row>
    <row r="298" spans="1:13" s="81" customFormat="1" x14ac:dyDescent="0.25">
      <c r="A298" s="79">
        <v>295</v>
      </c>
      <c r="B298" s="79">
        <v>47</v>
      </c>
      <c r="C298" s="79">
        <v>47</v>
      </c>
      <c r="D298" s="94"/>
      <c r="E298" s="79">
        <v>1335.6746913473251</v>
      </c>
      <c r="F298" s="79">
        <v>53.038005450765773</v>
      </c>
      <c r="G298" s="80">
        <v>16.569117823871309</v>
      </c>
      <c r="H298" s="79">
        <v>0</v>
      </c>
      <c r="I298" s="80">
        <v>-6.7199315199413396</v>
      </c>
      <c r="J298" s="103">
        <v>4</v>
      </c>
      <c r="K298" s="103">
        <v>0.58211049652750591</v>
      </c>
      <c r="L298" s="103">
        <v>1.641551600207567</v>
      </c>
      <c r="M298" s="103">
        <v>5.5357341617173379</v>
      </c>
    </row>
    <row r="299" spans="1:13" s="81" customFormat="1" x14ac:dyDescent="0.25">
      <c r="A299" s="79">
        <v>296</v>
      </c>
      <c r="B299" s="79">
        <v>47</v>
      </c>
      <c r="C299" s="79">
        <v>47</v>
      </c>
      <c r="D299" s="94"/>
      <c r="E299" s="79">
        <v>1335.6746913473251</v>
      </c>
      <c r="F299" s="79">
        <v>53.127838264707677</v>
      </c>
      <c r="G299" s="80">
        <v>16.145584077801843</v>
      </c>
      <c r="H299" s="79">
        <v>0</v>
      </c>
      <c r="I299" s="80">
        <v>-6.7199315199413396</v>
      </c>
      <c r="J299" s="103">
        <v>4</v>
      </c>
      <c r="K299" s="103">
        <v>0.56723080034564566</v>
      </c>
      <c r="L299" s="103">
        <v>1.599590856974721</v>
      </c>
      <c r="M299" s="103">
        <v>5.2778627392117974</v>
      </c>
    </row>
    <row r="300" spans="1:13" s="81" customFormat="1" x14ac:dyDescent="0.25">
      <c r="A300" s="79">
        <v>297</v>
      </c>
      <c r="B300" s="79">
        <v>47</v>
      </c>
      <c r="C300" s="79">
        <v>47</v>
      </c>
      <c r="D300" s="94"/>
      <c r="E300" s="79">
        <v>1335.6746913473251</v>
      </c>
      <c r="F300" s="79">
        <v>53.213685222595828</v>
      </c>
      <c r="G300" s="80">
        <v>8.327930912374697</v>
      </c>
      <c r="H300" s="79">
        <v>0</v>
      </c>
      <c r="I300" s="80">
        <v>-6.7199315199413396</v>
      </c>
      <c r="J300" s="103">
        <v>4</v>
      </c>
      <c r="K300" s="103">
        <v>0.29257900450589808</v>
      </c>
      <c r="L300" s="103">
        <v>0.8250727927066327</v>
      </c>
      <c r="M300" s="103">
        <v>0.45053979046901999</v>
      </c>
    </row>
    <row r="301" spans="1:13" s="81" customFormat="1" x14ac:dyDescent="0.25">
      <c r="A301" s="79">
        <v>298</v>
      </c>
      <c r="B301" s="79">
        <v>46</v>
      </c>
      <c r="C301" s="79">
        <v>46</v>
      </c>
      <c r="D301" s="94"/>
      <c r="E301" s="79">
        <v>1307.256080893126</v>
      </c>
      <c r="F301" s="79">
        <v>53.283483208662332</v>
      </c>
      <c r="G301" s="80">
        <v>14.474378366899909</v>
      </c>
      <c r="H301" s="79">
        <v>0</v>
      </c>
      <c r="I301" s="80">
        <v>-6.7199315199413396</v>
      </c>
      <c r="J301" s="103">
        <v>4</v>
      </c>
      <c r="K301" s="103">
        <v>0.50851757273064446</v>
      </c>
      <c r="L301" s="103">
        <v>1.4340195551004169</v>
      </c>
      <c r="M301" s="103">
        <v>4.3499916210445004</v>
      </c>
    </row>
    <row r="302" spans="1:13" s="81" customFormat="1" x14ac:dyDescent="0.25">
      <c r="A302" s="79">
        <v>299</v>
      </c>
      <c r="B302" s="79">
        <v>47</v>
      </c>
      <c r="C302" s="79">
        <v>47</v>
      </c>
      <c r="D302" s="94"/>
      <c r="E302" s="79">
        <v>1335.6746913473251</v>
      </c>
      <c r="F302" s="79">
        <v>53.344059712618161</v>
      </c>
      <c r="G302" s="80">
        <v>21.586291388865167</v>
      </c>
      <c r="H302" s="79">
        <v>0</v>
      </c>
      <c r="I302" s="80">
        <v>-6.7199315199413396</v>
      </c>
      <c r="J302" s="103">
        <v>4</v>
      </c>
      <c r="K302" s="103">
        <v>0.75837512486369796</v>
      </c>
      <c r="L302" s="103">
        <v>2.1386178521156278</v>
      </c>
      <c r="M302" s="103">
        <v>8.5762719966692273</v>
      </c>
    </row>
    <row r="303" spans="1:13" s="81" customFormat="1" x14ac:dyDescent="0.25">
      <c r="A303" s="79">
        <v>300</v>
      </c>
      <c r="B303" s="79">
        <v>47</v>
      </c>
      <c r="C303" s="79">
        <v>47</v>
      </c>
      <c r="D303" s="94"/>
      <c r="E303" s="79">
        <v>1335.6746913473251</v>
      </c>
      <c r="F303" s="79">
        <v>53.436175289597159</v>
      </c>
      <c r="G303" s="80">
        <v>14.479701579621882</v>
      </c>
      <c r="H303" s="79">
        <v>0</v>
      </c>
      <c r="I303" s="80">
        <v>-6.7199315199413396</v>
      </c>
      <c r="J303" s="103">
        <v>4</v>
      </c>
      <c r="K303" s="103">
        <v>0.50870458920512718</v>
      </c>
      <c r="L303" s="103">
        <v>1.4345469415584591</v>
      </c>
      <c r="M303" s="103">
        <v>4.2602128602585347</v>
      </c>
    </row>
    <row r="304" spans="1:13" s="81" customFormat="1" x14ac:dyDescent="0.25">
      <c r="A304" s="79">
        <v>301</v>
      </c>
      <c r="B304" s="79">
        <v>47</v>
      </c>
      <c r="C304" s="79">
        <v>47</v>
      </c>
      <c r="D304" s="94"/>
      <c r="E304" s="79">
        <v>1335.6746913473251</v>
      </c>
      <c r="F304" s="79">
        <v>53.505324170718382</v>
      </c>
      <c r="G304" s="80">
        <v>9.569251118792085</v>
      </c>
      <c r="H304" s="79">
        <v>0</v>
      </c>
      <c r="I304" s="80">
        <v>-6.7199315199413396</v>
      </c>
      <c r="J304" s="103">
        <v>4</v>
      </c>
      <c r="K304" s="103">
        <v>0.3361893843334961</v>
      </c>
      <c r="L304" s="103">
        <v>0.94805406382045898</v>
      </c>
      <c r="M304" s="103">
        <v>1.2263412086333749</v>
      </c>
    </row>
    <row r="305" spans="1:13" s="81" customFormat="1" x14ac:dyDescent="0.25">
      <c r="A305" s="79">
        <v>302</v>
      </c>
      <c r="B305" s="79">
        <v>46</v>
      </c>
      <c r="C305" s="79">
        <v>46</v>
      </c>
      <c r="D305" s="94"/>
      <c r="E305" s="79">
        <v>1307.256080893126</v>
      </c>
      <c r="F305" s="79">
        <v>53.575122156784879</v>
      </c>
      <c r="G305" s="80">
        <v>9.587828518406285</v>
      </c>
      <c r="H305" s="79">
        <v>0</v>
      </c>
      <c r="I305" s="80">
        <v>-6.7199315199413396</v>
      </c>
      <c r="J305" s="103">
        <v>4</v>
      </c>
      <c r="K305" s="103">
        <v>0.33684205030090397</v>
      </c>
      <c r="L305" s="103">
        <v>0.94989458184854914</v>
      </c>
      <c r="M305" s="103">
        <v>1.341859572009297</v>
      </c>
    </row>
    <row r="306" spans="1:13" s="81" customFormat="1" x14ac:dyDescent="0.25">
      <c r="A306" s="79">
        <v>303</v>
      </c>
      <c r="B306" s="79">
        <v>46</v>
      </c>
      <c r="C306" s="79">
        <v>46</v>
      </c>
      <c r="D306" s="94"/>
      <c r="E306" s="79">
        <v>1307.256080893126</v>
      </c>
      <c r="F306" s="79">
        <v>53.642601459759383</v>
      </c>
      <c r="G306" s="80">
        <v>13.020800499697591</v>
      </c>
      <c r="H306" s="79">
        <v>0</v>
      </c>
      <c r="I306" s="80">
        <v>-6.7199315199413396</v>
      </c>
      <c r="J306" s="103">
        <v>4</v>
      </c>
      <c r="K306" s="103">
        <v>0.45745010233101419</v>
      </c>
      <c r="L306" s="103">
        <v>1.29000928857346</v>
      </c>
      <c r="M306" s="103">
        <v>3.4615130832256722</v>
      </c>
    </row>
    <row r="307" spans="1:13" s="81" customFormat="1" x14ac:dyDescent="0.25">
      <c r="A307" s="79">
        <v>304</v>
      </c>
      <c r="B307" s="79">
        <v>45</v>
      </c>
      <c r="C307" s="79">
        <v>45</v>
      </c>
      <c r="D307" s="94"/>
      <c r="E307" s="79">
        <v>1278.837470438928</v>
      </c>
      <c r="F307" s="79">
        <v>53.706672032552333</v>
      </c>
      <c r="G307" s="80">
        <v>0</v>
      </c>
      <c r="H307" s="79">
        <v>0</v>
      </c>
      <c r="I307" s="80">
        <v>-6.7199315199413396</v>
      </c>
      <c r="J307" s="103">
        <v>4</v>
      </c>
      <c r="K307" s="103">
        <v>0</v>
      </c>
      <c r="L307" s="103">
        <v>0</v>
      </c>
      <c r="M307" s="103">
        <v>-4.3037476147855829</v>
      </c>
    </row>
    <row r="308" spans="1:13" s="81" customFormat="1" x14ac:dyDescent="0.25">
      <c r="A308" s="79">
        <v>305</v>
      </c>
      <c r="B308" s="79">
        <v>43</v>
      </c>
      <c r="C308" s="79">
        <v>43</v>
      </c>
      <c r="D308" s="94"/>
      <c r="E308" s="79">
        <v>1222.0002495305309</v>
      </c>
      <c r="F308" s="79">
        <v>53.741019142528643</v>
      </c>
      <c r="G308" s="80">
        <v>0</v>
      </c>
      <c r="H308" s="79">
        <v>0</v>
      </c>
      <c r="I308" s="80">
        <v>-6.7199315199413396</v>
      </c>
      <c r="J308" s="103">
        <v>4</v>
      </c>
      <c r="K308" s="103">
        <v>0</v>
      </c>
      <c r="L308" s="103">
        <v>0</v>
      </c>
      <c r="M308" s="103">
        <v>-3.7431230961878041</v>
      </c>
    </row>
    <row r="309" spans="1:13" s="81" customFormat="1" x14ac:dyDescent="0.25">
      <c r="A309" s="79">
        <v>306</v>
      </c>
      <c r="B309" s="79">
        <v>42</v>
      </c>
      <c r="C309" s="79">
        <v>42</v>
      </c>
      <c r="D309" s="94"/>
      <c r="E309" s="79">
        <v>1193.581639076333</v>
      </c>
      <c r="F309" s="79">
        <v>53.787091942054758</v>
      </c>
      <c r="G309" s="80">
        <v>7.9171333638543437</v>
      </c>
      <c r="H309" s="79">
        <v>0</v>
      </c>
      <c r="I309" s="80">
        <v>-6.7199315199413396</v>
      </c>
      <c r="J309" s="103">
        <v>4</v>
      </c>
      <c r="K309" s="103">
        <v>0.27814675968252262</v>
      </c>
      <c r="L309" s="103">
        <v>0.78437386230471362</v>
      </c>
      <c r="M309" s="103">
        <v>0.71558775541055464</v>
      </c>
    </row>
    <row r="310" spans="1:13" s="81" customFormat="1" x14ac:dyDescent="0.25">
      <c r="A310" s="79">
        <v>307</v>
      </c>
      <c r="B310" s="79">
        <v>41</v>
      </c>
      <c r="C310" s="79">
        <v>41</v>
      </c>
      <c r="D310" s="94"/>
      <c r="E310" s="79">
        <v>1165.1630286221341</v>
      </c>
      <c r="F310" s="79">
        <v>53.852218826893399</v>
      </c>
      <c r="G310" s="80">
        <v>0</v>
      </c>
      <c r="H310" s="79">
        <v>0</v>
      </c>
      <c r="I310" s="80">
        <v>-6.7199315199413396</v>
      </c>
      <c r="J310" s="103">
        <v>4</v>
      </c>
      <c r="K310" s="103">
        <v>0</v>
      </c>
      <c r="L310" s="103">
        <v>0</v>
      </c>
      <c r="M310" s="103">
        <v>-3.878273418313253</v>
      </c>
    </row>
    <row r="311" spans="1:13" s="81" customFormat="1" x14ac:dyDescent="0.25">
      <c r="A311" s="79">
        <v>308</v>
      </c>
      <c r="B311" s="79">
        <v>39</v>
      </c>
      <c r="C311" s="79">
        <v>39</v>
      </c>
      <c r="D311" s="94"/>
      <c r="E311" s="79">
        <v>1503.700952007476</v>
      </c>
      <c r="F311" s="79">
        <v>53.846384155315462</v>
      </c>
      <c r="G311" s="80">
        <v>5.1696432388627516</v>
      </c>
      <c r="H311" s="79">
        <v>0</v>
      </c>
      <c r="I311" s="80">
        <v>-6.7199315199413396</v>
      </c>
      <c r="J311" s="103">
        <v>3</v>
      </c>
      <c r="K311" s="103">
        <v>0.18162123201930061</v>
      </c>
      <c r="L311" s="103">
        <v>0.51217187429442756</v>
      </c>
      <c r="M311" s="103">
        <v>-2.2112148767209678</v>
      </c>
    </row>
    <row r="312" spans="1:13" s="81" customFormat="1" x14ac:dyDescent="0.25">
      <c r="A312" s="79">
        <v>309</v>
      </c>
      <c r="B312" s="79">
        <v>39</v>
      </c>
      <c r="C312" s="79">
        <v>39</v>
      </c>
      <c r="D312" s="94"/>
      <c r="E312" s="79">
        <v>1503.700952007476</v>
      </c>
      <c r="F312" s="79">
        <v>53.896482393929723</v>
      </c>
      <c r="G312" s="80">
        <v>22.286327792190047</v>
      </c>
      <c r="H312" s="79">
        <v>0</v>
      </c>
      <c r="I312" s="80">
        <v>-6.7199315199413396</v>
      </c>
      <c r="J312" s="103">
        <v>3</v>
      </c>
      <c r="K312" s="103">
        <v>0.78296898330917819</v>
      </c>
      <c r="L312" s="103">
        <v>2.207972532931882</v>
      </c>
      <c r="M312" s="103">
        <v>8.49512850999397</v>
      </c>
    </row>
    <row r="313" spans="1:13" s="81" customFormat="1" x14ac:dyDescent="0.25">
      <c r="A313" s="79">
        <v>310</v>
      </c>
      <c r="B313" s="79">
        <v>40</v>
      </c>
      <c r="C313" s="79">
        <v>40</v>
      </c>
      <c r="D313" s="94"/>
      <c r="E313" s="79">
        <v>1542.2573866743339</v>
      </c>
      <c r="F313" s="79">
        <v>53.924315783869638</v>
      </c>
      <c r="G313" s="80">
        <v>15.396563756833018</v>
      </c>
      <c r="H313" s="79">
        <v>0</v>
      </c>
      <c r="I313" s="80">
        <v>-6.7199315199413396</v>
      </c>
      <c r="J313" s="103">
        <v>3</v>
      </c>
      <c r="K313" s="103">
        <v>0.54091602634360503</v>
      </c>
      <c r="L313" s="103">
        <v>1.525383194288966</v>
      </c>
      <c r="M313" s="103">
        <v>4.0967713852568748</v>
      </c>
    </row>
    <row r="314" spans="1:13" s="81" customFormat="1" x14ac:dyDescent="0.25">
      <c r="A314" s="79">
        <v>311</v>
      </c>
      <c r="B314" s="79">
        <v>39</v>
      </c>
      <c r="C314" s="79">
        <v>39</v>
      </c>
      <c r="D314" s="94"/>
      <c r="E314" s="79">
        <v>1503.700952007476</v>
      </c>
      <c r="F314" s="79">
        <v>53.965115578734611</v>
      </c>
      <c r="G314" s="80">
        <v>5.3192984249811088</v>
      </c>
      <c r="H314" s="79">
        <v>0</v>
      </c>
      <c r="I314" s="80">
        <v>-6.7199315199413396</v>
      </c>
      <c r="J314" s="103">
        <v>3</v>
      </c>
      <c r="K314" s="103">
        <v>0.18687895639698379</v>
      </c>
      <c r="L314" s="103">
        <v>0.52699865703949444</v>
      </c>
      <c r="M314" s="103">
        <v>-2.1146738302997159</v>
      </c>
    </row>
    <row r="315" spans="1:13" s="81" customFormat="1" x14ac:dyDescent="0.25">
      <c r="A315" s="79">
        <v>312</v>
      </c>
      <c r="B315" s="79">
        <v>38</v>
      </c>
      <c r="C315" s="79">
        <v>38</v>
      </c>
      <c r="D315" s="94"/>
      <c r="E315" s="79">
        <v>1465.144517340618</v>
      </c>
      <c r="F315" s="79">
        <v>54.015213817348879</v>
      </c>
      <c r="G315" s="80">
        <v>7.4219348615922813</v>
      </c>
      <c r="H315" s="79">
        <v>0</v>
      </c>
      <c r="I315" s="80">
        <v>-6.7199315199413396</v>
      </c>
      <c r="J315" s="103">
        <v>3</v>
      </c>
      <c r="K315" s="103">
        <v>0.2607493189077249</v>
      </c>
      <c r="L315" s="103">
        <v>0.73531307931978418</v>
      </c>
      <c r="M315" s="103">
        <v>-0.61776829253082011</v>
      </c>
    </row>
    <row r="316" spans="1:13" s="81" customFormat="1" x14ac:dyDescent="0.25">
      <c r="A316" s="79">
        <v>313</v>
      </c>
      <c r="B316" s="79">
        <v>37</v>
      </c>
      <c r="C316" s="79">
        <v>37</v>
      </c>
      <c r="D316" s="94"/>
      <c r="E316" s="79">
        <v>1426.5880826737589</v>
      </c>
      <c r="F316" s="79">
        <v>54.04598462570231</v>
      </c>
      <c r="G316" s="80">
        <v>6.3277536755999977</v>
      </c>
      <c r="H316" s="79">
        <v>0</v>
      </c>
      <c r="I316" s="80">
        <v>-6.7199315199413396</v>
      </c>
      <c r="J316" s="103">
        <v>3</v>
      </c>
      <c r="K316" s="103">
        <v>0.22230826487940569</v>
      </c>
      <c r="L316" s="103">
        <v>0.6269093069599242</v>
      </c>
      <c r="M316" s="103">
        <v>-1.1547565794771999</v>
      </c>
    </row>
    <row r="317" spans="1:13" s="81" customFormat="1" x14ac:dyDescent="0.25">
      <c r="A317" s="79">
        <v>314</v>
      </c>
      <c r="B317" s="79">
        <v>36</v>
      </c>
      <c r="C317" s="79">
        <v>36</v>
      </c>
      <c r="D317" s="94"/>
      <c r="E317" s="79">
        <v>1388.0316480069009</v>
      </c>
      <c r="F317" s="79">
        <v>54.104707811012346</v>
      </c>
      <c r="G317" s="80">
        <v>6.9388722275605303</v>
      </c>
      <c r="H317" s="79">
        <v>0</v>
      </c>
      <c r="I317" s="80">
        <v>-6.7199315199413396</v>
      </c>
      <c r="J317" s="103">
        <v>3</v>
      </c>
      <c r="K317" s="103">
        <v>0.24377823856782979</v>
      </c>
      <c r="L317" s="103">
        <v>0.68745463276128016</v>
      </c>
      <c r="M317" s="103">
        <v>-0.61512648100052991</v>
      </c>
    </row>
    <row r="318" spans="1:13" s="81" customFormat="1" x14ac:dyDescent="0.25">
      <c r="A318" s="79">
        <v>315</v>
      </c>
      <c r="B318" s="79">
        <v>35</v>
      </c>
      <c r="C318" s="79">
        <v>35</v>
      </c>
      <c r="D318" s="94"/>
      <c r="E318" s="79">
        <v>1349.475213340042</v>
      </c>
      <c r="F318" s="79">
        <v>54.183910041065651</v>
      </c>
      <c r="G318" s="80">
        <v>4.0051701703091158</v>
      </c>
      <c r="H318" s="79">
        <v>0</v>
      </c>
      <c r="I318" s="80">
        <v>-6.7199315199413396</v>
      </c>
      <c r="J318" s="103">
        <v>3</v>
      </c>
      <c r="K318" s="103">
        <v>0.14071066554652939</v>
      </c>
      <c r="L318" s="103">
        <v>0.39680407684121288</v>
      </c>
      <c r="M318" s="103">
        <v>-2.3134730586906072</v>
      </c>
    </row>
    <row r="319" spans="1:13" s="81" customFormat="1" x14ac:dyDescent="0.25">
      <c r="A319" s="79">
        <v>316</v>
      </c>
      <c r="B319" s="79">
        <v>33.331685052429087</v>
      </c>
      <c r="C319" s="79">
        <v>33.331685052429087</v>
      </c>
      <c r="D319" s="94"/>
      <c r="E319" s="79">
        <v>1285.150937060281</v>
      </c>
      <c r="F319" s="79">
        <v>54.259446828549173</v>
      </c>
      <c r="G319" s="80">
        <v>0</v>
      </c>
      <c r="H319" s="79">
        <v>0</v>
      </c>
      <c r="I319" s="80">
        <v>-6.7199315199413396</v>
      </c>
      <c r="J319" s="103">
        <v>3</v>
      </c>
      <c r="K319" s="103">
        <v>0</v>
      </c>
      <c r="L319" s="103">
        <v>0</v>
      </c>
      <c r="M319" s="103">
        <v>-3.5619143001795668</v>
      </c>
    </row>
    <row r="320" spans="1:13" s="81" customFormat="1" x14ac:dyDescent="0.25">
      <c r="A320" s="79">
        <v>317</v>
      </c>
      <c r="B320" s="79">
        <v>32</v>
      </c>
      <c r="C320" s="79">
        <v>32</v>
      </c>
      <c r="D320" s="94"/>
      <c r="E320" s="79">
        <v>1233.805909339467</v>
      </c>
      <c r="F320" s="79">
        <v>54.304162398219191</v>
      </c>
      <c r="G320" s="80">
        <v>6.3667181322148618</v>
      </c>
      <c r="H320" s="79">
        <v>0</v>
      </c>
      <c r="I320" s="80">
        <v>-6.7199315199413396</v>
      </c>
      <c r="J320" s="103">
        <v>3</v>
      </c>
      <c r="K320" s="103">
        <v>0.22367717416160809</v>
      </c>
      <c r="L320" s="103">
        <v>0.63076963113573492</v>
      </c>
      <c r="M320" s="103">
        <v>-0.38527180325173382</v>
      </c>
    </row>
    <row r="321" spans="1:13" s="81" customFormat="1" x14ac:dyDescent="0.25">
      <c r="A321" s="79">
        <v>318</v>
      </c>
      <c r="B321" s="79">
        <v>31</v>
      </c>
      <c r="C321" s="79">
        <v>31</v>
      </c>
      <c r="D321" s="94"/>
      <c r="E321" s="79">
        <v>1195.249474672609</v>
      </c>
      <c r="F321" s="79">
        <v>54.371641701193703</v>
      </c>
      <c r="G321" s="80">
        <v>0</v>
      </c>
      <c r="H321" s="79">
        <v>0</v>
      </c>
      <c r="I321" s="80">
        <v>-6.7199315199413396</v>
      </c>
      <c r="J321" s="103">
        <v>3</v>
      </c>
      <c r="K321" s="103">
        <v>0</v>
      </c>
      <c r="L321" s="103">
        <v>0</v>
      </c>
      <c r="M321" s="103">
        <v>-3.9896710846601739</v>
      </c>
    </row>
    <row r="322" spans="1:13" s="81" customFormat="1" x14ac:dyDescent="0.25">
      <c r="A322" s="79">
        <v>319</v>
      </c>
      <c r="B322" s="79">
        <v>28.03320312499967</v>
      </c>
      <c r="C322" s="79">
        <v>28.03320312499967</v>
      </c>
      <c r="D322" s="94"/>
      <c r="E322" s="79">
        <v>1080.8603647918189</v>
      </c>
      <c r="F322" s="79">
        <v>54.436004876992861</v>
      </c>
      <c r="G322" s="80">
        <v>0</v>
      </c>
      <c r="H322" s="79">
        <v>0</v>
      </c>
      <c r="I322" s="80">
        <v>-6.7199315199413396</v>
      </c>
      <c r="J322" s="103">
        <v>3</v>
      </c>
      <c r="K322" s="103">
        <v>0</v>
      </c>
      <c r="L322" s="103">
        <v>0</v>
      </c>
      <c r="M322" s="103">
        <v>-3.5705354163493261</v>
      </c>
    </row>
    <row r="323" spans="1:13" s="81" customFormat="1" x14ac:dyDescent="0.25">
      <c r="A323" s="79">
        <v>320</v>
      </c>
      <c r="B323" s="79">
        <v>26</v>
      </c>
      <c r="C323" s="79">
        <v>26</v>
      </c>
      <c r="D323" s="94"/>
      <c r="E323" s="79">
        <v>1601.907036235275</v>
      </c>
      <c r="F323" s="79">
        <v>54.481045827466602</v>
      </c>
      <c r="G323" s="80">
        <v>6.7155099350984697</v>
      </c>
      <c r="H323" s="79">
        <v>0</v>
      </c>
      <c r="I323" s="80">
        <v>-6.7199315199413396</v>
      </c>
      <c r="J323" s="103">
        <v>2</v>
      </c>
      <c r="K323" s="103">
        <v>0.23593101722794119</v>
      </c>
      <c r="L323" s="103">
        <v>0.66532546858279418</v>
      </c>
      <c r="M323" s="103">
        <v>-1.6374837466212431</v>
      </c>
    </row>
    <row r="324" spans="1:13" s="81" customFormat="1" x14ac:dyDescent="0.25">
      <c r="A324" s="79">
        <v>321</v>
      </c>
      <c r="B324" s="79">
        <v>25</v>
      </c>
      <c r="C324" s="79">
        <v>25</v>
      </c>
      <c r="D324" s="94"/>
      <c r="E324" s="79">
        <v>1540.2952271493029</v>
      </c>
      <c r="F324" s="79">
        <v>54.546607080636157</v>
      </c>
      <c r="G324" s="80">
        <v>7.3396739442556829</v>
      </c>
      <c r="H324" s="79">
        <v>0</v>
      </c>
      <c r="I324" s="80">
        <v>-6.7199315199413396</v>
      </c>
      <c r="J324" s="103">
        <v>2</v>
      </c>
      <c r="K324" s="103">
        <v>0.25785930726409789</v>
      </c>
      <c r="L324" s="103">
        <v>0.72716324648475616</v>
      </c>
      <c r="M324" s="103">
        <v>-0.975090976485539</v>
      </c>
    </row>
    <row r="325" spans="1:13" s="81" customFormat="1" x14ac:dyDescent="0.25">
      <c r="A325" s="79">
        <v>322</v>
      </c>
      <c r="B325" s="79">
        <v>24.05303955078093</v>
      </c>
      <c r="C325" s="79">
        <v>24.05303955078093</v>
      </c>
      <c r="D325" s="94"/>
      <c r="E325" s="79">
        <v>1481.9512807400511</v>
      </c>
      <c r="F325" s="79">
        <v>54.571357903679477</v>
      </c>
      <c r="G325" s="80">
        <v>8.9222257766788928</v>
      </c>
      <c r="H325" s="79">
        <v>0</v>
      </c>
      <c r="I325" s="80">
        <v>-6.7199315199413396</v>
      </c>
      <c r="J325" s="103">
        <v>2</v>
      </c>
      <c r="K325" s="103">
        <v>0.31345792408515621</v>
      </c>
      <c r="L325" s="103">
        <v>0.88395134592014035</v>
      </c>
      <c r="M325" s="103">
        <v>0.26809997047770823</v>
      </c>
    </row>
    <row r="326" spans="1:13" s="81" customFormat="1" x14ac:dyDescent="0.25">
      <c r="A326" s="79">
        <v>323</v>
      </c>
      <c r="B326" s="79">
        <v>24</v>
      </c>
      <c r="C326" s="79">
        <v>24</v>
      </c>
      <c r="D326" s="94"/>
      <c r="E326" s="79">
        <v>1478.6834180633309</v>
      </c>
      <c r="F326" s="79">
        <v>54.602128712032908</v>
      </c>
      <c r="G326" s="80">
        <v>12.760705722549041</v>
      </c>
      <c r="H326" s="79">
        <v>0</v>
      </c>
      <c r="I326" s="80">
        <v>-6.7199315199413396</v>
      </c>
      <c r="J326" s="103">
        <v>2</v>
      </c>
      <c r="K326" s="103">
        <v>0.4483123859190985</v>
      </c>
      <c r="L326" s="103">
        <v>1.2642409282918581</v>
      </c>
      <c r="M326" s="103">
        <v>2.694234250824739</v>
      </c>
    </row>
    <row r="327" spans="1:13" s="81" customFormat="1" x14ac:dyDescent="0.25">
      <c r="A327" s="79">
        <v>324</v>
      </c>
      <c r="B327" s="79">
        <v>24</v>
      </c>
      <c r="C327" s="79">
        <v>24</v>
      </c>
      <c r="D327" s="94"/>
      <c r="E327" s="79">
        <v>1478.6834180633309</v>
      </c>
      <c r="F327" s="79">
        <v>54.644365030996298</v>
      </c>
      <c r="G327" s="80">
        <v>12.009265257752755</v>
      </c>
      <c r="H327" s="79">
        <v>0</v>
      </c>
      <c r="I327" s="80">
        <v>-6.7199315199413396</v>
      </c>
      <c r="J327" s="103">
        <v>2</v>
      </c>
      <c r="K327" s="103">
        <v>0.42191258680346738</v>
      </c>
      <c r="L327" s="103">
        <v>1.189793494785778</v>
      </c>
      <c r="M327" s="103">
        <v>2.2240503259533129</v>
      </c>
    </row>
    <row r="328" spans="1:13" s="81" customFormat="1" x14ac:dyDescent="0.25">
      <c r="A328" s="79">
        <v>325</v>
      </c>
      <c r="B328" s="79">
        <v>24</v>
      </c>
      <c r="C328" s="79">
        <v>24</v>
      </c>
      <c r="D328" s="94"/>
      <c r="E328" s="79">
        <v>1478.6834180633309</v>
      </c>
      <c r="F328" s="79">
        <v>54.666490570118668</v>
      </c>
      <c r="G328" s="80">
        <v>12.919023606243613</v>
      </c>
      <c r="H328" s="79">
        <v>0</v>
      </c>
      <c r="I328" s="80">
        <v>-6.7199315199413396</v>
      </c>
      <c r="J328" s="103">
        <v>2</v>
      </c>
      <c r="K328" s="103">
        <v>0.45387445040957231</v>
      </c>
      <c r="L328" s="103">
        <v>1.279925950154994</v>
      </c>
      <c r="M328" s="103">
        <v>2.7937617719997752</v>
      </c>
    </row>
    <row r="329" spans="1:13" s="81" customFormat="1" x14ac:dyDescent="0.25">
      <c r="A329" s="79">
        <v>326</v>
      </c>
      <c r="B329" s="79">
        <v>24</v>
      </c>
      <c r="C329" s="79">
        <v>24</v>
      </c>
      <c r="D329" s="94"/>
      <c r="E329" s="79">
        <v>1478.6834180633309</v>
      </c>
      <c r="F329" s="79">
        <v>54.708726889082058</v>
      </c>
      <c r="G329" s="80">
        <v>8.9527814144448303</v>
      </c>
      <c r="H329" s="79">
        <v>0</v>
      </c>
      <c r="I329" s="80">
        <v>-6.7199315199413396</v>
      </c>
      <c r="J329" s="103">
        <v>2</v>
      </c>
      <c r="K329" s="103">
        <v>0.31453141258712219</v>
      </c>
      <c r="L329" s="103">
        <v>0.88697858349568459</v>
      </c>
      <c r="M329" s="103">
        <v>0.30152651588964963</v>
      </c>
    </row>
    <row r="330" spans="1:13" s="81" customFormat="1" x14ac:dyDescent="0.25">
      <c r="A330" s="79">
        <v>327</v>
      </c>
      <c r="B330" s="79">
        <v>23</v>
      </c>
      <c r="C330" s="79">
        <v>23</v>
      </c>
      <c r="D330" s="94"/>
      <c r="E330" s="79">
        <v>1417.0716089773589</v>
      </c>
      <c r="F330" s="79">
        <v>54.739497697435489</v>
      </c>
      <c r="G330" s="80">
        <v>6.2366317727771818</v>
      </c>
      <c r="H330" s="79">
        <v>0</v>
      </c>
      <c r="I330" s="80">
        <v>-6.7199315199413396</v>
      </c>
      <c r="J330" s="103">
        <v>2</v>
      </c>
      <c r="K330" s="103">
        <v>0.21910694682128309</v>
      </c>
      <c r="L330" s="103">
        <v>0.61788159003601839</v>
      </c>
      <c r="M330" s="103">
        <v>-1.1689260708151981</v>
      </c>
    </row>
    <row r="331" spans="1:13" s="81" customFormat="1" x14ac:dyDescent="0.25">
      <c r="A331" s="79">
        <v>328</v>
      </c>
      <c r="B331" s="79">
        <v>22.122314453124702</v>
      </c>
      <c r="C331" s="79">
        <v>22.122314453124702</v>
      </c>
      <c r="D331" s="94"/>
      <c r="E331" s="79">
        <v>1362.9958146257611</v>
      </c>
      <c r="F331" s="79">
        <v>54.77224407382959</v>
      </c>
      <c r="G331" s="80">
        <v>7.3111482832458803</v>
      </c>
      <c r="H331" s="79">
        <v>0</v>
      </c>
      <c r="I331" s="80">
        <v>-6.7199315199413396</v>
      </c>
      <c r="J331" s="103">
        <v>2</v>
      </c>
      <c r="K331" s="103">
        <v>0.25685713642611468</v>
      </c>
      <c r="L331" s="103">
        <v>0.72433712472164358</v>
      </c>
      <c r="M331" s="103">
        <v>-0.27883590640474909</v>
      </c>
    </row>
    <row r="332" spans="1:13" s="81" customFormat="1" x14ac:dyDescent="0.25">
      <c r="A332" s="79">
        <v>329</v>
      </c>
      <c r="B332" s="79">
        <v>21.131774902343459</v>
      </c>
      <c r="C332" s="79">
        <v>21.131774902343459</v>
      </c>
      <c r="D332" s="94"/>
      <c r="E332" s="79">
        <v>1301.9668809309219</v>
      </c>
      <c r="F332" s="79">
        <v>54.842042059896087</v>
      </c>
      <c r="G332" s="80">
        <v>3.9183202475046932</v>
      </c>
      <c r="H332" s="79">
        <v>0</v>
      </c>
      <c r="I332" s="80">
        <v>-6.7199315199413396</v>
      </c>
      <c r="J332" s="103">
        <v>2</v>
      </c>
      <c r="K332" s="103">
        <v>0.13765943178595941</v>
      </c>
      <c r="L332" s="103">
        <v>0.38819959763640532</v>
      </c>
      <c r="M332" s="103">
        <v>-2.174514345358987</v>
      </c>
    </row>
    <row r="333" spans="1:13" s="81" customFormat="1" x14ac:dyDescent="0.25">
      <c r="A333" s="79">
        <v>330</v>
      </c>
      <c r="B333" s="79">
        <v>19</v>
      </c>
      <c r="C333" s="79">
        <v>19</v>
      </c>
      <c r="D333" s="94"/>
      <c r="E333" s="79">
        <v>1170.6243726334701</v>
      </c>
      <c r="F333" s="79">
        <v>54.902468958217213</v>
      </c>
      <c r="G333" s="80">
        <v>0</v>
      </c>
      <c r="H333" s="79">
        <v>0</v>
      </c>
      <c r="I333" s="80">
        <v>-6.7199315199413396</v>
      </c>
      <c r="J333" s="103">
        <v>2</v>
      </c>
      <c r="K333" s="103">
        <v>0</v>
      </c>
      <c r="L333" s="103">
        <v>0</v>
      </c>
      <c r="M333" s="103">
        <v>-3.5072217037242499</v>
      </c>
    </row>
    <row r="334" spans="1:13" s="81" customFormat="1" x14ac:dyDescent="0.25">
      <c r="A334" s="79">
        <v>331</v>
      </c>
      <c r="B334" s="79">
        <v>17</v>
      </c>
      <c r="C334" s="79">
        <v>17</v>
      </c>
      <c r="D334" s="94"/>
      <c r="E334" s="79">
        <v>1047.400754461526</v>
      </c>
      <c r="F334" s="79">
        <v>54.938733387869839</v>
      </c>
      <c r="G334" s="80">
        <v>3.2062172349302855</v>
      </c>
      <c r="H334" s="79">
        <v>0</v>
      </c>
      <c r="I334" s="80">
        <v>-6.7199315199413396</v>
      </c>
      <c r="J334" s="103">
        <v>2</v>
      </c>
      <c r="K334" s="103">
        <v>0.11264164612985079</v>
      </c>
      <c r="L334" s="103">
        <v>0.31764944208617912</v>
      </c>
      <c r="M334" s="103">
        <v>-1.6548546623142539</v>
      </c>
    </row>
    <row r="335" spans="1:13" s="81" customFormat="1" x14ac:dyDescent="0.25">
      <c r="A335" s="79">
        <v>332</v>
      </c>
      <c r="B335" s="79">
        <v>16.163208007812219</v>
      </c>
      <c r="C335" s="79">
        <v>16.163208007812219</v>
      </c>
      <c r="D335" s="94"/>
      <c r="E335" s="79">
        <v>995.84448599418192</v>
      </c>
      <c r="F335" s="79">
        <v>54.992629266935943</v>
      </c>
      <c r="G335" s="80">
        <v>7.3409020079599028</v>
      </c>
      <c r="H335" s="79">
        <v>0</v>
      </c>
      <c r="I335" s="80">
        <v>-6.7199315199413396</v>
      </c>
      <c r="J335" s="103">
        <v>2</v>
      </c>
      <c r="K335" s="103">
        <v>0.25790245191309069</v>
      </c>
      <c r="L335" s="103">
        <v>0.72728491439491583</v>
      </c>
      <c r="M335" s="103">
        <v>1.0382968979976359</v>
      </c>
    </row>
    <row r="336" spans="1:13" s="81" customFormat="1" x14ac:dyDescent="0.25">
      <c r="A336" s="79">
        <v>333</v>
      </c>
      <c r="B336" s="79">
        <v>16</v>
      </c>
      <c r="C336" s="79">
        <v>16</v>
      </c>
      <c r="D336" s="94"/>
      <c r="E336" s="79">
        <v>985.78894537555379</v>
      </c>
      <c r="F336" s="79">
        <v>55.044006557052782</v>
      </c>
      <c r="G336" s="80">
        <v>5.3200572052903548</v>
      </c>
      <c r="H336" s="79">
        <v>0</v>
      </c>
      <c r="I336" s="80">
        <v>-6.7199315199413396</v>
      </c>
      <c r="J336" s="103">
        <v>2</v>
      </c>
      <c r="K336" s="103">
        <v>0.18690561406139691</v>
      </c>
      <c r="L336" s="103">
        <v>0.52707383165313937</v>
      </c>
      <c r="M336" s="103">
        <v>-0.14775421286356191</v>
      </c>
    </row>
    <row r="337" spans="1:13" s="81" customFormat="1" x14ac:dyDescent="0.25">
      <c r="A337" s="79">
        <v>334</v>
      </c>
      <c r="B337" s="79">
        <v>15</v>
      </c>
      <c r="C337" s="79">
        <v>15</v>
      </c>
      <c r="D337" s="94"/>
      <c r="E337" s="79">
        <v>924.17713628958177</v>
      </c>
      <c r="F337" s="79">
        <v>55.080852836575907</v>
      </c>
      <c r="G337" s="80">
        <v>4.9110465087990818</v>
      </c>
      <c r="H337" s="79">
        <v>0</v>
      </c>
      <c r="I337" s="80">
        <v>-6.7199315199413396</v>
      </c>
      <c r="J337" s="103">
        <v>2</v>
      </c>
      <c r="K337" s="103">
        <v>0.17253614538174411</v>
      </c>
      <c r="L337" s="103">
        <v>0.4865519299765183</v>
      </c>
      <c r="M337" s="103">
        <v>-0.18713275797495901</v>
      </c>
    </row>
    <row r="338" spans="1:13" s="81" customFormat="1" x14ac:dyDescent="0.25">
      <c r="A338" s="79">
        <v>335</v>
      </c>
      <c r="B338" s="79">
        <v>15</v>
      </c>
      <c r="C338" s="79">
        <v>15</v>
      </c>
      <c r="D338" s="94"/>
      <c r="E338" s="79">
        <v>924.17713628958177</v>
      </c>
      <c r="F338" s="79">
        <v>55.113083922192558</v>
      </c>
      <c r="G338" s="80">
        <v>9.4182718698822629</v>
      </c>
      <c r="H338" s="79">
        <v>0</v>
      </c>
      <c r="I338" s="80">
        <v>-6.7199315199413396</v>
      </c>
      <c r="J338" s="103">
        <v>2</v>
      </c>
      <c r="K338" s="103">
        <v>0.33088514264226809</v>
      </c>
      <c r="L338" s="103">
        <v>0.9330961022511961</v>
      </c>
      <c r="M338" s="103">
        <v>2.4977997269788692</v>
      </c>
    </row>
    <row r="339" spans="1:13" s="81" customFormat="1" x14ac:dyDescent="0.25">
      <c r="A339" s="79">
        <v>336</v>
      </c>
      <c r="B339" s="79">
        <v>15</v>
      </c>
      <c r="C339" s="79">
        <v>15</v>
      </c>
      <c r="D339" s="94"/>
      <c r="E339" s="79">
        <v>1786.546247540688</v>
      </c>
      <c r="F339" s="79">
        <v>55.156780518419161</v>
      </c>
      <c r="G339" s="80">
        <v>10.945967807116158</v>
      </c>
      <c r="H339" s="79">
        <v>0</v>
      </c>
      <c r="I339" s="80">
        <v>-6.7199315199413396</v>
      </c>
      <c r="J339" s="103">
        <v>1</v>
      </c>
      <c r="K339" s="103">
        <v>0.38455654808577761</v>
      </c>
      <c r="L339" s="103">
        <v>1.084449465601893</v>
      </c>
      <c r="M339" s="103">
        <v>0.26113506309420398</v>
      </c>
    </row>
    <row r="340" spans="1:13" s="81" customFormat="1" x14ac:dyDescent="0.25">
      <c r="A340" s="79">
        <v>337</v>
      </c>
      <c r="B340" s="79">
        <v>14</v>
      </c>
      <c r="C340" s="79">
        <v>14</v>
      </c>
      <c r="D340" s="94"/>
      <c r="E340" s="79">
        <v>1667.443164371309</v>
      </c>
      <c r="F340" s="79">
        <v>55.25232140699584</v>
      </c>
      <c r="G340" s="80">
        <v>9.7710224882216892</v>
      </c>
      <c r="H340" s="79">
        <v>0</v>
      </c>
      <c r="I340" s="80">
        <v>-6.7199315199413396</v>
      </c>
      <c r="J340" s="103">
        <v>1</v>
      </c>
      <c r="K340" s="103">
        <v>0.34327806782843062</v>
      </c>
      <c r="L340" s="103">
        <v>0.96804415127617427</v>
      </c>
      <c r="M340" s="103">
        <v>4.0624443263154487E-2</v>
      </c>
    </row>
    <row r="341" spans="1:13" s="81" customFormat="1" x14ac:dyDescent="0.25">
      <c r="A341" s="79">
        <v>338</v>
      </c>
      <c r="B341" s="79">
        <v>14</v>
      </c>
      <c r="C341" s="79">
        <v>14</v>
      </c>
      <c r="D341" s="94"/>
      <c r="E341" s="79">
        <v>1667.443164371309</v>
      </c>
      <c r="F341" s="79">
        <v>55.332920288562889</v>
      </c>
      <c r="G341" s="80">
        <v>12.770731656353529</v>
      </c>
      <c r="H341" s="79">
        <v>0</v>
      </c>
      <c r="I341" s="80">
        <v>-6.7199315199413396</v>
      </c>
      <c r="J341" s="103">
        <v>1</v>
      </c>
      <c r="K341" s="103">
        <v>0.44866461959666182</v>
      </c>
      <c r="L341" s="103">
        <v>1.2652342272625861</v>
      </c>
      <c r="M341" s="103">
        <v>1.952955360463057</v>
      </c>
    </row>
    <row r="342" spans="1:13" s="81" customFormat="1" x14ac:dyDescent="0.25">
      <c r="A342" s="79">
        <v>339</v>
      </c>
      <c r="B342" s="79">
        <v>14</v>
      </c>
      <c r="C342" s="79">
        <v>14</v>
      </c>
      <c r="D342" s="94"/>
      <c r="E342" s="79">
        <v>1667.443164371309</v>
      </c>
      <c r="F342" s="79">
        <v>55.392122130304408</v>
      </c>
      <c r="G342" s="80">
        <v>15.257504425204871</v>
      </c>
      <c r="H342" s="79">
        <v>0</v>
      </c>
      <c r="I342" s="80">
        <v>-6.7199315199413396</v>
      </c>
      <c r="J342" s="103">
        <v>1</v>
      </c>
      <c r="K342" s="103">
        <v>0.53603055824317181</v>
      </c>
      <c r="L342" s="103">
        <v>1.5116061742457449</v>
      </c>
      <c r="M342" s="103">
        <v>3.5286530833057941</v>
      </c>
    </row>
    <row r="343" spans="1:13" s="81" customFormat="1" x14ac:dyDescent="0.25">
      <c r="A343" s="79">
        <v>340</v>
      </c>
      <c r="B343" s="79">
        <v>16</v>
      </c>
      <c r="C343" s="79">
        <v>16</v>
      </c>
      <c r="D343" s="94"/>
      <c r="E343" s="79">
        <v>1905.649330710067</v>
      </c>
      <c r="F343" s="79">
        <v>55.452216202741113</v>
      </c>
      <c r="G343" s="80">
        <v>23.082061360106266</v>
      </c>
      <c r="H343" s="79">
        <v>0</v>
      </c>
      <c r="I343" s="80">
        <v>-6.7199315199413396</v>
      </c>
      <c r="J343" s="103">
        <v>1</v>
      </c>
      <c r="K343" s="103">
        <v>0.81092489908255572</v>
      </c>
      <c r="L343" s="103">
        <v>2.2868082154128069</v>
      </c>
      <c r="M343" s="103">
        <v>7.4539797249247064</v>
      </c>
    </row>
    <row r="344" spans="1:13" s="81" customFormat="1" x14ac:dyDescent="0.25">
      <c r="A344" s="79">
        <v>341</v>
      </c>
      <c r="B344" s="79">
        <v>19</v>
      </c>
      <c r="C344" s="79">
        <v>19</v>
      </c>
      <c r="D344" s="94"/>
      <c r="E344" s="79">
        <v>1170.6243726334701</v>
      </c>
      <c r="F344" s="79">
        <v>55.448608282832772</v>
      </c>
      <c r="G344" s="80">
        <v>23.543057524400187</v>
      </c>
      <c r="H344" s="79">
        <v>0</v>
      </c>
      <c r="I344" s="80">
        <v>-6.7199315199413396</v>
      </c>
      <c r="J344" s="103">
        <v>2</v>
      </c>
      <c r="K344" s="103">
        <v>0.82712073454868984</v>
      </c>
      <c r="L344" s="103">
        <v>2.3324804714273051</v>
      </c>
      <c r="M344" s="103">
        <v>10.157938098573929</v>
      </c>
    </row>
    <row r="345" spans="1:13" s="81" customFormat="1" x14ac:dyDescent="0.25">
      <c r="A345" s="79">
        <v>342</v>
      </c>
      <c r="B345" s="79">
        <v>22.736999511718999</v>
      </c>
      <c r="C345" s="79">
        <v>22.736999511718999</v>
      </c>
      <c r="D345" s="94"/>
      <c r="E345" s="79">
        <v>1400.867673103872</v>
      </c>
      <c r="F345" s="79">
        <v>55.460747255018759</v>
      </c>
      <c r="G345" s="80">
        <v>22.868929782054941</v>
      </c>
      <c r="H345" s="79">
        <v>0</v>
      </c>
      <c r="I345" s="80">
        <v>-6.7199315199413396</v>
      </c>
      <c r="J345" s="103">
        <v>2</v>
      </c>
      <c r="K345" s="103">
        <v>0.80343710582500494</v>
      </c>
      <c r="L345" s="103">
        <v>2.2656926384265139</v>
      </c>
      <c r="M345" s="103">
        <v>9.1783605688132717</v>
      </c>
    </row>
    <row r="346" spans="1:13" s="81" customFormat="1" x14ac:dyDescent="0.25">
      <c r="A346" s="79">
        <v>343</v>
      </c>
      <c r="B346" s="79">
        <v>24</v>
      </c>
      <c r="C346" s="79">
        <v>24</v>
      </c>
      <c r="D346" s="94"/>
      <c r="E346" s="79">
        <v>1478.6834180633309</v>
      </c>
      <c r="F346" s="79">
        <v>55.503018961441512</v>
      </c>
      <c r="G346" s="80">
        <v>15.572185745156613</v>
      </c>
      <c r="H346" s="79">
        <v>0</v>
      </c>
      <c r="I346" s="80">
        <v>-6.7199315199413396</v>
      </c>
      <c r="J346" s="103">
        <v>2</v>
      </c>
      <c r="K346" s="103">
        <v>0.54708602307553189</v>
      </c>
      <c r="L346" s="103">
        <v>1.5427825850729999</v>
      </c>
      <c r="M346" s="103">
        <v>4.4538617312056443</v>
      </c>
    </row>
    <row r="347" spans="1:13" s="81" customFormat="1" x14ac:dyDescent="0.25">
      <c r="A347" s="79">
        <v>344</v>
      </c>
      <c r="B347" s="79">
        <v>25</v>
      </c>
      <c r="C347" s="79">
        <v>25</v>
      </c>
      <c r="D347" s="94"/>
      <c r="E347" s="79">
        <v>1540.2952271493029</v>
      </c>
      <c r="F347" s="79">
        <v>55.53713185005796</v>
      </c>
      <c r="G347" s="80">
        <v>18.391534771024968</v>
      </c>
      <c r="H347" s="79">
        <v>0</v>
      </c>
      <c r="I347" s="80">
        <v>-6.7199315199413396</v>
      </c>
      <c r="J347" s="103">
        <v>2</v>
      </c>
      <c r="K347" s="103">
        <v>0.64613611607252375</v>
      </c>
      <c r="L347" s="103">
        <v>1.822103847324517</v>
      </c>
      <c r="M347" s="103">
        <v>5.9825316708213956</v>
      </c>
    </row>
    <row r="348" spans="1:13" s="81" customFormat="1" x14ac:dyDescent="0.25">
      <c r="A348" s="79">
        <v>345</v>
      </c>
      <c r="B348" s="79">
        <v>26</v>
      </c>
      <c r="C348" s="79">
        <v>26</v>
      </c>
      <c r="D348" s="94"/>
      <c r="E348" s="79">
        <v>1601.907036235275</v>
      </c>
      <c r="F348" s="79">
        <v>55.52974925399878</v>
      </c>
      <c r="G348" s="80">
        <v>15.726831898366534</v>
      </c>
      <c r="H348" s="79">
        <v>0</v>
      </c>
      <c r="I348" s="80">
        <v>-6.7199315199413396</v>
      </c>
      <c r="J348" s="103">
        <v>2</v>
      </c>
      <c r="K348" s="103">
        <v>0.55251909138900601</v>
      </c>
      <c r="L348" s="103">
        <v>1.5581038377169969</v>
      </c>
      <c r="M348" s="103">
        <v>4.0879604524344177</v>
      </c>
    </row>
    <row r="349" spans="1:13" s="81" customFormat="1" x14ac:dyDescent="0.25">
      <c r="A349" s="79">
        <v>346</v>
      </c>
      <c r="B349" s="79">
        <v>26</v>
      </c>
      <c r="C349" s="79">
        <v>26</v>
      </c>
      <c r="D349" s="94"/>
      <c r="E349" s="79">
        <v>1601.907036235275</v>
      </c>
      <c r="F349" s="79">
        <v>55.600193934083869</v>
      </c>
      <c r="G349" s="80">
        <v>13.037378066923043</v>
      </c>
      <c r="H349" s="79">
        <v>0</v>
      </c>
      <c r="I349" s="80">
        <v>-6.7199315199413396</v>
      </c>
      <c r="J349" s="103">
        <v>2</v>
      </c>
      <c r="K349" s="103">
        <v>0.45803250967408488</v>
      </c>
      <c r="L349" s="103">
        <v>1.291651677280919</v>
      </c>
      <c r="M349" s="103">
        <v>2.3949330930288908</v>
      </c>
    </row>
    <row r="350" spans="1:13" s="81" customFormat="1" x14ac:dyDescent="0.25">
      <c r="A350" s="79">
        <v>347</v>
      </c>
      <c r="B350" s="79">
        <v>26</v>
      </c>
      <c r="C350" s="79">
        <v>26</v>
      </c>
      <c r="D350" s="94"/>
      <c r="E350" s="79">
        <v>1601.907036235275</v>
      </c>
      <c r="F350" s="79">
        <v>55.647849317653431</v>
      </c>
      <c r="G350" s="80">
        <v>12.941397711462347</v>
      </c>
      <c r="H350" s="79">
        <v>0</v>
      </c>
      <c r="I350" s="80">
        <v>-6.7199315199413396</v>
      </c>
      <c r="J350" s="103">
        <v>2</v>
      </c>
      <c r="K350" s="103">
        <v>0.45466050321194129</v>
      </c>
      <c r="L350" s="103">
        <v>1.2821426190576739</v>
      </c>
      <c r="M350" s="103">
        <v>2.3347103194622711</v>
      </c>
    </row>
    <row r="351" spans="1:13" s="81" customFormat="1" x14ac:dyDescent="0.25">
      <c r="A351" s="79">
        <v>348</v>
      </c>
      <c r="B351" s="79">
        <v>26</v>
      </c>
      <c r="C351" s="79">
        <v>26</v>
      </c>
      <c r="D351" s="94"/>
      <c r="E351" s="79">
        <v>1601.907036235275</v>
      </c>
      <c r="F351" s="79">
        <v>55.686579414789662</v>
      </c>
      <c r="G351" s="80">
        <v>16.008316518740521</v>
      </c>
      <c r="H351" s="79">
        <v>0</v>
      </c>
      <c r="I351" s="80">
        <v>-6.7199315199413396</v>
      </c>
      <c r="J351" s="103">
        <v>2</v>
      </c>
      <c r="K351" s="103">
        <v>0.56240828125852893</v>
      </c>
      <c r="L351" s="103">
        <v>1.585991353149051</v>
      </c>
      <c r="M351" s="103">
        <v>4.2659744155704944</v>
      </c>
    </row>
    <row r="352" spans="1:13" s="81" customFormat="1" x14ac:dyDescent="0.25">
      <c r="A352" s="79">
        <v>349</v>
      </c>
      <c r="B352" s="79">
        <v>27</v>
      </c>
      <c r="C352" s="79">
        <v>27</v>
      </c>
      <c r="D352" s="94"/>
      <c r="E352" s="79">
        <v>1663.518845321247</v>
      </c>
      <c r="F352" s="79">
        <v>55.744317203316122</v>
      </c>
      <c r="G352" s="80">
        <v>18.923112481100183</v>
      </c>
      <c r="H352" s="79">
        <v>0</v>
      </c>
      <c r="I352" s="80">
        <v>-6.7199315199413396</v>
      </c>
      <c r="J352" s="103">
        <v>2</v>
      </c>
      <c r="K352" s="103">
        <v>0.66481164050563679</v>
      </c>
      <c r="L352" s="103">
        <v>1.8747688262258959</v>
      </c>
      <c r="M352" s="103">
        <v>5.8532850857655951</v>
      </c>
    </row>
    <row r="353" spans="1:13" s="81" customFormat="1" x14ac:dyDescent="0.25">
      <c r="A353" s="79">
        <v>350</v>
      </c>
      <c r="B353" s="79">
        <v>27.63842773437522</v>
      </c>
      <c r="C353" s="79">
        <v>27.63842773437522</v>
      </c>
      <c r="D353" s="94"/>
      <c r="E353" s="79">
        <v>1702.853533006763</v>
      </c>
      <c r="F353" s="79">
        <v>55.8265490160355</v>
      </c>
      <c r="G353" s="80">
        <v>16.893995838249744</v>
      </c>
      <c r="H353" s="79">
        <v>0</v>
      </c>
      <c r="I353" s="80">
        <v>-6.7199315199413396</v>
      </c>
      <c r="J353" s="103">
        <v>2</v>
      </c>
      <c r="K353" s="103">
        <v>0.59352419424339997</v>
      </c>
      <c r="L353" s="103">
        <v>1.6737382277663879</v>
      </c>
      <c r="M353" s="103">
        <v>4.420330704715342</v>
      </c>
    </row>
    <row r="354" spans="1:13" s="81" customFormat="1" x14ac:dyDescent="0.25">
      <c r="A354" s="79">
        <v>351</v>
      </c>
      <c r="B354" s="79">
        <v>28</v>
      </c>
      <c r="C354" s="79">
        <v>28</v>
      </c>
      <c r="D354" s="94"/>
      <c r="E354" s="79">
        <v>1725.130654407219</v>
      </c>
      <c r="F354" s="79">
        <v>55.899942546635309</v>
      </c>
      <c r="G354" s="80">
        <v>15.33874544810886</v>
      </c>
      <c r="H354" s="79">
        <v>0</v>
      </c>
      <c r="I354" s="80">
        <v>-6.7199315199413396</v>
      </c>
      <c r="J354" s="103">
        <v>2</v>
      </c>
      <c r="K354" s="103">
        <v>0.53888473869404108</v>
      </c>
      <c r="L354" s="103">
        <v>1.5196549631171961</v>
      </c>
      <c r="M354" s="103">
        <v>3.3439542463827769</v>
      </c>
    </row>
    <row r="355" spans="1:13" s="81" customFormat="1" x14ac:dyDescent="0.25">
      <c r="A355" s="79">
        <v>352</v>
      </c>
      <c r="B355" s="79">
        <v>28</v>
      </c>
      <c r="C355" s="79">
        <v>28</v>
      </c>
      <c r="D355" s="94"/>
      <c r="E355" s="79">
        <v>1725.130654407219</v>
      </c>
      <c r="F355" s="79">
        <v>55.939916659847484</v>
      </c>
      <c r="G355" s="80">
        <v>15.37871540310981</v>
      </c>
      <c r="H355" s="79">
        <v>0</v>
      </c>
      <c r="I355" s="80">
        <v>-6.7199315199413396</v>
      </c>
      <c r="J355" s="103">
        <v>2</v>
      </c>
      <c r="K355" s="103">
        <v>0.54028897340340287</v>
      </c>
      <c r="L355" s="103">
        <v>1.523614904997596</v>
      </c>
      <c r="M355" s="103">
        <v>3.3696812150896589</v>
      </c>
    </row>
    <row r="356" spans="1:13" s="81" customFormat="1" x14ac:dyDescent="0.25">
      <c r="A356" s="79">
        <v>353</v>
      </c>
      <c r="B356" s="79">
        <v>28</v>
      </c>
      <c r="C356" s="79">
        <v>28</v>
      </c>
      <c r="D356" s="94"/>
      <c r="E356" s="79">
        <v>1725.130654407219</v>
      </c>
      <c r="F356" s="79">
        <v>55.979890773059637</v>
      </c>
      <c r="G356" s="80">
        <v>10.236282385220481</v>
      </c>
      <c r="H356" s="79">
        <v>0</v>
      </c>
      <c r="I356" s="80">
        <v>-6.7199315199413396</v>
      </c>
      <c r="J356" s="103">
        <v>2</v>
      </c>
      <c r="K356" s="103">
        <v>0.35962369784538362</v>
      </c>
      <c r="L356" s="103">
        <v>1.014138827923982</v>
      </c>
      <c r="M356" s="103">
        <v>9.1325005023001407E-2</v>
      </c>
    </row>
    <row r="357" spans="1:13" s="81" customFormat="1" x14ac:dyDescent="0.25">
      <c r="A357" s="79">
        <v>354</v>
      </c>
      <c r="B357" s="79">
        <v>27</v>
      </c>
      <c r="C357" s="79">
        <v>27</v>
      </c>
      <c r="D357" s="94"/>
      <c r="E357" s="79">
        <v>1663.518845321247</v>
      </c>
      <c r="F357" s="79">
        <v>56.023056090793503</v>
      </c>
      <c r="G357" s="80">
        <v>9.9465824312476769</v>
      </c>
      <c r="H357" s="79">
        <v>0</v>
      </c>
      <c r="I357" s="80">
        <v>-6.7199315199413396</v>
      </c>
      <c r="J357" s="103">
        <v>2</v>
      </c>
      <c r="K357" s="103">
        <v>0.34944588476905031</v>
      </c>
      <c r="L357" s="103">
        <v>0.98543739504872163</v>
      </c>
      <c r="M357" s="103">
        <v>0.17689079160132831</v>
      </c>
    </row>
    <row r="358" spans="1:13" s="81" customFormat="1" x14ac:dyDescent="0.25">
      <c r="A358" s="79">
        <v>355</v>
      </c>
      <c r="B358" s="79">
        <v>27</v>
      </c>
      <c r="C358" s="79">
        <v>27</v>
      </c>
      <c r="D358" s="94"/>
      <c r="E358" s="79">
        <v>1663.518845321247</v>
      </c>
      <c r="F358" s="79">
        <v>56.103654972360538</v>
      </c>
      <c r="G358" s="80">
        <v>14.113522288458775</v>
      </c>
      <c r="H358" s="79">
        <v>0</v>
      </c>
      <c r="I358" s="80">
        <v>-6.7199315199413396</v>
      </c>
      <c r="J358" s="103">
        <v>2</v>
      </c>
      <c r="K358" s="103">
        <v>0.49583988444154892</v>
      </c>
      <c r="L358" s="103">
        <v>1.3982684741251681</v>
      </c>
      <c r="M358" s="103">
        <v>2.8278870106186189</v>
      </c>
    </row>
    <row r="359" spans="1:13" s="81" customFormat="1" x14ac:dyDescent="0.25">
      <c r="A359" s="79">
        <v>356</v>
      </c>
      <c r="B359" s="79">
        <v>27</v>
      </c>
      <c r="C359" s="79">
        <v>27</v>
      </c>
      <c r="D359" s="94"/>
      <c r="E359" s="79">
        <v>1663.518845321247</v>
      </c>
      <c r="F359" s="79">
        <v>56.158110878565601</v>
      </c>
      <c r="G359" s="80">
        <v>16.867209372876886</v>
      </c>
      <c r="H359" s="79">
        <v>0</v>
      </c>
      <c r="I359" s="80">
        <v>-6.7199315199413396</v>
      </c>
      <c r="J359" s="103">
        <v>2</v>
      </c>
      <c r="K359" s="103">
        <v>0.59258312527254953</v>
      </c>
      <c r="L359" s="103">
        <v>1.67108441326859</v>
      </c>
      <c r="M359" s="103">
        <v>4.5663964428776813</v>
      </c>
    </row>
    <row r="360" spans="1:13" s="81" customFormat="1" x14ac:dyDescent="0.25">
      <c r="A360" s="79">
        <v>357</v>
      </c>
      <c r="B360" s="79">
        <v>28</v>
      </c>
      <c r="C360" s="79">
        <v>28</v>
      </c>
      <c r="D360" s="94"/>
      <c r="E360" s="79">
        <v>1725.130654407219</v>
      </c>
      <c r="F360" s="79">
        <v>56.227395125264032</v>
      </c>
      <c r="G360" s="80">
        <v>18.450599077657877</v>
      </c>
      <c r="H360" s="79">
        <v>0</v>
      </c>
      <c r="I360" s="80">
        <v>-6.7199315199413396</v>
      </c>
      <c r="J360" s="103">
        <v>2</v>
      </c>
      <c r="K360" s="103">
        <v>0.6482111784401533</v>
      </c>
      <c r="L360" s="103">
        <v>1.8279555232012319</v>
      </c>
      <c r="M360" s="103">
        <v>5.313908820789357</v>
      </c>
    </row>
    <row r="361" spans="1:13" s="81" customFormat="1" x14ac:dyDescent="0.25">
      <c r="A361" s="79">
        <v>358</v>
      </c>
      <c r="B361" s="79">
        <v>28</v>
      </c>
      <c r="C361" s="79">
        <v>28</v>
      </c>
      <c r="D361" s="94"/>
      <c r="E361" s="79">
        <v>1725.130654407219</v>
      </c>
      <c r="F361" s="79">
        <v>56.259245808129258</v>
      </c>
      <c r="G361" s="80">
        <v>10.899774797777045</v>
      </c>
      <c r="H361" s="79">
        <v>0</v>
      </c>
      <c r="I361" s="80">
        <v>-6.7199315199413396</v>
      </c>
      <c r="J361" s="103">
        <v>2</v>
      </c>
      <c r="K361" s="103">
        <v>0.38293368343550932</v>
      </c>
      <c r="L361" s="103">
        <v>1.0798729872881361</v>
      </c>
      <c r="M361" s="103">
        <v>0.51903063296108787</v>
      </c>
    </row>
    <row r="362" spans="1:13" s="81" customFormat="1" x14ac:dyDescent="0.25">
      <c r="A362" s="79">
        <v>359</v>
      </c>
      <c r="B362" s="79">
        <v>27</v>
      </c>
      <c r="C362" s="79">
        <v>27</v>
      </c>
      <c r="D362" s="94"/>
      <c r="E362" s="79">
        <v>1663.518845321247</v>
      </c>
      <c r="F362" s="79">
        <v>56.302411125863109</v>
      </c>
      <c r="G362" s="80">
        <v>0</v>
      </c>
      <c r="H362" s="79">
        <v>0</v>
      </c>
      <c r="I362" s="80">
        <v>-6.7199315199413396</v>
      </c>
      <c r="J362" s="103">
        <v>2</v>
      </c>
      <c r="K362" s="103">
        <v>0</v>
      </c>
      <c r="L362" s="103">
        <v>0</v>
      </c>
      <c r="M362" s="103">
        <v>-3.19970563883582</v>
      </c>
    </row>
    <row r="363" spans="1:13" s="81" customFormat="1" x14ac:dyDescent="0.25">
      <c r="A363" s="79">
        <v>360</v>
      </c>
      <c r="B363" s="79">
        <v>25</v>
      </c>
      <c r="C363" s="79">
        <v>25</v>
      </c>
      <c r="D363" s="94"/>
      <c r="E363" s="79">
        <v>1540.2952271493029</v>
      </c>
      <c r="F363" s="79">
        <v>56.341035963985711</v>
      </c>
      <c r="G363" s="80">
        <v>5.5127716758988861</v>
      </c>
      <c r="H363" s="79">
        <v>0</v>
      </c>
      <c r="I363" s="80">
        <v>-6.7199315199413396</v>
      </c>
      <c r="J363" s="103">
        <v>2</v>
      </c>
      <c r="K363" s="103">
        <v>0.19367610826431381</v>
      </c>
      <c r="L363" s="103">
        <v>0.54616662530536486</v>
      </c>
      <c r="M363" s="103">
        <v>-2.1268177450531538</v>
      </c>
    </row>
    <row r="364" spans="1:13" s="81" customFormat="1" x14ac:dyDescent="0.25">
      <c r="A364" s="79">
        <v>361</v>
      </c>
      <c r="B364" s="79">
        <v>24</v>
      </c>
      <c r="C364" s="79">
        <v>24</v>
      </c>
      <c r="D364" s="94"/>
      <c r="E364" s="79">
        <v>1478.6834180633309</v>
      </c>
      <c r="F364" s="79">
        <v>56.371525588446062</v>
      </c>
      <c r="G364" s="80">
        <v>5.0292964315693096</v>
      </c>
      <c r="H364" s="79">
        <v>0</v>
      </c>
      <c r="I364" s="80">
        <v>-6.7199315199413396</v>
      </c>
      <c r="J364" s="103">
        <v>2</v>
      </c>
      <c r="K364" s="103">
        <v>0.17669053199362189</v>
      </c>
      <c r="L364" s="103">
        <v>0.49826730022201371</v>
      </c>
      <c r="M364" s="103">
        <v>-2.175524110876188</v>
      </c>
    </row>
    <row r="365" spans="1:13" s="81" customFormat="1" x14ac:dyDescent="0.25">
      <c r="A365" s="79">
        <v>362</v>
      </c>
      <c r="B365" s="79">
        <v>22</v>
      </c>
      <c r="C365" s="79">
        <v>22</v>
      </c>
      <c r="D365" s="94"/>
      <c r="E365" s="79">
        <v>1355.4597998913871</v>
      </c>
      <c r="F365" s="79">
        <v>56.40803519821651</v>
      </c>
      <c r="G365" s="80">
        <v>3.8748773485977948</v>
      </c>
      <c r="H365" s="79">
        <v>0</v>
      </c>
      <c r="I365" s="80">
        <v>-6.7199315199413396</v>
      </c>
      <c r="J365" s="103">
        <v>2</v>
      </c>
      <c r="K365" s="103">
        <v>0.13613318472065969</v>
      </c>
      <c r="L365" s="103">
        <v>0.38389558091226039</v>
      </c>
      <c r="M365" s="103">
        <v>-2.404226925884867</v>
      </c>
    </row>
    <row r="366" spans="1:13" s="81" customFormat="1" x14ac:dyDescent="0.25">
      <c r="A366" s="79">
        <v>363</v>
      </c>
      <c r="B366" s="79">
        <v>21</v>
      </c>
      <c r="C366" s="79">
        <v>21</v>
      </c>
      <c r="D366" s="94"/>
      <c r="E366" s="79">
        <v>1293.8479908054151</v>
      </c>
      <c r="F366" s="79">
        <v>56.470780779629621</v>
      </c>
      <c r="G366" s="80">
        <v>6.0141899679366633</v>
      </c>
      <c r="H366" s="79">
        <v>0</v>
      </c>
      <c r="I366" s="80">
        <v>-6.7199315199413396</v>
      </c>
      <c r="J366" s="103">
        <v>2</v>
      </c>
      <c r="K366" s="103">
        <v>0.21129206428857289</v>
      </c>
      <c r="L366" s="103">
        <v>0.59584362129377555</v>
      </c>
      <c r="M366" s="103">
        <v>-0.81569250357823742</v>
      </c>
    </row>
    <row r="367" spans="1:13" s="81" customFormat="1" x14ac:dyDescent="0.25">
      <c r="A367" s="79">
        <v>364</v>
      </c>
      <c r="B367" s="79">
        <v>20</v>
      </c>
      <c r="C367" s="79">
        <v>20</v>
      </c>
      <c r="D367" s="94"/>
      <c r="E367" s="79">
        <v>1232.2361817194419</v>
      </c>
      <c r="F367" s="79">
        <v>56.538260082604133</v>
      </c>
      <c r="G367" s="80">
        <v>7.2852217709344007</v>
      </c>
      <c r="H367" s="79">
        <v>0</v>
      </c>
      <c r="I367" s="80">
        <v>-6.7199315199413396</v>
      </c>
      <c r="J367" s="103">
        <v>2</v>
      </c>
      <c r="K367" s="103">
        <v>0.25594627954675098</v>
      </c>
      <c r="L367" s="103">
        <v>0.72176850832183792</v>
      </c>
      <c r="M367" s="103">
        <v>0.20468481492377849</v>
      </c>
    </row>
    <row r="368" spans="1:13" s="81" customFormat="1" x14ac:dyDescent="0.25">
      <c r="A368" s="79">
        <v>365</v>
      </c>
      <c r="B368" s="79">
        <v>20</v>
      </c>
      <c r="C368" s="79">
        <v>20</v>
      </c>
      <c r="D368" s="94"/>
      <c r="E368" s="79">
        <v>1232.2361817194419</v>
      </c>
      <c r="F368" s="79">
        <v>56.60573938557863</v>
      </c>
      <c r="G368" s="80">
        <v>9.7981472492255701</v>
      </c>
      <c r="H368" s="79">
        <v>0</v>
      </c>
      <c r="I368" s="80">
        <v>-6.7199315199413396</v>
      </c>
      <c r="J368" s="103">
        <v>2</v>
      </c>
      <c r="K368" s="103">
        <v>0.34423102188814592</v>
      </c>
      <c r="L368" s="103">
        <v>0.97073148172457124</v>
      </c>
      <c r="M368" s="103">
        <v>1.7562197336443459</v>
      </c>
    </row>
    <row r="369" spans="1:13" s="81" customFormat="1" x14ac:dyDescent="0.25">
      <c r="A369" s="79">
        <v>366</v>
      </c>
      <c r="B369" s="79">
        <v>20</v>
      </c>
      <c r="C369" s="79">
        <v>20</v>
      </c>
      <c r="D369" s="94"/>
      <c r="E369" s="79">
        <v>1232.2361817194419</v>
      </c>
      <c r="F369" s="79">
        <v>56.664573419322068</v>
      </c>
      <c r="G369" s="80">
        <v>12.57770512794297</v>
      </c>
      <c r="H369" s="79">
        <v>0</v>
      </c>
      <c r="I369" s="80">
        <v>-6.7199315199413396</v>
      </c>
      <c r="J369" s="103">
        <v>2</v>
      </c>
      <c r="K369" s="103">
        <v>0.44188316209901712</v>
      </c>
      <c r="L369" s="103">
        <v>1.2461105171192279</v>
      </c>
      <c r="M369" s="103">
        <v>3.45832556767605</v>
      </c>
    </row>
    <row r="370" spans="1:13" s="81" customFormat="1" x14ac:dyDescent="0.25">
      <c r="A370" s="79">
        <v>367</v>
      </c>
      <c r="B370" s="79">
        <v>21</v>
      </c>
      <c r="C370" s="79">
        <v>21</v>
      </c>
      <c r="D370" s="94"/>
      <c r="E370" s="79">
        <v>1293.8479908054151</v>
      </c>
      <c r="F370" s="79">
        <v>56.730811341347902</v>
      </c>
      <c r="G370" s="80">
        <v>11.66379671110041</v>
      </c>
      <c r="H370" s="79">
        <v>0</v>
      </c>
      <c r="I370" s="80">
        <v>-6.7199315199413396</v>
      </c>
      <c r="J370" s="103">
        <v>2</v>
      </c>
      <c r="K370" s="103">
        <v>0.40977549722729789</v>
      </c>
      <c r="L370" s="103">
        <v>1.15556690218098</v>
      </c>
      <c r="M370" s="103">
        <v>2.6935748672799189</v>
      </c>
    </row>
    <row r="371" spans="1:13" s="81" customFormat="1" x14ac:dyDescent="0.25">
      <c r="A371" s="79">
        <v>368</v>
      </c>
      <c r="B371" s="79">
        <v>21</v>
      </c>
      <c r="C371" s="79">
        <v>21</v>
      </c>
      <c r="D371" s="94"/>
      <c r="E371" s="79">
        <v>1293.8479908054151</v>
      </c>
      <c r="F371" s="79">
        <v>56.809756154932373</v>
      </c>
      <c r="G371" s="80">
        <v>15.076628823741304</v>
      </c>
      <c r="H371" s="79">
        <v>0</v>
      </c>
      <c r="I371" s="80">
        <v>-6.7199315199413396</v>
      </c>
      <c r="J371" s="103">
        <v>2</v>
      </c>
      <c r="K371" s="103">
        <v>0.52967599022712586</v>
      </c>
      <c r="L371" s="103">
        <v>1.493686292440495</v>
      </c>
      <c r="M371" s="103">
        <v>4.7850004514106406</v>
      </c>
    </row>
    <row r="372" spans="1:13" s="81" customFormat="1" x14ac:dyDescent="0.25">
      <c r="A372" s="79">
        <v>369</v>
      </c>
      <c r="B372" s="79">
        <v>23</v>
      </c>
      <c r="C372" s="79">
        <v>23</v>
      </c>
      <c r="D372" s="94"/>
      <c r="E372" s="79">
        <v>1417.0716089773589</v>
      </c>
      <c r="F372" s="79">
        <v>56.845102038804363</v>
      </c>
      <c r="G372" s="80">
        <v>16.388551568279269</v>
      </c>
      <c r="H372" s="79">
        <v>0</v>
      </c>
      <c r="I372" s="80">
        <v>-6.7199315199413396</v>
      </c>
      <c r="J372" s="103">
        <v>2</v>
      </c>
      <c r="K372" s="103">
        <v>0.57576679652995</v>
      </c>
      <c r="L372" s="103">
        <v>1.6236623662144589</v>
      </c>
      <c r="M372" s="103">
        <v>5.1845978371761223</v>
      </c>
    </row>
    <row r="373" spans="1:13" s="81" customFormat="1" x14ac:dyDescent="0.25">
      <c r="A373" s="79">
        <v>370</v>
      </c>
      <c r="B373" s="79">
        <v>23</v>
      </c>
      <c r="C373" s="79">
        <v>23</v>
      </c>
      <c r="D373" s="94"/>
      <c r="E373" s="79">
        <v>1417.0716089773589</v>
      </c>
      <c r="F373" s="79">
        <v>56.838327110065613</v>
      </c>
      <c r="G373" s="80">
        <v>13.466276897763752</v>
      </c>
      <c r="H373" s="79">
        <v>0</v>
      </c>
      <c r="I373" s="80">
        <v>-6.7199315199413396</v>
      </c>
      <c r="J373" s="103">
        <v>2</v>
      </c>
      <c r="K373" s="103">
        <v>0.47310069339000088</v>
      </c>
      <c r="L373" s="103">
        <v>1.334143955359802</v>
      </c>
      <c r="M373" s="103">
        <v>3.3776214377152769</v>
      </c>
    </row>
    <row r="374" spans="1:13" s="81" customFormat="1" x14ac:dyDescent="0.25">
      <c r="A374" s="79">
        <v>371</v>
      </c>
      <c r="B374" s="79">
        <v>24</v>
      </c>
      <c r="C374" s="79">
        <v>24</v>
      </c>
      <c r="D374" s="94"/>
      <c r="E374" s="79">
        <v>1478.6834180633309</v>
      </c>
      <c r="F374" s="79">
        <v>56.883665175149751</v>
      </c>
      <c r="G374" s="80">
        <v>13.052009754742583</v>
      </c>
      <c r="H374" s="79">
        <v>0</v>
      </c>
      <c r="I374" s="80">
        <v>-6.7199315199413396</v>
      </c>
      <c r="J374" s="103">
        <v>2</v>
      </c>
      <c r="K374" s="103">
        <v>0.4585465538828476</v>
      </c>
      <c r="L374" s="103">
        <v>1.2931012819496299</v>
      </c>
      <c r="M374" s="103">
        <v>2.89437667628513</v>
      </c>
    </row>
    <row r="375" spans="1:13" s="81" customFormat="1" x14ac:dyDescent="0.25">
      <c r="A375" s="79">
        <v>372</v>
      </c>
      <c r="B375" s="79">
        <v>23</v>
      </c>
      <c r="C375" s="79">
        <v>23</v>
      </c>
      <c r="D375" s="94"/>
      <c r="E375" s="79">
        <v>1417.0716089773589</v>
      </c>
      <c r="F375" s="79">
        <v>56.925901494113141</v>
      </c>
      <c r="G375" s="80">
        <v>5.8927451642318909</v>
      </c>
      <c r="H375" s="79">
        <v>0</v>
      </c>
      <c r="I375" s="80">
        <v>-6.7199315199413396</v>
      </c>
      <c r="J375" s="103">
        <v>2</v>
      </c>
      <c r="K375" s="103">
        <v>0.20702543430037759</v>
      </c>
      <c r="L375" s="103">
        <v>0.58381172472706477</v>
      </c>
      <c r="M375" s="103">
        <v>-1.3702207752898901</v>
      </c>
    </row>
    <row r="376" spans="1:13" s="81" customFormat="1" x14ac:dyDescent="0.25">
      <c r="A376" s="79">
        <v>373</v>
      </c>
      <c r="B376" s="79">
        <v>22</v>
      </c>
      <c r="C376" s="79">
        <v>22</v>
      </c>
      <c r="D376" s="94"/>
      <c r="E376" s="79">
        <v>1355.4597998913871</v>
      </c>
      <c r="F376" s="79">
        <v>56.958647870507242</v>
      </c>
      <c r="G376" s="80">
        <v>4.4518153493007064</v>
      </c>
      <c r="H376" s="79">
        <v>0</v>
      </c>
      <c r="I376" s="80">
        <v>-6.7199315199413396</v>
      </c>
      <c r="J376" s="103">
        <v>2</v>
      </c>
      <c r="K376" s="103">
        <v>0.1564023185167214</v>
      </c>
      <c r="L376" s="103">
        <v>0.44105453821715429</v>
      </c>
      <c r="M376" s="103">
        <v>-2.0352452043733709</v>
      </c>
    </row>
    <row r="377" spans="1:13" s="81" customFormat="1" x14ac:dyDescent="0.25">
      <c r="A377" s="79">
        <v>374</v>
      </c>
      <c r="B377" s="79">
        <v>19.611206054687369</v>
      </c>
      <c r="C377" s="79">
        <v>19.611206054687369</v>
      </c>
      <c r="D377" s="94"/>
      <c r="E377" s="79">
        <v>1208.281883387059</v>
      </c>
      <c r="F377" s="79">
        <v>57.034184657990757</v>
      </c>
      <c r="G377" s="80">
        <v>0</v>
      </c>
      <c r="H377" s="79">
        <v>0</v>
      </c>
      <c r="I377" s="80">
        <v>-6.7199315199413396</v>
      </c>
      <c r="J377" s="103">
        <v>2</v>
      </c>
      <c r="K377" s="103">
        <v>0</v>
      </c>
      <c r="L377" s="103">
        <v>0</v>
      </c>
      <c r="M377" s="103">
        <v>-4.0381905919779797</v>
      </c>
    </row>
    <row r="378" spans="1:13" s="81" customFormat="1" x14ac:dyDescent="0.25">
      <c r="A378" s="79">
        <v>375</v>
      </c>
      <c r="B378" s="79">
        <v>16</v>
      </c>
      <c r="C378" s="79">
        <v>16</v>
      </c>
      <c r="D378" s="94"/>
      <c r="E378" s="79">
        <v>985.78894537555379</v>
      </c>
      <c r="F378" s="79">
        <v>57.098547833789922</v>
      </c>
      <c r="G378" s="80">
        <v>0</v>
      </c>
      <c r="H378" s="79">
        <v>0</v>
      </c>
      <c r="I378" s="80">
        <v>-6.7199315199413396</v>
      </c>
      <c r="J378" s="103">
        <v>2</v>
      </c>
      <c r="K378" s="103">
        <v>0</v>
      </c>
      <c r="L378" s="103">
        <v>0</v>
      </c>
      <c r="M378" s="103">
        <v>-3.2307944408484079</v>
      </c>
    </row>
    <row r="379" spans="1:13" s="81" customFormat="1" x14ac:dyDescent="0.25">
      <c r="A379" s="79">
        <v>376</v>
      </c>
      <c r="B379" s="79">
        <v>12</v>
      </c>
      <c r="C379" s="79">
        <v>12</v>
      </c>
      <c r="D379" s="94"/>
      <c r="E379" s="79">
        <v>1429.2369980325509</v>
      </c>
      <c r="F379" s="79">
        <v>57.132277986137723</v>
      </c>
      <c r="G379" s="80">
        <v>4.1629272341375936</v>
      </c>
      <c r="H379" s="79">
        <v>0</v>
      </c>
      <c r="I379" s="80">
        <v>-6.7199315199413396</v>
      </c>
      <c r="J379" s="103">
        <v>1</v>
      </c>
      <c r="K379" s="103">
        <v>0.14625302716964569</v>
      </c>
      <c r="L379" s="103">
        <v>0.41243353661840099</v>
      </c>
      <c r="M379" s="103">
        <v>-2.5165963920625889</v>
      </c>
    </row>
    <row r="380" spans="1:13" s="81" customFormat="1" x14ac:dyDescent="0.25">
      <c r="A380" s="79">
        <v>377</v>
      </c>
      <c r="B380" s="79">
        <v>11</v>
      </c>
      <c r="C380" s="79">
        <v>11</v>
      </c>
      <c r="D380" s="94"/>
      <c r="E380" s="79">
        <v>1310.1339148631721</v>
      </c>
      <c r="F380" s="79">
        <v>57.200329820854527</v>
      </c>
      <c r="G380" s="80">
        <v>7.8158876025515731</v>
      </c>
      <c r="H380" s="79">
        <v>0</v>
      </c>
      <c r="I380" s="80">
        <v>-6.7199315199413396</v>
      </c>
      <c r="J380" s="103">
        <v>1</v>
      </c>
      <c r="K380" s="103">
        <v>0.27458976763202542</v>
      </c>
      <c r="L380" s="103">
        <v>0.77434314472231147</v>
      </c>
      <c r="M380" s="103">
        <v>0.25384663443656108</v>
      </c>
    </row>
    <row r="381" spans="1:13" s="81" customFormat="1" x14ac:dyDescent="0.25">
      <c r="A381" s="79">
        <v>378</v>
      </c>
      <c r="B381" s="79">
        <v>10</v>
      </c>
      <c r="C381" s="79">
        <v>10</v>
      </c>
      <c r="D381" s="94"/>
      <c r="E381" s="79">
        <v>1191.0308316937919</v>
      </c>
      <c r="F381" s="79">
        <v>57.267809123829032</v>
      </c>
      <c r="G381" s="80">
        <v>4.5096815085062278</v>
      </c>
      <c r="H381" s="79">
        <v>0</v>
      </c>
      <c r="I381" s="80">
        <v>-6.7199315199413396</v>
      </c>
      <c r="J381" s="103">
        <v>1</v>
      </c>
      <c r="K381" s="103">
        <v>0.15843528726166789</v>
      </c>
      <c r="L381" s="103">
        <v>0.44678751007790329</v>
      </c>
      <c r="M381" s="103">
        <v>-1.363026114874049</v>
      </c>
    </row>
    <row r="382" spans="1:13" s="81" customFormat="1" x14ac:dyDescent="0.25">
      <c r="A382" s="79">
        <v>379</v>
      </c>
      <c r="B382" s="79">
        <v>8</v>
      </c>
      <c r="C382" s="79">
        <v>8</v>
      </c>
      <c r="D382" s="94"/>
      <c r="E382" s="79">
        <v>952.82466535503374</v>
      </c>
      <c r="F382" s="79">
        <v>57.281546606956702</v>
      </c>
      <c r="G382" s="80">
        <v>4.8228446219868948</v>
      </c>
      <c r="H382" s="79">
        <v>0</v>
      </c>
      <c r="I382" s="80">
        <v>-6.7199315199413396</v>
      </c>
      <c r="J382" s="103">
        <v>1</v>
      </c>
      <c r="K382" s="103">
        <v>0.16943741407494309</v>
      </c>
      <c r="L382" s="103">
        <v>0.4778135076913394</v>
      </c>
      <c r="M382" s="103">
        <v>-0.3261465007397974</v>
      </c>
    </row>
    <row r="383" spans="1:13" s="81" customFormat="1" x14ac:dyDescent="0.25">
      <c r="A383" s="79">
        <v>380</v>
      </c>
      <c r="B383" s="79">
        <v>8</v>
      </c>
      <c r="C383" s="79">
        <v>8</v>
      </c>
      <c r="D383" s="94"/>
      <c r="E383" s="79">
        <v>952.82466535503374</v>
      </c>
      <c r="F383" s="79">
        <v>57.313777692573353</v>
      </c>
      <c r="G383" s="80">
        <v>6.7784889754904443</v>
      </c>
      <c r="H383" s="79">
        <v>0</v>
      </c>
      <c r="I383" s="80">
        <v>-6.7199315199413396</v>
      </c>
      <c r="J383" s="103">
        <v>1</v>
      </c>
      <c r="K383" s="103">
        <v>0.2381436130259251</v>
      </c>
      <c r="L383" s="103">
        <v>0.67156498873310866</v>
      </c>
      <c r="M383" s="103">
        <v>0.85049283440556711</v>
      </c>
    </row>
    <row r="384" spans="1:13" s="81" customFormat="1" x14ac:dyDescent="0.25">
      <c r="A384" s="79">
        <v>381</v>
      </c>
      <c r="B384" s="79">
        <v>7</v>
      </c>
      <c r="C384" s="79">
        <v>7</v>
      </c>
      <c r="D384" s="94"/>
      <c r="E384" s="79">
        <v>833.72158218565471</v>
      </c>
      <c r="F384" s="79">
        <v>57.36053978878369</v>
      </c>
      <c r="G384" s="80">
        <v>3.9169761010404174</v>
      </c>
      <c r="H384" s="79">
        <v>0</v>
      </c>
      <c r="I384" s="80">
        <v>-6.7199315199413396</v>
      </c>
      <c r="J384" s="103">
        <v>1</v>
      </c>
      <c r="K384" s="103">
        <v>0.13761220888767101</v>
      </c>
      <c r="L384" s="103">
        <v>0.3880664290632323</v>
      </c>
      <c r="M384" s="103">
        <v>-0.47185870820628473</v>
      </c>
    </row>
    <row r="385" spans="1:13" s="81" customFormat="1" x14ac:dyDescent="0.25">
      <c r="A385" s="79">
        <v>382</v>
      </c>
      <c r="B385" s="79">
        <v>6</v>
      </c>
      <c r="C385" s="79">
        <v>6</v>
      </c>
      <c r="D385" s="94"/>
      <c r="E385" s="79">
        <v>800</v>
      </c>
      <c r="F385" s="79">
        <v>57.394023619077991</v>
      </c>
      <c r="G385" s="80">
        <v>2.5164618497054172</v>
      </c>
      <c r="H385" s="79">
        <v>0</v>
      </c>
      <c r="I385" s="80">
        <v>-6.7199315199413396</v>
      </c>
      <c r="J385" s="103">
        <v>1</v>
      </c>
      <c r="K385" s="103">
        <v>8.8408983048820389E-2</v>
      </c>
      <c r="L385" s="103">
        <v>0.24931333219767349</v>
      </c>
      <c r="M385" s="103">
        <v>-0.33575018770774828</v>
      </c>
    </row>
    <row r="386" spans="1:13" s="81" customFormat="1" x14ac:dyDescent="0.25">
      <c r="A386" s="79">
        <v>383</v>
      </c>
      <c r="B386" s="79">
        <v>4.7030639648436487</v>
      </c>
      <c r="C386" s="79">
        <v>4.7030639648436487</v>
      </c>
      <c r="D386" s="94"/>
      <c r="E386" s="79">
        <v>800</v>
      </c>
      <c r="F386" s="79">
        <v>57.427507449372293</v>
      </c>
      <c r="G386" s="80">
        <v>2.5163396818745443</v>
      </c>
      <c r="H386" s="79">
        <v>0</v>
      </c>
      <c r="I386" s="80">
        <v>-6.7199315199413396</v>
      </c>
      <c r="J386" s="103">
        <v>1</v>
      </c>
      <c r="K386" s="103">
        <v>8.8404691017256301E-2</v>
      </c>
      <c r="L386" s="103">
        <v>0.24930122866866269</v>
      </c>
      <c r="M386" s="103">
        <v>-0.47718479856159418</v>
      </c>
    </row>
    <row r="387" spans="1:13" s="81" customFormat="1" x14ac:dyDescent="0.25">
      <c r="A387" s="79">
        <v>384</v>
      </c>
      <c r="B387" s="79">
        <v>3</v>
      </c>
      <c r="C387" s="79">
        <v>3</v>
      </c>
      <c r="D387" s="94"/>
      <c r="E387" s="79">
        <v>800</v>
      </c>
      <c r="F387" s="79">
        <v>57.460991279666587</v>
      </c>
      <c r="G387" s="80">
        <v>2.5162175323529428</v>
      </c>
      <c r="H387" s="79">
        <v>0</v>
      </c>
      <c r="I387" s="80">
        <v>-6.7199315199413396</v>
      </c>
      <c r="J387" s="103">
        <v>1</v>
      </c>
      <c r="K387" s="103">
        <v>8.8400399628938225E-2</v>
      </c>
      <c r="L387" s="103">
        <v>0.24928912695360581</v>
      </c>
      <c r="M387" s="103">
        <v>-0.4526908490421569</v>
      </c>
    </row>
    <row r="388" spans="1:13" s="81" customFormat="1" x14ac:dyDescent="0.25">
      <c r="A388" s="79">
        <v>385</v>
      </c>
      <c r="B388" s="79">
        <v>1</v>
      </c>
      <c r="C388" s="79">
        <v>1</v>
      </c>
      <c r="D388" s="94"/>
      <c r="E388" s="79">
        <v>800</v>
      </c>
      <c r="F388" s="79">
        <v>57.49119775934242</v>
      </c>
      <c r="G388" s="80">
        <v>2.5161073543612154</v>
      </c>
      <c r="H388" s="79">
        <v>0</v>
      </c>
      <c r="I388" s="80">
        <v>-6.7199315199413396</v>
      </c>
      <c r="J388" s="103">
        <v>1</v>
      </c>
      <c r="K388" s="103">
        <v>8.8396528827477797E-2</v>
      </c>
      <c r="L388" s="103">
        <v>0.2492782112934874</v>
      </c>
      <c r="M388" s="103">
        <v>-8.893403698238489E-2</v>
      </c>
    </row>
    <row r="389" spans="1:13" s="81" customFormat="1" x14ac:dyDescent="0.25">
      <c r="A389" s="79">
        <v>386</v>
      </c>
      <c r="B389" s="79">
        <v>0</v>
      </c>
      <c r="C389" s="79">
        <v>0</v>
      </c>
      <c r="D389" s="94"/>
      <c r="E389" s="79">
        <v>800</v>
      </c>
      <c r="F389" s="79">
        <v>57.51189038356631</v>
      </c>
      <c r="G389" s="80">
        <v>2.5160318867083022</v>
      </c>
      <c r="H389" s="79">
        <v>0</v>
      </c>
      <c r="I389" s="80">
        <v>-6.7199315199413396</v>
      </c>
      <c r="J389" s="103">
        <v>1</v>
      </c>
      <c r="K389" s="103">
        <v>8.8393877478542021E-2</v>
      </c>
      <c r="L389" s="103">
        <v>0.2492707344894885</v>
      </c>
      <c r="M389" s="103">
        <v>4.1887902047863898E-2</v>
      </c>
    </row>
    <row r="390" spans="1:13" s="81" customFormat="1" x14ac:dyDescent="0.25">
      <c r="A390" s="79">
        <v>387</v>
      </c>
      <c r="B390" s="79">
        <v>0</v>
      </c>
      <c r="C390" s="79">
        <v>0</v>
      </c>
      <c r="D390" s="94"/>
      <c r="E390" s="79">
        <v>800</v>
      </c>
      <c r="F390" s="79">
        <v>57.535241866923897</v>
      </c>
      <c r="G390" s="80">
        <v>2.5159467303763865</v>
      </c>
      <c r="H390" s="79">
        <v>0</v>
      </c>
      <c r="I390" s="80">
        <v>-6.7199315199413396</v>
      </c>
      <c r="J390" s="103">
        <v>1</v>
      </c>
      <c r="K390" s="103">
        <v>8.8390885744450878E-2</v>
      </c>
      <c r="L390" s="103">
        <v>0.2492622977993515</v>
      </c>
      <c r="M390" s="103">
        <v>4.1887902047863898E-2</v>
      </c>
    </row>
    <row r="391" spans="1:13" s="81" customFormat="1" x14ac:dyDescent="0.25">
      <c r="A391" s="79">
        <v>388</v>
      </c>
      <c r="B391" s="79">
        <v>0</v>
      </c>
      <c r="C391" s="79">
        <v>0</v>
      </c>
      <c r="D391" s="94"/>
      <c r="E391" s="79">
        <v>800</v>
      </c>
      <c r="F391" s="79">
        <v>57.57005886089145</v>
      </c>
      <c r="G391" s="80">
        <v>2.5158197790553536</v>
      </c>
      <c r="H391" s="79">
        <v>0</v>
      </c>
      <c r="I391" s="80">
        <v>-6.7199315199413396</v>
      </c>
      <c r="J391" s="103">
        <v>1</v>
      </c>
      <c r="K391" s="103">
        <v>8.8386425658083759E-2</v>
      </c>
      <c r="L391" s="103">
        <v>0.24924972035579621</v>
      </c>
      <c r="M391" s="103">
        <v>4.1887902047863898E-2</v>
      </c>
    </row>
    <row r="392" spans="1:13" s="81" customFormat="1" x14ac:dyDescent="0.25">
      <c r="A392" s="79">
        <v>389</v>
      </c>
      <c r="B392" s="79">
        <v>0</v>
      </c>
      <c r="C392" s="79">
        <v>0</v>
      </c>
      <c r="D392" s="94"/>
      <c r="E392" s="79">
        <v>800</v>
      </c>
      <c r="F392" s="79">
        <v>57.588177778092081</v>
      </c>
      <c r="G392" s="80">
        <v>2.5157537208516532</v>
      </c>
      <c r="H392" s="79">
        <v>0</v>
      </c>
      <c r="I392" s="80">
        <v>-6.7199315199413396</v>
      </c>
      <c r="J392" s="103">
        <v>1</v>
      </c>
      <c r="K392" s="103">
        <v>8.8384104884330766E-2</v>
      </c>
      <c r="L392" s="103">
        <v>0.24924317577381269</v>
      </c>
      <c r="M392" s="103">
        <v>4.1887902047863898E-2</v>
      </c>
    </row>
    <row r="393" spans="1:13" s="81" customFormat="1" x14ac:dyDescent="0.25">
      <c r="A393" s="79">
        <v>390</v>
      </c>
      <c r="B393" s="79">
        <v>0</v>
      </c>
      <c r="C393" s="79">
        <v>0</v>
      </c>
      <c r="D393" s="94"/>
      <c r="E393" s="79">
        <v>800</v>
      </c>
      <c r="F393" s="79">
        <v>57.600043001219319</v>
      </c>
      <c r="G393" s="80">
        <v>2.5157104653554399</v>
      </c>
      <c r="H393" s="79">
        <v>0</v>
      </c>
      <c r="I393" s="80">
        <v>-6.7199315199413396</v>
      </c>
      <c r="J393" s="103">
        <v>1</v>
      </c>
      <c r="K393" s="103">
        <v>8.8382585221144963E-2</v>
      </c>
      <c r="L393" s="103">
        <v>0.24923889032362881</v>
      </c>
      <c r="M393" s="103">
        <v>4.1887902047863898E-2</v>
      </c>
    </row>
    <row r="394" spans="1:13" s="81" customFormat="1" x14ac:dyDescent="0.25">
      <c r="A394" s="79">
        <v>391</v>
      </c>
      <c r="B394" s="79">
        <v>0</v>
      </c>
      <c r="C394" s="79">
        <v>0</v>
      </c>
      <c r="D394" s="94"/>
      <c r="E394" s="79">
        <v>800</v>
      </c>
      <c r="F394" s="79">
        <v>57.611908224346557</v>
      </c>
      <c r="G394" s="80">
        <v>2.5156672121553258</v>
      </c>
      <c r="H394" s="79">
        <v>0</v>
      </c>
      <c r="I394" s="80">
        <v>-6.7199315199413396</v>
      </c>
      <c r="J394" s="103">
        <v>1</v>
      </c>
      <c r="K394" s="103">
        <v>8.8381065638626299E-2</v>
      </c>
      <c r="L394" s="103">
        <v>0.24923460510092621</v>
      </c>
      <c r="M394" s="103">
        <v>4.1887902047863898E-2</v>
      </c>
    </row>
    <row r="395" spans="1:13" s="81" customFormat="1" x14ac:dyDescent="0.25">
      <c r="A395" s="79">
        <v>392</v>
      </c>
      <c r="B395" s="79">
        <v>0</v>
      </c>
      <c r="C395" s="79">
        <v>0</v>
      </c>
      <c r="D395" s="94"/>
      <c r="E395" s="79">
        <v>800</v>
      </c>
      <c r="F395" s="79">
        <v>57.626614438473077</v>
      </c>
      <c r="G395" s="80">
        <v>2.5156136056609619</v>
      </c>
      <c r="H395" s="79">
        <v>0</v>
      </c>
      <c r="I395" s="80">
        <v>-6.7199315199413396</v>
      </c>
      <c r="J395" s="103">
        <v>1</v>
      </c>
      <c r="K395" s="103">
        <v>8.8379182321518965E-2</v>
      </c>
      <c r="L395" s="103">
        <v>0.24922929414668349</v>
      </c>
      <c r="M395" s="103">
        <v>4.1887902047863898E-2</v>
      </c>
    </row>
    <row r="396" spans="1:13" s="81" customFormat="1" x14ac:dyDescent="0.25">
      <c r="A396" s="79">
        <v>393</v>
      </c>
      <c r="B396" s="79">
        <v>1</v>
      </c>
      <c r="C396" s="79">
        <v>1</v>
      </c>
      <c r="D396" s="94"/>
      <c r="E396" s="79">
        <v>800</v>
      </c>
      <c r="F396" s="79">
        <v>57.661431432440637</v>
      </c>
      <c r="G396" s="80">
        <v>2.5154867062260786</v>
      </c>
      <c r="H396" s="79">
        <v>0</v>
      </c>
      <c r="I396" s="80">
        <v>-6.7199315199413396</v>
      </c>
      <c r="J396" s="103">
        <v>1</v>
      </c>
      <c r="K396" s="103">
        <v>8.8374724058029375E-2</v>
      </c>
      <c r="L396" s="103">
        <v>0.2492167218436428</v>
      </c>
      <c r="M396" s="103">
        <v>0.40352577999721612</v>
      </c>
    </row>
    <row r="397" spans="1:13" s="81" customFormat="1" x14ac:dyDescent="0.25">
      <c r="A397" s="79">
        <v>394</v>
      </c>
      <c r="B397" s="79">
        <v>4</v>
      </c>
      <c r="C397" s="79">
        <v>4</v>
      </c>
      <c r="D397" s="94"/>
      <c r="E397" s="79">
        <v>800</v>
      </c>
      <c r="F397" s="79">
        <v>57.650306650520598</v>
      </c>
      <c r="G397" s="80">
        <v>2.5155272511890447</v>
      </c>
      <c r="H397" s="79">
        <v>0</v>
      </c>
      <c r="I397" s="80">
        <v>-6.7199315199413396</v>
      </c>
      <c r="J397" s="103">
        <v>1</v>
      </c>
      <c r="K397" s="103">
        <v>8.8376148494066026E-2</v>
      </c>
      <c r="L397" s="103">
        <v>0.2492207387532662</v>
      </c>
      <c r="M397" s="103">
        <v>1.7920166625116529</v>
      </c>
    </row>
    <row r="398" spans="1:13" s="81" customFormat="1" x14ac:dyDescent="0.25">
      <c r="A398" s="79">
        <v>395</v>
      </c>
      <c r="B398" s="79">
        <v>6.1730346679688086</v>
      </c>
      <c r="C398" s="79">
        <v>6.1730346679688086</v>
      </c>
      <c r="D398" s="94"/>
      <c r="E398" s="79">
        <v>800</v>
      </c>
      <c r="F398" s="79">
        <v>57.622028343630227</v>
      </c>
      <c r="G398" s="80">
        <v>2.5156303223291774</v>
      </c>
      <c r="H398" s="79">
        <v>0</v>
      </c>
      <c r="I398" s="80">
        <v>-6.7199315199413396</v>
      </c>
      <c r="J398" s="103">
        <v>1</v>
      </c>
      <c r="K398" s="103">
        <v>8.8379769615793677E-2</v>
      </c>
      <c r="L398" s="103">
        <v>0.24923095031653819</v>
      </c>
      <c r="M398" s="103">
        <v>2.2204914765177621</v>
      </c>
    </row>
    <row r="399" spans="1:13" s="81" customFormat="1" x14ac:dyDescent="0.25">
      <c r="A399" s="79">
        <v>396</v>
      </c>
      <c r="B399" s="79">
        <v>9</v>
      </c>
      <c r="C399" s="79">
        <v>9</v>
      </c>
      <c r="D399" s="94"/>
      <c r="E399" s="79">
        <v>1071.9277485244129</v>
      </c>
      <c r="F399" s="79">
        <v>57.610903561710188</v>
      </c>
      <c r="G399" s="80">
        <v>16.517267752517981</v>
      </c>
      <c r="H399" s="79">
        <v>0</v>
      </c>
      <c r="I399" s="80">
        <v>-6.7199315199413396</v>
      </c>
      <c r="J399" s="103">
        <v>1</v>
      </c>
      <c r="K399" s="103">
        <v>0.58028888652380439</v>
      </c>
      <c r="L399" s="103">
        <v>1.6364146599971281</v>
      </c>
      <c r="M399" s="103">
        <v>6.2875882850440901</v>
      </c>
    </row>
    <row r="400" spans="1:13" s="81" customFormat="1" x14ac:dyDescent="0.25">
      <c r="A400" s="79">
        <v>397</v>
      </c>
      <c r="B400" s="79">
        <v>14</v>
      </c>
      <c r="C400" s="79">
        <v>14</v>
      </c>
      <c r="D400" s="94"/>
      <c r="E400" s="79">
        <v>1667.443164371309</v>
      </c>
      <c r="F400" s="79">
        <v>57.603566183516257</v>
      </c>
      <c r="G400" s="80">
        <v>23.628798121149526</v>
      </c>
      <c r="H400" s="79">
        <v>0</v>
      </c>
      <c r="I400" s="80">
        <v>-6.7199315199413396</v>
      </c>
      <c r="J400" s="103">
        <v>1</v>
      </c>
      <c r="K400" s="103">
        <v>0.83013299518180661</v>
      </c>
      <c r="L400" s="103">
        <v>2.3409750464126939</v>
      </c>
      <c r="M400" s="103">
        <v>8.787565929680456</v>
      </c>
    </row>
    <row r="401" spans="1:13" s="81" customFormat="1" x14ac:dyDescent="0.25">
      <c r="A401" s="79">
        <v>398</v>
      </c>
      <c r="B401" s="79">
        <v>17.286865234375099</v>
      </c>
      <c r="C401" s="79">
        <v>17.286865234375099</v>
      </c>
      <c r="D401" s="94"/>
      <c r="E401" s="79">
        <v>1065.0750405152471</v>
      </c>
      <c r="F401" s="79">
        <v>57.618532156576663</v>
      </c>
      <c r="G401" s="80">
        <v>21.536033710280709</v>
      </c>
      <c r="H401" s="79">
        <v>0</v>
      </c>
      <c r="I401" s="80">
        <v>-6.7199315199413396</v>
      </c>
      <c r="J401" s="103">
        <v>2</v>
      </c>
      <c r="K401" s="103">
        <v>0.75660945921112044</v>
      </c>
      <c r="L401" s="103">
        <v>2.13363867497536</v>
      </c>
      <c r="M401" s="103">
        <v>9.2238902638857585</v>
      </c>
    </row>
    <row r="402" spans="1:13" s="81" customFormat="1" x14ac:dyDescent="0.25">
      <c r="A402" s="79">
        <v>399</v>
      </c>
      <c r="B402" s="79">
        <v>22</v>
      </c>
      <c r="C402" s="79">
        <v>22</v>
      </c>
      <c r="D402" s="94"/>
      <c r="E402" s="79">
        <v>1355.4597998913871</v>
      </c>
      <c r="F402" s="79">
        <v>57.626184432978448</v>
      </c>
      <c r="G402" s="80">
        <v>30.42476017568103</v>
      </c>
      <c r="H402" s="79">
        <v>0</v>
      </c>
      <c r="I402" s="80">
        <v>-6.7199315199413396</v>
      </c>
      <c r="J402" s="103">
        <v>2</v>
      </c>
      <c r="K402" s="103">
        <v>1.0688904769015619</v>
      </c>
      <c r="L402" s="103">
        <v>3.0142711448624042</v>
      </c>
      <c r="M402" s="103">
        <v>13.810504789429229</v>
      </c>
    </row>
    <row r="403" spans="1:13" s="81" customFormat="1" x14ac:dyDescent="0.25">
      <c r="A403" s="79">
        <v>400</v>
      </c>
      <c r="B403" s="79">
        <v>25</v>
      </c>
      <c r="C403" s="79">
        <v>25</v>
      </c>
      <c r="D403" s="94"/>
      <c r="E403" s="79">
        <v>1540.2952271493029</v>
      </c>
      <c r="F403" s="79">
        <v>57.684139266807122</v>
      </c>
      <c r="G403" s="80">
        <v>18.040820454631699</v>
      </c>
      <c r="H403" s="79">
        <v>0</v>
      </c>
      <c r="I403" s="80">
        <v>-6.7199315199413396</v>
      </c>
      <c r="J403" s="103">
        <v>2</v>
      </c>
      <c r="K403" s="103">
        <v>0.633814730768542</v>
      </c>
      <c r="L403" s="103">
        <v>1.7873575407672879</v>
      </c>
      <c r="M403" s="103">
        <v>5.7825618733108586</v>
      </c>
    </row>
    <row r="404" spans="1:13" s="81" customFormat="1" x14ac:dyDescent="0.25">
      <c r="A404" s="79">
        <v>401</v>
      </c>
      <c r="B404" s="79">
        <v>25</v>
      </c>
      <c r="C404" s="79">
        <v>25</v>
      </c>
      <c r="D404" s="94"/>
      <c r="E404" s="79">
        <v>1540.2952271493029</v>
      </c>
      <c r="F404" s="79">
        <v>57.668242606637513</v>
      </c>
      <c r="G404" s="80">
        <v>12.514428183965286</v>
      </c>
      <c r="H404" s="79">
        <v>0</v>
      </c>
      <c r="I404" s="80">
        <v>-6.7199315199413396</v>
      </c>
      <c r="J404" s="103">
        <v>2</v>
      </c>
      <c r="K404" s="103">
        <v>0.43966010027586289</v>
      </c>
      <c r="L404" s="103">
        <v>1.2398414827779329</v>
      </c>
      <c r="M404" s="103">
        <v>2.3276737341808662</v>
      </c>
    </row>
    <row r="405" spans="1:13" s="81" customFormat="1" x14ac:dyDescent="0.25">
      <c r="A405" s="79">
        <v>402</v>
      </c>
      <c r="B405" s="79">
        <v>25</v>
      </c>
      <c r="C405" s="79">
        <v>25</v>
      </c>
      <c r="D405" s="94"/>
      <c r="E405" s="79">
        <v>1540.2952271493029</v>
      </c>
      <c r="F405" s="79">
        <v>57.684348160449773</v>
      </c>
      <c r="G405" s="80">
        <v>7.8029610588827527</v>
      </c>
      <c r="H405" s="79">
        <v>0</v>
      </c>
      <c r="I405" s="80">
        <v>-6.7199315199413396</v>
      </c>
      <c r="J405" s="103">
        <v>2</v>
      </c>
      <c r="K405" s="103">
        <v>0.27413562898484889</v>
      </c>
      <c r="L405" s="103">
        <v>0.77306247373727377</v>
      </c>
      <c r="M405" s="103">
        <v>-0.65411281406679933</v>
      </c>
    </row>
    <row r="406" spans="1:13" s="81" customFormat="1" x14ac:dyDescent="0.25">
      <c r="A406" s="79">
        <v>403</v>
      </c>
      <c r="B406" s="79">
        <v>23</v>
      </c>
      <c r="C406" s="79">
        <v>23</v>
      </c>
      <c r="D406" s="94"/>
      <c r="E406" s="79">
        <v>1417.0716089773589</v>
      </c>
      <c r="F406" s="79">
        <v>57.709098983493092</v>
      </c>
      <c r="G406" s="80">
        <v>0</v>
      </c>
      <c r="H406" s="79">
        <v>0</v>
      </c>
      <c r="I406" s="80">
        <v>-6.7199315199413396</v>
      </c>
      <c r="J406" s="103">
        <v>2</v>
      </c>
      <c r="K406" s="103">
        <v>0</v>
      </c>
      <c r="L406" s="103">
        <v>0</v>
      </c>
      <c r="M406" s="103">
        <v>-4.3952955949195864</v>
      </c>
    </row>
    <row r="407" spans="1:13" s="81" customFormat="1" x14ac:dyDescent="0.25">
      <c r="A407" s="79">
        <v>404</v>
      </c>
      <c r="B407" s="79">
        <v>21</v>
      </c>
      <c r="C407" s="79">
        <v>21</v>
      </c>
      <c r="D407" s="94"/>
      <c r="E407" s="79">
        <v>1293.8479908054151</v>
      </c>
      <c r="F407" s="79">
        <v>57.73985541079194</v>
      </c>
      <c r="G407" s="80">
        <v>4.2633721832833871</v>
      </c>
      <c r="H407" s="79">
        <v>0</v>
      </c>
      <c r="I407" s="80">
        <v>-6.7199315199413396</v>
      </c>
      <c r="J407" s="103">
        <v>2</v>
      </c>
      <c r="K407" s="103">
        <v>0.14978188488207619</v>
      </c>
      <c r="L407" s="103">
        <v>0.42238491536745482</v>
      </c>
      <c r="M407" s="103">
        <v>-1.9058936585104651</v>
      </c>
    </row>
    <row r="408" spans="1:13" s="81" customFormat="1" x14ac:dyDescent="0.25">
      <c r="A408" s="79">
        <v>405</v>
      </c>
      <c r="B408" s="79">
        <v>20</v>
      </c>
      <c r="C408" s="79">
        <v>20</v>
      </c>
      <c r="D408" s="94"/>
      <c r="E408" s="79">
        <v>1232.2361817194419</v>
      </c>
      <c r="F408" s="79">
        <v>57.813073515183468</v>
      </c>
      <c r="G408" s="80">
        <v>6.3609349257123124</v>
      </c>
      <c r="H408" s="79">
        <v>0</v>
      </c>
      <c r="I408" s="80">
        <v>-6.7199315199413396</v>
      </c>
      <c r="J408" s="103">
        <v>2</v>
      </c>
      <c r="K408" s="103">
        <v>0.22347399706766111</v>
      </c>
      <c r="L408" s="103">
        <v>0.63019667173080418</v>
      </c>
      <c r="M408" s="103">
        <v>-0.36078926978024262</v>
      </c>
    </row>
    <row r="409" spans="1:13" s="81" customFormat="1" x14ac:dyDescent="0.25">
      <c r="A409" s="79">
        <v>406</v>
      </c>
      <c r="B409" s="79">
        <v>18.93310546874967</v>
      </c>
      <c r="C409" s="79">
        <v>18.93310546874967</v>
      </c>
      <c r="D409" s="94"/>
      <c r="E409" s="79">
        <v>1166.5028795451799</v>
      </c>
      <c r="F409" s="79">
        <v>57.880552818157973</v>
      </c>
      <c r="G409" s="80">
        <v>2.9546642789243722</v>
      </c>
      <c r="H409" s="79">
        <v>0</v>
      </c>
      <c r="I409" s="80">
        <v>-6.7199315199413396</v>
      </c>
      <c r="J409" s="103">
        <v>2</v>
      </c>
      <c r="K409" s="103">
        <v>0.1038040231688626</v>
      </c>
      <c r="L409" s="103">
        <v>0.29272734533619238</v>
      </c>
      <c r="M409" s="103">
        <v>-2.23595233190257</v>
      </c>
    </row>
    <row r="410" spans="1:13" s="81" customFormat="1" x14ac:dyDescent="0.25">
      <c r="A410" s="79">
        <v>407</v>
      </c>
      <c r="B410" s="79">
        <v>17</v>
      </c>
      <c r="C410" s="79">
        <v>17</v>
      </c>
      <c r="D410" s="94"/>
      <c r="E410" s="79">
        <v>1047.400754461526</v>
      </c>
      <c r="F410" s="79">
        <v>57.920300261297569</v>
      </c>
      <c r="G410" s="80">
        <v>3.2673968082487184</v>
      </c>
      <c r="H410" s="79">
        <v>0</v>
      </c>
      <c r="I410" s="80">
        <v>-6.7199315199413396</v>
      </c>
      <c r="J410" s="103">
        <v>2</v>
      </c>
      <c r="K410" s="103">
        <v>0.1147910225891349</v>
      </c>
      <c r="L410" s="103">
        <v>0.32371068370136052</v>
      </c>
      <c r="M410" s="103">
        <v>-1.601487316236526</v>
      </c>
    </row>
    <row r="411" spans="1:13" s="81" customFormat="1" x14ac:dyDescent="0.25">
      <c r="A411" s="79">
        <v>408</v>
      </c>
      <c r="B411" s="79">
        <v>15.94323730468748</v>
      </c>
      <c r="C411" s="79">
        <v>15.94323730468748</v>
      </c>
      <c r="D411" s="94"/>
      <c r="E411" s="79">
        <v>982.29169302875391</v>
      </c>
      <c r="F411" s="79">
        <v>57.967331160866557</v>
      </c>
      <c r="G411" s="80">
        <v>3.53986775532915</v>
      </c>
      <c r="H411" s="79">
        <v>0</v>
      </c>
      <c r="I411" s="80">
        <v>-6.7199315199413396</v>
      </c>
      <c r="J411" s="103">
        <v>2</v>
      </c>
      <c r="K411" s="103">
        <v>0.12436354177695801</v>
      </c>
      <c r="L411" s="103">
        <v>0.3507051878110215</v>
      </c>
      <c r="M411" s="103">
        <v>-1.2026843220518491</v>
      </c>
    </row>
    <row r="412" spans="1:13" s="81" customFormat="1" x14ac:dyDescent="0.25">
      <c r="A412" s="79">
        <v>409</v>
      </c>
      <c r="B412" s="79">
        <v>14</v>
      </c>
      <c r="C412" s="79">
        <v>14</v>
      </c>
      <c r="D412" s="94"/>
      <c r="E412" s="79">
        <v>1667.443164371309</v>
      </c>
      <c r="F412" s="79">
        <v>57.998436068403123</v>
      </c>
      <c r="G412" s="80">
        <v>7.2492652999423974</v>
      </c>
      <c r="H412" s="79">
        <v>0</v>
      </c>
      <c r="I412" s="80">
        <v>-6.7199315199413396</v>
      </c>
      <c r="J412" s="103">
        <v>1</v>
      </c>
      <c r="K412" s="103">
        <v>0.25468304758684679</v>
      </c>
      <c r="L412" s="103">
        <v>0.71820619419490794</v>
      </c>
      <c r="M412" s="103">
        <v>-1.551160599649402</v>
      </c>
    </row>
    <row r="413" spans="1:13" s="81" customFormat="1" x14ac:dyDescent="0.25">
      <c r="A413" s="79">
        <v>410</v>
      </c>
      <c r="B413" s="79">
        <v>13</v>
      </c>
      <c r="C413" s="79">
        <v>13</v>
      </c>
      <c r="D413" s="94"/>
      <c r="E413" s="79">
        <v>1548.3400812019299</v>
      </c>
      <c r="F413" s="79">
        <v>58.039397299538138</v>
      </c>
      <c r="G413" s="80">
        <v>11.16933403737586</v>
      </c>
      <c r="H413" s="79">
        <v>0</v>
      </c>
      <c r="I413" s="80">
        <v>-6.7199315199413396</v>
      </c>
      <c r="J413" s="103">
        <v>1</v>
      </c>
      <c r="K413" s="103">
        <v>0.39240390776938278</v>
      </c>
      <c r="L413" s="103">
        <v>1.106579019909659</v>
      </c>
      <c r="M413" s="103">
        <v>1.4507572194861751</v>
      </c>
    </row>
    <row r="414" spans="1:13" s="81" customFormat="1" x14ac:dyDescent="0.25">
      <c r="A414" s="79">
        <v>411</v>
      </c>
      <c r="B414" s="79">
        <v>13</v>
      </c>
      <c r="C414" s="79">
        <v>13</v>
      </c>
      <c r="D414" s="94"/>
      <c r="E414" s="79">
        <v>1548.3400812019299</v>
      </c>
      <c r="F414" s="79">
        <v>58.099481163810623</v>
      </c>
      <c r="G414" s="80">
        <v>11.60778023989984</v>
      </c>
      <c r="H414" s="79">
        <v>0</v>
      </c>
      <c r="I414" s="80">
        <v>-6.7199315199413396</v>
      </c>
      <c r="J414" s="103">
        <v>1</v>
      </c>
      <c r="K414" s="103">
        <v>0.40780751219569261</v>
      </c>
      <c r="L414" s="103">
        <v>1.150017184391853</v>
      </c>
      <c r="M414" s="103">
        <v>1.7281113306356199</v>
      </c>
    </row>
    <row r="415" spans="1:13" s="81" customFormat="1" x14ac:dyDescent="0.25">
      <c r="A415" s="79">
        <v>412</v>
      </c>
      <c r="B415" s="79">
        <v>13</v>
      </c>
      <c r="C415" s="79">
        <v>13</v>
      </c>
      <c r="D415" s="94"/>
      <c r="E415" s="79">
        <v>1548.3400812019299</v>
      </c>
      <c r="F415" s="79">
        <v>58.150919758852019</v>
      </c>
      <c r="G415" s="80">
        <v>13.372385503919187</v>
      </c>
      <c r="H415" s="79">
        <v>0</v>
      </c>
      <c r="I415" s="80">
        <v>-6.7199315199413396</v>
      </c>
      <c r="J415" s="103">
        <v>1</v>
      </c>
      <c r="K415" s="103">
        <v>0.46980207686306807</v>
      </c>
      <c r="L415" s="103">
        <v>1.324841856753852</v>
      </c>
      <c r="M415" s="103">
        <v>2.839867727244648</v>
      </c>
    </row>
    <row r="416" spans="1:13" s="81" customFormat="1" x14ac:dyDescent="0.25">
      <c r="A416" s="79">
        <v>413</v>
      </c>
      <c r="B416" s="79">
        <v>14</v>
      </c>
      <c r="C416" s="79">
        <v>14</v>
      </c>
      <c r="D416" s="94"/>
      <c r="E416" s="79">
        <v>1667.443164371309</v>
      </c>
      <c r="F416" s="79">
        <v>58.20976224217582</v>
      </c>
      <c r="G416" s="80">
        <v>14.195561752739373</v>
      </c>
      <c r="H416" s="79">
        <v>0</v>
      </c>
      <c r="I416" s="80">
        <v>-6.7199315199413396</v>
      </c>
      <c r="J416" s="103">
        <v>1</v>
      </c>
      <c r="K416" s="103">
        <v>0.49872211593962101</v>
      </c>
      <c r="L416" s="103">
        <v>1.406396366949731</v>
      </c>
      <c r="M416" s="103">
        <v>2.882683909190749</v>
      </c>
    </row>
    <row r="417" spans="1:13" s="81" customFormat="1" x14ac:dyDescent="0.25">
      <c r="A417" s="79">
        <v>414</v>
      </c>
      <c r="B417" s="79">
        <v>14</v>
      </c>
      <c r="C417" s="79">
        <v>14</v>
      </c>
      <c r="D417" s="94"/>
      <c r="E417" s="79">
        <v>1667.443164371309</v>
      </c>
      <c r="F417" s="79">
        <v>58.242587628110698</v>
      </c>
      <c r="G417" s="80">
        <v>14.371657420060139</v>
      </c>
      <c r="H417" s="79">
        <v>0</v>
      </c>
      <c r="I417" s="80">
        <v>-6.7199315199413396</v>
      </c>
      <c r="J417" s="103">
        <v>1</v>
      </c>
      <c r="K417" s="103">
        <v>0.50490875408355107</v>
      </c>
      <c r="L417" s="103">
        <v>1.423842686515614</v>
      </c>
      <c r="M417" s="103">
        <v>2.99445535088612</v>
      </c>
    </row>
    <row r="418" spans="1:13" s="81" customFormat="1" x14ac:dyDescent="0.25">
      <c r="A418" s="79">
        <v>415</v>
      </c>
      <c r="B418" s="79">
        <v>15</v>
      </c>
      <c r="C418" s="79">
        <v>15</v>
      </c>
      <c r="D418" s="94"/>
      <c r="E418" s="79">
        <v>924.17713628958177</v>
      </c>
      <c r="F418" s="79">
        <v>58.31999530515607</v>
      </c>
      <c r="G418" s="80">
        <v>11.627215795235045</v>
      </c>
      <c r="H418" s="79">
        <v>0</v>
      </c>
      <c r="I418" s="80">
        <v>-6.7199315199413396</v>
      </c>
      <c r="J418" s="103">
        <v>2</v>
      </c>
      <c r="K418" s="103">
        <v>0.4084903271099643</v>
      </c>
      <c r="L418" s="103">
        <v>1.1519427224500991</v>
      </c>
      <c r="M418" s="103">
        <v>3.809561526830417</v>
      </c>
    </row>
    <row r="419" spans="1:13" s="81" customFormat="1" x14ac:dyDescent="0.25">
      <c r="A419" s="79">
        <v>416</v>
      </c>
      <c r="B419" s="79">
        <v>16</v>
      </c>
      <c r="C419" s="79">
        <v>16</v>
      </c>
      <c r="D419" s="94"/>
      <c r="E419" s="79">
        <v>985.78894537555379</v>
      </c>
      <c r="F419" s="79">
        <v>58.31967366447833</v>
      </c>
      <c r="G419" s="80">
        <v>10.109542609223279</v>
      </c>
      <c r="H419" s="79">
        <v>0</v>
      </c>
      <c r="I419" s="80">
        <v>-6.7199315199413396</v>
      </c>
      <c r="J419" s="103">
        <v>2</v>
      </c>
      <c r="K419" s="103">
        <v>0.35517104353271861</v>
      </c>
      <c r="L419" s="103">
        <v>1.0015823427622661</v>
      </c>
      <c r="M419" s="103">
        <v>2.7411781187036839</v>
      </c>
    </row>
    <row r="420" spans="1:13" s="81" customFormat="1" x14ac:dyDescent="0.25">
      <c r="A420" s="79">
        <v>417</v>
      </c>
      <c r="B420" s="79">
        <v>17</v>
      </c>
      <c r="C420" s="79">
        <v>17</v>
      </c>
      <c r="D420" s="94"/>
      <c r="E420" s="79">
        <v>1047.400754461526</v>
      </c>
      <c r="F420" s="79">
        <v>58.355278563052799</v>
      </c>
      <c r="G420" s="80">
        <v>14.543430942425745</v>
      </c>
      <c r="H420" s="79">
        <v>0</v>
      </c>
      <c r="I420" s="80">
        <v>-6.7199315199413396</v>
      </c>
      <c r="J420" s="103">
        <v>2</v>
      </c>
      <c r="K420" s="103">
        <v>0.5109435455225052</v>
      </c>
      <c r="L420" s="103">
        <v>1.4408607983734649</v>
      </c>
      <c r="M420" s="103">
        <v>5.1929550955220822</v>
      </c>
    </row>
    <row r="421" spans="1:13" s="81" customFormat="1" x14ac:dyDescent="0.25">
      <c r="A421" s="79">
        <v>418</v>
      </c>
      <c r="B421" s="79">
        <v>18.94543457031282</v>
      </c>
      <c r="C421" s="79">
        <v>18.94543457031282</v>
      </c>
      <c r="D421" s="94"/>
      <c r="E421" s="79">
        <v>1167.2624977968901</v>
      </c>
      <c r="F421" s="79">
        <v>58.369378682616123</v>
      </c>
      <c r="G421" s="80">
        <v>11.664598241485606</v>
      </c>
      <c r="H421" s="79">
        <v>0</v>
      </c>
      <c r="I421" s="80">
        <v>-6.7199315199413396</v>
      </c>
      <c r="J421" s="103">
        <v>2</v>
      </c>
      <c r="K421" s="103">
        <v>0.40980365679834252</v>
      </c>
      <c r="L421" s="103">
        <v>1.1556463121713261</v>
      </c>
      <c r="M421" s="103">
        <v>3.1212608761609331</v>
      </c>
    </row>
    <row r="422" spans="1:13" s="81" customFormat="1" x14ac:dyDescent="0.25">
      <c r="A422" s="79">
        <v>419</v>
      </c>
      <c r="B422" s="79">
        <v>18</v>
      </c>
      <c r="C422" s="79">
        <v>18</v>
      </c>
      <c r="D422" s="94"/>
      <c r="E422" s="79">
        <v>1109.0125635474981</v>
      </c>
      <c r="F422" s="79">
        <v>58.416294379316533</v>
      </c>
      <c r="G422" s="80">
        <v>3.5990925246288725</v>
      </c>
      <c r="H422" s="79">
        <v>0</v>
      </c>
      <c r="I422" s="80">
        <v>-6.7199315199413396</v>
      </c>
      <c r="J422" s="103">
        <v>2</v>
      </c>
      <c r="K422" s="103">
        <v>0.12644424156014861</v>
      </c>
      <c r="L422" s="103">
        <v>0.35657276119961889</v>
      </c>
      <c r="M422" s="103">
        <v>-1.6183080093044591</v>
      </c>
    </row>
    <row r="423" spans="1:13" s="81" customFormat="1" x14ac:dyDescent="0.25">
      <c r="A423" s="79">
        <v>420</v>
      </c>
      <c r="B423" s="79">
        <v>17</v>
      </c>
      <c r="C423" s="79">
        <v>17</v>
      </c>
      <c r="D423" s="94"/>
      <c r="E423" s="79">
        <v>1047.400754461526</v>
      </c>
      <c r="F423" s="79">
        <v>58.463325278885527</v>
      </c>
      <c r="G423" s="80">
        <v>5.1697828926029112</v>
      </c>
      <c r="H423" s="79">
        <v>0</v>
      </c>
      <c r="I423" s="80">
        <v>-6.7199315199413396</v>
      </c>
      <c r="J423" s="103">
        <v>2</v>
      </c>
      <c r="K423" s="103">
        <v>0.18162613837031399</v>
      </c>
      <c r="L423" s="103">
        <v>0.51218571020428538</v>
      </c>
      <c r="M423" s="103">
        <v>-0.43283399730118488</v>
      </c>
    </row>
    <row r="424" spans="1:13" s="81" customFormat="1" x14ac:dyDescent="0.25">
      <c r="A424" s="79">
        <v>421</v>
      </c>
      <c r="B424" s="79">
        <v>16</v>
      </c>
      <c r="C424" s="79">
        <v>16</v>
      </c>
      <c r="D424" s="94"/>
      <c r="E424" s="79">
        <v>985.78894537555379</v>
      </c>
      <c r="F424" s="79">
        <v>58.511482356534607</v>
      </c>
      <c r="G424" s="80">
        <v>3.3130419544160157</v>
      </c>
      <c r="H424" s="79">
        <v>0</v>
      </c>
      <c r="I424" s="80">
        <v>-6.7199315199413396</v>
      </c>
      <c r="J424" s="103">
        <v>2</v>
      </c>
      <c r="K424" s="103">
        <v>0.1163946395699518</v>
      </c>
      <c r="L424" s="103">
        <v>0.32823288358726399</v>
      </c>
      <c r="M424" s="103">
        <v>-1.350656142180598</v>
      </c>
    </row>
    <row r="425" spans="1:13" s="81" customFormat="1" x14ac:dyDescent="0.25">
      <c r="A425" s="79">
        <v>422</v>
      </c>
      <c r="B425" s="79">
        <v>15</v>
      </c>
      <c r="C425" s="79">
        <v>15</v>
      </c>
      <c r="D425" s="94"/>
      <c r="E425" s="79">
        <v>924.17713628958177</v>
      </c>
      <c r="F425" s="79">
        <v>58.559676507358603</v>
      </c>
      <c r="G425" s="80">
        <v>7.9712837173993787</v>
      </c>
      <c r="H425" s="79">
        <v>0</v>
      </c>
      <c r="I425" s="80">
        <v>-6.7199315199413396</v>
      </c>
      <c r="J425" s="103">
        <v>2</v>
      </c>
      <c r="K425" s="103">
        <v>0.28004918379008897</v>
      </c>
      <c r="L425" s="103">
        <v>0.78973869828805088</v>
      </c>
      <c r="M425" s="103">
        <v>1.6573173809941619</v>
      </c>
    </row>
    <row r="426" spans="1:13" s="81" customFormat="1" x14ac:dyDescent="0.25">
      <c r="A426" s="79">
        <v>423</v>
      </c>
      <c r="B426" s="79">
        <v>16</v>
      </c>
      <c r="C426" s="79">
        <v>16</v>
      </c>
      <c r="D426" s="94"/>
      <c r="E426" s="79">
        <v>985.78894537555379</v>
      </c>
      <c r="F426" s="79">
        <v>58.615847152966147</v>
      </c>
      <c r="G426" s="80">
        <v>9.4054999269929702</v>
      </c>
      <c r="H426" s="79">
        <v>0</v>
      </c>
      <c r="I426" s="80">
        <v>-6.7199315199413396</v>
      </c>
      <c r="J426" s="103">
        <v>2</v>
      </c>
      <c r="K426" s="103">
        <v>0.33043643546932522</v>
      </c>
      <c r="L426" s="103">
        <v>0.93183074802349708</v>
      </c>
      <c r="M426" s="103">
        <v>2.3237467925250699</v>
      </c>
    </row>
    <row r="427" spans="1:13" s="81" customFormat="1" x14ac:dyDescent="0.25">
      <c r="A427" s="79">
        <v>424</v>
      </c>
      <c r="B427" s="79">
        <v>16</v>
      </c>
      <c r="C427" s="79">
        <v>16</v>
      </c>
      <c r="D427" s="94"/>
      <c r="E427" s="79">
        <v>985.78894537555379</v>
      </c>
      <c r="F427" s="79">
        <v>58.676632992480187</v>
      </c>
      <c r="G427" s="80">
        <v>10.283809695720731</v>
      </c>
      <c r="H427" s="79">
        <v>0</v>
      </c>
      <c r="I427" s="80">
        <v>-6.7199315199413396</v>
      </c>
      <c r="J427" s="103">
        <v>2</v>
      </c>
      <c r="K427" s="103">
        <v>0.36129343950622561</v>
      </c>
      <c r="L427" s="103">
        <v>1.018847499407556</v>
      </c>
      <c r="M427" s="103">
        <v>2.8464258717760131</v>
      </c>
    </row>
    <row r="428" spans="1:13" s="81" customFormat="1" x14ac:dyDescent="0.25">
      <c r="A428" s="79">
        <v>425</v>
      </c>
      <c r="B428" s="79">
        <v>17.79681396484402</v>
      </c>
      <c r="C428" s="79">
        <v>17.79681396484402</v>
      </c>
      <c r="D428" s="94"/>
      <c r="E428" s="79">
        <v>1096.493904340532</v>
      </c>
      <c r="F428" s="79">
        <v>58.739288401408977</v>
      </c>
      <c r="G428" s="80">
        <v>14.86876066310778</v>
      </c>
      <c r="H428" s="79">
        <v>0</v>
      </c>
      <c r="I428" s="80">
        <v>-6.7199315199413396</v>
      </c>
      <c r="J428" s="103">
        <v>2</v>
      </c>
      <c r="K428" s="103">
        <v>0.52237311270009723</v>
      </c>
      <c r="L428" s="103">
        <v>1.473092177814274</v>
      </c>
      <c r="M428" s="103">
        <v>5.2552094864127854</v>
      </c>
    </row>
    <row r="429" spans="1:13" s="81" customFormat="1" x14ac:dyDescent="0.25">
      <c r="A429" s="79">
        <v>426</v>
      </c>
      <c r="B429" s="79">
        <v>20</v>
      </c>
      <c r="C429" s="79">
        <v>20</v>
      </c>
      <c r="D429" s="94"/>
      <c r="E429" s="79">
        <v>1232.2361817194419</v>
      </c>
      <c r="F429" s="79">
        <v>58.765862570353249</v>
      </c>
      <c r="G429" s="80">
        <v>26.288442295563176</v>
      </c>
      <c r="H429" s="79">
        <v>0</v>
      </c>
      <c r="I429" s="80">
        <v>-6.7199315199413396</v>
      </c>
      <c r="J429" s="103">
        <v>2</v>
      </c>
      <c r="K429" s="103">
        <v>0.92357229638128879</v>
      </c>
      <c r="L429" s="103">
        <v>2.6044738757952342</v>
      </c>
      <c r="M429" s="103">
        <v>11.65126501238645</v>
      </c>
    </row>
    <row r="430" spans="1:13" s="81" customFormat="1" x14ac:dyDescent="0.25">
      <c r="A430" s="79">
        <v>427</v>
      </c>
      <c r="B430" s="79">
        <v>25.875244140625298</v>
      </c>
      <c r="C430" s="79">
        <v>25.875244140625298</v>
      </c>
      <c r="D430" s="94"/>
      <c r="E430" s="79">
        <v>1594.2206020451249</v>
      </c>
      <c r="F430" s="79">
        <v>58.802246627416103</v>
      </c>
      <c r="G430" s="80">
        <v>41.61003748145373</v>
      </c>
      <c r="H430" s="79">
        <v>0</v>
      </c>
      <c r="I430" s="80">
        <v>-6.7199315199413396</v>
      </c>
      <c r="J430" s="103">
        <v>2</v>
      </c>
      <c r="K430" s="103">
        <v>1.461854507664903</v>
      </c>
      <c r="L430" s="103">
        <v>4.1224297116150259</v>
      </c>
      <c r="M430" s="103">
        <v>19.893255394198849</v>
      </c>
    </row>
    <row r="431" spans="1:13" s="81" customFormat="1" x14ac:dyDescent="0.25">
      <c r="A431" s="79">
        <v>428</v>
      </c>
      <c r="B431" s="79">
        <v>30</v>
      </c>
      <c r="C431" s="79">
        <v>30</v>
      </c>
      <c r="D431" s="94"/>
      <c r="E431" s="79">
        <v>1156.6930400057511</v>
      </c>
      <c r="F431" s="79">
        <v>58.837242406346057</v>
      </c>
      <c r="G431" s="80">
        <v>26.078012391231574</v>
      </c>
      <c r="H431" s="79">
        <v>0</v>
      </c>
      <c r="I431" s="80">
        <v>-6.7199315199413396</v>
      </c>
      <c r="J431" s="103">
        <v>3</v>
      </c>
      <c r="K431" s="103">
        <v>0.91617941901770172</v>
      </c>
      <c r="L431" s="103">
        <v>2.5836259616299189</v>
      </c>
      <c r="M431" s="103">
        <v>11.674731384685209</v>
      </c>
    </row>
    <row r="432" spans="1:13" s="81" customFormat="1" x14ac:dyDescent="0.25">
      <c r="A432" s="79">
        <v>429</v>
      </c>
      <c r="B432" s="79">
        <v>31.79681396484402</v>
      </c>
      <c r="C432" s="79">
        <v>31.79681396484402</v>
      </c>
      <c r="D432" s="94"/>
      <c r="E432" s="79">
        <v>1225.971780249758</v>
      </c>
      <c r="F432" s="79">
        <v>58.865337283602678</v>
      </c>
      <c r="G432" s="80">
        <v>19.713663210396266</v>
      </c>
      <c r="H432" s="79">
        <v>0</v>
      </c>
      <c r="I432" s="80">
        <v>-6.7199315199413396</v>
      </c>
      <c r="J432" s="103">
        <v>3</v>
      </c>
      <c r="K432" s="103">
        <v>0.69258547146347604</v>
      </c>
      <c r="L432" s="103">
        <v>1.9530910295270021</v>
      </c>
      <c r="M432" s="103">
        <v>7.7904440395365997</v>
      </c>
    </row>
    <row r="433" spans="1:13" s="81" customFormat="1" x14ac:dyDescent="0.25">
      <c r="A433" s="79">
        <v>430</v>
      </c>
      <c r="B433" s="79">
        <v>33</v>
      </c>
      <c r="C433" s="79">
        <v>33</v>
      </c>
      <c r="D433" s="94"/>
      <c r="E433" s="79">
        <v>1272.3623440063261</v>
      </c>
      <c r="F433" s="79">
        <v>58.918185187302512</v>
      </c>
      <c r="G433" s="80">
        <v>16.458431586727691</v>
      </c>
      <c r="H433" s="79">
        <v>0</v>
      </c>
      <c r="I433" s="80">
        <v>-6.7199315199413396</v>
      </c>
      <c r="J433" s="103">
        <v>3</v>
      </c>
      <c r="K433" s="103">
        <v>0.57822183925876436</v>
      </c>
      <c r="L433" s="103">
        <v>1.630585586709715</v>
      </c>
      <c r="M433" s="103">
        <v>5.7049581810070524</v>
      </c>
    </row>
    <row r="434" spans="1:13" s="81" customFormat="1" x14ac:dyDescent="0.25">
      <c r="A434" s="79">
        <v>431</v>
      </c>
      <c r="B434" s="79">
        <v>33</v>
      </c>
      <c r="C434" s="79">
        <v>33</v>
      </c>
      <c r="D434" s="94"/>
      <c r="E434" s="79">
        <v>1272.3623440063261</v>
      </c>
      <c r="F434" s="79">
        <v>59.005466475974742</v>
      </c>
      <c r="G434" s="80">
        <v>6.3890843574363601</v>
      </c>
      <c r="H434" s="79">
        <v>0</v>
      </c>
      <c r="I434" s="80">
        <v>-6.7199315199413396</v>
      </c>
      <c r="J434" s="103">
        <v>3</v>
      </c>
      <c r="K434" s="103">
        <v>0.22446295012189341</v>
      </c>
      <c r="L434" s="103">
        <v>0.63298551934373937</v>
      </c>
      <c r="M434" s="103">
        <v>-0.48386370049272348</v>
      </c>
    </row>
    <row r="435" spans="1:13" s="81" customFormat="1" x14ac:dyDescent="0.25">
      <c r="A435" s="79">
        <v>432</v>
      </c>
      <c r="B435" s="79">
        <v>32</v>
      </c>
      <c r="C435" s="79">
        <v>32</v>
      </c>
      <c r="D435" s="94"/>
      <c r="E435" s="79">
        <v>1233.805909339467</v>
      </c>
      <c r="F435" s="79">
        <v>59.085419828330181</v>
      </c>
      <c r="G435" s="80">
        <v>8.7856674110047965</v>
      </c>
      <c r="H435" s="79">
        <v>0</v>
      </c>
      <c r="I435" s="80">
        <v>-6.7199315199413396</v>
      </c>
      <c r="J435" s="103">
        <v>3</v>
      </c>
      <c r="K435" s="103">
        <v>0.30866032056199172</v>
      </c>
      <c r="L435" s="103">
        <v>0.87042210398481656</v>
      </c>
      <c r="M435" s="103">
        <v>1.142844139523371</v>
      </c>
    </row>
    <row r="436" spans="1:13" s="81" customFormat="1" x14ac:dyDescent="0.25">
      <c r="A436" s="79">
        <v>433</v>
      </c>
      <c r="B436" s="79">
        <v>32</v>
      </c>
      <c r="C436" s="79">
        <v>32</v>
      </c>
      <c r="D436" s="94"/>
      <c r="E436" s="79">
        <v>1233.805909339467</v>
      </c>
      <c r="F436" s="79">
        <v>59.165373180685627</v>
      </c>
      <c r="G436" s="80">
        <v>8.0245263105305042</v>
      </c>
      <c r="H436" s="79">
        <v>0</v>
      </c>
      <c r="I436" s="80">
        <v>-6.7199315199413396</v>
      </c>
      <c r="J436" s="103">
        <v>3</v>
      </c>
      <c r="K436" s="103">
        <v>0.28191971622599932</v>
      </c>
      <c r="L436" s="103">
        <v>0.79501359975731789</v>
      </c>
      <c r="M436" s="103">
        <v>0.67325063680931085</v>
      </c>
    </row>
    <row r="437" spans="1:13" s="81" customFormat="1" x14ac:dyDescent="0.25">
      <c r="A437" s="79">
        <v>434</v>
      </c>
      <c r="B437" s="79">
        <v>31</v>
      </c>
      <c r="C437" s="79">
        <v>31</v>
      </c>
      <c r="D437" s="94"/>
      <c r="E437" s="79">
        <v>1195.249474672609</v>
      </c>
      <c r="F437" s="79">
        <v>59.245326533041073</v>
      </c>
      <c r="G437" s="80">
        <v>7.0555425843376289</v>
      </c>
      <c r="H437" s="79">
        <v>0</v>
      </c>
      <c r="I437" s="80">
        <v>-6.7199315199413396</v>
      </c>
      <c r="J437" s="103">
        <v>3</v>
      </c>
      <c r="K437" s="103">
        <v>0.24787713146215831</v>
      </c>
      <c r="L437" s="103">
        <v>0.69901351072328644</v>
      </c>
      <c r="M437" s="103">
        <v>0.2117847934672229</v>
      </c>
    </row>
    <row r="438" spans="1:13" s="81" customFormat="1" x14ac:dyDescent="0.25">
      <c r="A438" s="79">
        <v>435</v>
      </c>
      <c r="B438" s="79">
        <v>31</v>
      </c>
      <c r="C438" s="79">
        <v>31</v>
      </c>
      <c r="D438" s="94"/>
      <c r="E438" s="79">
        <v>1195.249474672609</v>
      </c>
      <c r="F438" s="79">
        <v>59.325279885396519</v>
      </c>
      <c r="G438" s="80">
        <v>10.574245111984254</v>
      </c>
      <c r="H438" s="79">
        <v>0</v>
      </c>
      <c r="I438" s="80">
        <v>-6.7199315199413396</v>
      </c>
      <c r="J438" s="103">
        <v>3</v>
      </c>
      <c r="K438" s="103">
        <v>0.37149709103236528</v>
      </c>
      <c r="L438" s="103">
        <v>1.04762179671127</v>
      </c>
      <c r="M438" s="103">
        <v>2.373130760205663</v>
      </c>
    </row>
    <row r="439" spans="1:13" s="81" customFormat="1" x14ac:dyDescent="0.25">
      <c r="A439" s="79">
        <v>436</v>
      </c>
      <c r="B439" s="79">
        <v>30</v>
      </c>
      <c r="C439" s="79">
        <v>30</v>
      </c>
      <c r="D439" s="94"/>
      <c r="E439" s="79">
        <v>1156.6930400057511</v>
      </c>
      <c r="F439" s="79">
        <v>59.396587968520898</v>
      </c>
      <c r="G439" s="80">
        <v>0</v>
      </c>
      <c r="H439" s="79">
        <v>0</v>
      </c>
      <c r="I439" s="80">
        <v>-6.7199315199413396</v>
      </c>
      <c r="J439" s="103">
        <v>3</v>
      </c>
      <c r="K439" s="103">
        <v>0</v>
      </c>
      <c r="L439" s="103">
        <v>0</v>
      </c>
      <c r="M439" s="103">
        <v>-3.8470648403918331</v>
      </c>
    </row>
    <row r="440" spans="1:13" s="81" customFormat="1" x14ac:dyDescent="0.25">
      <c r="A440" s="79">
        <v>437</v>
      </c>
      <c r="B440" s="79">
        <v>27.233398437499741</v>
      </c>
      <c r="C440" s="79">
        <v>27.233398437499741</v>
      </c>
      <c r="D440" s="94"/>
      <c r="E440" s="79">
        <v>1677.898945293445</v>
      </c>
      <c r="F440" s="79">
        <v>59.45410296837558</v>
      </c>
      <c r="G440" s="80">
        <v>0</v>
      </c>
      <c r="H440" s="79">
        <v>0</v>
      </c>
      <c r="I440" s="80">
        <v>-6.7199315199413396</v>
      </c>
      <c r="J440" s="103">
        <v>2</v>
      </c>
      <c r="K440" s="103">
        <v>0</v>
      </c>
      <c r="L440" s="103">
        <v>0</v>
      </c>
      <c r="M440" s="103">
        <v>-5.3939768518667117</v>
      </c>
    </row>
    <row r="441" spans="1:13" s="81" customFormat="1" x14ac:dyDescent="0.25">
      <c r="A441" s="79">
        <v>438</v>
      </c>
      <c r="B441" s="79">
        <v>25</v>
      </c>
      <c r="C441" s="79">
        <v>25</v>
      </c>
      <c r="D441" s="94"/>
      <c r="E441" s="79">
        <v>1540.2952271493029</v>
      </c>
      <c r="F441" s="79">
        <v>59.549393276888381</v>
      </c>
      <c r="G441" s="80">
        <v>0</v>
      </c>
      <c r="H441" s="79">
        <v>0</v>
      </c>
      <c r="I441" s="80">
        <v>-6.7199315199413396</v>
      </c>
      <c r="J441" s="103">
        <v>2</v>
      </c>
      <c r="K441" s="103">
        <v>0</v>
      </c>
      <c r="L441" s="103">
        <v>0</v>
      </c>
      <c r="M441" s="103">
        <v>-5.3341752689045494</v>
      </c>
    </row>
    <row r="442" spans="1:13" s="81" customFormat="1" x14ac:dyDescent="0.25">
      <c r="A442" s="79">
        <v>439</v>
      </c>
      <c r="B442" s="79">
        <v>21.263000488281001</v>
      </c>
      <c r="C442" s="79">
        <v>21.263000488281001</v>
      </c>
      <c r="D442" s="94"/>
      <c r="E442" s="79">
        <v>1310.0519266789011</v>
      </c>
      <c r="F442" s="79">
        <v>59.58883552687746</v>
      </c>
      <c r="G442" s="80">
        <v>0</v>
      </c>
      <c r="H442" s="79">
        <v>0</v>
      </c>
      <c r="I442" s="80">
        <v>-6.7199315199413396</v>
      </c>
      <c r="J442" s="103">
        <v>2</v>
      </c>
      <c r="K442" s="103">
        <v>0</v>
      </c>
      <c r="L442" s="103">
        <v>0</v>
      </c>
      <c r="M442" s="103">
        <v>-4.4228318548804539</v>
      </c>
    </row>
    <row r="443" spans="1:13" s="81" customFormat="1" x14ac:dyDescent="0.25">
      <c r="A443" s="79">
        <v>440</v>
      </c>
      <c r="B443" s="79">
        <v>16</v>
      </c>
      <c r="C443" s="79">
        <v>16</v>
      </c>
      <c r="D443" s="94"/>
      <c r="E443" s="79">
        <v>985.78894537555379</v>
      </c>
      <c r="F443" s="79">
        <v>59.665672752057567</v>
      </c>
      <c r="G443" s="80">
        <v>0</v>
      </c>
      <c r="H443" s="79">
        <v>0</v>
      </c>
      <c r="I443" s="80">
        <v>-6.7199315199413396</v>
      </c>
      <c r="J443" s="103">
        <v>2</v>
      </c>
      <c r="K443" s="103">
        <v>0</v>
      </c>
      <c r="L443" s="103">
        <v>0</v>
      </c>
      <c r="M443" s="103">
        <v>-3.2307944408484079</v>
      </c>
    </row>
    <row r="444" spans="1:13" s="81" customFormat="1" x14ac:dyDescent="0.25">
      <c r="A444" s="79">
        <v>441</v>
      </c>
      <c r="B444" s="79">
        <v>10.686523437499551</v>
      </c>
      <c r="C444" s="79">
        <v>10.686523437499551</v>
      </c>
      <c r="D444" s="94"/>
      <c r="E444" s="79">
        <v>1272.79788976803</v>
      </c>
      <c r="F444" s="79">
        <v>59.713946830899211</v>
      </c>
      <c r="G444" s="80">
        <v>0</v>
      </c>
      <c r="H444" s="79">
        <v>0</v>
      </c>
      <c r="I444" s="80">
        <v>-6.7199315199413396</v>
      </c>
      <c r="J444" s="103">
        <v>1</v>
      </c>
      <c r="K444" s="103">
        <v>0</v>
      </c>
      <c r="L444" s="103">
        <v>0</v>
      </c>
      <c r="M444" s="103">
        <v>-4.2808216042560128</v>
      </c>
    </row>
    <row r="445" spans="1:13" s="81" customFormat="1" x14ac:dyDescent="0.25">
      <c r="A445" s="79">
        <v>442</v>
      </c>
      <c r="B445" s="79">
        <v>6.2032470703124538</v>
      </c>
      <c r="C445" s="79">
        <v>6.2032470703124538</v>
      </c>
      <c r="D445" s="94"/>
      <c r="E445" s="79">
        <v>800</v>
      </c>
      <c r="F445" s="79">
        <v>59.790784056079318</v>
      </c>
      <c r="G445" s="80">
        <v>2.5077631026523326</v>
      </c>
      <c r="H445" s="79">
        <v>0</v>
      </c>
      <c r="I445" s="80">
        <v>-6.7199315199413396</v>
      </c>
      <c r="J445" s="103">
        <v>1</v>
      </c>
      <c r="K445" s="103">
        <v>8.8103376436563519E-2</v>
      </c>
      <c r="L445" s="103">
        <v>0.24845152155110911</v>
      </c>
      <c r="M445" s="103">
        <v>-2.438646092836076</v>
      </c>
    </row>
    <row r="446" spans="1:13" s="81" customFormat="1" x14ac:dyDescent="0.25">
      <c r="A446" s="79">
        <v>443</v>
      </c>
      <c r="B446" s="79">
        <v>2</v>
      </c>
      <c r="C446" s="79">
        <v>2</v>
      </c>
      <c r="D446" s="94"/>
      <c r="E446" s="79">
        <v>800</v>
      </c>
      <c r="F446" s="79">
        <v>59.829071039616402</v>
      </c>
      <c r="G446" s="80">
        <v>2.5076248970872039</v>
      </c>
      <c r="H446" s="79">
        <v>0</v>
      </c>
      <c r="I446" s="80">
        <v>-6.7199315199413396</v>
      </c>
      <c r="J446" s="103">
        <v>1</v>
      </c>
      <c r="K446" s="103">
        <v>8.8098520963206681E-2</v>
      </c>
      <c r="L446" s="103">
        <v>0.24843782911624279</v>
      </c>
      <c r="M446" s="103">
        <v>-0.58332605134104609</v>
      </c>
    </row>
    <row r="447" spans="1:13" s="81" customFormat="1" x14ac:dyDescent="0.25">
      <c r="A447" s="79">
        <v>444</v>
      </c>
      <c r="B447" s="79">
        <v>0</v>
      </c>
      <c r="C447" s="79">
        <v>0</v>
      </c>
      <c r="D447" s="94"/>
      <c r="E447" s="79">
        <v>800</v>
      </c>
      <c r="F447" s="79">
        <v>59.871751568673169</v>
      </c>
      <c r="G447" s="80">
        <v>2.5074708597360731</v>
      </c>
      <c r="H447" s="79">
        <v>0</v>
      </c>
      <c r="I447" s="80">
        <v>-6.7199315199413396</v>
      </c>
      <c r="J447" s="103">
        <v>1</v>
      </c>
      <c r="K447" s="103">
        <v>8.8093109283483989E-2</v>
      </c>
      <c r="L447" s="103">
        <v>0.24842256817942479</v>
      </c>
      <c r="M447" s="103">
        <v>4.1887902047863898E-2</v>
      </c>
    </row>
    <row r="448" spans="1:13" s="81" customFormat="1" x14ac:dyDescent="0.25">
      <c r="A448" s="79">
        <v>445</v>
      </c>
      <c r="B448" s="79">
        <v>0</v>
      </c>
      <c r="C448" s="79">
        <v>0</v>
      </c>
      <c r="D448" s="94"/>
      <c r="E448" s="79">
        <v>800</v>
      </c>
      <c r="F448" s="79">
        <v>59.907577101411697</v>
      </c>
      <c r="G448" s="80">
        <v>2.5073415851497867</v>
      </c>
      <c r="H448" s="79">
        <v>0</v>
      </c>
      <c r="I448" s="80">
        <v>-6.7199315199413396</v>
      </c>
      <c r="J448" s="103">
        <v>1</v>
      </c>
      <c r="K448" s="103">
        <v>8.8088567575566185E-2</v>
      </c>
      <c r="L448" s="103">
        <v>0.2484097605630966</v>
      </c>
      <c r="M448" s="103">
        <v>4.1887902047863898E-2</v>
      </c>
    </row>
    <row r="449" spans="1:13" s="81" customFormat="1" x14ac:dyDescent="0.25">
      <c r="A449" s="79">
        <v>446</v>
      </c>
      <c r="B449" s="79">
        <v>0</v>
      </c>
      <c r="C449" s="79">
        <v>0</v>
      </c>
      <c r="D449" s="94"/>
      <c r="E449" s="79">
        <v>800</v>
      </c>
      <c r="F449" s="79">
        <v>59.954868144760191</v>
      </c>
      <c r="G449" s="80">
        <v>2.5071709693647048</v>
      </c>
      <c r="H449" s="79">
        <v>0</v>
      </c>
      <c r="I449" s="80">
        <v>-6.7199315199413396</v>
      </c>
      <c r="J449" s="103">
        <v>1</v>
      </c>
      <c r="K449" s="103">
        <v>8.8082573458050387E-2</v>
      </c>
      <c r="L449" s="103">
        <v>0.24839285715170209</v>
      </c>
      <c r="M449" s="103">
        <v>4.1887902047863898E-2</v>
      </c>
    </row>
    <row r="450" spans="1:13" s="81" customFormat="1" x14ac:dyDescent="0.25">
      <c r="A450" s="79">
        <v>447</v>
      </c>
      <c r="B450" s="79">
        <v>0</v>
      </c>
      <c r="C450" s="79">
        <v>0</v>
      </c>
      <c r="D450" s="94"/>
      <c r="E450" s="79">
        <v>800</v>
      </c>
      <c r="F450" s="79">
        <v>59.982048408267659</v>
      </c>
      <c r="G450" s="80">
        <v>2.5070729251127224</v>
      </c>
      <c r="H450" s="79">
        <v>0</v>
      </c>
      <c r="I450" s="80">
        <v>-6.7199315199413396</v>
      </c>
      <c r="J450" s="103">
        <v>1</v>
      </c>
      <c r="K450" s="103">
        <v>8.8079128942246357E-2</v>
      </c>
      <c r="L450" s="103">
        <v>0.24838314361713471</v>
      </c>
      <c r="M450" s="103">
        <v>4.1887902047863898E-2</v>
      </c>
    </row>
    <row r="451" spans="1:13" s="81" customFormat="1" x14ac:dyDescent="0.25">
      <c r="A451" s="79">
        <v>448</v>
      </c>
      <c r="B451" s="79">
        <v>0</v>
      </c>
      <c r="C451" s="79">
        <v>0</v>
      </c>
      <c r="D451" s="94"/>
      <c r="E451" s="79">
        <v>800</v>
      </c>
      <c r="F451" s="79">
        <v>60.006387680775838</v>
      </c>
      <c r="G451" s="80">
        <v>2.5069851388875084</v>
      </c>
      <c r="H451" s="79">
        <v>0</v>
      </c>
      <c r="I451" s="80">
        <v>-6.7199315199413396</v>
      </c>
      <c r="J451" s="103">
        <v>1</v>
      </c>
      <c r="K451" s="103">
        <v>8.8076044814069415E-2</v>
      </c>
      <c r="L451" s="103">
        <v>0.24837444637567571</v>
      </c>
      <c r="M451" s="103">
        <v>4.1887902047863898E-2</v>
      </c>
    </row>
    <row r="452" spans="1:13" s="81" customFormat="1" x14ac:dyDescent="0.25">
      <c r="A452" s="79">
        <v>449</v>
      </c>
      <c r="B452" s="79">
        <v>0</v>
      </c>
      <c r="C452" s="79">
        <v>0</v>
      </c>
      <c r="D452" s="94"/>
      <c r="E452" s="79">
        <v>800</v>
      </c>
      <c r="F452" s="79">
        <v>60.049888092070653</v>
      </c>
      <c r="G452" s="80">
        <v>2.506828266423843</v>
      </c>
      <c r="H452" s="79">
        <v>0</v>
      </c>
      <c r="I452" s="80">
        <v>-6.7199315199413396</v>
      </c>
      <c r="J452" s="103">
        <v>1</v>
      </c>
      <c r="K452" s="103">
        <v>8.8070533530446096E-2</v>
      </c>
      <c r="L452" s="103">
        <v>0.24835890455585799</v>
      </c>
      <c r="M452" s="103">
        <v>4.1887902047863898E-2</v>
      </c>
    </row>
    <row r="453" spans="1:13" s="81" customFormat="1" x14ac:dyDescent="0.25">
      <c r="A453" s="79">
        <v>450</v>
      </c>
      <c r="B453" s="79">
        <v>0</v>
      </c>
      <c r="C453" s="79">
        <v>0</v>
      </c>
      <c r="D453" s="94"/>
      <c r="E453" s="79">
        <v>800</v>
      </c>
      <c r="F453" s="79">
        <v>60.074227364578817</v>
      </c>
      <c r="G453" s="80">
        <v>2.5067405066441206</v>
      </c>
      <c r="H453" s="79">
        <v>0</v>
      </c>
      <c r="I453" s="80">
        <v>-6.7199315199413396</v>
      </c>
      <c r="J453" s="103">
        <v>1</v>
      </c>
      <c r="K453" s="103">
        <v>8.8067450331358946E-2</v>
      </c>
      <c r="L453" s="103">
        <v>0.24835020993443219</v>
      </c>
      <c r="M453" s="103">
        <v>4.1887902047863898E-2</v>
      </c>
    </row>
    <row r="454" spans="1:13" s="81" customFormat="1" x14ac:dyDescent="0.25">
      <c r="A454" s="79">
        <v>451</v>
      </c>
      <c r="B454" s="79">
        <v>0</v>
      </c>
      <c r="C454" s="79">
        <v>0</v>
      </c>
      <c r="D454" s="94"/>
      <c r="E454" s="79">
        <v>800</v>
      </c>
      <c r="F454" s="79">
        <v>60.098566637087004</v>
      </c>
      <c r="G454" s="80">
        <v>2.5066527563491592</v>
      </c>
      <c r="H454" s="79">
        <v>0</v>
      </c>
      <c r="I454" s="80">
        <v>-6.7199315199413396</v>
      </c>
      <c r="J454" s="103">
        <v>1</v>
      </c>
      <c r="K454" s="103">
        <v>8.8064367465492857E-2</v>
      </c>
      <c r="L454" s="103">
        <v>0.24834151625268991</v>
      </c>
      <c r="M454" s="103">
        <v>4.1887902047863898E-2</v>
      </c>
    </row>
    <row r="455" spans="1:13" s="81" customFormat="1" x14ac:dyDescent="0.25">
      <c r="A455" s="79">
        <v>452</v>
      </c>
      <c r="B455" s="79">
        <v>0</v>
      </c>
      <c r="C455" s="79">
        <v>0</v>
      </c>
      <c r="D455" s="94"/>
      <c r="E455" s="79">
        <v>800</v>
      </c>
      <c r="F455" s="79">
        <v>60.122905909595183</v>
      </c>
      <c r="G455" s="80">
        <v>2.5065650155372414</v>
      </c>
      <c r="H455" s="79">
        <v>0</v>
      </c>
      <c r="I455" s="80">
        <v>-6.7199315199413396</v>
      </c>
      <c r="J455" s="103">
        <v>1</v>
      </c>
      <c r="K455" s="103">
        <v>8.806128493278749E-2</v>
      </c>
      <c r="L455" s="103">
        <v>0.24833282351046071</v>
      </c>
      <c r="M455" s="103">
        <v>4.1887902047863898E-2</v>
      </c>
    </row>
    <row r="456" spans="1:13" s="81" customFormat="1" x14ac:dyDescent="0.25">
      <c r="A456" s="79">
        <v>453</v>
      </c>
      <c r="B456" s="79">
        <v>0</v>
      </c>
      <c r="C456" s="79">
        <v>0</v>
      </c>
      <c r="D456" s="94"/>
      <c r="E456" s="79">
        <v>800</v>
      </c>
      <c r="F456" s="79">
        <v>60.147245182103362</v>
      </c>
      <c r="G456" s="80">
        <v>2.5064772842066501</v>
      </c>
      <c r="H456" s="79">
        <v>0</v>
      </c>
      <c r="I456" s="80">
        <v>-6.7199315199413396</v>
      </c>
      <c r="J456" s="103">
        <v>1</v>
      </c>
      <c r="K456" s="103">
        <v>8.8058202733182517E-2</v>
      </c>
      <c r="L456" s="103">
        <v>0.2483241317075747</v>
      </c>
      <c r="M456" s="103">
        <v>4.1887902047863898E-2</v>
      </c>
    </row>
    <row r="457" spans="1:13" s="81" customFormat="1" x14ac:dyDescent="0.25">
      <c r="A457" s="79">
        <v>454</v>
      </c>
      <c r="B457" s="79">
        <v>0</v>
      </c>
      <c r="C457" s="79">
        <v>0</v>
      </c>
      <c r="D457" s="94"/>
      <c r="E457" s="79">
        <v>800</v>
      </c>
      <c r="F457" s="79">
        <v>60.171584454611541</v>
      </c>
      <c r="G457" s="80">
        <v>2.5063895623556678</v>
      </c>
      <c r="H457" s="79">
        <v>0</v>
      </c>
      <c r="I457" s="80">
        <v>-6.7199315199413396</v>
      </c>
      <c r="J457" s="103">
        <v>1</v>
      </c>
      <c r="K457" s="103">
        <v>8.8055120866617584E-2</v>
      </c>
      <c r="L457" s="103">
        <v>0.24831544084386159</v>
      </c>
      <c r="M457" s="103">
        <v>4.1887902047863898E-2</v>
      </c>
    </row>
    <row r="458" spans="1:13" s="81" customFormat="1" x14ac:dyDescent="0.25">
      <c r="A458" s="79">
        <v>455</v>
      </c>
      <c r="B458" s="79">
        <v>0</v>
      </c>
      <c r="C458" s="79">
        <v>0</v>
      </c>
      <c r="D458" s="94"/>
      <c r="E458" s="79">
        <v>800</v>
      </c>
      <c r="F458" s="79">
        <v>60.19592372711972</v>
      </c>
      <c r="G458" s="80">
        <v>2.5063018499825769</v>
      </c>
      <c r="H458" s="79">
        <v>0</v>
      </c>
      <c r="I458" s="80">
        <v>-6.7199315199413396</v>
      </c>
      <c r="J458" s="103">
        <v>1</v>
      </c>
      <c r="K458" s="103">
        <v>8.8052039333032392E-2</v>
      </c>
      <c r="L458" s="103">
        <v>0.2483067509191513</v>
      </c>
      <c r="M458" s="103">
        <v>4.1887902047863898E-2</v>
      </c>
    </row>
    <row r="459" spans="1:13" s="81" customFormat="1" x14ac:dyDescent="0.25">
      <c r="A459" s="79">
        <v>456</v>
      </c>
      <c r="B459" s="79">
        <v>0</v>
      </c>
      <c r="C459" s="79">
        <v>0</v>
      </c>
      <c r="D459" s="94"/>
      <c r="E459" s="79">
        <v>800</v>
      </c>
      <c r="F459" s="79">
        <v>60.220262999627899</v>
      </c>
      <c r="G459" s="80">
        <v>2.5062141470856631</v>
      </c>
      <c r="H459" s="79">
        <v>0</v>
      </c>
      <c r="I459" s="80">
        <v>-6.7199315199413396</v>
      </c>
      <c r="J459" s="103">
        <v>1</v>
      </c>
      <c r="K459" s="103">
        <v>8.8048958132366656E-2</v>
      </c>
      <c r="L459" s="103">
        <v>0.24829806193327389</v>
      </c>
      <c r="M459" s="103">
        <v>4.1887902047863898E-2</v>
      </c>
    </row>
    <row r="460" spans="1:13" s="81" customFormat="1" x14ac:dyDescent="0.25">
      <c r="A460" s="79">
        <v>457</v>
      </c>
      <c r="B460" s="79">
        <v>0</v>
      </c>
      <c r="C460" s="79">
        <v>0</v>
      </c>
      <c r="D460" s="94"/>
      <c r="E460" s="79">
        <v>800</v>
      </c>
      <c r="F460" s="79">
        <v>60.244602272136078</v>
      </c>
      <c r="G460" s="80">
        <v>2.5061264536632084</v>
      </c>
      <c r="H460" s="79">
        <v>0</v>
      </c>
      <c r="I460" s="80">
        <v>-6.7199315199413396</v>
      </c>
      <c r="J460" s="103">
        <v>1</v>
      </c>
      <c r="K460" s="103">
        <v>8.8045877264560063E-2</v>
      </c>
      <c r="L460" s="103">
        <v>0.2482893738860594</v>
      </c>
      <c r="M460" s="103">
        <v>4.1887902047863898E-2</v>
      </c>
    </row>
    <row r="461" spans="1:13" s="81" customFormat="1" x14ac:dyDescent="0.25">
      <c r="A461" s="79">
        <v>458</v>
      </c>
      <c r="B461" s="79">
        <v>0</v>
      </c>
      <c r="C461" s="79">
        <v>0</v>
      </c>
      <c r="D461" s="94"/>
      <c r="E461" s="79">
        <v>800</v>
      </c>
      <c r="F461" s="79">
        <v>60.268941544644257</v>
      </c>
      <c r="G461" s="80">
        <v>2.5060387697134994</v>
      </c>
      <c r="H461" s="79">
        <v>0</v>
      </c>
      <c r="I461" s="80">
        <v>-6.7199315199413396</v>
      </c>
      <c r="J461" s="103">
        <v>1</v>
      </c>
      <c r="K461" s="103">
        <v>8.8042796729552383E-2</v>
      </c>
      <c r="L461" s="103">
        <v>0.24828068677733769</v>
      </c>
      <c r="M461" s="103">
        <v>4.1887902047863898E-2</v>
      </c>
    </row>
    <row r="462" spans="1:13" s="81" customFormat="1" x14ac:dyDescent="0.25">
      <c r="A462" s="79">
        <v>459</v>
      </c>
      <c r="B462" s="79">
        <v>0</v>
      </c>
      <c r="C462" s="79">
        <v>0</v>
      </c>
      <c r="D462" s="94"/>
      <c r="E462" s="79">
        <v>800</v>
      </c>
      <c r="F462" s="79">
        <v>60.293280817152443</v>
      </c>
      <c r="G462" s="80">
        <v>2.5059510952348192</v>
      </c>
      <c r="H462" s="79">
        <v>0</v>
      </c>
      <c r="I462" s="80">
        <v>-6.7199315199413396</v>
      </c>
      <c r="J462" s="103">
        <v>1</v>
      </c>
      <c r="K462" s="103">
        <v>8.8039716527283332E-2</v>
      </c>
      <c r="L462" s="103">
        <v>0.24827200060693899</v>
      </c>
      <c r="M462" s="103">
        <v>4.1887902047863898E-2</v>
      </c>
    </row>
    <row r="463" spans="1:13" s="81" customFormat="1" x14ac:dyDescent="0.25">
      <c r="A463" s="79">
        <v>460</v>
      </c>
      <c r="B463" s="79">
        <v>0</v>
      </c>
      <c r="C463" s="79">
        <v>0</v>
      </c>
      <c r="D463" s="94"/>
      <c r="E463" s="79">
        <v>800</v>
      </c>
      <c r="F463" s="79">
        <v>60.317620089660608</v>
      </c>
      <c r="G463" s="80">
        <v>2.5058634302254545</v>
      </c>
      <c r="H463" s="79">
        <v>0</v>
      </c>
      <c r="I463" s="80">
        <v>-6.7199315199413396</v>
      </c>
      <c r="J463" s="103">
        <v>1</v>
      </c>
      <c r="K463" s="103">
        <v>8.8036636657692693E-2</v>
      </c>
      <c r="L463" s="103">
        <v>0.2482633153746934</v>
      </c>
      <c r="M463" s="103">
        <v>4.1887902047863898E-2</v>
      </c>
    </row>
    <row r="464" spans="1:13" s="81" customFormat="1" x14ac:dyDescent="0.25">
      <c r="A464" s="79">
        <v>461</v>
      </c>
      <c r="B464" s="79">
        <v>0</v>
      </c>
      <c r="C464" s="79">
        <v>0</v>
      </c>
      <c r="D464" s="94"/>
      <c r="E464" s="79">
        <v>800</v>
      </c>
      <c r="F464" s="79">
        <v>60.341959362168787</v>
      </c>
      <c r="G464" s="80">
        <v>2.5057757746836913</v>
      </c>
      <c r="H464" s="79">
        <v>0</v>
      </c>
      <c r="I464" s="80">
        <v>-6.7199315199413396</v>
      </c>
      <c r="J464" s="103">
        <v>1</v>
      </c>
      <c r="K464" s="103">
        <v>8.8033557120720266E-2</v>
      </c>
      <c r="L464" s="103">
        <v>0.24825463108043111</v>
      </c>
      <c r="M464" s="103">
        <v>4.1887902047863898E-2</v>
      </c>
    </row>
    <row r="465" spans="1:13" s="81" customFormat="1" x14ac:dyDescent="0.25">
      <c r="A465" s="79">
        <v>462</v>
      </c>
      <c r="B465" s="79">
        <v>0</v>
      </c>
      <c r="C465" s="79">
        <v>0</v>
      </c>
      <c r="D465" s="94"/>
      <c r="E465" s="79">
        <v>800</v>
      </c>
      <c r="F465" s="79">
        <v>60.366298634676973</v>
      </c>
      <c r="G465" s="80">
        <v>2.5056881286078152</v>
      </c>
      <c r="H465" s="79">
        <v>0</v>
      </c>
      <c r="I465" s="80">
        <v>-6.7199315199413396</v>
      </c>
      <c r="J465" s="103">
        <v>1</v>
      </c>
      <c r="K465" s="103">
        <v>8.8030477916305805E-2</v>
      </c>
      <c r="L465" s="103">
        <v>0.2482459477239824</v>
      </c>
      <c r="M465" s="103">
        <v>4.1887902047863898E-2</v>
      </c>
    </row>
    <row r="466" spans="1:13" s="81" customFormat="1" x14ac:dyDescent="0.25">
      <c r="A466" s="79">
        <v>463</v>
      </c>
      <c r="B466" s="79">
        <v>0</v>
      </c>
      <c r="C466" s="79">
        <v>0</v>
      </c>
      <c r="D466" s="94"/>
      <c r="E466" s="79">
        <v>800</v>
      </c>
      <c r="F466" s="79">
        <v>60.390637907185152</v>
      </c>
      <c r="G466" s="80">
        <v>2.5056004919961139</v>
      </c>
      <c r="H466" s="79">
        <v>0</v>
      </c>
      <c r="I466" s="80">
        <v>-6.7199315199413396</v>
      </c>
      <c r="J466" s="103">
        <v>1</v>
      </c>
      <c r="K466" s="103">
        <v>8.8027399044389165E-2</v>
      </c>
      <c r="L466" s="103">
        <v>0.2482372653051774</v>
      </c>
      <c r="M466" s="103">
        <v>4.1887902047863898E-2</v>
      </c>
    </row>
    <row r="467" spans="1:13" s="81" customFormat="1" x14ac:dyDescent="0.25">
      <c r="A467" s="79">
        <v>464</v>
      </c>
      <c r="B467" s="79">
        <v>0</v>
      </c>
      <c r="C467" s="79">
        <v>0</v>
      </c>
      <c r="D467" s="94"/>
      <c r="E467" s="79">
        <v>800</v>
      </c>
      <c r="F467" s="79">
        <v>60.414977179693331</v>
      </c>
      <c r="G467" s="80">
        <v>2.5055128648468727</v>
      </c>
      <c r="H467" s="79">
        <v>0</v>
      </c>
      <c r="I467" s="80">
        <v>-6.7199315199413396</v>
      </c>
      <c r="J467" s="103">
        <v>1</v>
      </c>
      <c r="K467" s="103">
        <v>8.8024320504910103E-2</v>
      </c>
      <c r="L467" s="103">
        <v>0.24822858382384649</v>
      </c>
      <c r="M467" s="103">
        <v>4.1887902047863898E-2</v>
      </c>
    </row>
    <row r="468" spans="1:13" s="81" customFormat="1" x14ac:dyDescent="0.25">
      <c r="A468" s="79">
        <v>465</v>
      </c>
      <c r="B468" s="79">
        <v>0</v>
      </c>
      <c r="C468" s="79">
        <v>0</v>
      </c>
      <c r="D468" s="94"/>
      <c r="E468" s="79">
        <v>800</v>
      </c>
      <c r="F468" s="79">
        <v>60.43931645220151</v>
      </c>
      <c r="G468" s="80">
        <v>2.505425247158382</v>
      </c>
      <c r="H468" s="79">
        <v>0</v>
      </c>
      <c r="I468" s="80">
        <v>-6.7199315199413396</v>
      </c>
      <c r="J468" s="103">
        <v>1</v>
      </c>
      <c r="K468" s="103">
        <v>8.8021242297808555E-2</v>
      </c>
      <c r="L468" s="103">
        <v>0.2482199032798201</v>
      </c>
      <c r="M468" s="103">
        <v>4.1887902047863898E-2</v>
      </c>
    </row>
    <row r="469" spans="1:13" s="81" customFormat="1" x14ac:dyDescent="0.25">
      <c r="A469" s="79">
        <v>466</v>
      </c>
      <c r="B469" s="79">
        <v>0</v>
      </c>
      <c r="C469" s="79">
        <v>0</v>
      </c>
      <c r="D469" s="94"/>
      <c r="E469" s="79">
        <v>800</v>
      </c>
      <c r="F469" s="79">
        <v>60.463655724709689</v>
      </c>
      <c r="G469" s="80">
        <v>2.5053376389289279</v>
      </c>
      <c r="H469" s="79">
        <v>0</v>
      </c>
      <c r="I469" s="80">
        <v>-6.7199315199413396</v>
      </c>
      <c r="J469" s="103">
        <v>1</v>
      </c>
      <c r="K469" s="103">
        <v>8.8018164423024306E-2</v>
      </c>
      <c r="L469" s="103">
        <v>0.2482112236729285</v>
      </c>
      <c r="M469" s="103">
        <v>4.1887902047863898E-2</v>
      </c>
    </row>
    <row r="470" spans="1:13" s="81" customFormat="1" x14ac:dyDescent="0.25">
      <c r="A470" s="79">
        <v>467</v>
      </c>
      <c r="B470" s="79">
        <v>0</v>
      </c>
      <c r="C470" s="79">
        <v>0</v>
      </c>
      <c r="D470" s="94"/>
      <c r="E470" s="79">
        <v>800</v>
      </c>
      <c r="F470" s="79">
        <v>60.487994997217868</v>
      </c>
      <c r="G470" s="80">
        <v>2.5052500401567999</v>
      </c>
      <c r="H470" s="79">
        <v>0</v>
      </c>
      <c r="I470" s="80">
        <v>-6.7199315199413396</v>
      </c>
      <c r="J470" s="103">
        <v>1</v>
      </c>
      <c r="K470" s="103">
        <v>8.8015086880497251E-2</v>
      </c>
      <c r="L470" s="103">
        <v>0.24820254500300221</v>
      </c>
      <c r="M470" s="103">
        <v>4.1887902047863898E-2</v>
      </c>
    </row>
    <row r="471" spans="1:13" s="81" customFormat="1" x14ac:dyDescent="0.25">
      <c r="A471" s="79">
        <v>468</v>
      </c>
      <c r="B471" s="79">
        <v>0</v>
      </c>
      <c r="C471" s="79">
        <v>0</v>
      </c>
      <c r="D471" s="94"/>
      <c r="E471" s="79">
        <v>800</v>
      </c>
      <c r="F471" s="79">
        <v>60.512334269726047</v>
      </c>
      <c r="G471" s="80">
        <v>2.5051624508402863</v>
      </c>
      <c r="H471" s="79">
        <v>0</v>
      </c>
      <c r="I471" s="80">
        <v>-6.7199315199413396</v>
      </c>
      <c r="J471" s="103">
        <v>1</v>
      </c>
      <c r="K471" s="103">
        <v>8.8012009670167271E-2</v>
      </c>
      <c r="L471" s="103">
        <v>0.24819386726987169</v>
      </c>
      <c r="M471" s="103">
        <v>4.1887902047863898E-2</v>
      </c>
    </row>
    <row r="472" spans="1:13" s="81" customFormat="1" x14ac:dyDescent="0.25">
      <c r="A472" s="79">
        <v>469</v>
      </c>
      <c r="B472" s="79">
        <v>0</v>
      </c>
      <c r="C472" s="79">
        <v>0</v>
      </c>
      <c r="D472" s="94"/>
      <c r="E472" s="79">
        <v>800</v>
      </c>
      <c r="F472" s="79">
        <v>60.536673542234233</v>
      </c>
      <c r="G472" s="80">
        <v>2.5050748709776771</v>
      </c>
      <c r="H472" s="79">
        <v>0</v>
      </c>
      <c r="I472" s="80">
        <v>-6.7199315199413396</v>
      </c>
      <c r="J472" s="103">
        <v>1</v>
      </c>
      <c r="K472" s="103">
        <v>8.8008932791974304E-2</v>
      </c>
      <c r="L472" s="103">
        <v>0.24818519047336751</v>
      </c>
      <c r="M472" s="103">
        <v>4.1887902047863898E-2</v>
      </c>
    </row>
    <row r="473" spans="1:13" s="81" customFormat="1" x14ac:dyDescent="0.25">
      <c r="A473" s="79">
        <v>470</v>
      </c>
      <c r="B473" s="79">
        <v>0</v>
      </c>
      <c r="C473" s="79">
        <v>0</v>
      </c>
      <c r="D473" s="94"/>
      <c r="E473" s="79">
        <v>800</v>
      </c>
      <c r="F473" s="79">
        <v>60.561012814742398</v>
      </c>
      <c r="G473" s="80">
        <v>2.5049873005672616</v>
      </c>
      <c r="H473" s="79">
        <v>0</v>
      </c>
      <c r="I473" s="80">
        <v>-6.7199315199413396</v>
      </c>
      <c r="J473" s="103">
        <v>1</v>
      </c>
      <c r="K473" s="103">
        <v>8.8005856245858202E-2</v>
      </c>
      <c r="L473" s="103">
        <v>0.2481765146133201</v>
      </c>
      <c r="M473" s="103">
        <v>4.1887902047863898E-2</v>
      </c>
    </row>
    <row r="474" spans="1:13" s="81" customFormat="1" x14ac:dyDescent="0.25">
      <c r="A474" s="79">
        <v>471</v>
      </c>
      <c r="B474" s="79">
        <v>0</v>
      </c>
      <c r="C474" s="79">
        <v>0</v>
      </c>
      <c r="D474" s="94"/>
      <c r="E474" s="79">
        <v>800</v>
      </c>
      <c r="F474" s="79">
        <v>60.585352087250577</v>
      </c>
      <c r="G474" s="80">
        <v>2.50489973960733</v>
      </c>
      <c r="H474" s="79">
        <v>0</v>
      </c>
      <c r="I474" s="80">
        <v>-6.7199315199413396</v>
      </c>
      <c r="J474" s="103">
        <v>1</v>
      </c>
      <c r="K474" s="103">
        <v>8.8002780031758945E-2</v>
      </c>
      <c r="L474" s="103">
        <v>0.24816783968956019</v>
      </c>
      <c r="M474" s="103">
        <v>4.1887902047863898E-2</v>
      </c>
    </row>
    <row r="475" spans="1:13" s="81" customFormat="1" x14ac:dyDescent="0.25">
      <c r="A475" s="79">
        <v>472</v>
      </c>
      <c r="B475" s="79">
        <v>0</v>
      </c>
      <c r="C475" s="79">
        <v>0</v>
      </c>
      <c r="D475" s="94"/>
      <c r="E475" s="79">
        <v>800</v>
      </c>
      <c r="F475" s="79">
        <v>60.609691359758763</v>
      </c>
      <c r="G475" s="80">
        <v>2.504812188096174</v>
      </c>
      <c r="H475" s="79">
        <v>0</v>
      </c>
      <c r="I475" s="80">
        <v>-6.7199315199413396</v>
      </c>
      <c r="J475" s="103">
        <v>1</v>
      </c>
      <c r="K475" s="103">
        <v>8.799970414961647E-2</v>
      </c>
      <c r="L475" s="103">
        <v>0.2481591657019184</v>
      </c>
      <c r="M475" s="103">
        <v>4.1887902047863898E-2</v>
      </c>
    </row>
    <row r="476" spans="1:13" s="81" customFormat="1" x14ac:dyDescent="0.25">
      <c r="A476" s="79">
        <v>473</v>
      </c>
      <c r="B476" s="79">
        <v>0</v>
      </c>
      <c r="C476" s="79">
        <v>0</v>
      </c>
      <c r="D476" s="94"/>
      <c r="E476" s="79">
        <v>800</v>
      </c>
      <c r="F476" s="79">
        <v>60.634030632266942</v>
      </c>
      <c r="G476" s="80">
        <v>2.5047246460320838</v>
      </c>
      <c r="H476" s="79">
        <v>0</v>
      </c>
      <c r="I476" s="80">
        <v>-6.7199315199413396</v>
      </c>
      <c r="J476" s="103">
        <v>1</v>
      </c>
      <c r="K476" s="103">
        <v>8.7996628599370755E-2</v>
      </c>
      <c r="L476" s="103">
        <v>0.24815049265022551</v>
      </c>
      <c r="M476" s="103">
        <v>4.1887902047863898E-2</v>
      </c>
    </row>
    <row r="477" spans="1:13" s="81" customFormat="1" x14ac:dyDescent="0.25">
      <c r="A477" s="79">
        <v>474</v>
      </c>
      <c r="B477" s="79">
        <v>0</v>
      </c>
      <c r="C477" s="79">
        <v>0</v>
      </c>
      <c r="D477" s="94"/>
      <c r="E477" s="79">
        <v>800</v>
      </c>
      <c r="F477" s="79">
        <v>60.658369904775121</v>
      </c>
      <c r="G477" s="80">
        <v>2.5046371134133514</v>
      </c>
      <c r="H477" s="79">
        <v>0</v>
      </c>
      <c r="I477" s="80">
        <v>-6.7199315199413396</v>
      </c>
      <c r="J477" s="103">
        <v>1</v>
      </c>
      <c r="K477" s="103">
        <v>8.7993553380961764E-2</v>
      </c>
      <c r="L477" s="103">
        <v>0.24814182053431219</v>
      </c>
      <c r="M477" s="103">
        <v>4.1887902047863898E-2</v>
      </c>
    </row>
    <row r="478" spans="1:13" s="81" customFormat="1" x14ac:dyDescent="0.25">
      <c r="A478" s="79">
        <v>475</v>
      </c>
      <c r="B478" s="79">
        <v>0</v>
      </c>
      <c r="C478" s="79">
        <v>0</v>
      </c>
      <c r="D478" s="94"/>
      <c r="E478" s="79">
        <v>800</v>
      </c>
      <c r="F478" s="79">
        <v>60.6827091772833</v>
      </c>
      <c r="G478" s="80">
        <v>2.5045495902382684</v>
      </c>
      <c r="H478" s="79">
        <v>0</v>
      </c>
      <c r="I478" s="80">
        <v>-6.7199315199413396</v>
      </c>
      <c r="J478" s="103">
        <v>1</v>
      </c>
      <c r="K478" s="103">
        <v>8.7990478494329491E-2</v>
      </c>
      <c r="L478" s="103">
        <v>0.24813314935400921</v>
      </c>
      <c r="M478" s="103">
        <v>4.1887902047863898E-2</v>
      </c>
    </row>
    <row r="479" spans="1:13" s="81" customFormat="1" x14ac:dyDescent="0.25">
      <c r="A479" s="79">
        <v>476</v>
      </c>
      <c r="B479" s="79">
        <v>0</v>
      </c>
      <c r="C479" s="79">
        <v>0</v>
      </c>
      <c r="D479" s="94"/>
      <c r="E479" s="79">
        <v>800</v>
      </c>
      <c r="F479" s="79">
        <v>60.707048449791479</v>
      </c>
      <c r="G479" s="80">
        <v>2.5044620765051264</v>
      </c>
      <c r="H479" s="79">
        <v>0</v>
      </c>
      <c r="I479" s="80">
        <v>-6.7199315199413396</v>
      </c>
      <c r="J479" s="103">
        <v>1</v>
      </c>
      <c r="K479" s="103">
        <v>8.7987403939413913E-2</v>
      </c>
      <c r="L479" s="103">
        <v>0.2481244791091472</v>
      </c>
      <c r="M479" s="103">
        <v>4.1887902047863898E-2</v>
      </c>
    </row>
    <row r="480" spans="1:13" s="81" customFormat="1" x14ac:dyDescent="0.25">
      <c r="A480" s="79">
        <v>477</v>
      </c>
      <c r="B480" s="79">
        <v>0</v>
      </c>
      <c r="C480" s="79">
        <v>0</v>
      </c>
      <c r="D480" s="94"/>
      <c r="E480" s="79">
        <v>800</v>
      </c>
      <c r="F480" s="79">
        <v>60.731387722299658</v>
      </c>
      <c r="G480" s="80">
        <v>2.5043745722122206</v>
      </c>
      <c r="H480" s="79">
        <v>0</v>
      </c>
      <c r="I480" s="80">
        <v>-6.7199315199413396</v>
      </c>
      <c r="J480" s="103">
        <v>1</v>
      </c>
      <c r="K480" s="103">
        <v>8.7984329716155121E-2</v>
      </c>
      <c r="L480" s="103">
        <v>0.24811580979955741</v>
      </c>
      <c r="M480" s="103">
        <v>4.1887902047863898E-2</v>
      </c>
    </row>
    <row r="481" spans="1:13" s="81" customFormat="1" x14ac:dyDescent="0.25">
      <c r="A481" s="79">
        <v>478</v>
      </c>
      <c r="B481" s="79">
        <v>0</v>
      </c>
      <c r="C481" s="79">
        <v>0</v>
      </c>
      <c r="D481" s="94"/>
      <c r="E481" s="79">
        <v>800</v>
      </c>
      <c r="F481" s="79">
        <v>60.755726994807837</v>
      </c>
      <c r="G481" s="80">
        <v>2.5042870773578429</v>
      </c>
      <c r="H481" s="79">
        <v>0</v>
      </c>
      <c r="I481" s="80">
        <v>-6.7199315199413396</v>
      </c>
      <c r="J481" s="103">
        <v>1</v>
      </c>
      <c r="K481" s="103">
        <v>8.7981255824493121E-2</v>
      </c>
      <c r="L481" s="103">
        <v>0.24810714142507059</v>
      </c>
      <c r="M481" s="103">
        <v>4.1887902047863898E-2</v>
      </c>
    </row>
    <row r="482" spans="1:13" s="81" customFormat="1" x14ac:dyDescent="0.25">
      <c r="A482" s="79">
        <v>479</v>
      </c>
      <c r="B482" s="79">
        <v>0</v>
      </c>
      <c r="C482" s="79">
        <v>0</v>
      </c>
      <c r="D482" s="94"/>
      <c r="E482" s="79">
        <v>800</v>
      </c>
      <c r="F482" s="79">
        <v>60.780066267316023</v>
      </c>
      <c r="G482" s="80">
        <v>2.5041995919402869</v>
      </c>
      <c r="H482" s="79">
        <v>0</v>
      </c>
      <c r="I482" s="80">
        <v>-6.7199315199413396</v>
      </c>
      <c r="J482" s="103">
        <v>1</v>
      </c>
      <c r="K482" s="103">
        <v>8.797818226436796E-2</v>
      </c>
      <c r="L482" s="103">
        <v>0.2480984739855176</v>
      </c>
      <c r="M482" s="103">
        <v>4.1887902047863898E-2</v>
      </c>
    </row>
    <row r="483" spans="1:13" s="81" customFormat="1" x14ac:dyDescent="0.25">
      <c r="A483" s="79">
        <v>480</v>
      </c>
      <c r="B483" s="79">
        <v>0</v>
      </c>
      <c r="C483" s="79">
        <v>0</v>
      </c>
      <c r="D483" s="94"/>
      <c r="E483" s="79">
        <v>800</v>
      </c>
      <c r="F483" s="79">
        <v>60.804405539824202</v>
      </c>
      <c r="G483" s="80">
        <v>2.504112115957847</v>
      </c>
      <c r="H483" s="79">
        <v>0</v>
      </c>
      <c r="I483" s="80">
        <v>-6.7199315199413396</v>
      </c>
      <c r="J483" s="103">
        <v>1</v>
      </c>
      <c r="K483" s="103">
        <v>8.7975109035719729E-2</v>
      </c>
      <c r="L483" s="103">
        <v>0.24808980748072959</v>
      </c>
      <c r="M483" s="103">
        <v>4.1887902047863898E-2</v>
      </c>
    </row>
    <row r="484" spans="1:13" s="81" customFormat="1" x14ac:dyDescent="0.25">
      <c r="A484" s="79">
        <v>481</v>
      </c>
      <c r="B484" s="79">
        <v>0</v>
      </c>
      <c r="C484" s="79">
        <v>0</v>
      </c>
      <c r="D484" s="94"/>
      <c r="E484" s="79">
        <v>800</v>
      </c>
      <c r="F484" s="79">
        <v>60.828744812332367</v>
      </c>
      <c r="G484" s="80">
        <v>2.5040246494088167</v>
      </c>
      <c r="H484" s="79">
        <v>0</v>
      </c>
      <c r="I484" s="80">
        <v>-6.7199315199413396</v>
      </c>
      <c r="J484" s="103">
        <v>1</v>
      </c>
      <c r="K484" s="103">
        <v>8.7972036138488474E-2</v>
      </c>
      <c r="L484" s="103">
        <v>0.24808114191053751</v>
      </c>
      <c r="M484" s="103">
        <v>4.1887902047863898E-2</v>
      </c>
    </row>
    <row r="485" spans="1:13" s="81" customFormat="1" x14ac:dyDescent="0.25">
      <c r="A485" s="79">
        <v>482</v>
      </c>
      <c r="B485" s="79">
        <v>0</v>
      </c>
      <c r="C485" s="79">
        <v>0</v>
      </c>
      <c r="D485" s="94"/>
      <c r="E485" s="79">
        <v>800</v>
      </c>
      <c r="F485" s="79">
        <v>60.853084084840553</v>
      </c>
      <c r="G485" s="80">
        <v>2.5039371922914935</v>
      </c>
      <c r="H485" s="79">
        <v>0</v>
      </c>
      <c r="I485" s="80">
        <v>-6.7199315199413396</v>
      </c>
      <c r="J485" s="103">
        <v>1</v>
      </c>
      <c r="K485" s="103">
        <v>8.7968963572614356E-2</v>
      </c>
      <c r="L485" s="103">
        <v>0.2480724772747725</v>
      </c>
      <c r="M485" s="103">
        <v>4.1887902047863898E-2</v>
      </c>
    </row>
    <row r="486" spans="1:13" s="81" customFormat="1" x14ac:dyDescent="0.25">
      <c r="A486" s="79">
        <v>483</v>
      </c>
      <c r="B486" s="79">
        <v>0</v>
      </c>
      <c r="C486" s="79">
        <v>0</v>
      </c>
      <c r="D486" s="94"/>
      <c r="E486" s="79">
        <v>800</v>
      </c>
      <c r="F486" s="79">
        <v>60.877423357348732</v>
      </c>
      <c r="G486" s="80">
        <v>2.503849744604171</v>
      </c>
      <c r="H486" s="79">
        <v>0</v>
      </c>
      <c r="I486" s="80">
        <v>-6.7199315199413396</v>
      </c>
      <c r="J486" s="103">
        <v>1</v>
      </c>
      <c r="K486" s="103">
        <v>8.7965891338037436E-2</v>
      </c>
      <c r="L486" s="103">
        <v>0.2480638135732656</v>
      </c>
      <c r="M486" s="103">
        <v>4.1887902047863898E-2</v>
      </c>
    </row>
    <row r="487" spans="1:13" s="81" customFormat="1" x14ac:dyDescent="0.25">
      <c r="A487" s="79">
        <v>484</v>
      </c>
      <c r="B487" s="79">
        <v>0</v>
      </c>
      <c r="C487" s="79">
        <v>0</v>
      </c>
      <c r="D487" s="94"/>
      <c r="E487" s="79">
        <v>800</v>
      </c>
      <c r="F487" s="79">
        <v>60.901762629856911</v>
      </c>
      <c r="G487" s="80">
        <v>2.5037623063451453</v>
      </c>
      <c r="H487" s="79">
        <v>0</v>
      </c>
      <c r="I487" s="80">
        <v>-6.7199315199413396</v>
      </c>
      <c r="J487" s="103">
        <v>1</v>
      </c>
      <c r="K487" s="103">
        <v>8.7962819434697859E-2</v>
      </c>
      <c r="L487" s="103">
        <v>0.24805515080584789</v>
      </c>
      <c r="M487" s="103">
        <v>4.1887902047863898E-2</v>
      </c>
    </row>
    <row r="488" spans="1:13" s="81" customFormat="1" x14ac:dyDescent="0.25">
      <c r="A488" s="79">
        <v>485</v>
      </c>
      <c r="B488" s="79">
        <v>0</v>
      </c>
      <c r="C488" s="79">
        <v>0</v>
      </c>
      <c r="D488" s="94"/>
      <c r="E488" s="79">
        <v>800</v>
      </c>
      <c r="F488" s="79">
        <v>60.92610190236509</v>
      </c>
      <c r="G488" s="80">
        <v>2.5036748775127138</v>
      </c>
      <c r="H488" s="79">
        <v>0</v>
      </c>
      <c r="I488" s="80">
        <v>-6.7199315199413396</v>
      </c>
      <c r="J488" s="103">
        <v>1</v>
      </c>
      <c r="K488" s="103">
        <v>8.7959747862535798E-2</v>
      </c>
      <c r="L488" s="103">
        <v>0.2480464889723509</v>
      </c>
      <c r="M488" s="103">
        <v>4.1887902047863898E-2</v>
      </c>
    </row>
    <row r="489" spans="1:13" s="81" customFormat="1" x14ac:dyDescent="0.25">
      <c r="A489" s="79">
        <v>486</v>
      </c>
      <c r="B489" s="79">
        <v>0</v>
      </c>
      <c r="C489" s="79">
        <v>0</v>
      </c>
      <c r="D489" s="94"/>
      <c r="E489" s="79">
        <v>800</v>
      </c>
      <c r="F489" s="79">
        <v>60.950441174873269</v>
      </c>
      <c r="G489" s="80">
        <v>2.5035874581051716</v>
      </c>
      <c r="H489" s="79">
        <v>0</v>
      </c>
      <c r="I489" s="80">
        <v>-6.7199315199413396</v>
      </c>
      <c r="J489" s="103">
        <v>1</v>
      </c>
      <c r="K489" s="103">
        <v>8.7956676621491384E-2</v>
      </c>
      <c r="L489" s="103">
        <v>0.24803782807260569</v>
      </c>
      <c r="M489" s="103">
        <v>4.1887902047863898E-2</v>
      </c>
    </row>
    <row r="490" spans="1:13" s="81" customFormat="1" x14ac:dyDescent="0.25">
      <c r="A490" s="79">
        <v>487</v>
      </c>
      <c r="B490" s="79">
        <v>0</v>
      </c>
      <c r="C490" s="79">
        <v>0</v>
      </c>
      <c r="D490" s="94"/>
      <c r="E490" s="79">
        <v>800</v>
      </c>
      <c r="F490" s="79">
        <v>60.974780447381448</v>
      </c>
      <c r="G490" s="80">
        <v>2.5035000481208169</v>
      </c>
      <c r="H490" s="79">
        <v>0</v>
      </c>
      <c r="I490" s="80">
        <v>-6.7199315199413396</v>
      </c>
      <c r="J490" s="103">
        <v>1</v>
      </c>
      <c r="K490" s="103">
        <v>8.7953605711504804E-2</v>
      </c>
      <c r="L490" s="103">
        <v>0.24802916810644349</v>
      </c>
      <c r="M490" s="103">
        <v>4.1887902047863898E-2</v>
      </c>
    </row>
    <row r="491" spans="1:13" s="81" customFormat="1" x14ac:dyDescent="0.25">
      <c r="A491" s="79">
        <v>488</v>
      </c>
      <c r="B491" s="79">
        <v>0</v>
      </c>
      <c r="C491" s="79">
        <v>0</v>
      </c>
      <c r="D491" s="94"/>
      <c r="E491" s="79">
        <v>800</v>
      </c>
      <c r="F491" s="79">
        <v>60.999119719889627</v>
      </c>
      <c r="G491" s="80">
        <v>2.5034126475579472</v>
      </c>
      <c r="H491" s="79">
        <v>0</v>
      </c>
      <c r="I491" s="80">
        <v>-6.7199315199413396</v>
      </c>
      <c r="J491" s="103">
        <v>1</v>
      </c>
      <c r="K491" s="103">
        <v>8.7950535132516244E-2</v>
      </c>
      <c r="L491" s="103">
        <v>0.2480205090736958</v>
      </c>
      <c r="M491" s="103">
        <v>4.1887902047863898E-2</v>
      </c>
    </row>
    <row r="492" spans="1:13" s="81" customFormat="1" x14ac:dyDescent="0.25">
      <c r="A492" s="79">
        <v>489</v>
      </c>
      <c r="B492" s="79">
        <v>0</v>
      </c>
      <c r="C492" s="79">
        <v>0</v>
      </c>
      <c r="D492" s="94"/>
      <c r="E492" s="79">
        <v>800</v>
      </c>
      <c r="F492" s="79">
        <v>61.023458992397813</v>
      </c>
      <c r="G492" s="80">
        <v>2.5033252564148594</v>
      </c>
      <c r="H492" s="79">
        <v>0</v>
      </c>
      <c r="I492" s="80">
        <v>-6.7199315199413396</v>
      </c>
      <c r="J492" s="103">
        <v>1</v>
      </c>
      <c r="K492" s="103">
        <v>8.7947464884465892E-2</v>
      </c>
      <c r="L492" s="103">
        <v>0.24801185097419379</v>
      </c>
      <c r="M492" s="103">
        <v>4.1887902047863898E-2</v>
      </c>
    </row>
    <row r="493" spans="1:13" s="81" customFormat="1" x14ac:dyDescent="0.25">
      <c r="A493" s="79">
        <v>490</v>
      </c>
      <c r="B493" s="79">
        <v>0</v>
      </c>
      <c r="C493" s="79">
        <v>0</v>
      </c>
      <c r="D493" s="94"/>
      <c r="E493" s="79">
        <v>800</v>
      </c>
      <c r="F493" s="79">
        <v>61.047798264905992</v>
      </c>
      <c r="G493" s="80">
        <v>2.5032378746898543</v>
      </c>
      <c r="H493" s="79">
        <v>0</v>
      </c>
      <c r="I493" s="80">
        <v>-6.7199315199413396</v>
      </c>
      <c r="J493" s="103">
        <v>1</v>
      </c>
      <c r="K493" s="103">
        <v>8.7944394967294032E-2</v>
      </c>
      <c r="L493" s="103">
        <v>0.2480031938077692</v>
      </c>
      <c r="M493" s="103">
        <v>4.1887902047863898E-2</v>
      </c>
    </row>
    <row r="494" spans="1:13" s="81" customFormat="1" x14ac:dyDescent="0.25">
      <c r="A494" s="79">
        <v>491</v>
      </c>
      <c r="B494" s="79">
        <v>0</v>
      </c>
      <c r="C494" s="79">
        <v>0</v>
      </c>
      <c r="D494" s="94"/>
      <c r="E494" s="79">
        <v>800</v>
      </c>
      <c r="F494" s="79">
        <v>61.072137537414157</v>
      </c>
      <c r="G494" s="80">
        <v>2.5031505023812297</v>
      </c>
      <c r="H494" s="79">
        <v>0</v>
      </c>
      <c r="I494" s="80">
        <v>-6.7199315199413396</v>
      </c>
      <c r="J494" s="103">
        <v>1</v>
      </c>
      <c r="K494" s="103">
        <v>8.7941325380940849E-2</v>
      </c>
      <c r="L494" s="103">
        <v>0.24799453757425319</v>
      </c>
      <c r="M494" s="103">
        <v>4.1887902047863898E-2</v>
      </c>
    </row>
    <row r="495" spans="1:13" s="81" customFormat="1" x14ac:dyDescent="0.25">
      <c r="A495" s="79">
        <v>492</v>
      </c>
      <c r="B495" s="79">
        <v>0</v>
      </c>
      <c r="C495" s="79">
        <v>0</v>
      </c>
      <c r="D495" s="94"/>
      <c r="E495" s="79">
        <v>800</v>
      </c>
      <c r="F495" s="79">
        <v>61.096476809922343</v>
      </c>
      <c r="G495" s="80">
        <v>2.5030631394872844</v>
      </c>
      <c r="H495" s="79">
        <v>-11.751262065049319</v>
      </c>
      <c r="I495" s="80">
        <v>5.0313305451079779</v>
      </c>
      <c r="J495" s="103">
        <v>1</v>
      </c>
      <c r="K495" s="103">
        <v>8.7938256125346614E-2</v>
      </c>
      <c r="L495" s="103">
        <v>0.2479858822734774</v>
      </c>
      <c r="M495" s="103">
        <v>0.28741351978998442</v>
      </c>
    </row>
    <row r="496" spans="1:13" s="81" customFormat="1" x14ac:dyDescent="0.25">
      <c r="A496" s="79">
        <v>493</v>
      </c>
      <c r="B496" s="79">
        <v>0</v>
      </c>
      <c r="C496" s="79">
        <v>0</v>
      </c>
      <c r="D496" s="94"/>
      <c r="E496" s="79">
        <v>800</v>
      </c>
      <c r="F496" s="79">
        <v>61.120816082430522</v>
      </c>
      <c r="G496" s="80">
        <v>2.5029757860063189</v>
      </c>
      <c r="H496" s="79">
        <v>-11.751262065049319</v>
      </c>
      <c r="I496" s="80">
        <v>5.0313305451079779</v>
      </c>
      <c r="J496" s="103">
        <v>1</v>
      </c>
      <c r="K496" s="103">
        <v>8.7935187200451584E-2</v>
      </c>
      <c r="L496" s="103">
        <v>0.24797722790527349</v>
      </c>
      <c r="M496" s="103">
        <v>0.28741351978998442</v>
      </c>
    </row>
    <row r="497" spans="1:13" s="81" customFormat="1" x14ac:dyDescent="0.25">
      <c r="A497" s="79">
        <v>494</v>
      </c>
      <c r="B497" s="79">
        <v>0</v>
      </c>
      <c r="C497" s="79">
        <v>0</v>
      </c>
      <c r="D497" s="94"/>
      <c r="E497" s="79">
        <v>800</v>
      </c>
      <c r="F497" s="79">
        <v>61.145155354938701</v>
      </c>
      <c r="G497" s="80">
        <v>2.5028884419366322</v>
      </c>
      <c r="H497" s="79">
        <v>-11.751262065049319</v>
      </c>
      <c r="I497" s="80">
        <v>5.0313305451079779</v>
      </c>
      <c r="J497" s="103">
        <v>1</v>
      </c>
      <c r="K497" s="103">
        <v>8.7932118606196027E-2</v>
      </c>
      <c r="L497" s="103">
        <v>0.24796857446947279</v>
      </c>
      <c r="M497" s="103">
        <v>0.28741351978998442</v>
      </c>
    </row>
    <row r="498" spans="1:13" s="81" customFormat="1" x14ac:dyDescent="0.25">
      <c r="A498" s="79">
        <v>495</v>
      </c>
      <c r="B498" s="79">
        <v>0</v>
      </c>
      <c r="C498" s="79">
        <v>0</v>
      </c>
      <c r="D498" s="94"/>
      <c r="E498" s="79">
        <v>800</v>
      </c>
      <c r="F498" s="79">
        <v>61.16949462744688</v>
      </c>
      <c r="G498" s="80">
        <v>2.5028011072765266</v>
      </c>
      <c r="H498" s="79">
        <v>-3.1974036166978062</v>
      </c>
      <c r="I498" s="80">
        <v>-3.5225279032435339</v>
      </c>
      <c r="J498" s="103">
        <v>1</v>
      </c>
      <c r="K498" s="103">
        <v>8.7929050342520285E-2</v>
      </c>
      <c r="L498" s="103">
        <v>0.24795992196590719</v>
      </c>
      <c r="M498" s="103">
        <v>0.10869302423942009</v>
      </c>
    </row>
    <row r="499" spans="1:13" s="81" customFormat="1" x14ac:dyDescent="0.25">
      <c r="A499" s="79">
        <v>496</v>
      </c>
      <c r="B499" s="79">
        <v>0</v>
      </c>
      <c r="C499" s="79">
        <v>0</v>
      </c>
      <c r="D499" s="94"/>
      <c r="E499" s="79">
        <v>800</v>
      </c>
      <c r="F499" s="79">
        <v>61.19383389995506</v>
      </c>
      <c r="G499" s="80">
        <v>2.5027137820243026</v>
      </c>
      <c r="H499" s="79">
        <v>-3.1974036166978062</v>
      </c>
      <c r="I499" s="80">
        <v>-3.5225279032435339</v>
      </c>
      <c r="J499" s="103">
        <v>1</v>
      </c>
      <c r="K499" s="103">
        <v>8.7925982409364639E-2</v>
      </c>
      <c r="L499" s="103">
        <v>0.24795127039440831</v>
      </c>
      <c r="M499" s="103">
        <v>0.10869302423942009</v>
      </c>
    </row>
    <row r="500" spans="1:13" s="81" customFormat="1" x14ac:dyDescent="0.25">
      <c r="A500" s="79">
        <v>497</v>
      </c>
      <c r="B500" s="79">
        <v>0</v>
      </c>
      <c r="C500" s="79">
        <v>0</v>
      </c>
      <c r="D500" s="94"/>
      <c r="E500" s="79">
        <v>800</v>
      </c>
      <c r="F500" s="79">
        <v>61.218173172463239</v>
      </c>
      <c r="G500" s="80">
        <v>2.5026264661782602</v>
      </c>
      <c r="H500" s="79">
        <v>-11.751262065049319</v>
      </c>
      <c r="I500" s="80">
        <v>5.0313305451079779</v>
      </c>
      <c r="J500" s="103">
        <v>1</v>
      </c>
      <c r="K500" s="103">
        <v>8.7922914806669403E-2</v>
      </c>
      <c r="L500" s="103">
        <v>0.24794261975480769</v>
      </c>
      <c r="M500" s="103">
        <v>0.28741351978998442</v>
      </c>
    </row>
    <row r="501" spans="1:13" s="81" customFormat="1" x14ac:dyDescent="0.25">
      <c r="A501" s="79">
        <v>498</v>
      </c>
      <c r="B501" s="79">
        <v>0</v>
      </c>
      <c r="C501" s="79">
        <v>0</v>
      </c>
      <c r="D501" s="94"/>
      <c r="E501" s="79">
        <v>800</v>
      </c>
      <c r="F501" s="79">
        <v>61.242512444971418</v>
      </c>
      <c r="G501" s="80">
        <v>2.5025391597367044</v>
      </c>
      <c r="H501" s="79">
        <v>-11.751262065049319</v>
      </c>
      <c r="I501" s="80">
        <v>5.0313305451079779</v>
      </c>
      <c r="J501" s="103">
        <v>1</v>
      </c>
      <c r="K501" s="103">
        <v>8.791984753437497E-2</v>
      </c>
      <c r="L501" s="103">
        <v>0.2479339700469374</v>
      </c>
      <c r="M501" s="103">
        <v>0.28741351978998442</v>
      </c>
    </row>
    <row r="502" spans="1:13" s="81" customFormat="1" x14ac:dyDescent="0.25">
      <c r="A502" s="79">
        <v>499</v>
      </c>
      <c r="B502" s="79">
        <v>0</v>
      </c>
      <c r="C502" s="79">
        <v>0</v>
      </c>
      <c r="D502" s="94"/>
      <c r="E502" s="79">
        <v>800</v>
      </c>
      <c r="F502" s="79">
        <v>61.266851717479597</v>
      </c>
      <c r="G502" s="80">
        <v>2.5024518626979351</v>
      </c>
      <c r="H502" s="79">
        <v>-3.1974036166978062</v>
      </c>
      <c r="I502" s="80">
        <v>-3.5225279032435339</v>
      </c>
      <c r="J502" s="103">
        <v>1</v>
      </c>
      <c r="K502" s="103">
        <v>8.7916780592421653E-2</v>
      </c>
      <c r="L502" s="103">
        <v>0.24792532127062911</v>
      </c>
      <c r="M502" s="103">
        <v>0.10869302423942009</v>
      </c>
    </row>
    <row r="503" spans="1:13" s="81" customFormat="1" x14ac:dyDescent="0.25">
      <c r="A503" s="79">
        <v>500</v>
      </c>
      <c r="B503" s="79">
        <v>0</v>
      </c>
      <c r="C503" s="79">
        <v>0</v>
      </c>
      <c r="D503" s="94"/>
      <c r="E503" s="79">
        <v>800</v>
      </c>
      <c r="F503" s="79">
        <v>61.291190989987783</v>
      </c>
      <c r="G503" s="80">
        <v>2.502364575060255</v>
      </c>
      <c r="H503" s="79">
        <v>-2.2555359175629839</v>
      </c>
      <c r="I503" s="80">
        <v>-4.4643956023783549</v>
      </c>
      <c r="J503" s="103">
        <v>1</v>
      </c>
      <c r="K503" s="103">
        <v>8.7913713980749833E-2</v>
      </c>
      <c r="L503" s="103">
        <v>0.2479166734257145</v>
      </c>
      <c r="M503" s="103">
        <v>8.901406147088313E-2</v>
      </c>
    </row>
    <row r="504" spans="1:13" s="81" customFormat="1" x14ac:dyDescent="0.25">
      <c r="A504" s="79">
        <v>501</v>
      </c>
      <c r="B504" s="79">
        <v>0</v>
      </c>
      <c r="C504" s="79">
        <v>0</v>
      </c>
      <c r="D504" s="94"/>
      <c r="E504" s="79">
        <v>800</v>
      </c>
      <c r="F504" s="79">
        <v>61.315530262495948</v>
      </c>
      <c r="G504" s="80">
        <v>2.5022772968219691</v>
      </c>
      <c r="H504" s="79">
        <v>-3.1974036166978062</v>
      </c>
      <c r="I504" s="80">
        <v>-3.5225279032435339</v>
      </c>
      <c r="J504" s="103">
        <v>1</v>
      </c>
      <c r="K504" s="103">
        <v>8.7910647699299918E-2</v>
      </c>
      <c r="L504" s="103">
        <v>0.24790802651202579</v>
      </c>
      <c r="M504" s="103">
        <v>0.10869302423942009</v>
      </c>
    </row>
    <row r="505" spans="1:13" s="81" customFormat="1" x14ac:dyDescent="0.25">
      <c r="A505" s="79">
        <v>502</v>
      </c>
      <c r="B505" s="79">
        <v>0</v>
      </c>
      <c r="C505" s="79">
        <v>0</v>
      </c>
      <c r="D505" s="94"/>
      <c r="E505" s="79">
        <v>800</v>
      </c>
      <c r="F505" s="79">
        <v>61.339869535004127</v>
      </c>
      <c r="G505" s="80">
        <v>2.50219002798138</v>
      </c>
      <c r="H505" s="79">
        <v>-11.751262065049319</v>
      </c>
      <c r="I505" s="80">
        <v>5.0313305451079779</v>
      </c>
      <c r="J505" s="103">
        <v>1</v>
      </c>
      <c r="K505" s="103">
        <v>8.7907581748012317E-2</v>
      </c>
      <c r="L505" s="103">
        <v>0.2478993805293947</v>
      </c>
      <c r="M505" s="103">
        <v>0.28741351978998442</v>
      </c>
    </row>
    <row r="506" spans="1:13" s="81" customFormat="1" x14ac:dyDescent="0.25">
      <c r="A506" s="79">
        <v>503</v>
      </c>
      <c r="B506" s="79">
        <v>0</v>
      </c>
      <c r="C506" s="79">
        <v>0</v>
      </c>
      <c r="D506" s="94"/>
      <c r="E506" s="79">
        <v>800</v>
      </c>
      <c r="F506" s="79">
        <v>61.364208807512313</v>
      </c>
      <c r="G506" s="80">
        <v>2.5021027685367909</v>
      </c>
      <c r="H506" s="79">
        <v>-11.751262065049319</v>
      </c>
      <c r="I506" s="80">
        <v>5.0313305451079779</v>
      </c>
      <c r="J506" s="103">
        <v>1</v>
      </c>
      <c r="K506" s="103">
        <v>8.7904516126827384E-2</v>
      </c>
      <c r="L506" s="103">
        <v>0.2478907354776532</v>
      </c>
      <c r="M506" s="103">
        <v>0.28741351978998442</v>
      </c>
    </row>
    <row r="507" spans="1:13" s="81" customFormat="1" x14ac:dyDescent="0.25">
      <c r="A507" s="79">
        <v>504</v>
      </c>
      <c r="B507" s="79">
        <v>0</v>
      </c>
      <c r="C507" s="79">
        <v>0</v>
      </c>
      <c r="D507" s="94"/>
      <c r="E507" s="79">
        <v>800</v>
      </c>
      <c r="F507" s="79">
        <v>61.388548080020492</v>
      </c>
      <c r="G507" s="80">
        <v>2.5020155184865085</v>
      </c>
      <c r="H507" s="79">
        <v>-3.1974036166978062</v>
      </c>
      <c r="I507" s="80">
        <v>-3.5225279032435339</v>
      </c>
      <c r="J507" s="103">
        <v>1</v>
      </c>
      <c r="K507" s="103">
        <v>8.7901450835685638E-2</v>
      </c>
      <c r="L507" s="103">
        <v>0.2478820913566335</v>
      </c>
      <c r="M507" s="103">
        <v>0.10869302423942009</v>
      </c>
    </row>
    <row r="508" spans="1:13" s="81" customFormat="1" x14ac:dyDescent="0.25">
      <c r="A508" s="79">
        <v>505</v>
      </c>
      <c r="B508" s="79">
        <v>0</v>
      </c>
      <c r="C508" s="79">
        <v>0</v>
      </c>
      <c r="D508" s="94"/>
      <c r="E508" s="79">
        <v>800</v>
      </c>
      <c r="F508" s="79">
        <v>61.412887352528671</v>
      </c>
      <c r="G508" s="80">
        <v>2.5019282778288363</v>
      </c>
      <c r="H508" s="79">
        <v>-3.1974036166978062</v>
      </c>
      <c r="I508" s="80">
        <v>-3.5225279032435339</v>
      </c>
      <c r="J508" s="103">
        <v>1</v>
      </c>
      <c r="K508" s="103">
        <v>8.7898385874527488E-2</v>
      </c>
      <c r="L508" s="103">
        <v>0.24787344816616749</v>
      </c>
      <c r="M508" s="103">
        <v>0.10869302423942009</v>
      </c>
    </row>
    <row r="509" spans="1:13" s="81" customFormat="1" x14ac:dyDescent="0.25">
      <c r="A509" s="79">
        <v>506</v>
      </c>
      <c r="B509" s="79">
        <v>0</v>
      </c>
      <c r="C509" s="79">
        <v>0</v>
      </c>
      <c r="D509" s="94"/>
      <c r="E509" s="79">
        <v>800</v>
      </c>
      <c r="F509" s="79">
        <v>61.43722662503685</v>
      </c>
      <c r="G509" s="80">
        <v>2.5018410465620793</v>
      </c>
      <c r="H509" s="79">
        <v>-11.751262065049319</v>
      </c>
      <c r="I509" s="80">
        <v>5.0313305451079779</v>
      </c>
      <c r="J509" s="103">
        <v>1</v>
      </c>
      <c r="K509" s="103">
        <v>8.7895321243293384E-2</v>
      </c>
      <c r="L509" s="103">
        <v>0.24786480590608731</v>
      </c>
      <c r="M509" s="103">
        <v>0.28741351978998442</v>
      </c>
    </row>
    <row r="510" spans="1:13" s="81" customFormat="1" x14ac:dyDescent="0.25">
      <c r="A510" s="79">
        <v>507</v>
      </c>
      <c r="B510" s="79">
        <v>0</v>
      </c>
      <c r="C510" s="79">
        <v>0</v>
      </c>
      <c r="D510" s="94"/>
      <c r="E510" s="79">
        <v>800</v>
      </c>
      <c r="F510" s="79">
        <v>61.461565897545029</v>
      </c>
      <c r="G510" s="80">
        <v>2.5017538246845437</v>
      </c>
      <c r="H510" s="79">
        <v>-3.1974036166978062</v>
      </c>
      <c r="I510" s="80">
        <v>-3.5225279032435339</v>
      </c>
      <c r="J510" s="103">
        <v>1</v>
      </c>
      <c r="K510" s="103">
        <v>8.7892256941923805E-2</v>
      </c>
      <c r="L510" s="103">
        <v>0.24785616457622511</v>
      </c>
      <c r="M510" s="103">
        <v>0.10869302423942009</v>
      </c>
    </row>
    <row r="511" spans="1:13" s="81" customFormat="1" x14ac:dyDescent="0.25">
      <c r="A511" s="79">
        <v>508</v>
      </c>
      <c r="B511" s="79">
        <v>0</v>
      </c>
      <c r="C511" s="79">
        <v>0</v>
      </c>
      <c r="D511" s="94"/>
      <c r="E511" s="79">
        <v>800</v>
      </c>
      <c r="F511" s="79">
        <v>61.485905170053208</v>
      </c>
      <c r="G511" s="80">
        <v>2.5016666121945361</v>
      </c>
      <c r="H511" s="79">
        <v>-3.1974036166978062</v>
      </c>
      <c r="I511" s="80">
        <v>-3.5225279032435339</v>
      </c>
      <c r="J511" s="103">
        <v>1</v>
      </c>
      <c r="K511" s="103">
        <v>8.7889192970359284E-2</v>
      </c>
      <c r="L511" s="103">
        <v>0.2478475241764132</v>
      </c>
      <c r="M511" s="103">
        <v>0.10869302423942009</v>
      </c>
    </row>
    <row r="512" spans="1:13" s="81" customFormat="1" x14ac:dyDescent="0.25">
      <c r="A512" s="79">
        <v>509</v>
      </c>
      <c r="B512" s="79">
        <v>0</v>
      </c>
      <c r="C512" s="79">
        <v>0</v>
      </c>
      <c r="D512" s="94"/>
      <c r="E512" s="79">
        <v>800</v>
      </c>
      <c r="F512" s="79">
        <v>61.51649813663478</v>
      </c>
      <c r="G512" s="80">
        <v>2.5015570047784896</v>
      </c>
      <c r="H512" s="79">
        <v>-11.751262065049319</v>
      </c>
      <c r="I512" s="80">
        <v>5.0313305451079779</v>
      </c>
      <c r="J512" s="103">
        <v>1</v>
      </c>
      <c r="K512" s="103">
        <v>8.7885342214509984E-2</v>
      </c>
      <c r="L512" s="103">
        <v>0.24783666504491811</v>
      </c>
      <c r="M512" s="103">
        <v>0.28741351978998442</v>
      </c>
    </row>
    <row r="513" spans="1:13" s="81" customFormat="1" x14ac:dyDescent="0.25">
      <c r="A513" s="79">
        <v>510</v>
      </c>
      <c r="B513" s="79">
        <v>0</v>
      </c>
      <c r="C513" s="79">
        <v>0</v>
      </c>
      <c r="D513" s="94"/>
      <c r="E513" s="79">
        <v>800</v>
      </c>
      <c r="F513" s="79">
        <v>61.563789179983267</v>
      </c>
      <c r="G513" s="80">
        <v>2.5013876012442298</v>
      </c>
      <c r="H513" s="79">
        <v>-11.751262065049319</v>
      </c>
      <c r="I513" s="80">
        <v>5.0313305451079779</v>
      </c>
      <c r="J513" s="103">
        <v>1</v>
      </c>
      <c r="K513" s="103">
        <v>8.7879390686100942E-2</v>
      </c>
      <c r="L513" s="103">
        <v>0.24781988173480471</v>
      </c>
      <c r="M513" s="103">
        <v>0.28741351978998442</v>
      </c>
    </row>
    <row r="514" spans="1:13" s="81" customFormat="1" x14ac:dyDescent="0.25">
      <c r="A514" s="79">
        <v>511</v>
      </c>
      <c r="B514" s="79">
        <v>0</v>
      </c>
      <c r="C514" s="79">
        <v>0</v>
      </c>
      <c r="D514" s="94"/>
      <c r="E514" s="79">
        <v>800</v>
      </c>
      <c r="F514" s="79">
        <v>61.614145723315509</v>
      </c>
      <c r="G514" s="80">
        <v>2.5012072555647804</v>
      </c>
      <c r="H514" s="79">
        <v>-3.5505930162342061</v>
      </c>
      <c r="I514" s="80">
        <v>-3.169338503707134</v>
      </c>
      <c r="J514" s="103">
        <v>1</v>
      </c>
      <c r="K514" s="103">
        <v>8.7873054735441006E-2</v>
      </c>
      <c r="L514" s="103">
        <v>0.24780201435394361</v>
      </c>
      <c r="M514" s="103">
        <v>0.1160724057067995</v>
      </c>
    </row>
    <row r="515" spans="1:13" s="81" customFormat="1" x14ac:dyDescent="0.25">
      <c r="A515" s="79">
        <v>512</v>
      </c>
      <c r="B515" s="79">
        <v>1</v>
      </c>
      <c r="C515" s="79">
        <v>1</v>
      </c>
      <c r="D515" s="94"/>
      <c r="E515" s="79">
        <v>800</v>
      </c>
      <c r="F515" s="79">
        <v>61.648729875105367</v>
      </c>
      <c r="G515" s="80">
        <v>2.5010834199886012</v>
      </c>
      <c r="H515" s="79">
        <v>-2.2555359175629839</v>
      </c>
      <c r="I515" s="80">
        <v>-4.4643956023783549</v>
      </c>
      <c r="J515" s="103">
        <v>1</v>
      </c>
      <c r="K515" s="103">
        <v>8.7868704112221113E-2</v>
      </c>
      <c r="L515" s="103">
        <v>0.2477897455964635</v>
      </c>
      <c r="M515" s="103">
        <v>0.20533637269368679</v>
      </c>
    </row>
    <row r="516" spans="1:13" s="81" customFormat="1" x14ac:dyDescent="0.25">
      <c r="A516" s="79">
        <v>513</v>
      </c>
      <c r="B516" s="79">
        <v>1</v>
      </c>
      <c r="C516" s="79">
        <v>1</v>
      </c>
      <c r="D516" s="94"/>
      <c r="E516" s="79">
        <v>800</v>
      </c>
      <c r="F516" s="79">
        <v>61.696020918453868</v>
      </c>
      <c r="G516" s="80">
        <v>2.5009141154429</v>
      </c>
      <c r="H516" s="79">
        <v>-5.6002923420233452</v>
      </c>
      <c r="I516" s="80">
        <v>-1.1196391779179939</v>
      </c>
      <c r="J516" s="103">
        <v>1</v>
      </c>
      <c r="K516" s="103">
        <v>8.7862756061503511E-2</v>
      </c>
      <c r="L516" s="103">
        <v>0.2477729720934399</v>
      </c>
      <c r="M516" s="103">
        <v>0.46122122651352981</v>
      </c>
    </row>
    <row r="517" spans="1:13" s="81" customFormat="1" x14ac:dyDescent="0.25">
      <c r="A517" s="79">
        <v>514</v>
      </c>
      <c r="B517" s="79">
        <v>5</v>
      </c>
      <c r="C517" s="79">
        <v>5</v>
      </c>
      <c r="D517" s="94"/>
      <c r="E517" s="79">
        <v>800</v>
      </c>
      <c r="F517" s="79">
        <v>61.697370185914771</v>
      </c>
      <c r="G517" s="80">
        <v>2.5009092855100619</v>
      </c>
      <c r="H517" s="79">
        <v>-11.80001521244734</v>
      </c>
      <c r="I517" s="80">
        <v>5.0800836925060002</v>
      </c>
      <c r="J517" s="103">
        <v>1</v>
      </c>
      <c r="K517" s="103">
        <v>8.7862586375064403E-2</v>
      </c>
      <c r="L517" s="103">
        <v>0.24777249357768161</v>
      </c>
      <c r="M517" s="103">
        <v>3.8103310213289352</v>
      </c>
    </row>
    <row r="518" spans="1:13" s="81" customFormat="1" x14ac:dyDescent="0.25">
      <c r="A518" s="79">
        <v>515</v>
      </c>
      <c r="B518" s="79">
        <v>9.9847412109375036</v>
      </c>
      <c r="C518" s="79">
        <v>9.9847412109375036</v>
      </c>
      <c r="D518" s="94"/>
      <c r="E518" s="79">
        <v>1189.213462871018</v>
      </c>
      <c r="F518" s="79">
        <v>61.673296099564659</v>
      </c>
      <c r="G518" s="80">
        <v>19.490172849750628</v>
      </c>
      <c r="H518" s="79">
        <v>-3.9010486389778549</v>
      </c>
      <c r="I518" s="80">
        <v>-2.8188828809634838</v>
      </c>
      <c r="J518" s="103">
        <v>1</v>
      </c>
      <c r="K518" s="103">
        <v>0.68473375079931909</v>
      </c>
      <c r="L518" s="103">
        <v>1.9309491772540801</v>
      </c>
      <c r="M518" s="103">
        <v>7.7694899115316334</v>
      </c>
    </row>
    <row r="519" spans="1:13" s="81" customFormat="1" x14ac:dyDescent="0.25">
      <c r="A519" s="79">
        <v>516</v>
      </c>
      <c r="B519" s="79">
        <v>14.9847412109375</v>
      </c>
      <c r="C519" s="79">
        <v>14.9847412109375</v>
      </c>
      <c r="D519" s="94"/>
      <c r="E519" s="79">
        <v>923.23701469098012</v>
      </c>
      <c r="F519" s="79">
        <v>61.610950039449023</v>
      </c>
      <c r="G519" s="80">
        <v>16.600432618250323</v>
      </c>
      <c r="H519" s="79">
        <v>-14.530871404945851</v>
      </c>
      <c r="I519" s="80">
        <v>7.8109398850045144</v>
      </c>
      <c r="J519" s="103">
        <v>2</v>
      </c>
      <c r="K519" s="103">
        <v>0.58321065591428767</v>
      </c>
      <c r="L519" s="103">
        <v>1.6446540496782911</v>
      </c>
      <c r="M519" s="103">
        <v>6.7014077870724451</v>
      </c>
    </row>
    <row r="520" spans="1:13" s="81" customFormat="1" x14ac:dyDescent="0.25">
      <c r="A520" s="79">
        <v>517</v>
      </c>
      <c r="B520" s="79">
        <v>17</v>
      </c>
      <c r="C520" s="79">
        <v>17</v>
      </c>
      <c r="D520" s="94"/>
      <c r="E520" s="79">
        <v>1047.400754461526</v>
      </c>
      <c r="F520" s="79">
        <v>61.608430547444293</v>
      </c>
      <c r="G520" s="80">
        <v>20.990068730793368</v>
      </c>
      <c r="H520" s="79">
        <v>-3.126183401082439</v>
      </c>
      <c r="I520" s="80">
        <v>-3.5937481188589011</v>
      </c>
      <c r="J520" s="103">
        <v>2</v>
      </c>
      <c r="K520" s="103">
        <v>0.73742847753941487</v>
      </c>
      <c r="L520" s="103">
        <v>2.0795483066611502</v>
      </c>
      <c r="M520" s="103">
        <v>8.9655236069720594</v>
      </c>
    </row>
    <row r="521" spans="1:13" s="81" customFormat="1" x14ac:dyDescent="0.25">
      <c r="A521" s="79">
        <v>518</v>
      </c>
      <c r="B521" s="79">
        <v>21.956665039062511</v>
      </c>
      <c r="C521" s="79">
        <v>21.956665039062511</v>
      </c>
      <c r="D521" s="94"/>
      <c r="E521" s="79">
        <v>1352.7898545513581</v>
      </c>
      <c r="F521" s="79">
        <v>61.628556873227019</v>
      </c>
      <c r="G521" s="80">
        <v>24.099939676215673</v>
      </c>
      <c r="H521" s="79">
        <v>0</v>
      </c>
      <c r="I521" s="80">
        <v>-6.7199315199413396</v>
      </c>
      <c r="J521" s="103">
        <v>2</v>
      </c>
      <c r="K521" s="103">
        <v>0.84668526111832942</v>
      </c>
      <c r="L521" s="103">
        <v>2.3876524363536888</v>
      </c>
      <c r="M521" s="103">
        <v>10.09506483394993</v>
      </c>
    </row>
    <row r="522" spans="1:13" s="81" customFormat="1" x14ac:dyDescent="0.25">
      <c r="A522" s="79">
        <v>519</v>
      </c>
      <c r="B522" s="79">
        <v>22</v>
      </c>
      <c r="C522" s="79">
        <v>22</v>
      </c>
      <c r="D522" s="94"/>
      <c r="E522" s="79">
        <v>1355.4597998913871</v>
      </c>
      <c r="F522" s="79">
        <v>61.697326216244157</v>
      </c>
      <c r="G522" s="80">
        <v>5.7577239123997757</v>
      </c>
      <c r="H522" s="79">
        <v>-17.656408401399229</v>
      </c>
      <c r="I522" s="80">
        <v>10.936476881457891</v>
      </c>
      <c r="J522" s="103">
        <v>2</v>
      </c>
      <c r="K522" s="103">
        <v>0.20228183305490141</v>
      </c>
      <c r="L522" s="103">
        <v>0.57043476921482184</v>
      </c>
      <c r="M522" s="103">
        <v>-1.1778521432452771</v>
      </c>
    </row>
    <row r="523" spans="1:13" s="81" customFormat="1" x14ac:dyDescent="0.25">
      <c r="A523" s="79">
        <v>520</v>
      </c>
      <c r="B523" s="79">
        <v>21</v>
      </c>
      <c r="C523" s="79">
        <v>21</v>
      </c>
      <c r="D523" s="94"/>
      <c r="E523" s="79">
        <v>1293.8479908054151</v>
      </c>
      <c r="F523" s="79">
        <v>61.77847207361151</v>
      </c>
      <c r="G523" s="80">
        <v>5.9547256712494629</v>
      </c>
      <c r="H523" s="79">
        <v>-1.205930970575714</v>
      </c>
      <c r="I523" s="80">
        <v>-5.5140005493656261</v>
      </c>
      <c r="J523" s="103">
        <v>2</v>
      </c>
      <c r="K523" s="103">
        <v>0.20920294936777881</v>
      </c>
      <c r="L523" s="103">
        <v>0.58995231721713626</v>
      </c>
      <c r="M523" s="103">
        <v>-0.81773480223839123</v>
      </c>
    </row>
    <row r="524" spans="1:13" s="81" customFormat="1" x14ac:dyDescent="0.25">
      <c r="A524" s="79">
        <v>521</v>
      </c>
      <c r="B524" s="79">
        <v>20</v>
      </c>
      <c r="C524" s="79">
        <v>20</v>
      </c>
      <c r="D524" s="94"/>
      <c r="E524" s="79">
        <v>1232.2361817194419</v>
      </c>
      <c r="F524" s="79">
        <v>61.858425425966963</v>
      </c>
      <c r="G524" s="80">
        <v>6.3743342336395701</v>
      </c>
      <c r="H524" s="79">
        <v>-10.80357154128505</v>
      </c>
      <c r="I524" s="80">
        <v>4.0836400213437054</v>
      </c>
      <c r="J524" s="103">
        <v>2</v>
      </c>
      <c r="K524" s="103">
        <v>0.22394474499000511</v>
      </c>
      <c r="L524" s="103">
        <v>0.63152418087181439</v>
      </c>
      <c r="M524" s="103">
        <v>-0.327197584460795</v>
      </c>
    </row>
    <row r="525" spans="1:13" s="81" customFormat="1" x14ac:dyDescent="0.25">
      <c r="A525" s="79">
        <v>522</v>
      </c>
      <c r="B525" s="79">
        <v>19</v>
      </c>
      <c r="C525" s="79">
        <v>19</v>
      </c>
      <c r="D525" s="94"/>
      <c r="E525" s="79">
        <v>1170.6243726334701</v>
      </c>
      <c r="F525" s="79">
        <v>61.938378778322402</v>
      </c>
      <c r="G525" s="80">
        <v>4.2187019703877517</v>
      </c>
      <c r="H525" s="79">
        <v>-32.641450579482289</v>
      </c>
      <c r="I525" s="80">
        <v>25.921519059540952</v>
      </c>
      <c r="J525" s="103">
        <v>2</v>
      </c>
      <c r="K525" s="103">
        <v>0.14821251950698031</v>
      </c>
      <c r="L525" s="103">
        <v>0.41795930500968448</v>
      </c>
      <c r="M525" s="103">
        <v>-1.4405125077485339</v>
      </c>
    </row>
    <row r="526" spans="1:13" s="81" customFormat="1" x14ac:dyDescent="0.25">
      <c r="A526" s="79">
        <v>523</v>
      </c>
      <c r="B526" s="79">
        <v>17</v>
      </c>
      <c r="C526" s="79">
        <v>17</v>
      </c>
      <c r="D526" s="94"/>
      <c r="E526" s="79">
        <v>1047.400754461526</v>
      </c>
      <c r="F526" s="79">
        <v>61.991957500699037</v>
      </c>
      <c r="G526" s="80">
        <v>3.0465877127473306</v>
      </c>
      <c r="H526" s="79">
        <v>-9.0320817942071994</v>
      </c>
      <c r="I526" s="80">
        <v>2.3121502742658602</v>
      </c>
      <c r="J526" s="103">
        <v>2</v>
      </c>
      <c r="K526" s="103">
        <v>0.10703350081963429</v>
      </c>
      <c r="L526" s="103">
        <v>0.30183447231136862</v>
      </c>
      <c r="M526" s="103">
        <v>-1.7161642162231441</v>
      </c>
    </row>
    <row r="527" spans="1:13" s="81" customFormat="1" x14ac:dyDescent="0.25">
      <c r="A527" s="79">
        <v>524</v>
      </c>
      <c r="B527" s="79">
        <v>16</v>
      </c>
      <c r="C527" s="79">
        <v>16</v>
      </c>
      <c r="D527" s="94"/>
      <c r="E527" s="79">
        <v>985.78894537555379</v>
      </c>
      <c r="F527" s="79">
        <v>62.045536223075672</v>
      </c>
      <c r="G527" s="80">
        <v>5.5550737370015053</v>
      </c>
      <c r="H527" s="79">
        <v>-13.387800812522469</v>
      </c>
      <c r="I527" s="80">
        <v>6.6678692925811331</v>
      </c>
      <c r="J527" s="103">
        <v>2</v>
      </c>
      <c r="K527" s="103">
        <v>0.1951622751233065</v>
      </c>
      <c r="L527" s="103">
        <v>0.55035761584772425</v>
      </c>
      <c r="M527" s="103">
        <v>2.873065397414087E-2</v>
      </c>
    </row>
    <row r="528" spans="1:13" s="81" customFormat="1" x14ac:dyDescent="0.25">
      <c r="A528" s="79">
        <v>525</v>
      </c>
      <c r="B528" s="79">
        <v>14</v>
      </c>
      <c r="C528" s="79">
        <v>14</v>
      </c>
      <c r="D528" s="94"/>
      <c r="E528" s="79">
        <v>1667.443164371309</v>
      </c>
      <c r="F528" s="79">
        <v>62.094856551979753</v>
      </c>
      <c r="G528" s="80">
        <v>0</v>
      </c>
      <c r="H528" s="79">
        <v>-12.50547349333578</v>
      </c>
      <c r="I528" s="80">
        <v>5.7855419733944444</v>
      </c>
      <c r="J528" s="103">
        <v>1</v>
      </c>
      <c r="K528" s="103">
        <v>0</v>
      </c>
      <c r="L528" s="103">
        <v>0</v>
      </c>
      <c r="M528" s="103">
        <v>-4.6652689300885823</v>
      </c>
    </row>
    <row r="529" spans="1:13" s="81" customFormat="1" x14ac:dyDescent="0.25">
      <c r="A529" s="79">
        <v>526</v>
      </c>
      <c r="B529" s="79">
        <v>9.1239013671874716</v>
      </c>
      <c r="C529" s="79">
        <v>9.1239013671874716</v>
      </c>
      <c r="D529" s="94"/>
      <c r="E529" s="79">
        <v>1086.6847833653419</v>
      </c>
      <c r="F529" s="79">
        <v>62.190146860492547</v>
      </c>
      <c r="G529" s="80">
        <v>1.5534735824398564</v>
      </c>
      <c r="H529" s="79">
        <v>-15.17630071340673</v>
      </c>
      <c r="I529" s="80">
        <v>8.4563691934653953</v>
      </c>
      <c r="J529" s="103">
        <v>1</v>
      </c>
      <c r="K529" s="103">
        <v>5.4577032285545279E-2</v>
      </c>
      <c r="L529" s="103">
        <v>0.15390723104523771</v>
      </c>
      <c r="M529" s="103">
        <v>-2.7830999284492939</v>
      </c>
    </row>
    <row r="530" spans="1:13" s="81" customFormat="1" x14ac:dyDescent="0.25">
      <c r="A530" s="79">
        <v>527</v>
      </c>
      <c r="B530" s="79">
        <v>6</v>
      </c>
      <c r="C530" s="79">
        <v>6</v>
      </c>
      <c r="D530" s="94"/>
      <c r="E530" s="79">
        <v>800</v>
      </c>
      <c r="F530" s="79">
        <v>62.238885339526121</v>
      </c>
      <c r="G530" s="80">
        <v>2.4989731617690047</v>
      </c>
      <c r="H530" s="79">
        <v>-38.687597605670703</v>
      </c>
      <c r="I530" s="80">
        <v>31.967666085729359</v>
      </c>
      <c r="J530" s="103">
        <v>1</v>
      </c>
      <c r="K530" s="103">
        <v>8.7794565979275943E-2</v>
      </c>
      <c r="L530" s="103">
        <v>0.24758067606155809</v>
      </c>
      <c r="M530" s="103">
        <v>-0.61644925888843571</v>
      </c>
    </row>
    <row r="531" spans="1:13" s="81" customFormat="1" x14ac:dyDescent="0.25">
      <c r="A531" s="79">
        <v>528</v>
      </c>
      <c r="B531" s="79">
        <v>3</v>
      </c>
      <c r="C531" s="79">
        <v>3</v>
      </c>
      <c r="D531" s="94"/>
      <c r="E531" s="79">
        <v>800</v>
      </c>
      <c r="F531" s="79">
        <v>62.270307343566103</v>
      </c>
      <c r="G531" s="80">
        <v>2.4988609580911612</v>
      </c>
      <c r="H531" s="79">
        <v>-6.051788912157182</v>
      </c>
      <c r="I531" s="80">
        <v>-0.66814260778415768</v>
      </c>
      <c r="J531" s="103">
        <v>1</v>
      </c>
      <c r="K531" s="103">
        <v>8.7790624010891383E-2</v>
      </c>
      <c r="L531" s="103">
        <v>0.2475695597107137</v>
      </c>
      <c r="M531" s="103">
        <v>-0.54604260876707555</v>
      </c>
    </row>
    <row r="532" spans="1:13" s="81" customFormat="1" x14ac:dyDescent="0.25">
      <c r="A532" s="79">
        <v>529</v>
      </c>
      <c r="B532" s="79">
        <v>1</v>
      </c>
      <c r="C532" s="79">
        <v>1</v>
      </c>
      <c r="D532" s="94"/>
      <c r="E532" s="79">
        <v>800</v>
      </c>
      <c r="F532" s="79">
        <v>62.31298787262287</v>
      </c>
      <c r="G532" s="80">
        <v>2.4987085766696868</v>
      </c>
      <c r="H532" s="79">
        <v>-0.21367129970809179</v>
      </c>
      <c r="I532" s="80">
        <v>-6.5062602202332478</v>
      </c>
      <c r="J532" s="103">
        <v>0</v>
      </c>
      <c r="K532" s="103">
        <v>8.7785270507714036E-2</v>
      </c>
      <c r="L532" s="103">
        <v>0.24755446283175361</v>
      </c>
      <c r="M532" s="103">
        <v>4.635225469051521E-2</v>
      </c>
    </row>
    <row r="533" spans="1:13" s="81" customFormat="1" x14ac:dyDescent="0.25">
      <c r="A533" s="79">
        <v>530</v>
      </c>
      <c r="B533" s="79">
        <v>0</v>
      </c>
      <c r="C533" s="79">
        <v>0</v>
      </c>
      <c r="D533" s="94"/>
      <c r="E533" s="79">
        <v>800</v>
      </c>
      <c r="F533" s="79">
        <v>62.358945752298112</v>
      </c>
      <c r="G533" s="80">
        <v>2.4985445262637773</v>
      </c>
      <c r="H533" s="79">
        <v>-2.6887938667018099</v>
      </c>
      <c r="I533" s="80">
        <v>-4.0311376532395293</v>
      </c>
      <c r="J533" s="103">
        <v>0</v>
      </c>
      <c r="K533" s="103">
        <v>8.7779507046782987E-2</v>
      </c>
      <c r="L533" s="103">
        <v>0.24753820987192801</v>
      </c>
      <c r="M533" s="103">
        <v>9.8066359429617139E-2</v>
      </c>
    </row>
    <row r="534" spans="1:13" s="81" customFormat="1" x14ac:dyDescent="0.25">
      <c r="A534" s="79">
        <v>531</v>
      </c>
      <c r="B534" s="79">
        <v>0</v>
      </c>
      <c r="C534" s="79">
        <v>0</v>
      </c>
      <c r="D534" s="94"/>
      <c r="E534" s="79">
        <v>800</v>
      </c>
      <c r="F534" s="79">
        <v>62.39477128503664</v>
      </c>
      <c r="G534" s="80">
        <v>2.4984166671596202</v>
      </c>
      <c r="H534" s="79">
        <v>-4.4968804482348039</v>
      </c>
      <c r="I534" s="80">
        <v>-2.2230510717065362</v>
      </c>
      <c r="J534" s="103">
        <v>0</v>
      </c>
      <c r="K534" s="103">
        <v>8.7775015067946369E-2</v>
      </c>
      <c r="L534" s="103">
        <v>0.24752554249160871</v>
      </c>
      <c r="M534" s="103">
        <v>0.1358437123985779</v>
      </c>
    </row>
    <row r="535" spans="1:13" s="81" customFormat="1" x14ac:dyDescent="0.25">
      <c r="A535" s="79">
        <v>532</v>
      </c>
      <c r="B535" s="79">
        <v>0</v>
      </c>
      <c r="C535" s="79">
        <v>0</v>
      </c>
      <c r="D535" s="94"/>
      <c r="E535" s="79">
        <v>800</v>
      </c>
      <c r="F535" s="79">
        <v>62.442062328385127</v>
      </c>
      <c r="G535" s="80">
        <v>2.4982479192878952</v>
      </c>
      <c r="H535" s="79">
        <v>-4.4968804482348039</v>
      </c>
      <c r="I535" s="80">
        <v>-2.2230510717065362</v>
      </c>
      <c r="J535" s="103">
        <v>0</v>
      </c>
      <c r="K535" s="103">
        <v>8.7769086574441657E-2</v>
      </c>
      <c r="L535" s="103">
        <v>0.24750882413992539</v>
      </c>
      <c r="M535" s="103">
        <v>0.1358437123985779</v>
      </c>
    </row>
    <row r="536" spans="1:13" s="81" customFormat="1" x14ac:dyDescent="0.25">
      <c r="A536" s="79">
        <v>533</v>
      </c>
      <c r="B536" s="79">
        <v>0</v>
      </c>
      <c r="C536" s="79">
        <v>0</v>
      </c>
      <c r="D536" s="94"/>
      <c r="E536" s="79">
        <v>800</v>
      </c>
      <c r="F536" s="79">
        <v>62.466401600893313</v>
      </c>
      <c r="G536" s="80">
        <v>2.4981610835666643</v>
      </c>
      <c r="H536" s="79">
        <v>-4.4968804482348039</v>
      </c>
      <c r="I536" s="80">
        <v>-2.2230510717065362</v>
      </c>
      <c r="J536" s="103">
        <v>0</v>
      </c>
      <c r="K536" s="103">
        <v>8.7766035839614412E-2</v>
      </c>
      <c r="L536" s="103">
        <v>0.24750022106771261</v>
      </c>
      <c r="M536" s="103">
        <v>0.1358437123985779</v>
      </c>
    </row>
    <row r="537" spans="1:13" s="81" customFormat="1" x14ac:dyDescent="0.25">
      <c r="A537" s="79">
        <v>534</v>
      </c>
      <c r="B537" s="79">
        <v>0</v>
      </c>
      <c r="C537" s="79">
        <v>0</v>
      </c>
      <c r="D537" s="94"/>
      <c r="E537" s="79">
        <v>800</v>
      </c>
      <c r="F537" s="79">
        <v>62.493581864400781</v>
      </c>
      <c r="G537" s="80">
        <v>2.4980641229964631</v>
      </c>
      <c r="H537" s="79">
        <v>-9.8989262140066501</v>
      </c>
      <c r="I537" s="80">
        <v>3.17899469406531</v>
      </c>
      <c r="J537" s="103">
        <v>1</v>
      </c>
      <c r="K537" s="103">
        <v>8.7762629395996605E-2</v>
      </c>
      <c r="L537" s="103">
        <v>0.2474906148967104</v>
      </c>
      <c r="M537" s="103">
        <v>0.2487116423596627</v>
      </c>
    </row>
    <row r="538" spans="1:13" s="81" customFormat="1" x14ac:dyDescent="0.25">
      <c r="A538" s="79">
        <v>535</v>
      </c>
      <c r="B538" s="79">
        <v>1</v>
      </c>
      <c r="C538" s="79">
        <v>1</v>
      </c>
      <c r="D538" s="94"/>
      <c r="E538" s="79">
        <v>800</v>
      </c>
      <c r="F538" s="79">
        <v>62.540872907749282</v>
      </c>
      <c r="G538" s="80">
        <v>2.4978954486241887</v>
      </c>
      <c r="H538" s="79">
        <v>-5.9951082828678146</v>
      </c>
      <c r="I538" s="80">
        <v>-0.72482323707352503</v>
      </c>
      <c r="J538" s="103">
        <v>1</v>
      </c>
      <c r="K538" s="103">
        <v>8.775670348469343E-2</v>
      </c>
      <c r="L538" s="103">
        <v>0.24747390382683551</v>
      </c>
      <c r="M538" s="103">
        <v>0.45411913769890161</v>
      </c>
    </row>
    <row r="539" spans="1:13" s="81" customFormat="1" x14ac:dyDescent="0.25">
      <c r="A539" s="79">
        <v>536</v>
      </c>
      <c r="B539" s="79">
        <v>3</v>
      </c>
      <c r="C539" s="79">
        <v>3</v>
      </c>
      <c r="D539" s="94"/>
      <c r="E539" s="79">
        <v>800</v>
      </c>
      <c r="F539" s="79">
        <v>62.542222175210178</v>
      </c>
      <c r="G539" s="80">
        <v>2.4978906366676825</v>
      </c>
      <c r="H539" s="79">
        <v>-5.8167726220129818</v>
      </c>
      <c r="I539" s="80">
        <v>-0.9031588979283578</v>
      </c>
      <c r="J539" s="103">
        <v>1</v>
      </c>
      <c r="K539" s="103">
        <v>8.7756534429803454E-2</v>
      </c>
      <c r="L539" s="103">
        <v>0.2474734270920457</v>
      </c>
      <c r="M539" s="103">
        <v>1.2439719659879649</v>
      </c>
    </row>
    <row r="540" spans="1:13" s="81" customFormat="1" x14ac:dyDescent="0.25">
      <c r="A540" s="79">
        <v>537</v>
      </c>
      <c r="B540" s="79">
        <v>5.7666015624998259</v>
      </c>
      <c r="C540" s="79">
        <v>5.7666015624998259</v>
      </c>
      <c r="D540" s="94"/>
      <c r="E540" s="79">
        <v>800</v>
      </c>
      <c r="F540" s="79">
        <v>62.54357144267108</v>
      </c>
      <c r="G540" s="80">
        <v>2.497885824739797</v>
      </c>
      <c r="H540" s="79">
        <v>-3.9717177504734589</v>
      </c>
      <c r="I540" s="80">
        <v>-2.7482137694678812</v>
      </c>
      <c r="J540" s="103">
        <v>1</v>
      </c>
      <c r="K540" s="103">
        <v>8.7756365375918952E-2</v>
      </c>
      <c r="L540" s="103">
        <v>0.2474729503600914</v>
      </c>
      <c r="M540" s="103">
        <v>3.5874592831175591</v>
      </c>
    </row>
    <row r="541" spans="1:13" s="81" customFormat="1" x14ac:dyDescent="0.25">
      <c r="A541" s="79">
        <v>538</v>
      </c>
      <c r="B541" s="79">
        <v>11</v>
      </c>
      <c r="C541" s="79">
        <v>11</v>
      </c>
      <c r="D541" s="94"/>
      <c r="E541" s="79">
        <v>1310.1339148631721</v>
      </c>
      <c r="F541" s="79">
        <v>62.519497356320969</v>
      </c>
      <c r="G541" s="80">
        <v>22.714201342996805</v>
      </c>
      <c r="H541" s="79">
        <v>0</v>
      </c>
      <c r="I541" s="80">
        <v>-6.7199315199413396</v>
      </c>
      <c r="J541" s="103">
        <v>1</v>
      </c>
      <c r="K541" s="103">
        <v>0.79800114662400912</v>
      </c>
      <c r="L541" s="103">
        <v>2.250363233479705</v>
      </c>
      <c r="M541" s="103">
        <v>9.3839171029843627</v>
      </c>
    </row>
    <row r="542" spans="1:13" s="81" customFormat="1" x14ac:dyDescent="0.25">
      <c r="A542" s="79">
        <v>539</v>
      </c>
      <c r="B542" s="79">
        <v>17</v>
      </c>
      <c r="C542" s="79">
        <v>17</v>
      </c>
      <c r="D542" s="94"/>
      <c r="E542" s="79">
        <v>1047.400754461526</v>
      </c>
      <c r="F542" s="79">
        <v>62.484127216030807</v>
      </c>
      <c r="G542" s="80">
        <v>25.161847743142296</v>
      </c>
      <c r="H542" s="79">
        <v>0</v>
      </c>
      <c r="I542" s="80">
        <v>-6.7199315199413396</v>
      </c>
      <c r="J542" s="103">
        <v>2</v>
      </c>
      <c r="K542" s="103">
        <v>0.88399248765121385</v>
      </c>
      <c r="L542" s="103">
        <v>2.4928588151764228</v>
      </c>
      <c r="M542" s="103">
        <v>11.35098341066033</v>
      </c>
    </row>
    <row r="543" spans="1:13" s="81" customFormat="1" x14ac:dyDescent="0.25">
      <c r="A543" s="79">
        <v>540</v>
      </c>
      <c r="B543" s="79">
        <v>21</v>
      </c>
      <c r="C543" s="79">
        <v>21</v>
      </c>
      <c r="D543" s="94"/>
      <c r="E543" s="79">
        <v>1293.8479908054151</v>
      </c>
      <c r="F543" s="79">
        <v>62.453317419462728</v>
      </c>
      <c r="G543" s="80">
        <v>25.493678998556103</v>
      </c>
      <c r="H543" s="79">
        <v>-4.425660232619431</v>
      </c>
      <c r="I543" s="80">
        <v>-2.2942712873219091</v>
      </c>
      <c r="J543" s="103">
        <v>2</v>
      </c>
      <c r="K543" s="103">
        <v>0.89565046841431672</v>
      </c>
      <c r="L543" s="103">
        <v>2.5257343209283731</v>
      </c>
      <c r="M543" s="103">
        <v>11.074264731624581</v>
      </c>
    </row>
    <row r="544" spans="1:13" s="81" customFormat="1" x14ac:dyDescent="0.25">
      <c r="A544" s="79">
        <v>541</v>
      </c>
      <c r="B544" s="79">
        <v>24</v>
      </c>
      <c r="C544" s="79">
        <v>24</v>
      </c>
      <c r="D544" s="94"/>
      <c r="E544" s="79">
        <v>1478.6834180633309</v>
      </c>
      <c r="F544" s="79">
        <v>62.504215571252217</v>
      </c>
      <c r="G544" s="80">
        <v>17.946410522303307</v>
      </c>
      <c r="H544" s="79">
        <v>-2.146236382579072</v>
      </c>
      <c r="I544" s="80">
        <v>-4.5736951373622681</v>
      </c>
      <c r="J544" s="103">
        <v>2</v>
      </c>
      <c r="K544" s="103">
        <v>0.63049789681461643</v>
      </c>
      <c r="L544" s="103">
        <v>1.7780040690172181</v>
      </c>
      <c r="M544" s="103">
        <v>5.9784575929049897</v>
      </c>
    </row>
    <row r="545" spans="1:13" s="81" customFormat="1" x14ac:dyDescent="0.25">
      <c r="A545" s="79">
        <v>542</v>
      </c>
      <c r="B545" s="79">
        <v>24</v>
      </c>
      <c r="C545" s="79">
        <v>24</v>
      </c>
      <c r="D545" s="94"/>
      <c r="E545" s="79">
        <v>1478.6834180633309</v>
      </c>
      <c r="F545" s="79">
        <v>62.515327009884082</v>
      </c>
      <c r="G545" s="80">
        <v>12.954226576810058</v>
      </c>
      <c r="H545" s="79">
        <v>-2.1241351401259232</v>
      </c>
      <c r="I545" s="80">
        <v>-4.5957963798154164</v>
      </c>
      <c r="J545" s="103">
        <v>2</v>
      </c>
      <c r="K545" s="103">
        <v>0.45511121019929102</v>
      </c>
      <c r="L545" s="103">
        <v>1.2834136127619999</v>
      </c>
      <c r="M545" s="103">
        <v>2.8768514020930098</v>
      </c>
    </row>
    <row r="546" spans="1:13" s="81" customFormat="1" x14ac:dyDescent="0.25">
      <c r="A546" s="79">
        <v>543</v>
      </c>
      <c r="B546" s="79">
        <v>25</v>
      </c>
      <c r="C546" s="79">
        <v>25</v>
      </c>
      <c r="D546" s="94"/>
      <c r="E546" s="79">
        <v>1540.2952271493029</v>
      </c>
      <c r="F546" s="79">
        <v>62.570037378228413</v>
      </c>
      <c r="G546" s="80">
        <v>17.34216283053544</v>
      </c>
      <c r="H546" s="79">
        <v>-0.14611366970501111</v>
      </c>
      <c r="I546" s="80">
        <v>-6.5738178502363276</v>
      </c>
      <c r="J546" s="103">
        <v>2</v>
      </c>
      <c r="K546" s="103">
        <v>0.60926931194850853</v>
      </c>
      <c r="L546" s="103">
        <v>1.7181394596947941</v>
      </c>
      <c r="M546" s="103">
        <v>5.3880417586246967</v>
      </c>
    </row>
    <row r="547" spans="1:13" s="81" customFormat="1" x14ac:dyDescent="0.25">
      <c r="A547" s="79">
        <v>544</v>
      </c>
      <c r="B547" s="79">
        <v>25</v>
      </c>
      <c r="C547" s="79">
        <v>25</v>
      </c>
      <c r="D547" s="94"/>
      <c r="E547" s="79">
        <v>1540.2952271493029</v>
      </c>
      <c r="F547" s="79">
        <v>62.575746548799643</v>
      </c>
      <c r="G547" s="80">
        <v>7.2734853645661071</v>
      </c>
      <c r="H547" s="79">
        <v>-28.67409307919085</v>
      </c>
      <c r="I547" s="80">
        <v>21.95416155924951</v>
      </c>
      <c r="J547" s="103">
        <v>2</v>
      </c>
      <c r="K547" s="103">
        <v>0.25553395310842641</v>
      </c>
      <c r="L547" s="103">
        <v>0.72060574776576225</v>
      </c>
      <c r="M547" s="103">
        <v>-0.95160516937105666</v>
      </c>
    </row>
    <row r="548" spans="1:13" s="81" customFormat="1" x14ac:dyDescent="0.25">
      <c r="A548" s="79">
        <v>545</v>
      </c>
      <c r="B548" s="79">
        <v>23</v>
      </c>
      <c r="C548" s="79">
        <v>23</v>
      </c>
      <c r="D548" s="94"/>
      <c r="E548" s="79">
        <v>1417.0716089773589</v>
      </c>
      <c r="F548" s="79">
        <v>62.611845243143819</v>
      </c>
      <c r="G548" s="80">
        <v>3.6647708376408827</v>
      </c>
      <c r="H548" s="79">
        <v>-50.294922939506257</v>
      </c>
      <c r="I548" s="80">
        <v>43.574991419564917</v>
      </c>
      <c r="J548" s="103">
        <v>2</v>
      </c>
      <c r="K548" s="103">
        <v>0.12875166889604631</v>
      </c>
      <c r="L548" s="103">
        <v>0.36307970628685049</v>
      </c>
      <c r="M548" s="103">
        <v>-2.743314991833794</v>
      </c>
    </row>
    <row r="549" spans="1:13" s="81" customFormat="1" x14ac:dyDescent="0.25">
      <c r="A549" s="79">
        <v>546</v>
      </c>
      <c r="B549" s="79">
        <v>21</v>
      </c>
      <c r="C549" s="79">
        <v>21</v>
      </c>
      <c r="D549" s="94"/>
      <c r="E549" s="79">
        <v>1293.8479908054151</v>
      </c>
      <c r="F549" s="79">
        <v>62.646299199002499</v>
      </c>
      <c r="G549" s="80">
        <v>0</v>
      </c>
      <c r="H549" s="79">
        <v>-7.5521473557299892</v>
      </c>
      <c r="I549" s="80">
        <v>0.83221583578864955</v>
      </c>
      <c r="J549" s="103">
        <v>2</v>
      </c>
      <c r="K549" s="103">
        <v>0</v>
      </c>
      <c r="L549" s="103">
        <v>0</v>
      </c>
      <c r="M549" s="103">
        <v>-3.232206392702015</v>
      </c>
    </row>
    <row r="550" spans="1:13" s="81" customFormat="1" x14ac:dyDescent="0.25">
      <c r="A550" s="79">
        <v>547</v>
      </c>
      <c r="B550" s="79">
        <v>19</v>
      </c>
      <c r="C550" s="79">
        <v>19</v>
      </c>
      <c r="D550" s="94"/>
      <c r="E550" s="79">
        <v>1170.6243726334701</v>
      </c>
      <c r="F550" s="79">
        <v>62.72637760914408</v>
      </c>
      <c r="G550" s="80">
        <v>4.6588547048739732</v>
      </c>
      <c r="H550" s="79">
        <v>-19.019146469876681</v>
      </c>
      <c r="I550" s="80">
        <v>12.29921494993534</v>
      </c>
      <c r="J550" s="103">
        <v>2</v>
      </c>
      <c r="K550" s="103">
        <v>0.16367607825182659</v>
      </c>
      <c r="L550" s="103">
        <v>0.46156654067015113</v>
      </c>
      <c r="M550" s="103">
        <v>-1.162568597691467</v>
      </c>
    </row>
    <row r="551" spans="1:13" s="81" customFormat="1" x14ac:dyDescent="0.25">
      <c r="A551" s="79">
        <v>548</v>
      </c>
      <c r="B551" s="79">
        <v>18</v>
      </c>
      <c r="C551" s="79">
        <v>18</v>
      </c>
      <c r="D551" s="94"/>
      <c r="E551" s="79">
        <v>1109.0125635474981</v>
      </c>
      <c r="F551" s="79">
        <v>62.785882558094023</v>
      </c>
      <c r="G551" s="80">
        <v>3.8405767445020174</v>
      </c>
      <c r="H551" s="79">
        <v>-12.00220135702833</v>
      </c>
      <c r="I551" s="80">
        <v>5.2822698370869876</v>
      </c>
      <c r="J551" s="103">
        <v>2</v>
      </c>
      <c r="K551" s="103">
        <v>0.1349281271011997</v>
      </c>
      <c r="L551" s="103">
        <v>0.3804973184253832</v>
      </c>
      <c r="M551" s="103">
        <v>-1.444857876054388</v>
      </c>
    </row>
    <row r="552" spans="1:13" s="81" customFormat="1" x14ac:dyDescent="0.25">
      <c r="A552" s="79">
        <v>549</v>
      </c>
      <c r="B552" s="79">
        <v>16</v>
      </c>
      <c r="C552" s="79">
        <v>16</v>
      </c>
      <c r="D552" s="94"/>
      <c r="E552" s="79">
        <v>985.78894537555379</v>
      </c>
      <c r="F552" s="79">
        <v>62.852252486541062</v>
      </c>
      <c r="G552" s="80">
        <v>3.0558678606763476</v>
      </c>
      <c r="H552" s="79">
        <v>-30.098083723535559</v>
      </c>
      <c r="I552" s="80">
        <v>23.378152203594219</v>
      </c>
      <c r="J552" s="103">
        <v>2</v>
      </c>
      <c r="K552" s="103">
        <v>0.1073595333565643</v>
      </c>
      <c r="L552" s="103">
        <v>0.3027538840655114</v>
      </c>
      <c r="M552" s="103">
        <v>-1.4866412597202989</v>
      </c>
    </row>
    <row r="553" spans="1:13" s="81" customFormat="1" x14ac:dyDescent="0.25">
      <c r="A553" s="79">
        <v>550</v>
      </c>
      <c r="B553" s="79">
        <v>15</v>
      </c>
      <c r="C553" s="79">
        <v>15</v>
      </c>
      <c r="D553" s="94"/>
      <c r="E553" s="79">
        <v>924.17713628958177</v>
      </c>
      <c r="F553" s="79">
        <v>62.874018200420842</v>
      </c>
      <c r="G553" s="80">
        <v>5.8380334142704635</v>
      </c>
      <c r="H553" s="79">
        <v>-2.6887938667018099</v>
      </c>
      <c r="I553" s="80">
        <v>-4.0311376532395293</v>
      </c>
      <c r="J553" s="103">
        <v>2</v>
      </c>
      <c r="K553" s="103">
        <v>0.2051032870699408</v>
      </c>
      <c r="L553" s="103">
        <v>0.57839126953723297</v>
      </c>
      <c r="M553" s="103">
        <v>0.40469817445798101</v>
      </c>
    </row>
    <row r="554" spans="1:13" s="81" customFormat="1" x14ac:dyDescent="0.25">
      <c r="A554" s="79">
        <v>551</v>
      </c>
      <c r="B554" s="79">
        <v>15</v>
      </c>
      <c r="C554" s="79">
        <v>15</v>
      </c>
      <c r="D554" s="94"/>
      <c r="E554" s="79">
        <v>924.17713628958177</v>
      </c>
      <c r="F554" s="79">
        <v>62.91872333541842</v>
      </c>
      <c r="G554" s="80">
        <v>7.6708838108814721</v>
      </c>
      <c r="H554" s="79">
        <v>-0.1569902777190102</v>
      </c>
      <c r="I554" s="80">
        <v>-6.5629412422223297</v>
      </c>
      <c r="J554" s="103">
        <v>2</v>
      </c>
      <c r="K554" s="103">
        <v>0.2694954572369454</v>
      </c>
      <c r="L554" s="103">
        <v>0.75997718940818604</v>
      </c>
      <c r="M554" s="103">
        <v>1.498559263226962</v>
      </c>
    </row>
    <row r="555" spans="1:13" s="81" customFormat="1" x14ac:dyDescent="0.25">
      <c r="A555" s="79">
        <v>552</v>
      </c>
      <c r="B555" s="79">
        <v>14.62683105468736</v>
      </c>
      <c r="C555" s="79">
        <v>14.62683105468736</v>
      </c>
      <c r="D555" s="94"/>
      <c r="E555" s="79">
        <v>901.18552247416574</v>
      </c>
      <c r="F555" s="79">
        <v>62.974893981025957</v>
      </c>
      <c r="G555" s="80">
        <v>3.788281883136472</v>
      </c>
      <c r="H555" s="79">
        <v>-5.2240719471506081</v>
      </c>
      <c r="I555" s="80">
        <v>-1.495859572790732</v>
      </c>
      <c r="J555" s="103">
        <v>2</v>
      </c>
      <c r="K555" s="103">
        <v>0.13309089062072291</v>
      </c>
      <c r="L555" s="103">
        <v>0.37531631155043849</v>
      </c>
      <c r="M555" s="103">
        <v>-0.75031434465174485</v>
      </c>
    </row>
    <row r="556" spans="1:13" s="81" customFormat="1" x14ac:dyDescent="0.25">
      <c r="A556" s="79">
        <v>553</v>
      </c>
      <c r="B556" s="79">
        <v>13</v>
      </c>
      <c r="C556" s="79">
        <v>13</v>
      </c>
      <c r="D556" s="94"/>
      <c r="E556" s="79">
        <v>1548.3400812019299</v>
      </c>
      <c r="F556" s="79">
        <v>63.029731462960257</v>
      </c>
      <c r="G556" s="80">
        <v>8.519843958475942</v>
      </c>
      <c r="H556" s="79">
        <v>-1.7279545194753501</v>
      </c>
      <c r="I556" s="80">
        <v>-4.9919770004659902</v>
      </c>
      <c r="J556" s="103">
        <v>1</v>
      </c>
      <c r="K556" s="103">
        <v>0.29932134285750023</v>
      </c>
      <c r="L556" s="103">
        <v>0.84408618685815062</v>
      </c>
      <c r="M556" s="103">
        <v>-0.18773825435049149</v>
      </c>
    </row>
    <row r="557" spans="1:13" s="81" customFormat="1" x14ac:dyDescent="0.25">
      <c r="A557" s="79">
        <v>554</v>
      </c>
      <c r="B557" s="79">
        <v>13</v>
      </c>
      <c r="C557" s="79">
        <v>13</v>
      </c>
      <c r="D557" s="94"/>
      <c r="E557" s="79">
        <v>1548.3400812019299</v>
      </c>
      <c r="F557" s="79">
        <v>63.102289376613669</v>
      </c>
      <c r="G557" s="80">
        <v>12.333586925219269</v>
      </c>
      <c r="H557" s="79">
        <v>-0.1569902777190102</v>
      </c>
      <c r="I557" s="80">
        <v>-6.5629412422223297</v>
      </c>
      <c r="J557" s="103">
        <v>1</v>
      </c>
      <c r="K557" s="103">
        <v>0.43330673879697712</v>
      </c>
      <c r="L557" s="103">
        <v>1.2219250034074749</v>
      </c>
      <c r="M557" s="103">
        <v>2.226587939929507</v>
      </c>
    </row>
    <row r="558" spans="1:13" s="81" customFormat="1" x14ac:dyDescent="0.25">
      <c r="A558" s="79">
        <v>555</v>
      </c>
      <c r="B558" s="79">
        <v>13</v>
      </c>
      <c r="C558" s="79">
        <v>13</v>
      </c>
      <c r="D558" s="94"/>
      <c r="E558" s="79">
        <v>1548.3400812019299</v>
      </c>
      <c r="F558" s="79">
        <v>63.18631280087704</v>
      </c>
      <c r="G558" s="80">
        <v>11.539372554694186</v>
      </c>
      <c r="H558" s="79">
        <v>-0.1569902777190102</v>
      </c>
      <c r="I558" s="80">
        <v>-6.5629412422223297</v>
      </c>
      <c r="J558" s="103">
        <v>1</v>
      </c>
      <c r="K558" s="103">
        <v>0.40540419585594217</v>
      </c>
      <c r="L558" s="103">
        <v>1.1432398323137569</v>
      </c>
      <c r="M558" s="103">
        <v>1.7264127762263539</v>
      </c>
    </row>
    <row r="559" spans="1:13" s="81" customFormat="1" x14ac:dyDescent="0.25">
      <c r="A559" s="79">
        <v>556</v>
      </c>
      <c r="B559" s="79">
        <v>13</v>
      </c>
      <c r="C559" s="79">
        <v>13</v>
      </c>
      <c r="D559" s="94"/>
      <c r="E559" s="79">
        <v>1548.3400812019299</v>
      </c>
      <c r="F559" s="79">
        <v>63.250225445299392</v>
      </c>
      <c r="G559" s="80">
        <v>11.809389784026852</v>
      </c>
      <c r="H559" s="79">
        <v>-0.1569902777190102</v>
      </c>
      <c r="I559" s="80">
        <v>-6.5629412422223297</v>
      </c>
      <c r="J559" s="103">
        <v>1</v>
      </c>
      <c r="K559" s="103">
        <v>0.4148905104025965</v>
      </c>
      <c r="L559" s="103">
        <v>1.169991239335322</v>
      </c>
      <c r="M559" s="103">
        <v>1.8973149236816791</v>
      </c>
    </row>
    <row r="560" spans="1:13" s="81" customFormat="1" x14ac:dyDescent="0.25">
      <c r="A560" s="79">
        <v>557</v>
      </c>
      <c r="B560" s="79">
        <v>13</v>
      </c>
      <c r="C560" s="79">
        <v>13</v>
      </c>
      <c r="D560" s="94"/>
      <c r="E560" s="79">
        <v>1548.3400812019299</v>
      </c>
      <c r="F560" s="79">
        <v>63.332468365840818</v>
      </c>
      <c r="G560" s="80">
        <v>11.515483118669582</v>
      </c>
      <c r="H560" s="79">
        <v>-0.1569902777190102</v>
      </c>
      <c r="I560" s="80">
        <v>-6.5629412422223297</v>
      </c>
      <c r="J560" s="103">
        <v>1</v>
      </c>
      <c r="K560" s="103">
        <v>0.40456490606309581</v>
      </c>
      <c r="L560" s="103">
        <v>1.1408730350979299</v>
      </c>
      <c r="M560" s="103">
        <v>1.712510745741441</v>
      </c>
    </row>
    <row r="561" spans="1:13" s="81" customFormat="1" x14ac:dyDescent="0.25">
      <c r="A561" s="79">
        <v>558</v>
      </c>
      <c r="B561" s="79">
        <v>13</v>
      </c>
      <c r="C561" s="79">
        <v>13</v>
      </c>
      <c r="D561" s="94"/>
      <c r="E561" s="79">
        <v>1548.3400812019299</v>
      </c>
      <c r="F561" s="79">
        <v>63.396381010263163</v>
      </c>
      <c r="G561" s="80">
        <v>12.431809368846146</v>
      </c>
      <c r="H561" s="79">
        <v>-0.1569902777190102</v>
      </c>
      <c r="I561" s="80">
        <v>-6.5629412422223297</v>
      </c>
      <c r="J561" s="103">
        <v>1</v>
      </c>
      <c r="K561" s="103">
        <v>0.43675751487555697</v>
      </c>
      <c r="L561" s="103">
        <v>1.2316561919490709</v>
      </c>
      <c r="M561" s="103">
        <v>2.2908339923528702</v>
      </c>
    </row>
    <row r="562" spans="1:13" s="81" customFormat="1" x14ac:dyDescent="0.25">
      <c r="A562" s="79">
        <v>559</v>
      </c>
      <c r="B562" s="79">
        <v>14</v>
      </c>
      <c r="C562" s="79">
        <v>14</v>
      </c>
      <c r="D562" s="94"/>
      <c r="E562" s="79">
        <v>1667.443164371309</v>
      </c>
      <c r="F562" s="79">
        <v>63.480404434526527</v>
      </c>
      <c r="G562" s="80">
        <v>18.065248322966752</v>
      </c>
      <c r="H562" s="79">
        <v>-1.4972401914537781</v>
      </c>
      <c r="I562" s="80">
        <v>-5.2226913284875618</v>
      </c>
      <c r="J562" s="103">
        <v>1</v>
      </c>
      <c r="K562" s="103">
        <v>0.63467293690339965</v>
      </c>
      <c r="L562" s="103">
        <v>1.789777682067587</v>
      </c>
      <c r="M562" s="103">
        <v>5.3693838433245071</v>
      </c>
    </row>
    <row r="563" spans="1:13" s="81" customFormat="1" x14ac:dyDescent="0.25">
      <c r="A563" s="79">
        <v>560</v>
      </c>
      <c r="B563" s="79">
        <v>16</v>
      </c>
      <c r="C563" s="79">
        <v>16</v>
      </c>
      <c r="D563" s="94"/>
      <c r="E563" s="79">
        <v>985.78894537555379</v>
      </c>
      <c r="F563" s="79">
        <v>63.514816876050787</v>
      </c>
      <c r="G563" s="80">
        <v>11.80333470784873</v>
      </c>
      <c r="H563" s="79">
        <v>0</v>
      </c>
      <c r="I563" s="80">
        <v>-6.7199315199413396</v>
      </c>
      <c r="J563" s="103">
        <v>2</v>
      </c>
      <c r="K563" s="103">
        <v>0.41467778191348642</v>
      </c>
      <c r="L563" s="103">
        <v>1.169391344996032</v>
      </c>
      <c r="M563" s="103">
        <v>3.7692560186197381</v>
      </c>
    </row>
    <row r="564" spans="1:13" s="81" customFormat="1" x14ac:dyDescent="0.25">
      <c r="A564" s="79">
        <v>561</v>
      </c>
      <c r="B564" s="79">
        <v>16</v>
      </c>
      <c r="C564" s="79">
        <v>16</v>
      </c>
      <c r="D564" s="94"/>
      <c r="E564" s="79">
        <v>985.78894537555379</v>
      </c>
      <c r="F564" s="79">
        <v>63.532202195909953</v>
      </c>
      <c r="G564" s="80">
        <v>6.9714486009813337</v>
      </c>
      <c r="H564" s="79">
        <v>-0.76284618234132373</v>
      </c>
      <c r="I564" s="80">
        <v>-5.9570853376000157</v>
      </c>
      <c r="J564" s="103">
        <v>2</v>
      </c>
      <c r="K564" s="103">
        <v>0.24492272007303881</v>
      </c>
      <c r="L564" s="103">
        <v>0.69068207060596942</v>
      </c>
      <c r="M564" s="103">
        <v>0.89029640181244762</v>
      </c>
    </row>
    <row r="565" spans="1:13" s="81" customFormat="1" x14ac:dyDescent="0.25">
      <c r="A565" s="79">
        <v>562</v>
      </c>
      <c r="B565" s="79">
        <v>16</v>
      </c>
      <c r="C565" s="79">
        <v>16</v>
      </c>
      <c r="D565" s="94"/>
      <c r="E565" s="79">
        <v>985.78894537555379</v>
      </c>
      <c r="F565" s="79">
        <v>63.581522524814019</v>
      </c>
      <c r="G565" s="80">
        <v>7.8839061210102503</v>
      </c>
      <c r="H565" s="79">
        <v>-1.9650768592520049</v>
      </c>
      <c r="I565" s="80">
        <v>-4.7548546606893343</v>
      </c>
      <c r="J565" s="103">
        <v>2</v>
      </c>
      <c r="K565" s="103">
        <v>0.27697941166581957</v>
      </c>
      <c r="L565" s="103">
        <v>0.78108194089761129</v>
      </c>
      <c r="M565" s="103">
        <v>1.438453534712794</v>
      </c>
    </row>
    <row r="566" spans="1:13" s="81" customFormat="1" x14ac:dyDescent="0.25">
      <c r="A566" s="79">
        <v>563</v>
      </c>
      <c r="B566" s="79">
        <v>16</v>
      </c>
      <c r="C566" s="79">
        <v>16</v>
      </c>
      <c r="D566" s="94"/>
      <c r="E566" s="79">
        <v>985.78894537555379</v>
      </c>
      <c r="F566" s="79">
        <v>63.619356593487737</v>
      </c>
      <c r="G566" s="80">
        <v>8.5996504800896147</v>
      </c>
      <c r="H566" s="79">
        <v>-1.9650768592520049</v>
      </c>
      <c r="I566" s="80">
        <v>-4.7548546606893343</v>
      </c>
      <c r="J566" s="103">
        <v>2</v>
      </c>
      <c r="K566" s="103">
        <v>0.30212512604116121</v>
      </c>
      <c r="L566" s="103">
        <v>0.8519928554360745</v>
      </c>
      <c r="M566" s="103">
        <v>1.867049759488741</v>
      </c>
    </row>
    <row r="567" spans="1:13" s="81" customFormat="1" x14ac:dyDescent="0.25">
      <c r="A567" s="79">
        <v>564</v>
      </c>
      <c r="B567" s="79">
        <v>16</v>
      </c>
      <c r="C567" s="79">
        <v>16</v>
      </c>
      <c r="D567" s="94"/>
      <c r="E567" s="79">
        <v>985.78894537555379</v>
      </c>
      <c r="F567" s="79">
        <v>63.680142433001777</v>
      </c>
      <c r="G567" s="80">
        <v>5.0152583438463978</v>
      </c>
      <c r="H567" s="79">
        <v>-6.062439697975508</v>
      </c>
      <c r="I567" s="80">
        <v>-0.65749182196583167</v>
      </c>
      <c r="J567" s="103">
        <v>2</v>
      </c>
      <c r="K567" s="103">
        <v>0.17619734229568229</v>
      </c>
      <c r="L567" s="103">
        <v>0.49687650527382421</v>
      </c>
      <c r="M567" s="103">
        <v>-0.29032113949729571</v>
      </c>
    </row>
    <row r="568" spans="1:13" s="81" customFormat="1" x14ac:dyDescent="0.25">
      <c r="A568" s="79">
        <v>565</v>
      </c>
      <c r="B568" s="79">
        <v>13.455566406250121</v>
      </c>
      <c r="C568" s="79">
        <v>13.455566406250121</v>
      </c>
      <c r="D568" s="94"/>
      <c r="E568" s="79">
        <v>1602.5994447747139</v>
      </c>
      <c r="F568" s="79">
        <v>63.729462761905857</v>
      </c>
      <c r="G568" s="80">
        <v>0</v>
      </c>
      <c r="H568" s="79">
        <v>-9.3512603536321883</v>
      </c>
      <c r="I568" s="80">
        <v>2.6313288336908491</v>
      </c>
      <c r="J568" s="103">
        <v>1</v>
      </c>
      <c r="K568" s="103">
        <v>0</v>
      </c>
      <c r="L568" s="103">
        <v>0</v>
      </c>
      <c r="M568" s="103">
        <v>-4.7345071486369577</v>
      </c>
    </row>
    <row r="569" spans="1:13" s="81" customFormat="1" x14ac:dyDescent="0.25">
      <c r="A569" s="79">
        <v>566</v>
      </c>
      <c r="B569" s="79">
        <v>8.473266601562619</v>
      </c>
      <c r="C569" s="79">
        <v>8.473266601562619</v>
      </c>
      <c r="D569" s="94"/>
      <c r="E569" s="79">
        <v>1009.192176762236</v>
      </c>
      <c r="F569" s="79">
        <v>63.803976640604148</v>
      </c>
      <c r="G569" s="80">
        <v>0</v>
      </c>
      <c r="H569" s="79">
        <v>0</v>
      </c>
      <c r="I569" s="80">
        <v>-6.7199315199413396</v>
      </c>
      <c r="J569" s="103">
        <v>1</v>
      </c>
      <c r="K569" s="103">
        <v>0</v>
      </c>
      <c r="L569" s="103">
        <v>0</v>
      </c>
      <c r="M569" s="103">
        <v>-3.313742678628294</v>
      </c>
    </row>
    <row r="570" spans="1:13" s="81" customFormat="1" x14ac:dyDescent="0.25">
      <c r="A570" s="79">
        <v>567</v>
      </c>
      <c r="B570" s="79">
        <v>3</v>
      </c>
      <c r="C570" s="79">
        <v>3</v>
      </c>
      <c r="D570" s="94"/>
      <c r="E570" s="79">
        <v>800</v>
      </c>
      <c r="F570" s="79">
        <v>63.852250719445792</v>
      </c>
      <c r="G570" s="80">
        <v>2.4932320797490246</v>
      </c>
      <c r="H570" s="79">
        <v>0</v>
      </c>
      <c r="I570" s="80">
        <v>-6.7199315199413396</v>
      </c>
      <c r="J570" s="103">
        <v>1</v>
      </c>
      <c r="K570" s="103">
        <v>8.7592868813453323E-2</v>
      </c>
      <c r="L570" s="103">
        <v>0.24701189005393839</v>
      </c>
      <c r="M570" s="103">
        <v>-1.2724483186722719</v>
      </c>
    </row>
    <row r="571" spans="1:13" s="81" customFormat="1" x14ac:dyDescent="0.25">
      <c r="A571" s="79">
        <v>568</v>
      </c>
      <c r="B571" s="79">
        <v>0</v>
      </c>
      <c r="C571" s="79">
        <v>0</v>
      </c>
      <c r="D571" s="94"/>
      <c r="E571" s="79">
        <v>800</v>
      </c>
      <c r="F571" s="79">
        <v>63.883672723485773</v>
      </c>
      <c r="G571" s="80">
        <v>2.4931206699770163</v>
      </c>
      <c r="H571" s="79">
        <v>-2.0217578812410868</v>
      </c>
      <c r="I571" s="80">
        <v>-4.6981736387002524</v>
      </c>
      <c r="J571" s="103">
        <v>1</v>
      </c>
      <c r="K571" s="103">
        <v>8.7588954736772168E-2</v>
      </c>
      <c r="L571" s="103">
        <v>0.2470008523576975</v>
      </c>
      <c r="M571" s="103">
        <v>8.4129607659476038E-2</v>
      </c>
    </row>
    <row r="572" spans="1:13" s="81" customFormat="1" x14ac:dyDescent="0.25">
      <c r="A572" s="79">
        <v>569</v>
      </c>
      <c r="B572" s="79">
        <v>0</v>
      </c>
      <c r="C572" s="79">
        <v>0</v>
      </c>
      <c r="D572" s="94"/>
      <c r="E572" s="79">
        <v>800</v>
      </c>
      <c r="F572" s="79">
        <v>63.929630603161023</v>
      </c>
      <c r="G572" s="80">
        <v>2.4929577495203339</v>
      </c>
      <c r="H572" s="79">
        <v>-4.8157284635800268</v>
      </c>
      <c r="I572" s="80">
        <v>-1.904203056361313</v>
      </c>
      <c r="J572" s="103">
        <v>1</v>
      </c>
      <c r="K572" s="103">
        <v>8.7583230973507162E-2</v>
      </c>
      <c r="L572" s="103">
        <v>0.24698471134529021</v>
      </c>
      <c r="M572" s="103">
        <v>0.14250558033243349</v>
      </c>
    </row>
    <row r="573" spans="1:13" s="81" customFormat="1" x14ac:dyDescent="0.25">
      <c r="A573" s="79">
        <v>570</v>
      </c>
      <c r="B573" s="79">
        <v>0</v>
      </c>
      <c r="C573" s="79">
        <v>0</v>
      </c>
      <c r="D573" s="94"/>
      <c r="E573" s="79">
        <v>800</v>
      </c>
      <c r="F573" s="79">
        <v>63.97692164650951</v>
      </c>
      <c r="G573" s="80">
        <v>2.4927901373142967</v>
      </c>
      <c r="H573" s="79">
        <v>-4.8157284635800268</v>
      </c>
      <c r="I573" s="80">
        <v>-1.904203056361313</v>
      </c>
      <c r="J573" s="103">
        <v>1</v>
      </c>
      <c r="K573" s="103">
        <v>8.7577342378500622E-2</v>
      </c>
      <c r="L573" s="103">
        <v>0.24696810550737169</v>
      </c>
      <c r="M573" s="103">
        <v>0.14250558033243349</v>
      </c>
    </row>
    <row r="574" spans="1:13" s="81" customFormat="1" x14ac:dyDescent="0.25">
      <c r="A574" s="79">
        <v>571</v>
      </c>
      <c r="B574" s="79">
        <v>0</v>
      </c>
      <c r="C574" s="79">
        <v>0</v>
      </c>
      <c r="D574" s="94"/>
      <c r="E574" s="79">
        <v>800</v>
      </c>
      <c r="F574" s="79">
        <v>64.004101910016971</v>
      </c>
      <c r="G574" s="80">
        <v>2.4926938188769245</v>
      </c>
      <c r="H574" s="79">
        <v>-4.8157284635800268</v>
      </c>
      <c r="I574" s="80">
        <v>-1.904203056361313</v>
      </c>
      <c r="J574" s="103">
        <v>1</v>
      </c>
      <c r="K574" s="103">
        <v>8.7573958494458065E-2</v>
      </c>
      <c r="L574" s="103">
        <v>0.24695856295437171</v>
      </c>
      <c r="M574" s="103">
        <v>0.14250558033243349</v>
      </c>
    </row>
    <row r="575" spans="1:13" s="81" customFormat="1" x14ac:dyDescent="0.25">
      <c r="A575" s="79">
        <v>572</v>
      </c>
      <c r="B575" s="79">
        <v>0</v>
      </c>
      <c r="C575" s="79">
        <v>0</v>
      </c>
      <c r="D575" s="94"/>
      <c r="E575" s="79">
        <v>800</v>
      </c>
      <c r="F575" s="79">
        <v>64.028441182525142</v>
      </c>
      <c r="G575" s="80">
        <v>2.4926075777826107</v>
      </c>
      <c r="H575" s="79">
        <v>-4.8157284635800268</v>
      </c>
      <c r="I575" s="80">
        <v>-1.904203056361313</v>
      </c>
      <c r="J575" s="103">
        <v>1</v>
      </c>
      <c r="K575" s="103">
        <v>8.7570928650216151E-2</v>
      </c>
      <c r="L575" s="103">
        <v>0.2469500187936095</v>
      </c>
      <c r="M575" s="103">
        <v>0.14250558033243349</v>
      </c>
    </row>
    <row r="576" spans="1:13" s="81" customFormat="1" x14ac:dyDescent="0.25">
      <c r="A576" s="79">
        <v>573</v>
      </c>
      <c r="B576" s="79">
        <v>0</v>
      </c>
      <c r="C576" s="79">
        <v>0</v>
      </c>
      <c r="D576" s="94"/>
      <c r="E576" s="79">
        <v>800</v>
      </c>
      <c r="F576" s="79">
        <v>64.071941593819943</v>
      </c>
      <c r="G576" s="80">
        <v>2.4924534661640303</v>
      </c>
      <c r="H576" s="79">
        <v>-4.8157284635800268</v>
      </c>
      <c r="I576" s="80">
        <v>-1.904203056361313</v>
      </c>
      <c r="J576" s="103">
        <v>1</v>
      </c>
      <c r="K576" s="103">
        <v>8.7565514361310368E-2</v>
      </c>
      <c r="L576" s="103">
        <v>0.24693475049889521</v>
      </c>
      <c r="M576" s="103">
        <v>0.14250558033243349</v>
      </c>
    </row>
    <row r="577" spans="1:13" s="81" customFormat="1" x14ac:dyDescent="0.25">
      <c r="A577" s="79">
        <v>574</v>
      </c>
      <c r="B577" s="79">
        <v>0</v>
      </c>
      <c r="C577" s="79">
        <v>0</v>
      </c>
      <c r="D577" s="94"/>
      <c r="E577" s="79">
        <v>800</v>
      </c>
      <c r="F577" s="79">
        <v>64.096280866328115</v>
      </c>
      <c r="G577" s="80">
        <v>2.492367250739763</v>
      </c>
      <c r="H577" s="79">
        <v>-4.8157284635800268</v>
      </c>
      <c r="I577" s="80">
        <v>-1.904203056361313</v>
      </c>
      <c r="J577" s="103">
        <v>1</v>
      </c>
      <c r="K577" s="103">
        <v>8.756248541891512E-2</v>
      </c>
      <c r="L577" s="103">
        <v>0.24692620888134059</v>
      </c>
      <c r="M577" s="103">
        <v>0.14250558033243349</v>
      </c>
    </row>
    <row r="578" spans="1:13" s="81" customFormat="1" x14ac:dyDescent="0.25">
      <c r="A578" s="79">
        <v>575</v>
      </c>
      <c r="B578" s="79">
        <v>0</v>
      </c>
      <c r="C578" s="79">
        <v>0</v>
      </c>
      <c r="D578" s="94"/>
      <c r="E578" s="79">
        <v>800</v>
      </c>
      <c r="F578" s="79">
        <v>64.120620138836287</v>
      </c>
      <c r="G578" s="80">
        <v>2.4922810445221786</v>
      </c>
      <c r="H578" s="79">
        <v>-4.8157284635800268</v>
      </c>
      <c r="I578" s="80">
        <v>-1.904203056361313</v>
      </c>
      <c r="J578" s="103">
        <v>1</v>
      </c>
      <c r="K578" s="103">
        <v>8.755945679997143E-2</v>
      </c>
      <c r="L578" s="103">
        <v>0.2469176681759194</v>
      </c>
      <c r="M578" s="103">
        <v>0.14250558033243349</v>
      </c>
    </row>
    <row r="579" spans="1:13" s="81" customFormat="1" x14ac:dyDescent="0.25">
      <c r="A579" s="79">
        <v>576</v>
      </c>
      <c r="B579" s="79">
        <v>0</v>
      </c>
      <c r="C579" s="79">
        <v>0</v>
      </c>
      <c r="D579" s="94"/>
      <c r="E579" s="79">
        <v>800</v>
      </c>
      <c r="F579" s="79">
        <v>64.144959411344459</v>
      </c>
      <c r="G579" s="80">
        <v>2.4921948475096301</v>
      </c>
      <c r="H579" s="79">
        <v>-4.8157284635800268</v>
      </c>
      <c r="I579" s="80">
        <v>-1.904203056361313</v>
      </c>
      <c r="J579" s="103">
        <v>1</v>
      </c>
      <c r="K579" s="103">
        <v>8.7556428504421399E-2</v>
      </c>
      <c r="L579" s="103">
        <v>0.24690912838246831</v>
      </c>
      <c r="M579" s="103">
        <v>0.14250558033243349</v>
      </c>
    </row>
    <row r="580" spans="1:13" s="81" customFormat="1" x14ac:dyDescent="0.25">
      <c r="A580" s="79">
        <v>577</v>
      </c>
      <c r="B580" s="79">
        <v>0</v>
      </c>
      <c r="C580" s="79">
        <v>0</v>
      </c>
      <c r="D580" s="94"/>
      <c r="E580" s="79">
        <v>800</v>
      </c>
      <c r="F580" s="79">
        <v>64.169298683852631</v>
      </c>
      <c r="G580" s="80">
        <v>2.4921086597004702</v>
      </c>
      <c r="H580" s="79">
        <v>-4.8157284635800268</v>
      </c>
      <c r="I580" s="80">
        <v>-1.904203056361313</v>
      </c>
      <c r="J580" s="103">
        <v>1</v>
      </c>
      <c r="K580" s="103">
        <v>8.7553400532207198E-2</v>
      </c>
      <c r="L580" s="103">
        <v>0.2469005895008243</v>
      </c>
      <c r="M580" s="103">
        <v>0.14250558033243349</v>
      </c>
    </row>
    <row r="581" spans="1:13" s="81" customFormat="1" x14ac:dyDescent="0.25">
      <c r="A581" s="79">
        <v>578</v>
      </c>
      <c r="B581" s="79">
        <v>0</v>
      </c>
      <c r="C581" s="79">
        <v>0</v>
      </c>
      <c r="D581" s="94"/>
      <c r="E581" s="79">
        <v>800</v>
      </c>
      <c r="F581" s="79">
        <v>64.193637956360803</v>
      </c>
      <c r="G581" s="80">
        <v>2.492022481093052</v>
      </c>
      <c r="H581" s="79">
        <v>-4.8157284635800268</v>
      </c>
      <c r="I581" s="80">
        <v>-1.904203056361313</v>
      </c>
      <c r="J581" s="103">
        <v>1</v>
      </c>
      <c r="K581" s="103">
        <v>8.7550372883270916E-2</v>
      </c>
      <c r="L581" s="103">
        <v>0.246892051530824</v>
      </c>
      <c r="M581" s="103">
        <v>0.14250558033243349</v>
      </c>
    </row>
    <row r="582" spans="1:13" s="81" customFormat="1" x14ac:dyDescent="0.25">
      <c r="A582" s="79">
        <v>579</v>
      </c>
      <c r="B582" s="79">
        <v>0</v>
      </c>
      <c r="C582" s="79">
        <v>0</v>
      </c>
      <c r="D582" s="94"/>
      <c r="E582" s="79">
        <v>800</v>
      </c>
      <c r="F582" s="79">
        <v>64.217977228868975</v>
      </c>
      <c r="G582" s="80">
        <v>2.4919363116857287</v>
      </c>
      <c r="H582" s="79">
        <v>-4.8157284635800268</v>
      </c>
      <c r="I582" s="80">
        <v>-1.904203056361313</v>
      </c>
      <c r="J582" s="103">
        <v>1</v>
      </c>
      <c r="K582" s="103">
        <v>8.7547345557554765E-2</v>
      </c>
      <c r="L582" s="103">
        <v>0.24688351447230439</v>
      </c>
      <c r="M582" s="103">
        <v>0.14250558033243349</v>
      </c>
    </row>
    <row r="583" spans="1:13" s="81" customFormat="1" x14ac:dyDescent="0.25">
      <c r="A583" s="79">
        <v>580</v>
      </c>
      <c r="B583" s="79">
        <v>0</v>
      </c>
      <c r="C583" s="79">
        <v>0</v>
      </c>
      <c r="D583" s="94"/>
      <c r="E583" s="79">
        <v>800</v>
      </c>
      <c r="F583" s="79">
        <v>64.242316501377147</v>
      </c>
      <c r="G583" s="80">
        <v>2.4918501514768541</v>
      </c>
      <c r="H583" s="79">
        <v>-4.8157284635800268</v>
      </c>
      <c r="I583" s="80">
        <v>-1.904203056361313</v>
      </c>
      <c r="J583" s="103">
        <v>1</v>
      </c>
      <c r="K583" s="103">
        <v>8.7544318555000847E-2</v>
      </c>
      <c r="L583" s="103">
        <v>0.24687497832510241</v>
      </c>
      <c r="M583" s="103">
        <v>0.14250558033243349</v>
      </c>
    </row>
    <row r="584" spans="1:13" s="81" customFormat="1" x14ac:dyDescent="0.25">
      <c r="A584" s="79">
        <v>581</v>
      </c>
      <c r="B584" s="79">
        <v>0</v>
      </c>
      <c r="C584" s="79">
        <v>0</v>
      </c>
      <c r="D584" s="94"/>
      <c r="E584" s="79">
        <v>800</v>
      </c>
      <c r="F584" s="79">
        <v>64.266655773885319</v>
      </c>
      <c r="G584" s="80">
        <v>2.4917640004647827</v>
      </c>
      <c r="H584" s="79">
        <v>-4.8157284635800268</v>
      </c>
      <c r="I584" s="80">
        <v>-1.904203056361313</v>
      </c>
      <c r="J584" s="103">
        <v>1</v>
      </c>
      <c r="K584" s="103">
        <v>8.7541291875551389E-2</v>
      </c>
      <c r="L584" s="103">
        <v>0.24686644308905489</v>
      </c>
      <c r="M584" s="103">
        <v>0.14250558033243349</v>
      </c>
    </row>
    <row r="585" spans="1:13" s="81" customFormat="1" x14ac:dyDescent="0.25">
      <c r="A585" s="79">
        <v>582</v>
      </c>
      <c r="B585" s="79">
        <v>0</v>
      </c>
      <c r="C585" s="79">
        <v>0</v>
      </c>
      <c r="D585" s="94"/>
      <c r="E585" s="79">
        <v>800</v>
      </c>
      <c r="F585" s="79">
        <v>64.29099504639349</v>
      </c>
      <c r="G585" s="80">
        <v>2.4916778586478694</v>
      </c>
      <c r="H585" s="79">
        <v>-2.0728045340884109</v>
      </c>
      <c r="I585" s="80">
        <v>-4.6471269858529283</v>
      </c>
      <c r="J585" s="103">
        <v>1</v>
      </c>
      <c r="K585" s="103">
        <v>8.7538265519148575E-2</v>
      </c>
      <c r="L585" s="103">
        <v>0.24685790876399899</v>
      </c>
      <c r="M585" s="103">
        <v>8.5196153610424E-2</v>
      </c>
    </row>
    <row r="586" spans="1:13" s="81" customFormat="1" x14ac:dyDescent="0.25">
      <c r="A586" s="79">
        <v>583</v>
      </c>
      <c r="B586" s="79">
        <v>0</v>
      </c>
      <c r="C586" s="79">
        <v>0</v>
      </c>
      <c r="D586" s="94"/>
      <c r="E586" s="79">
        <v>800</v>
      </c>
      <c r="F586" s="79">
        <v>64.315334318901662</v>
      </c>
      <c r="G586" s="80">
        <v>2.4915917260244691</v>
      </c>
      <c r="H586" s="79">
        <v>-2.0728045340884109</v>
      </c>
      <c r="I586" s="80">
        <v>-4.6471269858529283</v>
      </c>
      <c r="J586" s="103">
        <v>1</v>
      </c>
      <c r="K586" s="103">
        <v>8.7535239485734634E-2</v>
      </c>
      <c r="L586" s="103">
        <v>0.24684937534977169</v>
      </c>
      <c r="M586" s="103">
        <v>8.5196153610424E-2</v>
      </c>
    </row>
    <row r="587" spans="1:13" s="81" customFormat="1" x14ac:dyDescent="0.25">
      <c r="A587" s="79">
        <v>584</v>
      </c>
      <c r="B587" s="79">
        <v>0</v>
      </c>
      <c r="C587" s="79">
        <v>0</v>
      </c>
      <c r="D587" s="94"/>
      <c r="E587" s="79">
        <v>800</v>
      </c>
      <c r="F587" s="79">
        <v>64.339673591409834</v>
      </c>
      <c r="G587" s="80">
        <v>2.4915056025929374</v>
      </c>
      <c r="H587" s="79">
        <v>0</v>
      </c>
      <c r="I587" s="80">
        <v>-6.7199315199413396</v>
      </c>
      <c r="J587" s="103">
        <v>1</v>
      </c>
      <c r="K587" s="103">
        <v>8.7532213775251749E-2</v>
      </c>
      <c r="L587" s="103">
        <v>0.24684084284620991</v>
      </c>
      <c r="M587" s="103">
        <v>4.1887902047863898E-2</v>
      </c>
    </row>
    <row r="588" spans="1:13" s="81" customFormat="1" x14ac:dyDescent="0.25">
      <c r="A588" s="79">
        <v>585</v>
      </c>
      <c r="B588" s="79">
        <v>0</v>
      </c>
      <c r="C588" s="79">
        <v>0</v>
      </c>
      <c r="D588" s="94"/>
      <c r="E588" s="79">
        <v>800</v>
      </c>
      <c r="F588" s="79">
        <v>64.364012863918006</v>
      </c>
      <c r="G588" s="80">
        <v>2.4914194883516307</v>
      </c>
      <c r="H588" s="79">
        <v>0</v>
      </c>
      <c r="I588" s="80">
        <v>-6.7199315199413396</v>
      </c>
      <c r="J588" s="103">
        <v>1</v>
      </c>
      <c r="K588" s="103">
        <v>8.7529188387642232E-2</v>
      </c>
      <c r="L588" s="103">
        <v>0.24683231125315111</v>
      </c>
      <c r="M588" s="103">
        <v>4.1887902047863898E-2</v>
      </c>
    </row>
    <row r="589" spans="1:13" s="81" customFormat="1" x14ac:dyDescent="0.25">
      <c r="A589" s="79">
        <v>586</v>
      </c>
      <c r="B589" s="79">
        <v>0</v>
      </c>
      <c r="C589" s="79">
        <v>0</v>
      </c>
      <c r="D589" s="94"/>
      <c r="E589" s="79">
        <v>800</v>
      </c>
      <c r="F589" s="79">
        <v>64.388352136426178</v>
      </c>
      <c r="G589" s="80">
        <v>2.4913333832989046</v>
      </c>
      <c r="H589" s="79">
        <v>-6.3091583140215937</v>
      </c>
      <c r="I589" s="80">
        <v>-0.41077320591974598</v>
      </c>
      <c r="J589" s="103">
        <v>1</v>
      </c>
      <c r="K589" s="103">
        <v>8.7526163322848266E-2</v>
      </c>
      <c r="L589" s="103">
        <v>0.24682378057043211</v>
      </c>
      <c r="M589" s="103">
        <v>0.17370863618757909</v>
      </c>
    </row>
    <row r="590" spans="1:13" s="81" customFormat="1" x14ac:dyDescent="0.25">
      <c r="A590" s="79">
        <v>587</v>
      </c>
      <c r="B590" s="79">
        <v>0</v>
      </c>
      <c r="C590" s="79">
        <v>0</v>
      </c>
      <c r="D590" s="94"/>
      <c r="E590" s="79">
        <v>800</v>
      </c>
      <c r="F590" s="79">
        <v>64.41269140893435</v>
      </c>
      <c r="G590" s="80">
        <v>2.4912472874331164</v>
      </c>
      <c r="H590" s="79">
        <v>-3.1974036166978062</v>
      </c>
      <c r="I590" s="80">
        <v>-3.5225279032435339</v>
      </c>
      <c r="J590" s="103">
        <v>1</v>
      </c>
      <c r="K590" s="103">
        <v>8.7523138580812176E-2</v>
      </c>
      <c r="L590" s="103">
        <v>0.2468152507978903</v>
      </c>
      <c r="M590" s="103">
        <v>0.10869302423942009</v>
      </c>
    </row>
    <row r="591" spans="1:13" s="81" customFormat="1" x14ac:dyDescent="0.25">
      <c r="A591" s="79">
        <v>588</v>
      </c>
      <c r="B591" s="79">
        <v>0</v>
      </c>
      <c r="C591" s="79">
        <v>0</v>
      </c>
      <c r="D591" s="94"/>
      <c r="E591" s="79">
        <v>800</v>
      </c>
      <c r="F591" s="79">
        <v>64.437030681442522</v>
      </c>
      <c r="G591" s="80">
        <v>2.4911612007526238</v>
      </c>
      <c r="H591" s="79">
        <v>-3.1974036166978062</v>
      </c>
      <c r="I591" s="80">
        <v>-3.5225279032435339</v>
      </c>
      <c r="J591" s="103">
        <v>1</v>
      </c>
      <c r="K591" s="103">
        <v>8.7520114161476231E-2</v>
      </c>
      <c r="L591" s="103">
        <v>0.24680672193536299</v>
      </c>
      <c r="M591" s="103">
        <v>0.10869302423942009</v>
      </c>
    </row>
    <row r="592" spans="1:13" s="81" customFormat="1" x14ac:dyDescent="0.25">
      <c r="A592" s="79">
        <v>589</v>
      </c>
      <c r="B592" s="79">
        <v>0</v>
      </c>
      <c r="C592" s="79">
        <v>0</v>
      </c>
      <c r="D592" s="94"/>
      <c r="E592" s="79">
        <v>800</v>
      </c>
      <c r="F592" s="79">
        <v>64.461369953950694</v>
      </c>
      <c r="G592" s="80">
        <v>2.4910751232557828</v>
      </c>
      <c r="H592" s="79">
        <v>-11.751262065049319</v>
      </c>
      <c r="I592" s="80">
        <v>5.0313305451079779</v>
      </c>
      <c r="J592" s="103">
        <v>1</v>
      </c>
      <c r="K592" s="103">
        <v>8.7517090064782699E-2</v>
      </c>
      <c r="L592" s="103">
        <v>0.24679819398268721</v>
      </c>
      <c r="M592" s="103">
        <v>0.28741351978998442</v>
      </c>
    </row>
    <row r="593" spans="1:13" s="81" customFormat="1" x14ac:dyDescent="0.25">
      <c r="A593" s="79">
        <v>590</v>
      </c>
      <c r="B593" s="79">
        <v>0</v>
      </c>
      <c r="C593" s="79">
        <v>0</v>
      </c>
      <c r="D593" s="94"/>
      <c r="E593" s="79">
        <v>800</v>
      </c>
      <c r="F593" s="79">
        <v>64.485709226458866</v>
      </c>
      <c r="G593" s="80">
        <v>2.490989054940953</v>
      </c>
      <c r="H593" s="79">
        <v>-11.751262065049319</v>
      </c>
      <c r="I593" s="80">
        <v>5.0313305451079779</v>
      </c>
      <c r="J593" s="103">
        <v>1</v>
      </c>
      <c r="K593" s="103">
        <v>8.7514066290673945E-2</v>
      </c>
      <c r="L593" s="103">
        <v>0.2467896669397005</v>
      </c>
      <c r="M593" s="103">
        <v>0.28741351978998442</v>
      </c>
    </row>
    <row r="594" spans="1:13" s="81" customFormat="1" x14ac:dyDescent="0.25">
      <c r="A594" s="79">
        <v>591</v>
      </c>
      <c r="B594" s="79">
        <v>0</v>
      </c>
      <c r="C594" s="79">
        <v>0</v>
      </c>
      <c r="D594" s="94"/>
      <c r="E594" s="79">
        <v>800</v>
      </c>
      <c r="F594" s="79">
        <v>64.510048498967038</v>
      </c>
      <c r="G594" s="80">
        <v>2.4909029958064925</v>
      </c>
      <c r="H594" s="79">
        <v>-3.1974036166978062</v>
      </c>
      <c r="I594" s="80">
        <v>-3.5225279032435339</v>
      </c>
      <c r="J594" s="103">
        <v>1</v>
      </c>
      <c r="K594" s="103">
        <v>8.7511042839092265E-2</v>
      </c>
      <c r="L594" s="103">
        <v>0.2467811408062402</v>
      </c>
      <c r="M594" s="103">
        <v>0.10869302423942009</v>
      </c>
    </row>
    <row r="595" spans="1:13" s="81" customFormat="1" x14ac:dyDescent="0.25">
      <c r="A595" s="79">
        <v>592</v>
      </c>
      <c r="B595" s="79">
        <v>0</v>
      </c>
      <c r="C595" s="79">
        <v>0</v>
      </c>
      <c r="D595" s="94"/>
      <c r="E595" s="79">
        <v>800</v>
      </c>
      <c r="F595" s="79">
        <v>64.53438777147521</v>
      </c>
      <c r="G595" s="80">
        <v>2.4908169458507601</v>
      </c>
      <c r="H595" s="79">
        <v>-2.2555359175629839</v>
      </c>
      <c r="I595" s="80">
        <v>-4.4643956023783549</v>
      </c>
      <c r="J595" s="103">
        <v>1</v>
      </c>
      <c r="K595" s="103">
        <v>8.7508019709980012E-2</v>
      </c>
      <c r="L595" s="103">
        <v>0.24677261558214361</v>
      </c>
      <c r="M595" s="103">
        <v>8.901406147088313E-2</v>
      </c>
    </row>
    <row r="596" spans="1:13" s="81" customFormat="1" x14ac:dyDescent="0.25">
      <c r="A596" s="79">
        <v>593</v>
      </c>
      <c r="B596" s="79">
        <v>0</v>
      </c>
      <c r="C596" s="79">
        <v>0</v>
      </c>
      <c r="D596" s="94"/>
      <c r="E596" s="79">
        <v>800</v>
      </c>
      <c r="F596" s="79">
        <v>64.558727043983382</v>
      </c>
      <c r="G596" s="80">
        <v>2.4907309050721147</v>
      </c>
      <c r="H596" s="79">
        <v>-3.1974036166978062</v>
      </c>
      <c r="I596" s="80">
        <v>-3.5225279032435339</v>
      </c>
      <c r="J596" s="103">
        <v>1</v>
      </c>
      <c r="K596" s="103">
        <v>8.750499690327955E-2</v>
      </c>
      <c r="L596" s="103">
        <v>0.2467640912672483</v>
      </c>
      <c r="M596" s="103">
        <v>0.10869302423942009</v>
      </c>
    </row>
    <row r="597" spans="1:13" s="81" customFormat="1" x14ac:dyDescent="0.25">
      <c r="A597" s="79">
        <v>594</v>
      </c>
      <c r="B597" s="79">
        <v>0</v>
      </c>
      <c r="C597" s="79">
        <v>0</v>
      </c>
      <c r="D597" s="94"/>
      <c r="E597" s="79">
        <v>800</v>
      </c>
      <c r="F597" s="79">
        <v>64.583066316491553</v>
      </c>
      <c r="G597" s="80">
        <v>2.4906448734689159</v>
      </c>
      <c r="H597" s="79">
        <v>-11.751262065049319</v>
      </c>
      <c r="I597" s="80">
        <v>5.0313305451079779</v>
      </c>
      <c r="J597" s="103">
        <v>1</v>
      </c>
      <c r="K597" s="103">
        <v>8.7501974418933232E-2</v>
      </c>
      <c r="L597" s="103">
        <v>0.24675556786139169</v>
      </c>
      <c r="M597" s="103">
        <v>0.28741351978998442</v>
      </c>
    </row>
    <row r="598" spans="1:13" s="81" customFormat="1" x14ac:dyDescent="0.25">
      <c r="A598" s="79">
        <v>595</v>
      </c>
      <c r="B598" s="79">
        <v>0</v>
      </c>
      <c r="C598" s="79">
        <v>0</v>
      </c>
      <c r="D598" s="94"/>
      <c r="E598" s="79">
        <v>800</v>
      </c>
      <c r="F598" s="79">
        <v>64.607405588999725</v>
      </c>
      <c r="G598" s="80">
        <v>2.4905588510395251</v>
      </c>
      <c r="H598" s="79">
        <v>-11.751262065049319</v>
      </c>
      <c r="I598" s="80">
        <v>5.0313305451079779</v>
      </c>
      <c r="J598" s="103">
        <v>1</v>
      </c>
      <c r="K598" s="103">
        <v>8.7498952256883464E-2</v>
      </c>
      <c r="L598" s="103">
        <v>0.24674704536441139</v>
      </c>
      <c r="M598" s="103">
        <v>0.28741351978998442</v>
      </c>
    </row>
    <row r="599" spans="1:13" s="81" customFormat="1" x14ac:dyDescent="0.25">
      <c r="A599" s="79">
        <v>596</v>
      </c>
      <c r="B599" s="79">
        <v>0</v>
      </c>
      <c r="C599" s="79">
        <v>0</v>
      </c>
      <c r="D599" s="94"/>
      <c r="E599" s="79">
        <v>800</v>
      </c>
      <c r="F599" s="79">
        <v>64.631744861507897</v>
      </c>
      <c r="G599" s="80">
        <v>2.4904728377823004</v>
      </c>
      <c r="H599" s="79">
        <v>-3.1974036166978062</v>
      </c>
      <c r="I599" s="80">
        <v>-3.5225279032435339</v>
      </c>
      <c r="J599" s="103">
        <v>1</v>
      </c>
      <c r="K599" s="103">
        <v>8.7495930417072612E-2</v>
      </c>
      <c r="L599" s="103">
        <v>0.24673852377614469</v>
      </c>
      <c r="M599" s="103">
        <v>0.10869302423942009</v>
      </c>
    </row>
    <row r="600" spans="1:13" s="81" customFormat="1" x14ac:dyDescent="0.25">
      <c r="A600" s="79">
        <v>597</v>
      </c>
      <c r="B600" s="79">
        <v>0</v>
      </c>
      <c r="C600" s="79">
        <v>0</v>
      </c>
      <c r="D600" s="94"/>
      <c r="E600" s="79">
        <v>800</v>
      </c>
      <c r="F600" s="79">
        <v>64.656084134016069</v>
      </c>
      <c r="G600" s="80">
        <v>2.4903868336956059</v>
      </c>
      <c r="H600" s="79">
        <v>-3.1974036166978062</v>
      </c>
      <c r="I600" s="80">
        <v>-3.5225279032435339</v>
      </c>
      <c r="J600" s="103">
        <v>1</v>
      </c>
      <c r="K600" s="103">
        <v>8.7492908899443167E-2</v>
      </c>
      <c r="L600" s="103">
        <v>0.2467300030964297</v>
      </c>
      <c r="M600" s="103">
        <v>0.10869302423942009</v>
      </c>
    </row>
    <row r="601" spans="1:13" s="81" customFormat="1" x14ac:dyDescent="0.25">
      <c r="A601" s="79">
        <v>598</v>
      </c>
      <c r="B601" s="79">
        <v>0</v>
      </c>
      <c r="C601" s="79">
        <v>0</v>
      </c>
      <c r="D601" s="94"/>
      <c r="E601" s="79">
        <v>800</v>
      </c>
      <c r="F601" s="79">
        <v>64.680423406524241</v>
      </c>
      <c r="G601" s="80">
        <v>2.4903008387778001</v>
      </c>
      <c r="H601" s="79">
        <v>-11.751262065049319</v>
      </c>
      <c r="I601" s="80">
        <v>5.0313305451079779</v>
      </c>
      <c r="J601" s="103">
        <v>1</v>
      </c>
      <c r="K601" s="103">
        <v>8.7489887703937466E-2</v>
      </c>
      <c r="L601" s="103">
        <v>0.2467214833251036</v>
      </c>
      <c r="M601" s="103">
        <v>0.28741351978998442</v>
      </c>
    </row>
    <row r="602" spans="1:13" s="81" customFormat="1" x14ac:dyDescent="0.25">
      <c r="A602" s="79">
        <v>599</v>
      </c>
      <c r="B602" s="79">
        <v>0</v>
      </c>
      <c r="C602" s="79">
        <v>0</v>
      </c>
      <c r="D602" s="94"/>
      <c r="E602" s="79">
        <v>800</v>
      </c>
      <c r="F602" s="79">
        <v>64.756963569163901</v>
      </c>
      <c r="G602" s="80">
        <v>2.4900304686966539</v>
      </c>
      <c r="H602" s="79">
        <v>-11.751262065049319</v>
      </c>
      <c r="I602" s="80">
        <v>5.0313305451079779</v>
      </c>
      <c r="J602" s="103">
        <v>1</v>
      </c>
      <c r="K602" s="103">
        <v>8.7480388992910413E-2</v>
      </c>
      <c r="L602" s="103">
        <v>0.24669469696000729</v>
      </c>
      <c r="M602" s="103">
        <v>0.28741351978998442</v>
      </c>
    </row>
    <row r="603" spans="1:13" s="81" customFormat="1" x14ac:dyDescent="0.25">
      <c r="A603" s="79">
        <v>600</v>
      </c>
      <c r="B603" s="79">
        <v>0</v>
      </c>
      <c r="C603" s="79">
        <v>0</v>
      </c>
      <c r="D603" s="94"/>
      <c r="E603" s="79">
        <v>800</v>
      </c>
      <c r="F603" s="79">
        <v>64.781302841672073</v>
      </c>
      <c r="G603" s="80">
        <v>2.4899445117638548</v>
      </c>
      <c r="H603" s="79">
        <v>-2.2555359175629839</v>
      </c>
      <c r="I603" s="80">
        <v>-4.4643956023783549</v>
      </c>
      <c r="J603" s="103">
        <v>1</v>
      </c>
      <c r="K603" s="103">
        <v>8.7477369131903709E-2</v>
      </c>
      <c r="L603" s="103">
        <v>0.24668618095196851</v>
      </c>
      <c r="M603" s="103">
        <v>8.901406147088313E-2</v>
      </c>
    </row>
    <row r="604" spans="1:13" s="81" customFormat="1" x14ac:dyDescent="0.25">
      <c r="A604" s="79">
        <v>601</v>
      </c>
      <c r="B604" s="79">
        <v>0</v>
      </c>
      <c r="C604" s="79">
        <v>0</v>
      </c>
      <c r="D604" s="94"/>
      <c r="E604" s="79">
        <v>800</v>
      </c>
      <c r="F604" s="79">
        <v>64.799557818746209</v>
      </c>
      <c r="G604" s="80">
        <v>2.4898800482301953</v>
      </c>
      <c r="H604" s="79">
        <v>-2.4376576340372438</v>
      </c>
      <c r="I604" s="80">
        <v>-4.2822738859040959</v>
      </c>
      <c r="J604" s="103">
        <v>1</v>
      </c>
      <c r="K604" s="103">
        <v>8.7475104382507551E-2</v>
      </c>
      <c r="L604" s="103">
        <v>0.24667979435867129</v>
      </c>
      <c r="M604" s="103">
        <v>9.2819231221508564E-2</v>
      </c>
    </row>
    <row r="605" spans="1:13" s="81" customFormat="1" x14ac:dyDescent="0.25">
      <c r="A605" s="79">
        <v>602</v>
      </c>
      <c r="B605" s="79">
        <v>1</v>
      </c>
      <c r="C605" s="79">
        <v>1</v>
      </c>
      <c r="D605" s="94"/>
      <c r="E605" s="79">
        <v>800</v>
      </c>
      <c r="F605" s="79">
        <v>64.846848862094703</v>
      </c>
      <c r="G605" s="80">
        <v>2.4897130740214006</v>
      </c>
      <c r="H605" s="79">
        <v>-4.6956314513308186</v>
      </c>
      <c r="I605" s="80">
        <v>-2.0243000686105201</v>
      </c>
      <c r="J605" s="103">
        <v>1</v>
      </c>
      <c r="K605" s="103">
        <v>8.7469238201783761E-2</v>
      </c>
      <c r="L605" s="103">
        <v>0.2466632517290302</v>
      </c>
      <c r="M605" s="103">
        <v>0.39248035734867942</v>
      </c>
    </row>
    <row r="606" spans="1:13" s="81" customFormat="1" x14ac:dyDescent="0.25">
      <c r="A606" s="79">
        <v>603</v>
      </c>
      <c r="B606" s="79">
        <v>3.1767578124999329</v>
      </c>
      <c r="C606" s="79">
        <v>3.1767578124999329</v>
      </c>
      <c r="D606" s="94"/>
      <c r="E606" s="79">
        <v>800</v>
      </c>
      <c r="F606" s="79">
        <v>64.850121668538861</v>
      </c>
      <c r="G606" s="80">
        <v>2.4897015197451022</v>
      </c>
      <c r="H606" s="79">
        <v>-12.50752091709829</v>
      </c>
      <c r="I606" s="80">
        <v>5.7875893971569514</v>
      </c>
      <c r="J606" s="103">
        <v>1</v>
      </c>
      <c r="K606" s="103">
        <v>8.7468832273985761E-2</v>
      </c>
      <c r="L606" s="103">
        <v>0.2466621070126398</v>
      </c>
      <c r="M606" s="103">
        <v>2.059041354967921</v>
      </c>
    </row>
    <row r="607" spans="1:13" s="81" customFormat="1" x14ac:dyDescent="0.25">
      <c r="A607" s="79">
        <v>604</v>
      </c>
      <c r="B607" s="79">
        <v>8</v>
      </c>
      <c r="C607" s="79">
        <v>8</v>
      </c>
      <c r="D607" s="94"/>
      <c r="E607" s="79">
        <v>952.82466535503374</v>
      </c>
      <c r="F607" s="79">
        <v>64.82604758218875</v>
      </c>
      <c r="G607" s="80">
        <v>14.903399977942838</v>
      </c>
      <c r="H607" s="79">
        <v>-13.713399443911079</v>
      </c>
      <c r="I607" s="80">
        <v>6.9934679239697379</v>
      </c>
      <c r="J607" s="103">
        <v>1</v>
      </c>
      <c r="K607" s="103">
        <v>0.52359006999211177</v>
      </c>
      <c r="L607" s="103">
        <v>1.4765239973777551</v>
      </c>
      <c r="M607" s="103">
        <v>5.6728620134404908</v>
      </c>
    </row>
    <row r="608" spans="1:13" s="81" customFormat="1" x14ac:dyDescent="0.25">
      <c r="A608" s="79">
        <v>605</v>
      </c>
      <c r="B608" s="79">
        <v>12</v>
      </c>
      <c r="C608" s="79">
        <v>12</v>
      </c>
      <c r="D608" s="94"/>
      <c r="E608" s="79">
        <v>1429.2369980325509</v>
      </c>
      <c r="F608" s="79">
        <v>64.811272405289557</v>
      </c>
      <c r="G608" s="80">
        <v>21.98349183682992</v>
      </c>
      <c r="H608" s="79">
        <v>0</v>
      </c>
      <c r="I608" s="80">
        <v>-6.7199315199413396</v>
      </c>
      <c r="J608" s="103">
        <v>1</v>
      </c>
      <c r="K608" s="103">
        <v>0.77232967286338661</v>
      </c>
      <c r="L608" s="103">
        <v>2.1779696774747501</v>
      </c>
      <c r="M608" s="103">
        <v>8.6269679794827336</v>
      </c>
    </row>
    <row r="609" spans="1:13" s="81" customFormat="1" x14ac:dyDescent="0.25">
      <c r="A609" s="79">
        <v>606</v>
      </c>
      <c r="B609" s="79">
        <v>17.859863281250099</v>
      </c>
      <c r="C609" s="79">
        <v>17.859863281250099</v>
      </c>
      <c r="D609" s="94"/>
      <c r="E609" s="79">
        <v>1100.3784867859449</v>
      </c>
      <c r="F609" s="79">
        <v>64.800960409035966</v>
      </c>
      <c r="G609" s="80">
        <v>26.337924687175196</v>
      </c>
      <c r="H609" s="79">
        <v>0</v>
      </c>
      <c r="I609" s="80">
        <v>-6.7199315199413396</v>
      </c>
      <c r="J609" s="103">
        <v>2</v>
      </c>
      <c r="K609" s="103">
        <v>0.92531072445312879</v>
      </c>
      <c r="L609" s="103">
        <v>2.6093762429578229</v>
      </c>
      <c r="M609" s="103">
        <v>11.9509748835438</v>
      </c>
    </row>
    <row r="610" spans="1:13" s="81" customFormat="1" x14ac:dyDescent="0.25">
      <c r="A610" s="79">
        <v>607</v>
      </c>
      <c r="B610" s="79">
        <v>22.140136718749901</v>
      </c>
      <c r="C610" s="79">
        <v>22.140136718749901</v>
      </c>
      <c r="D610" s="94"/>
      <c r="E610" s="79">
        <v>1364.09387665294</v>
      </c>
      <c r="F610" s="79">
        <v>64.770150612467887</v>
      </c>
      <c r="G610" s="80">
        <v>33.937828907288733</v>
      </c>
      <c r="H610" s="79">
        <v>-5.0161793845204707</v>
      </c>
      <c r="I610" s="80">
        <v>-1.7037521354208689</v>
      </c>
      <c r="J610" s="103">
        <v>2</v>
      </c>
      <c r="K610" s="103">
        <v>1.1923125085045461</v>
      </c>
      <c r="L610" s="103">
        <v>3.3623212739828192</v>
      </c>
      <c r="M610" s="103">
        <v>15.898082763276911</v>
      </c>
    </row>
    <row r="611" spans="1:13" s="81" customFormat="1" x14ac:dyDescent="0.25">
      <c r="A611" s="79">
        <v>608</v>
      </c>
      <c r="B611" s="79">
        <v>29</v>
      </c>
      <c r="C611" s="79">
        <v>29</v>
      </c>
      <c r="D611" s="94"/>
      <c r="E611" s="79">
        <v>1786.7424634931911</v>
      </c>
      <c r="F611" s="79">
        <v>64.824970388476899</v>
      </c>
      <c r="G611" s="80">
        <v>56.270049467456488</v>
      </c>
      <c r="H611" s="79">
        <v>-5.8743622334693724</v>
      </c>
      <c r="I611" s="80">
        <v>-0.84556928647196727</v>
      </c>
      <c r="J611" s="103">
        <v>2</v>
      </c>
      <c r="K611" s="103">
        <v>1.976893808307487</v>
      </c>
      <c r="L611" s="103">
        <v>5.5748405394271119</v>
      </c>
      <c r="M611" s="103">
        <v>28.129043426689329</v>
      </c>
    </row>
    <row r="612" spans="1:13" s="81" customFormat="1" x14ac:dyDescent="0.25">
      <c r="A612" s="79">
        <v>609</v>
      </c>
      <c r="B612" s="79">
        <v>35</v>
      </c>
      <c r="C612" s="79">
        <v>35</v>
      </c>
      <c r="D612" s="94"/>
      <c r="E612" s="79">
        <v>1349.475213340042</v>
      </c>
      <c r="F612" s="79">
        <v>64.792756603232007</v>
      </c>
      <c r="G612" s="80">
        <v>36.109304397025724</v>
      </c>
      <c r="H612" s="79">
        <v>-6.6519005387827201</v>
      </c>
      <c r="I612" s="80">
        <v>-6.8030981158619497E-2</v>
      </c>
      <c r="J612" s="103">
        <v>3</v>
      </c>
      <c r="K612" s="103">
        <v>1.268601342283433</v>
      </c>
      <c r="L612" s="103">
        <v>3.5774557852392799</v>
      </c>
      <c r="M612" s="103">
        <v>17.181239026905061</v>
      </c>
    </row>
    <row r="613" spans="1:13" s="81" customFormat="1" x14ac:dyDescent="0.25">
      <c r="A613" s="79">
        <v>610</v>
      </c>
      <c r="B613" s="79">
        <v>37.107177734374872</v>
      </c>
      <c r="C613" s="79">
        <v>37.107177734374872</v>
      </c>
      <c r="D613" s="94"/>
      <c r="E613" s="79">
        <v>1430.720473986926</v>
      </c>
      <c r="F613" s="79">
        <v>64.895169231209664</v>
      </c>
      <c r="G613" s="80">
        <v>35.398944066098963</v>
      </c>
      <c r="H613" s="79">
        <v>-7.9342596270856278</v>
      </c>
      <c r="I613" s="80">
        <v>1.214328107144288</v>
      </c>
      <c r="J613" s="103">
        <v>3</v>
      </c>
      <c r="K613" s="103">
        <v>1.243644780965879</v>
      </c>
      <c r="L613" s="103">
        <v>3.5070782823237798</v>
      </c>
      <c r="M613" s="103">
        <v>16.628246885431079</v>
      </c>
    </row>
    <row r="614" spans="1:13" s="81" customFormat="1" x14ac:dyDescent="0.25">
      <c r="A614" s="79">
        <v>611</v>
      </c>
      <c r="B614" s="79">
        <v>42</v>
      </c>
      <c r="C614" s="79">
        <v>42</v>
      </c>
      <c r="D614" s="94"/>
      <c r="E614" s="79">
        <v>1619.370256008051</v>
      </c>
      <c r="F614" s="79">
        <v>65.024003385264905</v>
      </c>
      <c r="G614" s="80">
        <v>58.975216401142546</v>
      </c>
      <c r="H614" s="79">
        <v>-4.7826878600490152</v>
      </c>
      <c r="I614" s="80">
        <v>-1.9372436598923239</v>
      </c>
      <c r="J614" s="103">
        <v>3</v>
      </c>
      <c r="K614" s="103">
        <v>2.071932426760009</v>
      </c>
      <c r="L614" s="103">
        <v>5.8428494434632237</v>
      </c>
      <c r="M614" s="103">
        <v>29.93995109481067</v>
      </c>
    </row>
    <row r="615" spans="1:13" s="81" customFormat="1" x14ac:dyDescent="0.25">
      <c r="A615" s="79">
        <v>612</v>
      </c>
      <c r="B615" s="79">
        <v>46</v>
      </c>
      <c r="C615" s="79">
        <v>46</v>
      </c>
      <c r="D615" s="94"/>
      <c r="E615" s="79">
        <v>1307.256080893126</v>
      </c>
      <c r="F615" s="79">
        <v>65.101500053372447</v>
      </c>
      <c r="G615" s="80">
        <v>35.4376786995103</v>
      </c>
      <c r="H615" s="79">
        <v>-11.339600306932169</v>
      </c>
      <c r="I615" s="80">
        <v>4.6196687869908306</v>
      </c>
      <c r="J615" s="103">
        <v>4</v>
      </c>
      <c r="K615" s="103">
        <v>1.2450056160403571</v>
      </c>
      <c r="L615" s="103">
        <v>3.5109158372338061</v>
      </c>
      <c r="M615" s="103">
        <v>16.85825469499396</v>
      </c>
    </row>
    <row r="616" spans="1:13" s="81" customFormat="1" x14ac:dyDescent="0.25">
      <c r="A616" s="79">
        <v>613</v>
      </c>
      <c r="B616" s="79">
        <v>47.090698242187358</v>
      </c>
      <c r="C616" s="79">
        <v>47.090698242187358</v>
      </c>
      <c r="D616" s="94"/>
      <c r="E616" s="79">
        <v>1338.252209360928</v>
      </c>
      <c r="F616" s="79">
        <v>65.20906491536492</v>
      </c>
      <c r="G616" s="80">
        <v>20.616870389831838</v>
      </c>
      <c r="H616" s="79">
        <v>-7.8615391883051879</v>
      </c>
      <c r="I616" s="80">
        <v>1.1416076683638481</v>
      </c>
      <c r="J616" s="103">
        <v>4</v>
      </c>
      <c r="K616" s="103">
        <v>0.72431717771828774</v>
      </c>
      <c r="L616" s="103">
        <v>2.0425744411655709</v>
      </c>
      <c r="M616" s="103">
        <v>8.0669311989178585</v>
      </c>
    </row>
    <row r="617" spans="1:13" s="81" customFormat="1" x14ac:dyDescent="0.25">
      <c r="A617" s="79">
        <v>614</v>
      </c>
      <c r="B617" s="79">
        <v>48</v>
      </c>
      <c r="C617" s="79">
        <v>48</v>
      </c>
      <c r="D617" s="94"/>
      <c r="E617" s="79">
        <v>1364.093301801523</v>
      </c>
      <c r="F617" s="79">
        <v>65.301630540505514</v>
      </c>
      <c r="G617" s="80">
        <v>25.331976984183431</v>
      </c>
      <c r="H617" s="79">
        <v>-7.8615391883051879</v>
      </c>
      <c r="I617" s="80">
        <v>1.1416076683638481</v>
      </c>
      <c r="J617" s="103">
        <v>4</v>
      </c>
      <c r="K617" s="103">
        <v>0.88996951177700179</v>
      </c>
      <c r="L617" s="103">
        <v>2.5097140232111448</v>
      </c>
      <c r="M617" s="103">
        <v>10.82752605049285</v>
      </c>
    </row>
    <row r="618" spans="1:13" s="81" customFormat="1" x14ac:dyDescent="0.25">
      <c r="A618" s="79">
        <v>615</v>
      </c>
      <c r="B618" s="79">
        <v>49</v>
      </c>
      <c r="C618" s="79">
        <v>49</v>
      </c>
      <c r="D618" s="94"/>
      <c r="E618" s="79">
        <v>1392.511912255721</v>
      </c>
      <c r="F618" s="79">
        <v>65.375849080533584</v>
      </c>
      <c r="G618" s="80">
        <v>21.940187014542225</v>
      </c>
      <c r="H618" s="79">
        <v>-7.8615391883051879</v>
      </c>
      <c r="I618" s="80">
        <v>1.1416076683638481</v>
      </c>
      <c r="J618" s="103">
        <v>4</v>
      </c>
      <c r="K618" s="103">
        <v>0.77080827674128249</v>
      </c>
      <c r="L618" s="103">
        <v>2.1736793404104171</v>
      </c>
      <c r="M618" s="103">
        <v>8.7125802300810005</v>
      </c>
    </row>
    <row r="619" spans="1:13" s="81" customFormat="1" x14ac:dyDescent="0.25">
      <c r="A619" s="79">
        <v>616</v>
      </c>
      <c r="B619" s="79">
        <v>49</v>
      </c>
      <c r="C619" s="79">
        <v>49</v>
      </c>
      <c r="D619" s="94"/>
      <c r="E619" s="79">
        <v>1392.511912255721</v>
      </c>
      <c r="F619" s="79">
        <v>65.495591309749472</v>
      </c>
      <c r="G619" s="80">
        <v>8.5383352459113713</v>
      </c>
      <c r="H619" s="79">
        <v>0</v>
      </c>
      <c r="I619" s="80">
        <v>-6.7199315199413396</v>
      </c>
      <c r="J619" s="103">
        <v>4</v>
      </c>
      <c r="K619" s="103">
        <v>0.29997098350976009</v>
      </c>
      <c r="L619" s="103">
        <v>0.84591817349752352</v>
      </c>
      <c r="M619" s="103">
        <v>0.45508739600868642</v>
      </c>
    </row>
    <row r="620" spans="1:13" s="81" customFormat="1" x14ac:dyDescent="0.25">
      <c r="A620" s="79">
        <v>617</v>
      </c>
      <c r="B620" s="79">
        <v>48</v>
      </c>
      <c r="C620" s="79">
        <v>48</v>
      </c>
      <c r="D620" s="94"/>
      <c r="E620" s="79">
        <v>1364.093301801523</v>
      </c>
      <c r="F620" s="79">
        <v>65.593015948052866</v>
      </c>
      <c r="G620" s="80">
        <v>11.14805289516616</v>
      </c>
      <c r="H620" s="79">
        <v>-9.2194584760665208</v>
      </c>
      <c r="I620" s="80">
        <v>2.4995269561251812</v>
      </c>
      <c r="J620" s="103">
        <v>4</v>
      </c>
      <c r="K620" s="103">
        <v>0.39165625322373682</v>
      </c>
      <c r="L620" s="103">
        <v>1.104470634090938</v>
      </c>
      <c r="M620" s="103">
        <v>2.1893849783916979</v>
      </c>
    </row>
    <row r="621" spans="1:13" s="81" customFormat="1" x14ac:dyDescent="0.25">
      <c r="A621" s="79">
        <v>618</v>
      </c>
      <c r="B621" s="79">
        <v>48</v>
      </c>
      <c r="C621" s="79">
        <v>48</v>
      </c>
      <c r="D621" s="94"/>
      <c r="E621" s="79">
        <v>1364.093301801523</v>
      </c>
      <c r="F621" s="79">
        <v>65.675287983500297</v>
      </c>
      <c r="G621" s="80">
        <v>12.281371513189688</v>
      </c>
      <c r="H621" s="79">
        <v>-9.0596687415952175</v>
      </c>
      <c r="I621" s="80">
        <v>2.3397372216538779</v>
      </c>
      <c r="J621" s="103">
        <v>4</v>
      </c>
      <c r="K621" s="103">
        <v>0.43147229355094618</v>
      </c>
      <c r="L621" s="103">
        <v>1.216751867813668</v>
      </c>
      <c r="M621" s="103">
        <v>2.8929828586841411</v>
      </c>
    </row>
    <row r="622" spans="1:13" s="81" customFormat="1" x14ac:dyDescent="0.25">
      <c r="A622" s="79">
        <v>619</v>
      </c>
      <c r="B622" s="79">
        <v>47</v>
      </c>
      <c r="C622" s="79">
        <v>47</v>
      </c>
      <c r="D622" s="94"/>
      <c r="E622" s="79">
        <v>1335.6746913473251</v>
      </c>
      <c r="F622" s="79">
        <v>65.757560018947729</v>
      </c>
      <c r="G622" s="80">
        <v>5.7307224487308313</v>
      </c>
      <c r="H622" s="79">
        <v>-26.210266849750749</v>
      </c>
      <c r="I622" s="80">
        <v>19.490335329809412</v>
      </c>
      <c r="J622" s="103">
        <v>4</v>
      </c>
      <c r="K622" s="103">
        <v>0.20133321070877661</v>
      </c>
      <c r="L622" s="103">
        <v>0.56775965419874996</v>
      </c>
      <c r="M622" s="103">
        <v>-1.090913676131485</v>
      </c>
    </row>
    <row r="623" spans="1:13" s="81" customFormat="1" x14ac:dyDescent="0.25">
      <c r="A623" s="79">
        <v>620</v>
      </c>
      <c r="B623" s="79">
        <v>46</v>
      </c>
      <c r="C623" s="79">
        <v>46</v>
      </c>
      <c r="D623" s="94"/>
      <c r="E623" s="79">
        <v>1307.256080893126</v>
      </c>
      <c r="F623" s="79">
        <v>65.838705876315089</v>
      </c>
      <c r="G623" s="80">
        <v>6.747550795431553</v>
      </c>
      <c r="H623" s="79">
        <v>0</v>
      </c>
      <c r="I623" s="80">
        <v>-6.7199315199413396</v>
      </c>
      <c r="J623" s="103">
        <v>4</v>
      </c>
      <c r="K623" s="103">
        <v>0.23705668495002041</v>
      </c>
      <c r="L623" s="103">
        <v>0.66849985155905733</v>
      </c>
      <c r="M623" s="103">
        <v>-0.34531595004677001</v>
      </c>
    </row>
    <row r="624" spans="1:13" s="81" customFormat="1" x14ac:dyDescent="0.25">
      <c r="A624" s="79">
        <v>621</v>
      </c>
      <c r="B624" s="79">
        <v>45</v>
      </c>
      <c r="C624" s="79">
        <v>45</v>
      </c>
      <c r="D624" s="94"/>
      <c r="E624" s="79">
        <v>1278.837470438928</v>
      </c>
      <c r="F624" s="79">
        <v>65.918659228670535</v>
      </c>
      <c r="G624" s="80">
        <v>5.9575804801160199</v>
      </c>
      <c r="H624" s="79">
        <v>-36.649019901173972</v>
      </c>
      <c r="I624" s="80">
        <v>29.929088381232631</v>
      </c>
      <c r="J624" s="103">
        <v>4</v>
      </c>
      <c r="K624" s="103">
        <v>0.2093032452449925</v>
      </c>
      <c r="L624" s="103">
        <v>0.59023515159087891</v>
      </c>
      <c r="M624" s="103">
        <v>-0.73303456537182277</v>
      </c>
    </row>
    <row r="625" spans="1:13" s="81" customFormat="1" x14ac:dyDescent="0.25">
      <c r="A625" s="79">
        <v>622</v>
      </c>
      <c r="B625" s="79">
        <v>44</v>
      </c>
      <c r="C625" s="79">
        <v>44</v>
      </c>
      <c r="D625" s="94"/>
      <c r="E625" s="79">
        <v>1250.4188599847289</v>
      </c>
      <c r="F625" s="79">
        <v>65.997486402945896</v>
      </c>
      <c r="G625" s="80">
        <v>9.1540414518152833</v>
      </c>
      <c r="H625" s="79">
        <v>0</v>
      </c>
      <c r="I625" s="80">
        <v>-6.7199315199413396</v>
      </c>
      <c r="J625" s="103">
        <v>4</v>
      </c>
      <c r="K625" s="103">
        <v>0.32160213183302377</v>
      </c>
      <c r="L625" s="103">
        <v>0.90691801176912701</v>
      </c>
      <c r="M625" s="103">
        <v>1.3554295808704191</v>
      </c>
    </row>
    <row r="626" spans="1:13" s="81" customFormat="1" x14ac:dyDescent="0.25">
      <c r="A626" s="79">
        <v>623</v>
      </c>
      <c r="B626" s="79">
        <v>44</v>
      </c>
      <c r="C626" s="79">
        <v>44</v>
      </c>
      <c r="D626" s="94"/>
      <c r="E626" s="79">
        <v>1250.4188599847289</v>
      </c>
      <c r="F626" s="79">
        <v>66.077439755301342</v>
      </c>
      <c r="G626" s="80">
        <v>14.74826838138164</v>
      </c>
      <c r="H626" s="79">
        <v>-1.0413707088488511</v>
      </c>
      <c r="I626" s="80">
        <v>-5.6785608110924883</v>
      </c>
      <c r="J626" s="103">
        <v>4</v>
      </c>
      <c r="K626" s="103">
        <v>0.51813994695832888</v>
      </c>
      <c r="L626" s="103">
        <v>1.461154650422487</v>
      </c>
      <c r="M626" s="103">
        <v>4.7802861296711656</v>
      </c>
    </row>
    <row r="627" spans="1:13" s="81" customFormat="1" x14ac:dyDescent="0.25">
      <c r="A627" s="79">
        <v>624</v>
      </c>
      <c r="B627" s="79">
        <v>44</v>
      </c>
      <c r="C627" s="79">
        <v>44</v>
      </c>
      <c r="D627" s="94"/>
      <c r="E627" s="79">
        <v>1250.4188599847289</v>
      </c>
      <c r="F627" s="79">
        <v>66.173442079478434</v>
      </c>
      <c r="G627" s="80">
        <v>12.052126030612145</v>
      </c>
      <c r="H627" s="79">
        <v>-1.605273451246608</v>
      </c>
      <c r="I627" s="80">
        <v>-5.1146580686947312</v>
      </c>
      <c r="J627" s="103">
        <v>4</v>
      </c>
      <c r="K627" s="103">
        <v>0.42341838246718022</v>
      </c>
      <c r="L627" s="103">
        <v>1.194039838557448</v>
      </c>
      <c r="M627" s="103">
        <v>3.137808553959621</v>
      </c>
    </row>
    <row r="628" spans="1:13" s="81" customFormat="1" x14ac:dyDescent="0.25">
      <c r="A628" s="79">
        <v>625</v>
      </c>
      <c r="B628" s="79">
        <v>44</v>
      </c>
      <c r="C628" s="79">
        <v>44</v>
      </c>
      <c r="D628" s="94"/>
      <c r="E628" s="79">
        <v>1250.4188599847289</v>
      </c>
      <c r="F628" s="79">
        <v>66.249986701652318</v>
      </c>
      <c r="G628" s="80">
        <v>17.286720689225991</v>
      </c>
      <c r="H628" s="79">
        <v>0</v>
      </c>
      <c r="I628" s="80">
        <v>-6.7199315199413396</v>
      </c>
      <c r="J628" s="103">
        <v>4</v>
      </c>
      <c r="K628" s="103">
        <v>0.60732150442192467</v>
      </c>
      <c r="L628" s="103">
        <v>1.712646642469827</v>
      </c>
      <c r="M628" s="103">
        <v>6.3159034492771164</v>
      </c>
    </row>
    <row r="629" spans="1:13" s="81" customFormat="1" x14ac:dyDescent="0.25">
      <c r="A629" s="79">
        <v>626</v>
      </c>
      <c r="B629" s="79">
        <v>45</v>
      </c>
      <c r="C629" s="79">
        <v>45</v>
      </c>
      <c r="D629" s="94"/>
      <c r="E629" s="79">
        <v>1278.837470438928</v>
      </c>
      <c r="F629" s="79">
        <v>66.349974881883185</v>
      </c>
      <c r="G629" s="80">
        <v>24.658386810850097</v>
      </c>
      <c r="H629" s="79">
        <v>-0.75648188527873972</v>
      </c>
      <c r="I629" s="80">
        <v>-5.9634496346625996</v>
      </c>
      <c r="J629" s="103">
        <v>4</v>
      </c>
      <c r="K629" s="103">
        <v>0.86630476906570264</v>
      </c>
      <c r="L629" s="103">
        <v>2.4429794487652812</v>
      </c>
      <c r="M629" s="103">
        <v>10.640377246993999</v>
      </c>
    </row>
    <row r="630" spans="1:13" s="81" customFormat="1" x14ac:dyDescent="0.25">
      <c r="A630" s="79">
        <v>627</v>
      </c>
      <c r="B630" s="79">
        <v>46</v>
      </c>
      <c r="C630" s="79">
        <v>46</v>
      </c>
      <c r="D630" s="94"/>
      <c r="E630" s="79">
        <v>1307.256080893126</v>
      </c>
      <c r="F630" s="79">
        <v>66.421257021569801</v>
      </c>
      <c r="G630" s="80">
        <v>18.203462440892366</v>
      </c>
      <c r="H630" s="79">
        <v>0</v>
      </c>
      <c r="I630" s="80">
        <v>-6.7199315199413396</v>
      </c>
      <c r="J630" s="103">
        <v>4</v>
      </c>
      <c r="K630" s="103">
        <v>0.63952871073928097</v>
      </c>
      <c r="L630" s="103">
        <v>1.8034709642847719</v>
      </c>
      <c r="M630" s="103">
        <v>6.7062683379908501</v>
      </c>
    </row>
    <row r="631" spans="1:13" s="81" customFormat="1" x14ac:dyDescent="0.25">
      <c r="A631" s="79">
        <v>628</v>
      </c>
      <c r="B631" s="79">
        <v>46</v>
      </c>
      <c r="C631" s="79">
        <v>46</v>
      </c>
      <c r="D631" s="94"/>
      <c r="E631" s="79">
        <v>1307.256080893126</v>
      </c>
      <c r="F631" s="79">
        <v>66.521245201800667</v>
      </c>
      <c r="G631" s="80">
        <v>13.049457968043754</v>
      </c>
      <c r="H631" s="79">
        <v>-2.495933175228469</v>
      </c>
      <c r="I631" s="80">
        <v>-4.2239983447128697</v>
      </c>
      <c r="J631" s="103">
        <v>4</v>
      </c>
      <c r="K631" s="103">
        <v>0.45845690385814031</v>
      </c>
      <c r="L631" s="103">
        <v>1.292848468879956</v>
      </c>
      <c r="M631" s="103">
        <v>3.565160971574401</v>
      </c>
    </row>
    <row r="632" spans="1:13" s="81" customFormat="1" x14ac:dyDescent="0.25">
      <c r="A632" s="79">
        <v>629</v>
      </c>
      <c r="B632" s="79">
        <v>46</v>
      </c>
      <c r="C632" s="79">
        <v>46</v>
      </c>
      <c r="D632" s="94"/>
      <c r="E632" s="79">
        <v>1307.256080893126</v>
      </c>
      <c r="F632" s="79">
        <v>66.596954083722224</v>
      </c>
      <c r="G632" s="80">
        <v>14.759795935459435</v>
      </c>
      <c r="H632" s="79">
        <v>0</v>
      </c>
      <c r="I632" s="80">
        <v>-6.7199315199413396</v>
      </c>
      <c r="J632" s="103">
        <v>4</v>
      </c>
      <c r="K632" s="103">
        <v>0.51854493594442364</v>
      </c>
      <c r="L632" s="103">
        <v>1.462296719363275</v>
      </c>
      <c r="M632" s="103">
        <v>4.6134992708762219</v>
      </c>
    </row>
    <row r="633" spans="1:13" s="81" customFormat="1" x14ac:dyDescent="0.25">
      <c r="A633" s="79">
        <v>630</v>
      </c>
      <c r="B633" s="79">
        <v>46</v>
      </c>
      <c r="C633" s="79">
        <v>46</v>
      </c>
      <c r="D633" s="94"/>
      <c r="E633" s="79">
        <v>1307.256080893126</v>
      </c>
      <c r="F633" s="79">
        <v>66.692956407899317</v>
      </c>
      <c r="G633" s="80">
        <v>13.051056978613673</v>
      </c>
      <c r="H633" s="79">
        <v>-7.938036926256208</v>
      </c>
      <c r="I633" s="80">
        <v>1.218105406314868</v>
      </c>
      <c r="J633" s="103">
        <v>4</v>
      </c>
      <c r="K633" s="103">
        <v>0.45851308070754793</v>
      </c>
      <c r="L633" s="103">
        <v>1.2930068875952849</v>
      </c>
      <c r="M633" s="103">
        <v>3.567257604100301</v>
      </c>
    </row>
    <row r="634" spans="1:13" s="81" customFormat="1" x14ac:dyDescent="0.25">
      <c r="A634" s="79">
        <v>631</v>
      </c>
      <c r="B634" s="79">
        <v>46</v>
      </c>
      <c r="C634" s="79">
        <v>46</v>
      </c>
      <c r="D634" s="94"/>
      <c r="E634" s="79">
        <v>1307.256080893126</v>
      </c>
      <c r="F634" s="79">
        <v>66.769501030073201</v>
      </c>
      <c r="G634" s="80">
        <v>19.195039724130275</v>
      </c>
      <c r="H634" s="79">
        <v>-7.6751178425737976</v>
      </c>
      <c r="I634" s="80">
        <v>0.95518632263245884</v>
      </c>
      <c r="J634" s="103">
        <v>4</v>
      </c>
      <c r="K634" s="103">
        <v>0.67436505814333081</v>
      </c>
      <c r="L634" s="103">
        <v>1.9017094639641929</v>
      </c>
      <c r="M634" s="103">
        <v>7.307522019318772</v>
      </c>
    </row>
    <row r="635" spans="1:13" s="81" customFormat="1" x14ac:dyDescent="0.25">
      <c r="A635" s="79">
        <v>632</v>
      </c>
      <c r="B635" s="79">
        <v>47</v>
      </c>
      <c r="C635" s="79">
        <v>47</v>
      </c>
      <c r="D635" s="94"/>
      <c r="E635" s="79">
        <v>1335.6746913473251</v>
      </c>
      <c r="F635" s="79">
        <v>66.849682094324763</v>
      </c>
      <c r="G635" s="80">
        <v>23.312509982056287</v>
      </c>
      <c r="H635" s="79">
        <v>-7.8615391883051879</v>
      </c>
      <c r="I635" s="80">
        <v>1.1416076683638481</v>
      </c>
      <c r="J635" s="103">
        <v>4</v>
      </c>
      <c r="K635" s="103">
        <v>0.81902107916729983</v>
      </c>
      <c r="L635" s="103">
        <v>2.3096394432517848</v>
      </c>
      <c r="M635" s="103">
        <v>9.704001774856593</v>
      </c>
    </row>
    <row r="636" spans="1:13" s="81" customFormat="1" x14ac:dyDescent="0.25">
      <c r="A636" s="79">
        <v>633</v>
      </c>
      <c r="B636" s="79">
        <v>48</v>
      </c>
      <c r="C636" s="79">
        <v>48</v>
      </c>
      <c r="D636" s="94"/>
      <c r="E636" s="79">
        <v>1364.093301801523</v>
      </c>
      <c r="F636" s="79">
        <v>66.949665007634664</v>
      </c>
      <c r="G636" s="80">
        <v>30.445275784454452</v>
      </c>
      <c r="H636" s="79">
        <v>-10.434939416239651</v>
      </c>
      <c r="I636" s="80">
        <v>3.7150078962983089</v>
      </c>
      <c r="J636" s="103">
        <v>4</v>
      </c>
      <c r="K636" s="103">
        <v>1.069611236530204</v>
      </c>
      <c r="L636" s="103">
        <v>3.0163036870151738</v>
      </c>
      <c r="M636" s="103">
        <v>13.869014234751139</v>
      </c>
    </row>
    <row r="637" spans="1:13" s="81" customFormat="1" x14ac:dyDescent="0.25">
      <c r="A637" s="79">
        <v>634</v>
      </c>
      <c r="B637" s="79">
        <v>50</v>
      </c>
      <c r="C637" s="79">
        <v>50</v>
      </c>
      <c r="D637" s="94"/>
      <c r="E637" s="79">
        <v>1420.9305227099201</v>
      </c>
      <c r="F637" s="79">
        <v>67.045517244655287</v>
      </c>
      <c r="G637" s="80">
        <v>30.202963406301787</v>
      </c>
      <c r="H637" s="79">
        <v>-10.434939416239651</v>
      </c>
      <c r="I637" s="80">
        <v>3.7150078962983089</v>
      </c>
      <c r="J637" s="103">
        <v>4</v>
      </c>
      <c r="K637" s="103">
        <v>1.0610982559200961</v>
      </c>
      <c r="L637" s="103">
        <v>2.9922970816946708</v>
      </c>
      <c r="M637" s="103">
        <v>13.60113074558992</v>
      </c>
    </row>
    <row r="638" spans="1:13" s="81" customFormat="1" x14ac:dyDescent="0.25">
      <c r="A638" s="79">
        <v>635</v>
      </c>
      <c r="B638" s="79">
        <v>51</v>
      </c>
      <c r="C638" s="79">
        <v>51</v>
      </c>
      <c r="D638" s="94"/>
      <c r="E638" s="79">
        <v>1449.349133164118</v>
      </c>
      <c r="F638" s="79">
        <v>67.137161879527667</v>
      </c>
      <c r="G638" s="80">
        <v>30.582284010531858</v>
      </c>
      <c r="H638" s="79">
        <v>-1.8810809678881351</v>
      </c>
      <c r="I638" s="80">
        <v>-4.8388505520532048</v>
      </c>
      <c r="J638" s="103">
        <v>4</v>
      </c>
      <c r="K638" s="103">
        <v>1.0744246446644239</v>
      </c>
      <c r="L638" s="103">
        <v>3.0298774979536751</v>
      </c>
      <c r="M638" s="103">
        <v>13.76016914188663</v>
      </c>
    </row>
    <row r="639" spans="1:13" s="81" customFormat="1" x14ac:dyDescent="0.25">
      <c r="A639" s="79">
        <v>636</v>
      </c>
      <c r="B639" s="79">
        <v>52.847167968749808</v>
      </c>
      <c r="C639" s="79">
        <v>52.847167968749808</v>
      </c>
      <c r="D639" s="94"/>
      <c r="E639" s="79">
        <v>1501.8430801114921</v>
      </c>
      <c r="F639" s="79">
        <v>67.226097743536258</v>
      </c>
      <c r="G639" s="80">
        <v>29.013127270303222</v>
      </c>
      <c r="H639" s="79">
        <v>-0.1023362446920059</v>
      </c>
      <c r="I639" s="80">
        <v>-6.6175952752493341</v>
      </c>
      <c r="J639" s="103">
        <v>4</v>
      </c>
      <c r="K639" s="103">
        <v>1.0192966276575079</v>
      </c>
      <c r="L639" s="103">
        <v>2.8744164899941711</v>
      </c>
      <c r="M639" s="103">
        <v>12.687839378862209</v>
      </c>
    </row>
    <row r="640" spans="1:13" s="81" customFormat="1" x14ac:dyDescent="0.25">
      <c r="A640" s="79">
        <v>637</v>
      </c>
      <c r="B640" s="79">
        <v>53</v>
      </c>
      <c r="C640" s="79">
        <v>53</v>
      </c>
      <c r="D640" s="94"/>
      <c r="E640" s="79">
        <v>1506.1863540725151</v>
      </c>
      <c r="F640" s="79">
        <v>67.294449114617123</v>
      </c>
      <c r="G640" s="80">
        <v>15.132351185725639</v>
      </c>
      <c r="H640" s="79">
        <v>-7.353497388715569</v>
      </c>
      <c r="I640" s="80">
        <v>0.63356586877422938</v>
      </c>
      <c r="J640" s="103">
        <v>4</v>
      </c>
      <c r="K640" s="103">
        <v>0.53163364253832235</v>
      </c>
      <c r="L640" s="103">
        <v>1.4992068719580689</v>
      </c>
      <c r="M640" s="103">
        <v>4.172415492958705</v>
      </c>
    </row>
    <row r="641" spans="1:13" s="81" customFormat="1" x14ac:dyDescent="0.25">
      <c r="A641" s="79">
        <v>638</v>
      </c>
      <c r="B641" s="79">
        <v>53</v>
      </c>
      <c r="C641" s="79">
        <v>53</v>
      </c>
      <c r="D641" s="94"/>
      <c r="E641" s="79">
        <v>1506.1863540725151</v>
      </c>
      <c r="F641" s="79">
        <v>67.338786945496182</v>
      </c>
      <c r="G641" s="80">
        <v>19.60283982909289</v>
      </c>
      <c r="H641" s="79">
        <v>-9.0890006686189384</v>
      </c>
      <c r="I641" s="80">
        <v>2.3690691486775992</v>
      </c>
      <c r="J641" s="103">
        <v>4</v>
      </c>
      <c r="K641" s="103">
        <v>0.68869199601094333</v>
      </c>
      <c r="L641" s="103">
        <v>1.9421114287508601</v>
      </c>
      <c r="M641" s="103">
        <v>6.9442767847082001</v>
      </c>
    </row>
    <row r="642" spans="1:13" s="81" customFormat="1" x14ac:dyDescent="0.25">
      <c r="A642" s="79">
        <v>639</v>
      </c>
      <c r="B642" s="79">
        <v>53</v>
      </c>
      <c r="C642" s="79">
        <v>53</v>
      </c>
      <c r="D642" s="94"/>
      <c r="E642" s="79">
        <v>1506.1863540725151</v>
      </c>
      <c r="F642" s="79">
        <v>67.380059276391506</v>
      </c>
      <c r="G642" s="80">
        <v>11.505273644731941</v>
      </c>
      <c r="H642" s="79">
        <v>-8.4330708908155696</v>
      </c>
      <c r="I642" s="80">
        <v>1.71313937087423</v>
      </c>
      <c r="J642" s="103">
        <v>4</v>
      </c>
      <c r="K642" s="103">
        <v>0.40420622420650582</v>
      </c>
      <c r="L642" s="103">
        <v>1.1398615522623461</v>
      </c>
      <c r="M642" s="103">
        <v>1.9016382741356901</v>
      </c>
    </row>
    <row r="643" spans="1:13" s="81" customFormat="1" x14ac:dyDescent="0.25">
      <c r="A643" s="79">
        <v>640</v>
      </c>
      <c r="B643" s="79">
        <v>52</v>
      </c>
      <c r="C643" s="79">
        <v>52</v>
      </c>
      <c r="D643" s="94"/>
      <c r="E643" s="79">
        <v>1477.767743618316</v>
      </c>
      <c r="F643" s="79">
        <v>67.405282635465184</v>
      </c>
      <c r="G643" s="80">
        <v>10.131367156015191</v>
      </c>
      <c r="H643" s="79">
        <v>-10.58039003417003</v>
      </c>
      <c r="I643" s="80">
        <v>3.8604585142286871</v>
      </c>
      <c r="J643" s="103">
        <v>4</v>
      </c>
      <c r="K643" s="103">
        <v>0.35593778910750262</v>
      </c>
      <c r="L643" s="103">
        <v>1.0037445652831569</v>
      </c>
      <c r="M643" s="103">
        <v>1.1460555616890289</v>
      </c>
    </row>
    <row r="644" spans="1:13" s="81" customFormat="1" x14ac:dyDescent="0.25">
      <c r="A644" s="79">
        <v>641</v>
      </c>
      <c r="B644" s="79">
        <v>52</v>
      </c>
      <c r="C644" s="79">
        <v>52</v>
      </c>
      <c r="D644" s="94"/>
      <c r="E644" s="79">
        <v>1477.767743618316</v>
      </c>
      <c r="F644" s="79">
        <v>67.448527493199549</v>
      </c>
      <c r="G644" s="80">
        <v>23.514920786618628</v>
      </c>
      <c r="H644" s="79">
        <v>-7.8615391883051879</v>
      </c>
      <c r="I644" s="80">
        <v>1.1416076683638481</v>
      </c>
      <c r="J644" s="103">
        <v>4</v>
      </c>
      <c r="K644" s="103">
        <v>0.82613222746130044</v>
      </c>
      <c r="L644" s="103">
        <v>2.3296928814408671</v>
      </c>
      <c r="M644" s="103">
        <v>9.4319068484404962</v>
      </c>
    </row>
    <row r="645" spans="1:13" s="81" customFormat="1" x14ac:dyDescent="0.25">
      <c r="A645" s="79">
        <v>642</v>
      </c>
      <c r="B645" s="79">
        <v>52.78649902343799</v>
      </c>
      <c r="C645" s="79">
        <v>52.78649902343799</v>
      </c>
      <c r="D645" s="94"/>
      <c r="E645" s="79">
        <v>1500.118952988008</v>
      </c>
      <c r="F645" s="79">
        <v>67.510104085792648</v>
      </c>
      <c r="G645" s="80">
        <v>21.566929184452611</v>
      </c>
      <c r="H645" s="79">
        <v>-0.35034614394216451</v>
      </c>
      <c r="I645" s="80">
        <v>-6.3695853759991756</v>
      </c>
      <c r="J645" s="103">
        <v>4</v>
      </c>
      <c r="K645" s="103">
        <v>0.75769488693285147</v>
      </c>
      <c r="L645" s="103">
        <v>2.1366995811506411</v>
      </c>
      <c r="M645" s="103">
        <v>8.1729748866096408</v>
      </c>
    </row>
    <row r="646" spans="1:13" s="81" customFormat="1" x14ac:dyDescent="0.25">
      <c r="A646" s="79">
        <v>643</v>
      </c>
      <c r="B646" s="79">
        <v>53</v>
      </c>
      <c r="C646" s="79">
        <v>53</v>
      </c>
      <c r="D646" s="94"/>
      <c r="E646" s="79">
        <v>1506.1863540725151</v>
      </c>
      <c r="F646" s="79">
        <v>67.597976198788203</v>
      </c>
      <c r="G646" s="80">
        <v>22.652126217555047</v>
      </c>
      <c r="H646" s="79">
        <v>-7.8615391883051879</v>
      </c>
      <c r="I646" s="80">
        <v>1.1416076683638481</v>
      </c>
      <c r="J646" s="103">
        <v>4</v>
      </c>
      <c r="K646" s="103">
        <v>0.79582030739786458</v>
      </c>
      <c r="L646" s="103">
        <v>2.2442132668619781</v>
      </c>
      <c r="M646" s="103">
        <v>8.8189003275715567</v>
      </c>
    </row>
    <row r="647" spans="1:13" s="81" customFormat="1" x14ac:dyDescent="0.25">
      <c r="A647" s="79">
        <v>644</v>
      </c>
      <c r="B647" s="79">
        <v>54</v>
      </c>
      <c r="C647" s="79">
        <v>54</v>
      </c>
      <c r="D647" s="94"/>
      <c r="E647" s="79">
        <v>1534.604964526713</v>
      </c>
      <c r="F647" s="79">
        <v>67.641531292720614</v>
      </c>
      <c r="G647" s="80">
        <v>29.038622378674528</v>
      </c>
      <c r="H647" s="79">
        <v>-7.8615391883051879</v>
      </c>
      <c r="I647" s="80">
        <v>1.1416076683638481</v>
      </c>
      <c r="J647" s="103">
        <v>4</v>
      </c>
      <c r="K647" s="103">
        <v>1.0201923283430121</v>
      </c>
      <c r="L647" s="103">
        <v>2.876942365927293</v>
      </c>
      <c r="M647" s="103">
        <v>12.615878589242961</v>
      </c>
    </row>
    <row r="648" spans="1:13" s="81" customFormat="1" x14ac:dyDescent="0.25">
      <c r="A648" s="79">
        <v>645</v>
      </c>
      <c r="B648" s="79">
        <v>55</v>
      </c>
      <c r="C648" s="79">
        <v>55</v>
      </c>
      <c r="D648" s="94"/>
      <c r="E648" s="79">
        <v>1563.0235749809119</v>
      </c>
      <c r="F648" s="79">
        <v>67.659165623842242</v>
      </c>
      <c r="G648" s="80">
        <v>29.810313885254903</v>
      </c>
      <c r="H648" s="79">
        <v>-7.8615391883051879</v>
      </c>
      <c r="I648" s="80">
        <v>1.1416076683638481</v>
      </c>
      <c r="J648" s="103">
        <v>4</v>
      </c>
      <c r="K648" s="103">
        <v>1.047303592251968</v>
      </c>
      <c r="L648" s="103">
        <v>2.9533961301505478</v>
      </c>
      <c r="M648" s="103">
        <v>13.0014858842253</v>
      </c>
    </row>
    <row r="649" spans="1:13" s="81" customFormat="1" x14ac:dyDescent="0.25">
      <c r="A649" s="79">
        <v>646</v>
      </c>
      <c r="B649" s="79">
        <v>56</v>
      </c>
      <c r="C649" s="79">
        <v>56</v>
      </c>
      <c r="D649" s="94"/>
      <c r="E649" s="79">
        <v>1591.4421854351101</v>
      </c>
      <c r="F649" s="79">
        <v>67.750005464406087</v>
      </c>
      <c r="G649" s="80">
        <v>24.205271084514518</v>
      </c>
      <c r="H649" s="79">
        <v>-9.2292438855627221</v>
      </c>
      <c r="I649" s="80">
        <v>2.509312365621382</v>
      </c>
      <c r="J649" s="103">
        <v>4</v>
      </c>
      <c r="K649" s="103">
        <v>0.85038579116685409</v>
      </c>
      <c r="L649" s="103">
        <v>2.398087931090529</v>
      </c>
      <c r="M649" s="103">
        <v>9.4964600383333924</v>
      </c>
    </row>
    <row r="650" spans="1:13" s="81" customFormat="1" x14ac:dyDescent="0.25">
      <c r="A650" s="79">
        <v>647</v>
      </c>
      <c r="B650" s="79">
        <v>56</v>
      </c>
      <c r="C650" s="79">
        <v>56</v>
      </c>
      <c r="D650" s="94"/>
      <c r="E650" s="79">
        <v>1291.100967470371</v>
      </c>
      <c r="F650" s="79">
        <v>67.818421274718247</v>
      </c>
      <c r="G650" s="80">
        <v>15.742839273956671</v>
      </c>
      <c r="H650" s="79">
        <v>0</v>
      </c>
      <c r="I650" s="80">
        <v>-6.7199315199413396</v>
      </c>
      <c r="J650" s="103">
        <v>5</v>
      </c>
      <c r="K650" s="103">
        <v>0.55308146661331958</v>
      </c>
      <c r="L650" s="103">
        <v>1.5596897358495609</v>
      </c>
      <c r="M650" s="103">
        <v>5.2710807754866922</v>
      </c>
    </row>
    <row r="651" spans="1:13" s="81" customFormat="1" x14ac:dyDescent="0.25">
      <c r="A651" s="79">
        <v>648</v>
      </c>
      <c r="B651" s="79">
        <v>56</v>
      </c>
      <c r="C651" s="79">
        <v>56</v>
      </c>
      <c r="D651" s="94"/>
      <c r="E651" s="79">
        <v>1291.100967470371</v>
      </c>
      <c r="F651" s="79">
        <v>67.894312819054306</v>
      </c>
      <c r="G651" s="80">
        <v>14.99224966823868</v>
      </c>
      <c r="H651" s="79">
        <v>-7.353497388715569</v>
      </c>
      <c r="I651" s="80">
        <v>0.63356586877422938</v>
      </c>
      <c r="J651" s="103">
        <v>5</v>
      </c>
      <c r="K651" s="103">
        <v>0.52671156009702935</v>
      </c>
      <c r="L651" s="103">
        <v>1.4853265994736231</v>
      </c>
      <c r="M651" s="103">
        <v>4.8145716279561652</v>
      </c>
    </row>
    <row r="652" spans="1:13" s="81" customFormat="1" x14ac:dyDescent="0.25">
      <c r="A652" s="79">
        <v>649</v>
      </c>
      <c r="B652" s="79">
        <v>56</v>
      </c>
      <c r="C652" s="79">
        <v>56</v>
      </c>
      <c r="D652" s="94"/>
      <c r="E652" s="79">
        <v>1291.100967470371</v>
      </c>
      <c r="F652" s="79">
        <v>67.975440902439871</v>
      </c>
      <c r="G652" s="80">
        <v>24.780822363611847</v>
      </c>
      <c r="H652" s="79">
        <v>-7.8615391883051879</v>
      </c>
      <c r="I652" s="80">
        <v>1.1416076683638481</v>
      </c>
      <c r="J652" s="103">
        <v>5</v>
      </c>
      <c r="K652" s="103">
        <v>0.87060620630384455</v>
      </c>
      <c r="L652" s="103">
        <v>2.4551095017768421</v>
      </c>
      <c r="M652" s="103">
        <v>10.69471352481483</v>
      </c>
    </row>
    <row r="653" spans="1:13" s="81" customFormat="1" x14ac:dyDescent="0.25">
      <c r="A653" s="79">
        <v>650</v>
      </c>
      <c r="B653" s="79">
        <v>57</v>
      </c>
      <c r="C653" s="79">
        <v>57</v>
      </c>
      <c r="D653" s="94"/>
      <c r="E653" s="79">
        <v>1314.156341889485</v>
      </c>
      <c r="F653" s="79">
        <v>68.077711845707825</v>
      </c>
      <c r="G653" s="80">
        <v>19.272080105033552</v>
      </c>
      <c r="H653" s="79">
        <v>-9.0890006686189384</v>
      </c>
      <c r="I653" s="80">
        <v>2.3690691486775992</v>
      </c>
      <c r="J653" s="103">
        <v>5</v>
      </c>
      <c r="K653" s="103">
        <v>0.67707166056217916</v>
      </c>
      <c r="L653" s="103">
        <v>1.9093420827853449</v>
      </c>
      <c r="M653" s="103">
        <v>7.3428575890499994</v>
      </c>
    </row>
    <row r="654" spans="1:13" s="81" customFormat="1" x14ac:dyDescent="0.25">
      <c r="A654" s="79">
        <v>651</v>
      </c>
      <c r="B654" s="79">
        <v>56</v>
      </c>
      <c r="C654" s="79">
        <v>56</v>
      </c>
      <c r="D654" s="94"/>
      <c r="E654" s="79">
        <v>1291.100967470371</v>
      </c>
      <c r="F654" s="79">
        <v>68.170599801518023</v>
      </c>
      <c r="G654" s="80">
        <v>2.6901229610096506</v>
      </c>
      <c r="H654" s="79">
        <v>-9.8974777883719902</v>
      </c>
      <c r="I654" s="80">
        <v>3.177546268430651</v>
      </c>
      <c r="J654" s="103">
        <v>5</v>
      </c>
      <c r="K654" s="103">
        <v>9.4510089746437348E-2</v>
      </c>
      <c r="L654" s="103">
        <v>0.26651845308495331</v>
      </c>
      <c r="M654" s="103">
        <v>-2.819114507541074</v>
      </c>
    </row>
    <row r="655" spans="1:13" s="81" customFormat="1" x14ac:dyDescent="0.25">
      <c r="A655" s="79">
        <v>652</v>
      </c>
      <c r="B655" s="79">
        <v>55</v>
      </c>
      <c r="C655" s="79">
        <v>55</v>
      </c>
      <c r="D655" s="94"/>
      <c r="E655" s="79">
        <v>1268.0455930512569</v>
      </c>
      <c r="F655" s="79">
        <v>68.256291955290493</v>
      </c>
      <c r="G655" s="80">
        <v>13.737517757503475</v>
      </c>
      <c r="H655" s="79">
        <v>0</v>
      </c>
      <c r="I655" s="80">
        <v>-6.7199315199413396</v>
      </c>
      <c r="J655" s="103">
        <v>5</v>
      </c>
      <c r="K655" s="103">
        <v>0.48262999683391522</v>
      </c>
      <c r="L655" s="103">
        <v>1.361016591071641</v>
      </c>
      <c r="M655" s="103">
        <v>4.1240160929619973</v>
      </c>
    </row>
    <row r="656" spans="1:13" s="81" customFormat="1" x14ac:dyDescent="0.25">
      <c r="A656" s="79">
        <v>653</v>
      </c>
      <c r="B656" s="79">
        <v>54</v>
      </c>
      <c r="C656" s="79">
        <v>54</v>
      </c>
      <c r="D656" s="94"/>
      <c r="E656" s="79">
        <v>1244.990218632144</v>
      </c>
      <c r="F656" s="79">
        <v>68.355359779451319</v>
      </c>
      <c r="G656" s="80">
        <v>0</v>
      </c>
      <c r="H656" s="79">
        <v>-29.044976043682961</v>
      </c>
      <c r="I656" s="80">
        <v>22.325044523741621</v>
      </c>
      <c r="J656" s="103">
        <v>5</v>
      </c>
      <c r="K656" s="103">
        <v>0</v>
      </c>
      <c r="L656" s="103">
        <v>0</v>
      </c>
      <c r="M656" s="103">
        <v>-4.175738565984374</v>
      </c>
    </row>
    <row r="657" spans="1:13" s="81" customFormat="1" x14ac:dyDescent="0.25">
      <c r="A657" s="79">
        <v>654</v>
      </c>
      <c r="B657" s="79">
        <v>49</v>
      </c>
      <c r="C657" s="79">
        <v>49</v>
      </c>
      <c r="D657" s="94"/>
      <c r="E657" s="79">
        <v>1392.511912255721</v>
      </c>
      <c r="F657" s="79">
        <v>68.442291013978874</v>
      </c>
      <c r="G657" s="80">
        <v>0</v>
      </c>
      <c r="H657" s="79">
        <v>-24.484972363444971</v>
      </c>
      <c r="I657" s="80">
        <v>17.76504084350363</v>
      </c>
      <c r="J657" s="103">
        <v>4</v>
      </c>
      <c r="K657" s="103">
        <v>0</v>
      </c>
      <c r="L657" s="103">
        <v>0</v>
      </c>
      <c r="M657" s="103">
        <v>-4.7423676879370662</v>
      </c>
    </row>
    <row r="658" spans="1:13" s="81" customFormat="1" x14ac:dyDescent="0.25">
      <c r="A658" s="79">
        <v>655</v>
      </c>
      <c r="B658" s="79">
        <v>47.363037109374638</v>
      </c>
      <c r="C658" s="79">
        <v>47.363037109374638</v>
      </c>
      <c r="D658" s="94"/>
      <c r="E658" s="79">
        <v>1345.9917015390611</v>
      </c>
      <c r="F658" s="79">
        <v>68.428315827731424</v>
      </c>
      <c r="G658" s="80">
        <v>0</v>
      </c>
      <c r="H658" s="79">
        <v>-20.22386297022965</v>
      </c>
      <c r="I658" s="80">
        <v>13.503931450288309</v>
      </c>
      <c r="J658" s="103">
        <v>4</v>
      </c>
      <c r="K658" s="103">
        <v>0</v>
      </c>
      <c r="L658" s="103">
        <v>0</v>
      </c>
      <c r="M658" s="103">
        <v>-4.5612025009326223</v>
      </c>
    </row>
    <row r="659" spans="1:13" s="81" customFormat="1" x14ac:dyDescent="0.25">
      <c r="A659" s="79">
        <v>656</v>
      </c>
      <c r="B659" s="79">
        <v>42.373413085937159</v>
      </c>
      <c r="C659" s="79">
        <v>42.373413085937159</v>
      </c>
      <c r="D659" s="94"/>
      <c r="E659" s="79">
        <v>1204.193520104081</v>
      </c>
      <c r="F659" s="79">
        <v>68.507471736003524</v>
      </c>
      <c r="G659" s="80">
        <v>0</v>
      </c>
      <c r="H659" s="79">
        <v>-20.757984303606928</v>
      </c>
      <c r="I659" s="80">
        <v>14.03805278366559</v>
      </c>
      <c r="J659" s="103">
        <v>4</v>
      </c>
      <c r="K659" s="103">
        <v>0</v>
      </c>
      <c r="L659" s="103">
        <v>0</v>
      </c>
      <c r="M659" s="103">
        <v>-4.0229521716524976</v>
      </c>
    </row>
    <row r="660" spans="1:13" s="81" customFormat="1" x14ac:dyDescent="0.25">
      <c r="A660" s="79">
        <v>657</v>
      </c>
      <c r="B660" s="79">
        <v>40</v>
      </c>
      <c r="C660" s="79">
        <v>40</v>
      </c>
      <c r="D660" s="94"/>
      <c r="E660" s="79">
        <v>1136.7444181679359</v>
      </c>
      <c r="F660" s="79">
        <v>68.594402970531078</v>
      </c>
      <c r="G660" s="80">
        <v>0</v>
      </c>
      <c r="H660" s="79">
        <v>-48.583576235642433</v>
      </c>
      <c r="I660" s="80">
        <v>41.863644715701078</v>
      </c>
      <c r="J660" s="103">
        <v>4</v>
      </c>
      <c r="K660" s="103">
        <v>0</v>
      </c>
      <c r="L660" s="103">
        <v>0</v>
      </c>
      <c r="M660" s="103">
        <v>-3.7738219762108809</v>
      </c>
    </row>
    <row r="661" spans="1:13" s="81" customFormat="1" x14ac:dyDescent="0.25">
      <c r="A661" s="79">
        <v>658</v>
      </c>
      <c r="B661" s="79">
        <v>37</v>
      </c>
      <c r="C661" s="79">
        <v>37</v>
      </c>
      <c r="D661" s="94"/>
      <c r="E661" s="79">
        <v>1426.5880826737589</v>
      </c>
      <c r="F661" s="79">
        <v>68.651917970385767</v>
      </c>
      <c r="G661" s="80">
        <v>0</v>
      </c>
      <c r="H661" s="79">
        <v>-4.1408107374098817</v>
      </c>
      <c r="I661" s="80">
        <v>-2.5791207825314579</v>
      </c>
      <c r="J661" s="103">
        <v>3</v>
      </c>
      <c r="K661" s="103">
        <v>0</v>
      </c>
      <c r="L661" s="103">
        <v>0</v>
      </c>
      <c r="M661" s="103">
        <v>-4.8765882992425764</v>
      </c>
    </row>
    <row r="662" spans="1:13" s="81" customFormat="1" x14ac:dyDescent="0.25">
      <c r="A662" s="79">
        <v>659</v>
      </c>
      <c r="B662" s="79">
        <v>34.403320312499687</v>
      </c>
      <c r="C662" s="79">
        <v>34.403320312499687</v>
      </c>
      <c r="D662" s="94"/>
      <c r="E662" s="79">
        <v>1326.469371951895</v>
      </c>
      <c r="F662" s="79">
        <v>68.726866276509625</v>
      </c>
      <c r="G662" s="80">
        <v>0</v>
      </c>
      <c r="H662" s="79">
        <v>0</v>
      </c>
      <c r="I662" s="80">
        <v>-6.7199315199413396</v>
      </c>
      <c r="J662" s="103">
        <v>3</v>
      </c>
      <c r="K662" s="103">
        <v>0</v>
      </c>
      <c r="L662" s="103">
        <v>0</v>
      </c>
      <c r="M662" s="103">
        <v>-4.4858709314640146</v>
      </c>
    </row>
    <row r="663" spans="1:13" s="81" customFormat="1" x14ac:dyDescent="0.25">
      <c r="A663" s="79">
        <v>660</v>
      </c>
      <c r="B663" s="79">
        <v>32</v>
      </c>
      <c r="C663" s="79">
        <v>32</v>
      </c>
      <c r="D663" s="94"/>
      <c r="E663" s="79">
        <v>1233.805909339467</v>
      </c>
      <c r="F663" s="79">
        <v>68.803703501689739</v>
      </c>
      <c r="G663" s="80">
        <v>0</v>
      </c>
      <c r="H663" s="79">
        <v>-1.231114785502877</v>
      </c>
      <c r="I663" s="80">
        <v>-5.488816734438462</v>
      </c>
      <c r="J663" s="103">
        <v>3</v>
      </c>
      <c r="K663" s="103">
        <v>0</v>
      </c>
      <c r="L663" s="103">
        <v>0</v>
      </c>
      <c r="M663" s="103">
        <v>-4.1336908452814924</v>
      </c>
    </row>
    <row r="664" spans="1:13" s="81" customFormat="1" x14ac:dyDescent="0.25">
      <c r="A664" s="79">
        <v>661</v>
      </c>
      <c r="B664" s="79">
        <v>28</v>
      </c>
      <c r="C664" s="79">
        <v>28</v>
      </c>
      <c r="D664" s="94"/>
      <c r="E664" s="79">
        <v>1079.580170672034</v>
      </c>
      <c r="F664" s="79">
        <v>68.880540726869853</v>
      </c>
      <c r="G664" s="80">
        <v>0</v>
      </c>
      <c r="H664" s="79">
        <v>0</v>
      </c>
      <c r="I664" s="80">
        <v>-6.7199315199413396</v>
      </c>
      <c r="J664" s="103">
        <v>3</v>
      </c>
      <c r="K664" s="103">
        <v>0</v>
      </c>
      <c r="L664" s="103">
        <v>0</v>
      </c>
      <c r="M664" s="103">
        <v>-3.56591051170725</v>
      </c>
    </row>
    <row r="665" spans="1:13" s="81" customFormat="1" x14ac:dyDescent="0.25">
      <c r="A665" s="79">
        <v>662</v>
      </c>
      <c r="B665" s="79">
        <v>23.871337890624432</v>
      </c>
      <c r="C665" s="79">
        <v>23.871337890624432</v>
      </c>
      <c r="D665" s="94"/>
      <c r="E665" s="79">
        <v>1470.756312743885</v>
      </c>
      <c r="F665" s="79">
        <v>68.938055726724542</v>
      </c>
      <c r="G665" s="80">
        <v>0</v>
      </c>
      <c r="H665" s="79">
        <v>-2.5155033924948071</v>
      </c>
      <c r="I665" s="80">
        <v>-4.2044281274465316</v>
      </c>
      <c r="J665" s="103">
        <v>2</v>
      </c>
      <c r="K665" s="103">
        <v>0</v>
      </c>
      <c r="L665" s="103">
        <v>0</v>
      </c>
      <c r="M665" s="103">
        <v>-5.052525564056916</v>
      </c>
    </row>
    <row r="666" spans="1:13" s="81" customFormat="1" x14ac:dyDescent="0.25">
      <c r="A666" s="79">
        <v>663</v>
      </c>
      <c r="B666" s="79">
        <v>17.442993164062219</v>
      </c>
      <c r="C666" s="79">
        <v>17.442993164062219</v>
      </c>
      <c r="D666" s="94"/>
      <c r="E666" s="79">
        <v>1074.6943647121179</v>
      </c>
      <c r="F666" s="79">
        <v>68.966063457057913</v>
      </c>
      <c r="G666" s="80">
        <v>0</v>
      </c>
      <c r="H666" s="79">
        <v>0</v>
      </c>
      <c r="I666" s="80">
        <v>-6.7199315199413396</v>
      </c>
      <c r="J666" s="103">
        <v>2</v>
      </c>
      <c r="K666" s="103">
        <v>0</v>
      </c>
      <c r="L666" s="103">
        <v>0</v>
      </c>
      <c r="M666" s="103">
        <v>-3.5482726834601501</v>
      </c>
    </row>
    <row r="667" spans="1:13" s="81" customFormat="1" x14ac:dyDescent="0.25">
      <c r="A667" s="79">
        <v>664</v>
      </c>
      <c r="B667" s="79">
        <v>13.45336914062473</v>
      </c>
      <c r="C667" s="79">
        <v>13.45336914062473</v>
      </c>
      <c r="D667" s="94"/>
      <c r="E667" s="79">
        <v>1602.337743664187</v>
      </c>
      <c r="F667" s="79">
        <v>69.025648334025504</v>
      </c>
      <c r="G667" s="80">
        <v>5.1501474751618055</v>
      </c>
      <c r="H667" s="79">
        <v>-6.6219817143185873</v>
      </c>
      <c r="I667" s="80">
        <v>-9.7949805622752351E-2</v>
      </c>
      <c r="J667" s="103">
        <v>1</v>
      </c>
      <c r="K667" s="103">
        <v>0.1809363018492833</v>
      </c>
      <c r="L667" s="103">
        <v>0.51024037121497889</v>
      </c>
      <c r="M667" s="103">
        <v>-2.5213128320291278</v>
      </c>
    </row>
    <row r="668" spans="1:13" s="81" customFormat="1" x14ac:dyDescent="0.25">
      <c r="A668" s="79">
        <v>665</v>
      </c>
      <c r="B668" s="79">
        <v>12</v>
      </c>
      <c r="C668" s="79">
        <v>12</v>
      </c>
      <c r="D668" s="94"/>
      <c r="E668" s="79">
        <v>1429.2369980325509</v>
      </c>
      <c r="F668" s="79">
        <v>69.105739790697683</v>
      </c>
      <c r="G668" s="80">
        <v>7.9577503119056203</v>
      </c>
      <c r="H668" s="79">
        <v>-2.7988989294426889</v>
      </c>
      <c r="I668" s="80">
        <v>-3.9210325904986498</v>
      </c>
      <c r="J668" s="103">
        <v>1</v>
      </c>
      <c r="K668" s="103">
        <v>0.27957372471764941</v>
      </c>
      <c r="L668" s="103">
        <v>0.78839790370377127</v>
      </c>
      <c r="M668" s="103">
        <v>-2.4494680871729228E-2</v>
      </c>
    </row>
    <row r="669" spans="1:13" s="81" customFormat="1" x14ac:dyDescent="0.25">
      <c r="A669" s="79">
        <v>666</v>
      </c>
      <c r="B669" s="79">
        <v>12</v>
      </c>
      <c r="C669" s="79">
        <v>12</v>
      </c>
      <c r="D669" s="94"/>
      <c r="E669" s="79">
        <v>1429.2369980325509</v>
      </c>
      <c r="F669" s="79">
        <v>69.183804223996873</v>
      </c>
      <c r="G669" s="80">
        <v>11.993559893505603</v>
      </c>
      <c r="H669" s="79">
        <v>-0.39140429873556121</v>
      </c>
      <c r="I669" s="80">
        <v>-6.3285272212057784</v>
      </c>
      <c r="J669" s="103">
        <v>1</v>
      </c>
      <c r="K669" s="103">
        <v>0.42136082191910618</v>
      </c>
      <c r="L669" s="103">
        <v>1.18823751781188</v>
      </c>
      <c r="M669" s="103">
        <v>2.5073279147214849</v>
      </c>
    </row>
    <row r="670" spans="1:13" s="81" customFormat="1" x14ac:dyDescent="0.25">
      <c r="A670" s="79">
        <v>667</v>
      </c>
      <c r="B670" s="79">
        <v>13.51000976562524</v>
      </c>
      <c r="C670" s="79">
        <v>13.51000976562524</v>
      </c>
      <c r="D670" s="94"/>
      <c r="E670" s="79">
        <v>1609.0838167343879</v>
      </c>
      <c r="F670" s="79">
        <v>69.260627276347407</v>
      </c>
      <c r="G670" s="80">
        <v>19.181614250308961</v>
      </c>
      <c r="H670" s="79">
        <v>-9.632835723208979</v>
      </c>
      <c r="I670" s="80">
        <v>2.9129042032676389</v>
      </c>
      <c r="J670" s="103">
        <v>1</v>
      </c>
      <c r="K670" s="103">
        <v>0.67389339095408662</v>
      </c>
      <c r="L670" s="103">
        <v>1.9003793624905241</v>
      </c>
      <c r="M670" s="103">
        <v>6.3377800835132261</v>
      </c>
    </row>
    <row r="671" spans="1:13" s="81" customFormat="1" x14ac:dyDescent="0.25">
      <c r="A671" s="79">
        <v>668</v>
      </c>
      <c r="B671" s="79">
        <v>17</v>
      </c>
      <c r="C671" s="79">
        <v>17</v>
      </c>
      <c r="D671" s="94"/>
      <c r="E671" s="79">
        <v>1047.400754461526</v>
      </c>
      <c r="F671" s="79">
        <v>69.281872101485035</v>
      </c>
      <c r="G671" s="80">
        <v>20.64861327750139</v>
      </c>
      <c r="H671" s="79">
        <v>0</v>
      </c>
      <c r="I671" s="80">
        <v>-6.7199315199413396</v>
      </c>
      <c r="J671" s="103">
        <v>2</v>
      </c>
      <c r="K671" s="103">
        <v>0.72543237698833696</v>
      </c>
      <c r="L671" s="103">
        <v>2.0457193031071101</v>
      </c>
      <c r="M671" s="103">
        <v>8.8078553412699332</v>
      </c>
    </row>
    <row r="672" spans="1:13" s="81" customFormat="1" x14ac:dyDescent="0.25">
      <c r="A672" s="79">
        <v>669</v>
      </c>
      <c r="B672" s="79">
        <v>21</v>
      </c>
      <c r="C672" s="79">
        <v>21</v>
      </c>
      <c r="D672" s="94"/>
      <c r="E672" s="79">
        <v>1293.8479908054151</v>
      </c>
      <c r="F672" s="79">
        <v>69.301998427267776</v>
      </c>
      <c r="G672" s="80">
        <v>30.669561256639398</v>
      </c>
      <c r="H672" s="79">
        <v>0</v>
      </c>
      <c r="I672" s="80">
        <v>-6.7199315199413396</v>
      </c>
      <c r="J672" s="103">
        <v>2</v>
      </c>
      <c r="K672" s="103">
        <v>1.0774908912568659</v>
      </c>
      <c r="L672" s="103">
        <v>3.0385243133443618</v>
      </c>
      <c r="M672" s="103">
        <v>14.151802760028851</v>
      </c>
    </row>
    <row r="673" spans="1:13" s="81" customFormat="1" x14ac:dyDescent="0.25">
      <c r="A673" s="79">
        <v>670</v>
      </c>
      <c r="B673" s="79">
        <v>26.48376464843771</v>
      </c>
      <c r="C673" s="79">
        <v>26.48376464843771</v>
      </c>
      <c r="D673" s="94"/>
      <c r="E673" s="79">
        <v>1631.7126513973619</v>
      </c>
      <c r="F673" s="79">
        <v>69.370108627385406</v>
      </c>
      <c r="G673" s="80">
        <v>37.941978208520077</v>
      </c>
      <c r="H673" s="79">
        <v>0</v>
      </c>
      <c r="I673" s="80">
        <v>-6.7199315199413396</v>
      </c>
      <c r="J673" s="103">
        <v>2</v>
      </c>
      <c r="K673" s="103">
        <v>1.332987308616834</v>
      </c>
      <c r="L673" s="103">
        <v>3.7590242102994709</v>
      </c>
      <c r="M673" s="103">
        <v>17.715862643737029</v>
      </c>
    </row>
    <row r="674" spans="1:13" s="81" customFormat="1" x14ac:dyDescent="0.25">
      <c r="A674" s="79">
        <v>671</v>
      </c>
      <c r="B674" s="79">
        <v>30</v>
      </c>
      <c r="C674" s="79">
        <v>30</v>
      </c>
      <c r="D674" s="94"/>
      <c r="E674" s="79">
        <v>1156.6930400057511</v>
      </c>
      <c r="F674" s="79">
        <v>69.464016856959233</v>
      </c>
      <c r="G674" s="80">
        <v>23.86924232956094</v>
      </c>
      <c r="H674" s="79">
        <v>-4.4040667054628742</v>
      </c>
      <c r="I674" s="80">
        <v>-2.315864814478465</v>
      </c>
      <c r="J674" s="103">
        <v>3</v>
      </c>
      <c r="K674" s="103">
        <v>0.83858034277347393</v>
      </c>
      <c r="L674" s="103">
        <v>2.3647965666211959</v>
      </c>
      <c r="M674" s="103">
        <v>10.45732099958899</v>
      </c>
    </row>
    <row r="675" spans="1:13" s="81" customFormat="1" x14ac:dyDescent="0.25">
      <c r="A675" s="79">
        <v>672</v>
      </c>
      <c r="B675" s="79">
        <v>32</v>
      </c>
      <c r="C675" s="79">
        <v>32</v>
      </c>
      <c r="D675" s="94"/>
      <c r="E675" s="79">
        <v>1233.805909339467</v>
      </c>
      <c r="F675" s="79">
        <v>69.508467681787835</v>
      </c>
      <c r="G675" s="80">
        <v>26.765761389177921</v>
      </c>
      <c r="H675" s="79">
        <v>-3.9885742398069302</v>
      </c>
      <c r="I675" s="80">
        <v>-2.7313572801344099</v>
      </c>
      <c r="J675" s="103">
        <v>3</v>
      </c>
      <c r="K675" s="103">
        <v>0.94034159318632649</v>
      </c>
      <c r="L675" s="103">
        <v>2.6517632927854411</v>
      </c>
      <c r="M675" s="103">
        <v>11.992405080213089</v>
      </c>
    </row>
    <row r="676" spans="1:13" s="81" customFormat="1" x14ac:dyDescent="0.25">
      <c r="A676" s="79">
        <v>673</v>
      </c>
      <c r="B676" s="79">
        <v>35</v>
      </c>
      <c r="C676" s="79">
        <v>35</v>
      </c>
      <c r="D676" s="94"/>
      <c r="E676" s="79">
        <v>1349.475213340042</v>
      </c>
      <c r="F676" s="79">
        <v>69.564689542112362</v>
      </c>
      <c r="G676" s="80">
        <v>30.471965615234449</v>
      </c>
      <c r="H676" s="79">
        <v>-4.3568039613258822</v>
      </c>
      <c r="I676" s="80">
        <v>-2.363127558615457</v>
      </c>
      <c r="J676" s="103">
        <v>3</v>
      </c>
      <c r="K676" s="103">
        <v>1.0705489105097561</v>
      </c>
      <c r="L676" s="103">
        <v>3.018947927637512</v>
      </c>
      <c r="M676" s="103">
        <v>13.932302488520151</v>
      </c>
    </row>
    <row r="677" spans="1:13" s="81" customFormat="1" x14ac:dyDescent="0.25">
      <c r="A677" s="79">
        <v>674</v>
      </c>
      <c r="B677" s="79">
        <v>37</v>
      </c>
      <c r="C677" s="79">
        <v>37</v>
      </c>
      <c r="D677" s="94"/>
      <c r="E677" s="79">
        <v>1426.5880826737589</v>
      </c>
      <c r="F677" s="79">
        <v>69.643388254162659</v>
      </c>
      <c r="G677" s="80">
        <v>25.705783925418352</v>
      </c>
      <c r="H677" s="79">
        <v>-4.4040667054628742</v>
      </c>
      <c r="I677" s="80">
        <v>-2.315864814478465</v>
      </c>
      <c r="J677" s="103">
        <v>3</v>
      </c>
      <c r="K677" s="103">
        <v>0.90310219309900885</v>
      </c>
      <c r="L677" s="103">
        <v>2.5467481845392048</v>
      </c>
      <c r="M677" s="103">
        <v>10.91902004470931</v>
      </c>
    </row>
    <row r="678" spans="1:13" s="81" customFormat="1" x14ac:dyDescent="0.25">
      <c r="A678" s="79">
        <v>675</v>
      </c>
      <c r="B678" s="79">
        <v>39</v>
      </c>
      <c r="C678" s="79">
        <v>39</v>
      </c>
      <c r="D678" s="94"/>
      <c r="E678" s="79">
        <v>1503.700952007476</v>
      </c>
      <c r="F678" s="79">
        <v>69.717820840706906</v>
      </c>
      <c r="G678" s="80">
        <v>30.848155030842271</v>
      </c>
      <c r="H678" s="79">
        <v>-4.4040667054628742</v>
      </c>
      <c r="I678" s="80">
        <v>-2.315864814478465</v>
      </c>
      <c r="J678" s="103">
        <v>3</v>
      </c>
      <c r="K678" s="103">
        <v>1.083765293532416</v>
      </c>
      <c r="L678" s="103">
        <v>3.056218127761412</v>
      </c>
      <c r="M678" s="103">
        <v>13.803278733965261</v>
      </c>
    </row>
    <row r="679" spans="1:13" s="81" customFormat="1" x14ac:dyDescent="0.25">
      <c r="A679" s="79">
        <v>676</v>
      </c>
      <c r="B679" s="79">
        <v>41</v>
      </c>
      <c r="C679" s="79">
        <v>41</v>
      </c>
      <c r="D679" s="94"/>
      <c r="E679" s="79">
        <v>1580.8138213411919</v>
      </c>
      <c r="F679" s="79">
        <v>69.784248672804523</v>
      </c>
      <c r="G679" s="80">
        <v>24.393828741084118</v>
      </c>
      <c r="H679" s="79">
        <v>-1.720661091574226</v>
      </c>
      <c r="I679" s="80">
        <v>-4.9992704283671134</v>
      </c>
      <c r="J679" s="103">
        <v>3</v>
      </c>
      <c r="K679" s="103">
        <v>0.85701024711294305</v>
      </c>
      <c r="L679" s="103">
        <v>2.4167688968584988</v>
      </c>
      <c r="M679" s="103">
        <v>9.6638039903143582</v>
      </c>
    </row>
    <row r="680" spans="1:13" s="81" customFormat="1" x14ac:dyDescent="0.25">
      <c r="A680" s="79">
        <v>677</v>
      </c>
      <c r="B680" s="79">
        <v>41</v>
      </c>
      <c r="C680" s="79">
        <v>41</v>
      </c>
      <c r="D680" s="94"/>
      <c r="E680" s="79">
        <v>1580.8138213411919</v>
      </c>
      <c r="F680" s="79">
        <v>69.85029584289363</v>
      </c>
      <c r="G680" s="80">
        <v>7.4295636217291978</v>
      </c>
      <c r="H680" s="79">
        <v>-26.663288559218731</v>
      </c>
      <c r="I680" s="80">
        <v>19.943357039277391</v>
      </c>
      <c r="J680" s="103">
        <v>3</v>
      </c>
      <c r="K680" s="103">
        <v>0.2610173344652455</v>
      </c>
      <c r="L680" s="103">
        <v>0.73606888319199226</v>
      </c>
      <c r="M680" s="103">
        <v>-0.96195921769980552</v>
      </c>
    </row>
    <row r="681" spans="1:13" s="81" customFormat="1" x14ac:dyDescent="0.25">
      <c r="A681" s="79">
        <v>678</v>
      </c>
      <c r="B681" s="79">
        <v>39</v>
      </c>
      <c r="C681" s="79">
        <v>39</v>
      </c>
      <c r="D681" s="94"/>
      <c r="E681" s="79">
        <v>1503.700952007476</v>
      </c>
      <c r="F681" s="79">
        <v>69.927873903625255</v>
      </c>
      <c r="G681" s="80">
        <v>0</v>
      </c>
      <c r="H681" s="79">
        <v>-19.343769529624439</v>
      </c>
      <c r="I681" s="80">
        <v>12.6238380096831</v>
      </c>
      <c r="J681" s="103">
        <v>3</v>
      </c>
      <c r="K681" s="103">
        <v>0</v>
      </c>
      <c r="L681" s="103">
        <v>0</v>
      </c>
      <c r="M681" s="103">
        <v>-5.1852378008576734</v>
      </c>
    </row>
    <row r="682" spans="1:13" s="81" customFormat="1" x14ac:dyDescent="0.25">
      <c r="A682" s="79">
        <v>679</v>
      </c>
      <c r="B682" s="79">
        <v>36</v>
      </c>
      <c r="C682" s="79">
        <v>36</v>
      </c>
      <c r="D682" s="94"/>
      <c r="E682" s="79">
        <v>1388.0316480069009</v>
      </c>
      <c r="F682" s="79">
        <v>69.986924767768258</v>
      </c>
      <c r="G682" s="80">
        <v>0</v>
      </c>
      <c r="H682" s="79">
        <v>-21.359992202504969</v>
      </c>
      <c r="I682" s="80">
        <v>14.640060682563631</v>
      </c>
      <c r="J682" s="103">
        <v>3</v>
      </c>
      <c r="K682" s="103">
        <v>0</v>
      </c>
      <c r="L682" s="103">
        <v>0</v>
      </c>
      <c r="M682" s="103">
        <v>-4.7248169973307306</v>
      </c>
    </row>
    <row r="683" spans="1:13" s="81" customFormat="1" x14ac:dyDescent="0.25">
      <c r="A683" s="79">
        <v>680</v>
      </c>
      <c r="B683" s="79">
        <v>32.609008789062372</v>
      </c>
      <c r="C683" s="79">
        <v>32.609008789062372</v>
      </c>
      <c r="D683" s="94"/>
      <c r="E683" s="79">
        <v>1257.2871169264929</v>
      </c>
      <c r="F683" s="79">
        <v>70.075484920027165</v>
      </c>
      <c r="G683" s="80">
        <v>0</v>
      </c>
      <c r="H683" s="79">
        <v>-23.95151962185183</v>
      </c>
      <c r="I683" s="80">
        <v>17.231588101910489</v>
      </c>
      <c r="J683" s="103">
        <v>3</v>
      </c>
      <c r="K683" s="103">
        <v>0</v>
      </c>
      <c r="L683" s="103">
        <v>0</v>
      </c>
      <c r="M683" s="103">
        <v>-4.2221121267596544</v>
      </c>
    </row>
    <row r="684" spans="1:13" s="81" customFormat="1" x14ac:dyDescent="0.25">
      <c r="A684" s="79">
        <v>681</v>
      </c>
      <c r="B684" s="79">
        <v>27.62304687499989</v>
      </c>
      <c r="C684" s="79">
        <v>27.62304687499989</v>
      </c>
      <c r="D684" s="94"/>
      <c r="E684" s="79">
        <v>1701.9058904353519</v>
      </c>
      <c r="F684" s="79">
        <v>70.169477851696243</v>
      </c>
      <c r="G684" s="80">
        <v>0</v>
      </c>
      <c r="H684" s="79">
        <v>0</v>
      </c>
      <c r="I684" s="80">
        <v>-6.7199315199413396</v>
      </c>
      <c r="J684" s="103">
        <v>2</v>
      </c>
      <c r="K684" s="103">
        <v>0</v>
      </c>
      <c r="L684" s="103">
        <v>0</v>
      </c>
      <c r="M684" s="103">
        <v>-6.0120810520672476</v>
      </c>
    </row>
    <row r="685" spans="1:13" s="81" customFormat="1" x14ac:dyDescent="0.25">
      <c r="A685" s="79">
        <v>682</v>
      </c>
      <c r="B685" s="79">
        <v>24</v>
      </c>
      <c r="C685" s="79">
        <v>24</v>
      </c>
      <c r="D685" s="94"/>
      <c r="E685" s="79">
        <v>1478.6834180633309</v>
      </c>
      <c r="F685" s="79">
        <v>70.256170552551794</v>
      </c>
      <c r="G685" s="80">
        <v>0</v>
      </c>
      <c r="H685" s="79">
        <v>0</v>
      </c>
      <c r="I685" s="80">
        <v>-6.7199315199413396</v>
      </c>
      <c r="J685" s="103">
        <v>2</v>
      </c>
      <c r="K685" s="103">
        <v>0</v>
      </c>
      <c r="L685" s="103">
        <v>0</v>
      </c>
      <c r="M685" s="103">
        <v>-5.0843415555822107</v>
      </c>
    </row>
    <row r="686" spans="1:13" s="81" customFormat="1" x14ac:dyDescent="0.25">
      <c r="A686" s="79">
        <v>683</v>
      </c>
      <c r="B686" s="79">
        <v>20</v>
      </c>
      <c r="C686" s="79">
        <v>20</v>
      </c>
      <c r="D686" s="94"/>
      <c r="E686" s="79">
        <v>1232.2361817194419</v>
      </c>
      <c r="F686" s="79">
        <v>70.301632787850977</v>
      </c>
      <c r="G686" s="80">
        <v>0</v>
      </c>
      <c r="H686" s="79">
        <v>-1.6513138822259379</v>
      </c>
      <c r="I686" s="80">
        <v>-5.068617637715402</v>
      </c>
      <c r="J686" s="103">
        <v>2</v>
      </c>
      <c r="K686" s="103">
        <v>0</v>
      </c>
      <c r="L686" s="103">
        <v>0</v>
      </c>
      <c r="M686" s="103">
        <v>-4.1277992614266097</v>
      </c>
    </row>
    <row r="687" spans="1:13" s="81" customFormat="1" x14ac:dyDescent="0.25">
      <c r="A687" s="79">
        <v>684</v>
      </c>
      <c r="B687" s="79">
        <v>19</v>
      </c>
      <c r="C687" s="79">
        <v>19</v>
      </c>
      <c r="D687" s="94"/>
      <c r="E687" s="79">
        <v>1170.6243726334701</v>
      </c>
      <c r="F687" s="79">
        <v>70.378470013031091</v>
      </c>
      <c r="G687" s="80">
        <v>8.0857034881805543</v>
      </c>
      <c r="H687" s="79">
        <v>-2.5709327638743198</v>
      </c>
      <c r="I687" s="80">
        <v>-4.1489987560670194</v>
      </c>
      <c r="J687" s="103">
        <v>2</v>
      </c>
      <c r="K687" s="103">
        <v>0.28406900852004741</v>
      </c>
      <c r="L687" s="103">
        <v>0.80107460402653352</v>
      </c>
      <c r="M687" s="103">
        <v>0.99618206053844527</v>
      </c>
    </row>
    <row r="688" spans="1:13" s="81" customFormat="1" x14ac:dyDescent="0.25">
      <c r="A688" s="79">
        <v>685</v>
      </c>
      <c r="B688" s="79">
        <v>19</v>
      </c>
      <c r="C688" s="79">
        <v>19</v>
      </c>
      <c r="D688" s="94"/>
      <c r="E688" s="79">
        <v>1170.6243726334701</v>
      </c>
      <c r="F688" s="79">
        <v>70.439101140061112</v>
      </c>
      <c r="G688" s="80">
        <v>12.855937081596039</v>
      </c>
      <c r="H688" s="79">
        <v>0</v>
      </c>
      <c r="I688" s="80">
        <v>-6.7199315199413396</v>
      </c>
      <c r="J688" s="103">
        <v>2</v>
      </c>
      <c r="K688" s="103">
        <v>0.45165807844715639</v>
      </c>
      <c r="L688" s="103">
        <v>1.2736757812209809</v>
      </c>
      <c r="M688" s="103">
        <v>3.9015785938150489</v>
      </c>
    </row>
    <row r="689" spans="1:13" s="81" customFormat="1" x14ac:dyDescent="0.25">
      <c r="A689" s="79">
        <v>686</v>
      </c>
      <c r="B689" s="79">
        <v>21</v>
      </c>
      <c r="C689" s="79">
        <v>21</v>
      </c>
      <c r="D689" s="94"/>
      <c r="E689" s="79">
        <v>1293.8479908054151</v>
      </c>
      <c r="F689" s="79">
        <v>70.46821656523808</v>
      </c>
      <c r="G689" s="80">
        <v>19.454308669225888</v>
      </c>
      <c r="H689" s="79">
        <v>-3.1438916556221002</v>
      </c>
      <c r="I689" s="80">
        <v>-3.576039864319239</v>
      </c>
      <c r="J689" s="103">
        <v>2</v>
      </c>
      <c r="K689" s="103">
        <v>0.68347376121177861</v>
      </c>
      <c r="L689" s="103">
        <v>1.927396006617216</v>
      </c>
      <c r="M689" s="103">
        <v>7.5249750493048921</v>
      </c>
    </row>
    <row r="690" spans="1:13" s="81" customFormat="1" x14ac:dyDescent="0.25">
      <c r="A690" s="79">
        <v>687</v>
      </c>
      <c r="B690" s="79">
        <v>23</v>
      </c>
      <c r="C690" s="79">
        <v>23</v>
      </c>
      <c r="D690" s="94"/>
      <c r="E690" s="79">
        <v>1417.0716089773589</v>
      </c>
      <c r="F690" s="79">
        <v>70.515478918388567</v>
      </c>
      <c r="G690" s="80">
        <v>19.585090860188288</v>
      </c>
      <c r="H690" s="79">
        <v>-3.8987973443862658</v>
      </c>
      <c r="I690" s="80">
        <v>-2.8211341755550738</v>
      </c>
      <c r="J690" s="103">
        <v>2</v>
      </c>
      <c r="K690" s="103">
        <v>0.68806843468367573</v>
      </c>
      <c r="L690" s="103">
        <v>1.940352985807966</v>
      </c>
      <c r="M690" s="103">
        <v>7.243831909451143</v>
      </c>
    </row>
    <row r="691" spans="1:13" s="81" customFormat="1" x14ac:dyDescent="0.25">
      <c r="A691" s="79">
        <v>688</v>
      </c>
      <c r="B691" s="79">
        <v>25</v>
      </c>
      <c r="C691" s="79">
        <v>25</v>
      </c>
      <c r="D691" s="94"/>
      <c r="E691" s="79">
        <v>1540.2952271493029</v>
      </c>
      <c r="F691" s="79">
        <v>70.539044713627803</v>
      </c>
      <c r="G691" s="80">
        <v>23.001654543041681</v>
      </c>
      <c r="H691" s="79">
        <v>-4.0852186901176522</v>
      </c>
      <c r="I691" s="80">
        <v>-2.634712829823687</v>
      </c>
      <c r="J691" s="103">
        <v>2</v>
      </c>
      <c r="K691" s="103">
        <v>0.80810002616516785</v>
      </c>
      <c r="L691" s="103">
        <v>2.2788420737857731</v>
      </c>
      <c r="M691" s="103">
        <v>8.9468827780206954</v>
      </c>
    </row>
    <row r="692" spans="1:13" s="81" customFormat="1" x14ac:dyDescent="0.25">
      <c r="A692" s="79">
        <v>689</v>
      </c>
      <c r="B692" s="79">
        <v>27.296997070312539</v>
      </c>
      <c r="C692" s="79">
        <v>27.296997070312539</v>
      </c>
      <c r="D692" s="94"/>
      <c r="E692" s="79">
        <v>1681.8173721164369</v>
      </c>
      <c r="F692" s="79">
        <v>70.571592800398804</v>
      </c>
      <c r="G692" s="80">
        <v>24.888245334503985</v>
      </c>
      <c r="H692" s="79">
        <v>-4.0852186901176522</v>
      </c>
      <c r="I692" s="80">
        <v>-2.634712829823687</v>
      </c>
      <c r="J692" s="103">
        <v>2</v>
      </c>
      <c r="K692" s="103">
        <v>0.87438021766577667</v>
      </c>
      <c r="L692" s="103">
        <v>2.4657522138174901</v>
      </c>
      <c r="M692" s="103">
        <v>9.6306010769701391</v>
      </c>
    </row>
    <row r="693" spans="1:13" s="81" customFormat="1" x14ac:dyDescent="0.25">
      <c r="A693" s="79">
        <v>690</v>
      </c>
      <c r="B693" s="79">
        <v>29</v>
      </c>
      <c r="C693" s="79">
        <v>29</v>
      </c>
      <c r="D693" s="94"/>
      <c r="E693" s="79">
        <v>1118.136605338892</v>
      </c>
      <c r="F693" s="79">
        <v>70.637747839722778</v>
      </c>
      <c r="G693" s="80">
        <v>17.48415921849087</v>
      </c>
      <c r="H693" s="79">
        <v>-3.2312721214957021</v>
      </c>
      <c r="I693" s="80">
        <v>-3.488659398445638</v>
      </c>
      <c r="J693" s="103">
        <v>3</v>
      </c>
      <c r="K693" s="103">
        <v>0.61425796546503808</v>
      </c>
      <c r="L693" s="103">
        <v>1.732207462611407</v>
      </c>
      <c r="M693" s="103">
        <v>6.8113461648972597</v>
      </c>
    </row>
    <row r="694" spans="1:13" s="81" customFormat="1" x14ac:dyDescent="0.25">
      <c r="A694" s="79">
        <v>691</v>
      </c>
      <c r="B694" s="79">
        <v>30</v>
      </c>
      <c r="C694" s="79">
        <v>30</v>
      </c>
      <c r="D694" s="94"/>
      <c r="E694" s="79">
        <v>1156.6930400057511</v>
      </c>
      <c r="F694" s="79">
        <v>70.684621921540838</v>
      </c>
      <c r="G694" s="80">
        <v>15.320444281517073</v>
      </c>
      <c r="H694" s="79">
        <v>-0.14611366970501111</v>
      </c>
      <c r="I694" s="80">
        <v>-6.5738178502363276</v>
      </c>
      <c r="J694" s="103">
        <v>3</v>
      </c>
      <c r="K694" s="103">
        <v>0.53824177741601642</v>
      </c>
      <c r="L694" s="103">
        <v>1.5178418123131661</v>
      </c>
      <c r="M694" s="103">
        <v>5.424789902088639</v>
      </c>
    </row>
    <row r="695" spans="1:13" s="81" customFormat="1" x14ac:dyDescent="0.25">
      <c r="A695" s="79">
        <v>692</v>
      </c>
      <c r="B695" s="79">
        <v>31</v>
      </c>
      <c r="C695" s="79">
        <v>31</v>
      </c>
      <c r="D695" s="94"/>
      <c r="E695" s="79">
        <v>1195.249474672609</v>
      </c>
      <c r="F695" s="79">
        <v>70.758378933620605</v>
      </c>
      <c r="G695" s="80">
        <v>17.837413754721819</v>
      </c>
      <c r="H695" s="79">
        <v>-1.5342397458428381</v>
      </c>
      <c r="I695" s="80">
        <v>-5.185691774098502</v>
      </c>
      <c r="J695" s="103">
        <v>3</v>
      </c>
      <c r="K695" s="103">
        <v>0.62666859442379486</v>
      </c>
      <c r="L695" s="103">
        <v>1.7672054362751011</v>
      </c>
      <c r="M695" s="103">
        <v>6.8243273291145208</v>
      </c>
    </row>
    <row r="696" spans="1:13" s="81" customFormat="1" x14ac:dyDescent="0.25">
      <c r="A696" s="79">
        <v>693</v>
      </c>
      <c r="B696" s="79">
        <v>32</v>
      </c>
      <c r="C696" s="79">
        <v>32</v>
      </c>
      <c r="D696" s="94"/>
      <c r="E696" s="79">
        <v>1233.805909339467</v>
      </c>
      <c r="F696" s="79">
        <v>70.817475016343408</v>
      </c>
      <c r="G696" s="80">
        <v>12.934829743441437</v>
      </c>
      <c r="H696" s="79">
        <v>-0.41796378724626421</v>
      </c>
      <c r="I696" s="80">
        <v>-6.3019677326950756</v>
      </c>
      <c r="J696" s="103">
        <v>3</v>
      </c>
      <c r="K696" s="103">
        <v>0.45442975567507959</v>
      </c>
      <c r="L696" s="103">
        <v>1.2814919110037251</v>
      </c>
      <c r="M696" s="103">
        <v>3.75790073351985</v>
      </c>
    </row>
    <row r="697" spans="1:13" s="81" customFormat="1" x14ac:dyDescent="0.25">
      <c r="A697" s="79">
        <v>694</v>
      </c>
      <c r="B697" s="79">
        <v>32</v>
      </c>
      <c r="C697" s="79">
        <v>32</v>
      </c>
      <c r="D697" s="94"/>
      <c r="E697" s="79">
        <v>1233.805909339467</v>
      </c>
      <c r="F697" s="79">
        <v>70.911120870966926</v>
      </c>
      <c r="G697" s="80">
        <v>14.486802926310032</v>
      </c>
      <c r="H697" s="79">
        <v>0</v>
      </c>
      <c r="I697" s="80">
        <v>-6.7199315199413396</v>
      </c>
      <c r="J697" s="103">
        <v>3</v>
      </c>
      <c r="K697" s="103">
        <v>0.50895407553811089</v>
      </c>
      <c r="L697" s="103">
        <v>1.435250493017473</v>
      </c>
      <c r="M697" s="103">
        <v>4.7013859105317692</v>
      </c>
    </row>
    <row r="698" spans="1:13" s="81" customFormat="1" x14ac:dyDescent="0.25">
      <c r="A698" s="79">
        <v>695</v>
      </c>
      <c r="B698" s="79">
        <v>33</v>
      </c>
      <c r="C698" s="79">
        <v>33</v>
      </c>
      <c r="D698" s="94"/>
      <c r="E698" s="79">
        <v>1272.3623440063261</v>
      </c>
      <c r="F698" s="79">
        <v>71.008806821422169</v>
      </c>
      <c r="G698" s="80">
        <v>14.121083650504074</v>
      </c>
      <c r="H698" s="79">
        <v>0</v>
      </c>
      <c r="I698" s="80">
        <v>-6.7199315199413396</v>
      </c>
      <c r="J698" s="103">
        <v>3</v>
      </c>
      <c r="K698" s="103">
        <v>0.49610553215203068</v>
      </c>
      <c r="L698" s="103">
        <v>1.399017600668726</v>
      </c>
      <c r="M698" s="103">
        <v>4.3614618044490649</v>
      </c>
    </row>
    <row r="699" spans="1:13" s="81" customFormat="1" x14ac:dyDescent="0.25">
      <c r="A699" s="79">
        <v>696</v>
      </c>
      <c r="B699" s="79">
        <v>32</v>
      </c>
      <c r="C699" s="79">
        <v>32</v>
      </c>
      <c r="D699" s="94"/>
      <c r="E699" s="79">
        <v>1233.805909339467</v>
      </c>
      <c r="F699" s="79">
        <v>71.119199663436035</v>
      </c>
      <c r="G699" s="80">
        <v>0</v>
      </c>
      <c r="H699" s="79">
        <v>-8.3921546049970228</v>
      </c>
      <c r="I699" s="80">
        <v>1.672223085055683</v>
      </c>
      <c r="J699" s="103">
        <v>3</v>
      </c>
      <c r="K699" s="103">
        <v>0</v>
      </c>
      <c r="L699" s="103">
        <v>0</v>
      </c>
      <c r="M699" s="103">
        <v>-4.1336908452814924</v>
      </c>
    </row>
    <row r="700" spans="1:13" s="81" customFormat="1" x14ac:dyDescent="0.25">
      <c r="A700" s="79">
        <v>697</v>
      </c>
      <c r="B700" s="79">
        <v>29</v>
      </c>
      <c r="C700" s="79">
        <v>29</v>
      </c>
      <c r="D700" s="94"/>
      <c r="E700" s="79">
        <v>1118.136605338892</v>
      </c>
      <c r="F700" s="79">
        <v>71.210427406452922</v>
      </c>
      <c r="G700" s="80">
        <v>0</v>
      </c>
      <c r="H700" s="79">
        <v>-9.6182529781284511</v>
      </c>
      <c r="I700" s="80">
        <v>2.898321458187112</v>
      </c>
      <c r="J700" s="103">
        <v>3</v>
      </c>
      <c r="K700" s="103">
        <v>0</v>
      </c>
      <c r="L700" s="103">
        <v>0</v>
      </c>
      <c r="M700" s="103">
        <v>-3.7058265151747611</v>
      </c>
    </row>
    <row r="701" spans="1:13" s="81" customFormat="1" x14ac:dyDescent="0.25">
      <c r="A701" s="79">
        <v>698</v>
      </c>
      <c r="B701" s="79">
        <v>26</v>
      </c>
      <c r="C701" s="79">
        <v>26</v>
      </c>
      <c r="D701" s="94"/>
      <c r="E701" s="79">
        <v>1601.907036235275</v>
      </c>
      <c r="F701" s="79">
        <v>71.282332924144384</v>
      </c>
      <c r="G701" s="80">
        <v>0</v>
      </c>
      <c r="H701" s="79">
        <v>-7.0250290686749493</v>
      </c>
      <c r="I701" s="80">
        <v>0.30509754873360961</v>
      </c>
      <c r="J701" s="103">
        <v>2</v>
      </c>
      <c r="K701" s="103">
        <v>0</v>
      </c>
      <c r="L701" s="103">
        <v>0</v>
      </c>
      <c r="M701" s="103">
        <v>-4.7675592113943202</v>
      </c>
    </row>
    <row r="702" spans="1:13" s="81" customFormat="1" x14ac:dyDescent="0.25">
      <c r="A702" s="79">
        <v>699</v>
      </c>
      <c r="B702" s="79">
        <v>24</v>
      </c>
      <c r="C702" s="79">
        <v>24</v>
      </c>
      <c r="D702" s="94"/>
      <c r="E702" s="79">
        <v>1478.6834180633309</v>
      </c>
      <c r="F702" s="79">
        <v>71.371237320679441</v>
      </c>
      <c r="G702" s="80">
        <v>0</v>
      </c>
      <c r="H702" s="79">
        <v>-11.0620324341975</v>
      </c>
      <c r="I702" s="80">
        <v>4.3421009142561653</v>
      </c>
      <c r="J702" s="103">
        <v>2</v>
      </c>
      <c r="K702" s="103">
        <v>0</v>
      </c>
      <c r="L702" s="103">
        <v>0</v>
      </c>
      <c r="M702" s="103">
        <v>-3.2576708732068278</v>
      </c>
    </row>
    <row r="703" spans="1:13" s="81" customFormat="1" x14ac:dyDescent="0.25">
      <c r="A703" s="79">
        <v>700</v>
      </c>
      <c r="B703" s="79">
        <v>22</v>
      </c>
      <c r="C703" s="79">
        <v>22</v>
      </c>
      <c r="D703" s="94"/>
      <c r="E703" s="79">
        <v>1355.4597998913871</v>
      </c>
      <c r="F703" s="79">
        <v>71.422313552994282</v>
      </c>
      <c r="G703" s="80">
        <v>3.7393889669355804</v>
      </c>
      <c r="H703" s="79">
        <v>-5.1521226763158783</v>
      </c>
      <c r="I703" s="80">
        <v>-1.5678088436254609</v>
      </c>
      <c r="J703" s="103">
        <v>2</v>
      </c>
      <c r="K703" s="103">
        <v>0.13137317215019731</v>
      </c>
      <c r="L703" s="103">
        <v>0.3704723454635564</v>
      </c>
      <c r="M703" s="103">
        <v>-2.3871383272391928</v>
      </c>
    </row>
    <row r="704" spans="1:13" s="81" customFormat="1" x14ac:dyDescent="0.25">
      <c r="A704" s="79">
        <v>701</v>
      </c>
      <c r="B704" s="79">
        <v>21</v>
      </c>
      <c r="C704" s="79">
        <v>21</v>
      </c>
      <c r="D704" s="94"/>
      <c r="E704" s="79">
        <v>1293.8479908054151</v>
      </c>
      <c r="F704" s="79">
        <v>71.511923701625108</v>
      </c>
      <c r="G704" s="80">
        <v>7.8556068998388575</v>
      </c>
      <c r="H704" s="79">
        <v>-0.39347333843517102</v>
      </c>
      <c r="I704" s="80">
        <v>-6.3264581815061689</v>
      </c>
      <c r="J704" s="103">
        <v>2</v>
      </c>
      <c r="K704" s="103">
        <v>0.2759851961703097</v>
      </c>
      <c r="L704" s="103">
        <v>0.77827825320027333</v>
      </c>
      <c r="M704" s="103">
        <v>0.43147979971244999</v>
      </c>
    </row>
    <row r="705" spans="1:13" s="81" customFormat="1" x14ac:dyDescent="0.25">
      <c r="A705" s="79">
        <v>702</v>
      </c>
      <c r="B705" s="79">
        <v>21</v>
      </c>
      <c r="C705" s="79">
        <v>21</v>
      </c>
      <c r="D705" s="94"/>
      <c r="E705" s="79">
        <v>1293.8479908054151</v>
      </c>
      <c r="F705" s="79">
        <v>71.606267571817327</v>
      </c>
      <c r="G705" s="80">
        <v>11.103391877792721</v>
      </c>
      <c r="H705" s="79">
        <v>0</v>
      </c>
      <c r="I705" s="80">
        <v>-6.7199315199413396</v>
      </c>
      <c r="J705" s="103">
        <v>2</v>
      </c>
      <c r="K705" s="103">
        <v>0.3900872109080849</v>
      </c>
      <c r="L705" s="103">
        <v>1.1000459347607989</v>
      </c>
      <c r="M705" s="103">
        <v>2.4446813963534981</v>
      </c>
    </row>
    <row r="706" spans="1:13" s="81" customFormat="1" x14ac:dyDescent="0.25">
      <c r="A706" s="79">
        <v>703</v>
      </c>
      <c r="B706" s="79">
        <v>21</v>
      </c>
      <c r="C706" s="79">
        <v>21</v>
      </c>
      <c r="D706" s="94"/>
      <c r="E706" s="79">
        <v>1293.8479908054151</v>
      </c>
      <c r="F706" s="79">
        <v>71.712076952619512</v>
      </c>
      <c r="G706" s="80">
        <v>7.395815829925545</v>
      </c>
      <c r="H706" s="79">
        <v>0</v>
      </c>
      <c r="I706" s="80">
        <v>-6.7199315199413396</v>
      </c>
      <c r="J706" s="103">
        <v>2</v>
      </c>
      <c r="K706" s="103">
        <v>0.25983169838900078</v>
      </c>
      <c r="L706" s="103">
        <v>0.73272538945698229</v>
      </c>
      <c r="M706" s="103">
        <v>0.14626960227086541</v>
      </c>
    </row>
    <row r="707" spans="1:13" s="81" customFormat="1" x14ac:dyDescent="0.25">
      <c r="A707" s="79">
        <v>704</v>
      </c>
      <c r="B707" s="79">
        <v>20</v>
      </c>
      <c r="C707" s="79">
        <v>20</v>
      </c>
      <c r="D707" s="94"/>
      <c r="E707" s="79">
        <v>1232.2361817194419</v>
      </c>
      <c r="F707" s="79">
        <v>71.806420822811731</v>
      </c>
      <c r="G707" s="80">
        <v>4.777144101719295</v>
      </c>
      <c r="H707" s="79">
        <v>0</v>
      </c>
      <c r="I707" s="80">
        <v>-6.7199315199413396</v>
      </c>
      <c r="J707" s="103">
        <v>2</v>
      </c>
      <c r="K707" s="103">
        <v>0.16783185167703371</v>
      </c>
      <c r="L707" s="103">
        <v>0.47328582172923511</v>
      </c>
      <c r="M707" s="103">
        <v>-1.2617972411323919</v>
      </c>
    </row>
    <row r="708" spans="1:13" s="81" customFormat="1" x14ac:dyDescent="0.25">
      <c r="A708" s="79">
        <v>705</v>
      </c>
      <c r="B708" s="79">
        <v>19</v>
      </c>
      <c r="C708" s="79">
        <v>19</v>
      </c>
      <c r="D708" s="94"/>
      <c r="E708" s="79">
        <v>1170.6243726334701</v>
      </c>
      <c r="F708" s="79">
        <v>71.899638514923865</v>
      </c>
      <c r="G708" s="80">
        <v>6.0084556388125803</v>
      </c>
      <c r="H708" s="79">
        <v>-11.74543924041987</v>
      </c>
      <c r="I708" s="80">
        <v>5.0255077204785268</v>
      </c>
      <c r="J708" s="103">
        <v>2</v>
      </c>
      <c r="K708" s="103">
        <v>0.21109060436722071</v>
      </c>
      <c r="L708" s="103">
        <v>0.59527550431556242</v>
      </c>
      <c r="M708" s="103">
        <v>-0.27452779881151101</v>
      </c>
    </row>
    <row r="709" spans="1:13" s="81" customFormat="1" x14ac:dyDescent="0.25">
      <c r="A709" s="79">
        <v>706</v>
      </c>
      <c r="B709" s="79">
        <v>18</v>
      </c>
      <c r="C709" s="79">
        <v>18</v>
      </c>
      <c r="D709" s="94"/>
      <c r="E709" s="79">
        <v>1109.0125635474981</v>
      </c>
      <c r="F709" s="79">
        <v>71.974660159790659</v>
      </c>
      <c r="G709" s="80">
        <v>4.1894351930653135</v>
      </c>
      <c r="H709" s="79">
        <v>-13.51969485662403</v>
      </c>
      <c r="I709" s="80">
        <v>6.7997633366826919</v>
      </c>
      <c r="J709" s="103">
        <v>2</v>
      </c>
      <c r="K709" s="103">
        <v>0.1471843115806428</v>
      </c>
      <c r="L709" s="103">
        <v>0.41505975865741268</v>
      </c>
      <c r="M709" s="103">
        <v>-1.1800983061307051</v>
      </c>
    </row>
    <row r="710" spans="1:13" s="81" customFormat="1" x14ac:dyDescent="0.25">
      <c r="A710" s="79">
        <v>707</v>
      </c>
      <c r="B710" s="79">
        <v>16</v>
      </c>
      <c r="C710" s="79">
        <v>16</v>
      </c>
      <c r="D710" s="94"/>
      <c r="E710" s="79">
        <v>1905.649330710067</v>
      </c>
      <c r="F710" s="79">
        <v>72.04262940000406</v>
      </c>
      <c r="G710" s="80">
        <v>7.9828585685184237</v>
      </c>
      <c r="H710" s="79">
        <v>-9.5114690279653491</v>
      </c>
      <c r="I710" s="80">
        <v>2.791537508024009</v>
      </c>
      <c r="J710" s="103">
        <v>1</v>
      </c>
      <c r="K710" s="103">
        <v>0.28045583442796612</v>
      </c>
      <c r="L710" s="103">
        <v>0.79088545308686442</v>
      </c>
      <c r="M710" s="103">
        <v>-2.0460041333741841</v>
      </c>
    </row>
    <row r="711" spans="1:13" s="81" customFormat="1" x14ac:dyDescent="0.25">
      <c r="A711" s="79">
        <v>708</v>
      </c>
      <c r="B711" s="79">
        <v>14</v>
      </c>
      <c r="C711" s="79">
        <v>14</v>
      </c>
      <c r="D711" s="94"/>
      <c r="E711" s="79">
        <v>1667.443164371309</v>
      </c>
      <c r="F711" s="79">
        <v>72.177961230779559</v>
      </c>
      <c r="G711" s="80">
        <v>5.5187418023480808</v>
      </c>
      <c r="H711" s="79">
        <v>0</v>
      </c>
      <c r="I711" s="80">
        <v>-6.7199315199413396</v>
      </c>
      <c r="J711" s="103">
        <v>1</v>
      </c>
      <c r="K711" s="103">
        <v>0.19388585227776189</v>
      </c>
      <c r="L711" s="103">
        <v>0.54675810342328846</v>
      </c>
      <c r="M711" s="103">
        <v>-2.5414968275089849</v>
      </c>
    </row>
    <row r="712" spans="1:13" s="81" customFormat="1" x14ac:dyDescent="0.25">
      <c r="A712" s="79">
        <v>709</v>
      </c>
      <c r="B712" s="79">
        <v>12</v>
      </c>
      <c r="C712" s="79">
        <v>12</v>
      </c>
      <c r="D712" s="94"/>
      <c r="E712" s="79">
        <v>1429.2369980325509</v>
      </c>
      <c r="F712" s="79">
        <v>72.293219635103029</v>
      </c>
      <c r="G712" s="80">
        <v>8.0632749960346786</v>
      </c>
      <c r="H712" s="79">
        <v>0</v>
      </c>
      <c r="I712" s="80">
        <v>-6.7199315199413396</v>
      </c>
      <c r="J712" s="103">
        <v>1</v>
      </c>
      <c r="K712" s="103">
        <v>0.28328104498220658</v>
      </c>
      <c r="L712" s="103">
        <v>0.79885254684982265</v>
      </c>
      <c r="M712" s="103">
        <v>6.4610208736723115E-2</v>
      </c>
    </row>
    <row r="713" spans="1:13" s="81" customFormat="1" x14ac:dyDescent="0.25">
      <c r="A713" s="79">
        <v>710</v>
      </c>
      <c r="B713" s="79">
        <v>13</v>
      </c>
      <c r="C713" s="79">
        <v>13</v>
      </c>
      <c r="D713" s="94"/>
      <c r="E713" s="79">
        <v>1548.3400812019299</v>
      </c>
      <c r="F713" s="79">
        <v>72.385674586238991</v>
      </c>
      <c r="G713" s="80">
        <v>14.895703679683297</v>
      </c>
      <c r="H713" s="79">
        <v>0</v>
      </c>
      <c r="I713" s="80">
        <v>-6.7199315199413396</v>
      </c>
      <c r="J713" s="103">
        <v>1</v>
      </c>
      <c r="K713" s="103">
        <v>0.52331968166794707</v>
      </c>
      <c r="L713" s="103">
        <v>1.475761502303611</v>
      </c>
      <c r="M713" s="103">
        <v>3.9092176080744769</v>
      </c>
    </row>
    <row r="714" spans="1:13" s="81" customFormat="1" x14ac:dyDescent="0.25">
      <c r="A714" s="79">
        <v>711</v>
      </c>
      <c r="B714" s="79">
        <v>15</v>
      </c>
      <c r="C714" s="79">
        <v>15</v>
      </c>
      <c r="D714" s="94"/>
      <c r="E714" s="79">
        <v>1786.546247540688</v>
      </c>
      <c r="F714" s="79">
        <v>72.438566059643421</v>
      </c>
      <c r="G714" s="80">
        <v>24.939740405728493</v>
      </c>
      <c r="H714" s="79">
        <v>-7.0371460316558627</v>
      </c>
      <c r="I714" s="80">
        <v>0.31721451171452308</v>
      </c>
      <c r="J714" s="103">
        <v>1</v>
      </c>
      <c r="K714" s="103">
        <v>0.87618935571391299</v>
      </c>
      <c r="L714" s="103">
        <v>2.4708539831132339</v>
      </c>
      <c r="M714" s="103">
        <v>9.2894282766954568</v>
      </c>
    </row>
    <row r="715" spans="1:13" s="81" customFormat="1" x14ac:dyDescent="0.25">
      <c r="A715" s="79">
        <v>712</v>
      </c>
      <c r="B715" s="79">
        <v>20</v>
      </c>
      <c r="C715" s="79">
        <v>20</v>
      </c>
      <c r="D715" s="94"/>
      <c r="E715" s="79">
        <v>1232.2361817194419</v>
      </c>
      <c r="F715" s="79">
        <v>72.465623850590617</v>
      </c>
      <c r="G715" s="80">
        <v>23.700493459900521</v>
      </c>
      <c r="H715" s="79">
        <v>-5.2192983869410048</v>
      </c>
      <c r="I715" s="80">
        <v>-1.5006331330003351</v>
      </c>
      <c r="J715" s="103">
        <v>2</v>
      </c>
      <c r="K715" s="103">
        <v>0.83265181420902867</v>
      </c>
      <c r="L715" s="103">
        <v>2.3480781160694608</v>
      </c>
      <c r="M715" s="103">
        <v>10.218054482806121</v>
      </c>
    </row>
    <row r="716" spans="1:13" s="81" customFormat="1" x14ac:dyDescent="0.25">
      <c r="A716" s="79">
        <v>713</v>
      </c>
      <c r="B716" s="79">
        <v>21.066894531249829</v>
      </c>
      <c r="C716" s="79">
        <v>21.066894531249829</v>
      </c>
      <c r="D716" s="94"/>
      <c r="E716" s="79">
        <v>1297.969483893675</v>
      </c>
      <c r="F716" s="79">
        <v>72.523949615319751</v>
      </c>
      <c r="G716" s="80">
        <v>10.685346863258456</v>
      </c>
      <c r="H716" s="79">
        <v>-9.2194584760665208</v>
      </c>
      <c r="I716" s="80">
        <v>2.4995269561251812</v>
      </c>
      <c r="J716" s="103">
        <v>2</v>
      </c>
      <c r="K716" s="103">
        <v>0.37540034625010088</v>
      </c>
      <c r="L716" s="103">
        <v>1.058628976425285</v>
      </c>
      <c r="M716" s="103">
        <v>2.178400211296577</v>
      </c>
    </row>
    <row r="717" spans="1:13" s="81" customFormat="1" x14ac:dyDescent="0.25">
      <c r="A717" s="79">
        <v>714</v>
      </c>
      <c r="B717" s="79">
        <v>21</v>
      </c>
      <c r="C717" s="79">
        <v>21</v>
      </c>
      <c r="D717" s="94"/>
      <c r="E717" s="79">
        <v>1293.8479908054151</v>
      </c>
      <c r="F717" s="79">
        <v>72.565830972590007</v>
      </c>
      <c r="G717" s="80">
        <v>6.9961976572475395</v>
      </c>
      <c r="H717" s="79">
        <v>-4.750690507007592</v>
      </c>
      <c r="I717" s="80">
        <v>-1.9692410129337481</v>
      </c>
      <c r="J717" s="103">
        <v>2</v>
      </c>
      <c r="K717" s="103">
        <v>0.24579221026466219</v>
      </c>
      <c r="L717" s="103">
        <v>0.69313403294634746</v>
      </c>
      <c r="M717" s="103">
        <v>-9.7670937843300845E-2</v>
      </c>
    </row>
    <row r="718" spans="1:13" s="81" customFormat="1" x14ac:dyDescent="0.25">
      <c r="A718" s="79">
        <v>715</v>
      </c>
      <c r="B718" s="79">
        <v>19</v>
      </c>
      <c r="C718" s="79">
        <v>19</v>
      </c>
      <c r="D718" s="94"/>
      <c r="E718" s="79">
        <v>1170.6243726334701</v>
      </c>
      <c r="F718" s="79">
        <v>72.660174842782226</v>
      </c>
      <c r="G718" s="80">
        <v>0</v>
      </c>
      <c r="H718" s="79">
        <v>-28.498924065440441</v>
      </c>
      <c r="I718" s="80">
        <v>21.778992545499101</v>
      </c>
      <c r="J718" s="103">
        <v>2</v>
      </c>
      <c r="K718" s="103">
        <v>0</v>
      </c>
      <c r="L718" s="103">
        <v>0</v>
      </c>
      <c r="M718" s="103">
        <v>-3.898431554646502</v>
      </c>
    </row>
    <row r="719" spans="1:13" s="81" customFormat="1" x14ac:dyDescent="0.25">
      <c r="A719" s="79">
        <v>716</v>
      </c>
      <c r="B719" s="79">
        <v>14.95568847656269</v>
      </c>
      <c r="C719" s="79">
        <v>14.95568847656269</v>
      </c>
      <c r="D719" s="94"/>
      <c r="E719" s="79">
        <v>1781.268608479372</v>
      </c>
      <c r="F719" s="79">
        <v>72.732080360473688</v>
      </c>
      <c r="G719" s="80">
        <v>0</v>
      </c>
      <c r="H719" s="79">
        <v>-11.31296810720999</v>
      </c>
      <c r="I719" s="80">
        <v>4.5930365872686467</v>
      </c>
      <c r="J719" s="103">
        <v>1</v>
      </c>
      <c r="K719" s="103">
        <v>0</v>
      </c>
      <c r="L719" s="103">
        <v>0</v>
      </c>
      <c r="M719" s="103">
        <v>-3.991850548033764</v>
      </c>
    </row>
    <row r="720" spans="1:13" s="81" customFormat="1" x14ac:dyDescent="0.25">
      <c r="A720" s="79">
        <v>717</v>
      </c>
      <c r="B720" s="79">
        <v>13</v>
      </c>
      <c r="C720" s="79">
        <v>13</v>
      </c>
      <c r="D720" s="94"/>
      <c r="E720" s="79">
        <v>1548.3400812019299</v>
      </c>
      <c r="F720" s="79">
        <v>72.847926673011784</v>
      </c>
      <c r="G720" s="80">
        <v>7.0343768770884036</v>
      </c>
      <c r="H720" s="79">
        <v>0</v>
      </c>
      <c r="I720" s="80">
        <v>-6.7199315199413396</v>
      </c>
      <c r="J720" s="103">
        <v>1</v>
      </c>
      <c r="K720" s="103">
        <v>0.247133532407147</v>
      </c>
      <c r="L720" s="103">
        <v>0.69691656138815439</v>
      </c>
      <c r="M720" s="103">
        <v>-1.0562966440681389</v>
      </c>
    </row>
    <row r="721" spans="1:13" s="81" customFormat="1" x14ac:dyDescent="0.25">
      <c r="A721" s="79">
        <v>718</v>
      </c>
      <c r="B721" s="79">
        <v>12</v>
      </c>
      <c r="C721" s="79">
        <v>12</v>
      </c>
      <c r="D721" s="94"/>
      <c r="E721" s="79">
        <v>1429.2369980325509</v>
      </c>
      <c r="F721" s="79">
        <v>72.933748926421885</v>
      </c>
      <c r="G721" s="80">
        <v>10.272073583227927</v>
      </c>
      <c r="H721" s="79">
        <v>0</v>
      </c>
      <c r="I721" s="80">
        <v>-6.7199315199413396</v>
      </c>
      <c r="J721" s="103">
        <v>1</v>
      </c>
      <c r="K721" s="103">
        <v>0.36088112339241019</v>
      </c>
      <c r="L721" s="103">
        <v>1.017684767966597</v>
      </c>
      <c r="M721" s="103">
        <v>1.4573913591543419</v>
      </c>
    </row>
    <row r="722" spans="1:13" s="81" customFormat="1" x14ac:dyDescent="0.25">
      <c r="A722" s="79">
        <v>719</v>
      </c>
      <c r="B722" s="79">
        <v>13</v>
      </c>
      <c r="C722" s="79">
        <v>13</v>
      </c>
      <c r="D722" s="94"/>
      <c r="E722" s="79">
        <v>1548.3400812019299</v>
      </c>
      <c r="F722" s="79">
        <v>73.01755860832678</v>
      </c>
      <c r="G722" s="80">
        <v>15.782303711714176</v>
      </c>
      <c r="H722" s="79">
        <v>0</v>
      </c>
      <c r="I722" s="80">
        <v>-6.7199315199413396</v>
      </c>
      <c r="J722" s="103">
        <v>1</v>
      </c>
      <c r="K722" s="103">
        <v>0.55446794136124511</v>
      </c>
      <c r="L722" s="103">
        <v>1.5635995946387109</v>
      </c>
      <c r="M722" s="103">
        <v>4.4686654857429851</v>
      </c>
    </row>
    <row r="723" spans="1:13" s="81" customFormat="1" x14ac:dyDescent="0.25">
      <c r="A723" s="79">
        <v>720</v>
      </c>
      <c r="B723" s="79">
        <v>15</v>
      </c>
      <c r="C723" s="79">
        <v>15</v>
      </c>
      <c r="D723" s="94"/>
      <c r="E723" s="79">
        <v>1786.546247540688</v>
      </c>
      <c r="F723" s="79">
        <v>73.070450081731209</v>
      </c>
      <c r="G723" s="80">
        <v>19.663194396137566</v>
      </c>
      <c r="H723" s="79">
        <v>-1.4325724263893751</v>
      </c>
      <c r="I723" s="80">
        <v>-5.2873590935519648</v>
      </c>
      <c r="J723" s="103">
        <v>1</v>
      </c>
      <c r="K723" s="103">
        <v>0.69081238813824553</v>
      </c>
      <c r="L723" s="103">
        <v>1.948090934549852</v>
      </c>
      <c r="M723" s="103">
        <v>5.9838513058975522</v>
      </c>
    </row>
    <row r="724" spans="1:13" s="81" customFormat="1" x14ac:dyDescent="0.25">
      <c r="A724" s="79">
        <v>721</v>
      </c>
      <c r="B724" s="79">
        <v>17</v>
      </c>
      <c r="C724" s="79">
        <v>17</v>
      </c>
      <c r="D724" s="94"/>
      <c r="E724" s="79">
        <v>1047.400754461526</v>
      </c>
      <c r="F724" s="79">
        <v>73.104480291761334</v>
      </c>
      <c r="G724" s="80">
        <v>14.956838376207854</v>
      </c>
      <c r="H724" s="79">
        <v>-10.34044406912793</v>
      </c>
      <c r="I724" s="80">
        <v>3.6205125491865902</v>
      </c>
      <c r="J724" s="103">
        <v>2</v>
      </c>
      <c r="K724" s="103">
        <v>0.52546748150420008</v>
      </c>
      <c r="L724" s="103">
        <v>1.4818182978418439</v>
      </c>
      <c r="M724" s="103">
        <v>5.5113297800609242</v>
      </c>
    </row>
    <row r="725" spans="1:13" s="81" customFormat="1" x14ac:dyDescent="0.25">
      <c r="A725" s="79">
        <v>722</v>
      </c>
      <c r="B725" s="79">
        <v>19</v>
      </c>
      <c r="C725" s="79">
        <v>19</v>
      </c>
      <c r="D725" s="94"/>
      <c r="E725" s="79">
        <v>1170.6243726334701</v>
      </c>
      <c r="F725" s="79">
        <v>73.145444978542372</v>
      </c>
      <c r="G725" s="80">
        <v>25.030668192858059</v>
      </c>
      <c r="H725" s="79">
        <v>-173.72475622837001</v>
      </c>
      <c r="I725" s="80">
        <v>63.801335754411902</v>
      </c>
      <c r="J725" s="103">
        <v>2</v>
      </c>
      <c r="K725" s="103">
        <v>0.87938385404971953</v>
      </c>
      <c r="L725" s="103">
        <v>2.4798624684202091</v>
      </c>
      <c r="M725" s="103">
        <v>11.12509886920704</v>
      </c>
    </row>
    <row r="726" spans="1:13" s="81" customFormat="1" x14ac:dyDescent="0.25">
      <c r="A726" s="79">
        <v>723</v>
      </c>
      <c r="B726" s="79">
        <v>22</v>
      </c>
      <c r="C726" s="79">
        <v>22</v>
      </c>
      <c r="D726" s="94"/>
      <c r="E726" s="79">
        <v>1355.4597998913871</v>
      </c>
      <c r="F726" s="79">
        <v>73.178970866461725</v>
      </c>
      <c r="G726" s="80">
        <v>21.956170484413004</v>
      </c>
      <c r="H726" s="79">
        <v>-3.7416573651592731</v>
      </c>
      <c r="I726" s="80">
        <v>-2.978274154782067</v>
      </c>
      <c r="J726" s="103">
        <v>2</v>
      </c>
      <c r="K726" s="103">
        <v>0.7713698121037329</v>
      </c>
      <c r="L726" s="103">
        <v>2.1752628701325269</v>
      </c>
      <c r="M726" s="103">
        <v>8.8791993063886405</v>
      </c>
    </row>
    <row r="727" spans="1:13" s="81" customFormat="1" x14ac:dyDescent="0.25">
      <c r="A727" s="79">
        <v>724</v>
      </c>
      <c r="B727" s="79">
        <v>23.96496582031228</v>
      </c>
      <c r="C727" s="79">
        <v>23.96496582031228</v>
      </c>
      <c r="D727" s="94"/>
      <c r="E727" s="79">
        <v>1476.524898872927</v>
      </c>
      <c r="F727" s="79">
        <v>73.243398447339331</v>
      </c>
      <c r="G727" s="80">
        <v>19.352085585507616</v>
      </c>
      <c r="H727" s="79">
        <v>-2.994136453693744</v>
      </c>
      <c r="I727" s="80">
        <v>-3.7257950662475952</v>
      </c>
      <c r="J727" s="103">
        <v>2</v>
      </c>
      <c r="K727" s="103">
        <v>0.67988243361954637</v>
      </c>
      <c r="L727" s="103">
        <v>1.917268462807121</v>
      </c>
      <c r="M727" s="103">
        <v>6.9319671193738586</v>
      </c>
    </row>
    <row r="728" spans="1:13" s="81" customFormat="1" x14ac:dyDescent="0.25">
      <c r="A728" s="79">
        <v>725</v>
      </c>
      <c r="B728" s="79">
        <v>26</v>
      </c>
      <c r="C728" s="79">
        <v>26</v>
      </c>
      <c r="D728" s="94"/>
      <c r="E728" s="79">
        <v>1601.907036235275</v>
      </c>
      <c r="F728" s="79">
        <v>73.259876640404045</v>
      </c>
      <c r="G728" s="80">
        <v>26.413115740179226</v>
      </c>
      <c r="H728" s="79">
        <v>-4.0379559459806602</v>
      </c>
      <c r="I728" s="80">
        <v>-2.681975573960679</v>
      </c>
      <c r="J728" s="103">
        <v>2</v>
      </c>
      <c r="K728" s="103">
        <v>0.92795235580996194</v>
      </c>
      <c r="L728" s="103">
        <v>2.6168256433840931</v>
      </c>
      <c r="M728" s="103">
        <v>10.86152057892199</v>
      </c>
    </row>
    <row r="729" spans="1:13" s="81" customFormat="1" x14ac:dyDescent="0.25">
      <c r="A729" s="79">
        <v>726</v>
      </c>
      <c r="B729" s="79">
        <v>30</v>
      </c>
      <c r="C729" s="79">
        <v>30</v>
      </c>
      <c r="D729" s="94"/>
      <c r="E729" s="79">
        <v>1156.6930400057511</v>
      </c>
      <c r="F729" s="79">
        <v>73.312864063341394</v>
      </c>
      <c r="G729" s="80">
        <v>45.165817472740002</v>
      </c>
      <c r="H729" s="79">
        <v>-41.474388818644243</v>
      </c>
      <c r="I729" s="80">
        <v>34.754457298702903</v>
      </c>
      <c r="J729" s="103">
        <v>3</v>
      </c>
      <c r="K729" s="103">
        <v>1.5867770821961891</v>
      </c>
      <c r="L729" s="103">
        <v>4.4747113717932523</v>
      </c>
      <c r="M729" s="103">
        <v>22.390153732045309</v>
      </c>
    </row>
    <row r="730" spans="1:13" s="81" customFormat="1" x14ac:dyDescent="0.25">
      <c r="A730" s="79">
        <v>727</v>
      </c>
      <c r="B730" s="79">
        <v>34.927124023437287</v>
      </c>
      <c r="C730" s="79">
        <v>34.927124023437287</v>
      </c>
      <c r="D730" s="94"/>
      <c r="E730" s="79">
        <v>1346.6653755109189</v>
      </c>
      <c r="F730" s="79">
        <v>73.396020284180764</v>
      </c>
      <c r="G730" s="80">
        <v>25.171942786451716</v>
      </c>
      <c r="H730" s="79">
        <v>-4.0852186901176522</v>
      </c>
      <c r="I730" s="80">
        <v>-2.634712829823687</v>
      </c>
      <c r="J730" s="103">
        <v>3</v>
      </c>
      <c r="K730" s="103">
        <v>0.88434714930162761</v>
      </c>
      <c r="L730" s="103">
        <v>2.4938589610305901</v>
      </c>
      <c r="M730" s="103">
        <v>10.829554027282031</v>
      </c>
    </row>
    <row r="731" spans="1:13" s="81" customFormat="1" x14ac:dyDescent="0.25">
      <c r="A731" s="79">
        <v>728</v>
      </c>
      <c r="B731" s="79">
        <v>35</v>
      </c>
      <c r="C731" s="79">
        <v>35</v>
      </c>
      <c r="D731" s="94"/>
      <c r="E731" s="79">
        <v>1349.475213340042</v>
      </c>
      <c r="F731" s="79">
        <v>73.48208808581289</v>
      </c>
      <c r="G731" s="80">
        <v>24.093541250388501</v>
      </c>
      <c r="H731" s="79">
        <v>-2.277132108584659</v>
      </c>
      <c r="I731" s="80">
        <v>-4.4427994113566811</v>
      </c>
      <c r="J731" s="103">
        <v>3</v>
      </c>
      <c r="K731" s="103">
        <v>0.84646046998129709</v>
      </c>
      <c r="L731" s="103">
        <v>2.387018525347258</v>
      </c>
      <c r="M731" s="103">
        <v>10.17943154702256</v>
      </c>
    </row>
    <row r="732" spans="1:13" s="81" customFormat="1" x14ac:dyDescent="0.25">
      <c r="A732" s="79">
        <v>729</v>
      </c>
      <c r="B732" s="79">
        <v>39</v>
      </c>
      <c r="C732" s="79">
        <v>39</v>
      </c>
      <c r="D732" s="94"/>
      <c r="E732" s="79">
        <v>1503.700952007476</v>
      </c>
      <c r="F732" s="79">
        <v>73.568155887445016</v>
      </c>
      <c r="G732" s="80">
        <v>37.9310986173654</v>
      </c>
      <c r="H732" s="79">
        <v>-0.77324626073691749</v>
      </c>
      <c r="I732" s="80">
        <v>-5.9466852592044219</v>
      </c>
      <c r="J732" s="103">
        <v>3</v>
      </c>
      <c r="K732" s="103">
        <v>1.3326050840303241</v>
      </c>
      <c r="L732" s="103">
        <v>3.7579463369655142</v>
      </c>
      <c r="M732" s="103">
        <v>18.034806636869501</v>
      </c>
    </row>
    <row r="733" spans="1:13" s="81" customFormat="1" x14ac:dyDescent="0.25">
      <c r="A733" s="79">
        <v>730</v>
      </c>
      <c r="B733" s="79">
        <v>40</v>
      </c>
      <c r="C733" s="79">
        <v>40</v>
      </c>
      <c r="D733" s="94"/>
      <c r="E733" s="79">
        <v>1542.2573866743339</v>
      </c>
      <c r="F733" s="79">
        <v>73.683635591918545</v>
      </c>
      <c r="G733" s="80">
        <v>17.206708625615025</v>
      </c>
      <c r="H733" s="79">
        <v>-1.2411484804049291</v>
      </c>
      <c r="I733" s="80">
        <v>-5.4787830395364114</v>
      </c>
      <c r="J733" s="103">
        <v>3</v>
      </c>
      <c r="K733" s="103">
        <v>0.60451050008410367</v>
      </c>
      <c r="L733" s="103">
        <v>1.704719610237172</v>
      </c>
      <c r="M733" s="103">
        <v>5.3839519827819267</v>
      </c>
    </row>
    <row r="734" spans="1:13" s="81" customFormat="1" x14ac:dyDescent="0.25">
      <c r="A734" s="79">
        <v>731</v>
      </c>
      <c r="B734" s="79">
        <v>41</v>
      </c>
      <c r="C734" s="79">
        <v>41</v>
      </c>
      <c r="D734" s="94"/>
      <c r="E734" s="79">
        <v>1580.8138213411919</v>
      </c>
      <c r="F734" s="79">
        <v>73.75129995400124</v>
      </c>
      <c r="G734" s="80">
        <v>25.265224736216652</v>
      </c>
      <c r="H734" s="79">
        <v>-3.1805577994251322</v>
      </c>
      <c r="I734" s="80">
        <v>-3.5393737205162079</v>
      </c>
      <c r="J734" s="103">
        <v>3</v>
      </c>
      <c r="K734" s="103">
        <v>0.88762435468286327</v>
      </c>
      <c r="L734" s="103">
        <v>2.5031006802056739</v>
      </c>
      <c r="M734" s="103">
        <v>10.22975992373245</v>
      </c>
    </row>
    <row r="735" spans="1:13" s="81" customFormat="1" x14ac:dyDescent="0.25">
      <c r="A735" s="79">
        <v>732</v>
      </c>
      <c r="B735" s="79">
        <v>42</v>
      </c>
      <c r="C735" s="79">
        <v>42</v>
      </c>
      <c r="D735" s="94"/>
      <c r="E735" s="79">
        <v>1619.370256008051</v>
      </c>
      <c r="F735" s="79">
        <v>73.855574008065986</v>
      </c>
      <c r="G735" s="80">
        <v>17.701353075216382</v>
      </c>
      <c r="H735" s="79">
        <v>-1.2411484804049291</v>
      </c>
      <c r="I735" s="80">
        <v>-5.4787830395364114</v>
      </c>
      <c r="J735" s="103">
        <v>3</v>
      </c>
      <c r="K735" s="103">
        <v>0.62188847573873907</v>
      </c>
      <c r="L735" s="103">
        <v>1.753725501583244</v>
      </c>
      <c r="M735" s="103">
        <v>5.4130052232059596</v>
      </c>
    </row>
    <row r="736" spans="1:13" s="81" customFormat="1" x14ac:dyDescent="0.25">
      <c r="A736" s="79">
        <v>733</v>
      </c>
      <c r="B736" s="79">
        <v>42</v>
      </c>
      <c r="C736" s="79">
        <v>42</v>
      </c>
      <c r="D736" s="94"/>
      <c r="E736" s="79">
        <v>1619.370256008051</v>
      </c>
      <c r="F736" s="79">
        <v>73.952883255368789</v>
      </c>
      <c r="G736" s="80">
        <v>19.43181977146023</v>
      </c>
      <c r="H736" s="79">
        <v>-0.33902387821601843</v>
      </c>
      <c r="I736" s="80">
        <v>-6.3809076417253214</v>
      </c>
      <c r="J736" s="103">
        <v>3</v>
      </c>
      <c r="K736" s="103">
        <v>0.68268367548821263</v>
      </c>
      <c r="L736" s="103">
        <v>1.925167964876759</v>
      </c>
      <c r="M736" s="103">
        <v>6.4945844897821789</v>
      </c>
    </row>
    <row r="737" spans="1:13" s="81" customFormat="1" x14ac:dyDescent="0.25">
      <c r="A737" s="79">
        <v>734</v>
      </c>
      <c r="B737" s="79">
        <v>43</v>
      </c>
      <c r="C737" s="79">
        <v>43</v>
      </c>
      <c r="D737" s="94"/>
      <c r="E737" s="79">
        <v>1657.926690674909</v>
      </c>
      <c r="F737" s="79">
        <v>74.039333469051982</v>
      </c>
      <c r="G737" s="80">
        <v>21.111788071578463</v>
      </c>
      <c r="H737" s="79">
        <v>0</v>
      </c>
      <c r="I737" s="80">
        <v>-6.7199315199413396</v>
      </c>
      <c r="J737" s="103">
        <v>3</v>
      </c>
      <c r="K737" s="103">
        <v>0.74170475263472091</v>
      </c>
      <c r="L737" s="103">
        <v>2.0916074024299132</v>
      </c>
      <c r="M737" s="103">
        <v>7.4013783264649531</v>
      </c>
    </row>
    <row r="738" spans="1:13" s="81" customFormat="1" x14ac:dyDescent="0.25">
      <c r="A738" s="79">
        <v>735</v>
      </c>
      <c r="B738" s="79">
        <v>43</v>
      </c>
      <c r="C738" s="79">
        <v>43</v>
      </c>
      <c r="D738" s="94"/>
      <c r="E738" s="79">
        <v>1657.926690674909</v>
      </c>
      <c r="F738" s="79">
        <v>74.136323665927534</v>
      </c>
      <c r="G738" s="80">
        <v>14.916500531176244</v>
      </c>
      <c r="H738" s="79">
        <v>-1.0025033247869031</v>
      </c>
      <c r="I738" s="80">
        <v>-5.7174281951544366</v>
      </c>
      <c r="J738" s="103">
        <v>3</v>
      </c>
      <c r="K738" s="103">
        <v>0.524050321987936</v>
      </c>
      <c r="L738" s="103">
        <v>1.4778219080059789</v>
      </c>
      <c r="M738" s="103">
        <v>3.5156700953240532</v>
      </c>
    </row>
    <row r="739" spans="1:13" s="81" customFormat="1" x14ac:dyDescent="0.25">
      <c r="A739" s="79">
        <v>736</v>
      </c>
      <c r="B739" s="79">
        <v>43</v>
      </c>
      <c r="C739" s="79">
        <v>43</v>
      </c>
      <c r="D739" s="94"/>
      <c r="E739" s="79">
        <v>1657.926690674909</v>
      </c>
      <c r="F739" s="79">
        <v>74.228526467265596</v>
      </c>
      <c r="G739" s="80">
        <v>15.027881347540687</v>
      </c>
      <c r="H739" s="79">
        <v>-1.0025033247869031</v>
      </c>
      <c r="I739" s="80">
        <v>-5.7174281951544366</v>
      </c>
      <c r="J739" s="103">
        <v>3</v>
      </c>
      <c r="K739" s="103">
        <v>0.52796338139198795</v>
      </c>
      <c r="L739" s="103">
        <v>1.4888567355254061</v>
      </c>
      <c r="M739" s="103">
        <v>3.5867923414463418</v>
      </c>
    </row>
    <row r="740" spans="1:13" s="81" customFormat="1" x14ac:dyDescent="0.25">
      <c r="A740" s="79">
        <v>737</v>
      </c>
      <c r="B740" s="79">
        <v>43</v>
      </c>
      <c r="C740" s="79">
        <v>43</v>
      </c>
      <c r="D740" s="94"/>
      <c r="E740" s="79">
        <v>1657.926690674909</v>
      </c>
      <c r="F740" s="79">
        <v>74.293504063612843</v>
      </c>
      <c r="G740" s="80">
        <v>20.784297040415687</v>
      </c>
      <c r="H740" s="79">
        <v>-0.73958424110450538</v>
      </c>
      <c r="I740" s="80">
        <v>-5.9803472788368346</v>
      </c>
      <c r="J740" s="103">
        <v>3</v>
      </c>
      <c r="K740" s="103">
        <v>0.73019925374305283</v>
      </c>
      <c r="L740" s="103">
        <v>2.059161895555409</v>
      </c>
      <c r="M740" s="103">
        <v>7.1994132797608543</v>
      </c>
    </row>
    <row r="741" spans="1:13" s="81" customFormat="1" x14ac:dyDescent="0.25">
      <c r="A741" s="79">
        <v>738</v>
      </c>
      <c r="B741" s="79">
        <v>44</v>
      </c>
      <c r="C741" s="79">
        <v>44</v>
      </c>
      <c r="D741" s="94"/>
      <c r="E741" s="79">
        <v>1696.4831253417681</v>
      </c>
      <c r="F741" s="79">
        <v>74.38255265310832</v>
      </c>
      <c r="G741" s="80">
        <v>22.168242441913783</v>
      </c>
      <c r="H741" s="79">
        <v>-2.4858691926711982</v>
      </c>
      <c r="I741" s="80">
        <v>-4.2340623272701414</v>
      </c>
      <c r="J741" s="103">
        <v>3</v>
      </c>
      <c r="K741" s="103">
        <v>0.7788203785003629</v>
      </c>
      <c r="L741" s="103">
        <v>2.1962734673710229</v>
      </c>
      <c r="M741" s="103">
        <v>7.9203493966380343</v>
      </c>
    </row>
    <row r="742" spans="1:13" s="81" customFormat="1" x14ac:dyDescent="0.25">
      <c r="A742" s="79">
        <v>739</v>
      </c>
      <c r="B742" s="79">
        <v>44</v>
      </c>
      <c r="C742" s="79">
        <v>44</v>
      </c>
      <c r="D742" s="94"/>
      <c r="E742" s="79">
        <v>1250.4188599847289</v>
      </c>
      <c r="F742" s="79">
        <v>74.470945242326621</v>
      </c>
      <c r="G742" s="80">
        <v>10.862026629061706</v>
      </c>
      <c r="H742" s="79">
        <v>0</v>
      </c>
      <c r="I742" s="80">
        <v>-6.7199315199413396</v>
      </c>
      <c r="J742" s="103">
        <v>4</v>
      </c>
      <c r="K742" s="103">
        <v>0.38160750509170921</v>
      </c>
      <c r="L742" s="103">
        <v>1.0761331643586201</v>
      </c>
      <c r="M742" s="103">
        <v>2.4585635270675001</v>
      </c>
    </row>
    <row r="743" spans="1:13" s="81" customFormat="1" x14ac:dyDescent="0.25">
      <c r="A743" s="79">
        <v>740</v>
      </c>
      <c r="B743" s="79">
        <v>44</v>
      </c>
      <c r="C743" s="79">
        <v>44</v>
      </c>
      <c r="D743" s="94"/>
      <c r="E743" s="79">
        <v>1250.4188599847289</v>
      </c>
      <c r="F743" s="79">
        <v>74.56528911251884</v>
      </c>
      <c r="G743" s="80">
        <v>17.789841787717378</v>
      </c>
      <c r="H743" s="79">
        <v>0</v>
      </c>
      <c r="I743" s="80">
        <v>-6.7199315199413396</v>
      </c>
      <c r="J743" s="103">
        <v>4</v>
      </c>
      <c r="K743" s="103">
        <v>0.62499728387919562</v>
      </c>
      <c r="L743" s="103">
        <v>1.762492340539332</v>
      </c>
      <c r="M743" s="103">
        <v>6.669053527780016</v>
      </c>
    </row>
    <row r="744" spans="1:13" s="81" customFormat="1" x14ac:dyDescent="0.25">
      <c r="A744" s="79">
        <v>741</v>
      </c>
      <c r="B744" s="79">
        <v>45</v>
      </c>
      <c r="C744" s="79">
        <v>45</v>
      </c>
      <c r="D744" s="94"/>
      <c r="E744" s="79">
        <v>1278.837470438928</v>
      </c>
      <c r="F744" s="79">
        <v>74.655232430329747</v>
      </c>
      <c r="G744" s="80">
        <v>22.879408355435725</v>
      </c>
      <c r="H744" s="79">
        <v>0</v>
      </c>
      <c r="I744" s="80">
        <v>-6.7199315199413396</v>
      </c>
      <c r="J744" s="103">
        <v>4</v>
      </c>
      <c r="K744" s="103">
        <v>0.80380524175224177</v>
      </c>
      <c r="L744" s="103">
        <v>2.2667307817413218</v>
      </c>
      <c r="M744" s="103">
        <v>9.6378907711920405</v>
      </c>
    </row>
    <row r="745" spans="1:13" s="81" customFormat="1" x14ac:dyDescent="0.25">
      <c r="A745" s="79">
        <v>742</v>
      </c>
      <c r="B745" s="79">
        <v>46</v>
      </c>
      <c r="C745" s="79">
        <v>46</v>
      </c>
      <c r="D745" s="94"/>
      <c r="E745" s="79">
        <v>1307.256080893126</v>
      </c>
      <c r="F745" s="79">
        <v>74.729794316404508</v>
      </c>
      <c r="G745" s="80">
        <v>23.68508927630976</v>
      </c>
      <c r="H745" s="79">
        <v>-2.41943543727746</v>
      </c>
      <c r="I745" s="80">
        <v>-4.3004960826638792</v>
      </c>
      <c r="J745" s="103">
        <v>4</v>
      </c>
      <c r="K745" s="103">
        <v>0.83211063048072531</v>
      </c>
      <c r="L745" s="103">
        <v>2.3465519779556452</v>
      </c>
      <c r="M745" s="103">
        <v>10.048625213454139</v>
      </c>
    </row>
    <row r="746" spans="1:13" s="81" customFormat="1" x14ac:dyDescent="0.25">
      <c r="A746" s="79">
        <v>743</v>
      </c>
      <c r="B746" s="79">
        <v>47</v>
      </c>
      <c r="C746" s="79">
        <v>47</v>
      </c>
      <c r="D746" s="94"/>
      <c r="E746" s="79">
        <v>1335.6746913473251</v>
      </c>
      <c r="F746" s="79">
        <v>74.804356202479269</v>
      </c>
      <c r="G746" s="80">
        <v>18.893734435703415</v>
      </c>
      <c r="H746" s="79">
        <v>0</v>
      </c>
      <c r="I746" s="80">
        <v>-6.7199315199413396</v>
      </c>
      <c r="J746" s="103">
        <v>4</v>
      </c>
      <c r="K746" s="103">
        <v>0.66377952348077718</v>
      </c>
      <c r="L746" s="103">
        <v>1.871858256215791</v>
      </c>
      <c r="M746" s="103">
        <v>7.0956682478902344</v>
      </c>
    </row>
    <row r="747" spans="1:13" s="81" customFormat="1" x14ac:dyDescent="0.25">
      <c r="A747" s="79">
        <v>744</v>
      </c>
      <c r="B747" s="79">
        <v>47</v>
      </c>
      <c r="C747" s="79">
        <v>47</v>
      </c>
      <c r="D747" s="94"/>
      <c r="E747" s="79">
        <v>1335.6746913473251</v>
      </c>
      <c r="F747" s="79">
        <v>74.857642579409642</v>
      </c>
      <c r="G747" s="80">
        <v>13.33770226424669</v>
      </c>
      <c r="H747" s="79">
        <v>-7.938036926256208</v>
      </c>
      <c r="I747" s="80">
        <v>1.218105406314868</v>
      </c>
      <c r="J747" s="103">
        <v>4</v>
      </c>
      <c r="K747" s="103">
        <v>0.46858357639240011</v>
      </c>
      <c r="L747" s="103">
        <v>1.3214056854265681</v>
      </c>
      <c r="M747" s="103">
        <v>3.7025031482907642</v>
      </c>
    </row>
    <row r="748" spans="1:13" s="81" customFormat="1" x14ac:dyDescent="0.25">
      <c r="A748" s="79">
        <v>745</v>
      </c>
      <c r="B748" s="79">
        <v>47</v>
      </c>
      <c r="C748" s="79">
        <v>47</v>
      </c>
      <c r="D748" s="94"/>
      <c r="E748" s="79">
        <v>1335.6746913473251</v>
      </c>
      <c r="F748" s="79">
        <v>74.926168647383207</v>
      </c>
      <c r="G748" s="80">
        <v>15.157346216611097</v>
      </c>
      <c r="H748" s="79">
        <v>-4.6823325543225076</v>
      </c>
      <c r="I748" s="80">
        <v>-2.0375989656188311</v>
      </c>
      <c r="J748" s="103">
        <v>4</v>
      </c>
      <c r="K748" s="103">
        <v>0.53251177437334929</v>
      </c>
      <c r="L748" s="103">
        <v>1.5016832037328449</v>
      </c>
      <c r="M748" s="103">
        <v>4.8202929594849087</v>
      </c>
    </row>
    <row r="749" spans="1:13" s="81" customFormat="1" x14ac:dyDescent="0.25">
      <c r="A749" s="79">
        <v>746</v>
      </c>
      <c r="B749" s="79">
        <v>47</v>
      </c>
      <c r="C749" s="79">
        <v>47</v>
      </c>
      <c r="D749" s="94"/>
      <c r="E749" s="79">
        <v>1335.6746913473251</v>
      </c>
      <c r="F749" s="79">
        <v>75.027151683790976</v>
      </c>
      <c r="G749" s="80">
        <v>13.332907350262238</v>
      </c>
      <c r="H749" s="79">
        <v>-7.938036926256208</v>
      </c>
      <c r="I749" s="80">
        <v>1.218105406314868</v>
      </c>
      <c r="J749" s="103">
        <v>4</v>
      </c>
      <c r="K749" s="103">
        <v>0.46841512024464588</v>
      </c>
      <c r="L749" s="103">
        <v>1.3209306390899009</v>
      </c>
      <c r="M749" s="103">
        <v>3.700639679521152</v>
      </c>
    </row>
    <row r="750" spans="1:13" s="81" customFormat="1" x14ac:dyDescent="0.25">
      <c r="A750" s="79">
        <v>747</v>
      </c>
      <c r="B750" s="79">
        <v>47</v>
      </c>
      <c r="C750" s="79">
        <v>47</v>
      </c>
      <c r="D750" s="94"/>
      <c r="E750" s="79">
        <v>1335.6746913473251</v>
      </c>
      <c r="F750" s="79">
        <v>75.095677751764541</v>
      </c>
      <c r="G750" s="80">
        <v>19.15842334659051</v>
      </c>
      <c r="H750" s="79">
        <v>-7.6751178425737976</v>
      </c>
      <c r="I750" s="80">
        <v>0.95518632263245884</v>
      </c>
      <c r="J750" s="103">
        <v>4</v>
      </c>
      <c r="K750" s="103">
        <v>0.67307864217735802</v>
      </c>
      <c r="L750" s="103">
        <v>1.898081770940149</v>
      </c>
      <c r="M750" s="103">
        <v>7.2578571145248896</v>
      </c>
    </row>
    <row r="751" spans="1:13" s="81" customFormat="1" x14ac:dyDescent="0.25">
      <c r="A751" s="79">
        <v>748</v>
      </c>
      <c r="B751" s="79">
        <v>48</v>
      </c>
      <c r="C751" s="79">
        <v>48</v>
      </c>
      <c r="D751" s="94"/>
      <c r="E751" s="79">
        <v>1364.093301801523</v>
      </c>
      <c r="F751" s="79">
        <v>75.148964128694914</v>
      </c>
      <c r="G751" s="80">
        <v>25.052775334047343</v>
      </c>
      <c r="H751" s="79">
        <v>-7.8615391883051879</v>
      </c>
      <c r="I751" s="80">
        <v>1.1416076683638481</v>
      </c>
      <c r="J751" s="103">
        <v>4</v>
      </c>
      <c r="K751" s="103">
        <v>0.88016052780334308</v>
      </c>
      <c r="L751" s="103">
        <v>2.4820526884054268</v>
      </c>
      <c r="M751" s="103">
        <v>10.726924571341041</v>
      </c>
    </row>
    <row r="752" spans="1:13" s="81" customFormat="1" x14ac:dyDescent="0.25">
      <c r="A752" s="79">
        <v>749</v>
      </c>
      <c r="B752" s="79">
        <v>49</v>
      </c>
      <c r="C752" s="79">
        <v>49</v>
      </c>
      <c r="D752" s="94"/>
      <c r="E752" s="79">
        <v>1392.511912255721</v>
      </c>
      <c r="F752" s="79">
        <v>75.22584469786166</v>
      </c>
      <c r="G752" s="80">
        <v>25.645264418006843</v>
      </c>
      <c r="H752" s="79">
        <v>-7.8615391883051879</v>
      </c>
      <c r="I752" s="80">
        <v>1.1416076683638481</v>
      </c>
      <c r="J752" s="103">
        <v>4</v>
      </c>
      <c r="K752" s="103">
        <v>0.90097600624444019</v>
      </c>
      <c r="L752" s="103">
        <v>2.5407523376093208</v>
      </c>
      <c r="M752" s="103">
        <v>11.010255472217599</v>
      </c>
    </row>
    <row r="753" spans="1:13" s="81" customFormat="1" x14ac:dyDescent="0.25">
      <c r="A753" s="79">
        <v>750</v>
      </c>
      <c r="B753" s="79">
        <v>50</v>
      </c>
      <c r="C753" s="79">
        <v>50</v>
      </c>
      <c r="D753" s="94"/>
      <c r="E753" s="79">
        <v>1420.9305227099201</v>
      </c>
      <c r="F753" s="79">
        <v>75.324840774781492</v>
      </c>
      <c r="G753" s="80">
        <v>20.77131283215229</v>
      </c>
      <c r="H753" s="79">
        <v>-7.8615391883051879</v>
      </c>
      <c r="I753" s="80">
        <v>1.1416076683638481</v>
      </c>
      <c r="J753" s="103">
        <v>4</v>
      </c>
      <c r="K753" s="103">
        <v>0.72974308920855169</v>
      </c>
      <c r="L753" s="103">
        <v>2.057875511568116</v>
      </c>
      <c r="M753" s="103">
        <v>7.9889198569776934</v>
      </c>
    </row>
    <row r="754" spans="1:13" s="81" customFormat="1" x14ac:dyDescent="0.25">
      <c r="A754" s="79">
        <v>751</v>
      </c>
      <c r="B754" s="79">
        <v>50</v>
      </c>
      <c r="C754" s="79">
        <v>50</v>
      </c>
      <c r="D754" s="94"/>
      <c r="E754" s="79">
        <v>1420.9305227099201</v>
      </c>
      <c r="F754" s="79">
        <v>75.415860826912521</v>
      </c>
      <c r="G754" s="80">
        <v>14.276744069237255</v>
      </c>
      <c r="H754" s="79">
        <v>-7.353497388715569</v>
      </c>
      <c r="I754" s="80">
        <v>0.63356586877422938</v>
      </c>
      <c r="J754" s="103">
        <v>4</v>
      </c>
      <c r="K754" s="103">
        <v>0.50157423390197575</v>
      </c>
      <c r="L754" s="103">
        <v>1.414439339603571</v>
      </c>
      <c r="M754" s="103">
        <v>3.999910883391276</v>
      </c>
    </row>
    <row r="755" spans="1:13" s="81" customFormat="1" x14ac:dyDescent="0.25">
      <c r="A755" s="79">
        <v>752</v>
      </c>
      <c r="B755" s="79">
        <v>50</v>
      </c>
      <c r="C755" s="79">
        <v>50</v>
      </c>
      <c r="D755" s="94"/>
      <c r="E755" s="79">
        <v>1420.9305227099201</v>
      </c>
      <c r="F755" s="79">
        <v>75.493880867604318</v>
      </c>
      <c r="G755" s="80">
        <v>17.467970309401469</v>
      </c>
      <c r="H755" s="79">
        <v>-7.9222525821590484</v>
      </c>
      <c r="I755" s="80">
        <v>1.202321062217709</v>
      </c>
      <c r="J755" s="103">
        <v>4</v>
      </c>
      <c r="K755" s="103">
        <v>0.61368921255927433</v>
      </c>
      <c r="L755" s="103">
        <v>1.730603579417153</v>
      </c>
      <c r="M755" s="103">
        <v>5.9695015135588756</v>
      </c>
    </row>
    <row r="756" spans="1:13" s="81" customFormat="1" x14ac:dyDescent="0.25">
      <c r="A756" s="79">
        <v>753</v>
      </c>
      <c r="B756" s="79">
        <v>50</v>
      </c>
      <c r="C756" s="79">
        <v>50</v>
      </c>
      <c r="D756" s="94"/>
      <c r="E756" s="79">
        <v>1420.9305227099201</v>
      </c>
      <c r="F756" s="79">
        <v>75.594642157917605</v>
      </c>
      <c r="G756" s="80">
        <v>11.286465492596221</v>
      </c>
      <c r="H756" s="79">
        <v>-9.2194584760665208</v>
      </c>
      <c r="I756" s="80">
        <v>2.4995269561251812</v>
      </c>
      <c r="J756" s="103">
        <v>4</v>
      </c>
      <c r="K756" s="103">
        <v>0.39651900009246838</v>
      </c>
      <c r="L756" s="103">
        <v>1.1181835802607609</v>
      </c>
      <c r="M756" s="103">
        <v>2.140874540304142</v>
      </c>
    </row>
    <row r="757" spans="1:13" s="81" customFormat="1" x14ac:dyDescent="0.25">
      <c r="A757" s="79">
        <v>754</v>
      </c>
      <c r="B757" s="79">
        <v>49</v>
      </c>
      <c r="C757" s="79">
        <v>49</v>
      </c>
      <c r="D757" s="94"/>
      <c r="E757" s="79">
        <v>1392.511912255721</v>
      </c>
      <c r="F757" s="79">
        <v>75.675368620355485</v>
      </c>
      <c r="G757" s="80">
        <v>5.8672169349923351</v>
      </c>
      <c r="H757" s="79">
        <v>-17.656408401399229</v>
      </c>
      <c r="I757" s="80">
        <v>10.936476881457891</v>
      </c>
      <c r="J757" s="103">
        <v>4</v>
      </c>
      <c r="K757" s="103">
        <v>0.20612857000403609</v>
      </c>
      <c r="L757" s="103">
        <v>0.58128256741138173</v>
      </c>
      <c r="M757" s="103">
        <v>-1.1569546749231761</v>
      </c>
    </row>
    <row r="758" spans="1:13" s="81" customFormat="1" x14ac:dyDescent="0.25">
      <c r="A758" s="79">
        <v>755</v>
      </c>
      <c r="B758" s="79">
        <v>48</v>
      </c>
      <c r="C758" s="79">
        <v>48</v>
      </c>
      <c r="D758" s="94"/>
      <c r="E758" s="79">
        <v>1364.093301801523</v>
      </c>
      <c r="F758" s="79">
        <v>75.77432910971747</v>
      </c>
      <c r="G758" s="80">
        <v>7.7030337554895398</v>
      </c>
      <c r="H758" s="79">
        <v>-2.8984050882663359</v>
      </c>
      <c r="I758" s="80">
        <v>-3.8215264316750028</v>
      </c>
      <c r="J758" s="103">
        <v>4</v>
      </c>
      <c r="K758" s="103">
        <v>0.27062495733574798</v>
      </c>
      <c r="L758" s="103">
        <v>0.76316237968680922</v>
      </c>
      <c r="M758" s="103">
        <v>0.1070707963712131</v>
      </c>
    </row>
    <row r="759" spans="1:13" s="81" customFormat="1" x14ac:dyDescent="0.25">
      <c r="A759" s="79">
        <v>756</v>
      </c>
      <c r="B759" s="79">
        <v>47</v>
      </c>
      <c r="C759" s="79">
        <v>47</v>
      </c>
      <c r="D759" s="94"/>
      <c r="E759" s="79">
        <v>1335.6746913473251</v>
      </c>
      <c r="F759" s="79">
        <v>75.859263174303592</v>
      </c>
      <c r="G759" s="80">
        <v>0</v>
      </c>
      <c r="H759" s="79">
        <v>-0.44807488776468513</v>
      </c>
      <c r="I759" s="80">
        <v>-6.2718566321766547</v>
      </c>
      <c r="J759" s="103">
        <v>4</v>
      </c>
      <c r="K759" s="103">
        <v>0</v>
      </c>
      <c r="L759" s="103">
        <v>0</v>
      </c>
      <c r="M759" s="103">
        <v>-3.005297574396705</v>
      </c>
    </row>
    <row r="760" spans="1:13" s="81" customFormat="1" x14ac:dyDescent="0.25">
      <c r="A760" s="79">
        <v>757</v>
      </c>
      <c r="B760" s="79">
        <v>45</v>
      </c>
      <c r="C760" s="79">
        <v>45</v>
      </c>
      <c r="D760" s="94"/>
      <c r="E760" s="79">
        <v>1278.837470438928</v>
      </c>
      <c r="F760" s="79">
        <v>75.949936040306724</v>
      </c>
      <c r="G760" s="80">
        <v>0</v>
      </c>
      <c r="H760" s="79">
        <v>-16.03132453800729</v>
      </c>
      <c r="I760" s="80">
        <v>9.3113930180659459</v>
      </c>
      <c r="J760" s="103">
        <v>4</v>
      </c>
      <c r="K760" s="103">
        <v>0</v>
      </c>
      <c r="L760" s="103">
        <v>0</v>
      </c>
      <c r="M760" s="103">
        <v>-4.3037476147855829</v>
      </c>
    </row>
    <row r="761" spans="1:13" s="81" customFormat="1" x14ac:dyDescent="0.25">
      <c r="A761" s="79">
        <v>758</v>
      </c>
      <c r="B761" s="79">
        <v>42</v>
      </c>
      <c r="C761" s="79">
        <v>42</v>
      </c>
      <c r="D761" s="94"/>
      <c r="E761" s="79">
        <v>1193.581639076333</v>
      </c>
      <c r="F761" s="79">
        <v>76.029435294625515</v>
      </c>
      <c r="G761" s="80">
        <v>0</v>
      </c>
      <c r="H761" s="79">
        <v>-23.94862668067222</v>
      </c>
      <c r="I761" s="80">
        <v>17.228695160730879</v>
      </c>
      <c r="J761" s="103">
        <v>4</v>
      </c>
      <c r="K761" s="103">
        <v>0</v>
      </c>
      <c r="L761" s="103">
        <v>0</v>
      </c>
      <c r="M761" s="103">
        <v>-3.9834734450598548</v>
      </c>
    </row>
    <row r="762" spans="1:13" s="81" customFormat="1" x14ac:dyDescent="0.25">
      <c r="A762" s="79">
        <v>759</v>
      </c>
      <c r="B762" s="79">
        <v>36.703613281250298</v>
      </c>
      <c r="C762" s="79">
        <v>36.703613281250298</v>
      </c>
      <c r="D762" s="94"/>
      <c r="E762" s="79">
        <v>1415.160467516162</v>
      </c>
      <c r="F762" s="79">
        <v>76.123737837297412</v>
      </c>
      <c r="G762" s="80">
        <v>0</v>
      </c>
      <c r="H762" s="79">
        <v>-10.51272268295641</v>
      </c>
      <c r="I762" s="80">
        <v>3.7927911630150741</v>
      </c>
      <c r="J762" s="103">
        <v>3</v>
      </c>
      <c r="K762" s="103">
        <v>0</v>
      </c>
      <c r="L762" s="103">
        <v>0</v>
      </c>
      <c r="M762" s="103">
        <v>-4.8314314403011061</v>
      </c>
    </row>
    <row r="763" spans="1:13" s="81" customFormat="1" x14ac:dyDescent="0.25">
      <c r="A763" s="79">
        <v>760</v>
      </c>
      <c r="B763" s="79">
        <v>30</v>
      </c>
      <c r="C763" s="79">
        <v>30</v>
      </c>
      <c r="D763" s="94"/>
      <c r="E763" s="79">
        <v>1156.6930400057511</v>
      </c>
      <c r="F763" s="79">
        <v>76.181225647305197</v>
      </c>
      <c r="G763" s="80">
        <v>0</v>
      </c>
      <c r="H763" s="79">
        <v>-17.962227709009401</v>
      </c>
      <c r="I763" s="80">
        <v>11.24229618906806</v>
      </c>
      <c r="J763" s="103">
        <v>3</v>
      </c>
      <c r="K763" s="103">
        <v>0</v>
      </c>
      <c r="L763" s="103">
        <v>0</v>
      </c>
      <c r="M763" s="103">
        <v>-3.8470648403918331</v>
      </c>
    </row>
    <row r="764" spans="1:13" s="81" customFormat="1" x14ac:dyDescent="0.25">
      <c r="A764" s="79">
        <v>761</v>
      </c>
      <c r="B764" s="79">
        <v>24.363037109374648</v>
      </c>
      <c r="C764" s="79">
        <v>24.363037109374648</v>
      </c>
      <c r="D764" s="94"/>
      <c r="E764" s="79">
        <v>1501.0507911372449</v>
      </c>
      <c r="F764" s="79">
        <v>76.261573063875574</v>
      </c>
      <c r="G764" s="80">
        <v>0</v>
      </c>
      <c r="H764" s="79">
        <v>-0.92126714216097794</v>
      </c>
      <c r="I764" s="80">
        <v>-5.7986643777803621</v>
      </c>
      <c r="J764" s="103">
        <v>2</v>
      </c>
      <c r="K764" s="103">
        <v>0</v>
      </c>
      <c r="L764" s="103">
        <v>0</v>
      </c>
      <c r="M764" s="103">
        <v>-5.1745144091168429</v>
      </c>
    </row>
    <row r="765" spans="1:13" s="81" customFormat="1" x14ac:dyDescent="0.25">
      <c r="A765" s="79">
        <v>762</v>
      </c>
      <c r="B765" s="79">
        <v>20</v>
      </c>
      <c r="C765" s="79">
        <v>20</v>
      </c>
      <c r="D765" s="94"/>
      <c r="E765" s="79">
        <v>1232.2361817194419</v>
      </c>
      <c r="F765" s="79">
        <v>76.323285957157253</v>
      </c>
      <c r="G765" s="80">
        <v>0</v>
      </c>
      <c r="H765" s="79">
        <v>0</v>
      </c>
      <c r="I765" s="80">
        <v>-6.7199315199413396</v>
      </c>
      <c r="J765" s="103">
        <v>2</v>
      </c>
      <c r="K765" s="103">
        <v>0</v>
      </c>
      <c r="L765" s="103">
        <v>0</v>
      </c>
      <c r="M765" s="103">
        <v>-4.1277992614266097</v>
      </c>
    </row>
    <row r="766" spans="1:13" s="81" customFormat="1" x14ac:dyDescent="0.25">
      <c r="A766" s="79">
        <v>763</v>
      </c>
      <c r="B766" s="79">
        <v>15</v>
      </c>
      <c r="C766" s="79">
        <v>15</v>
      </c>
      <c r="D766" s="94"/>
      <c r="E766" s="79">
        <v>1786.546247540688</v>
      </c>
      <c r="F766" s="79">
        <v>76.402785211476044</v>
      </c>
      <c r="G766" s="80">
        <v>0</v>
      </c>
      <c r="H766" s="79">
        <v>-2.8931649581860159</v>
      </c>
      <c r="I766" s="80">
        <v>-3.8267665617553241</v>
      </c>
      <c r="J766" s="103">
        <v>1</v>
      </c>
      <c r="K766" s="103">
        <v>0</v>
      </c>
      <c r="L766" s="103">
        <v>0</v>
      </c>
      <c r="M766" s="103">
        <v>-6.381017396887211</v>
      </c>
    </row>
    <row r="767" spans="1:13" s="81" customFormat="1" x14ac:dyDescent="0.25">
      <c r="A767" s="79">
        <v>764</v>
      </c>
      <c r="B767" s="79">
        <v>12</v>
      </c>
      <c r="C767" s="79">
        <v>12</v>
      </c>
      <c r="D767" s="94"/>
      <c r="E767" s="79">
        <v>1429.2369980325509</v>
      </c>
      <c r="F767" s="79">
        <v>76.515679556137158</v>
      </c>
      <c r="G767" s="80">
        <v>8.0381870626992971</v>
      </c>
      <c r="H767" s="79">
        <v>-3.9041345300388719</v>
      </c>
      <c r="I767" s="80">
        <v>-2.8157969899024669</v>
      </c>
      <c r="J767" s="103">
        <v>1</v>
      </c>
      <c r="K767" s="103">
        <v>0.28239964927448419</v>
      </c>
      <c r="L767" s="103">
        <v>0.7963670109540455</v>
      </c>
      <c r="M767" s="103">
        <v>7.8238086524095779E-2</v>
      </c>
    </row>
    <row r="768" spans="1:13" s="81" customFormat="1" x14ac:dyDescent="0.25">
      <c r="A768" s="79">
        <v>765</v>
      </c>
      <c r="B768" s="79">
        <v>13</v>
      </c>
      <c r="C768" s="79">
        <v>13</v>
      </c>
      <c r="D768" s="94"/>
      <c r="E768" s="79">
        <v>1548.3400812019299</v>
      </c>
      <c r="F768" s="79">
        <v>76.596406018575038</v>
      </c>
      <c r="G768" s="80">
        <v>13.770245892705594</v>
      </c>
      <c r="H768" s="79">
        <v>0</v>
      </c>
      <c r="I768" s="80">
        <v>-6.7199315199413396</v>
      </c>
      <c r="J768" s="103">
        <v>1</v>
      </c>
      <c r="K768" s="103">
        <v>0.48377981007294452</v>
      </c>
      <c r="L768" s="103">
        <v>1.3642590644057031</v>
      </c>
      <c r="M768" s="103">
        <v>3.2358759842794469</v>
      </c>
    </row>
    <row r="769" spans="1:13" s="81" customFormat="1" x14ac:dyDescent="0.25">
      <c r="A769" s="79">
        <v>766</v>
      </c>
      <c r="B769" s="79">
        <v>14</v>
      </c>
      <c r="C769" s="79">
        <v>14</v>
      </c>
      <c r="D769" s="94"/>
      <c r="E769" s="79">
        <v>1667.443164371309</v>
      </c>
      <c r="F769" s="79">
        <v>76.683332146439412</v>
      </c>
      <c r="G769" s="80">
        <v>19.82977827206291</v>
      </c>
      <c r="H769" s="79">
        <v>-7.2087598090625908</v>
      </c>
      <c r="I769" s="80">
        <v>0.4888282891212512</v>
      </c>
      <c r="J769" s="103">
        <v>1</v>
      </c>
      <c r="K769" s="103">
        <v>0.69666485558757918</v>
      </c>
      <c r="L769" s="103">
        <v>1.964594892756973</v>
      </c>
      <c r="M769" s="103">
        <v>6.5881196615027777</v>
      </c>
    </row>
    <row r="770" spans="1:13" s="81" customFormat="1" x14ac:dyDescent="0.25">
      <c r="A770" s="79">
        <v>767</v>
      </c>
      <c r="B770" s="79">
        <v>18</v>
      </c>
      <c r="C770" s="79">
        <v>18</v>
      </c>
      <c r="D770" s="94"/>
      <c r="E770" s="79">
        <v>2143.8554970488258</v>
      </c>
      <c r="F770" s="79">
        <v>76.71160185935986</v>
      </c>
      <c r="G770" s="80">
        <v>28.36178787360214</v>
      </c>
      <c r="H770" s="79">
        <v>0</v>
      </c>
      <c r="I770" s="80">
        <v>-6.7199315199413396</v>
      </c>
      <c r="J770" s="103">
        <v>1</v>
      </c>
      <c r="K770" s="103">
        <v>0.99641360493704989</v>
      </c>
      <c r="L770" s="103">
        <v>2.80988636592248</v>
      </c>
      <c r="M770" s="103">
        <v>9.904361379241621</v>
      </c>
    </row>
    <row r="771" spans="1:13" s="81" customFormat="1" x14ac:dyDescent="0.25">
      <c r="A771" s="79">
        <v>768</v>
      </c>
      <c r="B771" s="79">
        <v>20.392822265625131</v>
      </c>
      <c r="C771" s="79">
        <v>20.392822265625131</v>
      </c>
      <c r="D771" s="94"/>
      <c r="E771" s="79">
        <v>1256.4386721538569</v>
      </c>
      <c r="F771" s="79">
        <v>76.72195657996501</v>
      </c>
      <c r="G771" s="80">
        <v>21.303696600107219</v>
      </c>
      <c r="H771" s="79">
        <v>-5.9914669305457124</v>
      </c>
      <c r="I771" s="80">
        <v>-0.72846458939562808</v>
      </c>
      <c r="J771" s="103">
        <v>2</v>
      </c>
      <c r="K771" s="103">
        <v>0.74844693227380787</v>
      </c>
      <c r="L771" s="103">
        <v>2.1106203490121378</v>
      </c>
      <c r="M771" s="103">
        <v>8.768030218731214</v>
      </c>
    </row>
    <row r="772" spans="1:13" s="81" customFormat="1" x14ac:dyDescent="0.25">
      <c r="A772" s="79">
        <v>769</v>
      </c>
      <c r="B772" s="79">
        <v>24</v>
      </c>
      <c r="C772" s="79">
        <v>24</v>
      </c>
      <c r="D772" s="94"/>
      <c r="E772" s="79">
        <v>1478.6834180633309</v>
      </c>
      <c r="F772" s="79">
        <v>76.772336989052533</v>
      </c>
      <c r="G772" s="80">
        <v>27.736805796949898</v>
      </c>
      <c r="H772" s="79">
        <v>0</v>
      </c>
      <c r="I772" s="80">
        <v>-6.7199315199413396</v>
      </c>
      <c r="J772" s="103">
        <v>2</v>
      </c>
      <c r="K772" s="103">
        <v>0.9744565743438649</v>
      </c>
      <c r="L772" s="103">
        <v>2.7479675396496992</v>
      </c>
      <c r="M772" s="103">
        <v>12.05272187062454</v>
      </c>
    </row>
    <row r="773" spans="1:13" s="81" customFormat="1" x14ac:dyDescent="0.25">
      <c r="A773" s="79">
        <v>770</v>
      </c>
      <c r="B773" s="79">
        <v>28</v>
      </c>
      <c r="C773" s="79">
        <v>28</v>
      </c>
      <c r="D773" s="94"/>
      <c r="E773" s="79">
        <v>1725.130654407219</v>
      </c>
      <c r="F773" s="79">
        <v>76.779005313003339</v>
      </c>
      <c r="G773" s="80">
        <v>46.179871544820408</v>
      </c>
      <c r="H773" s="79">
        <v>-2.0622113064131349</v>
      </c>
      <c r="I773" s="80">
        <v>-4.6577202135282043</v>
      </c>
      <c r="J773" s="103">
        <v>2</v>
      </c>
      <c r="K773" s="103">
        <v>1.622403089910011</v>
      </c>
      <c r="L773" s="103">
        <v>4.57517671354623</v>
      </c>
      <c r="M773" s="103">
        <v>22.447664874762939</v>
      </c>
    </row>
    <row r="774" spans="1:13" s="81" customFormat="1" x14ac:dyDescent="0.25">
      <c r="A774" s="79">
        <v>771</v>
      </c>
      <c r="B774" s="79">
        <v>35.173828125000611</v>
      </c>
      <c r="C774" s="79">
        <v>35.173828125000611</v>
      </c>
      <c r="D774" s="94"/>
      <c r="E774" s="79">
        <v>1356.1774060848909</v>
      </c>
      <c r="F774" s="79">
        <v>76.72442879318308</v>
      </c>
      <c r="G774" s="80">
        <v>51.62482401682658</v>
      </c>
      <c r="H774" s="79">
        <v>0</v>
      </c>
      <c r="I774" s="80">
        <v>-6.7199315199413396</v>
      </c>
      <c r="J774" s="103">
        <v>3</v>
      </c>
      <c r="K774" s="103">
        <v>1.8136965565109759</v>
      </c>
      <c r="L774" s="103">
        <v>5.1146242893609521</v>
      </c>
      <c r="M774" s="103">
        <v>26.007371629675109</v>
      </c>
    </row>
    <row r="775" spans="1:13" s="81" customFormat="1" x14ac:dyDescent="0.25">
      <c r="A775" s="79">
        <v>772</v>
      </c>
      <c r="B775" s="79">
        <v>38.714965820313381</v>
      </c>
      <c r="C775" s="79">
        <v>38.714965820313381</v>
      </c>
      <c r="D775" s="94"/>
      <c r="E775" s="79">
        <v>1492.711050280567</v>
      </c>
      <c r="F775" s="79">
        <v>76.803425045076267</v>
      </c>
      <c r="G775" s="80">
        <v>38.86634250034723</v>
      </c>
      <c r="H775" s="79">
        <v>-6.6519005387827201</v>
      </c>
      <c r="I775" s="80">
        <v>-6.8030981158619497E-2</v>
      </c>
      <c r="J775" s="103">
        <v>3</v>
      </c>
      <c r="K775" s="103">
        <v>1.3654623119699141</v>
      </c>
      <c r="L775" s="103">
        <v>3.8506037197551559</v>
      </c>
      <c r="M775" s="103">
        <v>18.628336366367581</v>
      </c>
    </row>
    <row r="776" spans="1:13" s="81" customFormat="1" x14ac:dyDescent="0.25">
      <c r="A776" s="79">
        <v>773</v>
      </c>
      <c r="B776" s="79">
        <v>43</v>
      </c>
      <c r="C776" s="79">
        <v>43</v>
      </c>
      <c r="D776" s="94"/>
      <c r="E776" s="79">
        <v>1657.926690674909</v>
      </c>
      <c r="F776" s="79">
        <v>76.873803256849882</v>
      </c>
      <c r="G776" s="80">
        <v>52.112243421455851</v>
      </c>
      <c r="H776" s="79">
        <v>-8.7591224493919491</v>
      </c>
      <c r="I776" s="80">
        <v>2.039190929450609</v>
      </c>
      <c r="J776" s="103">
        <v>3</v>
      </c>
      <c r="K776" s="103">
        <v>1.8308207000327941</v>
      </c>
      <c r="L776" s="103">
        <v>5.1629143740924794</v>
      </c>
      <c r="M776" s="103">
        <v>26.059734136269469</v>
      </c>
    </row>
    <row r="777" spans="1:13" s="81" customFormat="1" x14ac:dyDescent="0.25">
      <c r="A777" s="79">
        <v>774</v>
      </c>
      <c r="B777" s="79">
        <v>47</v>
      </c>
      <c r="C777" s="79">
        <v>47</v>
      </c>
      <c r="D777" s="94"/>
      <c r="E777" s="79">
        <v>1335.6746913473251</v>
      </c>
      <c r="F777" s="79">
        <v>76.87892149483352</v>
      </c>
      <c r="G777" s="80">
        <v>51.433733986928722</v>
      </c>
      <c r="H777" s="79">
        <v>-10.179646620892809</v>
      </c>
      <c r="I777" s="80">
        <v>3.4597151009514659</v>
      </c>
      <c r="J777" s="103">
        <v>4</v>
      </c>
      <c r="K777" s="103">
        <v>1.8069831325756931</v>
      </c>
      <c r="L777" s="103">
        <v>5.0956924338634533</v>
      </c>
      <c r="M777" s="103">
        <v>25.89891599811569</v>
      </c>
    </row>
    <row r="778" spans="1:13" s="81" customFormat="1" x14ac:dyDescent="0.25">
      <c r="A778" s="79">
        <v>775</v>
      </c>
      <c r="B778" s="79">
        <v>51</v>
      </c>
      <c r="C778" s="79">
        <v>51</v>
      </c>
      <c r="D778" s="94"/>
      <c r="E778" s="79">
        <v>1449.349133164118</v>
      </c>
      <c r="F778" s="79">
        <v>76.971930179756669</v>
      </c>
      <c r="G778" s="80">
        <v>54.764194931018352</v>
      </c>
      <c r="H778" s="79">
        <v>-10.207747726910529</v>
      </c>
      <c r="I778" s="80">
        <v>3.487816206969192</v>
      </c>
      <c r="J778" s="103">
        <v>4</v>
      </c>
      <c r="K778" s="103">
        <v>1.9239897405579469</v>
      </c>
      <c r="L778" s="103">
        <v>5.4256510683734094</v>
      </c>
      <c r="M778" s="103">
        <v>27.74990889981834</v>
      </c>
    </row>
    <row r="779" spans="1:13" s="81" customFormat="1" x14ac:dyDescent="0.25">
      <c r="A779" s="79">
        <v>776</v>
      </c>
      <c r="B779" s="79">
        <v>54</v>
      </c>
      <c r="C779" s="79">
        <v>54</v>
      </c>
      <c r="D779" s="94"/>
      <c r="E779" s="79">
        <v>1534.604964526713</v>
      </c>
      <c r="F779" s="79">
        <v>77.067235413125957</v>
      </c>
      <c r="G779" s="80">
        <v>35.127030827116087</v>
      </c>
      <c r="H779" s="79">
        <v>-2.7857418585806579</v>
      </c>
      <c r="I779" s="80">
        <v>-3.9341896613606808</v>
      </c>
      <c r="J779" s="103">
        <v>4</v>
      </c>
      <c r="K779" s="103">
        <v>1.2340918553219631</v>
      </c>
      <c r="L779" s="103">
        <v>3.4801390320079348</v>
      </c>
      <c r="M779" s="103">
        <v>16.336437621899041</v>
      </c>
    </row>
    <row r="780" spans="1:13" s="81" customFormat="1" x14ac:dyDescent="0.25">
      <c r="A780" s="79">
        <v>777</v>
      </c>
      <c r="B780" s="79">
        <v>55</v>
      </c>
      <c r="C780" s="79">
        <v>55</v>
      </c>
      <c r="D780" s="94"/>
      <c r="E780" s="79">
        <v>1563.0235749809119</v>
      </c>
      <c r="F780" s="79">
        <v>77.136333518821502</v>
      </c>
      <c r="G780" s="80">
        <v>31.509726825277713</v>
      </c>
      <c r="H780" s="79">
        <v>-10.434939416239651</v>
      </c>
      <c r="I780" s="80">
        <v>3.7150078962983089</v>
      </c>
      <c r="J780" s="103">
        <v>4</v>
      </c>
      <c r="K780" s="103">
        <v>1.107007803474169</v>
      </c>
      <c r="L780" s="103">
        <v>3.121762005797156</v>
      </c>
      <c r="M780" s="103">
        <v>14.10115169120334</v>
      </c>
    </row>
    <row r="781" spans="1:13" s="81" customFormat="1" x14ac:dyDescent="0.25">
      <c r="A781" s="79">
        <v>778</v>
      </c>
      <c r="B781" s="79">
        <v>57</v>
      </c>
      <c r="C781" s="79">
        <v>57</v>
      </c>
      <c r="D781" s="94"/>
      <c r="E781" s="79">
        <v>1314.156341889485</v>
      </c>
      <c r="F781" s="79">
        <v>77.229217671274569</v>
      </c>
      <c r="G781" s="80">
        <v>41.479906052780144</v>
      </c>
      <c r="H781" s="79">
        <v>-11.83464326017409</v>
      </c>
      <c r="I781" s="80">
        <v>5.1147117402327487</v>
      </c>
      <c r="J781" s="103">
        <v>5</v>
      </c>
      <c r="K781" s="103">
        <v>1.4572826969406241</v>
      </c>
      <c r="L781" s="103">
        <v>4.1095372053725594</v>
      </c>
      <c r="M781" s="103">
        <v>20.36703496747241</v>
      </c>
    </row>
    <row r="782" spans="1:13" s="81" customFormat="1" x14ac:dyDescent="0.25">
      <c r="A782" s="79">
        <v>779</v>
      </c>
      <c r="B782" s="79">
        <v>59</v>
      </c>
      <c r="C782" s="79">
        <v>59</v>
      </c>
      <c r="D782" s="94"/>
      <c r="E782" s="79">
        <v>1360.267090727712</v>
      </c>
      <c r="F782" s="79">
        <v>77.339102507573145</v>
      </c>
      <c r="G782" s="80">
        <v>41.316486913619222</v>
      </c>
      <c r="H782" s="79">
        <v>-2.338917112687759</v>
      </c>
      <c r="I782" s="80">
        <v>-4.3810144072535806</v>
      </c>
      <c r="J782" s="103">
        <v>5</v>
      </c>
      <c r="K782" s="103">
        <v>1.451541413834893</v>
      </c>
      <c r="L782" s="103">
        <v>4.0933467870143989</v>
      </c>
      <c r="M782" s="103">
        <v>20.235585788601959</v>
      </c>
    </row>
    <row r="783" spans="1:13" s="81" customFormat="1" x14ac:dyDescent="0.25">
      <c r="A783" s="79">
        <v>780</v>
      </c>
      <c r="B783" s="79">
        <v>61</v>
      </c>
      <c r="C783" s="79">
        <v>61</v>
      </c>
      <c r="D783" s="94"/>
      <c r="E783" s="79">
        <v>1406.3778395659399</v>
      </c>
      <c r="F783" s="79">
        <v>77.451306026963721</v>
      </c>
      <c r="G783" s="80">
        <v>37.930089724307962</v>
      </c>
      <c r="H783" s="79">
        <v>-0.93921326875331312</v>
      </c>
      <c r="I783" s="80">
        <v>-5.7807182511880262</v>
      </c>
      <c r="J783" s="103">
        <v>5</v>
      </c>
      <c r="K783" s="103">
        <v>1.3325696393407001</v>
      </c>
      <c r="L783" s="103">
        <v>3.7578463829407749</v>
      </c>
      <c r="M783" s="103">
        <v>18.233129996985671</v>
      </c>
    </row>
    <row r="784" spans="1:13" s="81" customFormat="1" x14ac:dyDescent="0.25">
      <c r="A784" s="79">
        <v>781</v>
      </c>
      <c r="B784" s="79">
        <v>62</v>
      </c>
      <c r="C784" s="79">
        <v>62</v>
      </c>
      <c r="D784" s="94"/>
      <c r="E784" s="79">
        <v>1429.433213985054</v>
      </c>
      <c r="F784" s="79">
        <v>77.58374951397542</v>
      </c>
      <c r="G784" s="80">
        <v>24.015308740174405</v>
      </c>
      <c r="H784" s="79">
        <v>-9.2754220143503314</v>
      </c>
      <c r="I784" s="80">
        <v>2.5554904944089918</v>
      </c>
      <c r="J784" s="103">
        <v>5</v>
      </c>
      <c r="K784" s="103">
        <v>0.8437119853697802</v>
      </c>
      <c r="L784" s="103">
        <v>2.3792677987427799</v>
      </c>
      <c r="M784" s="103">
        <v>9.947809392814408</v>
      </c>
    </row>
    <row r="785" spans="1:13" s="81" customFormat="1" x14ac:dyDescent="0.25">
      <c r="A785" s="79">
        <v>782</v>
      </c>
      <c r="B785" s="79">
        <v>62</v>
      </c>
      <c r="C785" s="79">
        <v>62</v>
      </c>
      <c r="D785" s="94"/>
      <c r="E785" s="79">
        <v>1429.433213985054</v>
      </c>
      <c r="F785" s="79">
        <v>77.741828534790955</v>
      </c>
      <c r="G785" s="80">
        <v>16.717330524215633</v>
      </c>
      <c r="H785" s="79">
        <v>-8.4955300972194472</v>
      </c>
      <c r="I785" s="80">
        <v>1.775598577278108</v>
      </c>
      <c r="J785" s="103">
        <v>5</v>
      </c>
      <c r="K785" s="103">
        <v>0.58731754312505113</v>
      </c>
      <c r="L785" s="103">
        <v>1.656235471612644</v>
      </c>
      <c r="M785" s="103">
        <v>5.4955203139491928</v>
      </c>
    </row>
    <row r="786" spans="1:13" s="81" customFormat="1" x14ac:dyDescent="0.25">
      <c r="A786" s="79">
        <v>783</v>
      </c>
      <c r="B786" s="79">
        <v>62</v>
      </c>
      <c r="C786" s="79">
        <v>62</v>
      </c>
      <c r="D786" s="94"/>
      <c r="E786" s="79">
        <v>1429.433213985054</v>
      </c>
      <c r="F786" s="79">
        <v>77.88399754494074</v>
      </c>
      <c r="G786" s="80">
        <v>25.264765694295139</v>
      </c>
      <c r="H786" s="79">
        <v>-9.2292438855627221</v>
      </c>
      <c r="I786" s="80">
        <v>2.509312365621382</v>
      </c>
      <c r="J786" s="103">
        <v>5</v>
      </c>
      <c r="K786" s="103">
        <v>0.88760822750435564</v>
      </c>
      <c r="L786" s="103">
        <v>2.5030552015622831</v>
      </c>
      <c r="M786" s="103">
        <v>10.70358581574904</v>
      </c>
    </row>
    <row r="787" spans="1:13" s="81" customFormat="1" x14ac:dyDescent="0.25">
      <c r="A787" s="79">
        <v>784</v>
      </c>
      <c r="B787" s="79">
        <v>63</v>
      </c>
      <c r="C787" s="79">
        <v>63</v>
      </c>
      <c r="D787" s="94"/>
      <c r="E787" s="79">
        <v>1452.4885884041671</v>
      </c>
      <c r="F787" s="79">
        <v>78.042076565756275</v>
      </c>
      <c r="G787" s="80">
        <v>34.17754486516462</v>
      </c>
      <c r="H787" s="79">
        <v>-0.1023362446920059</v>
      </c>
      <c r="I787" s="80">
        <v>-6.6175952752493341</v>
      </c>
      <c r="J787" s="103">
        <v>5</v>
      </c>
      <c r="K787" s="103">
        <v>1.20073427101164</v>
      </c>
      <c r="L787" s="103">
        <v>3.386070644252825</v>
      </c>
      <c r="M787" s="103">
        <v>15.9608200002844</v>
      </c>
    </row>
    <row r="788" spans="1:13" s="81" customFormat="1" x14ac:dyDescent="0.25">
      <c r="A788" s="79">
        <v>785</v>
      </c>
      <c r="B788" s="79">
        <v>64</v>
      </c>
      <c r="C788" s="79">
        <v>64</v>
      </c>
      <c r="D788" s="94"/>
      <c r="E788" s="79">
        <v>1475.5439628232809</v>
      </c>
      <c r="F788" s="79">
        <v>78.133092633700699</v>
      </c>
      <c r="G788" s="80">
        <v>27.801269397832755</v>
      </c>
      <c r="H788" s="79">
        <v>0</v>
      </c>
      <c r="I788" s="80">
        <v>-6.7199315199413396</v>
      </c>
      <c r="J788" s="103">
        <v>5</v>
      </c>
      <c r="K788" s="103">
        <v>0.97672132610172913</v>
      </c>
      <c r="L788" s="103">
        <v>2.754354139606876</v>
      </c>
      <c r="M788" s="103">
        <v>12.109573356759</v>
      </c>
    </row>
    <row r="789" spans="1:13" s="81" customFormat="1" x14ac:dyDescent="0.25">
      <c r="A789" s="79">
        <v>786</v>
      </c>
      <c r="B789" s="79">
        <v>64.440429687500171</v>
      </c>
      <c r="C789" s="79">
        <v>64.440429687500171</v>
      </c>
      <c r="D789" s="94"/>
      <c r="E789" s="79">
        <v>1485.698234173891</v>
      </c>
      <c r="F789" s="79">
        <v>78.182817160705852</v>
      </c>
      <c r="G789" s="80">
        <v>27.198466119399896</v>
      </c>
      <c r="H789" s="79">
        <v>-7.8615391883051879</v>
      </c>
      <c r="I789" s="80">
        <v>1.1416076683638481</v>
      </c>
      <c r="J789" s="103">
        <v>5</v>
      </c>
      <c r="K789" s="103">
        <v>0.95554348673532541</v>
      </c>
      <c r="L789" s="103">
        <v>2.694632632593617</v>
      </c>
      <c r="M789" s="103">
        <v>11.719614605062709</v>
      </c>
    </row>
    <row r="790" spans="1:13" s="81" customFormat="1" x14ac:dyDescent="0.25">
      <c r="A790" s="79">
        <v>787</v>
      </c>
      <c r="B790" s="79">
        <v>65</v>
      </c>
      <c r="C790" s="79">
        <v>65</v>
      </c>
      <c r="D790" s="94"/>
      <c r="E790" s="79">
        <v>1258.3983087198551</v>
      </c>
      <c r="F790" s="79">
        <v>78.232541687711006</v>
      </c>
      <c r="G790" s="80">
        <v>21.727340902381616</v>
      </c>
      <c r="H790" s="79">
        <v>-9.2754220143503314</v>
      </c>
      <c r="I790" s="80">
        <v>2.5554904944089918</v>
      </c>
      <c r="J790" s="103">
        <v>6</v>
      </c>
      <c r="K790" s="103">
        <v>0.76333051254461193</v>
      </c>
      <c r="L790" s="103">
        <v>2.1525920453758061</v>
      </c>
      <c r="M790" s="103">
        <v>9.0241752892941918</v>
      </c>
    </row>
    <row r="791" spans="1:13" s="81" customFormat="1" x14ac:dyDescent="0.25">
      <c r="A791" s="79">
        <v>788</v>
      </c>
      <c r="B791" s="79">
        <v>65</v>
      </c>
      <c r="C791" s="79">
        <v>65</v>
      </c>
      <c r="D791" s="94"/>
      <c r="E791" s="79">
        <v>1258.3983087198551</v>
      </c>
      <c r="F791" s="79">
        <v>78.350181551676258</v>
      </c>
      <c r="G791" s="80">
        <v>24.181346091362784</v>
      </c>
      <c r="H791" s="79">
        <v>-9.2754220143503314</v>
      </c>
      <c r="I791" s="80">
        <v>2.5554904944089918</v>
      </c>
      <c r="J791" s="103">
        <v>6</v>
      </c>
      <c r="K791" s="103">
        <v>0.84954525217189869</v>
      </c>
      <c r="L791" s="103">
        <v>2.3957176111247538</v>
      </c>
      <c r="M791" s="103">
        <v>10.478291174962351</v>
      </c>
    </row>
    <row r="792" spans="1:13" s="81" customFormat="1" x14ac:dyDescent="0.25">
      <c r="A792" s="79">
        <v>789</v>
      </c>
      <c r="B792" s="79">
        <v>65.593139648437358</v>
      </c>
      <c r="C792" s="79">
        <v>65.593139648437358</v>
      </c>
      <c r="D792" s="94"/>
      <c r="E792" s="79">
        <v>1269.8814768802899</v>
      </c>
      <c r="F792" s="79">
        <v>78.467821415641509</v>
      </c>
      <c r="G792" s="80">
        <v>20.147538946060788</v>
      </c>
      <c r="H792" s="79">
        <v>-9.2754220143503314</v>
      </c>
      <c r="I792" s="80">
        <v>2.5554904944089918</v>
      </c>
      <c r="J792" s="103">
        <v>6</v>
      </c>
      <c r="K792" s="103">
        <v>0.70782850507598627</v>
      </c>
      <c r="L792" s="103">
        <v>1.996076384314281</v>
      </c>
      <c r="M792" s="103">
        <v>8.054319543711614</v>
      </c>
    </row>
    <row r="793" spans="1:13" s="81" customFormat="1" x14ac:dyDescent="0.25">
      <c r="A793" s="79">
        <v>790</v>
      </c>
      <c r="B793" s="79">
        <v>65</v>
      </c>
      <c r="C793" s="79">
        <v>65</v>
      </c>
      <c r="D793" s="94"/>
      <c r="E793" s="79">
        <v>1258.3983087198551</v>
      </c>
      <c r="F793" s="79">
        <v>78.571656774665485</v>
      </c>
      <c r="G793" s="80">
        <v>12.3114548313368</v>
      </c>
      <c r="H793" s="79">
        <v>-8.1381932683022988</v>
      </c>
      <c r="I793" s="80">
        <v>1.418261748360959</v>
      </c>
      <c r="J793" s="103">
        <v>6</v>
      </c>
      <c r="K793" s="103">
        <v>0.43252918839893739</v>
      </c>
      <c r="L793" s="103">
        <v>1.2197323112850029</v>
      </c>
      <c r="M793" s="103">
        <v>3.345671605496531</v>
      </c>
    </row>
    <row r="794" spans="1:13" s="81" customFormat="1" x14ac:dyDescent="0.25">
      <c r="A794" s="79">
        <v>791</v>
      </c>
      <c r="B794" s="79">
        <v>65</v>
      </c>
      <c r="C794" s="79">
        <v>65</v>
      </c>
      <c r="D794" s="94"/>
      <c r="E794" s="79">
        <v>1258.3983087198551</v>
      </c>
      <c r="F794" s="79">
        <v>78.654272156159607</v>
      </c>
      <c r="G794" s="80">
        <v>24.674619104394289</v>
      </c>
      <c r="H794" s="79">
        <v>-8.904204592293679</v>
      </c>
      <c r="I794" s="80">
        <v>2.1842730723523389</v>
      </c>
      <c r="J794" s="103">
        <v>6</v>
      </c>
      <c r="K794" s="103">
        <v>0.86687504616525812</v>
      </c>
      <c r="L794" s="103">
        <v>2.4445876301860281</v>
      </c>
      <c r="M794" s="103">
        <v>10.770883919638401</v>
      </c>
    </row>
    <row r="795" spans="1:13" s="81" customFormat="1" x14ac:dyDescent="0.25">
      <c r="A795" s="79">
        <v>792</v>
      </c>
      <c r="B795" s="79">
        <v>65.370849609375114</v>
      </c>
      <c r="C795" s="79">
        <v>65.370849609375114</v>
      </c>
      <c r="D795" s="94"/>
      <c r="E795" s="79">
        <v>1265.5779475079639</v>
      </c>
      <c r="F795" s="79">
        <v>78.771912020124859</v>
      </c>
      <c r="G795" s="80">
        <v>18.74370770477222</v>
      </c>
      <c r="H795" s="79">
        <v>-0.53514222026742553</v>
      </c>
      <c r="I795" s="80">
        <v>-6.1847892996739144</v>
      </c>
      <c r="J795" s="103">
        <v>6</v>
      </c>
      <c r="K795" s="103">
        <v>0.65850874589544706</v>
      </c>
      <c r="L795" s="103">
        <v>1.8569946634251611</v>
      </c>
      <c r="M795" s="103">
        <v>7.2258581607444228</v>
      </c>
    </row>
    <row r="796" spans="1:13" s="81" customFormat="1" x14ac:dyDescent="0.25">
      <c r="A796" s="79">
        <v>793</v>
      </c>
      <c r="B796" s="79">
        <v>65</v>
      </c>
      <c r="C796" s="79">
        <v>65</v>
      </c>
      <c r="D796" s="94"/>
      <c r="E796" s="79">
        <v>1258.3983087198551</v>
      </c>
      <c r="F796" s="79">
        <v>78.850763928306804</v>
      </c>
      <c r="G796" s="80">
        <v>15.676123083554661</v>
      </c>
      <c r="H796" s="79">
        <v>-8.4955300972194472</v>
      </c>
      <c r="I796" s="80">
        <v>1.775598577278108</v>
      </c>
      <c r="J796" s="103">
        <v>6</v>
      </c>
      <c r="K796" s="103">
        <v>0.55073757630279341</v>
      </c>
      <c r="L796" s="103">
        <v>1.5530799651738769</v>
      </c>
      <c r="M796" s="103">
        <v>5.3960975389446686</v>
      </c>
    </row>
    <row r="797" spans="1:13" s="81" customFormat="1" x14ac:dyDescent="0.25">
      <c r="A797" s="79">
        <v>794</v>
      </c>
      <c r="B797" s="79">
        <v>64</v>
      </c>
      <c r="C797" s="79">
        <v>64</v>
      </c>
      <c r="D797" s="94"/>
      <c r="E797" s="79">
        <v>1239.03833473955</v>
      </c>
      <c r="F797" s="79">
        <v>78.937962771012621</v>
      </c>
      <c r="G797" s="80">
        <v>0</v>
      </c>
      <c r="H797" s="79">
        <v>-28.246268059614529</v>
      </c>
      <c r="I797" s="80">
        <v>21.526336539673181</v>
      </c>
      <c r="J797" s="103">
        <v>6</v>
      </c>
      <c r="K797" s="103">
        <v>0</v>
      </c>
      <c r="L797" s="103">
        <v>0</v>
      </c>
      <c r="M797" s="103">
        <v>-4.1533469422750047</v>
      </c>
    </row>
    <row r="798" spans="1:13" s="81" customFormat="1" x14ac:dyDescent="0.25">
      <c r="A798" s="79">
        <v>795</v>
      </c>
      <c r="B798" s="79">
        <v>59.652954101562408</v>
      </c>
      <c r="C798" s="79">
        <v>59.652954101562408</v>
      </c>
      <c r="D798" s="94"/>
      <c r="E798" s="79">
        <v>1375.32119201773</v>
      </c>
      <c r="F798" s="79">
        <v>78.997937643252698</v>
      </c>
      <c r="G798" s="80">
        <v>0</v>
      </c>
      <c r="H798" s="79">
        <v>-6.8098134259010186</v>
      </c>
      <c r="I798" s="80">
        <v>8.9881905959678932E-2</v>
      </c>
      <c r="J798" s="103">
        <v>5</v>
      </c>
      <c r="K798" s="103">
        <v>0</v>
      </c>
      <c r="L798" s="103">
        <v>0</v>
      </c>
      <c r="M798" s="103">
        <v>-4.6751462948919746</v>
      </c>
    </row>
    <row r="799" spans="1:13" s="81" customFormat="1" x14ac:dyDescent="0.25">
      <c r="A799" s="79">
        <v>796</v>
      </c>
      <c r="B799" s="79">
        <v>56</v>
      </c>
      <c r="C799" s="79">
        <v>56</v>
      </c>
      <c r="D799" s="94"/>
      <c r="E799" s="79">
        <v>1291.100967470371</v>
      </c>
      <c r="F799" s="79">
        <v>79.08137934475873</v>
      </c>
      <c r="G799" s="80">
        <v>0</v>
      </c>
      <c r="H799" s="79">
        <v>-22.285105567779251</v>
      </c>
      <c r="I799" s="80">
        <v>15.56517404783791</v>
      </c>
      <c r="J799" s="103">
        <v>5</v>
      </c>
      <c r="K799" s="103">
        <v>0</v>
      </c>
      <c r="L799" s="103">
        <v>0</v>
      </c>
      <c r="M799" s="103">
        <v>-4.3504137274426649</v>
      </c>
    </row>
    <row r="800" spans="1:13" s="81" customFormat="1" x14ac:dyDescent="0.25">
      <c r="A800" s="79">
        <v>797</v>
      </c>
      <c r="B800" s="79">
        <v>50</v>
      </c>
      <c r="C800" s="79">
        <v>50</v>
      </c>
      <c r="D800" s="94"/>
      <c r="E800" s="79">
        <v>1420.9305227099201</v>
      </c>
      <c r="F800" s="79">
        <v>79.146948373119187</v>
      </c>
      <c r="G800" s="80">
        <v>0</v>
      </c>
      <c r="H800" s="79">
        <v>-14.036586536481661</v>
      </c>
      <c r="I800" s="80">
        <v>7.3166550165403228</v>
      </c>
      <c r="J800" s="103">
        <v>4</v>
      </c>
      <c r="K800" s="103">
        <v>0</v>
      </c>
      <c r="L800" s="103">
        <v>0</v>
      </c>
      <c r="M800" s="103">
        <v>-4.8542136856714633</v>
      </c>
    </row>
    <row r="801" spans="1:13" s="81" customFormat="1" x14ac:dyDescent="0.25">
      <c r="A801" s="79">
        <v>798</v>
      </c>
      <c r="B801" s="79">
        <v>45.673095703124929</v>
      </c>
      <c r="C801" s="79">
        <v>45.673095703124929</v>
      </c>
      <c r="D801" s="94"/>
      <c r="E801" s="79">
        <v>1297.9659150244299</v>
      </c>
      <c r="F801" s="79">
        <v>79.208111165451442</v>
      </c>
      <c r="G801" s="80">
        <v>0</v>
      </c>
      <c r="H801" s="79">
        <v>-23.372464195619809</v>
      </c>
      <c r="I801" s="80">
        <v>16.652532675678469</v>
      </c>
      <c r="J801" s="103">
        <v>4</v>
      </c>
      <c r="K801" s="103">
        <v>0</v>
      </c>
      <c r="L801" s="103">
        <v>0</v>
      </c>
      <c r="M801" s="103">
        <v>-4.3766041583553967</v>
      </c>
    </row>
    <row r="802" spans="1:13" s="81" customFormat="1" x14ac:dyDescent="0.25">
      <c r="A802" s="79">
        <v>799</v>
      </c>
      <c r="B802" s="79">
        <v>43</v>
      </c>
      <c r="C802" s="79">
        <v>43</v>
      </c>
      <c r="D802" s="94"/>
      <c r="E802" s="79">
        <v>1222.0002495305309</v>
      </c>
      <c r="F802" s="79">
        <v>79.275238458284491</v>
      </c>
      <c r="G802" s="80">
        <v>0</v>
      </c>
      <c r="H802" s="79">
        <v>-23.713244578015779</v>
      </c>
      <c r="I802" s="80">
        <v>16.993313058074438</v>
      </c>
      <c r="J802" s="103">
        <v>4</v>
      </c>
      <c r="K802" s="103">
        <v>0</v>
      </c>
      <c r="L802" s="103">
        <v>0</v>
      </c>
      <c r="M802" s="103">
        <v>-4.0894403146127409</v>
      </c>
    </row>
    <row r="803" spans="1:13" s="81" customFormat="1" x14ac:dyDescent="0.25">
      <c r="A803" s="79">
        <v>800</v>
      </c>
      <c r="B803" s="79">
        <v>42</v>
      </c>
      <c r="C803" s="79">
        <v>42</v>
      </c>
      <c r="D803" s="94"/>
      <c r="E803" s="79">
        <v>1193.581639076333</v>
      </c>
      <c r="F803" s="79">
        <v>79.342365751117541</v>
      </c>
      <c r="G803" s="80">
        <v>16.842314645525406</v>
      </c>
      <c r="H803" s="79">
        <v>0</v>
      </c>
      <c r="I803" s="80">
        <v>-6.7199315199413396</v>
      </c>
      <c r="J803" s="103">
        <v>4</v>
      </c>
      <c r="K803" s="103">
        <v>0.59170851732700103</v>
      </c>
      <c r="L803" s="103">
        <v>1.6686180188621429</v>
      </c>
      <c r="M803" s="103">
        <v>6.2827535964529444</v>
      </c>
    </row>
    <row r="804" spans="1:13" s="81" customFormat="1" x14ac:dyDescent="0.25">
      <c r="A804" s="79">
        <v>801</v>
      </c>
      <c r="B804" s="79">
        <v>43</v>
      </c>
      <c r="C804" s="79">
        <v>43</v>
      </c>
      <c r="D804" s="94"/>
      <c r="E804" s="79">
        <v>1222.0002495305309</v>
      </c>
      <c r="F804" s="79">
        <v>79.42995665079259</v>
      </c>
      <c r="G804" s="80">
        <v>10.981081503588365</v>
      </c>
      <c r="H804" s="79">
        <v>-1.8052871247807001</v>
      </c>
      <c r="I804" s="80">
        <v>-4.9146443951606393</v>
      </c>
      <c r="J804" s="103">
        <v>4</v>
      </c>
      <c r="K804" s="103">
        <v>0.38579017147512329</v>
      </c>
      <c r="L804" s="103">
        <v>1.0879282835598481</v>
      </c>
      <c r="M804" s="103">
        <v>2.6527502515780159</v>
      </c>
    </row>
    <row r="805" spans="1:13" s="81" customFormat="1" x14ac:dyDescent="0.25">
      <c r="A805" s="79">
        <v>802</v>
      </c>
      <c r="B805" s="79">
        <v>42</v>
      </c>
      <c r="C805" s="79">
        <v>42</v>
      </c>
      <c r="D805" s="94"/>
      <c r="E805" s="79">
        <v>1193.581639076333</v>
      </c>
      <c r="F805" s="79">
        <v>79.527103042880412</v>
      </c>
      <c r="G805" s="80">
        <v>14.504358758241057</v>
      </c>
      <c r="H805" s="79">
        <v>-0.72252269350362841</v>
      </c>
      <c r="I805" s="80">
        <v>-5.9974088264377112</v>
      </c>
      <c r="J805" s="103">
        <v>4</v>
      </c>
      <c r="K805" s="103">
        <v>0.5095708515276931</v>
      </c>
      <c r="L805" s="103">
        <v>1.436989801308094</v>
      </c>
      <c r="M805" s="103">
        <v>4.879705011554675</v>
      </c>
    </row>
    <row r="806" spans="1:13" s="81" customFormat="1" x14ac:dyDescent="0.25">
      <c r="A806" s="79">
        <v>803</v>
      </c>
      <c r="B806" s="79">
        <v>44.286621093750043</v>
      </c>
      <c r="C806" s="79">
        <v>44.286621093750043</v>
      </c>
      <c r="D806" s="94"/>
      <c r="E806" s="79">
        <v>1258.564233195968</v>
      </c>
      <c r="F806" s="79">
        <v>79.676227716754312</v>
      </c>
      <c r="G806" s="80">
        <v>39.596889334108489</v>
      </c>
      <c r="H806" s="79">
        <v>-18.61611982051587</v>
      </c>
      <c r="I806" s="80">
        <v>11.896188300574529</v>
      </c>
      <c r="J806" s="103">
        <v>4</v>
      </c>
      <c r="K806" s="103">
        <v>1.3911280706818649</v>
      </c>
      <c r="L806" s="103">
        <v>3.922981159322859</v>
      </c>
      <c r="M806" s="103">
        <v>19.360223015656441</v>
      </c>
    </row>
    <row r="807" spans="1:13" s="81" customFormat="1" x14ac:dyDescent="0.25">
      <c r="A807" s="79">
        <v>804</v>
      </c>
      <c r="B807" s="79">
        <v>47</v>
      </c>
      <c r="C807" s="79">
        <v>47</v>
      </c>
      <c r="D807" s="94"/>
      <c r="E807" s="79">
        <v>1335.6746913473251</v>
      </c>
      <c r="F807" s="79">
        <v>79.839430780110249</v>
      </c>
      <c r="G807" s="80">
        <v>43.477759945102285</v>
      </c>
      <c r="H807" s="79">
        <v>-77.271537902665528</v>
      </c>
      <c r="I807" s="80">
        <v>63.801335754411902</v>
      </c>
      <c r="J807" s="103">
        <v>4</v>
      </c>
      <c r="K807" s="103">
        <v>1.527471812233989</v>
      </c>
      <c r="L807" s="103">
        <v>4.3074705104998472</v>
      </c>
      <c r="M807" s="103">
        <v>21.494690978575751</v>
      </c>
    </row>
    <row r="808" spans="1:13" s="81" customFormat="1" x14ac:dyDescent="0.25">
      <c r="A808" s="79">
        <v>805</v>
      </c>
      <c r="B808" s="79">
        <v>50</v>
      </c>
      <c r="C808" s="79">
        <v>50</v>
      </c>
      <c r="D808" s="94"/>
      <c r="E808" s="79">
        <v>1420.9305227099201</v>
      </c>
      <c r="F808" s="79">
        <v>80.004952526558171</v>
      </c>
      <c r="G808" s="80">
        <v>41.41928038010704</v>
      </c>
      <c r="H808" s="79">
        <v>-4.1575144695313009</v>
      </c>
      <c r="I808" s="80">
        <v>-2.5624170504100392</v>
      </c>
      <c r="J808" s="103">
        <v>4</v>
      </c>
      <c r="K808" s="103">
        <v>1.455152780260859</v>
      </c>
      <c r="L808" s="103">
        <v>4.1035308403356234</v>
      </c>
      <c r="M808" s="103">
        <v>20.244007485774091</v>
      </c>
    </row>
    <row r="809" spans="1:13" s="81" customFormat="1" x14ac:dyDescent="0.25">
      <c r="A809" s="79">
        <v>806</v>
      </c>
      <c r="B809" s="79">
        <v>52</v>
      </c>
      <c r="C809" s="79">
        <v>52</v>
      </c>
      <c r="D809" s="94"/>
      <c r="E809" s="79">
        <v>1477.767743618316</v>
      </c>
      <c r="F809" s="79">
        <v>80.148607657524153</v>
      </c>
      <c r="G809" s="80">
        <v>30.78978137041279</v>
      </c>
      <c r="H809" s="79">
        <v>-1.372471217892137</v>
      </c>
      <c r="I809" s="80">
        <v>-5.3474603020492024</v>
      </c>
      <c r="J809" s="103">
        <v>4</v>
      </c>
      <c r="K809" s="103">
        <v>1.0817144951243209</v>
      </c>
      <c r="L809" s="103">
        <v>3.0504348762505851</v>
      </c>
      <c r="M809" s="103">
        <v>13.90921111583611</v>
      </c>
    </row>
    <row r="810" spans="1:13" s="81" customFormat="1" x14ac:dyDescent="0.25">
      <c r="A810" s="79">
        <v>807</v>
      </c>
      <c r="B810" s="79">
        <v>53</v>
      </c>
      <c r="C810" s="79">
        <v>53</v>
      </c>
      <c r="D810" s="94"/>
      <c r="E810" s="79">
        <v>1506.1863540725151</v>
      </c>
      <c r="F810" s="79">
        <v>80.256921628610613</v>
      </c>
      <c r="G810" s="80">
        <v>21.869075487693308</v>
      </c>
      <c r="H810" s="79">
        <v>-0.16677568721521169</v>
      </c>
      <c r="I810" s="80">
        <v>-6.5531558327261283</v>
      </c>
      <c r="J810" s="103">
        <v>4</v>
      </c>
      <c r="K810" s="103">
        <v>0.7683099683435225</v>
      </c>
      <c r="L810" s="103">
        <v>2.166634110728733</v>
      </c>
      <c r="M810" s="103">
        <v>8.4336114888394214</v>
      </c>
    </row>
    <row r="811" spans="1:13" s="81" customFormat="1" x14ac:dyDescent="0.25">
      <c r="A811" s="79">
        <v>808</v>
      </c>
      <c r="B811" s="79">
        <v>53</v>
      </c>
      <c r="C811" s="79">
        <v>53</v>
      </c>
      <c r="D811" s="94"/>
      <c r="E811" s="79">
        <v>1506.1863540725151</v>
      </c>
      <c r="F811" s="79">
        <v>80.324076090823837</v>
      </c>
      <c r="G811" s="80">
        <v>12.137002382711467</v>
      </c>
      <c r="H811" s="79">
        <v>0</v>
      </c>
      <c r="I811" s="80">
        <v>-6.7199315199413396</v>
      </c>
      <c r="J811" s="103">
        <v>4</v>
      </c>
      <c r="K811" s="103">
        <v>0.42640028023561771</v>
      </c>
      <c r="L811" s="103">
        <v>1.2024487902644421</v>
      </c>
      <c r="M811" s="103">
        <v>2.395100667744769</v>
      </c>
    </row>
    <row r="812" spans="1:13" s="81" customFormat="1" x14ac:dyDescent="0.25">
      <c r="A812" s="79">
        <v>809</v>
      </c>
      <c r="B812" s="79">
        <v>52</v>
      </c>
      <c r="C812" s="79">
        <v>52</v>
      </c>
      <c r="D812" s="94"/>
      <c r="E812" s="79">
        <v>1477.767743618316</v>
      </c>
      <c r="F812" s="79">
        <v>80.404774217730179</v>
      </c>
      <c r="G812" s="80">
        <v>0</v>
      </c>
      <c r="H812" s="79">
        <v>-6.3826660300317339</v>
      </c>
      <c r="I812" s="80">
        <v>-0.3372654899096057</v>
      </c>
      <c r="J812" s="103">
        <v>4</v>
      </c>
      <c r="K812" s="103">
        <v>0</v>
      </c>
      <c r="L812" s="103">
        <v>0</v>
      </c>
      <c r="M812" s="103">
        <v>-3.602294048042888</v>
      </c>
    </row>
    <row r="813" spans="1:13" s="81" customFormat="1" x14ac:dyDescent="0.25">
      <c r="A813" s="79">
        <v>810</v>
      </c>
      <c r="B813" s="79">
        <v>50</v>
      </c>
      <c r="C813" s="79">
        <v>50</v>
      </c>
      <c r="D813" s="94"/>
      <c r="E813" s="79">
        <v>1420.9305227099201</v>
      </c>
      <c r="F813" s="79">
        <v>80.469715378363105</v>
      </c>
      <c r="G813" s="80">
        <v>0</v>
      </c>
      <c r="H813" s="79">
        <v>-35.200156416526269</v>
      </c>
      <c r="I813" s="80">
        <v>28.480224896584929</v>
      </c>
      <c r="J813" s="103">
        <v>4</v>
      </c>
      <c r="K813" s="103">
        <v>0</v>
      </c>
      <c r="L813" s="103">
        <v>0</v>
      </c>
      <c r="M813" s="103">
        <v>-4.8542136856714633</v>
      </c>
    </row>
    <row r="814" spans="1:13" s="81" customFormat="1" x14ac:dyDescent="0.25">
      <c r="A814" s="79">
        <v>811</v>
      </c>
      <c r="B814" s="79">
        <v>47.80310058593755</v>
      </c>
      <c r="C814" s="79">
        <v>47.80310058593755</v>
      </c>
      <c r="D814" s="94"/>
      <c r="E814" s="79">
        <v>1358.4976940546219</v>
      </c>
      <c r="F814" s="79">
        <v>80.5877664908339</v>
      </c>
      <c r="G814" s="80">
        <v>0</v>
      </c>
      <c r="H814" s="79">
        <v>-35.200156416526269</v>
      </c>
      <c r="I814" s="80">
        <v>28.480224896584929</v>
      </c>
      <c r="J814" s="103">
        <v>4</v>
      </c>
      <c r="K814" s="103">
        <v>0</v>
      </c>
      <c r="L814" s="103">
        <v>0</v>
      </c>
      <c r="M814" s="103">
        <v>-4.6096739298105573</v>
      </c>
    </row>
    <row r="815" spans="1:13" s="81" customFormat="1" x14ac:dyDescent="0.25">
      <c r="A815" s="79">
        <v>812</v>
      </c>
      <c r="B815" s="79">
        <v>45</v>
      </c>
      <c r="C815" s="79">
        <v>45</v>
      </c>
      <c r="D815" s="94"/>
      <c r="E815" s="79">
        <v>1278.837470438928</v>
      </c>
      <c r="F815" s="79">
        <v>80.710025205452936</v>
      </c>
      <c r="G815" s="80">
        <v>0</v>
      </c>
      <c r="H815" s="79">
        <v>0</v>
      </c>
      <c r="I815" s="80">
        <v>-6.7199315199413396</v>
      </c>
      <c r="J815" s="103">
        <v>4</v>
      </c>
      <c r="K815" s="103">
        <v>0</v>
      </c>
      <c r="L815" s="103">
        <v>0</v>
      </c>
      <c r="M815" s="103">
        <v>-4.3037476147855829</v>
      </c>
    </row>
    <row r="816" spans="1:13" s="81" customFormat="1" x14ac:dyDescent="0.25">
      <c r="A816" s="79">
        <v>813</v>
      </c>
      <c r="B816" s="79">
        <v>40</v>
      </c>
      <c r="C816" s="79">
        <v>40</v>
      </c>
      <c r="D816" s="94"/>
      <c r="E816" s="79">
        <v>1136.7444181679359</v>
      </c>
      <c r="F816" s="79">
        <v>80.840059246327428</v>
      </c>
      <c r="G816" s="80">
        <v>0</v>
      </c>
      <c r="H816" s="79">
        <v>-13.872080971036731</v>
      </c>
      <c r="I816" s="80">
        <v>7.1521494510953856</v>
      </c>
      <c r="J816" s="103">
        <v>4</v>
      </c>
      <c r="K816" s="103">
        <v>0</v>
      </c>
      <c r="L816" s="103">
        <v>0</v>
      </c>
      <c r="M816" s="103">
        <v>-3.7738219762108809</v>
      </c>
    </row>
    <row r="817" spans="1:13" s="81" customFormat="1" x14ac:dyDescent="0.25">
      <c r="A817" s="79">
        <v>814</v>
      </c>
      <c r="B817" s="79">
        <v>36</v>
      </c>
      <c r="C817" s="79">
        <v>36</v>
      </c>
      <c r="D817" s="94"/>
      <c r="E817" s="79">
        <v>1388.0316480069009</v>
      </c>
      <c r="F817" s="79">
        <v>80.950771061876509</v>
      </c>
      <c r="G817" s="80">
        <v>0</v>
      </c>
      <c r="H817" s="79">
        <v>-5.1606212989739531</v>
      </c>
      <c r="I817" s="80">
        <v>-1.559310220967387</v>
      </c>
      <c r="J817" s="103">
        <v>3</v>
      </c>
      <c r="K817" s="103">
        <v>0</v>
      </c>
      <c r="L817" s="103">
        <v>0</v>
      </c>
      <c r="M817" s="103">
        <v>-4.7248169973307306</v>
      </c>
    </row>
    <row r="818" spans="1:13" s="81" customFormat="1" x14ac:dyDescent="0.25">
      <c r="A818" s="79">
        <v>815</v>
      </c>
      <c r="B818" s="79">
        <v>32</v>
      </c>
      <c r="C818" s="79">
        <v>32</v>
      </c>
      <c r="D818" s="94"/>
      <c r="E818" s="79">
        <v>1233.805909339467</v>
      </c>
      <c r="F818" s="79">
        <v>81.082434020482353</v>
      </c>
      <c r="G818" s="80">
        <v>0</v>
      </c>
      <c r="H818" s="79">
        <v>-5.1606212989739531</v>
      </c>
      <c r="I818" s="80">
        <v>-1.559310220967387</v>
      </c>
      <c r="J818" s="103">
        <v>3</v>
      </c>
      <c r="K818" s="103">
        <v>0</v>
      </c>
      <c r="L818" s="103">
        <v>0</v>
      </c>
      <c r="M818" s="103">
        <v>-4.1336908452814924</v>
      </c>
    </row>
    <row r="819" spans="1:13" s="81" customFormat="1" x14ac:dyDescent="0.25">
      <c r="A819" s="79">
        <v>816</v>
      </c>
      <c r="B819" s="79">
        <v>27.843383789062589</v>
      </c>
      <c r="C819" s="79">
        <v>27.843383789062589</v>
      </c>
      <c r="D819" s="94"/>
      <c r="E819" s="79">
        <v>1715.4812463191749</v>
      </c>
      <c r="F819" s="79">
        <v>81.202374052009404</v>
      </c>
      <c r="G819" s="80">
        <v>0</v>
      </c>
      <c r="H819" s="79">
        <v>-2.4808123736104859E-2</v>
      </c>
      <c r="I819" s="80">
        <v>-6.6951233962052346</v>
      </c>
      <c r="J819" s="103">
        <v>2</v>
      </c>
      <c r="K819" s="103">
        <v>0</v>
      </c>
      <c r="L819" s="103">
        <v>0</v>
      </c>
      <c r="M819" s="103">
        <v>-6.0705886338259543</v>
      </c>
    </row>
    <row r="820" spans="1:13" s="81" customFormat="1" x14ac:dyDescent="0.25">
      <c r="A820" s="79">
        <v>817</v>
      </c>
      <c r="B820" s="79">
        <v>23</v>
      </c>
      <c r="C820" s="79">
        <v>23</v>
      </c>
      <c r="D820" s="94"/>
      <c r="E820" s="79">
        <v>1417.0716089773589</v>
      </c>
      <c r="F820" s="79">
        <v>81.303333603035952</v>
      </c>
      <c r="G820" s="80">
        <v>0</v>
      </c>
      <c r="H820" s="79">
        <v>0</v>
      </c>
      <c r="I820" s="80">
        <v>-6.7199315199413396</v>
      </c>
      <c r="J820" s="103">
        <v>2</v>
      </c>
      <c r="K820" s="103">
        <v>0</v>
      </c>
      <c r="L820" s="103">
        <v>0</v>
      </c>
      <c r="M820" s="103">
        <v>-4.838973152778177</v>
      </c>
    </row>
    <row r="821" spans="1:13" s="81" customFormat="1" x14ac:dyDescent="0.25">
      <c r="A821" s="79">
        <v>818</v>
      </c>
      <c r="B821" s="79">
        <v>18</v>
      </c>
      <c r="C821" s="79">
        <v>18</v>
      </c>
      <c r="D821" s="94"/>
      <c r="E821" s="79">
        <v>1109.0125635474981</v>
      </c>
      <c r="F821" s="79">
        <v>81.391736763175587</v>
      </c>
      <c r="G821" s="80">
        <v>0</v>
      </c>
      <c r="H821" s="79">
        <v>-3.7239628502307158</v>
      </c>
      <c r="I821" s="80">
        <v>-2.9959686697106229</v>
      </c>
      <c r="J821" s="103">
        <v>2</v>
      </c>
      <c r="K821" s="103">
        <v>0</v>
      </c>
      <c r="L821" s="103">
        <v>0</v>
      </c>
      <c r="M821" s="103">
        <v>-3.6725988853600522</v>
      </c>
    </row>
    <row r="822" spans="1:13" s="81" customFormat="1" x14ac:dyDescent="0.25">
      <c r="A822" s="79">
        <v>819</v>
      </c>
      <c r="B822" s="79">
        <v>17</v>
      </c>
      <c r="C822" s="79">
        <v>17</v>
      </c>
      <c r="D822" s="94"/>
      <c r="E822" s="79">
        <v>1047.400754461526</v>
      </c>
      <c r="F822" s="79">
        <v>81.492354569377213</v>
      </c>
      <c r="G822" s="80">
        <v>12.102681603108705</v>
      </c>
      <c r="H822" s="79">
        <v>0</v>
      </c>
      <c r="I822" s="80">
        <v>-6.7199315199413396</v>
      </c>
      <c r="J822" s="103">
        <v>2</v>
      </c>
      <c r="K822" s="103">
        <v>0.42519451380507228</v>
      </c>
      <c r="L822" s="103">
        <v>1.1990485289303039</v>
      </c>
      <c r="M822" s="103">
        <v>3.8620161715776131</v>
      </c>
    </row>
    <row r="823" spans="1:13" s="81" customFormat="1" x14ac:dyDescent="0.25">
      <c r="A823" s="79">
        <v>820</v>
      </c>
      <c r="B823" s="79">
        <v>19</v>
      </c>
      <c r="C823" s="79">
        <v>19</v>
      </c>
      <c r="D823" s="94"/>
      <c r="E823" s="79">
        <v>1170.6243726334701</v>
      </c>
      <c r="F823" s="79">
        <v>81.576327045137404</v>
      </c>
      <c r="G823" s="80">
        <v>14.104193247090945</v>
      </c>
      <c r="H823" s="79">
        <v>0</v>
      </c>
      <c r="I823" s="80">
        <v>-6.7199315199413396</v>
      </c>
      <c r="J823" s="103">
        <v>2</v>
      </c>
      <c r="K823" s="103">
        <v>0.49551213416778789</v>
      </c>
      <c r="L823" s="103">
        <v>1.3973442183531619</v>
      </c>
      <c r="M823" s="103">
        <v>4.7154284621112366</v>
      </c>
    </row>
    <row r="824" spans="1:13" s="81" customFormat="1" x14ac:dyDescent="0.25">
      <c r="A824" s="79">
        <v>821</v>
      </c>
      <c r="B824" s="79">
        <v>20.107177734374869</v>
      </c>
      <c r="C824" s="79">
        <v>20.107177734374869</v>
      </c>
      <c r="D824" s="94"/>
      <c r="E824" s="79">
        <v>1238.8395958280139</v>
      </c>
      <c r="F824" s="79">
        <v>81.577005966003213</v>
      </c>
      <c r="G824" s="80">
        <v>18.87489746889737</v>
      </c>
      <c r="H824" s="79">
        <v>0</v>
      </c>
      <c r="I824" s="80">
        <v>-6.7199315199413396</v>
      </c>
      <c r="J824" s="103">
        <v>2</v>
      </c>
      <c r="K824" s="103">
        <v>0.66311773833221965</v>
      </c>
      <c r="L824" s="103">
        <v>1.8699920220968591</v>
      </c>
      <c r="M824" s="103">
        <v>7.3918065042572918</v>
      </c>
    </row>
    <row r="825" spans="1:13" s="81" customFormat="1" x14ac:dyDescent="0.25">
      <c r="A825" s="79">
        <v>822</v>
      </c>
      <c r="B825" s="79">
        <v>24</v>
      </c>
      <c r="C825" s="79">
        <v>24</v>
      </c>
      <c r="D825" s="94"/>
      <c r="E825" s="79">
        <v>1478.6834180633309</v>
      </c>
      <c r="F825" s="79">
        <v>81.598373071075258</v>
      </c>
      <c r="G825" s="80">
        <v>29.541834149161705</v>
      </c>
      <c r="H825" s="79">
        <v>0</v>
      </c>
      <c r="I825" s="80">
        <v>-6.7199315199413396</v>
      </c>
      <c r="J825" s="103">
        <v>2</v>
      </c>
      <c r="K825" s="103">
        <v>1.0378712933120919</v>
      </c>
      <c r="L825" s="103">
        <v>2.9267970471400999</v>
      </c>
      <c r="M825" s="103">
        <v>13.17091904651916</v>
      </c>
    </row>
    <row r="826" spans="1:13" s="81" customFormat="1" x14ac:dyDescent="0.25">
      <c r="A826" s="79">
        <v>823</v>
      </c>
      <c r="B826" s="79">
        <v>27</v>
      </c>
      <c r="C826" s="79">
        <v>27</v>
      </c>
      <c r="D826" s="94"/>
      <c r="E826" s="79">
        <v>1663.518845321247</v>
      </c>
      <c r="F826" s="79">
        <v>81.622649207045711</v>
      </c>
      <c r="G826" s="80">
        <v>26.349726863828295</v>
      </c>
      <c r="H826" s="79">
        <v>-1.861639642928713</v>
      </c>
      <c r="I826" s="80">
        <v>-4.8582918770126273</v>
      </c>
      <c r="J826" s="103">
        <v>2</v>
      </c>
      <c r="K826" s="103">
        <v>0.92572536154996565</v>
      </c>
      <c r="L826" s="103">
        <v>2.6105455195709029</v>
      </c>
      <c r="M826" s="103">
        <v>10.68891296594547</v>
      </c>
    </row>
    <row r="827" spans="1:13" s="81" customFormat="1" x14ac:dyDescent="0.25">
      <c r="A827" s="79">
        <v>824</v>
      </c>
      <c r="B827" s="79">
        <v>29.083984374999851</v>
      </c>
      <c r="C827" s="79">
        <v>29.083984374999851</v>
      </c>
      <c r="D827" s="94"/>
      <c r="E827" s="79">
        <v>1121.3747434066111</v>
      </c>
      <c r="F827" s="79">
        <v>81.64851848045447</v>
      </c>
      <c r="G827" s="80">
        <v>15.989469484590197</v>
      </c>
      <c r="H827" s="79">
        <v>0</v>
      </c>
      <c r="I827" s="80">
        <v>-6.7199315199413396</v>
      </c>
      <c r="J827" s="103">
        <v>3</v>
      </c>
      <c r="K827" s="103">
        <v>0.56174614242145027</v>
      </c>
      <c r="L827" s="103">
        <v>1.58412412162849</v>
      </c>
      <c r="M827" s="103">
        <v>5.9759689327971817</v>
      </c>
    </row>
    <row r="828" spans="1:13" s="81" customFormat="1" x14ac:dyDescent="0.25">
      <c r="A828" s="79">
        <v>825</v>
      </c>
      <c r="B828" s="79">
        <v>30.13867187499967</v>
      </c>
      <c r="C828" s="79">
        <v>30.13867187499967</v>
      </c>
      <c r="D828" s="94"/>
      <c r="E828" s="79">
        <v>1162.039733094306</v>
      </c>
      <c r="F828" s="79">
        <v>81.655724513606756</v>
      </c>
      <c r="G828" s="80">
        <v>25.343351390771897</v>
      </c>
      <c r="H828" s="79">
        <v>-1.861639642928713</v>
      </c>
      <c r="I828" s="80">
        <v>-4.8582918770126273</v>
      </c>
      <c r="J828" s="103">
        <v>3</v>
      </c>
      <c r="K828" s="103">
        <v>0.89036912034622684</v>
      </c>
      <c r="L828" s="103">
        <v>2.510840919376359</v>
      </c>
      <c r="M828" s="103">
        <v>11.36811373395976</v>
      </c>
    </row>
    <row r="829" spans="1:13" s="81" customFormat="1" x14ac:dyDescent="0.25">
      <c r="A829" s="79">
        <v>826</v>
      </c>
      <c r="B829" s="79">
        <v>34</v>
      </c>
      <c r="C829" s="79">
        <v>34</v>
      </c>
      <c r="D829" s="94"/>
      <c r="E829" s="79">
        <v>1310.9187786731841</v>
      </c>
      <c r="F829" s="79">
        <v>81.681242995254053</v>
      </c>
      <c r="G829" s="80">
        <v>33.559299742967163</v>
      </c>
      <c r="H829" s="79">
        <v>0</v>
      </c>
      <c r="I829" s="80">
        <v>-6.7199315199413396</v>
      </c>
      <c r="J829" s="103">
        <v>3</v>
      </c>
      <c r="K829" s="103">
        <v>1.179013924830048</v>
      </c>
      <c r="L829" s="103">
        <v>3.324819268020736</v>
      </c>
      <c r="M829" s="103">
        <v>15.875690050516431</v>
      </c>
    </row>
    <row r="830" spans="1:13" s="81" customFormat="1" x14ac:dyDescent="0.25">
      <c r="A830" s="79">
        <v>827</v>
      </c>
      <c r="B830" s="79">
        <v>36</v>
      </c>
      <c r="C830" s="79">
        <v>36</v>
      </c>
      <c r="D830" s="94"/>
      <c r="E830" s="79">
        <v>1388.0316480069009</v>
      </c>
      <c r="F830" s="79">
        <v>81.760244789963181</v>
      </c>
      <c r="G830" s="80">
        <v>23.850862891342821</v>
      </c>
      <c r="H830" s="79">
        <v>-1.372471217892137</v>
      </c>
      <c r="I830" s="80">
        <v>-5.3474603020492024</v>
      </c>
      <c r="J830" s="103">
        <v>3</v>
      </c>
      <c r="K830" s="103">
        <v>0.83793463163660031</v>
      </c>
      <c r="L830" s="103">
        <v>2.3629756612152129</v>
      </c>
      <c r="M830" s="103">
        <v>9.988400163480561</v>
      </c>
    </row>
    <row r="831" spans="1:13" s="81" customFormat="1" x14ac:dyDescent="0.25">
      <c r="A831" s="79">
        <v>828</v>
      </c>
      <c r="B831" s="79">
        <v>38</v>
      </c>
      <c r="C831" s="79">
        <v>38</v>
      </c>
      <c r="D831" s="94"/>
      <c r="E831" s="79">
        <v>1465.144517340618</v>
      </c>
      <c r="F831" s="79">
        <v>81.8154310696669</v>
      </c>
      <c r="G831" s="80">
        <v>27.851151676909236</v>
      </c>
      <c r="H831" s="79">
        <v>-2.277132108584659</v>
      </c>
      <c r="I831" s="80">
        <v>-4.4427994113566811</v>
      </c>
      <c r="J831" s="103">
        <v>3</v>
      </c>
      <c r="K831" s="103">
        <v>0.9784738031225213</v>
      </c>
      <c r="L831" s="103">
        <v>2.7592961248055099</v>
      </c>
      <c r="M831" s="103">
        <v>12.19262223775713</v>
      </c>
    </row>
    <row r="832" spans="1:13" s="81" customFormat="1" x14ac:dyDescent="0.25">
      <c r="A832" s="79">
        <v>829</v>
      </c>
      <c r="B832" s="79">
        <v>40</v>
      </c>
      <c r="C832" s="79">
        <v>40</v>
      </c>
      <c r="D832" s="94"/>
      <c r="E832" s="79">
        <v>1542.2573866743339</v>
      </c>
      <c r="F832" s="79">
        <v>81.810648881787472</v>
      </c>
      <c r="G832" s="80">
        <v>31.542943052618355</v>
      </c>
      <c r="H832" s="79">
        <v>-2.277132108584659</v>
      </c>
      <c r="I832" s="80">
        <v>-4.4427994113566811</v>
      </c>
      <c r="J832" s="103">
        <v>3</v>
      </c>
      <c r="K832" s="103">
        <v>1.10817476449138</v>
      </c>
      <c r="L832" s="103">
        <v>3.1250528358656902</v>
      </c>
      <c r="M832" s="103">
        <v>14.21121143230036</v>
      </c>
    </row>
    <row r="833" spans="1:13" s="81" customFormat="1" x14ac:dyDescent="0.25">
      <c r="A833" s="79">
        <v>830</v>
      </c>
      <c r="B833" s="79">
        <v>43</v>
      </c>
      <c r="C833" s="79">
        <v>43</v>
      </c>
      <c r="D833" s="94"/>
      <c r="E833" s="79">
        <v>1657.926690674909</v>
      </c>
      <c r="F833" s="79">
        <v>81.825463656714277</v>
      </c>
      <c r="G833" s="80">
        <v>47.121370080544935</v>
      </c>
      <c r="H833" s="79">
        <v>-1.764091926196423</v>
      </c>
      <c r="I833" s="80">
        <v>-4.9558395937449173</v>
      </c>
      <c r="J833" s="103">
        <v>3</v>
      </c>
      <c r="K833" s="103">
        <v>1.655480057913759</v>
      </c>
      <c r="L833" s="103">
        <v>4.6684537633168004</v>
      </c>
      <c r="M833" s="103">
        <v>23.191706466543899</v>
      </c>
    </row>
    <row r="834" spans="1:13" s="81" customFormat="1" x14ac:dyDescent="0.25">
      <c r="A834" s="79">
        <v>831</v>
      </c>
      <c r="B834" s="79">
        <v>45.99291992187522</v>
      </c>
      <c r="C834" s="79">
        <v>45.99291992187522</v>
      </c>
      <c r="D834" s="94"/>
      <c r="E834" s="79">
        <v>1307.054874910913</v>
      </c>
      <c r="F834" s="79">
        <v>81.816463563662793</v>
      </c>
      <c r="G834" s="80">
        <v>16.655946997993762</v>
      </c>
      <c r="H834" s="79">
        <v>0</v>
      </c>
      <c r="I834" s="80">
        <v>-6.7199315199413396</v>
      </c>
      <c r="J834" s="103">
        <v>4</v>
      </c>
      <c r="K834" s="103">
        <v>0.58516100134005988</v>
      </c>
      <c r="L834" s="103">
        <v>1.6501540237789689</v>
      </c>
      <c r="M834" s="103">
        <v>5.8652995584413148</v>
      </c>
    </row>
    <row r="835" spans="1:13" s="81" customFormat="1" x14ac:dyDescent="0.25">
      <c r="A835" s="79">
        <v>832</v>
      </c>
      <c r="B835" s="79">
        <v>45.006591796875448</v>
      </c>
      <c r="C835" s="79">
        <v>45.006591796875448</v>
      </c>
      <c r="D835" s="94"/>
      <c r="E835" s="79">
        <v>1279.024800146525</v>
      </c>
      <c r="F835" s="79">
        <v>81.890556495815204</v>
      </c>
      <c r="G835" s="80">
        <v>21.379029835834938</v>
      </c>
      <c r="H835" s="79">
        <v>-0.60715757149067162</v>
      </c>
      <c r="I835" s="80">
        <v>-6.112773948450668</v>
      </c>
      <c r="J835" s="103">
        <v>4</v>
      </c>
      <c r="K835" s="103">
        <v>0.75109355883055229</v>
      </c>
      <c r="L835" s="103">
        <v>2.1180838359021572</v>
      </c>
      <c r="M835" s="103">
        <v>8.7874040534733417</v>
      </c>
    </row>
    <row r="836" spans="1:13" s="81" customFormat="1" x14ac:dyDescent="0.25">
      <c r="A836" s="79">
        <v>833</v>
      </c>
      <c r="B836" s="79">
        <v>48</v>
      </c>
      <c r="C836" s="79">
        <v>48</v>
      </c>
      <c r="D836" s="94"/>
      <c r="E836" s="79">
        <v>1364.093301801523</v>
      </c>
      <c r="F836" s="79">
        <v>81.962325477954664</v>
      </c>
      <c r="G836" s="80">
        <v>33.064548585725241</v>
      </c>
      <c r="H836" s="79">
        <v>-4.0852186901176522</v>
      </c>
      <c r="I836" s="80">
        <v>-2.634712829823687</v>
      </c>
      <c r="J836" s="103">
        <v>4</v>
      </c>
      <c r="K836" s="103">
        <v>1.1616322002952191</v>
      </c>
      <c r="L836" s="103">
        <v>3.2758028048325158</v>
      </c>
      <c r="M836" s="103">
        <v>15.502932072416289</v>
      </c>
    </row>
    <row r="837" spans="1:13" s="81" customFormat="1" x14ac:dyDescent="0.25">
      <c r="A837" s="79">
        <v>834</v>
      </c>
      <c r="B837" s="79">
        <v>48</v>
      </c>
      <c r="C837" s="79">
        <v>48</v>
      </c>
      <c r="D837" s="94"/>
      <c r="E837" s="79">
        <v>1364.093301801523</v>
      </c>
      <c r="F837" s="79">
        <v>82.079846870650371</v>
      </c>
      <c r="G837" s="80">
        <v>15.521511053363804</v>
      </c>
      <c r="H837" s="79">
        <v>-0.72252269350362841</v>
      </c>
      <c r="I837" s="80">
        <v>-5.9974088264377112</v>
      </c>
      <c r="J837" s="103">
        <v>4</v>
      </c>
      <c r="K837" s="103">
        <v>0.54530570680797585</v>
      </c>
      <c r="L837" s="103">
        <v>1.5377620931984921</v>
      </c>
      <c r="M837" s="103">
        <v>4.9993109011440344</v>
      </c>
    </row>
    <row r="838" spans="1:13" s="81" customFormat="1" x14ac:dyDescent="0.25">
      <c r="A838" s="79">
        <v>835</v>
      </c>
      <c r="B838" s="79">
        <v>49</v>
      </c>
      <c r="C838" s="79">
        <v>49</v>
      </c>
      <c r="D838" s="94"/>
      <c r="E838" s="79">
        <v>1392.511912255721</v>
      </c>
      <c r="F838" s="79">
        <v>82.152272629841008</v>
      </c>
      <c r="G838" s="80">
        <v>20.672445972251897</v>
      </c>
      <c r="H838" s="79">
        <v>-0.60715757149067162</v>
      </c>
      <c r="I838" s="80">
        <v>-6.112773948450668</v>
      </c>
      <c r="J838" s="103">
        <v>4</v>
      </c>
      <c r="K838" s="103">
        <v>0.7262696733321905</v>
      </c>
      <c r="L838" s="103">
        <v>2.048080478796777</v>
      </c>
      <c r="M838" s="103">
        <v>8.0580585696302229</v>
      </c>
    </row>
    <row r="839" spans="1:13" s="81" customFormat="1" x14ac:dyDescent="0.25">
      <c r="A839" s="79">
        <v>836</v>
      </c>
      <c r="B839" s="79">
        <v>49</v>
      </c>
      <c r="C839" s="79">
        <v>49</v>
      </c>
      <c r="D839" s="94"/>
      <c r="E839" s="79">
        <v>1392.511912255721</v>
      </c>
      <c r="F839" s="79">
        <v>82.246119610978454</v>
      </c>
      <c r="G839" s="80">
        <v>19.254226238284073</v>
      </c>
      <c r="H839" s="79">
        <v>-1.463401629747773</v>
      </c>
      <c r="I839" s="80">
        <v>-5.2565298901935664</v>
      </c>
      <c r="J839" s="103">
        <v>4</v>
      </c>
      <c r="K839" s="103">
        <v>0.67644441393692423</v>
      </c>
      <c r="L839" s="103">
        <v>1.9075732473021261</v>
      </c>
      <c r="M839" s="103">
        <v>7.1960004062279186</v>
      </c>
    </row>
    <row r="840" spans="1:13" s="81" customFormat="1" x14ac:dyDescent="0.25">
      <c r="A840" s="79">
        <v>837</v>
      </c>
      <c r="B840" s="79">
        <v>50</v>
      </c>
      <c r="C840" s="79">
        <v>50</v>
      </c>
      <c r="D840" s="94"/>
      <c r="E840" s="79">
        <v>1420.9305227099201</v>
      </c>
      <c r="F840" s="79">
        <v>82.330583604658145</v>
      </c>
      <c r="G840" s="80">
        <v>20.808680907704499</v>
      </c>
      <c r="H840" s="79">
        <v>-0.92600558683589484</v>
      </c>
      <c r="I840" s="80">
        <v>-5.7939259331054451</v>
      </c>
      <c r="J840" s="103">
        <v>4</v>
      </c>
      <c r="K840" s="103">
        <v>0.73105591402186998</v>
      </c>
      <c r="L840" s="103">
        <v>2.0615776775416732</v>
      </c>
      <c r="M840" s="103">
        <v>8.0592875750819584</v>
      </c>
    </row>
    <row r="841" spans="1:13" s="81" customFormat="1" x14ac:dyDescent="0.25">
      <c r="A841" s="79">
        <v>838</v>
      </c>
      <c r="B841" s="79">
        <v>50</v>
      </c>
      <c r="C841" s="79">
        <v>50</v>
      </c>
      <c r="D841" s="94"/>
      <c r="E841" s="79">
        <v>1420.9305227099201</v>
      </c>
      <c r="F841" s="79">
        <v>82.403638403800059</v>
      </c>
      <c r="G841" s="80">
        <v>18.027746881730224</v>
      </c>
      <c r="H841" s="79">
        <v>-0.98671898068974917</v>
      </c>
      <c r="I841" s="80">
        <v>-5.7332125392515909</v>
      </c>
      <c r="J841" s="103">
        <v>4</v>
      </c>
      <c r="K841" s="103">
        <v>0.6333554266526582</v>
      </c>
      <c r="L841" s="103">
        <v>1.7860623031604961</v>
      </c>
      <c r="M841" s="103">
        <v>6.3601049636583813</v>
      </c>
    </row>
    <row r="842" spans="1:13" s="81" customFormat="1" x14ac:dyDescent="0.25">
      <c r="A842" s="79">
        <v>839</v>
      </c>
      <c r="B842" s="79">
        <v>51</v>
      </c>
      <c r="C842" s="79">
        <v>51</v>
      </c>
      <c r="D842" s="94"/>
      <c r="E842" s="79">
        <v>1449.349133164118</v>
      </c>
      <c r="F842" s="79">
        <v>82.475842416896228</v>
      </c>
      <c r="G842" s="80">
        <v>28.951474984276921</v>
      </c>
      <c r="H842" s="79">
        <v>-3.4994058147703551</v>
      </c>
      <c r="I842" s="80">
        <v>-3.220525705170985</v>
      </c>
      <c r="J842" s="103">
        <v>4</v>
      </c>
      <c r="K842" s="103">
        <v>1.0171306437341441</v>
      </c>
      <c r="L842" s="103">
        <v>2.8683084153302851</v>
      </c>
      <c r="M842" s="103">
        <v>12.89611454582769</v>
      </c>
    </row>
    <row r="843" spans="1:13" s="81" customFormat="1" x14ac:dyDescent="0.25">
      <c r="A843" s="79">
        <v>840</v>
      </c>
      <c r="B843" s="79">
        <v>52</v>
      </c>
      <c r="C843" s="79">
        <v>52</v>
      </c>
      <c r="D843" s="94"/>
      <c r="E843" s="79">
        <v>1477.767743618316</v>
      </c>
      <c r="F843" s="79">
        <v>82.564642937948477</v>
      </c>
      <c r="G843" s="80">
        <v>19.925207937172527</v>
      </c>
      <c r="H843" s="79">
        <v>-2.153467067149645</v>
      </c>
      <c r="I843" s="80">
        <v>-4.5664644527916947</v>
      </c>
      <c r="J843" s="103">
        <v>4</v>
      </c>
      <c r="K843" s="103">
        <v>0.70001751505508436</v>
      </c>
      <c r="L843" s="103">
        <v>1.9740493924553379</v>
      </c>
      <c r="M843" s="103">
        <v>7.346841042172704</v>
      </c>
    </row>
    <row r="844" spans="1:13" s="81" customFormat="1" x14ac:dyDescent="0.25">
      <c r="A844" s="79">
        <v>841</v>
      </c>
      <c r="B844" s="79">
        <v>52</v>
      </c>
      <c r="C844" s="79">
        <v>52</v>
      </c>
      <c r="D844" s="94"/>
      <c r="E844" s="79">
        <v>1477.767743618316</v>
      </c>
      <c r="F844" s="79">
        <v>82.609593369573545</v>
      </c>
      <c r="G844" s="80">
        <v>18.362817554993143</v>
      </c>
      <c r="H844" s="79">
        <v>-0.98671898068974917</v>
      </c>
      <c r="I844" s="80">
        <v>-5.7332125392515909</v>
      </c>
      <c r="J844" s="103">
        <v>4</v>
      </c>
      <c r="K844" s="103">
        <v>0.64512721547438268</v>
      </c>
      <c r="L844" s="103">
        <v>1.8192587476377591</v>
      </c>
      <c r="M844" s="103">
        <v>6.3856431604904786</v>
      </c>
    </row>
    <row r="845" spans="1:13" s="81" customFormat="1" x14ac:dyDescent="0.25">
      <c r="A845" s="79">
        <v>842</v>
      </c>
      <c r="B845" s="79">
        <v>53</v>
      </c>
      <c r="C845" s="79">
        <v>53</v>
      </c>
      <c r="D845" s="94"/>
      <c r="E845" s="79">
        <v>1506.1863540725151</v>
      </c>
      <c r="F845" s="79">
        <v>82.651578147822249</v>
      </c>
      <c r="G845" s="80">
        <v>35.056136150240555</v>
      </c>
      <c r="H845" s="79">
        <v>-1.6611427759712609</v>
      </c>
      <c r="I845" s="80">
        <v>-5.0587887439700783</v>
      </c>
      <c r="J845" s="103">
        <v>4</v>
      </c>
      <c r="K845" s="103">
        <v>1.231601165353079</v>
      </c>
      <c r="L845" s="103">
        <v>3.4731152862956831</v>
      </c>
      <c r="M845" s="103">
        <v>16.399244281042989</v>
      </c>
    </row>
    <row r="846" spans="1:13" s="81" customFormat="1" x14ac:dyDescent="0.25">
      <c r="A846" s="79">
        <v>843</v>
      </c>
      <c r="B846" s="79">
        <v>55</v>
      </c>
      <c r="C846" s="79">
        <v>55</v>
      </c>
      <c r="D846" s="94"/>
      <c r="E846" s="79">
        <v>1563.0235749809119</v>
      </c>
      <c r="F846" s="79">
        <v>82.688703659721199</v>
      </c>
      <c r="G846" s="80">
        <v>33.859504388483536</v>
      </c>
      <c r="H846" s="79">
        <v>-0.75648188527873972</v>
      </c>
      <c r="I846" s="80">
        <v>-5.9634496346625996</v>
      </c>
      <c r="J846" s="103">
        <v>4</v>
      </c>
      <c r="K846" s="103">
        <v>1.189560791423611</v>
      </c>
      <c r="L846" s="103">
        <v>3.3545614318145831</v>
      </c>
      <c r="M846" s="103">
        <v>15.55398870047698</v>
      </c>
    </row>
    <row r="847" spans="1:13" s="81" customFormat="1" x14ac:dyDescent="0.25">
      <c r="A847" s="79">
        <v>844</v>
      </c>
      <c r="B847" s="79">
        <v>56</v>
      </c>
      <c r="C847" s="79">
        <v>56</v>
      </c>
      <c r="D847" s="94"/>
      <c r="E847" s="79">
        <v>1591.4421854351101</v>
      </c>
      <c r="F847" s="79">
        <v>82.776016144672099</v>
      </c>
      <c r="G847" s="80">
        <v>28.531399507902698</v>
      </c>
      <c r="H847" s="79">
        <v>0</v>
      </c>
      <c r="I847" s="80">
        <v>-6.7199315199413396</v>
      </c>
      <c r="J847" s="103">
        <v>4</v>
      </c>
      <c r="K847" s="103">
        <v>1.0023724443700881</v>
      </c>
      <c r="L847" s="103">
        <v>2.8266902931236482</v>
      </c>
      <c r="M847" s="103">
        <v>12.261273416210511</v>
      </c>
    </row>
    <row r="848" spans="1:13" s="81" customFormat="1" x14ac:dyDescent="0.25">
      <c r="A848" s="79">
        <v>845</v>
      </c>
      <c r="B848" s="79">
        <v>57</v>
      </c>
      <c r="C848" s="79">
        <v>57</v>
      </c>
      <c r="D848" s="94"/>
      <c r="E848" s="79">
        <v>1314.156341889485</v>
      </c>
      <c r="F848" s="79">
        <v>82.812849483412634</v>
      </c>
      <c r="G848" s="80">
        <v>22.47376601341103</v>
      </c>
      <c r="H848" s="79">
        <v>0</v>
      </c>
      <c r="I848" s="80">
        <v>-6.7199315199413396</v>
      </c>
      <c r="J848" s="103">
        <v>5</v>
      </c>
      <c r="K848" s="103">
        <v>0.78955411096552108</v>
      </c>
      <c r="L848" s="103">
        <v>2.2265425929227689</v>
      </c>
      <c r="M848" s="103">
        <v>9.3589383894343552</v>
      </c>
    </row>
    <row r="849" spans="1:13" s="81" customFormat="1" x14ac:dyDescent="0.25">
      <c r="A849" s="79">
        <v>846</v>
      </c>
      <c r="B849" s="79">
        <v>57</v>
      </c>
      <c r="C849" s="79">
        <v>57</v>
      </c>
      <c r="D849" s="94"/>
      <c r="E849" s="79">
        <v>1314.156341889485</v>
      </c>
      <c r="F849" s="79">
        <v>82.897811375373266</v>
      </c>
      <c r="G849" s="80">
        <v>15.451504406564226</v>
      </c>
      <c r="H849" s="79">
        <v>0</v>
      </c>
      <c r="I849" s="80">
        <v>-6.7199315199413396</v>
      </c>
      <c r="J849" s="103">
        <v>5</v>
      </c>
      <c r="K849" s="103">
        <v>0.54284621533945498</v>
      </c>
      <c r="L849" s="103">
        <v>1.5308263272572631</v>
      </c>
      <c r="M849" s="103">
        <v>5.1169732188016539</v>
      </c>
    </row>
    <row r="850" spans="1:13" s="81" customFormat="1" x14ac:dyDescent="0.25">
      <c r="A850" s="79">
        <v>847</v>
      </c>
      <c r="B850" s="79">
        <v>57</v>
      </c>
      <c r="C850" s="79">
        <v>57</v>
      </c>
      <c r="D850" s="94"/>
      <c r="E850" s="79">
        <v>1314.156341889485</v>
      </c>
      <c r="F850" s="79">
        <v>82.956393868402017</v>
      </c>
      <c r="G850" s="80">
        <v>15.685477207638506</v>
      </c>
      <c r="H850" s="79">
        <v>-8.4955300972194472</v>
      </c>
      <c r="I850" s="80">
        <v>1.775598577278108</v>
      </c>
      <c r="J850" s="103">
        <v>5</v>
      </c>
      <c r="K850" s="103">
        <v>0.55106620778896609</v>
      </c>
      <c r="L850" s="103">
        <v>1.5540067059648841</v>
      </c>
      <c r="M850" s="103">
        <v>5.2600968724664803</v>
      </c>
    </row>
    <row r="851" spans="1:13" s="81" customFormat="1" x14ac:dyDescent="0.25">
      <c r="A851" s="79">
        <v>848</v>
      </c>
      <c r="B851" s="79">
        <v>57</v>
      </c>
      <c r="C851" s="79">
        <v>57</v>
      </c>
      <c r="D851" s="94"/>
      <c r="E851" s="79">
        <v>1314.156341889485</v>
      </c>
      <c r="F851" s="79">
        <v>83.014976361430769</v>
      </c>
      <c r="G851" s="80">
        <v>22.811480405066852</v>
      </c>
      <c r="H851" s="79">
        <v>-7.8615391883051879</v>
      </c>
      <c r="I851" s="80">
        <v>1.1416076683638481</v>
      </c>
      <c r="J851" s="103">
        <v>5</v>
      </c>
      <c r="K851" s="103">
        <v>0.8014187795798049</v>
      </c>
      <c r="L851" s="103">
        <v>2.2600009584150502</v>
      </c>
      <c r="M851" s="103">
        <v>9.5619886836039871</v>
      </c>
    </row>
    <row r="852" spans="1:13" s="81" customFormat="1" x14ac:dyDescent="0.25">
      <c r="A852" s="79">
        <v>849</v>
      </c>
      <c r="B852" s="79">
        <v>58</v>
      </c>
      <c r="C852" s="79">
        <v>58</v>
      </c>
      <c r="D852" s="94"/>
      <c r="E852" s="79">
        <v>1337.2117163085991</v>
      </c>
      <c r="F852" s="79">
        <v>83.0999382533914</v>
      </c>
      <c r="G852" s="80">
        <v>27.56492985506614</v>
      </c>
      <c r="H852" s="79">
        <v>-7.8615391883051879</v>
      </c>
      <c r="I852" s="80">
        <v>1.1416076683638481</v>
      </c>
      <c r="J852" s="103">
        <v>5</v>
      </c>
      <c r="K852" s="103">
        <v>0.9684181846761335</v>
      </c>
      <c r="L852" s="103">
        <v>2.7309392807866959</v>
      </c>
      <c r="M852" s="103">
        <v>12.33297396537407</v>
      </c>
    </row>
    <row r="853" spans="1:13" s="81" customFormat="1" x14ac:dyDescent="0.25">
      <c r="A853" s="79">
        <v>850</v>
      </c>
      <c r="B853" s="79">
        <v>59</v>
      </c>
      <c r="C853" s="79">
        <v>59</v>
      </c>
      <c r="D853" s="94"/>
      <c r="E853" s="79">
        <v>1360.267090727712</v>
      </c>
      <c r="F853" s="79">
        <v>83.168098020667344</v>
      </c>
      <c r="G853" s="80">
        <v>38.119304474228549</v>
      </c>
      <c r="H853" s="79">
        <v>-11.339600306932169</v>
      </c>
      <c r="I853" s="80">
        <v>4.6196687869908306</v>
      </c>
      <c r="J853" s="103">
        <v>5</v>
      </c>
      <c r="K853" s="103">
        <v>1.339217180458907</v>
      </c>
      <c r="L853" s="103">
        <v>3.7765924488941192</v>
      </c>
      <c r="M853" s="103">
        <v>18.44430996927462</v>
      </c>
    </row>
    <row r="854" spans="1:13" s="81" customFormat="1" x14ac:dyDescent="0.25">
      <c r="A854" s="79">
        <v>851</v>
      </c>
      <c r="B854" s="79">
        <v>61</v>
      </c>
      <c r="C854" s="79">
        <v>61</v>
      </c>
      <c r="D854" s="94"/>
      <c r="E854" s="79">
        <v>1406.3778395659399</v>
      </c>
      <c r="F854" s="79">
        <v>83.278624951148686</v>
      </c>
      <c r="G854" s="80">
        <v>30.590299013833711</v>
      </c>
      <c r="H854" s="79">
        <v>-7.8615391883051879</v>
      </c>
      <c r="I854" s="80">
        <v>1.1416076683638481</v>
      </c>
      <c r="J854" s="103">
        <v>5</v>
      </c>
      <c r="K854" s="103">
        <v>1.0747062298158669</v>
      </c>
      <c r="L854" s="103">
        <v>3.0306715680807459</v>
      </c>
      <c r="M854" s="103">
        <v>13.974514972823499</v>
      </c>
    </row>
    <row r="855" spans="1:13" s="81" customFormat="1" x14ac:dyDescent="0.25">
      <c r="A855" s="79">
        <v>852</v>
      </c>
      <c r="B855" s="79">
        <v>61</v>
      </c>
      <c r="C855" s="79">
        <v>61</v>
      </c>
      <c r="D855" s="94"/>
      <c r="E855" s="79">
        <v>1406.3778395659399</v>
      </c>
      <c r="F855" s="79">
        <v>83.361654869179063</v>
      </c>
      <c r="G855" s="80">
        <v>20.29640654867179</v>
      </c>
      <c r="H855" s="79">
        <v>-2.2814271718341139</v>
      </c>
      <c r="I855" s="80">
        <v>-4.4385043481072257</v>
      </c>
      <c r="J855" s="103">
        <v>5</v>
      </c>
      <c r="K855" s="103">
        <v>0.71305855986791389</v>
      </c>
      <c r="L855" s="103">
        <v>2.0108251388275171</v>
      </c>
      <c r="M855" s="103">
        <v>7.7970798604556801</v>
      </c>
    </row>
    <row r="856" spans="1:13" s="81" customFormat="1" x14ac:dyDescent="0.25">
      <c r="A856" s="79">
        <v>853</v>
      </c>
      <c r="B856" s="79">
        <v>62</v>
      </c>
      <c r="C856" s="79">
        <v>62</v>
      </c>
      <c r="D856" s="94"/>
      <c r="E856" s="79">
        <v>1429.433213985054</v>
      </c>
      <c r="F856" s="79">
        <v>83.45156381065533</v>
      </c>
      <c r="G856" s="80">
        <v>35.372495544606757</v>
      </c>
      <c r="H856" s="79">
        <v>-10.434939416239651</v>
      </c>
      <c r="I856" s="80">
        <v>3.7150078962983089</v>
      </c>
      <c r="J856" s="103">
        <v>5</v>
      </c>
      <c r="K856" s="103">
        <v>1.2427155847261091</v>
      </c>
      <c r="L856" s="103">
        <v>3.5044579489276262</v>
      </c>
      <c r="M856" s="103">
        <v>16.74483862869635</v>
      </c>
    </row>
    <row r="857" spans="1:13" s="81" customFormat="1" x14ac:dyDescent="0.25">
      <c r="A857" s="79">
        <v>854</v>
      </c>
      <c r="B857" s="79">
        <v>63</v>
      </c>
      <c r="C857" s="79">
        <v>63</v>
      </c>
      <c r="D857" s="94"/>
      <c r="E857" s="79">
        <v>1452.4885884041671</v>
      </c>
      <c r="F857" s="79">
        <v>83.613604233862191</v>
      </c>
      <c r="G857" s="80">
        <v>24.834354643817694</v>
      </c>
      <c r="H857" s="79">
        <v>-8.904204592293679</v>
      </c>
      <c r="I857" s="80">
        <v>2.1842730723523389</v>
      </c>
      <c r="J857" s="103">
        <v>5</v>
      </c>
      <c r="K857" s="103">
        <v>0.87248691610035412</v>
      </c>
      <c r="L857" s="103">
        <v>2.460413103402999</v>
      </c>
      <c r="M857" s="103">
        <v>10.420651592961351</v>
      </c>
    </row>
    <row r="858" spans="1:13" s="81" customFormat="1" x14ac:dyDescent="0.25">
      <c r="A858" s="79">
        <v>855</v>
      </c>
      <c r="B858" s="79">
        <v>63</v>
      </c>
      <c r="C858" s="79">
        <v>63</v>
      </c>
      <c r="D858" s="94"/>
      <c r="E858" s="79">
        <v>1452.4885884041671</v>
      </c>
      <c r="F858" s="79">
        <v>83.684553104662143</v>
      </c>
      <c r="G858" s="80">
        <v>18.415820130359727</v>
      </c>
      <c r="H858" s="79">
        <v>-0.45342987272416108</v>
      </c>
      <c r="I858" s="80">
        <v>-6.2665016472171784</v>
      </c>
      <c r="J858" s="103">
        <v>5</v>
      </c>
      <c r="K858" s="103">
        <v>0.64698931554463668</v>
      </c>
      <c r="L858" s="103">
        <v>1.824509869835875</v>
      </c>
      <c r="M858" s="103">
        <v>6.5072920313541394</v>
      </c>
    </row>
    <row r="859" spans="1:13" s="81" customFormat="1" x14ac:dyDescent="0.25">
      <c r="A859" s="79">
        <v>856</v>
      </c>
      <c r="B859" s="79">
        <v>63</v>
      </c>
      <c r="C859" s="79">
        <v>63</v>
      </c>
      <c r="D859" s="94"/>
      <c r="E859" s="79">
        <v>1452.4885884041671</v>
      </c>
      <c r="F859" s="79">
        <v>83.720401541025353</v>
      </c>
      <c r="G859" s="80">
        <v>18.166093273731367</v>
      </c>
      <c r="H859" s="79">
        <v>0</v>
      </c>
      <c r="I859" s="80">
        <v>-6.7199315199413396</v>
      </c>
      <c r="J859" s="103">
        <v>5</v>
      </c>
      <c r="K859" s="103">
        <v>0.6382158475752826</v>
      </c>
      <c r="L859" s="103">
        <v>1.7997686901622969</v>
      </c>
      <c r="M859" s="103">
        <v>6.353920568521727</v>
      </c>
    </row>
    <row r="860" spans="1:13" s="81" customFormat="1" x14ac:dyDescent="0.25">
      <c r="A860" s="79">
        <v>857</v>
      </c>
      <c r="B860" s="79">
        <v>63</v>
      </c>
      <c r="C860" s="79">
        <v>63</v>
      </c>
      <c r="D860" s="94"/>
      <c r="E860" s="79">
        <v>1452.4885884041671</v>
      </c>
      <c r="F860" s="79">
        <v>83.756249977388563</v>
      </c>
      <c r="G860" s="80">
        <v>25.55224041675465</v>
      </c>
      <c r="H860" s="79">
        <v>-9.2292438855627221</v>
      </c>
      <c r="I860" s="80">
        <v>2.509312365621382</v>
      </c>
      <c r="J860" s="103">
        <v>5</v>
      </c>
      <c r="K860" s="103">
        <v>0.89770786317650497</v>
      </c>
      <c r="L860" s="103">
        <v>2.5315361741577438</v>
      </c>
      <c r="M860" s="103">
        <v>10.85525115752686</v>
      </c>
    </row>
    <row r="861" spans="1:13" s="81" customFormat="1" x14ac:dyDescent="0.25">
      <c r="A861" s="79">
        <v>858</v>
      </c>
      <c r="B861" s="79">
        <v>64</v>
      </c>
      <c r="C861" s="79">
        <v>64</v>
      </c>
      <c r="D861" s="94"/>
      <c r="E861" s="79">
        <v>1475.5439628232809</v>
      </c>
      <c r="F861" s="79">
        <v>83.827198848188516</v>
      </c>
      <c r="G861" s="80">
        <v>34.036035714101317</v>
      </c>
      <c r="H861" s="79">
        <v>-8.296142955695089</v>
      </c>
      <c r="I861" s="80">
        <v>1.5762114357537489</v>
      </c>
      <c r="J861" s="103">
        <v>5</v>
      </c>
      <c r="K861" s="103">
        <v>1.1957627352265561</v>
      </c>
      <c r="L861" s="103">
        <v>3.3720509133388878</v>
      </c>
      <c r="M861" s="103">
        <v>15.86945199579811</v>
      </c>
    </row>
    <row r="862" spans="1:13" s="81" customFormat="1" x14ac:dyDescent="0.25">
      <c r="A862" s="79">
        <v>859</v>
      </c>
      <c r="B862" s="79">
        <v>65</v>
      </c>
      <c r="C862" s="79">
        <v>65</v>
      </c>
      <c r="D862" s="94"/>
      <c r="E862" s="79">
        <v>1498.599337242395</v>
      </c>
      <c r="F862" s="79">
        <v>83.875755333620972</v>
      </c>
      <c r="G862" s="80">
        <v>32.6029179023597</v>
      </c>
      <c r="H862" s="79">
        <v>-7.8615391883051879</v>
      </c>
      <c r="I862" s="80">
        <v>1.1416076683638481</v>
      </c>
      <c r="J862" s="103">
        <v>5</v>
      </c>
      <c r="K862" s="103">
        <v>1.145414072742339</v>
      </c>
      <c r="L862" s="103">
        <v>3.2300676851333971</v>
      </c>
      <c r="M862" s="103">
        <v>14.9675641193373</v>
      </c>
    </row>
    <row r="863" spans="1:13" s="81" customFormat="1" x14ac:dyDescent="0.25">
      <c r="A863" s="79">
        <v>860</v>
      </c>
      <c r="B863" s="79">
        <v>66</v>
      </c>
      <c r="C863" s="79">
        <v>66</v>
      </c>
      <c r="D863" s="94"/>
      <c r="E863" s="79">
        <v>1521.6547116615091</v>
      </c>
      <c r="F863" s="79">
        <v>83.918100219104815</v>
      </c>
      <c r="G863" s="80">
        <v>33.681423424346079</v>
      </c>
      <c r="H863" s="79">
        <v>-7.8615391883051879</v>
      </c>
      <c r="I863" s="80">
        <v>1.1416076683638481</v>
      </c>
      <c r="J863" s="103">
        <v>5</v>
      </c>
      <c r="K863" s="103">
        <v>1.183304405322789</v>
      </c>
      <c r="L863" s="103">
        <v>3.336918423010264</v>
      </c>
      <c r="M863" s="103">
        <v>15.556638468079781</v>
      </c>
    </row>
    <row r="864" spans="1:13" s="81" customFormat="1" x14ac:dyDescent="0.25">
      <c r="A864" s="79">
        <v>861</v>
      </c>
      <c r="B864" s="79">
        <v>67</v>
      </c>
      <c r="C864" s="79">
        <v>67</v>
      </c>
      <c r="D864" s="94"/>
      <c r="E864" s="79">
        <v>1544.7100860806229</v>
      </c>
      <c r="F864" s="79">
        <v>83.985714532376832</v>
      </c>
      <c r="G864" s="80">
        <v>34.970185259294063</v>
      </c>
      <c r="H864" s="79">
        <v>-7.8615391883051879</v>
      </c>
      <c r="I864" s="80">
        <v>1.1416076683638481</v>
      </c>
      <c r="J864" s="103">
        <v>5</v>
      </c>
      <c r="K864" s="103">
        <v>1.228581516610298</v>
      </c>
      <c r="L864" s="103">
        <v>3.4645998768410409</v>
      </c>
      <c r="M864" s="103">
        <v>16.271021704751369</v>
      </c>
    </row>
    <row r="865" spans="1:13" s="81" customFormat="1" x14ac:dyDescent="0.25">
      <c r="A865" s="79">
        <v>862</v>
      </c>
      <c r="B865" s="79">
        <v>68</v>
      </c>
      <c r="C865" s="79">
        <v>68</v>
      </c>
      <c r="D865" s="94"/>
      <c r="E865" s="79">
        <v>1567.7654604997369</v>
      </c>
      <c r="F865" s="79">
        <v>84.037382813859082</v>
      </c>
      <c r="G865" s="80">
        <v>32.964926556043217</v>
      </c>
      <c r="H865" s="79">
        <v>-7.8615391883051879</v>
      </c>
      <c r="I865" s="80">
        <v>1.1416076683638481</v>
      </c>
      <c r="J865" s="103">
        <v>5</v>
      </c>
      <c r="K865" s="103">
        <v>1.158132253600427</v>
      </c>
      <c r="L865" s="103">
        <v>3.2659329551532039</v>
      </c>
      <c r="M865" s="103">
        <v>15.015854783369861</v>
      </c>
    </row>
    <row r="866" spans="1:13" s="81" customFormat="1" x14ac:dyDescent="0.25">
      <c r="A866" s="79">
        <v>863</v>
      </c>
      <c r="B866" s="79">
        <v>69</v>
      </c>
      <c r="C866" s="79">
        <v>69</v>
      </c>
      <c r="D866" s="94"/>
      <c r="E866" s="79">
        <v>1335.838204641077</v>
      </c>
      <c r="F866" s="79">
        <v>84.134370254443695</v>
      </c>
      <c r="G866" s="80">
        <v>43.8827031339179</v>
      </c>
      <c r="H866" s="79">
        <v>-19.14905875403743</v>
      </c>
      <c r="I866" s="80">
        <v>12.429127234096089</v>
      </c>
      <c r="J866" s="103">
        <v>6</v>
      </c>
      <c r="K866" s="103">
        <v>1.541698380190871</v>
      </c>
      <c r="L866" s="103">
        <v>4.3475894321382551</v>
      </c>
      <c r="M866" s="103">
        <v>21.74917187903042</v>
      </c>
    </row>
    <row r="867" spans="1:13" s="81" customFormat="1" x14ac:dyDescent="0.25">
      <c r="A867" s="79">
        <v>864</v>
      </c>
      <c r="B867" s="79">
        <v>71</v>
      </c>
      <c r="C867" s="79">
        <v>71</v>
      </c>
      <c r="D867" s="94"/>
      <c r="E867" s="79">
        <v>1374.5581526016881</v>
      </c>
      <c r="F867" s="79">
        <v>84.228293866387517</v>
      </c>
      <c r="G867" s="80">
        <v>44.853945889481984</v>
      </c>
      <c r="H867" s="79">
        <v>-4.2790645301200376</v>
      </c>
      <c r="I867" s="80">
        <v>-2.440866989821302</v>
      </c>
      <c r="J867" s="103">
        <v>6</v>
      </c>
      <c r="K867" s="103">
        <v>1.575820329753908</v>
      </c>
      <c r="L867" s="103">
        <v>4.4438133299060212</v>
      </c>
      <c r="M867" s="103">
        <v>22.27370824050919</v>
      </c>
    </row>
    <row r="868" spans="1:13" s="81" customFormat="1" x14ac:dyDescent="0.25">
      <c r="A868" s="79">
        <v>865</v>
      </c>
      <c r="B868" s="79">
        <v>72</v>
      </c>
      <c r="C868" s="79">
        <v>72</v>
      </c>
      <c r="D868" s="94"/>
      <c r="E868" s="79">
        <v>1393.9181265819941</v>
      </c>
      <c r="F868" s="79">
        <v>84.29443929574056</v>
      </c>
      <c r="G868" s="80">
        <v>34.234548453484152</v>
      </c>
      <c r="H868" s="79">
        <v>0</v>
      </c>
      <c r="I868" s="80">
        <v>-6.7199315199413396</v>
      </c>
      <c r="J868" s="103">
        <v>6</v>
      </c>
      <c r="K868" s="103">
        <v>1.2027369356950139</v>
      </c>
      <c r="L868" s="103">
        <v>3.3917181586599399</v>
      </c>
      <c r="M868" s="103">
        <v>16.14852800340601</v>
      </c>
    </row>
    <row r="869" spans="1:13" s="81" customFormat="1" x14ac:dyDescent="0.25">
      <c r="A869" s="79">
        <v>866</v>
      </c>
      <c r="B869" s="79">
        <v>73</v>
      </c>
      <c r="C869" s="79">
        <v>73</v>
      </c>
      <c r="D869" s="94"/>
      <c r="E869" s="79">
        <v>1413.278100562299</v>
      </c>
      <c r="F869" s="79">
        <v>84.448277841563822</v>
      </c>
      <c r="G869" s="80">
        <v>36.9384965673853</v>
      </c>
      <c r="H869" s="79">
        <v>0</v>
      </c>
      <c r="I869" s="80">
        <v>-6.7199315199413396</v>
      </c>
      <c r="J869" s="103">
        <v>6</v>
      </c>
      <c r="K869" s="103">
        <v>1.2977327342582869</v>
      </c>
      <c r="L869" s="103">
        <v>3.6596063106083698</v>
      </c>
      <c r="M869" s="103">
        <v>17.693314056676151</v>
      </c>
    </row>
    <row r="870" spans="1:13" s="81" customFormat="1" x14ac:dyDescent="0.25">
      <c r="A870" s="79">
        <v>867</v>
      </c>
      <c r="B870" s="79">
        <v>73.656738281249844</v>
      </c>
      <c r="C870" s="79">
        <v>73.656738281249844</v>
      </c>
      <c r="D870" s="94"/>
      <c r="E870" s="79">
        <v>1425.992536599166</v>
      </c>
      <c r="F870" s="79">
        <v>84.553830115272575</v>
      </c>
      <c r="G870" s="80">
        <v>26.23300885241472</v>
      </c>
      <c r="H870" s="79">
        <v>-9.2754220143503314</v>
      </c>
      <c r="I870" s="80">
        <v>2.5554904944089918</v>
      </c>
      <c r="J870" s="103">
        <v>6</v>
      </c>
      <c r="K870" s="103">
        <v>0.92162479444072753</v>
      </c>
      <c r="L870" s="103">
        <v>2.598981920322851</v>
      </c>
      <c r="M870" s="103">
        <v>11.339903123055739</v>
      </c>
    </row>
    <row r="871" spans="1:13" s="81" customFormat="1" x14ac:dyDescent="0.25">
      <c r="A871" s="79">
        <v>868</v>
      </c>
      <c r="B871" s="79">
        <v>74</v>
      </c>
      <c r="C871" s="79">
        <v>74</v>
      </c>
      <c r="D871" s="94"/>
      <c r="E871" s="79">
        <v>1432.638074542604</v>
      </c>
      <c r="F871" s="79">
        <v>84.660771540930241</v>
      </c>
      <c r="G871" s="80">
        <v>42.471018131201546</v>
      </c>
      <c r="H871" s="79">
        <v>-10.92998236948157</v>
      </c>
      <c r="I871" s="80">
        <v>4.2100508495402256</v>
      </c>
      <c r="J871" s="103">
        <v>6</v>
      </c>
      <c r="K871" s="103">
        <v>1.4921027006497589</v>
      </c>
      <c r="L871" s="103">
        <v>4.2077296158323199</v>
      </c>
      <c r="M871" s="103">
        <v>20.86540517596093</v>
      </c>
    </row>
    <row r="872" spans="1:13" s="81" customFormat="1" x14ac:dyDescent="0.25">
      <c r="A872" s="79">
        <v>869</v>
      </c>
      <c r="B872" s="79">
        <v>76</v>
      </c>
      <c r="C872" s="79">
        <v>76</v>
      </c>
      <c r="D872" s="94"/>
      <c r="E872" s="79">
        <v>1471.3580225032149</v>
      </c>
      <c r="F872" s="79">
        <v>84.778666106645801</v>
      </c>
      <c r="G872" s="80">
        <v>50.419980655022634</v>
      </c>
      <c r="H872" s="79">
        <v>-5.0849283258034834</v>
      </c>
      <c r="I872" s="80">
        <v>-1.6350031941378571</v>
      </c>
      <c r="J872" s="103">
        <v>6</v>
      </c>
      <c r="K872" s="103">
        <v>1.7713676905428</v>
      </c>
      <c r="L872" s="103">
        <v>4.9952568873306964</v>
      </c>
      <c r="M872" s="103">
        <v>25.360139395987751</v>
      </c>
    </row>
    <row r="873" spans="1:13" s="81" customFormat="1" x14ac:dyDescent="0.25">
      <c r="A873" s="79">
        <v>870</v>
      </c>
      <c r="B873" s="79">
        <v>76.626831054687358</v>
      </c>
      <c r="C873" s="79">
        <v>76.626831054687358</v>
      </c>
      <c r="D873" s="94"/>
      <c r="E873" s="79">
        <v>1483.49345541201</v>
      </c>
      <c r="F873" s="79">
        <v>84.812960063426658</v>
      </c>
      <c r="G873" s="80">
        <v>21.505322720085175</v>
      </c>
      <c r="H873" s="79">
        <v>-0.72156356599881277</v>
      </c>
      <c r="I873" s="80">
        <v>-5.9983679539425268</v>
      </c>
      <c r="J873" s="103">
        <v>6</v>
      </c>
      <c r="K873" s="103">
        <v>0.75553051282775785</v>
      </c>
      <c r="L873" s="103">
        <v>2.130596046174277</v>
      </c>
      <c r="M873" s="103">
        <v>8.3135278624858433</v>
      </c>
    </row>
    <row r="874" spans="1:13" s="81" customFormat="1" x14ac:dyDescent="0.25">
      <c r="A874" s="79">
        <v>871</v>
      </c>
      <c r="B874" s="79">
        <v>76</v>
      </c>
      <c r="C874" s="79">
        <v>76</v>
      </c>
      <c r="D874" s="94"/>
      <c r="E874" s="79">
        <v>1471.3580225032149</v>
      </c>
      <c r="F874" s="79">
        <v>84.889525554777862</v>
      </c>
      <c r="G874" s="80">
        <v>15.05346174967749</v>
      </c>
      <c r="H874" s="79">
        <v>-21.001167777024872</v>
      </c>
      <c r="I874" s="80">
        <v>14.281236257083529</v>
      </c>
      <c r="J874" s="103">
        <v>6</v>
      </c>
      <c r="K874" s="103">
        <v>0.52886207863993528</v>
      </c>
      <c r="L874" s="103">
        <v>1.4913910617646171</v>
      </c>
      <c r="M874" s="103">
        <v>4.3742847500323609</v>
      </c>
    </row>
    <row r="875" spans="1:13" s="81" customFormat="1" x14ac:dyDescent="0.25">
      <c r="A875" s="79">
        <v>872</v>
      </c>
      <c r="B875" s="79">
        <v>75.391479492187642</v>
      </c>
      <c r="C875" s="79">
        <v>75.391479492187642</v>
      </c>
      <c r="D875" s="94"/>
      <c r="E875" s="79">
        <v>1459.577081305486</v>
      </c>
      <c r="F875" s="79">
        <v>84.931206383611254</v>
      </c>
      <c r="G875" s="80">
        <v>16.402422131433646</v>
      </c>
      <c r="H875" s="79">
        <v>0</v>
      </c>
      <c r="I875" s="80">
        <v>-6.7199315199413396</v>
      </c>
      <c r="J875" s="103">
        <v>6</v>
      </c>
      <c r="K875" s="103">
        <v>0.57625410071178629</v>
      </c>
      <c r="L875" s="103">
        <v>1.6250365640072371</v>
      </c>
      <c r="M875" s="103">
        <v>5.2508867145942197</v>
      </c>
    </row>
    <row r="876" spans="1:13" s="81" customFormat="1" x14ac:dyDescent="0.25">
      <c r="A876" s="79">
        <v>873</v>
      </c>
      <c r="B876" s="79">
        <v>75</v>
      </c>
      <c r="C876" s="79">
        <v>75</v>
      </c>
      <c r="D876" s="94"/>
      <c r="E876" s="79">
        <v>1451.99804852291</v>
      </c>
      <c r="F876" s="79">
        <v>84.984943012828381</v>
      </c>
      <c r="G876" s="80">
        <v>23.51678363147758</v>
      </c>
      <c r="H876" s="79">
        <v>0</v>
      </c>
      <c r="I876" s="80">
        <v>-6.7199315199413396</v>
      </c>
      <c r="J876" s="103">
        <v>6</v>
      </c>
      <c r="K876" s="103">
        <v>0.82619767340461048</v>
      </c>
      <c r="L876" s="103">
        <v>2.329877439001002</v>
      </c>
      <c r="M876" s="103">
        <v>9.6333827083635519</v>
      </c>
    </row>
    <row r="877" spans="1:13" s="81" customFormat="1" x14ac:dyDescent="0.25">
      <c r="A877" s="79">
        <v>874</v>
      </c>
      <c r="B877" s="79">
        <v>75</v>
      </c>
      <c r="C877" s="79">
        <v>75</v>
      </c>
      <c r="D877" s="94"/>
      <c r="E877" s="79">
        <v>1451.99804852291</v>
      </c>
      <c r="F877" s="79">
        <v>85.072477590855328</v>
      </c>
      <c r="G877" s="80">
        <v>17.94194336033955</v>
      </c>
      <c r="H877" s="79">
        <v>-7.9222525821590484</v>
      </c>
      <c r="I877" s="80">
        <v>1.202321062217709</v>
      </c>
      <c r="J877" s="103">
        <v>6</v>
      </c>
      <c r="K877" s="103">
        <v>0.63034095533490497</v>
      </c>
      <c r="L877" s="103">
        <v>1.777561494044432</v>
      </c>
      <c r="M877" s="103">
        <v>6.2267435297298697</v>
      </c>
    </row>
    <row r="878" spans="1:13" s="81" customFormat="1" x14ac:dyDescent="0.25">
      <c r="A878" s="79">
        <v>875</v>
      </c>
      <c r="B878" s="79">
        <v>74</v>
      </c>
      <c r="C878" s="79">
        <v>74</v>
      </c>
      <c r="D878" s="94"/>
      <c r="E878" s="79">
        <v>1432.638074542604</v>
      </c>
      <c r="F878" s="79">
        <v>85.150255080443529</v>
      </c>
      <c r="G878" s="80">
        <v>9.5600683510373017</v>
      </c>
      <c r="H878" s="79">
        <v>-5.1069192543101396</v>
      </c>
      <c r="I878" s="80">
        <v>-1.6130122656311989</v>
      </c>
      <c r="J878" s="103">
        <v>6</v>
      </c>
      <c r="K878" s="103">
        <v>0.33586677298182033</v>
      </c>
      <c r="L878" s="103">
        <v>0.94714429980873327</v>
      </c>
      <c r="M878" s="103">
        <v>1.0818020952380369</v>
      </c>
    </row>
    <row r="879" spans="1:13" s="81" customFormat="1" x14ac:dyDescent="0.25">
      <c r="A879" s="79">
        <v>876</v>
      </c>
      <c r="B879" s="79">
        <v>73</v>
      </c>
      <c r="C879" s="79">
        <v>73</v>
      </c>
      <c r="D879" s="94"/>
      <c r="E879" s="79">
        <v>1413.278100562299</v>
      </c>
      <c r="F879" s="79">
        <v>85.229595599702975</v>
      </c>
      <c r="G879" s="80">
        <v>9.9331645094882521</v>
      </c>
      <c r="H879" s="79">
        <v>-7.6098710841882209</v>
      </c>
      <c r="I879" s="80">
        <v>0.88993956424688125</v>
      </c>
      <c r="J879" s="103">
        <v>6</v>
      </c>
      <c r="K879" s="103">
        <v>0.34897448290078109</v>
      </c>
      <c r="L879" s="103">
        <v>0.98410804178020272</v>
      </c>
      <c r="M879" s="103">
        <v>1.386921184098201</v>
      </c>
    </row>
    <row r="880" spans="1:13" s="81" customFormat="1" x14ac:dyDescent="0.25">
      <c r="A880" s="79">
        <v>877</v>
      </c>
      <c r="B880" s="79">
        <v>72</v>
      </c>
      <c r="C880" s="79">
        <v>72</v>
      </c>
      <c r="D880" s="94"/>
      <c r="E880" s="79">
        <v>1393.9181265819941</v>
      </c>
      <c r="F880" s="79">
        <v>85.26184848457676</v>
      </c>
      <c r="G880" s="80">
        <v>9.6621007009862261</v>
      </c>
      <c r="H880" s="79">
        <v>-7.6098710841882209</v>
      </c>
      <c r="I880" s="80">
        <v>0.88993956424688125</v>
      </c>
      <c r="J880" s="103">
        <v>6</v>
      </c>
      <c r="K880" s="103">
        <v>0.33945139966635429</v>
      </c>
      <c r="L880" s="103">
        <v>0.95725294705911923</v>
      </c>
      <c r="M880" s="103">
        <v>1.2872246361515669</v>
      </c>
    </row>
    <row r="881" spans="1:13" s="81" customFormat="1" x14ac:dyDescent="0.25">
      <c r="A881" s="79">
        <v>878</v>
      </c>
      <c r="B881" s="79">
        <v>71</v>
      </c>
      <c r="C881" s="79">
        <v>71</v>
      </c>
      <c r="D881" s="94"/>
      <c r="E881" s="79">
        <v>1374.5581526016881</v>
      </c>
      <c r="F881" s="79">
        <v>85.353125632767487</v>
      </c>
      <c r="G881" s="80">
        <v>8.2181930676449895</v>
      </c>
      <c r="H881" s="79">
        <v>-6.7491509429571419</v>
      </c>
      <c r="I881" s="80">
        <v>2.9219423015802271E-2</v>
      </c>
      <c r="J881" s="103">
        <v>6</v>
      </c>
      <c r="K881" s="103">
        <v>0.28872366640265662</v>
      </c>
      <c r="L881" s="103">
        <v>0.81420073925549163</v>
      </c>
      <c r="M881" s="103">
        <v>0.45352657971472482</v>
      </c>
    </row>
    <row r="882" spans="1:13" s="81" customFormat="1" x14ac:dyDescent="0.25">
      <c r="A882" s="79">
        <v>879</v>
      </c>
      <c r="B882" s="79">
        <v>70</v>
      </c>
      <c r="C882" s="79">
        <v>70</v>
      </c>
      <c r="D882" s="94"/>
      <c r="E882" s="79">
        <v>1355.198178621383</v>
      </c>
      <c r="F882" s="79">
        <v>85.439382525038965</v>
      </c>
      <c r="G882" s="80">
        <v>16.773450144781947</v>
      </c>
      <c r="H882" s="79">
        <v>-7.9222525821590484</v>
      </c>
      <c r="I882" s="80">
        <v>1.202321062217709</v>
      </c>
      <c r="J882" s="103">
        <v>6</v>
      </c>
      <c r="K882" s="103">
        <v>0.58928915202662635</v>
      </c>
      <c r="L882" s="103">
        <v>1.6617954087150859</v>
      </c>
      <c r="M882" s="103">
        <v>5.8148963908462079</v>
      </c>
    </row>
    <row r="883" spans="1:13" s="81" customFormat="1" x14ac:dyDescent="0.25">
      <c r="A883" s="79">
        <v>880</v>
      </c>
      <c r="B883" s="79">
        <v>70</v>
      </c>
      <c r="C883" s="79">
        <v>70</v>
      </c>
      <c r="D883" s="94"/>
      <c r="E883" s="79">
        <v>1355.198178621383</v>
      </c>
      <c r="F883" s="79">
        <v>85.524076387639198</v>
      </c>
      <c r="G883" s="80">
        <v>16.638745002963446</v>
      </c>
      <c r="H883" s="79">
        <v>-8.4955300972194472</v>
      </c>
      <c r="I883" s="80">
        <v>1.775598577278108</v>
      </c>
      <c r="J883" s="103">
        <v>6</v>
      </c>
      <c r="K883" s="103">
        <v>0.58455665643921473</v>
      </c>
      <c r="L883" s="103">
        <v>1.648449771158585</v>
      </c>
      <c r="M883" s="103">
        <v>5.7331007197346446</v>
      </c>
    </row>
    <row r="884" spans="1:13" s="81" customFormat="1" x14ac:dyDescent="0.25">
      <c r="A884" s="79">
        <v>881</v>
      </c>
      <c r="B884" s="79">
        <v>69</v>
      </c>
      <c r="C884" s="79">
        <v>69</v>
      </c>
      <c r="D884" s="94"/>
      <c r="E884" s="79">
        <v>1335.838204641077</v>
      </c>
      <c r="F884" s="79">
        <v>85.608770250239431</v>
      </c>
      <c r="G884" s="80">
        <v>7.9466502631311773</v>
      </c>
      <c r="H884" s="79">
        <v>-6.7491509429571419</v>
      </c>
      <c r="I884" s="80">
        <v>2.9219423015802271E-2</v>
      </c>
      <c r="J884" s="103">
        <v>6</v>
      </c>
      <c r="K884" s="103">
        <v>0.27918375495750553</v>
      </c>
      <c r="L884" s="103">
        <v>0.78729818898016535</v>
      </c>
      <c r="M884" s="103">
        <v>0.42505620105011871</v>
      </c>
    </row>
    <row r="885" spans="1:13" s="81" customFormat="1" x14ac:dyDescent="0.25">
      <c r="A885" s="79">
        <v>882</v>
      </c>
      <c r="B885" s="79">
        <v>68</v>
      </c>
      <c r="C885" s="79">
        <v>68</v>
      </c>
      <c r="D885" s="94"/>
      <c r="E885" s="79">
        <v>1316.4782306607719</v>
      </c>
      <c r="F885" s="79">
        <v>85.695027142510909</v>
      </c>
      <c r="G885" s="80">
        <v>7.8678024486452403</v>
      </c>
      <c r="H885" s="79">
        <v>0</v>
      </c>
      <c r="I885" s="80">
        <v>-6.7199315199413396</v>
      </c>
      <c r="J885" s="103">
        <v>6</v>
      </c>
      <c r="K885" s="103">
        <v>0.27641365331851597</v>
      </c>
      <c r="L885" s="103">
        <v>0.77948650235821504</v>
      </c>
      <c r="M885" s="103">
        <v>0.44547557539160182</v>
      </c>
    </row>
    <row r="886" spans="1:13" s="81" customFormat="1" x14ac:dyDescent="0.25">
      <c r="A886" s="79">
        <v>883</v>
      </c>
      <c r="B886" s="79">
        <v>67</v>
      </c>
      <c r="C886" s="79">
        <v>67</v>
      </c>
      <c r="D886" s="94"/>
      <c r="E886" s="79">
        <v>1297.1182566804659</v>
      </c>
      <c r="F886" s="79">
        <v>85.778965351690402</v>
      </c>
      <c r="G886" s="80">
        <v>13.710260515584888</v>
      </c>
      <c r="H886" s="79">
        <v>-7.353497388715569</v>
      </c>
      <c r="I886" s="80">
        <v>0.63356586877422938</v>
      </c>
      <c r="J886" s="103">
        <v>6</v>
      </c>
      <c r="K886" s="103">
        <v>0.48167238842072979</v>
      </c>
      <c r="L886" s="103">
        <v>1.3583161353464579</v>
      </c>
      <c r="M886" s="103">
        <v>4.1224610758681983</v>
      </c>
    </row>
    <row r="887" spans="1:13" s="81" customFormat="1" x14ac:dyDescent="0.25">
      <c r="A887" s="79">
        <v>884</v>
      </c>
      <c r="B887" s="79">
        <v>67</v>
      </c>
      <c r="C887" s="79">
        <v>67</v>
      </c>
      <c r="D887" s="94"/>
      <c r="E887" s="79">
        <v>1297.1182566804659</v>
      </c>
      <c r="F887" s="79">
        <v>85.857354675144876</v>
      </c>
      <c r="G887" s="80">
        <v>21.22508251263227</v>
      </c>
      <c r="H887" s="79">
        <v>-9.2754220143503314</v>
      </c>
      <c r="I887" s="80">
        <v>2.5554904944089918</v>
      </c>
      <c r="J887" s="103">
        <v>6</v>
      </c>
      <c r="K887" s="103">
        <v>0.74568504199210739</v>
      </c>
      <c r="L887" s="103">
        <v>2.102831818417743</v>
      </c>
      <c r="M887" s="103">
        <v>8.6732024633509095</v>
      </c>
    </row>
    <row r="888" spans="1:13" s="81" customFormat="1" x14ac:dyDescent="0.25">
      <c r="A888" s="79">
        <v>885</v>
      </c>
      <c r="B888" s="79">
        <v>67.156616210937415</v>
      </c>
      <c r="C888" s="79">
        <v>67.156616210937415</v>
      </c>
      <c r="D888" s="94"/>
      <c r="E888" s="79">
        <v>1300.1503424491091</v>
      </c>
      <c r="F888" s="79">
        <v>85.966185019858784</v>
      </c>
      <c r="G888" s="80">
        <v>28.260623002679587</v>
      </c>
      <c r="H888" s="79">
        <v>-7.8615391883051879</v>
      </c>
      <c r="I888" s="80">
        <v>1.1416076683638481</v>
      </c>
      <c r="J888" s="103">
        <v>6</v>
      </c>
      <c r="K888" s="103">
        <v>0.99285945474813475</v>
      </c>
      <c r="L888" s="103">
        <v>2.7998636623897402</v>
      </c>
      <c r="M888" s="103">
        <v>12.835796365593939</v>
      </c>
    </row>
    <row r="889" spans="1:13" s="81" customFormat="1" x14ac:dyDescent="0.25">
      <c r="A889" s="79">
        <v>886</v>
      </c>
      <c r="B889" s="79">
        <v>68</v>
      </c>
      <c r="C889" s="79">
        <v>68</v>
      </c>
      <c r="D889" s="94"/>
      <c r="E889" s="79">
        <v>1316.4782306607719</v>
      </c>
      <c r="F889" s="79">
        <v>86.079520521342204</v>
      </c>
      <c r="G889" s="80">
        <v>26.13421402981551</v>
      </c>
      <c r="H889" s="79">
        <v>-9.2754220143503314</v>
      </c>
      <c r="I889" s="80">
        <v>2.5554904944089918</v>
      </c>
      <c r="J889" s="103">
        <v>6</v>
      </c>
      <c r="K889" s="103">
        <v>0.91815390939730546</v>
      </c>
      <c r="L889" s="103">
        <v>2.5891940245004008</v>
      </c>
      <c r="M889" s="103">
        <v>11.55031529578538</v>
      </c>
    </row>
    <row r="890" spans="1:13" s="81" customFormat="1" x14ac:dyDescent="0.25">
      <c r="A890" s="79">
        <v>887</v>
      </c>
      <c r="B890" s="79">
        <v>68</v>
      </c>
      <c r="C890" s="79">
        <v>68</v>
      </c>
      <c r="D890" s="94"/>
      <c r="E890" s="79">
        <v>1316.4782306607719</v>
      </c>
      <c r="F890" s="79">
        <v>86.173836771329476</v>
      </c>
      <c r="G890" s="80">
        <v>23.544124208728416</v>
      </c>
      <c r="H890" s="79">
        <v>-9.2754220143503314</v>
      </c>
      <c r="I890" s="80">
        <v>2.5554904944089918</v>
      </c>
      <c r="J890" s="103">
        <v>6</v>
      </c>
      <c r="K890" s="103">
        <v>0.82715820957605968</v>
      </c>
      <c r="L890" s="103">
        <v>2.3325861510044881</v>
      </c>
      <c r="M890" s="103">
        <v>10.01264761196451</v>
      </c>
    </row>
    <row r="891" spans="1:13" s="81" customFormat="1" x14ac:dyDescent="0.25">
      <c r="A891" s="79">
        <v>888</v>
      </c>
      <c r="B891" s="79">
        <v>68.436767578125171</v>
      </c>
      <c r="C891" s="79">
        <v>68.436767578125171</v>
      </c>
      <c r="D891" s="94"/>
      <c r="E891" s="79">
        <v>1324.9340396087159</v>
      </c>
      <c r="F891" s="79">
        <v>86.282667116043385</v>
      </c>
      <c r="G891" s="80">
        <v>20.433796145089246</v>
      </c>
      <c r="H891" s="79">
        <v>-0.72156356599881277</v>
      </c>
      <c r="I891" s="80">
        <v>-5.9983679539425268</v>
      </c>
      <c r="J891" s="103">
        <v>6</v>
      </c>
      <c r="K891" s="103">
        <v>0.7178853664027226</v>
      </c>
      <c r="L891" s="103">
        <v>2.0244367332556781</v>
      </c>
      <c r="M891" s="103">
        <v>8.1277480759129705</v>
      </c>
    </row>
    <row r="892" spans="1:13" s="81" customFormat="1" x14ac:dyDescent="0.25">
      <c r="A892" s="79">
        <v>889</v>
      </c>
      <c r="B892" s="79">
        <v>68</v>
      </c>
      <c r="C892" s="79">
        <v>68</v>
      </c>
      <c r="D892" s="94"/>
      <c r="E892" s="79">
        <v>1316.4782306607719</v>
      </c>
      <c r="F892" s="79">
        <v>86.420746580048458</v>
      </c>
      <c r="G892" s="80">
        <v>18.085427059659661</v>
      </c>
      <c r="H892" s="79">
        <v>-9.0072883210756753</v>
      </c>
      <c r="I892" s="80">
        <v>2.2873568011343361</v>
      </c>
      <c r="J892" s="103">
        <v>6</v>
      </c>
      <c r="K892" s="103">
        <v>0.63538186145571851</v>
      </c>
      <c r="L892" s="103">
        <v>1.791776849305126</v>
      </c>
      <c r="M892" s="103">
        <v>6.7332453804254166</v>
      </c>
    </row>
    <row r="893" spans="1:13" s="81" customFormat="1" x14ac:dyDescent="0.25">
      <c r="A893" s="79">
        <v>890</v>
      </c>
      <c r="B893" s="79">
        <v>68</v>
      </c>
      <c r="C893" s="79">
        <v>68</v>
      </c>
      <c r="D893" s="94"/>
      <c r="E893" s="79">
        <v>1316.4782306607719</v>
      </c>
      <c r="F893" s="79">
        <v>86.495831876598928</v>
      </c>
      <c r="G893" s="80">
        <v>13.736158910551771</v>
      </c>
      <c r="H893" s="79">
        <v>-7.353497388715569</v>
      </c>
      <c r="I893" s="80">
        <v>0.63356586877422938</v>
      </c>
      <c r="J893" s="103">
        <v>6</v>
      </c>
      <c r="K893" s="103">
        <v>0.48258225747433248</v>
      </c>
      <c r="L893" s="103">
        <v>1.360881966077617</v>
      </c>
      <c r="M893" s="103">
        <v>4.0817458467971637</v>
      </c>
    </row>
    <row r="894" spans="1:13" s="81" customFormat="1" x14ac:dyDescent="0.25">
      <c r="A894" s="79">
        <v>891</v>
      </c>
      <c r="B894" s="79">
        <v>67</v>
      </c>
      <c r="C894" s="79">
        <v>67</v>
      </c>
      <c r="D894" s="94"/>
      <c r="E894" s="79">
        <v>1297.1182566804659</v>
      </c>
      <c r="F894" s="79">
        <v>86.574221200053401</v>
      </c>
      <c r="G894" s="80">
        <v>11.838350291209474</v>
      </c>
      <c r="H894" s="79">
        <v>-25.173793855993331</v>
      </c>
      <c r="I894" s="80">
        <v>18.453862336051991</v>
      </c>
      <c r="J894" s="103">
        <v>6</v>
      </c>
      <c r="K894" s="103">
        <v>0.41590795836783923</v>
      </c>
      <c r="L894" s="103">
        <v>1.1728604425973059</v>
      </c>
      <c r="M894" s="103">
        <v>2.9778821385349339</v>
      </c>
    </row>
    <row r="895" spans="1:13" s="81" customFormat="1" x14ac:dyDescent="0.25">
      <c r="A895" s="79">
        <v>892</v>
      </c>
      <c r="B895" s="79">
        <v>66.602905273437372</v>
      </c>
      <c r="C895" s="79">
        <v>66.602905273437372</v>
      </c>
      <c r="D895" s="94"/>
      <c r="E895" s="79">
        <v>1289.4305131064971</v>
      </c>
      <c r="F895" s="79">
        <v>86.651858141145681</v>
      </c>
      <c r="G895" s="80">
        <v>8.4830720149922119</v>
      </c>
      <c r="H895" s="79">
        <v>0</v>
      </c>
      <c r="I895" s="80">
        <v>-6.7199315199413396</v>
      </c>
      <c r="J895" s="103">
        <v>6</v>
      </c>
      <c r="K895" s="103">
        <v>0.29802946150888932</v>
      </c>
      <c r="L895" s="103">
        <v>0.84044308145506763</v>
      </c>
      <c r="M895" s="103">
        <v>0.92919652467309555</v>
      </c>
    </row>
    <row r="896" spans="1:13" s="81" customFormat="1" x14ac:dyDescent="0.25">
      <c r="A896" s="79">
        <v>893</v>
      </c>
      <c r="B896" s="79">
        <v>65</v>
      </c>
      <c r="C896" s="79">
        <v>65</v>
      </c>
      <c r="D896" s="94"/>
      <c r="E896" s="79">
        <v>1258.3983087198551</v>
      </c>
      <c r="F896" s="79">
        <v>86.72949508223796</v>
      </c>
      <c r="G896" s="80">
        <v>0</v>
      </c>
      <c r="H896" s="79">
        <v>-13.078775944377909</v>
      </c>
      <c r="I896" s="80">
        <v>6.3588444244365752</v>
      </c>
      <c r="J896" s="103">
        <v>6</v>
      </c>
      <c r="K896" s="103">
        <v>0</v>
      </c>
      <c r="L896" s="103">
        <v>0</v>
      </c>
      <c r="M896" s="103">
        <v>-4.2263100366893456</v>
      </c>
    </row>
    <row r="897" spans="1:13" s="81" customFormat="1" x14ac:dyDescent="0.25">
      <c r="A897" s="79">
        <v>894</v>
      </c>
      <c r="B897" s="79">
        <v>63.629150390624893</v>
      </c>
      <c r="C897" s="79">
        <v>63.629150390624893</v>
      </c>
      <c r="D897" s="94"/>
      <c r="E897" s="79">
        <v>1231.858695951441</v>
      </c>
      <c r="F897" s="79">
        <v>86.733216311169429</v>
      </c>
      <c r="G897" s="80">
        <v>7.815182420366737</v>
      </c>
      <c r="H897" s="79">
        <v>0</v>
      </c>
      <c r="I897" s="80">
        <v>-6.7199315199413396</v>
      </c>
      <c r="J897" s="103">
        <v>6</v>
      </c>
      <c r="K897" s="103">
        <v>0.27456499299066428</v>
      </c>
      <c r="L897" s="103">
        <v>0.77427328023367326</v>
      </c>
      <c r="M897" s="103">
        <v>0.7134078819376265</v>
      </c>
    </row>
    <row r="898" spans="1:13" s="81" customFormat="1" x14ac:dyDescent="0.25">
      <c r="A898" s="79">
        <v>895</v>
      </c>
      <c r="B898" s="79">
        <v>63</v>
      </c>
      <c r="C898" s="79">
        <v>63</v>
      </c>
      <c r="D898" s="94"/>
      <c r="E898" s="79">
        <v>1219.678360759244</v>
      </c>
      <c r="F898" s="79">
        <v>86.810853252261708</v>
      </c>
      <c r="G898" s="80">
        <v>13.602966618430019</v>
      </c>
      <c r="H898" s="79">
        <v>0</v>
      </c>
      <c r="I898" s="80">
        <v>-6.7199315199413396</v>
      </c>
      <c r="J898" s="103">
        <v>6</v>
      </c>
      <c r="K898" s="103">
        <v>0.4779029117104362</v>
      </c>
      <c r="L898" s="103">
        <v>1.34768621102343</v>
      </c>
      <c r="M898" s="103">
        <v>4.2986334344017294</v>
      </c>
    </row>
    <row r="899" spans="1:13" s="81" customFormat="1" x14ac:dyDescent="0.25">
      <c r="A899" s="79">
        <v>896</v>
      </c>
      <c r="B899" s="79">
        <v>62.648681640624908</v>
      </c>
      <c r="C899" s="79">
        <v>62.648681640624908</v>
      </c>
      <c r="D899" s="94"/>
      <c r="E899" s="79">
        <v>1212.8768464629391</v>
      </c>
      <c r="F899" s="79">
        <v>86.893073654565669</v>
      </c>
      <c r="G899" s="80">
        <v>11.164701871890284</v>
      </c>
      <c r="H899" s="79">
        <v>-3.61756499056749</v>
      </c>
      <c r="I899" s="80">
        <v>-3.1023665293738492</v>
      </c>
      <c r="J899" s="103">
        <v>6</v>
      </c>
      <c r="K899" s="103">
        <v>0.39224116934362779</v>
      </c>
      <c r="L899" s="103">
        <v>1.10612009754903</v>
      </c>
      <c r="M899" s="103">
        <v>2.835508523596991</v>
      </c>
    </row>
    <row r="900" spans="1:13" s="81" customFormat="1" x14ac:dyDescent="0.25">
      <c r="A900" s="79">
        <v>897</v>
      </c>
      <c r="B900" s="79">
        <v>62</v>
      </c>
      <c r="C900" s="79">
        <v>62</v>
      </c>
      <c r="D900" s="94"/>
      <c r="E900" s="79">
        <v>1200.3183867789389</v>
      </c>
      <c r="F900" s="79">
        <v>86.970710595657948</v>
      </c>
      <c r="G900" s="80">
        <v>12.471943082683129</v>
      </c>
      <c r="H900" s="79">
        <v>0</v>
      </c>
      <c r="I900" s="80">
        <v>-6.7199315199413396</v>
      </c>
      <c r="J900" s="103">
        <v>6</v>
      </c>
      <c r="K900" s="103">
        <v>0.43816750280234212</v>
      </c>
      <c r="L900" s="103">
        <v>1.2356323579026049</v>
      </c>
      <c r="M900" s="103">
        <v>3.6707478806341598</v>
      </c>
    </row>
    <row r="901" spans="1:13" s="81" customFormat="1" x14ac:dyDescent="0.25">
      <c r="A901" s="79">
        <v>898</v>
      </c>
      <c r="B901" s="79">
        <v>62</v>
      </c>
      <c r="C901" s="79">
        <v>62</v>
      </c>
      <c r="D901" s="94"/>
      <c r="E901" s="79">
        <v>1200.3183867789389</v>
      </c>
      <c r="F901" s="79">
        <v>87.03618401057156</v>
      </c>
      <c r="G901" s="80">
        <v>21.017373543291505</v>
      </c>
      <c r="H901" s="79">
        <v>-9.2754220143503314</v>
      </c>
      <c r="I901" s="80">
        <v>2.5554904944089918</v>
      </c>
      <c r="J901" s="103">
        <v>6</v>
      </c>
      <c r="K901" s="103">
        <v>0.73838775721440042</v>
      </c>
      <c r="L901" s="103">
        <v>2.0822534753446091</v>
      </c>
      <c r="M901" s="103">
        <v>8.7900743302642486</v>
      </c>
    </row>
    <row r="902" spans="1:13" s="81" customFormat="1" x14ac:dyDescent="0.25">
      <c r="A902" s="79">
        <v>899</v>
      </c>
      <c r="B902" s="79">
        <v>62</v>
      </c>
      <c r="C902" s="79">
        <v>62</v>
      </c>
      <c r="D902" s="94"/>
      <c r="E902" s="79">
        <v>1200.3183867789389</v>
      </c>
      <c r="F902" s="79">
        <v>87.148845434134969</v>
      </c>
      <c r="G902" s="80">
        <v>9.6691572098544238</v>
      </c>
      <c r="H902" s="79">
        <v>-9.2011703014323381</v>
      </c>
      <c r="I902" s="80">
        <v>2.481238781490998</v>
      </c>
      <c r="J902" s="103">
        <v>6</v>
      </c>
      <c r="K902" s="103">
        <v>0.33969931074554888</v>
      </c>
      <c r="L902" s="103">
        <v>0.95795205630244773</v>
      </c>
      <c r="M902" s="103">
        <v>1.9617833980093129</v>
      </c>
    </row>
    <row r="903" spans="1:13" s="81" customFormat="1" x14ac:dyDescent="0.25">
      <c r="A903" s="79">
        <v>900</v>
      </c>
      <c r="B903" s="79">
        <v>61</v>
      </c>
      <c r="C903" s="79">
        <v>61</v>
      </c>
      <c r="D903" s="94"/>
      <c r="E903" s="79">
        <v>1180.9584127986329</v>
      </c>
      <c r="F903" s="79">
        <v>87.226482375227249</v>
      </c>
      <c r="G903" s="80">
        <v>10.889811290589769</v>
      </c>
      <c r="H903" s="79">
        <v>-9.0596687415952175</v>
      </c>
      <c r="I903" s="80">
        <v>2.3397372216538779</v>
      </c>
      <c r="J903" s="103">
        <v>6</v>
      </c>
      <c r="K903" s="103">
        <v>0.38258364294587111</v>
      </c>
      <c r="L903" s="103">
        <v>1.078885873107357</v>
      </c>
      <c r="M903" s="103">
        <v>2.7689923587283238</v>
      </c>
    </row>
    <row r="904" spans="1:13" s="81" customFormat="1" x14ac:dyDescent="0.25">
      <c r="A904" s="79">
        <v>901</v>
      </c>
      <c r="B904" s="79">
        <v>61</v>
      </c>
      <c r="C904" s="79">
        <v>61</v>
      </c>
      <c r="D904" s="94"/>
      <c r="E904" s="79">
        <v>1180.9584127986329</v>
      </c>
      <c r="F904" s="79">
        <v>87.284797090994104</v>
      </c>
      <c r="G904" s="80">
        <v>15.454687181350943</v>
      </c>
      <c r="H904" s="79">
        <v>0</v>
      </c>
      <c r="I904" s="80">
        <v>-6.7199315199413396</v>
      </c>
      <c r="J904" s="103">
        <v>6</v>
      </c>
      <c r="K904" s="103">
        <v>0.54295803339948245</v>
      </c>
      <c r="L904" s="103">
        <v>1.5311416541865399</v>
      </c>
      <c r="M904" s="103">
        <v>5.5284994028930932</v>
      </c>
    </row>
    <row r="905" spans="1:13" s="81" customFormat="1" x14ac:dyDescent="0.25">
      <c r="A905" s="79">
        <v>902</v>
      </c>
      <c r="B905" s="79">
        <v>60</v>
      </c>
      <c r="C905" s="79">
        <v>60</v>
      </c>
      <c r="D905" s="94"/>
      <c r="E905" s="79">
        <v>1383.3224651468261</v>
      </c>
      <c r="F905" s="79">
        <v>87.379759038361371</v>
      </c>
      <c r="G905" s="80">
        <v>0</v>
      </c>
      <c r="H905" s="79">
        <v>-21.88897558218514</v>
      </c>
      <c r="I905" s="80">
        <v>15.169044062243801</v>
      </c>
      <c r="J905" s="103">
        <v>5</v>
      </c>
      <c r="K905" s="103">
        <v>0</v>
      </c>
      <c r="L905" s="103">
        <v>0</v>
      </c>
      <c r="M905" s="103">
        <v>-4.7063934468149604</v>
      </c>
    </row>
    <row r="906" spans="1:13" s="81" customFormat="1" x14ac:dyDescent="0.25">
      <c r="A906" s="79">
        <v>903</v>
      </c>
      <c r="B906" s="79">
        <v>56.713378906249957</v>
      </c>
      <c r="C906" s="79">
        <v>56.713378906249957</v>
      </c>
      <c r="D906" s="94"/>
      <c r="E906" s="79">
        <v>1307.548185256662</v>
      </c>
      <c r="F906" s="79">
        <v>87.397881985792552</v>
      </c>
      <c r="G906" s="80">
        <v>0</v>
      </c>
      <c r="H906" s="79">
        <v>-21.336964071500699</v>
      </c>
      <c r="I906" s="80">
        <v>14.617032551559349</v>
      </c>
      <c r="J906" s="103">
        <v>5</v>
      </c>
      <c r="K906" s="103">
        <v>0</v>
      </c>
      <c r="L906" s="103">
        <v>0</v>
      </c>
      <c r="M906" s="103">
        <v>-4.4132428576734233</v>
      </c>
    </row>
    <row r="907" spans="1:13" s="81" customFormat="1" x14ac:dyDescent="0.25">
      <c r="A907" s="79">
        <v>904</v>
      </c>
      <c r="B907" s="79">
        <v>50.732910156249993</v>
      </c>
      <c r="C907" s="79">
        <v>50.732910156249993</v>
      </c>
      <c r="D907" s="94"/>
      <c r="E907" s="79">
        <v>1441.7588109383139</v>
      </c>
      <c r="F907" s="79">
        <v>87.439626734510043</v>
      </c>
      <c r="G907" s="80">
        <v>0</v>
      </c>
      <c r="H907" s="79">
        <v>-12.80108705527412</v>
      </c>
      <c r="I907" s="80">
        <v>6.0811555353327789</v>
      </c>
      <c r="J907" s="103">
        <v>4</v>
      </c>
      <c r="K907" s="103">
        <v>0</v>
      </c>
      <c r="L907" s="103">
        <v>0</v>
      </c>
      <c r="M907" s="103">
        <v>-4.9367654485194468</v>
      </c>
    </row>
    <row r="908" spans="1:13" s="81" customFormat="1" x14ac:dyDescent="0.25">
      <c r="A908" s="79">
        <v>905</v>
      </c>
      <c r="B908" s="79">
        <v>46</v>
      </c>
      <c r="C908" s="79">
        <v>46</v>
      </c>
      <c r="D908" s="94"/>
      <c r="E908" s="79">
        <v>1307.256080893126</v>
      </c>
      <c r="F908" s="79">
        <v>87.482107298047637</v>
      </c>
      <c r="G908" s="80">
        <v>0</v>
      </c>
      <c r="H908" s="79">
        <v>-16.362916043392271</v>
      </c>
      <c r="I908" s="80">
        <v>9.6429845234509308</v>
      </c>
      <c r="J908" s="103">
        <v>4</v>
      </c>
      <c r="K908" s="103">
        <v>0</v>
      </c>
      <c r="L908" s="103">
        <v>0</v>
      </c>
      <c r="M908" s="103">
        <v>-4.4121245617296472</v>
      </c>
    </row>
    <row r="909" spans="1:13" s="81" customFormat="1" x14ac:dyDescent="0.25">
      <c r="A909" s="79">
        <v>906</v>
      </c>
      <c r="B909" s="79">
        <v>42.748779296875</v>
      </c>
      <c r="C909" s="79">
        <v>42.748779296875</v>
      </c>
      <c r="D909" s="94"/>
      <c r="E909" s="79">
        <v>1214.8609062303919</v>
      </c>
      <c r="F909" s="79">
        <v>87.538021637557137</v>
      </c>
      <c r="G909" s="80">
        <v>0</v>
      </c>
      <c r="H909" s="79">
        <v>-18.028310603888109</v>
      </c>
      <c r="I909" s="80">
        <v>11.308379083946759</v>
      </c>
      <c r="J909" s="103">
        <v>4</v>
      </c>
      <c r="K909" s="103">
        <v>0</v>
      </c>
      <c r="L909" s="103">
        <v>0</v>
      </c>
      <c r="M909" s="103">
        <v>-4.0627461171352603</v>
      </c>
    </row>
    <row r="910" spans="1:13" s="81" customFormat="1" x14ac:dyDescent="0.25">
      <c r="A910" s="79">
        <v>907</v>
      </c>
      <c r="B910" s="79">
        <v>41</v>
      </c>
      <c r="C910" s="79">
        <v>41</v>
      </c>
      <c r="D910" s="94"/>
      <c r="E910" s="79">
        <v>1165.1630286221341</v>
      </c>
      <c r="F910" s="79">
        <v>87.593708708690556</v>
      </c>
      <c r="G910" s="80">
        <v>4.4699483928690924</v>
      </c>
      <c r="H910" s="79">
        <v>-9.261977748722007</v>
      </c>
      <c r="I910" s="80">
        <v>2.5420462287806669</v>
      </c>
      <c r="J910" s="103">
        <v>4</v>
      </c>
      <c r="K910" s="103">
        <v>0.15703937325357289</v>
      </c>
      <c r="L910" s="103">
        <v>0.44285103257507558</v>
      </c>
      <c r="M910" s="103">
        <v>-1.123405335688789</v>
      </c>
    </row>
    <row r="911" spans="1:13" s="81" customFormat="1" x14ac:dyDescent="0.25">
      <c r="A911" s="79">
        <v>908</v>
      </c>
      <c r="B911" s="79">
        <v>41</v>
      </c>
      <c r="C911" s="79">
        <v>41</v>
      </c>
      <c r="D911" s="94"/>
      <c r="E911" s="79">
        <v>1165.1630286221341</v>
      </c>
      <c r="F911" s="79">
        <v>87.655022966820582</v>
      </c>
      <c r="G911" s="80">
        <v>23.247011256072149</v>
      </c>
      <c r="H911" s="79">
        <v>-3.4994058147703551</v>
      </c>
      <c r="I911" s="80">
        <v>-3.220525705170985</v>
      </c>
      <c r="J911" s="103">
        <v>4</v>
      </c>
      <c r="K911" s="103">
        <v>0.81671996112892031</v>
      </c>
      <c r="L911" s="103">
        <v>2.303150290383555</v>
      </c>
      <c r="M911" s="103">
        <v>10.17653824703803</v>
      </c>
    </row>
    <row r="912" spans="1:13" s="81" customFormat="1" x14ac:dyDescent="0.25">
      <c r="A912" s="79">
        <v>909</v>
      </c>
      <c r="B912" s="79">
        <v>43</v>
      </c>
      <c r="C912" s="79">
        <v>43</v>
      </c>
      <c r="D912" s="94"/>
      <c r="E912" s="79">
        <v>1222.0002495305309</v>
      </c>
      <c r="F912" s="79">
        <v>87.712609671906733</v>
      </c>
      <c r="G912" s="80">
        <v>23.347527522831307</v>
      </c>
      <c r="H912" s="79">
        <v>-3.4994058147703551</v>
      </c>
      <c r="I912" s="80">
        <v>-3.220525705170985</v>
      </c>
      <c r="J912" s="103">
        <v>4</v>
      </c>
      <c r="K912" s="103">
        <v>0.8202513243900329</v>
      </c>
      <c r="L912" s="103">
        <v>2.3131087347798931</v>
      </c>
      <c r="M912" s="103">
        <v>10.119450554955829</v>
      </c>
    </row>
    <row r="913" spans="1:13" s="81" customFormat="1" x14ac:dyDescent="0.25">
      <c r="A913" s="79">
        <v>910</v>
      </c>
      <c r="B913" s="79">
        <v>44</v>
      </c>
      <c r="C913" s="79">
        <v>44</v>
      </c>
      <c r="D913" s="94"/>
      <c r="E913" s="79">
        <v>1250.4188599847289</v>
      </c>
      <c r="F913" s="79">
        <v>87.791442141301559</v>
      </c>
      <c r="G913" s="80">
        <v>33.444181017690454</v>
      </c>
      <c r="H913" s="79">
        <v>-8.3980478098532441</v>
      </c>
      <c r="I913" s="80">
        <v>1.678116289911904</v>
      </c>
      <c r="J913" s="103">
        <v>4</v>
      </c>
      <c r="K913" s="103">
        <v>1.174969544251506</v>
      </c>
      <c r="L913" s="103">
        <v>3.3134141147892482</v>
      </c>
      <c r="M913" s="103">
        <v>15.92816725491021</v>
      </c>
    </row>
    <row r="914" spans="1:13" s="81" customFormat="1" x14ac:dyDescent="0.25">
      <c r="A914" s="79">
        <v>911</v>
      </c>
      <c r="B914" s="79">
        <v>48</v>
      </c>
      <c r="C914" s="79">
        <v>48</v>
      </c>
      <c r="D914" s="94"/>
      <c r="E914" s="79">
        <v>1364.093301801523</v>
      </c>
      <c r="F914" s="79">
        <v>87.90667661895553</v>
      </c>
      <c r="G914" s="80">
        <v>54.890812490747919</v>
      </c>
      <c r="H914" s="79">
        <v>-1.823588847922659</v>
      </c>
      <c r="I914" s="80">
        <v>-4.8963426720186813</v>
      </c>
      <c r="J914" s="103">
        <v>4</v>
      </c>
      <c r="K914" s="103">
        <v>1.928438101137355</v>
      </c>
      <c r="L914" s="103">
        <v>5.4381954452073398</v>
      </c>
      <c r="M914" s="103">
        <v>27.873028089595049</v>
      </c>
    </row>
    <row r="915" spans="1:13" s="81" customFormat="1" x14ac:dyDescent="0.25">
      <c r="A915" s="79">
        <v>912</v>
      </c>
      <c r="B915" s="79">
        <v>51</v>
      </c>
      <c r="C915" s="79">
        <v>51</v>
      </c>
      <c r="D915" s="94"/>
      <c r="E915" s="79">
        <v>1449.349133164118</v>
      </c>
      <c r="F915" s="79">
        <v>88.037668741340539</v>
      </c>
      <c r="G915" s="80">
        <v>32.187433052397097</v>
      </c>
      <c r="H915" s="79">
        <v>-3.4994058147703551</v>
      </c>
      <c r="I915" s="80">
        <v>-3.220525705170985</v>
      </c>
      <c r="J915" s="103">
        <v>4</v>
      </c>
      <c r="K915" s="103">
        <v>1.1308171524426389</v>
      </c>
      <c r="L915" s="103">
        <v>3.1889043698882409</v>
      </c>
      <c r="M915" s="103">
        <v>14.85848148814615</v>
      </c>
    </row>
    <row r="916" spans="1:13" s="81" customFormat="1" x14ac:dyDescent="0.25">
      <c r="A916" s="79">
        <v>913</v>
      </c>
      <c r="B916" s="79">
        <v>52</v>
      </c>
      <c r="C916" s="79">
        <v>52</v>
      </c>
      <c r="D916" s="94"/>
      <c r="E916" s="79">
        <v>1477.767743618316</v>
      </c>
      <c r="F916" s="79">
        <v>88.109879488959237</v>
      </c>
      <c r="G916" s="80">
        <v>26.33802777851847</v>
      </c>
      <c r="H916" s="79">
        <v>-0.92600558683589484</v>
      </c>
      <c r="I916" s="80">
        <v>-5.7939259331054451</v>
      </c>
      <c r="J916" s="103">
        <v>4</v>
      </c>
      <c r="K916" s="103">
        <v>0.92531434628463827</v>
      </c>
      <c r="L916" s="103">
        <v>2.6093864565226799</v>
      </c>
      <c r="M916" s="103">
        <v>11.28970661090014</v>
      </c>
    </row>
    <row r="917" spans="1:13" s="81" customFormat="1" x14ac:dyDescent="0.25">
      <c r="A917" s="79">
        <v>914</v>
      </c>
      <c r="B917" s="79">
        <v>54</v>
      </c>
      <c r="C917" s="79">
        <v>54</v>
      </c>
      <c r="D917" s="94"/>
      <c r="E917" s="79">
        <v>1534.604964526713</v>
      </c>
      <c r="F917" s="79">
        <v>88.134150592055406</v>
      </c>
      <c r="G917" s="80">
        <v>50.537737634152876</v>
      </c>
      <c r="H917" s="79">
        <v>-5.9350414739371562</v>
      </c>
      <c r="I917" s="80">
        <v>-0.78489004600418344</v>
      </c>
      <c r="J917" s="103">
        <v>4</v>
      </c>
      <c r="K917" s="103">
        <v>1.775504758932303</v>
      </c>
      <c r="L917" s="103">
        <v>5.0069234201890929</v>
      </c>
      <c r="M917" s="103">
        <v>25.3978744903307</v>
      </c>
    </row>
    <row r="918" spans="1:13" s="81" customFormat="1" x14ac:dyDescent="0.25">
      <c r="A918" s="79">
        <v>915</v>
      </c>
      <c r="B918" s="79">
        <v>57</v>
      </c>
      <c r="C918" s="79">
        <v>57</v>
      </c>
      <c r="D918" s="94"/>
      <c r="E918" s="79">
        <v>1314.156341889485</v>
      </c>
      <c r="F918" s="79">
        <v>88.198287387093657</v>
      </c>
      <c r="G918" s="80">
        <v>30.116043829594187</v>
      </c>
      <c r="H918" s="79">
        <v>-1.720661091574226</v>
      </c>
      <c r="I918" s="80">
        <v>-4.9992704283671134</v>
      </c>
      <c r="J918" s="103">
        <v>5</v>
      </c>
      <c r="K918" s="103">
        <v>1.058044575060737</v>
      </c>
      <c r="L918" s="103">
        <v>2.9836857016712788</v>
      </c>
      <c r="M918" s="103">
        <v>13.906829439870871</v>
      </c>
    </row>
    <row r="919" spans="1:13" s="81" customFormat="1" x14ac:dyDescent="0.25">
      <c r="A919" s="79">
        <v>916</v>
      </c>
      <c r="B919" s="79">
        <v>56.713623046875192</v>
      </c>
      <c r="C919" s="79">
        <v>56.713623046875192</v>
      </c>
      <c r="D919" s="94"/>
      <c r="E919" s="79">
        <v>1307.553814010188</v>
      </c>
      <c r="F919" s="79">
        <v>88.289713912914721</v>
      </c>
      <c r="G919" s="80">
        <v>16.833329323039102</v>
      </c>
      <c r="H919" s="79">
        <v>-0.98671898068974917</v>
      </c>
      <c r="I919" s="80">
        <v>-5.7332125392515909</v>
      </c>
      <c r="J919" s="103">
        <v>5</v>
      </c>
      <c r="K919" s="103">
        <v>0.59139284267313219</v>
      </c>
      <c r="L919" s="103">
        <v>1.667727816338233</v>
      </c>
      <c r="M919" s="103">
        <v>6.0079763821603427</v>
      </c>
    </row>
    <row r="920" spans="1:13" s="81" customFormat="1" x14ac:dyDescent="0.25">
      <c r="A920" s="79">
        <v>917</v>
      </c>
      <c r="B920" s="79">
        <v>58</v>
      </c>
      <c r="C920" s="79">
        <v>58</v>
      </c>
      <c r="D920" s="94"/>
      <c r="E920" s="79">
        <v>1337.2117163085991</v>
      </c>
      <c r="F920" s="79">
        <v>88.383891022332818</v>
      </c>
      <c r="G920" s="80">
        <v>35.034695039076219</v>
      </c>
      <c r="H920" s="79">
        <v>-2.884259218603745</v>
      </c>
      <c r="I920" s="80">
        <v>-3.8356723013375951</v>
      </c>
      <c r="J920" s="103">
        <v>5</v>
      </c>
      <c r="K920" s="103">
        <v>1.230847890737095</v>
      </c>
      <c r="L920" s="103">
        <v>3.4709910518786069</v>
      </c>
      <c r="M920" s="103">
        <v>16.727243144956311</v>
      </c>
    </row>
    <row r="921" spans="1:13" s="81" customFormat="1" x14ac:dyDescent="0.25">
      <c r="A921" s="79">
        <v>918</v>
      </c>
      <c r="B921" s="79">
        <v>59</v>
      </c>
      <c r="C921" s="79">
        <v>59</v>
      </c>
      <c r="D921" s="94"/>
      <c r="E921" s="79">
        <v>1360.267090727712</v>
      </c>
      <c r="F921" s="79">
        <v>88.504983823282544</v>
      </c>
      <c r="G921" s="80">
        <v>21.953496487642333</v>
      </c>
      <c r="H921" s="79">
        <v>0</v>
      </c>
      <c r="I921" s="80">
        <v>-6.7199315199413396</v>
      </c>
      <c r="J921" s="103">
        <v>5</v>
      </c>
      <c r="K921" s="103">
        <v>0.77127586856344099</v>
      </c>
      <c r="L921" s="103">
        <v>2.1749979493489029</v>
      </c>
      <c r="M921" s="103">
        <v>8.9586067113931325</v>
      </c>
    </row>
    <row r="922" spans="1:13" s="81" customFormat="1" x14ac:dyDescent="0.25">
      <c r="A922" s="79">
        <v>919</v>
      </c>
      <c r="B922" s="79">
        <v>59</v>
      </c>
      <c r="C922" s="79">
        <v>59</v>
      </c>
      <c r="D922" s="94"/>
      <c r="E922" s="79">
        <v>1360.267090727712</v>
      </c>
      <c r="F922" s="79">
        <v>88.618249774110296</v>
      </c>
      <c r="G922" s="80">
        <v>14.696480598091052</v>
      </c>
      <c r="H922" s="79">
        <v>0</v>
      </c>
      <c r="I922" s="80">
        <v>-6.7199315199413396</v>
      </c>
      <c r="J922" s="103">
        <v>5</v>
      </c>
      <c r="K922" s="103">
        <v>0.51632052527482131</v>
      </c>
      <c r="L922" s="103">
        <v>1.4560238812749959</v>
      </c>
      <c r="M922" s="103">
        <v>4.5410663215102884</v>
      </c>
    </row>
    <row r="923" spans="1:13" s="81" customFormat="1" x14ac:dyDescent="0.25">
      <c r="A923" s="79">
        <v>920</v>
      </c>
      <c r="B923" s="79">
        <v>59</v>
      </c>
      <c r="C923" s="79">
        <v>59</v>
      </c>
      <c r="D923" s="94"/>
      <c r="E923" s="79">
        <v>1360.267090727712</v>
      </c>
      <c r="F923" s="79">
        <v>88.7156057142723</v>
      </c>
      <c r="G923" s="80">
        <v>23.562938691483108</v>
      </c>
      <c r="H923" s="79">
        <v>0</v>
      </c>
      <c r="I923" s="80">
        <v>-6.7199315199413396</v>
      </c>
      <c r="J923" s="103">
        <v>5</v>
      </c>
      <c r="K923" s="103">
        <v>0.82781920480915905</v>
      </c>
      <c r="L923" s="103">
        <v>2.3344501575618279</v>
      </c>
      <c r="M923" s="103">
        <v>9.9260559230294731</v>
      </c>
    </row>
    <row r="924" spans="1:13" s="81" customFormat="1" x14ac:dyDescent="0.25">
      <c r="A924" s="79">
        <v>921</v>
      </c>
      <c r="B924" s="79">
        <v>60</v>
      </c>
      <c r="C924" s="79">
        <v>60</v>
      </c>
      <c r="D924" s="94"/>
      <c r="E924" s="79">
        <v>1383.3224651468261</v>
      </c>
      <c r="F924" s="79">
        <v>88.806017197513967</v>
      </c>
      <c r="G924" s="80">
        <v>29.676555445953291</v>
      </c>
      <c r="H924" s="79">
        <v>0</v>
      </c>
      <c r="I924" s="80">
        <v>-6.7199315199413396</v>
      </c>
      <c r="J924" s="103">
        <v>5</v>
      </c>
      <c r="K924" s="103">
        <v>1.042604356460161</v>
      </c>
      <c r="L924" s="103">
        <v>2.9401442852176531</v>
      </c>
      <c r="M924" s="103">
        <v>13.51279049228134</v>
      </c>
    </row>
    <row r="925" spans="1:13" s="81" customFormat="1" x14ac:dyDescent="0.25">
      <c r="A925" s="79">
        <v>922</v>
      </c>
      <c r="B925" s="79">
        <v>61.083984374999851</v>
      </c>
      <c r="C925" s="79">
        <v>61.083984374999851</v>
      </c>
      <c r="D925" s="94"/>
      <c r="E925" s="79">
        <v>1408.314130776917</v>
      </c>
      <c r="F925" s="79">
        <v>88.890232547649035</v>
      </c>
      <c r="G925" s="80">
        <v>37.26299582534881</v>
      </c>
      <c r="H925" s="79">
        <v>-10.434939416239651</v>
      </c>
      <c r="I925" s="80">
        <v>3.7150078962983089</v>
      </c>
      <c r="J925" s="103">
        <v>5</v>
      </c>
      <c r="K925" s="103">
        <v>1.30913312540668</v>
      </c>
      <c r="L925" s="103">
        <v>3.6917554136468369</v>
      </c>
      <c r="M925" s="103">
        <v>17.912097978991842</v>
      </c>
    </row>
    <row r="926" spans="1:13" s="81" customFormat="1" x14ac:dyDescent="0.25">
      <c r="A926" s="79">
        <v>923</v>
      </c>
      <c r="B926" s="79">
        <v>63</v>
      </c>
      <c r="C926" s="79">
        <v>63</v>
      </c>
      <c r="D926" s="94"/>
      <c r="E926" s="79">
        <v>1452.4885884041671</v>
      </c>
      <c r="F926" s="79">
        <v>89.022717428074586</v>
      </c>
      <c r="G926" s="80">
        <v>40.008282349262586</v>
      </c>
      <c r="H926" s="79">
        <v>-11.97524370134424</v>
      </c>
      <c r="I926" s="80">
        <v>5.2553121814028989</v>
      </c>
      <c r="J926" s="103">
        <v>5</v>
      </c>
      <c r="K926" s="103">
        <v>1.4055812355917241</v>
      </c>
      <c r="L926" s="103">
        <v>3.9637390843686622</v>
      </c>
      <c r="M926" s="103">
        <v>19.438490483211499</v>
      </c>
    </row>
    <row r="927" spans="1:13" s="81" customFormat="1" x14ac:dyDescent="0.25">
      <c r="A927" s="79">
        <v>924</v>
      </c>
      <c r="B927" s="79">
        <v>64</v>
      </c>
      <c r="C927" s="79">
        <v>64</v>
      </c>
      <c r="D927" s="94"/>
      <c r="E927" s="79">
        <v>1475.5439628232809</v>
      </c>
      <c r="F927" s="79">
        <v>89.076462824677407</v>
      </c>
      <c r="G927" s="80">
        <v>25.615073599060445</v>
      </c>
      <c r="H927" s="79">
        <v>-0.67538543721120969</v>
      </c>
      <c r="I927" s="80">
        <v>-6.0445460827301298</v>
      </c>
      <c r="J927" s="103">
        <v>5</v>
      </c>
      <c r="K927" s="103">
        <v>0.89991533465079998</v>
      </c>
      <c r="L927" s="103">
        <v>2.5377612437152561</v>
      </c>
      <c r="M927" s="103">
        <v>10.858708716444649</v>
      </c>
    </row>
    <row r="928" spans="1:13" s="81" customFormat="1" x14ac:dyDescent="0.25">
      <c r="A928" s="79">
        <v>925</v>
      </c>
      <c r="B928" s="79">
        <v>64</v>
      </c>
      <c r="C928" s="79">
        <v>64</v>
      </c>
      <c r="D928" s="94"/>
      <c r="E928" s="79">
        <v>1475.5439628232809</v>
      </c>
      <c r="F928" s="79">
        <v>89.02797293196619</v>
      </c>
      <c r="G928" s="80">
        <v>12.831359851385127</v>
      </c>
      <c r="H928" s="79">
        <v>-8.2732811563442645</v>
      </c>
      <c r="I928" s="80">
        <v>1.5533496364029249</v>
      </c>
      <c r="J928" s="103">
        <v>5</v>
      </c>
      <c r="K928" s="103">
        <v>0.45079462489257233</v>
      </c>
      <c r="L928" s="103">
        <v>1.271240842197054</v>
      </c>
      <c r="M928" s="103">
        <v>2.9948932817209331</v>
      </c>
    </row>
    <row r="929" spans="1:13" s="81" customFormat="1" x14ac:dyDescent="0.25">
      <c r="A929" s="79">
        <v>926</v>
      </c>
      <c r="B929" s="79">
        <v>63</v>
      </c>
      <c r="C929" s="79">
        <v>63</v>
      </c>
      <c r="D929" s="94"/>
      <c r="E929" s="79">
        <v>1452.4885884041671</v>
      </c>
      <c r="F929" s="79">
        <v>89.047172905610907</v>
      </c>
      <c r="G929" s="80">
        <v>8.1168339158766116</v>
      </c>
      <c r="H929" s="79">
        <v>-5.8375570094159883</v>
      </c>
      <c r="I929" s="80">
        <v>-0.88237451052535132</v>
      </c>
      <c r="J929" s="103">
        <v>5</v>
      </c>
      <c r="K929" s="103">
        <v>0.28516269068924283</v>
      </c>
      <c r="L929" s="103">
        <v>0.80415878774366456</v>
      </c>
      <c r="M929" s="103">
        <v>0.1170721513510973</v>
      </c>
    </row>
    <row r="930" spans="1:13" s="81" customFormat="1" x14ac:dyDescent="0.25">
      <c r="A930" s="79">
        <v>927</v>
      </c>
      <c r="B930" s="79">
        <v>62</v>
      </c>
      <c r="C930" s="79">
        <v>62</v>
      </c>
      <c r="D930" s="94"/>
      <c r="E930" s="79">
        <v>1429.433213985054</v>
      </c>
      <c r="F930" s="79">
        <v>88.999703559175899</v>
      </c>
      <c r="G930" s="80">
        <v>7.0356250110129208</v>
      </c>
      <c r="H930" s="79">
        <v>-10.789832759691549</v>
      </c>
      <c r="I930" s="80">
        <v>4.0699012397502097</v>
      </c>
      <c r="J930" s="103">
        <v>5</v>
      </c>
      <c r="K930" s="103">
        <v>0.24717738216826621</v>
      </c>
      <c r="L930" s="103">
        <v>0.69704021771451063</v>
      </c>
      <c r="M930" s="103">
        <v>-0.47869266356956358</v>
      </c>
    </row>
    <row r="931" spans="1:13" s="81" customFormat="1" x14ac:dyDescent="0.25">
      <c r="A931" s="79">
        <v>928</v>
      </c>
      <c r="B931" s="79">
        <v>61</v>
      </c>
      <c r="C931" s="79">
        <v>61</v>
      </c>
      <c r="D931" s="94"/>
      <c r="E931" s="79">
        <v>1406.3778395659399</v>
      </c>
      <c r="F931" s="79">
        <v>89.10618353122868</v>
      </c>
      <c r="G931" s="80">
        <v>14.636524886725319</v>
      </c>
      <c r="H931" s="79">
        <v>-7.353497388715569</v>
      </c>
      <c r="I931" s="80">
        <v>0.63356586877422938</v>
      </c>
      <c r="J931" s="103">
        <v>5</v>
      </c>
      <c r="K931" s="103">
        <v>0.51421414584751801</v>
      </c>
      <c r="L931" s="103">
        <v>1.4500838912900009</v>
      </c>
      <c r="M931" s="103">
        <v>4.3546195967244623</v>
      </c>
    </row>
    <row r="932" spans="1:13" s="81" customFormat="1" x14ac:dyDescent="0.25">
      <c r="A932" s="79">
        <v>929</v>
      </c>
      <c r="B932" s="79">
        <v>61</v>
      </c>
      <c r="C932" s="79">
        <v>61</v>
      </c>
      <c r="D932" s="94"/>
      <c r="E932" s="79">
        <v>1406.3778395659399</v>
      </c>
      <c r="F932" s="79">
        <v>89.091948893453718</v>
      </c>
      <c r="G932" s="80">
        <v>12.754841125167756</v>
      </c>
      <c r="H932" s="79">
        <v>0</v>
      </c>
      <c r="I932" s="80">
        <v>-6.7199315199413396</v>
      </c>
      <c r="J932" s="103">
        <v>5</v>
      </c>
      <c r="K932" s="103">
        <v>0.4481063493799271</v>
      </c>
      <c r="L932" s="103">
        <v>1.2636599052513939</v>
      </c>
      <c r="M932" s="103">
        <v>3.188565953390301</v>
      </c>
    </row>
    <row r="933" spans="1:13" s="81" customFormat="1" x14ac:dyDescent="0.25">
      <c r="A933" s="79">
        <v>930</v>
      </c>
      <c r="B933" s="79">
        <v>60</v>
      </c>
      <c r="C933" s="79">
        <v>60</v>
      </c>
      <c r="D933" s="94"/>
      <c r="E933" s="79">
        <v>1383.3224651468261</v>
      </c>
      <c r="F933" s="79">
        <v>89.073130794467062</v>
      </c>
      <c r="G933" s="80">
        <v>10.304304975791142</v>
      </c>
      <c r="H933" s="79">
        <v>-15.150654282201151</v>
      </c>
      <c r="I933" s="80">
        <v>8.430722762259812</v>
      </c>
      <c r="J933" s="103">
        <v>5</v>
      </c>
      <c r="K933" s="103">
        <v>0.3620134849416603</v>
      </c>
      <c r="L933" s="103">
        <v>1.0208780275354821</v>
      </c>
      <c r="M933" s="103">
        <v>1.742850482350274</v>
      </c>
    </row>
    <row r="934" spans="1:13" s="81" customFormat="1" x14ac:dyDescent="0.25">
      <c r="A934" s="79">
        <v>931</v>
      </c>
      <c r="B934" s="79">
        <v>60</v>
      </c>
      <c r="C934" s="79">
        <v>60</v>
      </c>
      <c r="D934" s="94"/>
      <c r="E934" s="79">
        <v>1383.3224651468261</v>
      </c>
      <c r="F934" s="79">
        <v>89.052367219396061</v>
      </c>
      <c r="G934" s="80">
        <v>22.152701146188519</v>
      </c>
      <c r="H934" s="79">
        <v>-9.2754220143503314</v>
      </c>
      <c r="I934" s="80">
        <v>2.5554904944089918</v>
      </c>
      <c r="J934" s="103">
        <v>5</v>
      </c>
      <c r="K934" s="103">
        <v>0.77827437771338792</v>
      </c>
      <c r="L934" s="103">
        <v>2.1947337451517539</v>
      </c>
      <c r="M934" s="103">
        <v>9.0168661862941111</v>
      </c>
    </row>
    <row r="935" spans="1:13" s="81" customFormat="1" x14ac:dyDescent="0.25">
      <c r="A935" s="79">
        <v>932</v>
      </c>
      <c r="B935" s="79">
        <v>60</v>
      </c>
      <c r="C935" s="79">
        <v>60</v>
      </c>
      <c r="D935" s="94"/>
      <c r="E935" s="79">
        <v>1383.3224651468261</v>
      </c>
      <c r="F935" s="79">
        <v>89.056757101423045</v>
      </c>
      <c r="G935" s="80">
        <v>10.321260622941354</v>
      </c>
      <c r="H935" s="79">
        <v>-9.3644970346003014</v>
      </c>
      <c r="I935" s="80">
        <v>2.6445655146589622</v>
      </c>
      <c r="J935" s="103">
        <v>5</v>
      </c>
      <c r="K935" s="103">
        <v>0.36260917508560597</v>
      </c>
      <c r="L935" s="103">
        <v>1.0225578737414089</v>
      </c>
      <c r="M935" s="103">
        <v>1.753429462341477</v>
      </c>
    </row>
    <row r="936" spans="1:13" s="81" customFormat="1" x14ac:dyDescent="0.25">
      <c r="A936" s="79">
        <v>933</v>
      </c>
      <c r="B936" s="79">
        <v>59.02465820312522</v>
      </c>
      <c r="C936" s="79">
        <v>59.02465820312522</v>
      </c>
      <c r="D936" s="94"/>
      <c r="E936" s="79">
        <v>1360.8355948332669</v>
      </c>
      <c r="F936" s="79">
        <v>89.035993526352044</v>
      </c>
      <c r="G936" s="80">
        <v>12.092436711334257</v>
      </c>
      <c r="H936" s="79">
        <v>-3.6588426557105649</v>
      </c>
      <c r="I936" s="80">
        <v>-3.0610888642307739</v>
      </c>
      <c r="J936" s="103">
        <v>5</v>
      </c>
      <c r="K936" s="103">
        <v>0.42483458763995668</v>
      </c>
      <c r="L936" s="103">
        <v>1.198033537144678</v>
      </c>
      <c r="M936" s="103">
        <v>2.9319401631792599</v>
      </c>
    </row>
    <row r="937" spans="1:13" s="81" customFormat="1" x14ac:dyDescent="0.25">
      <c r="A937" s="79">
        <v>934</v>
      </c>
      <c r="B937" s="79">
        <v>59</v>
      </c>
      <c r="C937" s="79">
        <v>59</v>
      </c>
      <c r="D937" s="94"/>
      <c r="E937" s="79">
        <v>1360.267090727712</v>
      </c>
      <c r="F937" s="79">
        <v>89.015229951281043</v>
      </c>
      <c r="G937" s="80">
        <v>13.540807285919598</v>
      </c>
      <c r="H937" s="79">
        <v>-1.9113936376878311</v>
      </c>
      <c r="I937" s="80">
        <v>-4.8085378822535088</v>
      </c>
      <c r="J937" s="103">
        <v>5</v>
      </c>
      <c r="K937" s="103">
        <v>0.47571911409996059</v>
      </c>
      <c r="L937" s="103">
        <v>1.3415279017618891</v>
      </c>
      <c r="M937" s="103">
        <v>3.8292231011571278</v>
      </c>
    </row>
    <row r="938" spans="1:13" s="81" customFormat="1" x14ac:dyDescent="0.25">
      <c r="A938" s="79">
        <v>935</v>
      </c>
      <c r="B938" s="79">
        <v>58</v>
      </c>
      <c r="C938" s="79">
        <v>58</v>
      </c>
      <c r="D938" s="94"/>
      <c r="E938" s="79">
        <v>1337.2117163085991</v>
      </c>
      <c r="F938" s="79">
        <v>89.083743150802079</v>
      </c>
      <c r="G938" s="80">
        <v>5.1913608726137692</v>
      </c>
      <c r="H938" s="79">
        <v>-0.2550975909025025</v>
      </c>
      <c r="I938" s="80">
        <v>-6.4648339290388366</v>
      </c>
      <c r="J938" s="103">
        <v>5</v>
      </c>
      <c r="K938" s="103">
        <v>0.18238422149771411</v>
      </c>
      <c r="L938" s="103">
        <v>0.5143235046235537</v>
      </c>
      <c r="M938" s="103">
        <v>-1.2951955466096809</v>
      </c>
    </row>
    <row r="939" spans="1:13" s="81" customFormat="1" x14ac:dyDescent="0.25">
      <c r="A939" s="79">
        <v>936</v>
      </c>
      <c r="B939" s="79">
        <v>57</v>
      </c>
      <c r="C939" s="79">
        <v>57</v>
      </c>
      <c r="D939" s="94"/>
      <c r="E939" s="79">
        <v>1314.156341889485</v>
      </c>
      <c r="F939" s="79">
        <v>89.107461608425282</v>
      </c>
      <c r="G939" s="80">
        <v>7.9728013112937797</v>
      </c>
      <c r="H939" s="79">
        <v>-9.2521027728352152</v>
      </c>
      <c r="I939" s="80">
        <v>2.532171252893876</v>
      </c>
      <c r="J939" s="103">
        <v>5</v>
      </c>
      <c r="K939" s="103">
        <v>0.28010250028797301</v>
      </c>
      <c r="L939" s="103">
        <v>0.78988905081208372</v>
      </c>
      <c r="M939" s="103">
        <v>0.53226254441061982</v>
      </c>
    </row>
    <row r="940" spans="1:13" s="81" customFormat="1" x14ac:dyDescent="0.25">
      <c r="A940" s="79">
        <v>937</v>
      </c>
      <c r="B940" s="79">
        <v>56</v>
      </c>
      <c r="C940" s="79">
        <v>56</v>
      </c>
      <c r="D940" s="94"/>
      <c r="E940" s="79">
        <v>1291.100967470371</v>
      </c>
      <c r="F940" s="79">
        <v>89.129987561036572</v>
      </c>
      <c r="G940" s="80">
        <v>6.2801540157438369</v>
      </c>
      <c r="H940" s="79">
        <v>-49.690491411942332</v>
      </c>
      <c r="I940" s="80">
        <v>42.970559892000978</v>
      </c>
      <c r="J940" s="103">
        <v>5</v>
      </c>
      <c r="K940" s="103">
        <v>0.2206359814224379</v>
      </c>
      <c r="L940" s="103">
        <v>0.62219346761127481</v>
      </c>
      <c r="M940" s="103">
        <v>-0.44254109525059332</v>
      </c>
    </row>
    <row r="941" spans="1:13" s="81" customFormat="1" x14ac:dyDescent="0.25">
      <c r="A941" s="79">
        <v>938</v>
      </c>
      <c r="B941" s="79">
        <v>55</v>
      </c>
      <c r="C941" s="79">
        <v>55</v>
      </c>
      <c r="D941" s="94"/>
      <c r="E941" s="79">
        <v>1268.0455930512569</v>
      </c>
      <c r="F941" s="79">
        <v>89.15138733556779</v>
      </c>
      <c r="G941" s="80">
        <v>12.192135072185636</v>
      </c>
      <c r="H941" s="79">
        <v>0</v>
      </c>
      <c r="I941" s="80">
        <v>-6.7199315199413396</v>
      </c>
      <c r="J941" s="103">
        <v>5</v>
      </c>
      <c r="K941" s="103">
        <v>0.42833721602096581</v>
      </c>
      <c r="L941" s="103">
        <v>1.207910949179124</v>
      </c>
      <c r="M941" s="103">
        <v>3.296023810762406</v>
      </c>
    </row>
    <row r="942" spans="1:13" s="81" customFormat="1" x14ac:dyDescent="0.25">
      <c r="A942" s="79">
        <v>939</v>
      </c>
      <c r="B942" s="79">
        <v>55</v>
      </c>
      <c r="C942" s="79">
        <v>55</v>
      </c>
      <c r="D942" s="94"/>
      <c r="E942" s="79">
        <v>1268.0455930512569</v>
      </c>
      <c r="F942" s="79">
        <v>89.173913288179079</v>
      </c>
      <c r="G942" s="80">
        <v>10.475617537848528</v>
      </c>
      <c r="H942" s="79">
        <v>-2.2839248745972269</v>
      </c>
      <c r="I942" s="80">
        <v>-4.4360066453441132</v>
      </c>
      <c r="J942" s="103">
        <v>5</v>
      </c>
      <c r="K942" s="103">
        <v>0.36803208180485308</v>
      </c>
      <c r="L942" s="103">
        <v>1.0378504706896861</v>
      </c>
      <c r="M942" s="103">
        <v>2.2411604393068378</v>
      </c>
    </row>
    <row r="943" spans="1:13" s="81" customFormat="1" x14ac:dyDescent="0.25">
      <c r="A943" s="79">
        <v>940</v>
      </c>
      <c r="B943" s="79">
        <v>54</v>
      </c>
      <c r="C943" s="79">
        <v>54</v>
      </c>
      <c r="D943" s="94"/>
      <c r="E943" s="79">
        <v>1244.990218632144</v>
      </c>
      <c r="F943" s="79">
        <v>89.196439240790369</v>
      </c>
      <c r="G943" s="80">
        <v>8.4327912754760934</v>
      </c>
      <c r="H943" s="79">
        <v>-2.1033931939685799</v>
      </c>
      <c r="I943" s="80">
        <v>-4.6165383259727601</v>
      </c>
      <c r="J943" s="103">
        <v>5</v>
      </c>
      <c r="K943" s="103">
        <v>0.29626298567374681</v>
      </c>
      <c r="L943" s="103">
        <v>0.83546161959996579</v>
      </c>
      <c r="M943" s="103">
        <v>1.057140615018956</v>
      </c>
    </row>
    <row r="944" spans="1:13" s="81" customFormat="1" x14ac:dyDescent="0.25">
      <c r="A944" s="79">
        <v>941</v>
      </c>
      <c r="B944" s="79">
        <v>54</v>
      </c>
      <c r="C944" s="79">
        <v>54</v>
      </c>
      <c r="D944" s="94"/>
      <c r="E944" s="79">
        <v>1244.990218632144</v>
      </c>
      <c r="F944" s="79">
        <v>89.218965193401658</v>
      </c>
      <c r="G944" s="80">
        <v>17.014652227099624</v>
      </c>
      <c r="H944" s="79">
        <v>0</v>
      </c>
      <c r="I944" s="80">
        <v>-6.7199315199413396</v>
      </c>
      <c r="J944" s="103">
        <v>5</v>
      </c>
      <c r="K944" s="103">
        <v>0.59776312543872478</v>
      </c>
      <c r="L944" s="103">
        <v>1.685692013737204</v>
      </c>
      <c r="M944" s="103">
        <v>6.2944465395017719</v>
      </c>
    </row>
    <row r="945" spans="1:13" s="81" customFormat="1" x14ac:dyDescent="0.25">
      <c r="A945" s="79">
        <v>942</v>
      </c>
      <c r="B945" s="79">
        <v>54</v>
      </c>
      <c r="C945" s="79">
        <v>54</v>
      </c>
      <c r="D945" s="94"/>
      <c r="E945" s="79">
        <v>1244.990218632144</v>
      </c>
      <c r="F945" s="79">
        <v>89.261525973888368</v>
      </c>
      <c r="G945" s="80">
        <v>14.655367263781887</v>
      </c>
      <c r="H945" s="79">
        <v>0</v>
      </c>
      <c r="I945" s="80">
        <v>-6.7199315199413396</v>
      </c>
      <c r="J945" s="103">
        <v>5</v>
      </c>
      <c r="K945" s="103">
        <v>0.5148761210703845</v>
      </c>
      <c r="L945" s="103">
        <v>1.4519506614184841</v>
      </c>
      <c r="M945" s="103">
        <v>4.8684133830769678</v>
      </c>
    </row>
    <row r="946" spans="1:13" s="81" customFormat="1" x14ac:dyDescent="0.25">
      <c r="A946" s="79">
        <v>943</v>
      </c>
      <c r="B946" s="79">
        <v>54</v>
      </c>
      <c r="C946" s="79">
        <v>54</v>
      </c>
      <c r="D946" s="94"/>
      <c r="E946" s="79">
        <v>1244.990218632144</v>
      </c>
      <c r="F946" s="79">
        <v>89.279990118480285</v>
      </c>
      <c r="G946" s="80">
        <v>15.348809218361886</v>
      </c>
      <c r="H946" s="79">
        <v>0</v>
      </c>
      <c r="I946" s="80">
        <v>-6.7199315199413396</v>
      </c>
      <c r="J946" s="103">
        <v>5</v>
      </c>
      <c r="K946" s="103">
        <v>0.53923830165141762</v>
      </c>
      <c r="L946" s="103">
        <v>1.5206520106569981</v>
      </c>
      <c r="M946" s="103">
        <v>5.2886380775561053</v>
      </c>
    </row>
    <row r="947" spans="1:13" s="81" customFormat="1" x14ac:dyDescent="0.25">
      <c r="A947" s="79">
        <v>944</v>
      </c>
      <c r="B947" s="79">
        <v>54</v>
      </c>
      <c r="C947" s="79">
        <v>54</v>
      </c>
      <c r="D947" s="94"/>
      <c r="E947" s="79">
        <v>1244.990218632144</v>
      </c>
      <c r="F947" s="79">
        <v>89.295613272072913</v>
      </c>
      <c r="G947" s="80">
        <v>15.021733938620258</v>
      </c>
      <c r="H947" s="79">
        <v>-2.8341620255183639</v>
      </c>
      <c r="I947" s="80">
        <v>-3.8857694944229761</v>
      </c>
      <c r="J947" s="103">
        <v>5</v>
      </c>
      <c r="K947" s="103">
        <v>0.52774740904529649</v>
      </c>
      <c r="L947" s="103">
        <v>1.488247693507736</v>
      </c>
      <c r="M947" s="103">
        <v>5.0905434874404154</v>
      </c>
    </row>
    <row r="948" spans="1:13" s="81" customFormat="1" x14ac:dyDescent="0.25">
      <c r="A948" s="79">
        <v>945</v>
      </c>
      <c r="B948" s="79">
        <v>54</v>
      </c>
      <c r="C948" s="79">
        <v>54</v>
      </c>
      <c r="D948" s="94"/>
      <c r="E948" s="79">
        <v>1244.990218632144</v>
      </c>
      <c r="F948" s="79">
        <v>89.317490119738935</v>
      </c>
      <c r="G948" s="80">
        <v>15.926283644079628</v>
      </c>
      <c r="H948" s="79">
        <v>0</v>
      </c>
      <c r="I948" s="80">
        <v>-6.7199315199413396</v>
      </c>
      <c r="J948" s="103">
        <v>5</v>
      </c>
      <c r="K948" s="103">
        <v>0.55952628126866621</v>
      </c>
      <c r="L948" s="103">
        <v>1.577864113177639</v>
      </c>
      <c r="M948" s="103">
        <v>5.6378976297289212</v>
      </c>
    </row>
    <row r="949" spans="1:13" s="81" customFormat="1" x14ac:dyDescent="0.25">
      <c r="A949" s="79">
        <v>946</v>
      </c>
      <c r="B949" s="79">
        <v>54</v>
      </c>
      <c r="C949" s="79">
        <v>54</v>
      </c>
      <c r="D949" s="94"/>
      <c r="E949" s="79">
        <v>1244.990218632144</v>
      </c>
      <c r="F949" s="79">
        <v>89.360050900225644</v>
      </c>
      <c r="G949" s="80">
        <v>12.624223312280378</v>
      </c>
      <c r="H949" s="79">
        <v>-7.938036926256208</v>
      </c>
      <c r="I949" s="80">
        <v>1.218105406314868</v>
      </c>
      <c r="J949" s="103">
        <v>5</v>
      </c>
      <c r="K949" s="103">
        <v>0.44351745088071642</v>
      </c>
      <c r="L949" s="103">
        <v>1.2507192114836201</v>
      </c>
      <c r="M949" s="103">
        <v>3.632348091216</v>
      </c>
    </row>
    <row r="950" spans="1:13" s="81" customFormat="1" x14ac:dyDescent="0.25">
      <c r="A950" s="79">
        <v>947</v>
      </c>
      <c r="B950" s="79">
        <v>53.837402343749808</v>
      </c>
      <c r="C950" s="79">
        <v>53.837402343749808</v>
      </c>
      <c r="D950" s="94"/>
      <c r="E950" s="79">
        <v>1241.2414687876251</v>
      </c>
      <c r="F950" s="79">
        <v>89.382576852836934</v>
      </c>
      <c r="G950" s="80">
        <v>20.909627529095658</v>
      </c>
      <c r="H950" s="79">
        <v>-7.8615391883051879</v>
      </c>
      <c r="I950" s="80">
        <v>1.1416076683638481</v>
      </c>
      <c r="J950" s="103">
        <v>5</v>
      </c>
      <c r="K950" s="103">
        <v>0.73460239661227822</v>
      </c>
      <c r="L950" s="103">
        <v>2.0715787584466239</v>
      </c>
      <c r="M950" s="103">
        <v>8.6348681758954395</v>
      </c>
    </row>
    <row r="951" spans="1:13" s="81" customFormat="1" x14ac:dyDescent="0.25">
      <c r="A951" s="79">
        <v>948</v>
      </c>
      <c r="B951" s="79">
        <v>54.827026367187322</v>
      </c>
      <c r="C951" s="79">
        <v>54.827026367187322</v>
      </c>
      <c r="D951" s="94"/>
      <c r="E951" s="79">
        <v>1264.057621182126</v>
      </c>
      <c r="F951" s="79">
        <v>89.417549370987601</v>
      </c>
      <c r="G951" s="80">
        <v>22.186447878658822</v>
      </c>
      <c r="H951" s="79">
        <v>-7.8615391883051879</v>
      </c>
      <c r="I951" s="80">
        <v>1.1416076683638481</v>
      </c>
      <c r="J951" s="103">
        <v>5</v>
      </c>
      <c r="K951" s="103">
        <v>0.7794599765728617</v>
      </c>
      <c r="L951" s="103">
        <v>2.1980771339354699</v>
      </c>
      <c r="M951" s="103">
        <v>9.3394474860924532</v>
      </c>
    </row>
    <row r="952" spans="1:13" s="81" customFormat="1" x14ac:dyDescent="0.25">
      <c r="A952" s="79">
        <v>949</v>
      </c>
      <c r="B952" s="79">
        <v>55</v>
      </c>
      <c r="C952" s="79">
        <v>55</v>
      </c>
      <c r="D952" s="94"/>
      <c r="E952" s="79">
        <v>1268.0455930512569</v>
      </c>
      <c r="F952" s="79">
        <v>89.452521889138268</v>
      </c>
      <c r="G952" s="80">
        <v>21.263391343006951</v>
      </c>
      <c r="H952" s="79">
        <v>-7.8615391883051879</v>
      </c>
      <c r="I952" s="80">
        <v>1.1416076683638481</v>
      </c>
      <c r="J952" s="103">
        <v>5</v>
      </c>
      <c r="K952" s="103">
        <v>0.74703091764510487</v>
      </c>
      <c r="L952" s="103">
        <v>2.1066271877591962</v>
      </c>
      <c r="M952" s="103">
        <v>8.7804457989631821</v>
      </c>
    </row>
    <row r="953" spans="1:13" s="81" customFormat="1" x14ac:dyDescent="0.25">
      <c r="A953" s="79">
        <v>950</v>
      </c>
      <c r="B953" s="79">
        <v>56</v>
      </c>
      <c r="C953" s="79">
        <v>56</v>
      </c>
      <c r="D953" s="94"/>
      <c r="E953" s="79">
        <v>1291.100967470371</v>
      </c>
      <c r="F953" s="79">
        <v>89.489342265227947</v>
      </c>
      <c r="G953" s="80">
        <v>25.466007709329109</v>
      </c>
      <c r="H953" s="79">
        <v>-7.8615391883051879</v>
      </c>
      <c r="I953" s="80">
        <v>1.1416076683638481</v>
      </c>
      <c r="J953" s="103">
        <v>5</v>
      </c>
      <c r="K953" s="103">
        <v>0.89467831358491012</v>
      </c>
      <c r="L953" s="103">
        <v>2.5229928443094458</v>
      </c>
      <c r="M953" s="103">
        <v>11.221091729435001</v>
      </c>
    </row>
    <row r="954" spans="1:13" s="81" customFormat="1" x14ac:dyDescent="0.25">
      <c r="A954" s="79">
        <v>951</v>
      </c>
      <c r="B954" s="79">
        <v>56</v>
      </c>
      <c r="C954" s="79">
        <v>56</v>
      </c>
      <c r="D954" s="94"/>
      <c r="E954" s="79">
        <v>1291.100967470371</v>
      </c>
      <c r="F954" s="79">
        <v>89.519708070328562</v>
      </c>
      <c r="G954" s="80">
        <v>7.4453857341712153</v>
      </c>
      <c r="H954" s="79">
        <v>-9.2521027728352152</v>
      </c>
      <c r="I954" s="80">
        <v>2.532171252893876</v>
      </c>
      <c r="J954" s="103">
        <v>5</v>
      </c>
      <c r="K954" s="103">
        <v>0.26157320097712872</v>
      </c>
      <c r="L954" s="103">
        <v>0.73763642675550289</v>
      </c>
      <c r="M954" s="103">
        <v>0.28484596972135101</v>
      </c>
    </row>
    <row r="955" spans="1:13" s="81" customFormat="1" x14ac:dyDescent="0.25">
      <c r="A955" s="79">
        <v>952</v>
      </c>
      <c r="B955" s="79">
        <v>54</v>
      </c>
      <c r="C955" s="79">
        <v>54</v>
      </c>
      <c r="D955" s="94"/>
      <c r="E955" s="79">
        <v>1244.990218632144</v>
      </c>
      <c r="F955" s="79">
        <v>89.542234022939851</v>
      </c>
      <c r="G955" s="80">
        <v>0</v>
      </c>
      <c r="H955" s="79">
        <v>-20.2031293060768</v>
      </c>
      <c r="I955" s="80">
        <v>13.483197786135459</v>
      </c>
      <c r="J955" s="103">
        <v>5</v>
      </c>
      <c r="K955" s="103">
        <v>0</v>
      </c>
      <c r="L955" s="103">
        <v>0</v>
      </c>
      <c r="M955" s="103">
        <v>-4.175738565984374</v>
      </c>
    </row>
    <row r="956" spans="1:13" s="81" customFormat="1" x14ac:dyDescent="0.25">
      <c r="A956" s="79">
        <v>953</v>
      </c>
      <c r="B956" s="79">
        <v>50</v>
      </c>
      <c r="C956" s="79">
        <v>50</v>
      </c>
      <c r="D956" s="94"/>
      <c r="E956" s="79">
        <v>1420.9305227099201</v>
      </c>
      <c r="F956" s="79">
        <v>89.567771759243939</v>
      </c>
      <c r="G956" s="80">
        <v>0</v>
      </c>
      <c r="H956" s="79">
        <v>-6.7995566879968248</v>
      </c>
      <c r="I956" s="80">
        <v>7.962516805548514E-2</v>
      </c>
      <c r="J956" s="103">
        <v>4</v>
      </c>
      <c r="K956" s="103">
        <v>0</v>
      </c>
      <c r="L956" s="103">
        <v>0</v>
      </c>
      <c r="M956" s="103">
        <v>-4.8542136856714633</v>
      </c>
    </row>
    <row r="957" spans="1:13" s="81" customFormat="1" x14ac:dyDescent="0.25">
      <c r="A957" s="79">
        <v>954</v>
      </c>
      <c r="B957" s="79">
        <v>45.223022460937678</v>
      </c>
      <c r="C957" s="79">
        <v>45.223022460937678</v>
      </c>
      <c r="D957" s="94"/>
      <c r="E957" s="79">
        <v>1285.1754588788519</v>
      </c>
      <c r="F957" s="79">
        <v>89.502740994218328</v>
      </c>
      <c r="G957" s="80">
        <v>0</v>
      </c>
      <c r="H957" s="79">
        <v>-19.31020054412085</v>
      </c>
      <c r="I957" s="80">
        <v>12.590269024179509</v>
      </c>
      <c r="J957" s="103">
        <v>4</v>
      </c>
      <c r="K957" s="103">
        <v>0</v>
      </c>
      <c r="L957" s="103">
        <v>0</v>
      </c>
      <c r="M957" s="103">
        <v>-4.3278462769580646</v>
      </c>
    </row>
    <row r="958" spans="1:13" s="81" customFormat="1" x14ac:dyDescent="0.25">
      <c r="A958" s="79">
        <v>955</v>
      </c>
      <c r="B958" s="79">
        <v>40</v>
      </c>
      <c r="C958" s="79">
        <v>40</v>
      </c>
      <c r="D958" s="94"/>
      <c r="E958" s="79">
        <v>1136.7444181679359</v>
      </c>
      <c r="F958" s="79">
        <v>89.419060403714042</v>
      </c>
      <c r="G958" s="80">
        <v>0</v>
      </c>
      <c r="H958" s="79">
        <v>-21.433183830956018</v>
      </c>
      <c r="I958" s="80">
        <v>14.71325231101468</v>
      </c>
      <c r="J958" s="103">
        <v>4</v>
      </c>
      <c r="K958" s="103">
        <v>0</v>
      </c>
      <c r="L958" s="103">
        <v>0</v>
      </c>
      <c r="M958" s="103">
        <v>-3.7738219762108809</v>
      </c>
    </row>
    <row r="959" spans="1:13" s="81" customFormat="1" x14ac:dyDescent="0.25">
      <c r="A959" s="79">
        <v>956</v>
      </c>
      <c r="B959" s="79">
        <v>35</v>
      </c>
      <c r="C959" s="79">
        <v>35</v>
      </c>
      <c r="D959" s="94"/>
      <c r="E959" s="79">
        <v>1349.475213340042</v>
      </c>
      <c r="F959" s="79">
        <v>89.417511336606694</v>
      </c>
      <c r="G959" s="80">
        <v>0</v>
      </c>
      <c r="H959" s="79">
        <v>-17.962227709009401</v>
      </c>
      <c r="I959" s="80">
        <v>11.24229618906806</v>
      </c>
      <c r="J959" s="103">
        <v>3</v>
      </c>
      <c r="K959" s="103">
        <v>0</v>
      </c>
      <c r="L959" s="103">
        <v>0</v>
      </c>
      <c r="M959" s="103">
        <v>-4.5746871982804089</v>
      </c>
    </row>
    <row r="960" spans="1:13" s="81" customFormat="1" x14ac:dyDescent="0.25">
      <c r="A960" s="79">
        <v>957</v>
      </c>
      <c r="B960" s="79">
        <v>29</v>
      </c>
      <c r="C960" s="79">
        <v>29</v>
      </c>
      <c r="D960" s="94"/>
      <c r="E960" s="79">
        <v>1786.7424634931911</v>
      </c>
      <c r="F960" s="79">
        <v>89.32522881901167</v>
      </c>
      <c r="G960" s="80">
        <v>0</v>
      </c>
      <c r="H960" s="79">
        <v>-30.736395426762169</v>
      </c>
      <c r="I960" s="80">
        <v>24.016463906820832</v>
      </c>
      <c r="J960" s="103">
        <v>2</v>
      </c>
      <c r="K960" s="103">
        <v>0</v>
      </c>
      <c r="L960" s="103">
        <v>0</v>
      </c>
      <c r="M960" s="103">
        <v>-6.3818843194755432</v>
      </c>
    </row>
    <row r="961" spans="1:13" s="81" customFormat="1" x14ac:dyDescent="0.25">
      <c r="A961" s="79">
        <v>958</v>
      </c>
      <c r="B961" s="79">
        <v>26</v>
      </c>
      <c r="C961" s="79">
        <v>26</v>
      </c>
      <c r="D961" s="94"/>
      <c r="E961" s="79">
        <v>1601.907036235275</v>
      </c>
      <c r="F961" s="79">
        <v>89.280139543015963</v>
      </c>
      <c r="G961" s="80">
        <v>5.1708242785272898</v>
      </c>
      <c r="H961" s="79">
        <v>-15.34169383993102</v>
      </c>
      <c r="I961" s="80">
        <v>8.6217623199896778</v>
      </c>
      <c r="J961" s="103">
        <v>2</v>
      </c>
      <c r="K961" s="103">
        <v>0.18166272460767199</v>
      </c>
      <c r="L961" s="103">
        <v>0.5122888833936351</v>
      </c>
      <c r="M961" s="103">
        <v>-2.3577336320661901</v>
      </c>
    </row>
    <row r="962" spans="1:13" s="81" customFormat="1" x14ac:dyDescent="0.25">
      <c r="A962" s="79">
        <v>959</v>
      </c>
      <c r="B962" s="79">
        <v>25.71716308593734</v>
      </c>
      <c r="C962" s="79">
        <v>25.71716308593734</v>
      </c>
      <c r="D962" s="94"/>
      <c r="E962" s="79">
        <v>1584.480942283581</v>
      </c>
      <c r="F962" s="79">
        <v>89.194802675693595</v>
      </c>
      <c r="G962" s="80">
        <v>18.61209834407412</v>
      </c>
      <c r="H962" s="79">
        <v>-1.9301785700855362E-2</v>
      </c>
      <c r="I962" s="80">
        <v>-6.7006297342404846</v>
      </c>
      <c r="J962" s="103">
        <v>2</v>
      </c>
      <c r="K962" s="103">
        <v>0.65388501208426819</v>
      </c>
      <c r="L962" s="103">
        <v>1.843955734077636</v>
      </c>
      <c r="M962" s="103">
        <v>6.2170415000128934</v>
      </c>
    </row>
    <row r="963" spans="1:13" s="81" customFormat="1" x14ac:dyDescent="0.25">
      <c r="A963" s="79">
        <v>960</v>
      </c>
      <c r="B963" s="79">
        <v>28</v>
      </c>
      <c r="C963" s="79">
        <v>28</v>
      </c>
      <c r="D963" s="94"/>
      <c r="E963" s="79">
        <v>1725.130654407219</v>
      </c>
      <c r="F963" s="79">
        <v>89.090792531600329</v>
      </c>
      <c r="G963" s="80">
        <v>25.683851953561128</v>
      </c>
      <c r="H963" s="79">
        <v>-2.277132108584659</v>
      </c>
      <c r="I963" s="80">
        <v>-4.4427994113566811</v>
      </c>
      <c r="J963" s="103">
        <v>2</v>
      </c>
      <c r="K963" s="103">
        <v>0.90233167343928122</v>
      </c>
      <c r="L963" s="103">
        <v>2.5445753190987732</v>
      </c>
      <c r="M963" s="103">
        <v>10.116226885148199</v>
      </c>
    </row>
    <row r="964" spans="1:13" s="81" customFormat="1" x14ac:dyDescent="0.25">
      <c r="A964" s="79">
        <v>961</v>
      </c>
      <c r="B964" s="79">
        <v>31</v>
      </c>
      <c r="C964" s="79">
        <v>31</v>
      </c>
      <c r="D964" s="94"/>
      <c r="E964" s="79">
        <v>1909.966081665136</v>
      </c>
      <c r="F964" s="79">
        <v>88.944671500078726</v>
      </c>
      <c r="G964" s="80">
        <v>46.496697574958574</v>
      </c>
      <c r="H964" s="79">
        <v>0</v>
      </c>
      <c r="I964" s="80">
        <v>-6.7199315199413396</v>
      </c>
      <c r="J964" s="103">
        <v>2</v>
      </c>
      <c r="K964" s="103">
        <v>1.63353390325065</v>
      </c>
      <c r="L964" s="103">
        <v>4.6065656071668331</v>
      </c>
      <c r="M964" s="103">
        <v>22.216553962882919</v>
      </c>
    </row>
    <row r="965" spans="1:13" s="81" customFormat="1" x14ac:dyDescent="0.25">
      <c r="A965" s="79">
        <v>962</v>
      </c>
      <c r="B965" s="79">
        <v>38.41235351562468</v>
      </c>
      <c r="C965" s="79">
        <v>38.41235351562468</v>
      </c>
      <c r="D965" s="94"/>
      <c r="E965" s="79">
        <v>1481.0433987254501</v>
      </c>
      <c r="F965" s="79">
        <v>88.845503329597292</v>
      </c>
      <c r="G965" s="80">
        <v>70.484738232709716</v>
      </c>
      <c r="H965" s="79">
        <v>-0.64519324022860325</v>
      </c>
      <c r="I965" s="80">
        <v>-6.0747382797127356</v>
      </c>
      <c r="J965" s="103">
        <v>3</v>
      </c>
      <c r="K965" s="103">
        <v>2.4762878993558548</v>
      </c>
      <c r="L965" s="103">
        <v>6.9831318761835099</v>
      </c>
      <c r="M965" s="103">
        <v>36.419187305111173</v>
      </c>
    </row>
    <row r="966" spans="1:13" s="81" customFormat="1" x14ac:dyDescent="0.25">
      <c r="A966" s="79">
        <v>963</v>
      </c>
      <c r="B966" s="79">
        <v>44.304199218750163</v>
      </c>
      <c r="C966" s="79">
        <v>44.304199218750163</v>
      </c>
      <c r="D966" s="94"/>
      <c r="E966" s="79">
        <v>1708.211962645217</v>
      </c>
      <c r="F966" s="79">
        <v>89.042328346370667</v>
      </c>
      <c r="G966" s="80">
        <v>55.090108456250967</v>
      </c>
      <c r="H966" s="79">
        <v>-1.5047408325774361</v>
      </c>
      <c r="I966" s="80">
        <v>-5.2151906873639033</v>
      </c>
      <c r="J966" s="103">
        <v>3</v>
      </c>
      <c r="K966" s="103">
        <v>1.9354398181067261</v>
      </c>
      <c r="L966" s="103">
        <v>5.4579402870609659</v>
      </c>
      <c r="M966" s="103">
        <v>27.794226178945109</v>
      </c>
    </row>
    <row r="967" spans="1:13" s="81" customFormat="1" x14ac:dyDescent="0.25">
      <c r="A967" s="79">
        <v>964</v>
      </c>
      <c r="B967" s="79">
        <v>48</v>
      </c>
      <c r="C967" s="79">
        <v>48</v>
      </c>
      <c r="D967" s="94"/>
      <c r="E967" s="79">
        <v>1364.093301801523</v>
      </c>
      <c r="F967" s="79">
        <v>88.919613677838129</v>
      </c>
      <c r="G967" s="80">
        <v>40.545847639317017</v>
      </c>
      <c r="H967" s="79">
        <v>0</v>
      </c>
      <c r="I967" s="80">
        <v>-6.7199315199413396</v>
      </c>
      <c r="J967" s="103">
        <v>4</v>
      </c>
      <c r="K967" s="103">
        <v>1.4244671172201779</v>
      </c>
      <c r="L967" s="103">
        <v>4.0169972705609007</v>
      </c>
      <c r="M967" s="103">
        <v>19.859442157676462</v>
      </c>
    </row>
    <row r="968" spans="1:13" s="81" customFormat="1" x14ac:dyDescent="0.25">
      <c r="A968" s="79">
        <v>965</v>
      </c>
      <c r="B968" s="79">
        <v>50</v>
      </c>
      <c r="C968" s="79">
        <v>50</v>
      </c>
      <c r="D968" s="94"/>
      <c r="E968" s="79">
        <v>1420.9305227099201</v>
      </c>
      <c r="F968" s="79">
        <v>89.021606836133202</v>
      </c>
      <c r="G968" s="80">
        <v>27.566081318801821</v>
      </c>
      <c r="H968" s="79">
        <v>-3.4994058147703551</v>
      </c>
      <c r="I968" s="80">
        <v>-3.220525705170985</v>
      </c>
      <c r="J968" s="103">
        <v>4</v>
      </c>
      <c r="K968" s="103">
        <v>0.96845863819538758</v>
      </c>
      <c r="L968" s="103">
        <v>2.7310533597109932</v>
      </c>
      <c r="M968" s="103">
        <v>12.172977766433631</v>
      </c>
    </row>
    <row r="969" spans="1:13" s="81" customFormat="1" x14ac:dyDescent="0.25">
      <c r="A969" s="79">
        <v>966</v>
      </c>
      <c r="B969" s="79">
        <v>51</v>
      </c>
      <c r="C969" s="79">
        <v>51</v>
      </c>
      <c r="D969" s="94"/>
      <c r="E969" s="79">
        <v>1449.349133164118</v>
      </c>
      <c r="F969" s="79">
        <v>89.059403982844415</v>
      </c>
      <c r="G969" s="80">
        <v>25.890237307861785</v>
      </c>
      <c r="H969" s="79">
        <v>-0.92600558683589484</v>
      </c>
      <c r="I969" s="80">
        <v>-5.7939259331054451</v>
      </c>
      <c r="J969" s="103">
        <v>4</v>
      </c>
      <c r="K969" s="103">
        <v>0.90958245663395898</v>
      </c>
      <c r="L969" s="103">
        <v>2.5650225277077641</v>
      </c>
      <c r="M969" s="103">
        <v>11.095287950490899</v>
      </c>
    </row>
    <row r="970" spans="1:13" s="81" customFormat="1" x14ac:dyDescent="0.25">
      <c r="A970" s="79">
        <v>967</v>
      </c>
      <c r="B970" s="79">
        <v>52</v>
      </c>
      <c r="C970" s="79">
        <v>52</v>
      </c>
      <c r="D970" s="94"/>
      <c r="E970" s="79">
        <v>1477.767743618316</v>
      </c>
      <c r="F970" s="79">
        <v>89.010895677894638</v>
      </c>
      <c r="G970" s="80">
        <v>20.882905287835861</v>
      </c>
      <c r="H970" s="79">
        <v>-2.29371028409343</v>
      </c>
      <c r="I970" s="80">
        <v>-4.4262212358479101</v>
      </c>
      <c r="J970" s="103">
        <v>4</v>
      </c>
      <c r="K970" s="103">
        <v>0.73366358397943798</v>
      </c>
      <c r="L970" s="103">
        <v>2.068931306822015</v>
      </c>
      <c r="M970" s="103">
        <v>7.9711030936874137</v>
      </c>
    </row>
    <row r="971" spans="1:13" s="81" customFormat="1" x14ac:dyDescent="0.25">
      <c r="A971" s="79">
        <v>968</v>
      </c>
      <c r="B971" s="79">
        <v>52</v>
      </c>
      <c r="C971" s="79">
        <v>52</v>
      </c>
      <c r="D971" s="94"/>
      <c r="E971" s="79">
        <v>1477.767743618316</v>
      </c>
      <c r="F971" s="79">
        <v>89.04911027673738</v>
      </c>
      <c r="G971" s="80">
        <v>16.341980648480074</v>
      </c>
      <c r="H971" s="79">
        <v>-1.5599964957501511</v>
      </c>
      <c r="I971" s="80">
        <v>-5.1599350241911894</v>
      </c>
      <c r="J971" s="103">
        <v>4</v>
      </c>
      <c r="K971" s="103">
        <v>0.57413065503248328</v>
      </c>
      <c r="L971" s="103">
        <v>1.6190484471916029</v>
      </c>
      <c r="M971" s="103">
        <v>5.1727473770839403</v>
      </c>
    </row>
    <row r="972" spans="1:13" s="81" customFormat="1" x14ac:dyDescent="0.25">
      <c r="A972" s="79">
        <v>969</v>
      </c>
      <c r="B972" s="79">
        <v>52</v>
      </c>
      <c r="C972" s="79">
        <v>52</v>
      </c>
      <c r="D972" s="94"/>
      <c r="E972" s="79">
        <v>1477.767743618316</v>
      </c>
      <c r="F972" s="79">
        <v>88.972549983963262</v>
      </c>
      <c r="G972" s="80">
        <v>10.947892429932237</v>
      </c>
      <c r="H972" s="79">
        <v>-2.2839248745972269</v>
      </c>
      <c r="I972" s="80">
        <v>-4.4360066453441132</v>
      </c>
      <c r="J972" s="103">
        <v>4</v>
      </c>
      <c r="K972" s="103">
        <v>0.38462416442812031</v>
      </c>
      <c r="L972" s="103">
        <v>1.084640143687299</v>
      </c>
      <c r="M972" s="103">
        <v>1.806241669516462</v>
      </c>
    </row>
    <row r="973" spans="1:13" s="81" customFormat="1" x14ac:dyDescent="0.25">
      <c r="A973" s="79">
        <v>970</v>
      </c>
      <c r="B973" s="79">
        <v>51</v>
      </c>
      <c r="C973" s="79">
        <v>51</v>
      </c>
      <c r="D973" s="94"/>
      <c r="E973" s="79">
        <v>1449.349133164118</v>
      </c>
      <c r="F973" s="79">
        <v>88.991749957607979</v>
      </c>
      <c r="G973" s="80">
        <v>8.3982376226330953</v>
      </c>
      <c r="H973" s="79">
        <v>-3.0942579210582588</v>
      </c>
      <c r="I973" s="80">
        <v>-3.6256735988830799</v>
      </c>
      <c r="J973" s="103">
        <v>4</v>
      </c>
      <c r="K973" s="103">
        <v>0.29504903788080528</v>
      </c>
      <c r="L973" s="103">
        <v>0.83203828682387082</v>
      </c>
      <c r="M973" s="103">
        <v>0.30652536925726842</v>
      </c>
    </row>
    <row r="974" spans="1:13" s="81" customFormat="1" x14ac:dyDescent="0.25">
      <c r="A974" s="79">
        <v>971</v>
      </c>
      <c r="B974" s="79">
        <v>50</v>
      </c>
      <c r="C974" s="79">
        <v>50</v>
      </c>
      <c r="D974" s="94"/>
      <c r="E974" s="79">
        <v>1420.9305227099201</v>
      </c>
      <c r="F974" s="79">
        <v>89.043060735953745</v>
      </c>
      <c r="G974" s="80">
        <v>0</v>
      </c>
      <c r="H974" s="79">
        <v>0</v>
      </c>
      <c r="I974" s="80">
        <v>-6.7199315199413396</v>
      </c>
      <c r="J974" s="103">
        <v>4</v>
      </c>
      <c r="K974" s="103">
        <v>0</v>
      </c>
      <c r="L974" s="103">
        <v>0</v>
      </c>
      <c r="M974" s="103">
        <v>-4.8542136856714633</v>
      </c>
    </row>
    <row r="975" spans="1:13" s="81" customFormat="1" x14ac:dyDescent="0.25">
      <c r="A975" s="79">
        <v>972</v>
      </c>
      <c r="B975" s="79">
        <v>46.412841796875142</v>
      </c>
      <c r="C975" s="79">
        <v>46.412841796875142</v>
      </c>
      <c r="D975" s="94"/>
      <c r="E975" s="79">
        <v>1318.9884710977319</v>
      </c>
      <c r="F975" s="79">
        <v>88.976406206832891</v>
      </c>
      <c r="G975" s="80">
        <v>0</v>
      </c>
      <c r="H975" s="79">
        <v>-46.172372079402628</v>
      </c>
      <c r="I975" s="80">
        <v>39.452440559461287</v>
      </c>
      <c r="J975" s="103">
        <v>4</v>
      </c>
      <c r="K975" s="103">
        <v>0</v>
      </c>
      <c r="L975" s="103">
        <v>0</v>
      </c>
      <c r="M975" s="103">
        <v>-4.4571109944158289</v>
      </c>
    </row>
    <row r="976" spans="1:13" s="81" customFormat="1" x14ac:dyDescent="0.25">
      <c r="A976" s="79">
        <v>973</v>
      </c>
      <c r="B976" s="79">
        <v>42</v>
      </c>
      <c r="C976" s="79">
        <v>42</v>
      </c>
      <c r="D976" s="94"/>
      <c r="E976" s="79">
        <v>1193.581639076333</v>
      </c>
      <c r="F976" s="79">
        <v>89.020458814487284</v>
      </c>
      <c r="G976" s="80">
        <v>0</v>
      </c>
      <c r="H976" s="79">
        <v>-22.09691884210795</v>
      </c>
      <c r="I976" s="80">
        <v>15.37698732216661</v>
      </c>
      <c r="J976" s="103">
        <v>4</v>
      </c>
      <c r="K976" s="103">
        <v>0</v>
      </c>
      <c r="L976" s="103">
        <v>0</v>
      </c>
      <c r="M976" s="103">
        <v>-3.9834734450598548</v>
      </c>
    </row>
    <row r="977" spans="1:13" s="81" customFormat="1" x14ac:dyDescent="0.25">
      <c r="A977" s="79">
        <v>974</v>
      </c>
      <c r="B977" s="79">
        <v>37</v>
      </c>
      <c r="C977" s="79">
        <v>37</v>
      </c>
      <c r="D977" s="94"/>
      <c r="E977" s="79">
        <v>1426.5880826737589</v>
      </c>
      <c r="F977" s="79">
        <v>89.062159004005821</v>
      </c>
      <c r="G977" s="80">
        <v>0</v>
      </c>
      <c r="H977" s="79">
        <v>-32.220514364275473</v>
      </c>
      <c r="I977" s="80">
        <v>25.500582844334129</v>
      </c>
      <c r="J977" s="103">
        <v>3</v>
      </c>
      <c r="K977" s="103">
        <v>0</v>
      </c>
      <c r="L977" s="103">
        <v>0</v>
      </c>
      <c r="M977" s="103">
        <v>-4.8765882992425764</v>
      </c>
    </row>
    <row r="978" spans="1:13" s="81" customFormat="1" x14ac:dyDescent="0.25">
      <c r="A978" s="79">
        <v>975</v>
      </c>
      <c r="B978" s="79">
        <v>31</v>
      </c>
      <c r="C978" s="79">
        <v>31</v>
      </c>
      <c r="D978" s="94"/>
      <c r="E978" s="79">
        <v>1195.249474672609</v>
      </c>
      <c r="F978" s="79">
        <v>88.910193932516876</v>
      </c>
      <c r="G978" s="80">
        <v>0</v>
      </c>
      <c r="H978" s="79">
        <v>0</v>
      </c>
      <c r="I978" s="80">
        <v>-6.7199315199413396</v>
      </c>
      <c r="J978" s="103">
        <v>3</v>
      </c>
      <c r="K978" s="103">
        <v>0</v>
      </c>
      <c r="L978" s="103">
        <v>0</v>
      </c>
      <c r="M978" s="103">
        <v>-3.9896710846601739</v>
      </c>
    </row>
    <row r="979" spans="1:13" s="81" customFormat="1" x14ac:dyDescent="0.25">
      <c r="A979" s="79">
        <v>976</v>
      </c>
      <c r="B979" s="79">
        <v>25.453125000000121</v>
      </c>
      <c r="C979" s="79">
        <v>25.453125000000121</v>
      </c>
      <c r="D979" s="94"/>
      <c r="E979" s="79">
        <v>1568.2130781413921</v>
      </c>
      <c r="F979" s="79">
        <v>88.888376174161664</v>
      </c>
      <c r="G979" s="80">
        <v>0</v>
      </c>
      <c r="H979" s="79">
        <v>0</v>
      </c>
      <c r="I979" s="80">
        <v>-6.7199315199413396</v>
      </c>
      <c r="J979" s="103">
        <v>2</v>
      </c>
      <c r="K979" s="103">
        <v>0</v>
      </c>
      <c r="L979" s="103">
        <v>0</v>
      </c>
      <c r="M979" s="103">
        <v>-5.4489013435612748</v>
      </c>
    </row>
    <row r="980" spans="1:13" s="81" customFormat="1" x14ac:dyDescent="0.25">
      <c r="A980" s="79">
        <v>977</v>
      </c>
      <c r="B980" s="79">
        <v>21</v>
      </c>
      <c r="C980" s="79">
        <v>21</v>
      </c>
      <c r="D980" s="94"/>
      <c r="E980" s="79">
        <v>1293.8479908054151</v>
      </c>
      <c r="F980" s="79">
        <v>88.916552422693641</v>
      </c>
      <c r="G980" s="80">
        <v>0</v>
      </c>
      <c r="H980" s="79">
        <v>-3.583898400854431</v>
      </c>
      <c r="I980" s="80">
        <v>-3.1360331190869091</v>
      </c>
      <c r="J980" s="103">
        <v>2</v>
      </c>
      <c r="K980" s="103">
        <v>0</v>
      </c>
      <c r="L980" s="103">
        <v>0</v>
      </c>
      <c r="M980" s="103">
        <v>-4.3608880603053057</v>
      </c>
    </row>
    <row r="981" spans="1:13" s="81" customFormat="1" x14ac:dyDescent="0.25">
      <c r="A981" s="79">
        <v>978</v>
      </c>
      <c r="B981" s="79">
        <v>17</v>
      </c>
      <c r="C981" s="79">
        <v>17</v>
      </c>
      <c r="D981" s="94"/>
      <c r="E981" s="79">
        <v>1047.400754461526</v>
      </c>
      <c r="F981" s="79">
        <v>88.95051102100058</v>
      </c>
      <c r="G981" s="80">
        <v>0</v>
      </c>
      <c r="H981" s="79">
        <v>-3.0835439185223961</v>
      </c>
      <c r="I981" s="80">
        <v>-3.636387601418944</v>
      </c>
      <c r="J981" s="103">
        <v>2</v>
      </c>
      <c r="K981" s="103">
        <v>0</v>
      </c>
      <c r="L981" s="103">
        <v>0</v>
      </c>
      <c r="M981" s="103">
        <v>-3.4501151989623309</v>
      </c>
    </row>
    <row r="982" spans="1:13" s="81" customFormat="1" x14ac:dyDescent="0.25">
      <c r="A982" s="79">
        <v>979</v>
      </c>
      <c r="B982" s="79">
        <v>14.490356445312621</v>
      </c>
      <c r="C982" s="79">
        <v>14.490356445312621</v>
      </c>
      <c r="D982" s="94"/>
      <c r="E982" s="79">
        <v>892.77707489628642</v>
      </c>
      <c r="F982" s="79">
        <v>88.965147393982093</v>
      </c>
      <c r="G982" s="80">
        <v>2.1100314599798227E-2</v>
      </c>
      <c r="H982" s="79">
        <v>-5.0787289658844026</v>
      </c>
      <c r="I982" s="80">
        <v>-1.641202554056937</v>
      </c>
      <c r="J982" s="103">
        <v>2</v>
      </c>
      <c r="K982" s="103">
        <v>7.4130166368177347E-4</v>
      </c>
      <c r="L982" s="103">
        <v>2.0904706915826012E-3</v>
      </c>
      <c r="M982" s="103">
        <v>-2.9052775892733949</v>
      </c>
    </row>
    <row r="983" spans="1:13" s="81" customFormat="1" x14ac:dyDescent="0.25">
      <c r="A983" s="79">
        <v>980</v>
      </c>
      <c r="B983" s="79">
        <v>12</v>
      </c>
      <c r="C983" s="79">
        <v>12</v>
      </c>
      <c r="D983" s="94"/>
      <c r="E983" s="79">
        <v>1429.2369980325509</v>
      </c>
      <c r="F983" s="79">
        <v>89.002989625111866</v>
      </c>
      <c r="G983" s="80">
        <v>6.0193468765617233</v>
      </c>
      <c r="H983" s="79">
        <v>-2.613223457008035</v>
      </c>
      <c r="I983" s="80">
        <v>-4.1067080629333041</v>
      </c>
      <c r="J983" s="103">
        <v>1</v>
      </c>
      <c r="K983" s="103">
        <v>0.21147323812487431</v>
      </c>
      <c r="L983" s="103">
        <v>0.59635453151214535</v>
      </c>
      <c r="M983" s="103">
        <v>-1.1210907782160759</v>
      </c>
    </row>
    <row r="984" spans="1:13" s="81" customFormat="1" x14ac:dyDescent="0.25">
      <c r="A984" s="79">
        <v>981</v>
      </c>
      <c r="B984" s="79">
        <v>11</v>
      </c>
      <c r="C984" s="79">
        <v>11</v>
      </c>
      <c r="D984" s="94"/>
      <c r="E984" s="79">
        <v>1310.1339148631721</v>
      </c>
      <c r="F984" s="79">
        <v>89.043091790170919</v>
      </c>
      <c r="G984" s="80">
        <v>6.4057476935436704</v>
      </c>
      <c r="H984" s="79">
        <v>-41.763641776374733</v>
      </c>
      <c r="I984" s="80">
        <v>35.043710256433393</v>
      </c>
      <c r="J984" s="103">
        <v>1</v>
      </c>
      <c r="K984" s="103">
        <v>0.22504837071931691</v>
      </c>
      <c r="L984" s="103">
        <v>0.63463640542847355</v>
      </c>
      <c r="M984" s="103">
        <v>-0.43269642415413101</v>
      </c>
    </row>
    <row r="985" spans="1:13" s="81" customFormat="1" x14ac:dyDescent="0.25">
      <c r="A985" s="79">
        <v>982</v>
      </c>
      <c r="B985" s="79">
        <v>8</v>
      </c>
      <c r="C985" s="79">
        <v>8</v>
      </c>
      <c r="D985" s="94"/>
      <c r="E985" s="79">
        <v>952.82466535503374</v>
      </c>
      <c r="F985" s="79">
        <v>89.013534104765498</v>
      </c>
      <c r="G985" s="80">
        <v>1.3597609491947982</v>
      </c>
      <c r="H985" s="79">
        <v>0</v>
      </c>
      <c r="I985" s="80">
        <v>-6.7199315199413396</v>
      </c>
      <c r="J985" s="103">
        <v>1</v>
      </c>
      <c r="K985" s="103">
        <v>4.7771470376903782E-2</v>
      </c>
      <c r="L985" s="103">
        <v>0.13471554646286871</v>
      </c>
      <c r="M985" s="103">
        <v>-2.2967581980518141</v>
      </c>
    </row>
    <row r="986" spans="1:13" s="81" customFormat="1" x14ac:dyDescent="0.25">
      <c r="A986" s="79">
        <v>983</v>
      </c>
      <c r="B986" s="79">
        <v>5</v>
      </c>
      <c r="C986" s="79">
        <v>5</v>
      </c>
      <c r="D986" s="94"/>
      <c r="E986" s="79">
        <v>800</v>
      </c>
      <c r="F986" s="79">
        <v>89.05137633589527</v>
      </c>
      <c r="G986" s="80">
        <v>2.412313029828248</v>
      </c>
      <c r="H986" s="79">
        <v>0</v>
      </c>
      <c r="I986" s="80">
        <v>-6.7199315199413396</v>
      </c>
      <c r="J986" s="103">
        <v>1</v>
      </c>
      <c r="K986" s="103">
        <v>8.4750000000000006E-2</v>
      </c>
      <c r="L986" s="103">
        <v>0.23899500000000001</v>
      </c>
      <c r="M986" s="103">
        <v>-1.112574560298405</v>
      </c>
    </row>
    <row r="987" spans="1:13" s="81" customFormat="1" x14ac:dyDescent="0.25">
      <c r="A987" s="79">
        <v>984</v>
      </c>
      <c r="B987" s="79">
        <v>3</v>
      </c>
      <c r="C987" s="79">
        <v>3</v>
      </c>
      <c r="D987" s="94"/>
      <c r="E987" s="79">
        <v>800</v>
      </c>
      <c r="F987" s="79">
        <v>89.072823858601353</v>
      </c>
      <c r="G987" s="80">
        <v>2.412313029828248</v>
      </c>
      <c r="H987" s="79">
        <v>0</v>
      </c>
      <c r="I987" s="80">
        <v>-6.7199315199413396</v>
      </c>
      <c r="J987" s="103">
        <v>1</v>
      </c>
      <c r="K987" s="103">
        <v>8.4750000000000006E-2</v>
      </c>
      <c r="L987" s="103">
        <v>0.23899500000000001</v>
      </c>
      <c r="M987" s="103">
        <v>-0.20867707123162399</v>
      </c>
    </row>
    <row r="988" spans="1:13" s="81" customFormat="1" x14ac:dyDescent="0.25">
      <c r="A988" s="79">
        <v>985</v>
      </c>
      <c r="B988" s="79">
        <v>2</v>
      </c>
      <c r="C988" s="79">
        <v>2</v>
      </c>
      <c r="D988" s="94"/>
      <c r="E988" s="79">
        <v>800</v>
      </c>
      <c r="F988" s="79">
        <v>89.1031297400135</v>
      </c>
      <c r="G988" s="80">
        <v>2.412313029828248</v>
      </c>
      <c r="H988" s="79">
        <v>0</v>
      </c>
      <c r="I988" s="80">
        <v>-6.7199315199413396</v>
      </c>
      <c r="J988" s="103">
        <v>1</v>
      </c>
      <c r="K988" s="103">
        <v>8.4750000000000006E-2</v>
      </c>
      <c r="L988" s="103">
        <v>0.23899500000000001</v>
      </c>
      <c r="M988" s="103">
        <v>-0.2289725160698948</v>
      </c>
    </row>
    <row r="989" spans="1:13" s="81" customFormat="1" x14ac:dyDescent="0.25">
      <c r="A989" s="79">
        <v>986</v>
      </c>
      <c r="B989" s="79">
        <v>0</v>
      </c>
      <c r="C989" s="79">
        <v>0</v>
      </c>
      <c r="D989" s="94"/>
      <c r="E989" s="79">
        <v>800</v>
      </c>
      <c r="F989" s="79">
        <v>89.12064441535523</v>
      </c>
      <c r="G989" s="80">
        <v>2.412313029828248</v>
      </c>
      <c r="H989" s="79">
        <v>-0.21367129970809179</v>
      </c>
      <c r="I989" s="80">
        <v>-6.5062602202332478</v>
      </c>
      <c r="J989" s="103">
        <v>1</v>
      </c>
      <c r="K989" s="103">
        <v>8.4750000000000006E-2</v>
      </c>
      <c r="L989" s="103">
        <v>0.23899500000000001</v>
      </c>
      <c r="M989" s="103">
        <v>4.635225469051521E-2</v>
      </c>
    </row>
    <row r="990" spans="1:13" s="81" customFormat="1" x14ac:dyDescent="0.25">
      <c r="A990" s="79">
        <v>987</v>
      </c>
      <c r="B990" s="79">
        <v>0</v>
      </c>
      <c r="C990" s="79">
        <v>0</v>
      </c>
      <c r="D990" s="94"/>
      <c r="E990" s="79">
        <v>800</v>
      </c>
      <c r="F990" s="79">
        <v>89.150950296767377</v>
      </c>
      <c r="G990" s="80">
        <v>2.412313029828248</v>
      </c>
      <c r="H990" s="79">
        <v>-4.4968804482348039</v>
      </c>
      <c r="I990" s="80">
        <v>-2.2230510717065362</v>
      </c>
      <c r="J990" s="103">
        <v>1</v>
      </c>
      <c r="K990" s="103">
        <v>8.4750000000000006E-2</v>
      </c>
      <c r="L990" s="103">
        <v>0.23899500000000001</v>
      </c>
      <c r="M990" s="103">
        <v>0.1358437123985779</v>
      </c>
    </row>
    <row r="991" spans="1:13" s="81" customFormat="1" x14ac:dyDescent="0.25">
      <c r="A991" s="79">
        <v>988</v>
      </c>
      <c r="B991" s="79">
        <v>0</v>
      </c>
      <c r="C991" s="79">
        <v>0</v>
      </c>
      <c r="D991" s="94"/>
      <c r="E991" s="79">
        <v>800</v>
      </c>
      <c r="F991" s="79">
        <v>89.182589341852776</v>
      </c>
      <c r="G991" s="80">
        <v>2.412313029828248</v>
      </c>
      <c r="H991" s="79">
        <v>-4.4968804482348039</v>
      </c>
      <c r="I991" s="80">
        <v>-2.2230510717065362</v>
      </c>
      <c r="J991" s="103">
        <v>1</v>
      </c>
      <c r="K991" s="103">
        <v>8.4750000000000006E-2</v>
      </c>
      <c r="L991" s="103">
        <v>0.23899500000000001</v>
      </c>
      <c r="M991" s="103">
        <v>0.1358437123985779</v>
      </c>
    </row>
    <row r="992" spans="1:13" s="81" customFormat="1" x14ac:dyDescent="0.25">
      <c r="A992" s="79">
        <v>989</v>
      </c>
      <c r="B992" s="79">
        <v>0</v>
      </c>
      <c r="C992" s="79">
        <v>0</v>
      </c>
      <c r="D992" s="94"/>
      <c r="E992" s="79">
        <v>800</v>
      </c>
      <c r="F992" s="79">
        <v>89.194117607097141</v>
      </c>
      <c r="G992" s="80">
        <v>2.412313029828248</v>
      </c>
      <c r="H992" s="79">
        <v>-4.4968804482348039</v>
      </c>
      <c r="I992" s="80">
        <v>-2.2230510717065362</v>
      </c>
      <c r="J992" s="103">
        <v>1</v>
      </c>
      <c r="K992" s="103">
        <v>8.4750000000000006E-2</v>
      </c>
      <c r="L992" s="103">
        <v>0.23899500000000001</v>
      </c>
      <c r="M992" s="103">
        <v>0.1358437123985779</v>
      </c>
    </row>
    <row r="993" spans="1:13" s="81" customFormat="1" x14ac:dyDescent="0.25">
      <c r="A993" s="79">
        <v>990</v>
      </c>
      <c r="B993" s="79">
        <v>0</v>
      </c>
      <c r="C993" s="79">
        <v>0</v>
      </c>
      <c r="D993" s="94"/>
      <c r="E993" s="79">
        <v>800</v>
      </c>
      <c r="F993" s="79">
        <v>89.202804881342217</v>
      </c>
      <c r="G993" s="80">
        <v>2.412313029828248</v>
      </c>
      <c r="H993" s="79">
        <v>-4.4968804482348039</v>
      </c>
      <c r="I993" s="80">
        <v>-2.2230510717065362</v>
      </c>
      <c r="J993" s="103">
        <v>1</v>
      </c>
      <c r="K993" s="103">
        <v>8.4750000000000006E-2</v>
      </c>
      <c r="L993" s="103">
        <v>0.23899500000000001</v>
      </c>
      <c r="M993" s="103">
        <v>0.1358437123985779</v>
      </c>
    </row>
    <row r="994" spans="1:13" s="81" customFormat="1" x14ac:dyDescent="0.25">
      <c r="A994" s="79">
        <v>991</v>
      </c>
      <c r="B994" s="79">
        <v>0</v>
      </c>
      <c r="C994" s="79">
        <v>0</v>
      </c>
      <c r="D994" s="94"/>
      <c r="E994" s="79">
        <v>800</v>
      </c>
      <c r="F994" s="79">
        <v>89.230653294373923</v>
      </c>
      <c r="G994" s="80">
        <v>2.412313029828248</v>
      </c>
      <c r="H994" s="79">
        <v>-4.4968804482348039</v>
      </c>
      <c r="I994" s="80">
        <v>-2.2230510717065362</v>
      </c>
      <c r="J994" s="103">
        <v>1</v>
      </c>
      <c r="K994" s="103">
        <v>8.4750000000000006E-2</v>
      </c>
      <c r="L994" s="103">
        <v>0.23899500000000001</v>
      </c>
      <c r="M994" s="103">
        <v>0.1358437123985779</v>
      </c>
    </row>
    <row r="995" spans="1:13" s="81" customFormat="1" x14ac:dyDescent="0.25">
      <c r="A995" s="79">
        <v>992</v>
      </c>
      <c r="B995" s="79">
        <v>0</v>
      </c>
      <c r="C995" s="79">
        <v>0</v>
      </c>
      <c r="D995" s="94"/>
      <c r="E995" s="79">
        <v>800</v>
      </c>
      <c r="F995" s="79">
        <v>89.239340568618999</v>
      </c>
      <c r="G995" s="80">
        <v>2.412313029828248</v>
      </c>
      <c r="H995" s="79">
        <v>-4.4968804482348039</v>
      </c>
      <c r="I995" s="80">
        <v>-2.2230510717065362</v>
      </c>
      <c r="J995" s="103">
        <v>1</v>
      </c>
      <c r="K995" s="103">
        <v>8.4750000000000006E-2</v>
      </c>
      <c r="L995" s="103">
        <v>0.23899500000000001</v>
      </c>
      <c r="M995" s="103">
        <v>0.1358437123985779</v>
      </c>
    </row>
    <row r="996" spans="1:13" s="81" customFormat="1" x14ac:dyDescent="0.25">
      <c r="A996" s="79">
        <v>993</v>
      </c>
      <c r="B996" s="79">
        <v>0</v>
      </c>
      <c r="C996" s="79">
        <v>0</v>
      </c>
      <c r="D996" s="94"/>
      <c r="E996" s="79">
        <v>800</v>
      </c>
      <c r="F996" s="79">
        <v>89.248027842864076</v>
      </c>
      <c r="G996" s="80">
        <v>2.412313029828248</v>
      </c>
      <c r="H996" s="79">
        <v>-4.4968804482348039</v>
      </c>
      <c r="I996" s="80">
        <v>-2.2230510717065362</v>
      </c>
      <c r="J996" s="103">
        <v>1</v>
      </c>
      <c r="K996" s="103">
        <v>8.4750000000000006E-2</v>
      </c>
      <c r="L996" s="103">
        <v>0.23899500000000001</v>
      </c>
      <c r="M996" s="103">
        <v>0.1358437123985779</v>
      </c>
    </row>
    <row r="997" spans="1:13" s="81" customFormat="1" x14ac:dyDescent="0.25">
      <c r="A997" s="79">
        <v>994</v>
      </c>
      <c r="B997" s="79">
        <v>0</v>
      </c>
      <c r="C997" s="79">
        <v>0</v>
      </c>
      <c r="D997" s="94"/>
      <c r="E997" s="79">
        <v>800</v>
      </c>
      <c r="F997" s="79">
        <v>89.256715117109152</v>
      </c>
      <c r="G997" s="80">
        <v>2.412313029828248</v>
      </c>
      <c r="H997" s="79">
        <v>-4.4968804482348039</v>
      </c>
      <c r="I997" s="80">
        <v>-2.2230510717065362</v>
      </c>
      <c r="J997" s="103">
        <v>1</v>
      </c>
      <c r="K997" s="103">
        <v>8.4750000000000006E-2</v>
      </c>
      <c r="L997" s="103">
        <v>0.23899500000000001</v>
      </c>
      <c r="M997" s="103">
        <v>0.1358437123985779</v>
      </c>
    </row>
    <row r="998" spans="1:13" s="81" customFormat="1" x14ac:dyDescent="0.25">
      <c r="A998" s="79">
        <v>995</v>
      </c>
      <c r="B998" s="79">
        <v>0</v>
      </c>
      <c r="C998" s="79">
        <v>0</v>
      </c>
      <c r="D998" s="94"/>
      <c r="E998" s="79">
        <v>800</v>
      </c>
      <c r="F998" s="79">
        <v>89.265402391354229</v>
      </c>
      <c r="G998" s="80">
        <v>2.412313029828248</v>
      </c>
      <c r="H998" s="79">
        <v>-4.4968804482348039</v>
      </c>
      <c r="I998" s="80">
        <v>-2.2230510717065362</v>
      </c>
      <c r="J998" s="103">
        <v>1</v>
      </c>
      <c r="K998" s="103">
        <v>8.4750000000000006E-2</v>
      </c>
      <c r="L998" s="103">
        <v>0.23899500000000001</v>
      </c>
      <c r="M998" s="103">
        <v>0.1358437123985779</v>
      </c>
    </row>
    <row r="999" spans="1:13" s="81" customFormat="1" x14ac:dyDescent="0.25">
      <c r="A999" s="79">
        <v>996</v>
      </c>
      <c r="B999" s="79">
        <v>0</v>
      </c>
      <c r="C999" s="79">
        <v>0</v>
      </c>
      <c r="D999" s="94"/>
      <c r="E999" s="79">
        <v>800</v>
      </c>
      <c r="F999" s="79">
        <v>89.274089665599305</v>
      </c>
      <c r="G999" s="80">
        <v>2.412313029828248</v>
      </c>
      <c r="H999" s="79">
        <v>-4.4968804482348039</v>
      </c>
      <c r="I999" s="80">
        <v>-2.2230510717065362</v>
      </c>
      <c r="J999" s="103">
        <v>1</v>
      </c>
      <c r="K999" s="103">
        <v>8.4750000000000006E-2</v>
      </c>
      <c r="L999" s="103">
        <v>0.23899500000000001</v>
      </c>
      <c r="M999" s="103">
        <v>0.1358437123985779</v>
      </c>
    </row>
    <row r="1000" spans="1:13" s="81" customFormat="1" x14ac:dyDescent="0.25">
      <c r="A1000" s="79">
        <v>997</v>
      </c>
      <c r="B1000" s="79">
        <v>0</v>
      </c>
      <c r="C1000" s="79">
        <v>0</v>
      </c>
      <c r="D1000" s="94"/>
      <c r="E1000" s="79">
        <v>800</v>
      </c>
      <c r="F1000" s="79">
        <v>89.282776939844382</v>
      </c>
      <c r="G1000" s="80">
        <v>2.412313029828248</v>
      </c>
      <c r="H1000" s="79">
        <v>-4.8157284635800268</v>
      </c>
      <c r="I1000" s="80">
        <v>-1.904203056361313</v>
      </c>
      <c r="J1000" s="103">
        <v>1</v>
      </c>
      <c r="K1000" s="103">
        <v>8.4750000000000006E-2</v>
      </c>
      <c r="L1000" s="103">
        <v>0.23899500000000001</v>
      </c>
      <c r="M1000" s="103">
        <v>0.14250558033243349</v>
      </c>
    </row>
    <row r="1001" spans="1:13" s="81" customFormat="1" x14ac:dyDescent="0.25">
      <c r="A1001" s="79">
        <v>998</v>
      </c>
      <c r="B1001" s="79">
        <v>0</v>
      </c>
      <c r="C1001" s="79">
        <v>0</v>
      </c>
      <c r="D1001" s="94"/>
      <c r="E1001" s="79">
        <v>800</v>
      </c>
      <c r="F1001" s="79">
        <v>89.291464214089459</v>
      </c>
      <c r="G1001" s="80">
        <v>2.412313029828248</v>
      </c>
      <c r="H1001" s="79">
        <v>-4.8157284635800268</v>
      </c>
      <c r="I1001" s="80">
        <v>-1.904203056361313</v>
      </c>
      <c r="J1001" s="103">
        <v>1</v>
      </c>
      <c r="K1001" s="103">
        <v>8.4750000000000006E-2</v>
      </c>
      <c r="L1001" s="103">
        <v>0.23899500000000001</v>
      </c>
      <c r="M1001" s="103">
        <v>0.14250558033243349</v>
      </c>
    </row>
    <row r="1002" spans="1:13" s="81" customFormat="1" x14ac:dyDescent="0.25">
      <c r="A1002" s="79">
        <v>999</v>
      </c>
      <c r="B1002" s="79">
        <v>0</v>
      </c>
      <c r="C1002" s="79">
        <v>0</v>
      </c>
      <c r="D1002" s="94"/>
      <c r="E1002" s="79">
        <v>800</v>
      </c>
      <c r="F1002" s="79">
        <v>89.300151488334535</v>
      </c>
      <c r="G1002" s="80">
        <v>2.412313029828248</v>
      </c>
      <c r="H1002" s="79">
        <v>-4.8157284635800268</v>
      </c>
      <c r="I1002" s="80">
        <v>-1.904203056361313</v>
      </c>
      <c r="J1002" s="103">
        <v>1</v>
      </c>
      <c r="K1002" s="103">
        <v>8.4750000000000006E-2</v>
      </c>
      <c r="L1002" s="103">
        <v>0.23899500000000001</v>
      </c>
      <c r="M1002" s="103">
        <v>0.14250558033243349</v>
      </c>
    </row>
    <row r="1003" spans="1:13" s="81" customFormat="1" x14ac:dyDescent="0.25">
      <c r="A1003" s="79">
        <v>1000</v>
      </c>
      <c r="B1003" s="79">
        <v>0</v>
      </c>
      <c r="C1003" s="79">
        <v>0</v>
      </c>
      <c r="D1003" s="94"/>
      <c r="E1003" s="79">
        <v>800</v>
      </c>
      <c r="F1003" s="79">
        <v>89.308838762579612</v>
      </c>
      <c r="G1003" s="80">
        <v>2.412313029828248</v>
      </c>
      <c r="H1003" s="79">
        <v>-4.8157284635800268</v>
      </c>
      <c r="I1003" s="80">
        <v>-1.904203056361313</v>
      </c>
      <c r="J1003" s="103">
        <v>1</v>
      </c>
      <c r="K1003" s="103">
        <v>8.4750000000000006E-2</v>
      </c>
      <c r="L1003" s="103">
        <v>0.23899500000000001</v>
      </c>
      <c r="M1003" s="103">
        <v>0.14250558033243349</v>
      </c>
    </row>
    <row r="1004" spans="1:13" s="81" customFormat="1" x14ac:dyDescent="0.25">
      <c r="A1004" s="79">
        <v>1001</v>
      </c>
      <c r="B1004" s="79">
        <v>0</v>
      </c>
      <c r="C1004" s="79">
        <v>0</v>
      </c>
      <c r="D1004" s="94"/>
      <c r="E1004" s="79">
        <v>800</v>
      </c>
      <c r="F1004" s="79">
        <v>89.317526036824688</v>
      </c>
      <c r="G1004" s="80">
        <v>2.412313029828248</v>
      </c>
      <c r="H1004" s="79">
        <v>-4.8157284635800268</v>
      </c>
      <c r="I1004" s="80">
        <v>-1.904203056361313</v>
      </c>
      <c r="J1004" s="103">
        <v>1</v>
      </c>
      <c r="K1004" s="103">
        <v>8.4750000000000006E-2</v>
      </c>
      <c r="L1004" s="103">
        <v>0.23899500000000001</v>
      </c>
      <c r="M1004" s="103">
        <v>0.14250558033243349</v>
      </c>
    </row>
    <row r="1005" spans="1:13" s="81" customFormat="1" x14ac:dyDescent="0.25">
      <c r="A1005" s="79">
        <v>1002</v>
      </c>
      <c r="B1005" s="79">
        <v>0</v>
      </c>
      <c r="C1005" s="79">
        <v>0</v>
      </c>
      <c r="D1005" s="94"/>
      <c r="E1005" s="79">
        <v>800</v>
      </c>
      <c r="F1005" s="79">
        <v>89.326213311069765</v>
      </c>
      <c r="G1005" s="80">
        <v>2.412313029828248</v>
      </c>
      <c r="H1005" s="79">
        <v>-4.8157284635800268</v>
      </c>
      <c r="I1005" s="80">
        <v>-1.904203056361313</v>
      </c>
      <c r="J1005" s="103">
        <v>1</v>
      </c>
      <c r="K1005" s="103">
        <v>8.4750000000000006E-2</v>
      </c>
      <c r="L1005" s="103">
        <v>0.23899500000000001</v>
      </c>
      <c r="M1005" s="103">
        <v>0.14250558033243349</v>
      </c>
    </row>
    <row r="1006" spans="1:13" s="81" customFormat="1" x14ac:dyDescent="0.25">
      <c r="A1006" s="79">
        <v>1003</v>
      </c>
      <c r="B1006" s="79">
        <v>0</v>
      </c>
      <c r="C1006" s="79">
        <v>0</v>
      </c>
      <c r="D1006" s="94"/>
      <c r="E1006" s="79">
        <v>800</v>
      </c>
      <c r="F1006" s="79">
        <v>89.334900585314841</v>
      </c>
      <c r="G1006" s="80">
        <v>2.412313029828248</v>
      </c>
      <c r="H1006" s="79">
        <v>-4.8157284635800268</v>
      </c>
      <c r="I1006" s="80">
        <v>-1.904203056361313</v>
      </c>
      <c r="J1006" s="103">
        <v>1</v>
      </c>
      <c r="K1006" s="103">
        <v>8.4750000000000006E-2</v>
      </c>
      <c r="L1006" s="103">
        <v>0.23899500000000001</v>
      </c>
      <c r="M1006" s="103">
        <v>0.14250558033243349</v>
      </c>
    </row>
    <row r="1007" spans="1:13" s="81" customFormat="1" x14ac:dyDescent="0.25">
      <c r="A1007" s="79">
        <v>1004</v>
      </c>
      <c r="B1007" s="79">
        <v>0</v>
      </c>
      <c r="C1007" s="79">
        <v>0</v>
      </c>
      <c r="D1007" s="94"/>
      <c r="E1007" s="79">
        <v>800</v>
      </c>
      <c r="F1007" s="79">
        <v>89.343587859559918</v>
      </c>
      <c r="G1007" s="80">
        <v>2.412313029828248</v>
      </c>
      <c r="H1007" s="79">
        <v>-4.8157284635800268</v>
      </c>
      <c r="I1007" s="80">
        <v>-1.904203056361313</v>
      </c>
      <c r="J1007" s="103">
        <v>1</v>
      </c>
      <c r="K1007" s="103">
        <v>8.4750000000000006E-2</v>
      </c>
      <c r="L1007" s="103">
        <v>0.23899500000000001</v>
      </c>
      <c r="M1007" s="103">
        <v>0.14250558033243349</v>
      </c>
    </row>
    <row r="1008" spans="1:13" s="81" customFormat="1" x14ac:dyDescent="0.25">
      <c r="A1008" s="79">
        <v>1005</v>
      </c>
      <c r="B1008" s="79">
        <v>0</v>
      </c>
      <c r="C1008" s="79">
        <v>0</v>
      </c>
      <c r="D1008" s="94"/>
      <c r="E1008" s="79">
        <v>800</v>
      </c>
      <c r="F1008" s="79">
        <v>89.352275133804994</v>
      </c>
      <c r="G1008" s="80">
        <v>2.412313029828248</v>
      </c>
      <c r="H1008" s="79">
        <v>-4.8157284635800268</v>
      </c>
      <c r="I1008" s="80">
        <v>-1.904203056361313</v>
      </c>
      <c r="J1008" s="103">
        <v>1</v>
      </c>
      <c r="K1008" s="103">
        <v>8.4750000000000006E-2</v>
      </c>
      <c r="L1008" s="103">
        <v>0.23899500000000001</v>
      </c>
      <c r="M1008" s="103">
        <v>0.14250558033243349</v>
      </c>
    </row>
    <row r="1009" spans="1:13" s="81" customFormat="1" x14ac:dyDescent="0.25">
      <c r="A1009" s="79">
        <v>1006</v>
      </c>
      <c r="B1009" s="79">
        <v>0</v>
      </c>
      <c r="C1009" s="79">
        <v>0</v>
      </c>
      <c r="D1009" s="94"/>
      <c r="E1009" s="79">
        <v>800</v>
      </c>
      <c r="F1009" s="79">
        <v>89.360962408050071</v>
      </c>
      <c r="G1009" s="80">
        <v>2.412313029828248</v>
      </c>
      <c r="H1009" s="79">
        <v>-4.8157284635800268</v>
      </c>
      <c r="I1009" s="80">
        <v>-1.904203056361313</v>
      </c>
      <c r="J1009" s="103">
        <v>1</v>
      </c>
      <c r="K1009" s="103">
        <v>8.4750000000000006E-2</v>
      </c>
      <c r="L1009" s="103">
        <v>0.23899500000000001</v>
      </c>
      <c r="M1009" s="103">
        <v>0.14250558033243349</v>
      </c>
    </row>
    <row r="1010" spans="1:13" s="81" customFormat="1" x14ac:dyDescent="0.25">
      <c r="A1010" s="79">
        <v>1007</v>
      </c>
      <c r="B1010" s="79">
        <v>0</v>
      </c>
      <c r="C1010" s="79">
        <v>0</v>
      </c>
      <c r="D1010" s="94"/>
      <c r="E1010" s="79">
        <v>800</v>
      </c>
      <c r="F1010" s="79">
        <v>89.369649682295147</v>
      </c>
      <c r="G1010" s="80">
        <v>2.412313029828248</v>
      </c>
      <c r="H1010" s="79">
        <v>-4.8157284635800268</v>
      </c>
      <c r="I1010" s="80">
        <v>-1.904203056361313</v>
      </c>
      <c r="J1010" s="103">
        <v>1</v>
      </c>
      <c r="K1010" s="103">
        <v>8.4750000000000006E-2</v>
      </c>
      <c r="L1010" s="103">
        <v>0.23899500000000001</v>
      </c>
      <c r="M1010" s="103">
        <v>0.14250558033243349</v>
      </c>
    </row>
    <row r="1011" spans="1:13" s="81" customFormat="1" x14ac:dyDescent="0.25">
      <c r="A1011" s="79">
        <v>1008</v>
      </c>
      <c r="B1011" s="79">
        <v>0</v>
      </c>
      <c r="C1011" s="79">
        <v>0</v>
      </c>
      <c r="D1011" s="94"/>
      <c r="E1011" s="79">
        <v>800</v>
      </c>
      <c r="F1011" s="79">
        <v>89.378336956540224</v>
      </c>
      <c r="G1011" s="80">
        <v>2.412313029828248</v>
      </c>
      <c r="H1011" s="79">
        <v>-4.8157284635800268</v>
      </c>
      <c r="I1011" s="80">
        <v>-1.904203056361313</v>
      </c>
      <c r="J1011" s="103">
        <v>1</v>
      </c>
      <c r="K1011" s="103">
        <v>8.4750000000000006E-2</v>
      </c>
      <c r="L1011" s="103">
        <v>0.23899500000000001</v>
      </c>
      <c r="M1011" s="103">
        <v>0.14250558033243349</v>
      </c>
    </row>
    <row r="1012" spans="1:13" s="81" customFormat="1" x14ac:dyDescent="0.25">
      <c r="A1012" s="79">
        <v>1009</v>
      </c>
      <c r="B1012" s="79">
        <v>0</v>
      </c>
      <c r="C1012" s="79">
        <v>0</v>
      </c>
      <c r="D1012" s="94"/>
      <c r="E1012" s="79">
        <v>800</v>
      </c>
      <c r="F1012" s="79">
        <v>89.3870242307853</v>
      </c>
      <c r="G1012" s="80">
        <v>2.412313029828248</v>
      </c>
      <c r="H1012" s="79">
        <v>-4.8157284635800268</v>
      </c>
      <c r="I1012" s="80">
        <v>-1.904203056361313</v>
      </c>
      <c r="J1012" s="103">
        <v>1</v>
      </c>
      <c r="K1012" s="103">
        <v>8.4750000000000006E-2</v>
      </c>
      <c r="L1012" s="103">
        <v>0.23899500000000001</v>
      </c>
      <c r="M1012" s="103">
        <v>0.14250558033243349</v>
      </c>
    </row>
    <row r="1013" spans="1:13" s="81" customFormat="1" x14ac:dyDescent="0.25">
      <c r="A1013" s="79">
        <v>1010</v>
      </c>
      <c r="B1013" s="79">
        <v>0</v>
      </c>
      <c r="C1013" s="79">
        <v>0</v>
      </c>
      <c r="D1013" s="94"/>
      <c r="E1013" s="79">
        <v>800</v>
      </c>
      <c r="F1013" s="79">
        <v>89.395711505030377</v>
      </c>
      <c r="G1013" s="80">
        <v>2.412313029828248</v>
      </c>
      <c r="H1013" s="79">
        <v>-4.2005818674134154</v>
      </c>
      <c r="I1013" s="80">
        <v>-2.5193496525279251</v>
      </c>
      <c r="J1013" s="103">
        <v>1</v>
      </c>
      <c r="K1013" s="103">
        <v>8.4750000000000006E-2</v>
      </c>
      <c r="L1013" s="103">
        <v>0.23899500000000001</v>
      </c>
      <c r="M1013" s="103">
        <v>0.12965298227192579</v>
      </c>
    </row>
    <row r="1014" spans="1:13" s="81" customFormat="1" x14ac:dyDescent="0.25">
      <c r="A1014" s="79">
        <v>1011</v>
      </c>
      <c r="B1014" s="79">
        <v>0</v>
      </c>
      <c r="C1014" s="79">
        <v>0</v>
      </c>
      <c r="D1014" s="94"/>
      <c r="E1014" s="79">
        <v>800</v>
      </c>
      <c r="F1014" s="79">
        <v>89.404398779275454</v>
      </c>
      <c r="G1014" s="80">
        <v>2.412313029828248</v>
      </c>
      <c r="H1014" s="79">
        <v>-2.0728045340884109</v>
      </c>
      <c r="I1014" s="80">
        <v>-4.6471269858529283</v>
      </c>
      <c r="J1014" s="103">
        <v>1</v>
      </c>
      <c r="K1014" s="103">
        <v>8.4750000000000006E-2</v>
      </c>
      <c r="L1014" s="103">
        <v>0.23899500000000001</v>
      </c>
      <c r="M1014" s="103">
        <v>8.5196153610424E-2</v>
      </c>
    </row>
    <row r="1015" spans="1:13" s="81" customFormat="1" x14ac:dyDescent="0.25">
      <c r="A1015" s="79">
        <v>1012</v>
      </c>
      <c r="B1015" s="79">
        <v>0</v>
      </c>
      <c r="C1015" s="79">
        <v>0</v>
      </c>
      <c r="D1015" s="94"/>
      <c r="E1015" s="79">
        <v>800</v>
      </c>
      <c r="F1015" s="79">
        <v>89.41308605352053</v>
      </c>
      <c r="G1015" s="80">
        <v>2.412313029828248</v>
      </c>
      <c r="H1015" s="79">
        <v>-2.0728045340884109</v>
      </c>
      <c r="I1015" s="80">
        <v>-4.6471269858529283</v>
      </c>
      <c r="J1015" s="103">
        <v>1</v>
      </c>
      <c r="K1015" s="103">
        <v>8.4750000000000006E-2</v>
      </c>
      <c r="L1015" s="103">
        <v>0.23899500000000001</v>
      </c>
      <c r="M1015" s="103">
        <v>8.5196153610424E-2</v>
      </c>
    </row>
    <row r="1016" spans="1:13" s="81" customFormat="1" x14ac:dyDescent="0.25">
      <c r="A1016" s="79">
        <v>1013</v>
      </c>
      <c r="B1016" s="79">
        <v>0</v>
      </c>
      <c r="C1016" s="79">
        <v>0</v>
      </c>
      <c r="D1016" s="94"/>
      <c r="E1016" s="79">
        <v>800</v>
      </c>
      <c r="F1016" s="79">
        <v>89.421773327765607</v>
      </c>
      <c r="G1016" s="80">
        <v>2.412313029828248</v>
      </c>
      <c r="H1016" s="79">
        <v>0</v>
      </c>
      <c r="I1016" s="80">
        <v>-6.7199315199413396</v>
      </c>
      <c r="J1016" s="103">
        <v>1</v>
      </c>
      <c r="K1016" s="103">
        <v>8.4750000000000006E-2</v>
      </c>
      <c r="L1016" s="103">
        <v>0.23899500000000001</v>
      </c>
      <c r="M1016" s="103">
        <v>4.1887902047863898E-2</v>
      </c>
    </row>
    <row r="1017" spans="1:13" s="81" customFormat="1" x14ac:dyDescent="0.25">
      <c r="A1017" s="79">
        <v>1014</v>
      </c>
      <c r="B1017" s="79">
        <v>0</v>
      </c>
      <c r="C1017" s="79">
        <v>0</v>
      </c>
      <c r="D1017" s="94"/>
      <c r="E1017" s="79">
        <v>800</v>
      </c>
      <c r="F1017" s="79">
        <v>89.430460602010683</v>
      </c>
      <c r="G1017" s="80">
        <v>2.412313029828248</v>
      </c>
      <c r="H1017" s="79">
        <v>0</v>
      </c>
      <c r="I1017" s="80">
        <v>-6.7199315199413396</v>
      </c>
      <c r="J1017" s="103">
        <v>1</v>
      </c>
      <c r="K1017" s="103">
        <v>8.4750000000000006E-2</v>
      </c>
      <c r="L1017" s="103">
        <v>0.23899500000000001</v>
      </c>
      <c r="M1017" s="103">
        <v>4.1887902047863898E-2</v>
      </c>
    </row>
    <row r="1018" spans="1:13" s="81" customFormat="1" x14ac:dyDescent="0.25">
      <c r="A1018" s="79">
        <v>1015</v>
      </c>
      <c r="B1018" s="79">
        <v>0</v>
      </c>
      <c r="C1018" s="79">
        <v>0</v>
      </c>
      <c r="D1018" s="94"/>
      <c r="E1018" s="79">
        <v>800</v>
      </c>
      <c r="F1018" s="79">
        <v>89.43914787625576</v>
      </c>
      <c r="G1018" s="80">
        <v>2.412313029828248</v>
      </c>
      <c r="H1018" s="79">
        <v>-2.2555359175629839</v>
      </c>
      <c r="I1018" s="80">
        <v>-4.4643956023783549</v>
      </c>
      <c r="J1018" s="103">
        <v>1</v>
      </c>
      <c r="K1018" s="103">
        <v>8.4750000000000006E-2</v>
      </c>
      <c r="L1018" s="103">
        <v>0.23899500000000001</v>
      </c>
      <c r="M1018" s="103">
        <v>8.901406147088313E-2</v>
      </c>
    </row>
    <row r="1019" spans="1:13" s="81" customFormat="1" x14ac:dyDescent="0.25">
      <c r="A1019" s="79">
        <v>1016</v>
      </c>
      <c r="B1019" s="79">
        <v>0</v>
      </c>
      <c r="C1019" s="79">
        <v>0</v>
      </c>
      <c r="D1019" s="94"/>
      <c r="E1019" s="79">
        <v>800</v>
      </c>
      <c r="F1019" s="79">
        <v>89.447835150500836</v>
      </c>
      <c r="G1019" s="80">
        <v>2.412313029828248</v>
      </c>
      <c r="H1019" s="79">
        <v>-11.751262065049319</v>
      </c>
      <c r="I1019" s="80">
        <v>5.0313305451079779</v>
      </c>
      <c r="J1019" s="103">
        <v>1</v>
      </c>
      <c r="K1019" s="103">
        <v>8.4750000000000006E-2</v>
      </c>
      <c r="L1019" s="103">
        <v>0.23899500000000001</v>
      </c>
      <c r="M1019" s="103">
        <v>0.28741351978998442</v>
      </c>
    </row>
    <row r="1020" spans="1:13" s="81" customFormat="1" x14ac:dyDescent="0.25">
      <c r="A1020" s="79">
        <v>1017</v>
      </c>
      <c r="B1020" s="79">
        <v>0</v>
      </c>
      <c r="C1020" s="79">
        <v>0</v>
      </c>
      <c r="D1020" s="94"/>
      <c r="E1020" s="79">
        <v>800</v>
      </c>
      <c r="F1020" s="79">
        <v>89.456522424745913</v>
      </c>
      <c r="G1020" s="80">
        <v>2.412313029828248</v>
      </c>
      <c r="H1020" s="79">
        <v>-11.751262065049319</v>
      </c>
      <c r="I1020" s="80">
        <v>5.0313305451079779</v>
      </c>
      <c r="J1020" s="103">
        <v>1</v>
      </c>
      <c r="K1020" s="103">
        <v>8.4750000000000006E-2</v>
      </c>
      <c r="L1020" s="103">
        <v>0.23899500000000001</v>
      </c>
      <c r="M1020" s="103">
        <v>0.28741351978998442</v>
      </c>
    </row>
    <row r="1021" spans="1:13" s="81" customFormat="1" x14ac:dyDescent="0.25">
      <c r="A1021" s="79">
        <v>1018</v>
      </c>
      <c r="B1021" s="79">
        <v>0</v>
      </c>
      <c r="C1021" s="79">
        <v>0</v>
      </c>
      <c r="D1021" s="94"/>
      <c r="E1021" s="79">
        <v>800</v>
      </c>
      <c r="F1021" s="79">
        <v>89.465209698990989</v>
      </c>
      <c r="G1021" s="80">
        <v>2.412313029828248</v>
      </c>
      <c r="H1021" s="79">
        <v>-2.2555359175629839</v>
      </c>
      <c r="I1021" s="80">
        <v>-4.4643956023783549</v>
      </c>
      <c r="J1021" s="103">
        <v>1</v>
      </c>
      <c r="K1021" s="103">
        <v>8.4750000000000006E-2</v>
      </c>
      <c r="L1021" s="103">
        <v>0.23899500000000001</v>
      </c>
      <c r="M1021" s="103">
        <v>8.901406147088313E-2</v>
      </c>
    </row>
    <row r="1022" spans="1:13" s="81" customFormat="1" x14ac:dyDescent="0.25">
      <c r="A1022" s="79">
        <v>1019</v>
      </c>
      <c r="B1022" s="79">
        <v>0</v>
      </c>
      <c r="C1022" s="79">
        <v>0</v>
      </c>
      <c r="D1022" s="94"/>
      <c r="E1022" s="79">
        <v>800</v>
      </c>
      <c r="F1022" s="79">
        <v>89.473896973236066</v>
      </c>
      <c r="G1022" s="80">
        <v>2.412313029828248</v>
      </c>
      <c r="H1022" s="79">
        <v>-2.2555359175629839</v>
      </c>
      <c r="I1022" s="80">
        <v>-4.4643956023783549</v>
      </c>
      <c r="J1022" s="103">
        <v>1</v>
      </c>
      <c r="K1022" s="103">
        <v>8.4750000000000006E-2</v>
      </c>
      <c r="L1022" s="103">
        <v>0.23899500000000001</v>
      </c>
      <c r="M1022" s="103">
        <v>8.901406147088313E-2</v>
      </c>
    </row>
    <row r="1023" spans="1:13" s="81" customFormat="1" x14ac:dyDescent="0.25">
      <c r="A1023" s="79">
        <v>1020</v>
      </c>
      <c r="B1023" s="79">
        <v>0</v>
      </c>
      <c r="C1023" s="79">
        <v>0</v>
      </c>
      <c r="D1023" s="94"/>
      <c r="E1023" s="79">
        <v>800</v>
      </c>
      <c r="F1023" s="79">
        <v>89.482584247481142</v>
      </c>
      <c r="G1023" s="80">
        <v>2.412313029828248</v>
      </c>
      <c r="H1023" s="79">
        <v>-3.1974036166978062</v>
      </c>
      <c r="I1023" s="80">
        <v>-3.5225279032435339</v>
      </c>
      <c r="J1023" s="103">
        <v>1</v>
      </c>
      <c r="K1023" s="103">
        <v>8.4750000000000006E-2</v>
      </c>
      <c r="L1023" s="103">
        <v>0.23899500000000001</v>
      </c>
      <c r="M1023" s="103">
        <v>0.10869302423942009</v>
      </c>
    </row>
    <row r="1024" spans="1:13" s="81" customFormat="1" x14ac:dyDescent="0.25">
      <c r="A1024" s="79">
        <v>1021</v>
      </c>
      <c r="B1024" s="79">
        <v>0</v>
      </c>
      <c r="C1024" s="79">
        <v>0</v>
      </c>
      <c r="D1024" s="94"/>
      <c r="E1024" s="79">
        <v>800</v>
      </c>
      <c r="F1024" s="79">
        <v>89.491271521726219</v>
      </c>
      <c r="G1024" s="80">
        <v>2.412313029828248</v>
      </c>
      <c r="H1024" s="79">
        <v>-11.751262065049319</v>
      </c>
      <c r="I1024" s="80">
        <v>5.0313305451079779</v>
      </c>
      <c r="J1024" s="103">
        <v>1</v>
      </c>
      <c r="K1024" s="103">
        <v>8.4750000000000006E-2</v>
      </c>
      <c r="L1024" s="103">
        <v>0.23899500000000001</v>
      </c>
      <c r="M1024" s="103">
        <v>0.28741351978998442</v>
      </c>
    </row>
    <row r="1025" spans="1:13" s="81" customFormat="1" x14ac:dyDescent="0.25">
      <c r="A1025" s="79">
        <v>1022</v>
      </c>
      <c r="B1025" s="79">
        <v>0</v>
      </c>
      <c r="C1025" s="79">
        <v>0</v>
      </c>
      <c r="D1025" s="94"/>
      <c r="E1025" s="79">
        <v>800</v>
      </c>
      <c r="F1025" s="79">
        <v>89.499958795971295</v>
      </c>
      <c r="G1025" s="80">
        <v>2.412313029828248</v>
      </c>
      <c r="H1025" s="79">
        <v>-11.751262065049319</v>
      </c>
      <c r="I1025" s="80">
        <v>5.0313305451079779</v>
      </c>
      <c r="J1025" s="103">
        <v>1</v>
      </c>
      <c r="K1025" s="103">
        <v>8.4750000000000006E-2</v>
      </c>
      <c r="L1025" s="103">
        <v>0.23899500000000001</v>
      </c>
      <c r="M1025" s="103">
        <v>0.28741351978998442</v>
      </c>
    </row>
    <row r="1026" spans="1:13" s="81" customFormat="1" x14ac:dyDescent="0.25">
      <c r="A1026" s="79">
        <v>1023</v>
      </c>
      <c r="B1026" s="79">
        <v>0</v>
      </c>
      <c r="C1026" s="79">
        <v>0</v>
      </c>
      <c r="D1026" s="94"/>
      <c r="E1026" s="79">
        <v>800</v>
      </c>
      <c r="F1026" s="79">
        <v>89.508646070216372</v>
      </c>
      <c r="G1026" s="80">
        <v>2.412313029828248</v>
      </c>
      <c r="H1026" s="79">
        <v>-3.1974036166978062</v>
      </c>
      <c r="I1026" s="80">
        <v>-3.5225279032435339</v>
      </c>
      <c r="J1026" s="103">
        <v>1</v>
      </c>
      <c r="K1026" s="103">
        <v>8.4750000000000006E-2</v>
      </c>
      <c r="L1026" s="103">
        <v>0.23899500000000001</v>
      </c>
      <c r="M1026" s="103">
        <v>0.10869302423942009</v>
      </c>
    </row>
    <row r="1027" spans="1:13" s="81" customFormat="1" x14ac:dyDescent="0.25">
      <c r="A1027" s="79">
        <v>1024</v>
      </c>
      <c r="B1027" s="79">
        <v>0</v>
      </c>
      <c r="C1027" s="79">
        <v>0</v>
      </c>
      <c r="D1027" s="94"/>
      <c r="E1027" s="79">
        <v>800</v>
      </c>
      <c r="F1027" s="79">
        <v>89.517333344461449</v>
      </c>
      <c r="G1027" s="80">
        <v>2.412313029828248</v>
      </c>
      <c r="H1027" s="79">
        <v>-3.1974036166978062</v>
      </c>
      <c r="I1027" s="80">
        <v>-3.5225279032435339</v>
      </c>
      <c r="J1027" s="103">
        <v>1</v>
      </c>
      <c r="K1027" s="103">
        <v>8.4750000000000006E-2</v>
      </c>
      <c r="L1027" s="103">
        <v>0.23899500000000001</v>
      </c>
      <c r="M1027" s="103">
        <v>0.10869302423942009</v>
      </c>
    </row>
    <row r="1028" spans="1:13" s="81" customFormat="1" x14ac:dyDescent="0.25">
      <c r="A1028" s="79">
        <v>1025</v>
      </c>
      <c r="B1028" s="79">
        <v>0</v>
      </c>
      <c r="C1028" s="79">
        <v>0</v>
      </c>
      <c r="D1028" s="94"/>
      <c r="E1028" s="79">
        <v>800</v>
      </c>
      <c r="F1028" s="79">
        <v>89.578221508838013</v>
      </c>
      <c r="G1028" s="80">
        <v>2.412313029828248</v>
      </c>
      <c r="H1028" s="79">
        <v>-11.751262065049319</v>
      </c>
      <c r="I1028" s="80">
        <v>5.0313305451079779</v>
      </c>
      <c r="J1028" s="103">
        <v>1</v>
      </c>
      <c r="K1028" s="103">
        <v>8.4750000000000006E-2</v>
      </c>
      <c r="L1028" s="103">
        <v>0.23899500000000001</v>
      </c>
      <c r="M1028" s="103">
        <v>0.28741351978998442</v>
      </c>
    </row>
    <row r="1029" spans="1:13" s="81" customFormat="1" x14ac:dyDescent="0.25">
      <c r="A1029" s="79">
        <v>1026</v>
      </c>
      <c r="B1029" s="79">
        <v>0</v>
      </c>
      <c r="C1029" s="79">
        <v>0</v>
      </c>
      <c r="D1029" s="94"/>
      <c r="E1029" s="79">
        <v>800</v>
      </c>
      <c r="F1029" s="79">
        <v>89.602534584919511</v>
      </c>
      <c r="G1029" s="80">
        <v>2.412313029828248</v>
      </c>
      <c r="H1029" s="79">
        <v>-11.751262065049319</v>
      </c>
      <c r="I1029" s="80">
        <v>5.0313305451079779</v>
      </c>
      <c r="J1029" s="103">
        <v>1</v>
      </c>
      <c r="K1029" s="103">
        <v>8.4750000000000006E-2</v>
      </c>
      <c r="L1029" s="103">
        <v>0.23899500000000001</v>
      </c>
      <c r="M1029" s="103">
        <v>0.28741351978998442</v>
      </c>
    </row>
    <row r="1030" spans="1:13" s="81" customFormat="1" x14ac:dyDescent="0.25">
      <c r="A1030" s="79">
        <v>1027</v>
      </c>
      <c r="B1030" s="79">
        <v>0</v>
      </c>
      <c r="C1030" s="79">
        <v>0</v>
      </c>
      <c r="D1030" s="94"/>
      <c r="E1030" s="79">
        <v>800</v>
      </c>
      <c r="F1030" s="79">
        <v>89.508847975501737</v>
      </c>
      <c r="G1030" s="80">
        <v>2.412313029828248</v>
      </c>
      <c r="H1030" s="79">
        <v>-2.5558297029276922</v>
      </c>
      <c r="I1030" s="80">
        <v>-4.1641018170136466</v>
      </c>
      <c r="J1030" s="103">
        <v>1</v>
      </c>
      <c r="K1030" s="103">
        <v>8.4750000000000006E-2</v>
      </c>
      <c r="L1030" s="103">
        <v>0.23899500000000001</v>
      </c>
      <c r="M1030" s="103">
        <v>9.5288265615736417E-2</v>
      </c>
    </row>
    <row r="1031" spans="1:13" s="81" customFormat="1" x14ac:dyDescent="0.25">
      <c r="A1031" s="79">
        <v>1028</v>
      </c>
      <c r="B1031" s="79">
        <v>2.066894531248697</v>
      </c>
      <c r="C1031" s="79">
        <v>2.066894531248697</v>
      </c>
      <c r="D1031" s="94"/>
      <c r="E1031" s="79">
        <v>800</v>
      </c>
      <c r="F1031" s="79">
        <v>89.5277801290285</v>
      </c>
      <c r="G1031" s="80">
        <v>2.412313029828248</v>
      </c>
      <c r="H1031" s="79">
        <v>-4.1221586728153374</v>
      </c>
      <c r="I1031" s="80">
        <v>-2.5977728471260022</v>
      </c>
      <c r="J1031" s="103">
        <v>1</v>
      </c>
      <c r="K1031" s="103">
        <v>8.4750000000000006E-2</v>
      </c>
      <c r="L1031" s="103">
        <v>0.23899500000000001</v>
      </c>
      <c r="M1031" s="103">
        <v>1.2248961406276559</v>
      </c>
    </row>
    <row r="1032" spans="1:13" s="81" customFormat="1" x14ac:dyDescent="0.25">
      <c r="A1032" s="79">
        <v>1029</v>
      </c>
      <c r="B1032" s="79">
        <v>7</v>
      </c>
      <c r="C1032" s="79">
        <v>7</v>
      </c>
      <c r="D1032" s="94"/>
      <c r="E1032" s="79">
        <v>833.72158218565471</v>
      </c>
      <c r="F1032" s="79">
        <v>89.572538003828456</v>
      </c>
      <c r="G1032" s="80">
        <v>13.296535416224927</v>
      </c>
      <c r="H1032" s="79">
        <v>-2.6078705811820222</v>
      </c>
      <c r="I1032" s="80">
        <v>-4.112060938759317</v>
      </c>
      <c r="J1032" s="103">
        <v>1</v>
      </c>
      <c r="K1032" s="103">
        <v>0.46713729213048871</v>
      </c>
      <c r="L1032" s="103">
        <v>1.317327163807978</v>
      </c>
      <c r="M1032" s="103">
        <v>5.1132766640910896</v>
      </c>
    </row>
    <row r="1033" spans="1:13" s="81" customFormat="1" x14ac:dyDescent="0.25">
      <c r="A1033" s="79">
        <v>1030</v>
      </c>
      <c r="B1033" s="79">
        <v>12.04980468749868</v>
      </c>
      <c r="C1033" s="79">
        <v>12.04980468749868</v>
      </c>
      <c r="D1033" s="94"/>
      <c r="E1033" s="79">
        <v>1435.168889869931</v>
      </c>
      <c r="F1033" s="79">
        <v>89.610389216816387</v>
      </c>
      <c r="G1033" s="80">
        <v>24.356228160066468</v>
      </c>
      <c r="H1033" s="79">
        <v>-2.7318616442324219</v>
      </c>
      <c r="I1033" s="80">
        <v>-3.9880698757089168</v>
      </c>
      <c r="J1033" s="103">
        <v>1</v>
      </c>
      <c r="K1033" s="103">
        <v>0.85568925385798689</v>
      </c>
      <c r="L1033" s="103">
        <v>2.4130436958795229</v>
      </c>
      <c r="M1033" s="103">
        <v>10.20752924468284</v>
      </c>
    </row>
    <row r="1034" spans="1:13" s="81" customFormat="1" x14ac:dyDescent="0.25">
      <c r="A1034" s="79">
        <v>1031</v>
      </c>
      <c r="B1034" s="79">
        <v>18.963623046876329</v>
      </c>
      <c r="C1034" s="79">
        <v>18.963623046876329</v>
      </c>
      <c r="D1034" s="94"/>
      <c r="E1034" s="79">
        <v>1168.383122742486</v>
      </c>
      <c r="F1034" s="79">
        <v>89.529096454122168</v>
      </c>
      <c r="G1034" s="80">
        <v>31.007907911869655</v>
      </c>
      <c r="H1034" s="79">
        <v>-2.7318616442324219</v>
      </c>
      <c r="I1034" s="80">
        <v>-3.9880698757089168</v>
      </c>
      <c r="J1034" s="103">
        <v>2</v>
      </c>
      <c r="K1034" s="103">
        <v>1.0893777727171901</v>
      </c>
      <c r="L1034" s="103">
        <v>3.072045319062477</v>
      </c>
      <c r="M1034" s="103">
        <v>14.63770493900167</v>
      </c>
    </row>
    <row r="1035" spans="1:13" s="81" customFormat="1" x14ac:dyDescent="0.25">
      <c r="A1035" s="79">
        <v>1032</v>
      </c>
      <c r="B1035" s="79">
        <v>23</v>
      </c>
      <c r="C1035" s="79">
        <v>23</v>
      </c>
      <c r="D1035" s="94"/>
      <c r="E1035" s="79">
        <v>1417.0716089773589</v>
      </c>
      <c r="F1035" s="79">
        <v>89.520922528203869</v>
      </c>
      <c r="G1035" s="80">
        <v>22.977199618795666</v>
      </c>
      <c r="H1035" s="79">
        <v>-11.29233756279517</v>
      </c>
      <c r="I1035" s="80">
        <v>4.5724060428538307</v>
      </c>
      <c r="J1035" s="103">
        <v>2</v>
      </c>
      <c r="K1035" s="103">
        <v>0.80724086949510776</v>
      </c>
      <c r="L1035" s="103">
        <v>2.2764192519762041</v>
      </c>
      <c r="M1035" s="103">
        <v>9.423132472795686</v>
      </c>
    </row>
    <row r="1036" spans="1:13" s="81" customFormat="1" x14ac:dyDescent="0.25">
      <c r="A1036" s="79">
        <v>1033</v>
      </c>
      <c r="B1036" s="79">
        <v>26</v>
      </c>
      <c r="C1036" s="79">
        <v>26</v>
      </c>
      <c r="D1036" s="94"/>
      <c r="E1036" s="79">
        <v>1601.907036235275</v>
      </c>
      <c r="F1036" s="79">
        <v>89.42382875721043</v>
      </c>
      <c r="G1036" s="80">
        <v>34.293052124570579</v>
      </c>
      <c r="H1036" s="79">
        <v>-7.0492240119967233</v>
      </c>
      <c r="I1036" s="80">
        <v>0.32929249205538369</v>
      </c>
      <c r="J1036" s="103">
        <v>2</v>
      </c>
      <c r="K1036" s="103">
        <v>1.2047923016708499</v>
      </c>
      <c r="L1036" s="103">
        <v>3.397514290711797</v>
      </c>
      <c r="M1036" s="103">
        <v>15.754166408354321</v>
      </c>
    </row>
    <row r="1037" spans="1:13" s="81" customFormat="1" x14ac:dyDescent="0.25">
      <c r="A1037" s="79">
        <v>1034</v>
      </c>
      <c r="B1037" s="79">
        <v>31</v>
      </c>
      <c r="C1037" s="79">
        <v>31</v>
      </c>
      <c r="D1037" s="94"/>
      <c r="E1037" s="79">
        <v>1195.249474672609</v>
      </c>
      <c r="F1037" s="79">
        <v>89.395334482414</v>
      </c>
      <c r="G1037" s="80">
        <v>32.785032271609452</v>
      </c>
      <c r="H1037" s="79">
        <v>-13.112644001275671</v>
      </c>
      <c r="I1037" s="80">
        <v>6.3927124813343266</v>
      </c>
      <c r="J1037" s="103">
        <v>3</v>
      </c>
      <c r="K1037" s="103">
        <v>1.15181216146593</v>
      </c>
      <c r="L1037" s="103">
        <v>3.248110295333924</v>
      </c>
      <c r="M1037" s="103">
        <v>15.616438869654679</v>
      </c>
    </row>
    <row r="1038" spans="1:13" s="81" customFormat="1" x14ac:dyDescent="0.25">
      <c r="A1038" s="79">
        <v>1035</v>
      </c>
      <c r="B1038" s="79">
        <v>33.01196289062365</v>
      </c>
      <c r="C1038" s="79">
        <v>33.01196289062365</v>
      </c>
      <c r="D1038" s="94"/>
      <c r="E1038" s="79">
        <v>1272.8235904170831</v>
      </c>
      <c r="F1038" s="79">
        <v>89.508967396986108</v>
      </c>
      <c r="G1038" s="80">
        <v>24.921139039513864</v>
      </c>
      <c r="H1038" s="79">
        <v>-11.339600306932169</v>
      </c>
      <c r="I1038" s="80">
        <v>4.6196687869908306</v>
      </c>
      <c r="J1038" s="103">
        <v>3</v>
      </c>
      <c r="K1038" s="103">
        <v>0.87553584774575266</v>
      </c>
      <c r="L1038" s="103">
        <v>2.469011090643022</v>
      </c>
      <c r="M1038" s="103">
        <v>10.938772554049841</v>
      </c>
    </row>
    <row r="1039" spans="1:13" s="81" customFormat="1" x14ac:dyDescent="0.25">
      <c r="A1039" s="79">
        <v>1036</v>
      </c>
      <c r="B1039" s="79">
        <v>36</v>
      </c>
      <c r="C1039" s="79">
        <v>36</v>
      </c>
      <c r="D1039" s="94"/>
      <c r="E1039" s="79">
        <v>1388.0316480069009</v>
      </c>
      <c r="F1039" s="79">
        <v>89.511027572572189</v>
      </c>
      <c r="G1039" s="80">
        <v>31.888104544522676</v>
      </c>
      <c r="H1039" s="79">
        <v>0</v>
      </c>
      <c r="I1039" s="80">
        <v>-6.7199315199413396</v>
      </c>
      <c r="J1039" s="103">
        <v>3</v>
      </c>
      <c r="K1039" s="103">
        <v>1.1203010665413979</v>
      </c>
      <c r="L1039" s="103">
        <v>3.1592490076467419</v>
      </c>
      <c r="M1039" s="103">
        <v>14.807046891450559</v>
      </c>
    </row>
    <row r="1040" spans="1:13" s="81" customFormat="1" x14ac:dyDescent="0.25">
      <c r="A1040" s="79">
        <v>1037</v>
      </c>
      <c r="B1040" s="79">
        <v>38</v>
      </c>
      <c r="C1040" s="79">
        <v>38</v>
      </c>
      <c r="D1040" s="94"/>
      <c r="E1040" s="79">
        <v>1465.144517340618</v>
      </c>
      <c r="F1040" s="79">
        <v>89.518294769372375</v>
      </c>
      <c r="G1040" s="80">
        <v>23.246304283461996</v>
      </c>
      <c r="H1040" s="79">
        <v>-1.8810809678881351</v>
      </c>
      <c r="I1040" s="80">
        <v>-4.8388505520532048</v>
      </c>
      <c r="J1040" s="103">
        <v>3</v>
      </c>
      <c r="K1040" s="103">
        <v>0.8166951235858777</v>
      </c>
      <c r="L1040" s="103">
        <v>2.3030802485121749</v>
      </c>
      <c r="M1040" s="103">
        <v>9.4511801412705339</v>
      </c>
    </row>
    <row r="1041" spans="1:13" s="81" customFormat="1" x14ac:dyDescent="0.25">
      <c r="A1041" s="79">
        <v>1038</v>
      </c>
      <c r="B1041" s="79">
        <v>40</v>
      </c>
      <c r="C1041" s="79">
        <v>40</v>
      </c>
      <c r="D1041" s="94"/>
      <c r="E1041" s="79">
        <v>1542.2573866743339</v>
      </c>
      <c r="F1041" s="79">
        <v>89.424185642537935</v>
      </c>
      <c r="G1041" s="80">
        <v>40.876877496991042</v>
      </c>
      <c r="H1041" s="79">
        <v>-8.1922048238873106</v>
      </c>
      <c r="I1041" s="80">
        <v>1.472273303945971</v>
      </c>
      <c r="J1041" s="103">
        <v>3</v>
      </c>
      <c r="K1041" s="103">
        <v>1.4360969430723689</v>
      </c>
      <c r="L1041" s="103">
        <v>4.0497933794640808</v>
      </c>
      <c r="M1041" s="103">
        <v>19.795413369742452</v>
      </c>
    </row>
    <row r="1042" spans="1:13" s="81" customFormat="1" x14ac:dyDescent="0.25">
      <c r="A1042" s="79">
        <v>1039</v>
      </c>
      <c r="B1042" s="79">
        <v>44</v>
      </c>
      <c r="C1042" s="79">
        <v>44</v>
      </c>
      <c r="D1042" s="94"/>
      <c r="E1042" s="79">
        <v>1696.4831253417681</v>
      </c>
      <c r="F1042" s="79">
        <v>89.381876418804666</v>
      </c>
      <c r="G1042" s="80">
        <v>37.818079887964515</v>
      </c>
      <c r="H1042" s="79">
        <v>-10.62119333420503</v>
      </c>
      <c r="I1042" s="80">
        <v>3.9012618142636941</v>
      </c>
      <c r="J1042" s="103">
        <v>3</v>
      </c>
      <c r="K1042" s="103">
        <v>1.328634481045434</v>
      </c>
      <c r="L1042" s="103">
        <v>3.7467492365481241</v>
      </c>
      <c r="M1042" s="103">
        <v>17.621817858533522</v>
      </c>
    </row>
    <row r="1043" spans="1:13" s="81" customFormat="1" x14ac:dyDescent="0.25">
      <c r="A1043" s="79">
        <v>1040</v>
      </c>
      <c r="B1043" s="79">
        <v>45</v>
      </c>
      <c r="C1043" s="79">
        <v>45</v>
      </c>
      <c r="D1043" s="94"/>
      <c r="E1043" s="79">
        <v>1278.837470438928</v>
      </c>
      <c r="F1043" s="79">
        <v>89.29468620125796</v>
      </c>
      <c r="G1043" s="80">
        <v>22.646115814168134</v>
      </c>
      <c r="H1043" s="79">
        <v>-7.8615391883051879</v>
      </c>
      <c r="I1043" s="80">
        <v>1.1416076683638481</v>
      </c>
      <c r="J1043" s="103">
        <v>4</v>
      </c>
      <c r="K1043" s="103">
        <v>0.79560914836471153</v>
      </c>
      <c r="L1043" s="103">
        <v>2.243617798388486</v>
      </c>
      <c r="M1043" s="103">
        <v>9.5777803967603283</v>
      </c>
    </row>
    <row r="1044" spans="1:13" s="81" customFormat="1" x14ac:dyDescent="0.25">
      <c r="A1044" s="79">
        <v>1041</v>
      </c>
      <c r="B1044" s="79">
        <v>47</v>
      </c>
      <c r="C1044" s="79">
        <v>47</v>
      </c>
      <c r="D1044" s="94"/>
      <c r="E1044" s="79">
        <v>1335.6746913473251</v>
      </c>
      <c r="F1044" s="79">
        <v>89.299287633076744</v>
      </c>
      <c r="G1044" s="80">
        <v>34.111536723897203</v>
      </c>
      <c r="H1044" s="79">
        <v>-11.339600306932169</v>
      </c>
      <c r="I1044" s="80">
        <v>4.6196687869908306</v>
      </c>
      <c r="J1044" s="103">
        <v>4</v>
      </c>
      <c r="K1044" s="103">
        <v>1.1984152560648891</v>
      </c>
      <c r="L1044" s="103">
        <v>3.3795310221029862</v>
      </c>
      <c r="M1044" s="103">
        <v>16.19542785519274</v>
      </c>
    </row>
    <row r="1045" spans="1:13" s="81" customFormat="1" x14ac:dyDescent="0.25">
      <c r="A1045" s="79">
        <v>1042</v>
      </c>
      <c r="B1045" s="79">
        <v>49</v>
      </c>
      <c r="C1045" s="79">
        <v>49</v>
      </c>
      <c r="D1045" s="94"/>
      <c r="E1045" s="79">
        <v>1392.511912255721</v>
      </c>
      <c r="F1045" s="79">
        <v>89.328231079998346</v>
      </c>
      <c r="G1045" s="80">
        <v>35.996648597329347</v>
      </c>
      <c r="H1045" s="79">
        <v>-2.7857418585806579</v>
      </c>
      <c r="I1045" s="80">
        <v>-3.9341896613606808</v>
      </c>
      <c r="J1045" s="103">
        <v>4</v>
      </c>
      <c r="K1045" s="103">
        <v>1.264643489837995</v>
      </c>
      <c r="L1045" s="103">
        <v>3.5662946413431471</v>
      </c>
      <c r="M1045" s="103">
        <v>17.201056003267709</v>
      </c>
    </row>
    <row r="1046" spans="1:13" s="81" customFormat="1" x14ac:dyDescent="0.25">
      <c r="A1046" s="79">
        <v>1043</v>
      </c>
      <c r="B1046" s="79">
        <v>50.944824218748707</v>
      </c>
      <c r="C1046" s="79">
        <v>50.944824218748707</v>
      </c>
      <c r="D1046" s="94"/>
      <c r="E1046" s="79">
        <v>1447.781114130232</v>
      </c>
      <c r="F1046" s="79">
        <v>89.336373191408356</v>
      </c>
      <c r="G1046" s="80">
        <v>22.305462226596557</v>
      </c>
      <c r="H1046" s="79">
        <v>0</v>
      </c>
      <c r="I1046" s="80">
        <v>-6.7199315199413396</v>
      </c>
      <c r="J1046" s="103">
        <v>4</v>
      </c>
      <c r="K1046" s="103">
        <v>0.78364121916576068</v>
      </c>
      <c r="L1046" s="103">
        <v>2.209868238047445</v>
      </c>
      <c r="M1046" s="103">
        <v>8.9289982061604256</v>
      </c>
    </row>
    <row r="1047" spans="1:13" s="81" customFormat="1" x14ac:dyDescent="0.25">
      <c r="A1047" s="79">
        <v>1044</v>
      </c>
      <c r="B1047" s="79">
        <v>51.073486328126258</v>
      </c>
      <c r="C1047" s="79">
        <v>51.073486328126258</v>
      </c>
      <c r="D1047" s="94"/>
      <c r="E1047" s="79">
        <v>1451.4375124968481</v>
      </c>
      <c r="F1047" s="79">
        <v>89.31127306789331</v>
      </c>
      <c r="G1047" s="80">
        <v>27.447698720949603</v>
      </c>
      <c r="H1047" s="79">
        <v>-8.6561946930435187</v>
      </c>
      <c r="I1047" s="80">
        <v>1.9362631731021791</v>
      </c>
      <c r="J1047" s="103">
        <v>4</v>
      </c>
      <c r="K1047" s="103">
        <v>0.96429959040850499</v>
      </c>
      <c r="L1047" s="103">
        <v>2.7193248449519838</v>
      </c>
      <c r="M1047" s="103">
        <v>12.02670857851261</v>
      </c>
    </row>
    <row r="1048" spans="1:13" s="81" customFormat="1" x14ac:dyDescent="0.25">
      <c r="A1048" s="79">
        <v>1045</v>
      </c>
      <c r="B1048" s="79">
        <v>52.916748046873749</v>
      </c>
      <c r="C1048" s="79">
        <v>52.916748046873749</v>
      </c>
      <c r="D1048" s="94"/>
      <c r="E1048" s="79">
        <v>1503.8204492470691</v>
      </c>
      <c r="F1048" s="79">
        <v>89.247632950967429</v>
      </c>
      <c r="G1048" s="80">
        <v>21.387317148999799</v>
      </c>
      <c r="H1048" s="79">
        <v>-8.904204592293679</v>
      </c>
      <c r="I1048" s="80">
        <v>2.1842730723523389</v>
      </c>
      <c r="J1048" s="103">
        <v>4</v>
      </c>
      <c r="K1048" s="103">
        <v>0.75138471084193614</v>
      </c>
      <c r="L1048" s="103">
        <v>2.1189048845742602</v>
      </c>
      <c r="M1048" s="103">
        <v>8.19979169840955</v>
      </c>
    </row>
    <row r="1049" spans="1:13" s="81" customFormat="1" x14ac:dyDescent="0.25">
      <c r="A1049" s="79">
        <v>1046</v>
      </c>
      <c r="B1049" s="79">
        <v>52</v>
      </c>
      <c r="C1049" s="79">
        <v>52</v>
      </c>
      <c r="D1049" s="94"/>
      <c r="E1049" s="79">
        <v>1477.767743618316</v>
      </c>
      <c r="F1049" s="79">
        <v>89.216275034055812</v>
      </c>
      <c r="G1049" s="80">
        <v>13.829154700775021</v>
      </c>
      <c r="H1049" s="79">
        <v>-7.938036926256208</v>
      </c>
      <c r="I1049" s="80">
        <v>1.218105406314868</v>
      </c>
      <c r="J1049" s="103">
        <v>4</v>
      </c>
      <c r="K1049" s="103">
        <v>0.4858494094251643</v>
      </c>
      <c r="L1049" s="103">
        <v>1.370095334578963</v>
      </c>
      <c r="M1049" s="103">
        <v>3.61019334250045</v>
      </c>
    </row>
    <row r="1050" spans="1:13" s="81" customFormat="1" x14ac:dyDescent="0.25">
      <c r="A1050" s="79">
        <v>1047</v>
      </c>
      <c r="B1050" s="79">
        <v>53</v>
      </c>
      <c r="C1050" s="79">
        <v>53</v>
      </c>
      <c r="D1050" s="94"/>
      <c r="E1050" s="79">
        <v>1506.1863540725151</v>
      </c>
      <c r="F1050" s="79">
        <v>89.152297865487299</v>
      </c>
      <c r="G1050" s="80">
        <v>25.143033525139487</v>
      </c>
      <c r="H1050" s="79">
        <v>-7.8615391883051879</v>
      </c>
      <c r="I1050" s="80">
        <v>1.1416076683638481</v>
      </c>
      <c r="J1050" s="103">
        <v>4</v>
      </c>
      <c r="K1050" s="103">
        <v>0.8833315017194453</v>
      </c>
      <c r="L1050" s="103">
        <v>2.490994834848836</v>
      </c>
      <c r="M1050" s="103">
        <v>10.48643252952445</v>
      </c>
    </row>
    <row r="1051" spans="1:13" s="81" customFormat="1" x14ac:dyDescent="0.25">
      <c r="A1051" s="79">
        <v>1048</v>
      </c>
      <c r="B1051" s="79">
        <v>53</v>
      </c>
      <c r="C1051" s="79">
        <v>53</v>
      </c>
      <c r="D1051" s="94"/>
      <c r="E1051" s="79">
        <v>1506.1863540725151</v>
      </c>
      <c r="F1051" s="79">
        <v>89.087656043530146</v>
      </c>
      <c r="G1051" s="80">
        <v>15.89166312940559</v>
      </c>
      <c r="H1051" s="79">
        <v>-7.353497388715569</v>
      </c>
      <c r="I1051" s="80">
        <v>0.63356586877422938</v>
      </c>
      <c r="J1051" s="103">
        <v>4</v>
      </c>
      <c r="K1051" s="103">
        <v>0.55830998446872981</v>
      </c>
      <c r="L1051" s="103">
        <v>1.574434156201818</v>
      </c>
      <c r="M1051" s="103">
        <v>4.7961823564319319</v>
      </c>
    </row>
    <row r="1052" spans="1:13" s="81" customFormat="1" x14ac:dyDescent="0.25">
      <c r="A1052" s="79">
        <v>1049</v>
      </c>
      <c r="B1052" s="79">
        <v>53</v>
      </c>
      <c r="C1052" s="79">
        <v>53</v>
      </c>
      <c r="D1052" s="94"/>
      <c r="E1052" s="79">
        <v>1506.1863540725151</v>
      </c>
      <c r="F1052" s="79">
        <v>88.995915243094629</v>
      </c>
      <c r="G1052" s="80">
        <v>12.009351739718461</v>
      </c>
      <c r="H1052" s="79">
        <v>-2.0532932102854642</v>
      </c>
      <c r="I1052" s="80">
        <v>-4.666638309655875</v>
      </c>
      <c r="J1052" s="103">
        <v>4</v>
      </c>
      <c r="K1052" s="103">
        <v>0.42191562511006481</v>
      </c>
      <c r="L1052" s="103">
        <v>1.189802062810382</v>
      </c>
      <c r="M1052" s="103">
        <v>2.368717438206966</v>
      </c>
    </row>
    <row r="1053" spans="1:13" s="81" customFormat="1" x14ac:dyDescent="0.25">
      <c r="A1053" s="79">
        <v>1050</v>
      </c>
      <c r="B1053" s="79">
        <v>52</v>
      </c>
      <c r="C1053" s="79">
        <v>52</v>
      </c>
      <c r="D1053" s="94"/>
      <c r="E1053" s="79">
        <v>1477.767743618316</v>
      </c>
      <c r="F1053" s="79">
        <v>88.997093718078659</v>
      </c>
      <c r="G1053" s="80">
        <v>7.3135565370331221</v>
      </c>
      <c r="H1053" s="79">
        <v>-15.022875780964331</v>
      </c>
      <c r="I1053" s="80">
        <v>8.3029442610229935</v>
      </c>
      <c r="J1053" s="103">
        <v>4</v>
      </c>
      <c r="K1053" s="103">
        <v>0.25694174381576318</v>
      </c>
      <c r="L1053" s="103">
        <v>0.72457571756045225</v>
      </c>
      <c r="M1053" s="103">
        <v>-0.48793664480363169</v>
      </c>
    </row>
    <row r="1054" spans="1:13" s="81" customFormat="1" x14ac:dyDescent="0.25">
      <c r="A1054" s="79">
        <v>1051</v>
      </c>
      <c r="B1054" s="79">
        <v>51</v>
      </c>
      <c r="C1054" s="79">
        <v>51</v>
      </c>
      <c r="D1054" s="94"/>
      <c r="E1054" s="79">
        <v>1449.349133164118</v>
      </c>
      <c r="F1054" s="79">
        <v>89.016293691723376</v>
      </c>
      <c r="G1054" s="80">
        <v>0</v>
      </c>
      <c r="H1054" s="79">
        <v>-10.488820262005421</v>
      </c>
      <c r="I1054" s="80">
        <v>3.768888742064084</v>
      </c>
      <c r="J1054" s="103">
        <v>4</v>
      </c>
      <c r="K1054" s="103">
        <v>0</v>
      </c>
      <c r="L1054" s="103">
        <v>0</v>
      </c>
      <c r="M1054" s="103">
        <v>-2.9264283515393288</v>
      </c>
    </row>
    <row r="1055" spans="1:13" s="81" customFormat="1" x14ac:dyDescent="0.25">
      <c r="A1055" s="79">
        <v>1052</v>
      </c>
      <c r="B1055" s="79">
        <v>49</v>
      </c>
      <c r="C1055" s="79">
        <v>49</v>
      </c>
      <c r="D1055" s="94"/>
      <c r="E1055" s="79">
        <v>1392.511912255721</v>
      </c>
      <c r="F1055" s="79">
        <v>89.073343271486152</v>
      </c>
      <c r="G1055" s="80">
        <v>0</v>
      </c>
      <c r="H1055" s="79">
        <v>-44.770709895668261</v>
      </c>
      <c r="I1055" s="80">
        <v>38.050778375726921</v>
      </c>
      <c r="J1055" s="103">
        <v>4</v>
      </c>
      <c r="K1055" s="103">
        <v>0</v>
      </c>
      <c r="L1055" s="103">
        <v>0</v>
      </c>
      <c r="M1055" s="103">
        <v>-4.7423676879370662</v>
      </c>
    </row>
    <row r="1056" spans="1:13" s="81" customFormat="1" x14ac:dyDescent="0.25">
      <c r="A1056" s="79">
        <v>1053</v>
      </c>
      <c r="B1056" s="79">
        <v>47</v>
      </c>
      <c r="C1056" s="79">
        <v>47</v>
      </c>
      <c r="D1056" s="94"/>
      <c r="E1056" s="79">
        <v>1335.6746913473251</v>
      </c>
      <c r="F1056" s="79">
        <v>89.035915688340864</v>
      </c>
      <c r="G1056" s="80">
        <v>0</v>
      </c>
      <c r="H1056" s="79">
        <v>-10.73370406665595</v>
      </c>
      <c r="I1056" s="80">
        <v>4.0137725467146117</v>
      </c>
      <c r="J1056" s="103">
        <v>4</v>
      </c>
      <c r="K1056" s="103">
        <v>0</v>
      </c>
      <c r="L1056" s="103">
        <v>0</v>
      </c>
      <c r="M1056" s="103">
        <v>-4.1791939942165364</v>
      </c>
    </row>
    <row r="1057" spans="1:13" s="81" customFormat="1" x14ac:dyDescent="0.25">
      <c r="A1057" s="79">
        <v>1054</v>
      </c>
      <c r="B1057" s="79">
        <v>45</v>
      </c>
      <c r="C1057" s="79">
        <v>45</v>
      </c>
      <c r="D1057" s="94"/>
      <c r="E1057" s="79">
        <v>1278.837470438928</v>
      </c>
      <c r="F1057" s="79">
        <v>89.023653635893467</v>
      </c>
      <c r="G1057" s="80">
        <v>0</v>
      </c>
      <c r="H1057" s="79">
        <v>-24.660622235971349</v>
      </c>
      <c r="I1057" s="80">
        <v>17.940690716030009</v>
      </c>
      <c r="J1057" s="103">
        <v>4</v>
      </c>
      <c r="K1057" s="103">
        <v>0</v>
      </c>
      <c r="L1057" s="103">
        <v>0</v>
      </c>
      <c r="M1057" s="103">
        <v>-4.3037476147855829</v>
      </c>
    </row>
    <row r="1058" spans="1:13" s="81" customFormat="1" x14ac:dyDescent="0.25">
      <c r="A1058" s="79">
        <v>1055</v>
      </c>
      <c r="B1058" s="79">
        <v>41</v>
      </c>
      <c r="C1058" s="79">
        <v>41</v>
      </c>
      <c r="D1058" s="94"/>
      <c r="E1058" s="79">
        <v>1165.1630286221341</v>
      </c>
      <c r="F1058" s="79">
        <v>89.057612234200406</v>
      </c>
      <c r="G1058" s="80">
        <v>0</v>
      </c>
      <c r="H1058" s="79">
        <v>-10.34604117701277</v>
      </c>
      <c r="I1058" s="80">
        <v>3.6261096570714271</v>
      </c>
      <c r="J1058" s="103">
        <v>4</v>
      </c>
      <c r="K1058" s="103">
        <v>0</v>
      </c>
      <c r="L1058" s="103">
        <v>0</v>
      </c>
      <c r="M1058" s="103">
        <v>-3.878273418313253</v>
      </c>
    </row>
    <row r="1059" spans="1:13" s="81" customFormat="1" x14ac:dyDescent="0.25">
      <c r="A1059" s="79">
        <v>1056</v>
      </c>
      <c r="B1059" s="79">
        <v>37</v>
      </c>
      <c r="C1059" s="79">
        <v>37</v>
      </c>
      <c r="D1059" s="94"/>
      <c r="E1059" s="79">
        <v>1426.5880826737589</v>
      </c>
      <c r="F1059" s="79">
        <v>89.056063167093058</v>
      </c>
      <c r="G1059" s="80">
        <v>0</v>
      </c>
      <c r="H1059" s="79">
        <v>-19.506251724670872</v>
      </c>
      <c r="I1059" s="80">
        <v>12.786320204729529</v>
      </c>
      <c r="J1059" s="103">
        <v>3</v>
      </c>
      <c r="K1059" s="103">
        <v>0</v>
      </c>
      <c r="L1059" s="103">
        <v>0</v>
      </c>
      <c r="M1059" s="103">
        <v>-4.8765882992425764</v>
      </c>
    </row>
    <row r="1060" spans="1:13" s="81" customFormat="1" x14ac:dyDescent="0.25">
      <c r="A1060" s="79">
        <v>1057</v>
      </c>
      <c r="B1060" s="79">
        <v>32</v>
      </c>
      <c r="C1060" s="79">
        <v>32</v>
      </c>
      <c r="D1060" s="94"/>
      <c r="E1060" s="79">
        <v>1233.805909339467</v>
      </c>
      <c r="F1060" s="79">
        <v>88.999502647319659</v>
      </c>
      <c r="G1060" s="80">
        <v>0</v>
      </c>
      <c r="H1060" s="79">
        <v>-20.156370153869169</v>
      </c>
      <c r="I1060" s="80">
        <v>13.436438633927819</v>
      </c>
      <c r="J1060" s="103">
        <v>3</v>
      </c>
      <c r="K1060" s="103">
        <v>0</v>
      </c>
      <c r="L1060" s="103">
        <v>0</v>
      </c>
      <c r="M1060" s="103">
        <v>-4.1336908452814924</v>
      </c>
    </row>
    <row r="1061" spans="1:13" s="81" customFormat="1" x14ac:dyDescent="0.25">
      <c r="A1061" s="79">
        <v>1058</v>
      </c>
      <c r="B1061" s="79">
        <v>27.223632812501059</v>
      </c>
      <c r="C1061" s="79">
        <v>27.223632812501059</v>
      </c>
      <c r="D1061" s="94"/>
      <c r="E1061" s="79">
        <v>1677.297267470421</v>
      </c>
      <c r="F1061" s="79">
        <v>89.043555254974052</v>
      </c>
      <c r="G1061" s="80">
        <v>0</v>
      </c>
      <c r="H1061" s="79">
        <v>-5.3436609539121758</v>
      </c>
      <c r="I1061" s="80">
        <v>-1.3762705660291641</v>
      </c>
      <c r="J1061" s="103">
        <v>2</v>
      </c>
      <c r="K1061" s="103">
        <v>0</v>
      </c>
      <c r="L1061" s="103">
        <v>0</v>
      </c>
      <c r="M1061" s="103">
        <v>-5.9066566002249017</v>
      </c>
    </row>
    <row r="1062" spans="1:13" s="81" customFormat="1" x14ac:dyDescent="0.25">
      <c r="A1062" s="79">
        <v>1059</v>
      </c>
      <c r="B1062" s="79">
        <v>22</v>
      </c>
      <c r="C1062" s="79">
        <v>22</v>
      </c>
      <c r="D1062" s="94"/>
      <c r="E1062" s="79">
        <v>1355.4597998913871</v>
      </c>
      <c r="F1062" s="79">
        <v>88.940039733850796</v>
      </c>
      <c r="G1062" s="80">
        <v>0</v>
      </c>
      <c r="H1062" s="79">
        <v>0</v>
      </c>
      <c r="I1062" s="80">
        <v>-6.7199315199413396</v>
      </c>
      <c r="J1062" s="103">
        <v>2</v>
      </c>
      <c r="K1062" s="103">
        <v>0</v>
      </c>
      <c r="L1062" s="103">
        <v>0</v>
      </c>
      <c r="M1062" s="103">
        <v>-4.5978840058875177</v>
      </c>
    </row>
    <row r="1063" spans="1:13" s="81" customFormat="1" x14ac:dyDescent="0.25">
      <c r="A1063" s="79">
        <v>1060</v>
      </c>
      <c r="B1063" s="79">
        <v>17</v>
      </c>
      <c r="C1063" s="79">
        <v>17</v>
      </c>
      <c r="D1063" s="94"/>
      <c r="E1063" s="79">
        <v>1047.400754461526</v>
      </c>
      <c r="F1063" s="79">
        <v>88.893969902871262</v>
      </c>
      <c r="G1063" s="80">
        <v>0</v>
      </c>
      <c r="H1063" s="79">
        <v>-0.77222484304614358</v>
      </c>
      <c r="I1063" s="80">
        <v>-5.9477066768951961</v>
      </c>
      <c r="J1063" s="103">
        <v>2</v>
      </c>
      <c r="K1063" s="103">
        <v>0</v>
      </c>
      <c r="L1063" s="103">
        <v>0</v>
      </c>
      <c r="M1063" s="103">
        <v>-3.4501151989623309</v>
      </c>
    </row>
    <row r="1064" spans="1:13" s="81" customFormat="1" x14ac:dyDescent="0.25">
      <c r="A1064" s="79">
        <v>1061</v>
      </c>
      <c r="B1064" s="79">
        <v>14.25292968750102</v>
      </c>
      <c r="C1064" s="79">
        <v>14.25292968750102</v>
      </c>
      <c r="D1064" s="94"/>
      <c r="E1064" s="79">
        <v>878.14878282209713</v>
      </c>
      <c r="F1064" s="79">
        <v>88.908606275852776</v>
      </c>
      <c r="G1064" s="80">
        <v>1.959203982561631E-2</v>
      </c>
      <c r="H1064" s="79">
        <v>0</v>
      </c>
      <c r="I1064" s="80">
        <v>-6.7199315199413396</v>
      </c>
      <c r="J1064" s="103">
        <v>2</v>
      </c>
      <c r="K1064" s="103">
        <v>6.8831256751915055E-4</v>
      </c>
      <c r="L1064" s="103">
        <v>1.941041440404004E-3</v>
      </c>
      <c r="M1064" s="103">
        <v>-2.854657966491128</v>
      </c>
    </row>
    <row r="1065" spans="1:13" s="81" customFormat="1" x14ac:dyDescent="0.25">
      <c r="A1065" s="79">
        <v>1062</v>
      </c>
      <c r="B1065" s="79">
        <v>12</v>
      </c>
      <c r="C1065" s="79">
        <v>12</v>
      </c>
      <c r="D1065" s="94"/>
      <c r="E1065" s="79">
        <v>1429.2369980325509</v>
      </c>
      <c r="F1065" s="79">
        <v>88.946448506982549</v>
      </c>
      <c r="G1065" s="80">
        <v>6.5689942010124058</v>
      </c>
      <c r="H1065" s="79">
        <v>0</v>
      </c>
      <c r="I1065" s="80">
        <v>-6.7199315199413396</v>
      </c>
      <c r="J1065" s="103">
        <v>1</v>
      </c>
      <c r="K1065" s="103">
        <v>0.23078358888416689</v>
      </c>
      <c r="L1065" s="103">
        <v>0.65080972065335074</v>
      </c>
      <c r="M1065" s="103">
        <v>-0.77304155912239025</v>
      </c>
    </row>
    <row r="1066" spans="1:13" s="81" customFormat="1" x14ac:dyDescent="0.25">
      <c r="A1066" s="79">
        <v>1063</v>
      </c>
      <c r="B1066" s="79">
        <v>12</v>
      </c>
      <c r="C1066" s="79">
        <v>12</v>
      </c>
      <c r="D1066" s="94"/>
      <c r="E1066" s="79">
        <v>1429.2369980325509</v>
      </c>
      <c r="F1066" s="79">
        <v>89.010600403128805</v>
      </c>
      <c r="G1066" s="80">
        <v>12.002830298657532</v>
      </c>
      <c r="H1066" s="79">
        <v>-0.44429991290725313</v>
      </c>
      <c r="I1066" s="80">
        <v>-6.2756316070340867</v>
      </c>
      <c r="J1066" s="103">
        <v>1</v>
      </c>
      <c r="K1066" s="103">
        <v>0.42168651217029302</v>
      </c>
      <c r="L1066" s="103">
        <v>1.1891559643202261</v>
      </c>
      <c r="M1066" s="103">
        <v>2.6411986473376761</v>
      </c>
    </row>
    <row r="1067" spans="1:13" s="81" customFormat="1" x14ac:dyDescent="0.25">
      <c r="A1067" s="79">
        <v>1064</v>
      </c>
      <c r="B1067" s="79">
        <v>13</v>
      </c>
      <c r="C1067" s="79">
        <v>13</v>
      </c>
      <c r="D1067" s="94"/>
      <c r="E1067" s="79">
        <v>1548.3400812019299</v>
      </c>
      <c r="F1067" s="79">
        <v>89.058771858339639</v>
      </c>
      <c r="G1067" s="80">
        <v>12.840895993017206</v>
      </c>
      <c r="H1067" s="79">
        <v>-5.4677207059618356</v>
      </c>
      <c r="I1067" s="80">
        <v>-1.2522108139795041</v>
      </c>
      <c r="J1067" s="103">
        <v>1</v>
      </c>
      <c r="K1067" s="103">
        <v>0.45112965106592767</v>
      </c>
      <c r="L1067" s="103">
        <v>1.272185616005916</v>
      </c>
      <c r="M1067" s="103">
        <v>2.7355121623816672</v>
      </c>
    </row>
    <row r="1068" spans="1:13" s="81" customFormat="1" x14ac:dyDescent="0.25">
      <c r="A1068" s="79">
        <v>1065</v>
      </c>
      <c r="B1068" s="79">
        <v>13.706787109374041</v>
      </c>
      <c r="C1068" s="79">
        <v>13.706787109374041</v>
      </c>
      <c r="D1068" s="94"/>
      <c r="E1068" s="79">
        <v>1632.5206050727511</v>
      </c>
      <c r="F1068" s="79">
        <v>88.979507427241927</v>
      </c>
      <c r="G1068" s="80">
        <v>15.623631779941139</v>
      </c>
      <c r="H1068" s="79">
        <v>-1.2586331737903651</v>
      </c>
      <c r="I1068" s="80">
        <v>-5.4612983461509748</v>
      </c>
      <c r="J1068" s="103">
        <v>1</v>
      </c>
      <c r="K1068" s="103">
        <v>0.54889343836288329</v>
      </c>
      <c r="L1068" s="103">
        <v>1.5478794961833311</v>
      </c>
      <c r="M1068" s="103">
        <v>4.1707482652665622</v>
      </c>
    </row>
    <row r="1069" spans="1:13" s="81" customFormat="1" x14ac:dyDescent="0.25">
      <c r="A1069" s="79">
        <v>1066</v>
      </c>
      <c r="B1069" s="79">
        <v>15</v>
      </c>
      <c r="C1069" s="79">
        <v>15</v>
      </c>
      <c r="D1069" s="94"/>
      <c r="E1069" s="79">
        <v>924.17713628958177</v>
      </c>
      <c r="F1069" s="79">
        <v>88.99982180088287</v>
      </c>
      <c r="G1069" s="80">
        <v>6.8263048575214853</v>
      </c>
      <c r="H1069" s="79">
        <v>-2.8175492525815651</v>
      </c>
      <c r="I1069" s="80">
        <v>-3.902382267359775</v>
      </c>
      <c r="J1069" s="103">
        <v>2</v>
      </c>
      <c r="K1069" s="103">
        <v>0.2398234928557908</v>
      </c>
      <c r="L1069" s="103">
        <v>0.67630224985332998</v>
      </c>
      <c r="M1069" s="103">
        <v>1.101442677161927</v>
      </c>
    </row>
    <row r="1070" spans="1:13" s="81" customFormat="1" x14ac:dyDescent="0.25">
      <c r="A1070" s="79">
        <v>1067</v>
      </c>
      <c r="B1070" s="79">
        <v>15</v>
      </c>
      <c r="C1070" s="79">
        <v>15</v>
      </c>
      <c r="D1070" s="94"/>
      <c r="E1070" s="79">
        <v>924.17713628958177</v>
      </c>
      <c r="F1070" s="79">
        <v>89.040783589301682</v>
      </c>
      <c r="G1070" s="80">
        <v>17.821465766492057</v>
      </c>
      <c r="H1070" s="79">
        <v>-3.4843331981238812</v>
      </c>
      <c r="I1070" s="80">
        <v>-3.235598321817458</v>
      </c>
      <c r="J1070" s="103">
        <v>2</v>
      </c>
      <c r="K1070" s="103">
        <v>0.62610830561145603</v>
      </c>
      <c r="L1070" s="103">
        <v>1.7656254218243059</v>
      </c>
      <c r="M1070" s="103">
        <v>7.5073596739904644</v>
      </c>
    </row>
    <row r="1071" spans="1:13" s="81" customFormat="1" x14ac:dyDescent="0.25">
      <c r="A1071" s="79">
        <v>1068</v>
      </c>
      <c r="B1071" s="79">
        <v>21.697021484374051</v>
      </c>
      <c r="C1071" s="79">
        <v>21.697021484374051</v>
      </c>
      <c r="D1071" s="94"/>
      <c r="E1071" s="79">
        <v>1336.7927454294891</v>
      </c>
      <c r="F1071" s="79">
        <v>89.092912280723652</v>
      </c>
      <c r="G1071" s="80">
        <v>35.765291752223469</v>
      </c>
      <c r="H1071" s="79">
        <v>0</v>
      </c>
      <c r="I1071" s="80">
        <v>-6.7199315199413396</v>
      </c>
      <c r="J1071" s="103">
        <v>2</v>
      </c>
      <c r="K1071" s="103">
        <v>1.256515401824426</v>
      </c>
      <c r="L1071" s="103">
        <v>3.5433734331448821</v>
      </c>
      <c r="M1071" s="103">
        <v>17.149501299552519</v>
      </c>
    </row>
    <row r="1072" spans="1:13" s="81" customFormat="1" x14ac:dyDescent="0.25">
      <c r="A1072" s="79">
        <v>1069</v>
      </c>
      <c r="B1072" s="79">
        <v>24.67749023437408</v>
      </c>
      <c r="C1072" s="79">
        <v>24.67749023437408</v>
      </c>
      <c r="D1072" s="94"/>
      <c r="E1072" s="79">
        <v>1520.424817041197</v>
      </c>
      <c r="F1072" s="79">
        <v>89.115555672441303</v>
      </c>
      <c r="G1072" s="80">
        <v>17.813290561795156</v>
      </c>
      <c r="H1072" s="79">
        <v>-2.146236382579072</v>
      </c>
      <c r="I1072" s="80">
        <v>-4.5736951373622681</v>
      </c>
      <c r="J1072" s="103">
        <v>2</v>
      </c>
      <c r="K1072" s="103">
        <v>0.62582109222351856</v>
      </c>
      <c r="L1072" s="103">
        <v>1.764815480070322</v>
      </c>
      <c r="M1072" s="103">
        <v>5.9411782742764414</v>
      </c>
    </row>
    <row r="1073" spans="1:13" s="81" customFormat="1" x14ac:dyDescent="0.25">
      <c r="A1073" s="79">
        <v>1070</v>
      </c>
      <c r="B1073" s="79">
        <v>26</v>
      </c>
      <c r="C1073" s="79">
        <v>26</v>
      </c>
      <c r="D1073" s="94"/>
      <c r="E1073" s="79">
        <v>1601.907036235275</v>
      </c>
      <c r="F1073" s="79">
        <v>88.958064648610005</v>
      </c>
      <c r="G1073" s="80">
        <v>20.494352358617636</v>
      </c>
      <c r="H1073" s="79">
        <v>-3.312984469038966</v>
      </c>
      <c r="I1073" s="80">
        <v>-3.4069470509023732</v>
      </c>
      <c r="J1073" s="103">
        <v>2</v>
      </c>
      <c r="K1073" s="103">
        <v>0.72001284282600275</v>
      </c>
      <c r="L1073" s="103">
        <v>2.0304362167693282</v>
      </c>
      <c r="M1073" s="103">
        <v>7.3266591339816447</v>
      </c>
    </row>
    <row r="1074" spans="1:13" s="81" customFormat="1" x14ac:dyDescent="0.25">
      <c r="A1074" s="79">
        <v>1071</v>
      </c>
      <c r="B1074" s="79">
        <v>28</v>
      </c>
      <c r="C1074" s="79">
        <v>28</v>
      </c>
      <c r="D1074" s="94"/>
      <c r="E1074" s="79">
        <v>1725.130654407219</v>
      </c>
      <c r="F1074" s="79">
        <v>88.959732339658316</v>
      </c>
      <c r="G1074" s="80">
        <v>24.609431023656249</v>
      </c>
      <c r="H1074" s="79">
        <v>-4.4040667054628742</v>
      </c>
      <c r="I1074" s="80">
        <v>-2.315864814478465</v>
      </c>
      <c r="J1074" s="103">
        <v>2</v>
      </c>
      <c r="K1074" s="103">
        <v>0.86458484179532935</v>
      </c>
      <c r="L1074" s="103">
        <v>2.438129253862829</v>
      </c>
      <c r="M1074" s="103">
        <v>9.44915666943003</v>
      </c>
    </row>
    <row r="1075" spans="1:13" s="81" customFormat="1" x14ac:dyDescent="0.25">
      <c r="A1075" s="79">
        <v>1072</v>
      </c>
      <c r="B1075" s="79">
        <v>30.655517578124101</v>
      </c>
      <c r="C1075" s="79">
        <v>30.655517578124101</v>
      </c>
      <c r="D1075" s="94"/>
      <c r="E1075" s="79">
        <v>1181.96746067967</v>
      </c>
      <c r="F1075" s="79">
        <v>88.94553171743847</v>
      </c>
      <c r="G1075" s="80">
        <v>34.634060568674215</v>
      </c>
      <c r="H1075" s="79">
        <v>-1.5342145820282871</v>
      </c>
      <c r="I1075" s="80">
        <v>-5.1857169379130532</v>
      </c>
      <c r="J1075" s="103">
        <v>3</v>
      </c>
      <c r="K1075" s="103">
        <v>1.216772697780488</v>
      </c>
      <c r="L1075" s="103">
        <v>3.4312990077409768</v>
      </c>
      <c r="M1075" s="103">
        <v>16.672877156804152</v>
      </c>
    </row>
    <row r="1076" spans="1:13" s="81" customFormat="1" x14ac:dyDescent="0.25">
      <c r="A1076" s="79">
        <v>1073</v>
      </c>
      <c r="B1076" s="79">
        <v>36</v>
      </c>
      <c r="C1076" s="79">
        <v>36</v>
      </c>
      <c r="D1076" s="94"/>
      <c r="E1076" s="79">
        <v>1388.0316480069009</v>
      </c>
      <c r="F1076" s="79">
        <v>89.049265780380352</v>
      </c>
      <c r="G1076" s="80">
        <v>53.137095576364743</v>
      </c>
      <c r="H1076" s="79">
        <v>0</v>
      </c>
      <c r="I1076" s="80">
        <v>-6.7199315199413396</v>
      </c>
      <c r="J1076" s="103">
        <v>3</v>
      </c>
      <c r="K1076" s="103">
        <v>1.866826068761708</v>
      </c>
      <c r="L1076" s="103">
        <v>5.2644495139080174</v>
      </c>
      <c r="M1076" s="103">
        <v>26.918528061731919</v>
      </c>
    </row>
    <row r="1077" spans="1:13" s="81" customFormat="1" x14ac:dyDescent="0.25">
      <c r="A1077" s="79">
        <v>1074</v>
      </c>
      <c r="B1077" s="79">
        <v>41</v>
      </c>
      <c r="C1077" s="79">
        <v>41</v>
      </c>
      <c r="D1077" s="94"/>
      <c r="E1077" s="79">
        <v>1580.8138213411919</v>
      </c>
      <c r="F1077" s="79">
        <v>89.070266784655104</v>
      </c>
      <c r="G1077" s="80">
        <v>45.4608804194811</v>
      </c>
      <c r="H1077" s="79">
        <v>-2.131141913903388</v>
      </c>
      <c r="I1077" s="80">
        <v>-4.5887896060379516</v>
      </c>
      <c r="J1077" s="103">
        <v>3</v>
      </c>
      <c r="K1077" s="103">
        <v>1.597143309309794</v>
      </c>
      <c r="L1077" s="103">
        <v>4.5039441322536176</v>
      </c>
      <c r="M1077" s="103">
        <v>22.407572279160579</v>
      </c>
    </row>
    <row r="1078" spans="1:13" s="81" customFormat="1" x14ac:dyDescent="0.25">
      <c r="A1078" s="79">
        <v>1075</v>
      </c>
      <c r="B1078" s="79">
        <v>44</v>
      </c>
      <c r="C1078" s="79">
        <v>44</v>
      </c>
      <c r="D1078" s="94"/>
      <c r="E1078" s="79">
        <v>1696.4831253417681</v>
      </c>
      <c r="F1078" s="79">
        <v>89.042072068579159</v>
      </c>
      <c r="G1078" s="80">
        <v>35.759779024303214</v>
      </c>
      <c r="H1078" s="79">
        <v>0</v>
      </c>
      <c r="I1078" s="80">
        <v>-6.7199315199413396</v>
      </c>
      <c r="J1078" s="103">
        <v>3</v>
      </c>
      <c r="K1078" s="103">
        <v>1.256321727253396</v>
      </c>
      <c r="L1078" s="103">
        <v>3.542827270854576</v>
      </c>
      <c r="M1078" s="103">
        <v>16.37997224266033</v>
      </c>
    </row>
    <row r="1079" spans="1:13" s="81" customFormat="1" x14ac:dyDescent="0.25">
      <c r="A1079" s="79">
        <v>1076</v>
      </c>
      <c r="B1079" s="79">
        <v>47</v>
      </c>
      <c r="C1079" s="79">
        <v>47</v>
      </c>
      <c r="D1079" s="94"/>
      <c r="E1079" s="79">
        <v>1335.6746913473251</v>
      </c>
      <c r="F1079" s="79">
        <v>88.945227578625705</v>
      </c>
      <c r="G1079" s="80">
        <v>54.828442434988048</v>
      </c>
      <c r="H1079" s="79">
        <v>0</v>
      </c>
      <c r="I1079" s="80">
        <v>-6.7199315199413396</v>
      </c>
      <c r="J1079" s="103">
        <v>4</v>
      </c>
      <c r="K1079" s="103">
        <v>1.92624690034364</v>
      </c>
      <c r="L1079" s="103">
        <v>5.4320162589690639</v>
      </c>
      <c r="M1079" s="103">
        <v>27.820828955435129</v>
      </c>
    </row>
    <row r="1080" spans="1:13" s="81" customFormat="1" x14ac:dyDescent="0.25">
      <c r="A1080" s="79">
        <v>1077</v>
      </c>
      <c r="B1080" s="79">
        <v>52</v>
      </c>
      <c r="C1080" s="79">
        <v>52</v>
      </c>
      <c r="D1080" s="94"/>
      <c r="E1080" s="79">
        <v>1477.767743618316</v>
      </c>
      <c r="F1080" s="79">
        <v>89.053086843238702</v>
      </c>
      <c r="G1080" s="80">
        <v>58.22748747810801</v>
      </c>
      <c r="H1080" s="79">
        <v>-4.737542869865087</v>
      </c>
      <c r="I1080" s="80">
        <v>-1.9823886500762531</v>
      </c>
      <c r="J1080" s="103">
        <v>4</v>
      </c>
      <c r="K1080" s="103">
        <v>2.0456630224813739</v>
      </c>
      <c r="L1080" s="103">
        <v>5.7687697233974742</v>
      </c>
      <c r="M1080" s="103">
        <v>29.747630727794199</v>
      </c>
    </row>
    <row r="1081" spans="1:13" s="81" customFormat="1" x14ac:dyDescent="0.25">
      <c r="A1081" s="79">
        <v>1078</v>
      </c>
      <c r="B1081" s="79">
        <v>55</v>
      </c>
      <c r="C1081" s="79">
        <v>55</v>
      </c>
      <c r="D1081" s="94"/>
      <c r="E1081" s="79">
        <v>1563.0235749809119</v>
      </c>
      <c r="F1081" s="79">
        <v>89.035672392047829</v>
      </c>
      <c r="G1081" s="80">
        <v>51.430101655869166</v>
      </c>
      <c r="H1081" s="79">
        <v>-4.3167166270549346</v>
      </c>
      <c r="I1081" s="80">
        <v>-2.403214892886405</v>
      </c>
      <c r="J1081" s="103">
        <v>4</v>
      </c>
      <c r="K1081" s="103">
        <v>1.8068555205893999</v>
      </c>
      <c r="L1081" s="103">
        <v>5.0953325680621084</v>
      </c>
      <c r="M1081" s="103">
        <v>25.879197246004669</v>
      </c>
    </row>
    <row r="1082" spans="1:13" s="81" customFormat="1" x14ac:dyDescent="0.25">
      <c r="A1082" s="79">
        <v>1079</v>
      </c>
      <c r="B1082" s="79">
        <v>58</v>
      </c>
      <c r="C1082" s="79">
        <v>58</v>
      </c>
      <c r="D1082" s="94"/>
      <c r="E1082" s="79">
        <v>1337.2117163085991</v>
      </c>
      <c r="F1082" s="79">
        <v>89.131140977446066</v>
      </c>
      <c r="G1082" s="80">
        <v>29.405102103162061</v>
      </c>
      <c r="H1082" s="79">
        <v>0</v>
      </c>
      <c r="I1082" s="80">
        <v>-6.7199315199413396</v>
      </c>
      <c r="J1082" s="103">
        <v>5</v>
      </c>
      <c r="K1082" s="103">
        <v>1.03306758800719</v>
      </c>
      <c r="L1082" s="103">
        <v>2.9132505981802761</v>
      </c>
      <c r="M1082" s="103">
        <v>13.446668752316601</v>
      </c>
    </row>
    <row r="1083" spans="1:13" s="81" customFormat="1" x14ac:dyDescent="0.25">
      <c r="A1083" s="79">
        <v>1080</v>
      </c>
      <c r="B1083" s="79">
        <v>58</v>
      </c>
      <c r="C1083" s="79">
        <v>58</v>
      </c>
      <c r="D1083" s="94"/>
      <c r="E1083" s="79">
        <v>1337.2117163085991</v>
      </c>
      <c r="F1083" s="79">
        <v>89.153104264222222</v>
      </c>
      <c r="G1083" s="80">
        <v>31.864086203958053</v>
      </c>
      <c r="H1083" s="79">
        <v>-10.434939416239651</v>
      </c>
      <c r="I1083" s="80">
        <v>3.7150078962983089</v>
      </c>
      <c r="J1083" s="103">
        <v>5</v>
      </c>
      <c r="K1083" s="103">
        <v>1.119457248041194</v>
      </c>
      <c r="L1083" s="103">
        <v>3.1568694394761661</v>
      </c>
      <c r="M1083" s="103">
        <v>14.88642535362858</v>
      </c>
    </row>
    <row r="1084" spans="1:13" s="81" customFormat="1" x14ac:dyDescent="0.25">
      <c r="A1084" s="79">
        <v>1081</v>
      </c>
      <c r="B1084" s="79">
        <v>61</v>
      </c>
      <c r="C1084" s="79">
        <v>61</v>
      </c>
      <c r="D1084" s="94"/>
      <c r="E1084" s="79">
        <v>1406.3778395659399</v>
      </c>
      <c r="F1084" s="79">
        <v>89.167479306125728</v>
      </c>
      <c r="G1084" s="80">
        <v>56.086898875276049</v>
      </c>
      <c r="H1084" s="79">
        <v>-170.8774312444132</v>
      </c>
      <c r="I1084" s="80">
        <v>63.801335754411902</v>
      </c>
      <c r="J1084" s="103">
        <v>5</v>
      </c>
      <c r="K1084" s="103">
        <v>1.970459314734156</v>
      </c>
      <c r="L1084" s="103">
        <v>5.5566952675503183</v>
      </c>
      <c r="M1084" s="103">
        <v>28.548133989007169</v>
      </c>
    </row>
    <row r="1085" spans="1:13" s="81" customFormat="1" x14ac:dyDescent="0.25">
      <c r="A1085" s="79">
        <v>1082</v>
      </c>
      <c r="B1085" s="79">
        <v>62</v>
      </c>
      <c r="C1085" s="79">
        <v>62</v>
      </c>
      <c r="D1085" s="94"/>
      <c r="E1085" s="79">
        <v>1429.433213985054</v>
      </c>
      <c r="F1085" s="79">
        <v>89.096512874346487</v>
      </c>
      <c r="G1085" s="80">
        <v>20.870396467863848</v>
      </c>
      <c r="H1085" s="79">
        <v>-1.7247418167144231</v>
      </c>
      <c r="I1085" s="80">
        <v>-4.9951897032269166</v>
      </c>
      <c r="J1085" s="103">
        <v>5</v>
      </c>
      <c r="K1085" s="103">
        <v>0.73322412090830269</v>
      </c>
      <c r="L1085" s="103">
        <v>2.067692020961414</v>
      </c>
      <c r="M1085" s="103">
        <v>8.1086672715119903</v>
      </c>
    </row>
    <row r="1086" spans="1:13" s="81" customFormat="1" x14ac:dyDescent="0.25">
      <c r="A1086" s="79">
        <v>1083</v>
      </c>
      <c r="B1086" s="79">
        <v>62</v>
      </c>
      <c r="C1086" s="79">
        <v>62</v>
      </c>
      <c r="D1086" s="94"/>
      <c r="E1086" s="79">
        <v>1429.433213985054</v>
      </c>
      <c r="F1086" s="79">
        <v>89.134131813107516</v>
      </c>
      <c r="G1086" s="80">
        <v>14.417764719971119</v>
      </c>
      <c r="H1086" s="79">
        <v>-9.9115771901042232E-2</v>
      </c>
      <c r="I1086" s="80">
        <v>-6.6208157480402976</v>
      </c>
      <c r="J1086" s="103">
        <v>5</v>
      </c>
      <c r="K1086" s="103">
        <v>0.50652860756821005</v>
      </c>
      <c r="L1086" s="103">
        <v>1.4284106733423521</v>
      </c>
      <c r="M1086" s="103">
        <v>4.1424130335302012</v>
      </c>
    </row>
    <row r="1087" spans="1:13" s="81" customFormat="1" x14ac:dyDescent="0.25">
      <c r="A1087" s="79">
        <v>1084</v>
      </c>
      <c r="B1087" s="79">
        <v>61</v>
      </c>
      <c r="C1087" s="79">
        <v>61</v>
      </c>
      <c r="D1087" s="94"/>
      <c r="E1087" s="79">
        <v>1406.3778395659399</v>
      </c>
      <c r="F1087" s="79">
        <v>89.146205432035103</v>
      </c>
      <c r="G1087" s="80">
        <v>0</v>
      </c>
      <c r="H1087" s="79">
        <v>-23.331264853306759</v>
      </c>
      <c r="I1087" s="80">
        <v>16.611333333365419</v>
      </c>
      <c r="J1087" s="103">
        <v>5</v>
      </c>
      <c r="K1087" s="103">
        <v>0</v>
      </c>
      <c r="L1087" s="103">
        <v>0</v>
      </c>
      <c r="M1087" s="103">
        <v>-4.161570030160421</v>
      </c>
    </row>
    <row r="1088" spans="1:13" s="81" customFormat="1" x14ac:dyDescent="0.25">
      <c r="A1088" s="79">
        <v>1085</v>
      </c>
      <c r="B1088" s="79">
        <v>59</v>
      </c>
      <c r="C1088" s="79">
        <v>59</v>
      </c>
      <c r="D1088" s="94"/>
      <c r="E1088" s="79">
        <v>1360.267090727712</v>
      </c>
      <c r="F1088" s="79">
        <v>89.09028064489776</v>
      </c>
      <c r="G1088" s="80">
        <v>0</v>
      </c>
      <c r="H1088" s="79">
        <v>-25.439609985257668</v>
      </c>
      <c r="I1088" s="80">
        <v>18.719678465316331</v>
      </c>
      <c r="J1088" s="103">
        <v>5</v>
      </c>
      <c r="K1088" s="103">
        <v>0</v>
      </c>
      <c r="L1088" s="103">
        <v>0</v>
      </c>
      <c r="M1088" s="103">
        <v>-4.3250620740265564</v>
      </c>
    </row>
    <row r="1089" spans="1:13" s="81" customFormat="1" x14ac:dyDescent="0.25">
      <c r="A1089" s="79">
        <v>1086</v>
      </c>
      <c r="B1089" s="79">
        <v>58</v>
      </c>
      <c r="C1089" s="79">
        <v>58</v>
      </c>
      <c r="D1089" s="94"/>
      <c r="E1089" s="79">
        <v>1337.2117163085991</v>
      </c>
      <c r="F1089" s="79">
        <v>89.032410381676073</v>
      </c>
      <c r="G1089" s="80">
        <v>13.594749319749644</v>
      </c>
      <c r="H1089" s="79">
        <v>-9.9115771901042232E-2</v>
      </c>
      <c r="I1089" s="80">
        <v>-6.6208157480402976</v>
      </c>
      <c r="J1089" s="103">
        <v>5</v>
      </c>
      <c r="K1089" s="103">
        <v>0.47761421946587651</v>
      </c>
      <c r="L1089" s="103">
        <v>1.346872098893771</v>
      </c>
      <c r="M1089" s="103">
        <v>3.9371022342263231</v>
      </c>
    </row>
    <row r="1090" spans="1:13" s="81" customFormat="1" x14ac:dyDescent="0.25">
      <c r="A1090" s="79">
        <v>1087</v>
      </c>
      <c r="B1090" s="79">
        <v>58</v>
      </c>
      <c r="C1090" s="79">
        <v>58</v>
      </c>
      <c r="D1090" s="94"/>
      <c r="E1090" s="79">
        <v>1337.2117163085991</v>
      </c>
      <c r="F1090" s="79">
        <v>89.105087735216927</v>
      </c>
      <c r="G1090" s="80">
        <v>15.919767543323756</v>
      </c>
      <c r="H1090" s="79">
        <v>0</v>
      </c>
      <c r="I1090" s="80">
        <v>-6.7199315199413396</v>
      </c>
      <c r="J1090" s="103">
        <v>5</v>
      </c>
      <c r="K1090" s="103">
        <v>0.55929735594586116</v>
      </c>
      <c r="L1090" s="103">
        <v>1.5772185437673281</v>
      </c>
      <c r="M1090" s="103">
        <v>5.3629525968482108</v>
      </c>
    </row>
    <row r="1091" spans="1:13" s="81" customFormat="1" x14ac:dyDescent="0.25">
      <c r="A1091" s="79">
        <v>1088</v>
      </c>
      <c r="B1091" s="79">
        <v>58</v>
      </c>
      <c r="C1091" s="79">
        <v>58</v>
      </c>
      <c r="D1091" s="94"/>
      <c r="E1091" s="79">
        <v>1337.2117163085991</v>
      </c>
      <c r="F1091" s="79">
        <v>89.125870562900829</v>
      </c>
      <c r="G1091" s="80">
        <v>23.580572295717069</v>
      </c>
      <c r="H1091" s="79">
        <v>-0.60715757149067162</v>
      </c>
      <c r="I1091" s="80">
        <v>-6.112773948450668</v>
      </c>
      <c r="J1091" s="103">
        <v>5</v>
      </c>
      <c r="K1091" s="103">
        <v>0.82843871311523265</v>
      </c>
      <c r="L1091" s="103">
        <v>2.3361971709849558</v>
      </c>
      <c r="M1091" s="103">
        <v>9.9941846054939312</v>
      </c>
    </row>
    <row r="1092" spans="1:13" s="81" customFormat="1" x14ac:dyDescent="0.25">
      <c r="A1092" s="79">
        <v>1089</v>
      </c>
      <c r="B1092" s="79">
        <v>59</v>
      </c>
      <c r="C1092" s="79">
        <v>59</v>
      </c>
      <c r="D1092" s="94"/>
      <c r="E1092" s="79">
        <v>1360.267090727712</v>
      </c>
      <c r="F1092" s="79">
        <v>89.163161764143481</v>
      </c>
      <c r="G1092" s="80">
        <v>24.357647592408195</v>
      </c>
      <c r="H1092" s="79">
        <v>-0.60715757149067162</v>
      </c>
      <c r="I1092" s="80">
        <v>-6.112773948450668</v>
      </c>
      <c r="J1092" s="103">
        <v>5</v>
      </c>
      <c r="K1092" s="103">
        <v>0.85573912171902899</v>
      </c>
      <c r="L1092" s="103">
        <v>2.4131843232476622</v>
      </c>
      <c r="M1092" s="103">
        <v>10.40212043798005</v>
      </c>
    </row>
    <row r="1093" spans="1:13" s="81" customFormat="1" x14ac:dyDescent="0.25">
      <c r="A1093" s="79">
        <v>1090</v>
      </c>
      <c r="B1093" s="79">
        <v>59</v>
      </c>
      <c r="C1093" s="79">
        <v>59</v>
      </c>
      <c r="D1093" s="94"/>
      <c r="E1093" s="79">
        <v>1360.267090727712</v>
      </c>
      <c r="F1093" s="79">
        <v>89.154844754611844</v>
      </c>
      <c r="G1093" s="80">
        <v>15.748175433800274</v>
      </c>
      <c r="H1093" s="79">
        <v>-1.2411484804049291</v>
      </c>
      <c r="I1093" s="80">
        <v>-5.4787830395364114</v>
      </c>
      <c r="J1093" s="103">
        <v>5</v>
      </c>
      <c r="K1093" s="103">
        <v>0.55326893794939969</v>
      </c>
      <c r="L1093" s="103">
        <v>1.5602184050173069</v>
      </c>
      <c r="M1093" s="103">
        <v>5.1868687205166744</v>
      </c>
    </row>
    <row r="1094" spans="1:13" s="81" customFormat="1" x14ac:dyDescent="0.25">
      <c r="A1094" s="79">
        <v>1091</v>
      </c>
      <c r="B1094" s="79">
        <v>59</v>
      </c>
      <c r="C1094" s="79">
        <v>59</v>
      </c>
      <c r="D1094" s="94"/>
      <c r="E1094" s="79">
        <v>1360.267090727712</v>
      </c>
      <c r="F1094" s="79">
        <v>89.134420170318634</v>
      </c>
      <c r="G1094" s="80">
        <v>16.398779722686037</v>
      </c>
      <c r="H1094" s="79">
        <v>-1.2411484804049291</v>
      </c>
      <c r="I1094" s="80">
        <v>-5.4787830395364114</v>
      </c>
      <c r="J1094" s="103">
        <v>5</v>
      </c>
      <c r="K1094" s="103">
        <v>0.57612613467357199</v>
      </c>
      <c r="L1094" s="103">
        <v>1.6246756997794729</v>
      </c>
      <c r="M1094" s="103">
        <v>5.5854263330802629</v>
      </c>
    </row>
    <row r="1095" spans="1:13" s="81" customFormat="1" x14ac:dyDescent="0.25">
      <c r="A1095" s="79">
        <v>1092</v>
      </c>
      <c r="B1095" s="79">
        <v>59</v>
      </c>
      <c r="C1095" s="79">
        <v>59</v>
      </c>
      <c r="D1095" s="94"/>
      <c r="E1095" s="79">
        <v>1360.267090727712</v>
      </c>
      <c r="F1095" s="79">
        <v>89.11358064328202</v>
      </c>
      <c r="G1095" s="80">
        <v>22.407485283806722</v>
      </c>
      <c r="H1095" s="79">
        <v>-1.968670990824384</v>
      </c>
      <c r="I1095" s="80">
        <v>-4.7512605291169558</v>
      </c>
      <c r="J1095" s="103">
        <v>5</v>
      </c>
      <c r="K1095" s="103">
        <v>0.78722551937541352</v>
      </c>
      <c r="L1095" s="103">
        <v>2.2199759646386661</v>
      </c>
      <c r="M1095" s="103">
        <v>9.2319539134512834</v>
      </c>
    </row>
    <row r="1096" spans="1:13" s="81" customFormat="1" x14ac:dyDescent="0.25">
      <c r="A1096" s="79">
        <v>1093</v>
      </c>
      <c r="B1096" s="79">
        <v>60</v>
      </c>
      <c r="C1096" s="79">
        <v>60</v>
      </c>
      <c r="D1096" s="94"/>
      <c r="E1096" s="79">
        <v>1383.3224651468261</v>
      </c>
      <c r="F1096" s="79">
        <v>89.117970525309005</v>
      </c>
      <c r="G1096" s="80">
        <v>32.264323934026081</v>
      </c>
      <c r="H1096" s="79">
        <v>-1.720661091574226</v>
      </c>
      <c r="I1096" s="80">
        <v>-4.9992704283671134</v>
      </c>
      <c r="J1096" s="103">
        <v>5</v>
      </c>
      <c r="K1096" s="103">
        <v>1.1335185026146439</v>
      </c>
      <c r="L1096" s="103">
        <v>3.1965221773732959</v>
      </c>
      <c r="M1096" s="103">
        <v>15.03701835670608</v>
      </c>
    </row>
    <row r="1097" spans="1:13" s="81" customFormat="1" x14ac:dyDescent="0.25">
      <c r="A1097" s="79">
        <v>1094</v>
      </c>
      <c r="B1097" s="79">
        <v>61</v>
      </c>
      <c r="C1097" s="79">
        <v>61</v>
      </c>
      <c r="D1097" s="94"/>
      <c r="E1097" s="79">
        <v>1406.3778395659399</v>
      </c>
      <c r="F1097" s="79">
        <v>89.059542479972478</v>
      </c>
      <c r="G1097" s="80">
        <v>24.114963393056474</v>
      </c>
      <c r="H1097" s="79">
        <v>-0.92600558683589484</v>
      </c>
      <c r="I1097" s="80">
        <v>-5.7939259331054451</v>
      </c>
      <c r="J1097" s="103">
        <v>5</v>
      </c>
      <c r="K1097" s="103">
        <v>0.84721307819120262</v>
      </c>
      <c r="L1097" s="103">
        <v>2.3891408804991912</v>
      </c>
      <c r="M1097" s="103">
        <v>10.138791306684929</v>
      </c>
    </row>
    <row r="1098" spans="1:13" s="81" customFormat="1" x14ac:dyDescent="0.25">
      <c r="A1098" s="79">
        <v>1095</v>
      </c>
      <c r="B1098" s="79">
        <v>61.415039062499432</v>
      </c>
      <c r="C1098" s="79">
        <v>61.415039062499432</v>
      </c>
      <c r="D1098" s="94"/>
      <c r="E1098" s="79">
        <v>1415.946720550422</v>
      </c>
      <c r="F1098" s="79">
        <v>89.02129554697332</v>
      </c>
      <c r="G1098" s="80">
        <v>29.393529178665755</v>
      </c>
      <c r="H1098" s="79">
        <v>-0.92600558683589484</v>
      </c>
      <c r="I1098" s="80">
        <v>-5.7939259331054451</v>
      </c>
      <c r="J1098" s="103">
        <v>5</v>
      </c>
      <c r="K1098" s="103">
        <v>1.0326610050559171</v>
      </c>
      <c r="L1098" s="103">
        <v>2.9121040342576858</v>
      </c>
      <c r="M1098" s="103">
        <v>13.273907237001691</v>
      </c>
    </row>
    <row r="1099" spans="1:13" s="81" customFormat="1" x14ac:dyDescent="0.25">
      <c r="A1099" s="79">
        <v>1096</v>
      </c>
      <c r="B1099" s="79">
        <v>63</v>
      </c>
      <c r="C1099" s="79">
        <v>63</v>
      </c>
      <c r="D1099" s="94"/>
      <c r="E1099" s="79">
        <v>1452.4885884041671</v>
      </c>
      <c r="F1099" s="79">
        <v>89.070573964060699</v>
      </c>
      <c r="G1099" s="80">
        <v>40.403990570396893</v>
      </c>
      <c r="H1099" s="79">
        <v>-5.3292243944008586</v>
      </c>
      <c r="I1099" s="80">
        <v>-1.390707125540481</v>
      </c>
      <c r="J1099" s="103">
        <v>5</v>
      </c>
      <c r="K1099" s="103">
        <v>1.4194833582957249</v>
      </c>
      <c r="L1099" s="103">
        <v>4.0029430703939441</v>
      </c>
      <c r="M1099" s="103">
        <v>19.66794916730483</v>
      </c>
    </row>
    <row r="1100" spans="1:13" s="81" customFormat="1" x14ac:dyDescent="0.25">
      <c r="A1100" s="79">
        <v>1097</v>
      </c>
      <c r="B1100" s="79">
        <v>64</v>
      </c>
      <c r="C1100" s="79">
        <v>64</v>
      </c>
      <c r="D1100" s="94"/>
      <c r="E1100" s="79">
        <v>1239.03833473955</v>
      </c>
      <c r="F1100" s="79">
        <v>89.006363644295305</v>
      </c>
      <c r="G1100" s="80">
        <v>16.865307776024764</v>
      </c>
      <c r="H1100" s="79">
        <v>0</v>
      </c>
      <c r="I1100" s="80">
        <v>-6.7199315199413396</v>
      </c>
      <c r="J1100" s="103">
        <v>6</v>
      </c>
      <c r="K1100" s="103">
        <v>0.59251631788427761</v>
      </c>
      <c r="L1100" s="103">
        <v>1.670896016433663</v>
      </c>
      <c r="M1100" s="103">
        <v>6.2208383207037441</v>
      </c>
    </row>
    <row r="1101" spans="1:13" s="81" customFormat="1" x14ac:dyDescent="0.25">
      <c r="A1101" s="79">
        <v>1098</v>
      </c>
      <c r="B1101" s="79">
        <v>63</v>
      </c>
      <c r="C1101" s="79">
        <v>63</v>
      </c>
      <c r="D1101" s="94"/>
      <c r="E1101" s="79">
        <v>1219.678360759244</v>
      </c>
      <c r="F1101" s="79">
        <v>89.063137615133542</v>
      </c>
      <c r="G1101" s="80">
        <v>4.548892620768882</v>
      </c>
      <c r="H1101" s="79">
        <v>-17.886783731766378</v>
      </c>
      <c r="I1101" s="80">
        <v>11.16685221182504</v>
      </c>
      <c r="J1101" s="103">
        <v>6</v>
      </c>
      <c r="K1101" s="103">
        <v>0.15981286211334311</v>
      </c>
      <c r="L1101" s="103">
        <v>0.45067227115962749</v>
      </c>
      <c r="M1101" s="103">
        <v>-1.2670083061762121</v>
      </c>
    </row>
    <row r="1102" spans="1:13" s="81" customFormat="1" x14ac:dyDescent="0.25">
      <c r="A1102" s="79">
        <v>1099</v>
      </c>
      <c r="B1102" s="79">
        <v>62</v>
      </c>
      <c r="C1102" s="79">
        <v>62</v>
      </c>
      <c r="D1102" s="94"/>
      <c r="E1102" s="79">
        <v>1200.3183867789389</v>
      </c>
      <c r="F1102" s="79">
        <v>89.08453738966476</v>
      </c>
      <c r="G1102" s="80">
        <v>8.4012171049100743</v>
      </c>
      <c r="H1102" s="79">
        <v>-0.90193250320911866</v>
      </c>
      <c r="I1102" s="80">
        <v>-5.8179990167322213</v>
      </c>
      <c r="J1102" s="103">
        <v>6</v>
      </c>
      <c r="K1102" s="103">
        <v>0.29515371381624639</v>
      </c>
      <c r="L1102" s="103">
        <v>0.83233347296181481</v>
      </c>
      <c r="M1102" s="103">
        <v>1.187090931115107</v>
      </c>
    </row>
    <row r="1103" spans="1:13" s="81" customFormat="1" x14ac:dyDescent="0.25">
      <c r="A1103" s="79">
        <v>1100</v>
      </c>
      <c r="B1103" s="79">
        <v>61</v>
      </c>
      <c r="C1103" s="79">
        <v>61</v>
      </c>
      <c r="D1103" s="94"/>
      <c r="E1103" s="79">
        <v>1180.9584127986329</v>
      </c>
      <c r="F1103" s="79">
        <v>89.107063342276049</v>
      </c>
      <c r="G1103" s="80">
        <v>0</v>
      </c>
      <c r="H1103" s="79">
        <v>-12.534206065507369</v>
      </c>
      <c r="I1103" s="80">
        <v>5.8142745455660281</v>
      </c>
      <c r="J1103" s="103">
        <v>6</v>
      </c>
      <c r="K1103" s="103">
        <v>0</v>
      </c>
      <c r="L1103" s="103">
        <v>0</v>
      </c>
      <c r="M1103" s="103">
        <v>-3.9366512035097569</v>
      </c>
    </row>
    <row r="1104" spans="1:13" s="81" customFormat="1" x14ac:dyDescent="0.25">
      <c r="A1104" s="79">
        <v>1101</v>
      </c>
      <c r="B1104" s="79">
        <v>59</v>
      </c>
      <c r="C1104" s="79">
        <v>59</v>
      </c>
      <c r="D1104" s="94"/>
      <c r="E1104" s="79">
        <v>1360.267090727712</v>
      </c>
      <c r="F1104" s="79">
        <v>89.090130188600796</v>
      </c>
      <c r="G1104" s="80">
        <v>2.8106845150794992</v>
      </c>
      <c r="H1104" s="79">
        <v>-5.1660632805486468</v>
      </c>
      <c r="I1104" s="80">
        <v>-1.553868239392693</v>
      </c>
      <c r="J1104" s="103">
        <v>5</v>
      </c>
      <c r="K1104" s="103">
        <v>9.8745689181949717E-2</v>
      </c>
      <c r="L1104" s="103">
        <v>0.27846284349309819</v>
      </c>
      <c r="M1104" s="103">
        <v>-2.8896386457196428</v>
      </c>
    </row>
    <row r="1105" spans="1:13" s="81" customFormat="1" x14ac:dyDescent="0.25">
      <c r="A1105" s="79">
        <v>1102</v>
      </c>
      <c r="B1105" s="79">
        <v>58.643554687500483</v>
      </c>
      <c r="C1105" s="79">
        <v>58.643554687500483</v>
      </c>
      <c r="D1105" s="94"/>
      <c r="E1105" s="79">
        <v>1352.0491105880981</v>
      </c>
      <c r="F1105" s="79">
        <v>89.075105414946805</v>
      </c>
      <c r="G1105" s="80">
        <v>22.023029082917443</v>
      </c>
      <c r="H1105" s="79">
        <v>-1.353524394657774</v>
      </c>
      <c r="I1105" s="80">
        <v>-5.3664071252835646</v>
      </c>
      <c r="J1105" s="103">
        <v>5</v>
      </c>
      <c r="K1105" s="103">
        <v>0.77371870553223399</v>
      </c>
      <c r="L1105" s="103">
        <v>2.1818867496009</v>
      </c>
      <c r="M1105" s="103">
        <v>9.0222046392723012</v>
      </c>
    </row>
    <row r="1106" spans="1:13" s="81" customFormat="1" x14ac:dyDescent="0.25">
      <c r="A1106" s="79">
        <v>1103</v>
      </c>
      <c r="B1106" s="79">
        <v>59</v>
      </c>
      <c r="C1106" s="79">
        <v>59</v>
      </c>
      <c r="D1106" s="94"/>
      <c r="E1106" s="79">
        <v>1360.267090727712</v>
      </c>
      <c r="F1106" s="79">
        <v>89.125103507748079</v>
      </c>
      <c r="G1106" s="80">
        <v>13.78796815573738</v>
      </c>
      <c r="H1106" s="79">
        <v>0</v>
      </c>
      <c r="I1106" s="80">
        <v>-6.7199315199413396</v>
      </c>
      <c r="J1106" s="103">
        <v>5</v>
      </c>
      <c r="K1106" s="103">
        <v>0.48440243316263981</v>
      </c>
      <c r="L1106" s="103">
        <v>1.366014861518644</v>
      </c>
      <c r="M1106" s="103">
        <v>3.9816561165149018</v>
      </c>
    </row>
    <row r="1107" spans="1:13" s="81" customFormat="1" x14ac:dyDescent="0.25">
      <c r="A1107" s="79">
        <v>1104</v>
      </c>
      <c r="B1107" s="79">
        <v>59</v>
      </c>
      <c r="C1107" s="79">
        <v>59</v>
      </c>
      <c r="D1107" s="94"/>
      <c r="E1107" s="79">
        <v>1360.267090727712</v>
      </c>
      <c r="F1107" s="79">
        <v>89.108923393888759</v>
      </c>
      <c r="G1107" s="80">
        <v>38.684950185400076</v>
      </c>
      <c r="H1107" s="79">
        <v>0</v>
      </c>
      <c r="I1107" s="80">
        <v>-6.7199315199413396</v>
      </c>
      <c r="J1107" s="103">
        <v>5</v>
      </c>
      <c r="K1107" s="103">
        <v>1.3590895906432521</v>
      </c>
      <c r="L1107" s="103">
        <v>3.8326326456139701</v>
      </c>
      <c r="M1107" s="103">
        <v>18.798623663475642</v>
      </c>
    </row>
    <row r="1108" spans="1:13" s="81" customFormat="1" x14ac:dyDescent="0.25">
      <c r="A1108" s="79">
        <v>1105</v>
      </c>
      <c r="B1108" s="79">
        <v>62</v>
      </c>
      <c r="C1108" s="79">
        <v>62</v>
      </c>
      <c r="D1108" s="94"/>
      <c r="E1108" s="79">
        <v>1429.433213985054</v>
      </c>
      <c r="F1108" s="79">
        <v>89.083618410906041</v>
      </c>
      <c r="G1108" s="80">
        <v>40.573798267778194</v>
      </c>
      <c r="H1108" s="79">
        <v>0</v>
      </c>
      <c r="I1108" s="80">
        <v>-6.7199315199413396</v>
      </c>
      <c r="J1108" s="103">
        <v>5</v>
      </c>
      <c r="K1108" s="103">
        <v>1.425449085867196</v>
      </c>
      <c r="L1108" s="103">
        <v>4.0197664221454916</v>
      </c>
      <c r="M1108" s="103">
        <v>19.798407510908039</v>
      </c>
    </row>
    <row r="1109" spans="1:13" s="81" customFormat="1" x14ac:dyDescent="0.25">
      <c r="A1109" s="79">
        <v>1106</v>
      </c>
      <c r="B1109" s="79">
        <v>62.301513671874588</v>
      </c>
      <c r="C1109" s="79">
        <v>62.301513671874588</v>
      </c>
      <c r="D1109" s="94"/>
      <c r="E1109" s="79">
        <v>1436.3847245826039</v>
      </c>
      <c r="F1109" s="79">
        <v>89.086567160710231</v>
      </c>
      <c r="G1109" s="80">
        <v>27.256131214514749</v>
      </c>
      <c r="H1109" s="79">
        <v>0</v>
      </c>
      <c r="I1109" s="80">
        <v>-6.7199315199413396</v>
      </c>
      <c r="J1109" s="103">
        <v>5</v>
      </c>
      <c r="K1109" s="103">
        <v>0.95756939164507593</v>
      </c>
      <c r="L1109" s="103">
        <v>2.7003456844391138</v>
      </c>
      <c r="M1109" s="103">
        <v>11.94954046208975</v>
      </c>
    </row>
    <row r="1110" spans="1:13" s="81" customFormat="1" x14ac:dyDescent="0.25">
      <c r="A1110" s="79">
        <v>1107</v>
      </c>
      <c r="B1110" s="79">
        <v>64</v>
      </c>
      <c r="C1110" s="79">
        <v>64</v>
      </c>
      <c r="D1110" s="94"/>
      <c r="E1110" s="79">
        <v>1475.5439628232809</v>
      </c>
      <c r="F1110" s="79">
        <v>89.04695294246855</v>
      </c>
      <c r="G1110" s="80">
        <v>35.908381280870728</v>
      </c>
      <c r="H1110" s="79">
        <v>-10.434939416239651</v>
      </c>
      <c r="I1110" s="80">
        <v>3.7150078962983089</v>
      </c>
      <c r="J1110" s="103">
        <v>5</v>
      </c>
      <c r="K1110" s="103">
        <v>1.261542459840076</v>
      </c>
      <c r="L1110" s="103">
        <v>3.557549736749015</v>
      </c>
      <c r="M1110" s="103">
        <v>17.002409266506849</v>
      </c>
    </row>
    <row r="1111" spans="1:13" s="81" customFormat="1" x14ac:dyDescent="0.25">
      <c r="A1111" s="79">
        <v>1108</v>
      </c>
      <c r="B1111" s="79">
        <v>64</v>
      </c>
      <c r="C1111" s="79">
        <v>64</v>
      </c>
      <c r="D1111" s="94"/>
      <c r="E1111" s="79">
        <v>1475.5439628232809</v>
      </c>
      <c r="F1111" s="79">
        <v>88.988986215267644</v>
      </c>
      <c r="G1111" s="80">
        <v>10.043351809035366</v>
      </c>
      <c r="H1111" s="79">
        <v>-7.6098710841882209</v>
      </c>
      <c r="I1111" s="80">
        <v>0.88993956424688125</v>
      </c>
      <c r="J1111" s="103">
        <v>5</v>
      </c>
      <c r="K1111" s="103">
        <v>0.35284561136593012</v>
      </c>
      <c r="L1111" s="103">
        <v>0.99502462405192271</v>
      </c>
      <c r="M1111" s="103">
        <v>1.2454799128996561</v>
      </c>
    </row>
    <row r="1112" spans="1:13" s="81" customFormat="1" x14ac:dyDescent="0.25">
      <c r="A1112" s="79">
        <v>1109</v>
      </c>
      <c r="B1112" s="79">
        <v>63</v>
      </c>
      <c r="C1112" s="79">
        <v>63</v>
      </c>
      <c r="D1112" s="94"/>
      <c r="E1112" s="79">
        <v>1452.4885884041671</v>
      </c>
      <c r="F1112" s="79">
        <v>89.008186188912362</v>
      </c>
      <c r="G1112" s="80">
        <v>8.8039078146749148</v>
      </c>
      <c r="H1112" s="79">
        <v>-9.2521027728352152</v>
      </c>
      <c r="I1112" s="80">
        <v>2.532171252893876</v>
      </c>
      <c r="J1112" s="103">
        <v>5</v>
      </c>
      <c r="K1112" s="103">
        <v>0.30930114710146972</v>
      </c>
      <c r="L1112" s="103">
        <v>0.87222923482614456</v>
      </c>
      <c r="M1112" s="103">
        <v>0.55058784146200768</v>
      </c>
    </row>
    <row r="1113" spans="1:13" s="81" customFormat="1" x14ac:dyDescent="0.25">
      <c r="A1113" s="79">
        <v>1110</v>
      </c>
      <c r="B1113" s="79">
        <v>62.256347656249652</v>
      </c>
      <c r="C1113" s="79">
        <v>62.256347656249652</v>
      </c>
      <c r="D1113" s="94"/>
      <c r="E1113" s="79">
        <v>1435.343405181352</v>
      </c>
      <c r="F1113" s="79">
        <v>89.039441962940813</v>
      </c>
      <c r="G1113" s="80">
        <v>13.500553044888195</v>
      </c>
      <c r="H1113" s="79">
        <v>0</v>
      </c>
      <c r="I1113" s="80">
        <v>-6.7199315199413396</v>
      </c>
      <c r="J1113" s="103">
        <v>5</v>
      </c>
      <c r="K1113" s="103">
        <v>0.47430489178087198</v>
      </c>
      <c r="L1113" s="103">
        <v>1.3375397948220591</v>
      </c>
      <c r="M1113" s="103">
        <v>3.5528436699823578</v>
      </c>
    </row>
    <row r="1114" spans="1:13" s="81" customFormat="1" x14ac:dyDescent="0.25">
      <c r="A1114" s="79">
        <v>1111</v>
      </c>
      <c r="B1114" s="79">
        <v>62</v>
      </c>
      <c r="C1114" s="79">
        <v>62</v>
      </c>
      <c r="D1114" s="94"/>
      <c r="E1114" s="79">
        <v>1429.433213985054</v>
      </c>
      <c r="F1114" s="79">
        <v>88.989731747707737</v>
      </c>
      <c r="G1114" s="80">
        <v>16.529078179291606</v>
      </c>
      <c r="H1114" s="79">
        <v>-8.4955300972194472</v>
      </c>
      <c r="I1114" s="80">
        <v>1.775598577278108</v>
      </c>
      <c r="J1114" s="103">
        <v>5</v>
      </c>
      <c r="K1114" s="103">
        <v>0.58070381346599154</v>
      </c>
      <c r="L1114" s="103">
        <v>1.637584753974096</v>
      </c>
      <c r="M1114" s="103">
        <v>5.4476736637889376</v>
      </c>
    </row>
    <row r="1115" spans="1:13" s="81" customFormat="1" x14ac:dyDescent="0.25">
      <c r="A1115" s="79">
        <v>1112</v>
      </c>
      <c r="B1115" s="79">
        <v>61.76318359375032</v>
      </c>
      <c r="C1115" s="79">
        <v>61.76318359375032</v>
      </c>
      <c r="D1115" s="94"/>
      <c r="E1115" s="79">
        <v>1423.973323070378</v>
      </c>
      <c r="F1115" s="79">
        <v>89.105193844629198</v>
      </c>
      <c r="G1115" s="80">
        <v>16.391247768156799</v>
      </c>
      <c r="H1115" s="79">
        <v>-8.4955300972194472</v>
      </c>
      <c r="I1115" s="80">
        <v>1.775598577278108</v>
      </c>
      <c r="J1115" s="103">
        <v>5</v>
      </c>
      <c r="K1115" s="103">
        <v>0.57586152011548608</v>
      </c>
      <c r="L1115" s="103">
        <v>1.6239294867256711</v>
      </c>
      <c r="M1115" s="103">
        <v>5.3803304077120631</v>
      </c>
    </row>
    <row r="1116" spans="1:13" s="81" customFormat="1" x14ac:dyDescent="0.25">
      <c r="A1116" s="79">
        <v>1113</v>
      </c>
      <c r="B1116" s="79">
        <v>62</v>
      </c>
      <c r="C1116" s="79">
        <v>62</v>
      </c>
      <c r="D1116" s="94"/>
      <c r="E1116" s="79">
        <v>1429.433213985054</v>
      </c>
      <c r="F1116" s="79">
        <v>89.089470398243961</v>
      </c>
      <c r="G1116" s="80">
        <v>31.161869996991836</v>
      </c>
      <c r="H1116" s="79">
        <v>-7.8615391883051879</v>
      </c>
      <c r="I1116" s="80">
        <v>1.1416076683638481</v>
      </c>
      <c r="J1116" s="103">
        <v>5</v>
      </c>
      <c r="K1116" s="103">
        <v>1.094786808175177</v>
      </c>
      <c r="L1116" s="103">
        <v>3.0872987990539991</v>
      </c>
      <c r="M1116" s="103">
        <v>14.293649538058739</v>
      </c>
    </row>
    <row r="1117" spans="1:13" s="81" customFormat="1" x14ac:dyDescent="0.25">
      <c r="A1117" s="79">
        <v>1114</v>
      </c>
      <c r="B1117" s="79">
        <v>64.212402343749716</v>
      </c>
      <c r="C1117" s="79">
        <v>64.212402343749716</v>
      </c>
      <c r="D1117" s="94"/>
      <c r="E1117" s="79">
        <v>1480.440978385928</v>
      </c>
      <c r="F1117" s="79">
        <v>89.097101793454186</v>
      </c>
      <c r="G1117" s="80">
        <v>63.546226968620935</v>
      </c>
      <c r="H1117" s="79">
        <v>-9.3321154069640446</v>
      </c>
      <c r="I1117" s="80">
        <v>2.612183887022705</v>
      </c>
      <c r="J1117" s="103">
        <v>5</v>
      </c>
      <c r="K1117" s="103">
        <v>2.232522342249283</v>
      </c>
      <c r="L1117" s="103">
        <v>6.2957130051429777</v>
      </c>
      <c r="M1117" s="103">
        <v>32.671533797256018</v>
      </c>
    </row>
    <row r="1118" spans="1:13" s="81" customFormat="1" x14ac:dyDescent="0.25">
      <c r="A1118" s="79">
        <v>1115</v>
      </c>
      <c r="B1118" s="79">
        <v>68</v>
      </c>
      <c r="C1118" s="79">
        <v>68</v>
      </c>
      <c r="D1118" s="94"/>
      <c r="E1118" s="79">
        <v>1567.7654604997369</v>
      </c>
      <c r="F1118" s="79">
        <v>89.133125233519067</v>
      </c>
      <c r="G1118" s="80">
        <v>66.226416627637832</v>
      </c>
      <c r="H1118" s="79">
        <v>-1.7400211457046331</v>
      </c>
      <c r="I1118" s="80">
        <v>-4.9799103742367059</v>
      </c>
      <c r="J1118" s="103">
        <v>5</v>
      </c>
      <c r="K1118" s="103">
        <v>2.326683452682722</v>
      </c>
      <c r="L1118" s="103">
        <v>6.5612473365652768</v>
      </c>
      <c r="M1118" s="103">
        <v>34.18522375292936</v>
      </c>
    </row>
    <row r="1119" spans="1:13" s="81" customFormat="1" x14ac:dyDescent="0.25">
      <c r="A1119" s="79">
        <v>1116</v>
      </c>
      <c r="B1119" s="79">
        <v>70</v>
      </c>
      <c r="C1119" s="79">
        <v>70</v>
      </c>
      <c r="D1119" s="94"/>
      <c r="E1119" s="79">
        <v>1355.198178621383</v>
      </c>
      <c r="F1119" s="79">
        <v>89.247196781507881</v>
      </c>
      <c r="G1119" s="80">
        <v>30.695798062946373</v>
      </c>
      <c r="H1119" s="79">
        <v>-7.8615391883051879</v>
      </c>
      <c r="I1119" s="80">
        <v>1.1416076683638481</v>
      </c>
      <c r="J1119" s="103">
        <v>6</v>
      </c>
      <c r="K1119" s="103">
        <v>1.0784126494644539</v>
      </c>
      <c r="L1119" s="103">
        <v>3.0411236714897592</v>
      </c>
      <c r="M1119" s="103">
        <v>14.169856086283851</v>
      </c>
    </row>
    <row r="1120" spans="1:13" s="81" customFormat="1" x14ac:dyDescent="0.25">
      <c r="A1120" s="79">
        <v>1117</v>
      </c>
      <c r="B1120" s="79">
        <v>70</v>
      </c>
      <c r="C1120" s="79">
        <v>70</v>
      </c>
      <c r="D1120" s="94"/>
      <c r="E1120" s="79">
        <v>1355.198178621383</v>
      </c>
      <c r="F1120" s="79">
        <v>89.256091820304377</v>
      </c>
      <c r="G1120" s="80">
        <v>20.807955084817305</v>
      </c>
      <c r="H1120" s="79">
        <v>-9.2754220143503314</v>
      </c>
      <c r="I1120" s="80">
        <v>2.5554904944089918</v>
      </c>
      <c r="J1120" s="103">
        <v>6</v>
      </c>
      <c r="K1120" s="103">
        <v>0.7310304142260603</v>
      </c>
      <c r="L1120" s="103">
        <v>2.06150576811749</v>
      </c>
      <c r="M1120" s="103">
        <v>8.2811875336099092</v>
      </c>
    </row>
    <row r="1121" spans="1:13" s="81" customFormat="1" x14ac:dyDescent="0.25">
      <c r="A1121" s="79">
        <v>1118</v>
      </c>
      <c r="B1121" s="79">
        <v>69.819580078126194</v>
      </c>
      <c r="C1121" s="79">
        <v>69.819580078126194</v>
      </c>
      <c r="D1121" s="94"/>
      <c r="E1121" s="79">
        <v>1351.705253628377</v>
      </c>
      <c r="F1121" s="79">
        <v>89.248758949511569</v>
      </c>
      <c r="G1121" s="80">
        <v>8.9786083217154218</v>
      </c>
      <c r="H1121" s="79">
        <v>-5.1069192543101396</v>
      </c>
      <c r="I1121" s="80">
        <v>-1.6130122656311989</v>
      </c>
      <c r="J1121" s="103">
        <v>6</v>
      </c>
      <c r="K1121" s="103">
        <v>0.31543877011664578</v>
      </c>
      <c r="L1121" s="103">
        <v>0.88953733172894101</v>
      </c>
      <c r="M1121" s="103">
        <v>1.0270735345078621</v>
      </c>
    </row>
    <row r="1122" spans="1:13" s="81" customFormat="1" x14ac:dyDescent="0.25">
      <c r="A1122" s="79">
        <v>1119</v>
      </c>
      <c r="B1122" s="79">
        <v>68</v>
      </c>
      <c r="C1122" s="79">
        <v>68</v>
      </c>
      <c r="D1122" s="94"/>
      <c r="E1122" s="79">
        <v>1316.4782306607719</v>
      </c>
      <c r="F1122" s="79">
        <v>89.273603585214858</v>
      </c>
      <c r="G1122" s="80">
        <v>0</v>
      </c>
      <c r="H1122" s="79">
        <v>-12.949008326690629</v>
      </c>
      <c r="I1122" s="80">
        <v>6.2290768067492897</v>
      </c>
      <c r="J1122" s="103">
        <v>6</v>
      </c>
      <c r="K1122" s="103">
        <v>0</v>
      </c>
      <c r="L1122" s="103">
        <v>0</v>
      </c>
      <c r="M1122" s="103">
        <v>-4.4474736792066976</v>
      </c>
    </row>
    <row r="1123" spans="1:13" s="81" customFormat="1" x14ac:dyDescent="0.25">
      <c r="A1123" s="79">
        <v>1120</v>
      </c>
      <c r="B1123" s="79">
        <v>67</v>
      </c>
      <c r="C1123" s="79">
        <v>67</v>
      </c>
      <c r="D1123" s="94"/>
      <c r="E1123" s="79">
        <v>1297.1182566804659</v>
      </c>
      <c r="F1123" s="79">
        <v>89.234296861073062</v>
      </c>
      <c r="G1123" s="80">
        <v>17.40408011182296</v>
      </c>
      <c r="H1123" s="79">
        <v>0</v>
      </c>
      <c r="I1123" s="80">
        <v>-6.7199315199413396</v>
      </c>
      <c r="J1123" s="103">
        <v>6</v>
      </c>
      <c r="K1123" s="103">
        <v>0.61144460575334736</v>
      </c>
      <c r="L1123" s="103">
        <v>1.724273788224439</v>
      </c>
      <c r="M1123" s="103">
        <v>6.3841549488800409</v>
      </c>
    </row>
    <row r="1124" spans="1:13" s="81" customFormat="1" x14ac:dyDescent="0.25">
      <c r="A1124" s="79">
        <v>1121</v>
      </c>
      <c r="B1124" s="79">
        <v>67</v>
      </c>
      <c r="C1124" s="79">
        <v>67</v>
      </c>
      <c r="D1124" s="94"/>
      <c r="E1124" s="79">
        <v>1297.1182566804659</v>
      </c>
      <c r="F1124" s="79">
        <v>89.258102247992042</v>
      </c>
      <c r="G1124" s="80">
        <v>13.211311082746496</v>
      </c>
      <c r="H1124" s="79">
        <v>0</v>
      </c>
      <c r="I1124" s="80">
        <v>-6.7199315199413396</v>
      </c>
      <c r="J1124" s="103">
        <v>6</v>
      </c>
      <c r="K1124" s="103">
        <v>0.46414316899100078</v>
      </c>
      <c r="L1124" s="103">
        <v>1.308883736554622</v>
      </c>
      <c r="M1124" s="103">
        <v>3.829083576733324</v>
      </c>
    </row>
    <row r="1125" spans="1:13" s="81" customFormat="1" x14ac:dyDescent="0.25">
      <c r="A1125" s="79">
        <v>1122</v>
      </c>
      <c r="B1125" s="79">
        <v>65.869628906251251</v>
      </c>
      <c r="C1125" s="79">
        <v>65.869628906251251</v>
      </c>
      <c r="D1125" s="94"/>
      <c r="E1125" s="79">
        <v>1275.234301717401</v>
      </c>
      <c r="F1125" s="79">
        <v>89.285211661815026</v>
      </c>
      <c r="G1125" s="80">
        <v>5.7345830075525299</v>
      </c>
      <c r="H1125" s="79">
        <v>-7.256837589049149</v>
      </c>
      <c r="I1125" s="80">
        <v>0.53690606910780936</v>
      </c>
      <c r="J1125" s="103">
        <v>6</v>
      </c>
      <c r="K1125" s="103">
        <v>0.20146884085133829</v>
      </c>
      <c r="L1125" s="103">
        <v>0.56814213120077406</v>
      </c>
      <c r="M1125" s="103">
        <v>-0.72649913883345507</v>
      </c>
    </row>
    <row r="1126" spans="1:13" s="81" customFormat="1" x14ac:dyDescent="0.25">
      <c r="A1126" s="79">
        <v>1123</v>
      </c>
      <c r="B1126" s="79">
        <v>65</v>
      </c>
      <c r="C1126" s="79">
        <v>65</v>
      </c>
      <c r="D1126" s="94"/>
      <c r="E1126" s="79">
        <v>1258.3983087198551</v>
      </c>
      <c r="F1126" s="79">
        <v>89.31786996136303</v>
      </c>
      <c r="G1126" s="80">
        <v>10.891430385558639</v>
      </c>
      <c r="H1126" s="79">
        <v>-9.8207640733860195</v>
      </c>
      <c r="I1126" s="80">
        <v>3.1008325534446799</v>
      </c>
      <c r="J1126" s="103">
        <v>6</v>
      </c>
      <c r="K1126" s="103">
        <v>0.38264052540553328</v>
      </c>
      <c r="L1126" s="103">
        <v>1.0790462816436039</v>
      </c>
      <c r="M1126" s="103">
        <v>2.5285034518203431</v>
      </c>
    </row>
    <row r="1127" spans="1:13" s="81" customFormat="1" x14ac:dyDescent="0.25">
      <c r="A1127" s="79">
        <v>1124</v>
      </c>
      <c r="B1127" s="79">
        <v>64</v>
      </c>
      <c r="C1127" s="79">
        <v>64</v>
      </c>
      <c r="D1127" s="94"/>
      <c r="E1127" s="79">
        <v>1239.03833473955</v>
      </c>
      <c r="F1127" s="79">
        <v>89.340395913974319</v>
      </c>
      <c r="G1127" s="80">
        <v>0</v>
      </c>
      <c r="H1127" s="79">
        <v>-26.120247455146249</v>
      </c>
      <c r="I1127" s="80">
        <v>19.400315935204912</v>
      </c>
      <c r="J1127" s="103">
        <v>6</v>
      </c>
      <c r="K1127" s="103">
        <v>0</v>
      </c>
      <c r="L1127" s="103">
        <v>0</v>
      </c>
      <c r="M1127" s="103">
        <v>-4.1533469422750047</v>
      </c>
    </row>
    <row r="1128" spans="1:13" s="81" customFormat="1" x14ac:dyDescent="0.25">
      <c r="A1128" s="79">
        <v>1125</v>
      </c>
      <c r="B1128" s="79">
        <v>60.883056640626258</v>
      </c>
      <c r="C1128" s="79">
        <v>60.883056640626258</v>
      </c>
      <c r="D1128" s="94"/>
      <c r="E1128" s="79">
        <v>1403.68166662975</v>
      </c>
      <c r="F1128" s="79">
        <v>89.289006154424797</v>
      </c>
      <c r="G1128" s="80">
        <v>0</v>
      </c>
      <c r="H1128" s="79">
        <v>-9.3148629972821109</v>
      </c>
      <c r="I1128" s="80">
        <v>2.5949314773407708</v>
      </c>
      <c r="J1128" s="103">
        <v>5</v>
      </c>
      <c r="K1128" s="103">
        <v>0</v>
      </c>
      <c r="L1128" s="103">
        <v>0</v>
      </c>
      <c r="M1128" s="103">
        <v>-4.7862203218271766</v>
      </c>
    </row>
    <row r="1129" spans="1:13" s="81" customFormat="1" x14ac:dyDescent="0.25">
      <c r="A1129" s="79">
        <v>1126</v>
      </c>
      <c r="B1129" s="79">
        <v>55.883056640626258</v>
      </c>
      <c r="C1129" s="79">
        <v>55.883056640626258</v>
      </c>
      <c r="D1129" s="94"/>
      <c r="E1129" s="79">
        <v>1288.4047945341811</v>
      </c>
      <c r="F1129" s="79">
        <v>89.214483891070842</v>
      </c>
      <c r="G1129" s="80">
        <v>0</v>
      </c>
      <c r="H1129" s="79">
        <v>-6.5973318230707072</v>
      </c>
      <c r="I1129" s="80">
        <v>-0.12259969687063239</v>
      </c>
      <c r="J1129" s="103">
        <v>5</v>
      </c>
      <c r="K1129" s="103">
        <v>0</v>
      </c>
      <c r="L1129" s="103">
        <v>0</v>
      </c>
      <c r="M1129" s="103">
        <v>-4.3401408226946412</v>
      </c>
    </row>
    <row r="1130" spans="1:13" s="81" customFormat="1" x14ac:dyDescent="0.25">
      <c r="A1130" s="79">
        <v>1127</v>
      </c>
      <c r="B1130" s="79">
        <v>52</v>
      </c>
      <c r="C1130" s="79">
        <v>52</v>
      </c>
      <c r="D1130" s="94"/>
      <c r="E1130" s="79">
        <v>1198.8794697939161</v>
      </c>
      <c r="F1130" s="79">
        <v>89.206816996847152</v>
      </c>
      <c r="G1130" s="80">
        <v>0</v>
      </c>
      <c r="H1130" s="79">
        <v>-24.946880008641081</v>
      </c>
      <c r="I1130" s="80">
        <v>18.22694848869974</v>
      </c>
      <c r="J1130" s="103">
        <v>5</v>
      </c>
      <c r="K1130" s="103">
        <v>0</v>
      </c>
      <c r="L1130" s="103">
        <v>0</v>
      </c>
      <c r="M1130" s="103">
        <v>-4.0031692128120184</v>
      </c>
    </row>
    <row r="1131" spans="1:13" s="81" customFormat="1" x14ac:dyDescent="0.25">
      <c r="A1131" s="79">
        <v>1128</v>
      </c>
      <c r="B1131" s="79">
        <v>46</v>
      </c>
      <c r="C1131" s="79">
        <v>46</v>
      </c>
      <c r="D1131" s="94"/>
      <c r="E1131" s="79">
        <v>1307.256080893126</v>
      </c>
      <c r="F1131" s="79">
        <v>89.086704478627823</v>
      </c>
      <c r="G1131" s="80">
        <v>0</v>
      </c>
      <c r="H1131" s="79">
        <v>-17.059864392356829</v>
      </c>
      <c r="I1131" s="80">
        <v>10.33993287241548</v>
      </c>
      <c r="J1131" s="103">
        <v>4</v>
      </c>
      <c r="K1131" s="103">
        <v>0</v>
      </c>
      <c r="L1131" s="103">
        <v>0</v>
      </c>
      <c r="M1131" s="103">
        <v>-4.4121245617296472</v>
      </c>
    </row>
    <row r="1132" spans="1:13" s="81" customFormat="1" x14ac:dyDescent="0.25">
      <c r="A1132" s="79">
        <v>1129</v>
      </c>
      <c r="B1132" s="79">
        <v>41.902587890626279</v>
      </c>
      <c r="C1132" s="79">
        <v>41.902587890626279</v>
      </c>
      <c r="D1132" s="94"/>
      <c r="E1132" s="79">
        <v>1190.813322286519</v>
      </c>
      <c r="F1132" s="79">
        <v>88.969145134457307</v>
      </c>
      <c r="G1132" s="80">
        <v>0</v>
      </c>
      <c r="H1132" s="79">
        <v>-22.532928462139399</v>
      </c>
      <c r="I1132" s="80">
        <v>15.81299694219806</v>
      </c>
      <c r="J1132" s="103">
        <v>4</v>
      </c>
      <c r="K1132" s="103">
        <v>0</v>
      </c>
      <c r="L1132" s="103">
        <v>0</v>
      </c>
      <c r="M1132" s="103">
        <v>-3.973192270606821</v>
      </c>
    </row>
    <row r="1133" spans="1:13" s="81" customFormat="1" x14ac:dyDescent="0.25">
      <c r="A1133" s="79">
        <v>1130</v>
      </c>
      <c r="B1133" s="79">
        <v>37</v>
      </c>
      <c r="C1133" s="79">
        <v>37</v>
      </c>
      <c r="D1133" s="94"/>
      <c r="E1133" s="79">
        <v>1426.5880826737589</v>
      </c>
      <c r="F1133" s="79">
        <v>88.993875516786275</v>
      </c>
      <c r="G1133" s="80">
        <v>0</v>
      </c>
      <c r="H1133" s="79">
        <v>-21.075409669543859</v>
      </c>
      <c r="I1133" s="80">
        <v>14.35547814960252</v>
      </c>
      <c r="J1133" s="103">
        <v>3</v>
      </c>
      <c r="K1133" s="103">
        <v>0</v>
      </c>
      <c r="L1133" s="103">
        <v>0</v>
      </c>
      <c r="M1133" s="103">
        <v>-4.8765882992425764</v>
      </c>
    </row>
    <row r="1134" spans="1:13" s="81" customFormat="1" x14ac:dyDescent="0.25">
      <c r="A1134" s="79">
        <v>1131</v>
      </c>
      <c r="B1134" s="79">
        <v>34</v>
      </c>
      <c r="C1134" s="79">
        <v>34</v>
      </c>
      <c r="D1134" s="94"/>
      <c r="E1134" s="79">
        <v>1310.9187786731841</v>
      </c>
      <c r="F1134" s="79">
        <v>89.03323416155456</v>
      </c>
      <c r="G1134" s="80">
        <v>0</v>
      </c>
      <c r="H1134" s="79">
        <v>-16.189556389920838</v>
      </c>
      <c r="I1134" s="80">
        <v>9.4696248699795014</v>
      </c>
      <c r="J1134" s="103">
        <v>3</v>
      </c>
      <c r="K1134" s="103">
        <v>0</v>
      </c>
      <c r="L1134" s="103">
        <v>0</v>
      </c>
      <c r="M1134" s="103">
        <v>-4.4261533047899011</v>
      </c>
    </row>
    <row r="1135" spans="1:13" s="81" customFormat="1" x14ac:dyDescent="0.25">
      <c r="A1135" s="79">
        <v>1132</v>
      </c>
      <c r="B1135" s="79">
        <v>31</v>
      </c>
      <c r="C1135" s="79">
        <v>31</v>
      </c>
      <c r="D1135" s="94"/>
      <c r="E1135" s="79">
        <v>1195.249474672609</v>
      </c>
      <c r="F1135" s="79">
        <v>89.067192759861499</v>
      </c>
      <c r="G1135" s="80">
        <v>0</v>
      </c>
      <c r="H1135" s="79">
        <v>-8.2518258120970991</v>
      </c>
      <c r="I1135" s="80">
        <v>1.531894292155759</v>
      </c>
      <c r="J1135" s="103">
        <v>3</v>
      </c>
      <c r="K1135" s="103">
        <v>0</v>
      </c>
      <c r="L1135" s="103">
        <v>0</v>
      </c>
      <c r="M1135" s="103">
        <v>-3.9896710846601739</v>
      </c>
    </row>
    <row r="1136" spans="1:13" s="81" customFormat="1" x14ac:dyDescent="0.25">
      <c r="A1136" s="79">
        <v>1133</v>
      </c>
      <c r="B1136" s="79">
        <v>27.945312500001311</v>
      </c>
      <c r="C1136" s="79">
        <v>27.945312500001311</v>
      </c>
      <c r="D1136" s="94"/>
      <c r="E1136" s="79">
        <v>1077.4716156512411</v>
      </c>
      <c r="F1136" s="79">
        <v>89.057902101542567</v>
      </c>
      <c r="G1136" s="80">
        <v>0</v>
      </c>
      <c r="H1136" s="79">
        <v>0</v>
      </c>
      <c r="I1136" s="80">
        <v>-6.7199315199413396</v>
      </c>
      <c r="J1136" s="103">
        <v>3</v>
      </c>
      <c r="K1136" s="103">
        <v>0</v>
      </c>
      <c r="L1136" s="103">
        <v>0</v>
      </c>
      <c r="M1136" s="103">
        <v>-3.5582960892237518</v>
      </c>
    </row>
    <row r="1137" spans="1:13" s="81" customFormat="1" x14ac:dyDescent="0.25">
      <c r="A1137" s="79">
        <v>1134</v>
      </c>
      <c r="B1137" s="79">
        <v>22.945312500001311</v>
      </c>
      <c r="C1137" s="79">
        <v>22.945312500001311</v>
      </c>
      <c r="D1137" s="94"/>
      <c r="E1137" s="79">
        <v>1413.702213168051</v>
      </c>
      <c r="F1137" s="79">
        <v>89.046259025087764</v>
      </c>
      <c r="G1137" s="80">
        <v>0</v>
      </c>
      <c r="H1137" s="79">
        <v>0</v>
      </c>
      <c r="I1137" s="80">
        <v>-6.7199315199413396</v>
      </c>
      <c r="J1137" s="103">
        <v>2</v>
      </c>
      <c r="K1137" s="103">
        <v>0</v>
      </c>
      <c r="L1137" s="103">
        <v>0</v>
      </c>
      <c r="M1137" s="103">
        <v>-4.8256796689263401</v>
      </c>
    </row>
    <row r="1138" spans="1:13" s="81" customFormat="1" x14ac:dyDescent="0.25">
      <c r="A1138" s="79">
        <v>1135</v>
      </c>
      <c r="B1138" s="79">
        <v>19</v>
      </c>
      <c r="C1138" s="79">
        <v>19</v>
      </c>
      <c r="D1138" s="94"/>
      <c r="E1138" s="79">
        <v>1170.6243726334701</v>
      </c>
      <c r="F1138" s="79">
        <v>88.939940437654158</v>
      </c>
      <c r="G1138" s="80">
        <v>0</v>
      </c>
      <c r="H1138" s="79">
        <v>-11.90680214651486</v>
      </c>
      <c r="I1138" s="80">
        <v>5.18687062657352</v>
      </c>
      <c r="J1138" s="103">
        <v>2</v>
      </c>
      <c r="K1138" s="103">
        <v>0</v>
      </c>
      <c r="L1138" s="103">
        <v>0</v>
      </c>
      <c r="M1138" s="103">
        <v>-3.898431554646502</v>
      </c>
    </row>
    <row r="1139" spans="1:13" s="81" customFormat="1" x14ac:dyDescent="0.25">
      <c r="A1139" s="79">
        <v>1136</v>
      </c>
      <c r="B1139" s="79">
        <v>17</v>
      </c>
      <c r="C1139" s="79">
        <v>17</v>
      </c>
      <c r="D1139" s="94"/>
      <c r="E1139" s="79">
        <v>1047.400754461526</v>
      </c>
      <c r="F1139" s="79">
        <v>88.954576810635672</v>
      </c>
      <c r="G1139" s="80">
        <v>1.9020611813888741</v>
      </c>
      <c r="H1139" s="79">
        <v>-9.3902331926248124</v>
      </c>
      <c r="I1139" s="80">
        <v>2.6703016726834732</v>
      </c>
      <c r="J1139" s="103">
        <v>2</v>
      </c>
      <c r="K1139" s="103">
        <v>6.6823701206880345E-2</v>
      </c>
      <c r="L1139" s="103">
        <v>0.18844283740340259</v>
      </c>
      <c r="M1139" s="103">
        <v>-2.2958813660536128</v>
      </c>
    </row>
    <row r="1140" spans="1:13" s="81" customFormat="1" x14ac:dyDescent="0.25">
      <c r="A1140" s="79">
        <v>1137</v>
      </c>
      <c r="B1140" s="79">
        <v>15</v>
      </c>
      <c r="C1140" s="79">
        <v>15</v>
      </c>
      <c r="D1140" s="94"/>
      <c r="E1140" s="79">
        <v>924.17713628958177</v>
      </c>
      <c r="F1140" s="79">
        <v>88.967894171435532</v>
      </c>
      <c r="G1140" s="80">
        <v>2.6747958255808868</v>
      </c>
      <c r="H1140" s="79">
        <v>-10.383688505918339</v>
      </c>
      <c r="I1140" s="80">
        <v>3.6637569859770029</v>
      </c>
      <c r="J1140" s="103">
        <v>2</v>
      </c>
      <c r="K1140" s="103">
        <v>9.3971612893920309E-2</v>
      </c>
      <c r="L1140" s="103">
        <v>0.26499994836085528</v>
      </c>
      <c r="M1140" s="103">
        <v>-1.396803885976291</v>
      </c>
    </row>
    <row r="1141" spans="1:13" s="81" customFormat="1" x14ac:dyDescent="0.25">
      <c r="A1141" s="79">
        <v>1138</v>
      </c>
      <c r="B1141" s="79">
        <v>14</v>
      </c>
      <c r="C1141" s="79">
        <v>14</v>
      </c>
      <c r="D1141" s="94"/>
      <c r="E1141" s="79">
        <v>1667.443164371309</v>
      </c>
      <c r="F1141" s="79">
        <v>89.000446325344853</v>
      </c>
      <c r="G1141" s="80">
        <v>10.38047301886508</v>
      </c>
      <c r="H1141" s="79">
        <v>-2.6887938667018099</v>
      </c>
      <c r="I1141" s="80">
        <v>-4.0311376532395293</v>
      </c>
      <c r="J1141" s="103">
        <v>1</v>
      </c>
      <c r="K1141" s="103">
        <v>0.36468944016417792</v>
      </c>
      <c r="L1141" s="103">
        <v>1.0284242212629819</v>
      </c>
      <c r="M1141" s="103">
        <v>0.70837323481169889</v>
      </c>
    </row>
    <row r="1142" spans="1:13" s="81" customFormat="1" x14ac:dyDescent="0.25">
      <c r="A1142" s="79">
        <v>1139</v>
      </c>
      <c r="B1142" s="79">
        <v>14</v>
      </c>
      <c r="C1142" s="79">
        <v>14</v>
      </c>
      <c r="D1142" s="94"/>
      <c r="E1142" s="79">
        <v>1667.443164371309</v>
      </c>
      <c r="F1142" s="79">
        <v>89.069474372203203</v>
      </c>
      <c r="G1142" s="80">
        <v>12.236069326217315</v>
      </c>
      <c r="H1142" s="79">
        <v>-0.1569902777190102</v>
      </c>
      <c r="I1142" s="80">
        <v>-6.5629412422223297</v>
      </c>
      <c r="J1142" s="103">
        <v>1</v>
      </c>
      <c r="K1142" s="103">
        <v>0.42988072550051698</v>
      </c>
      <c r="L1142" s="103">
        <v>1.212263645911458</v>
      </c>
      <c r="M1142" s="103">
        <v>1.89077229268022</v>
      </c>
    </row>
    <row r="1143" spans="1:13" s="81" customFormat="1" x14ac:dyDescent="0.25">
      <c r="A1143" s="79">
        <v>1140</v>
      </c>
      <c r="B1143" s="79">
        <v>14</v>
      </c>
      <c r="C1143" s="79">
        <v>14</v>
      </c>
      <c r="D1143" s="94"/>
      <c r="E1143" s="79">
        <v>1667.443164371309</v>
      </c>
      <c r="F1143" s="79">
        <v>89.008775134827061</v>
      </c>
      <c r="G1143" s="80">
        <v>11.151981956751726</v>
      </c>
      <c r="H1143" s="79">
        <v>-2.5709327638743198</v>
      </c>
      <c r="I1143" s="80">
        <v>-4.1489987560670194</v>
      </c>
      <c r="J1143" s="103">
        <v>1</v>
      </c>
      <c r="K1143" s="103">
        <v>0.39179429002296617</v>
      </c>
      <c r="L1143" s="103">
        <v>1.104859897864765</v>
      </c>
      <c r="M1143" s="103">
        <v>1.2005704394898979</v>
      </c>
    </row>
    <row r="1144" spans="1:13" s="81" customFormat="1" x14ac:dyDescent="0.25">
      <c r="A1144" s="79">
        <v>1141</v>
      </c>
      <c r="B1144" s="79">
        <v>14</v>
      </c>
      <c r="C1144" s="79">
        <v>14</v>
      </c>
      <c r="D1144" s="94"/>
      <c r="E1144" s="79">
        <v>1667.443164371309</v>
      </c>
      <c r="F1144" s="79">
        <v>89.077803181685411</v>
      </c>
      <c r="G1144" s="80">
        <v>14.962031010542038</v>
      </c>
      <c r="H1144" s="79">
        <v>0</v>
      </c>
      <c r="I1144" s="80">
        <v>-6.7199315199413396</v>
      </c>
      <c r="J1144" s="103">
        <v>1</v>
      </c>
      <c r="K1144" s="103">
        <v>0.5256499104652762</v>
      </c>
      <c r="L1144" s="103">
        <v>1.4823327475120791</v>
      </c>
      <c r="M1144" s="103">
        <v>3.6190199799755902</v>
      </c>
    </row>
    <row r="1145" spans="1:13" s="81" customFormat="1" x14ac:dyDescent="0.25">
      <c r="A1145" s="79">
        <v>1142</v>
      </c>
      <c r="B1145" s="79">
        <v>15.96557617187368</v>
      </c>
      <c r="C1145" s="79">
        <v>15.96557617187368</v>
      </c>
      <c r="D1145" s="94"/>
      <c r="E1145" s="79">
        <v>983.66803104902681</v>
      </c>
      <c r="F1145" s="79">
        <v>88.963756608448051</v>
      </c>
      <c r="G1145" s="80">
        <v>14.48821579280944</v>
      </c>
      <c r="H1145" s="79">
        <v>-3.3053267729867719</v>
      </c>
      <c r="I1145" s="80">
        <v>-3.4146047469545668</v>
      </c>
      <c r="J1145" s="103">
        <v>2</v>
      </c>
      <c r="K1145" s="103">
        <v>0.50900371272629674</v>
      </c>
      <c r="L1145" s="103">
        <v>1.435390469888157</v>
      </c>
      <c r="M1145" s="103">
        <v>5.4607717354560261</v>
      </c>
    </row>
    <row r="1146" spans="1:13" s="81" customFormat="1" x14ac:dyDescent="0.25">
      <c r="A1146" s="79">
        <v>1143</v>
      </c>
      <c r="B1146" s="79">
        <v>18</v>
      </c>
      <c r="C1146" s="79">
        <v>18</v>
      </c>
      <c r="D1146" s="94"/>
      <c r="E1146" s="79">
        <v>1109.0125635474981</v>
      </c>
      <c r="F1146" s="79">
        <v>88.970661438781107</v>
      </c>
      <c r="G1146" s="80">
        <v>16.533259658586786</v>
      </c>
      <c r="H1146" s="79">
        <v>-2.7320492579263709</v>
      </c>
      <c r="I1146" s="80">
        <v>-3.9878822620149692</v>
      </c>
      <c r="J1146" s="103">
        <v>2</v>
      </c>
      <c r="K1146" s="103">
        <v>0.58085071826892731</v>
      </c>
      <c r="L1146" s="103">
        <v>1.637999025518375</v>
      </c>
      <c r="M1146" s="103">
        <v>6.3603649493823218</v>
      </c>
    </row>
    <row r="1147" spans="1:13" s="81" customFormat="1" x14ac:dyDescent="0.25">
      <c r="A1147" s="79">
        <v>1144</v>
      </c>
      <c r="B1147" s="79">
        <v>21</v>
      </c>
      <c r="C1147" s="79">
        <v>21</v>
      </c>
      <c r="D1147" s="94"/>
      <c r="E1147" s="79">
        <v>1293.8479908054151</v>
      </c>
      <c r="F1147" s="79">
        <v>88.981457770111533</v>
      </c>
      <c r="G1147" s="80">
        <v>24.597583561950863</v>
      </c>
      <c r="H1147" s="79">
        <v>-16.497374677448121</v>
      </c>
      <c r="I1147" s="80">
        <v>9.7774431575067808</v>
      </c>
      <c r="J1147" s="103">
        <v>2</v>
      </c>
      <c r="K1147" s="103">
        <v>0.86416861373242193</v>
      </c>
      <c r="L1147" s="103">
        <v>2.4369554907254298</v>
      </c>
      <c r="M1147" s="103">
        <v>10.70141053152051</v>
      </c>
    </row>
    <row r="1148" spans="1:13" s="81" customFormat="1" x14ac:dyDescent="0.25">
      <c r="A1148" s="79">
        <v>1145</v>
      </c>
      <c r="B1148" s="79">
        <v>24</v>
      </c>
      <c r="C1148" s="79">
        <v>24</v>
      </c>
      <c r="D1148" s="94"/>
      <c r="E1148" s="79">
        <v>1478.6834180633309</v>
      </c>
      <c r="F1148" s="79">
        <v>89.060722246540408</v>
      </c>
      <c r="G1148" s="80">
        <v>17.802644059735087</v>
      </c>
      <c r="H1148" s="79">
        <v>-1.8273883672338489</v>
      </c>
      <c r="I1148" s="80">
        <v>-4.892543152707491</v>
      </c>
      <c r="J1148" s="103">
        <v>2</v>
      </c>
      <c r="K1148" s="103">
        <v>0.62544705658285593</v>
      </c>
      <c r="L1148" s="103">
        <v>1.7637606995636541</v>
      </c>
      <c r="M1148" s="103">
        <v>6.0734476174657797</v>
      </c>
    </row>
    <row r="1149" spans="1:13" s="81" customFormat="1" x14ac:dyDescent="0.25">
      <c r="A1149" s="79">
        <v>1146</v>
      </c>
      <c r="B1149" s="79">
        <v>24</v>
      </c>
      <c r="C1149" s="79">
        <v>24</v>
      </c>
      <c r="D1149" s="94"/>
      <c r="E1149" s="79">
        <v>1478.6834180633309</v>
      </c>
      <c r="F1149" s="79">
        <v>88.957007794699194</v>
      </c>
      <c r="G1149" s="80">
        <v>9.7669635760036737</v>
      </c>
      <c r="H1149" s="79">
        <v>-2.5709327638743198</v>
      </c>
      <c r="I1149" s="80">
        <v>-4.1489987560670194</v>
      </c>
      <c r="J1149" s="103">
        <v>2</v>
      </c>
      <c r="K1149" s="103">
        <v>0.34313546908348191</v>
      </c>
      <c r="L1149" s="103">
        <v>0.96764202281541889</v>
      </c>
      <c r="M1149" s="103">
        <v>1.059645612011457</v>
      </c>
    </row>
    <row r="1150" spans="1:13" s="81" customFormat="1" x14ac:dyDescent="0.25">
      <c r="A1150" s="79">
        <v>1147</v>
      </c>
      <c r="B1150" s="79">
        <v>23</v>
      </c>
      <c r="C1150" s="79">
        <v>23</v>
      </c>
      <c r="D1150" s="94"/>
      <c r="E1150" s="79">
        <v>1417.0716089773589</v>
      </c>
      <c r="F1150" s="79">
        <v>88.976207768343912</v>
      </c>
      <c r="G1150" s="80">
        <v>0</v>
      </c>
      <c r="H1150" s="79">
        <v>-21.41033052855888</v>
      </c>
      <c r="I1150" s="80">
        <v>14.69039900861754</v>
      </c>
      <c r="J1150" s="103">
        <v>2</v>
      </c>
      <c r="K1150" s="103">
        <v>0</v>
      </c>
      <c r="L1150" s="103">
        <v>0</v>
      </c>
      <c r="M1150" s="103">
        <v>-4.838973152778177</v>
      </c>
    </row>
    <row r="1151" spans="1:13" s="81" customFormat="1" x14ac:dyDescent="0.25">
      <c r="A1151" s="79">
        <v>1148</v>
      </c>
      <c r="B1151" s="79">
        <v>18.101562500001229</v>
      </c>
      <c r="C1151" s="79">
        <v>18.101562500001229</v>
      </c>
      <c r="D1151" s="94"/>
      <c r="E1151" s="79">
        <v>1115.270012907868</v>
      </c>
      <c r="F1151" s="79">
        <v>88.966692877179156</v>
      </c>
      <c r="G1151" s="80">
        <v>0</v>
      </c>
      <c r="H1151" s="79">
        <v>0</v>
      </c>
      <c r="I1151" s="80">
        <v>-6.7199315199413396</v>
      </c>
      <c r="J1151" s="103">
        <v>2</v>
      </c>
      <c r="K1151" s="103">
        <v>0</v>
      </c>
      <c r="L1151" s="103">
        <v>0</v>
      </c>
      <c r="M1151" s="103">
        <v>-3.6953791057022278</v>
      </c>
    </row>
    <row r="1152" spans="1:13" s="81" customFormat="1" x14ac:dyDescent="0.25">
      <c r="A1152" s="79">
        <v>1149</v>
      </c>
      <c r="B1152" s="79">
        <v>14</v>
      </c>
      <c r="C1152" s="79">
        <v>14</v>
      </c>
      <c r="D1152" s="94"/>
      <c r="E1152" s="79">
        <v>1667.443164371309</v>
      </c>
      <c r="F1152" s="79">
        <v>88.898982137782198</v>
      </c>
      <c r="G1152" s="80">
        <v>0</v>
      </c>
      <c r="H1152" s="79">
        <v>-13.970489262995001</v>
      </c>
      <c r="I1152" s="80">
        <v>7.2505577430536654</v>
      </c>
      <c r="J1152" s="103">
        <v>1</v>
      </c>
      <c r="K1152" s="103">
        <v>0</v>
      </c>
      <c r="L1152" s="103">
        <v>0</v>
      </c>
      <c r="M1152" s="103">
        <v>-3.2283611117540332</v>
      </c>
    </row>
    <row r="1153" spans="1:13" s="81" customFormat="1" x14ac:dyDescent="0.25">
      <c r="A1153" s="79">
        <v>1150</v>
      </c>
      <c r="B1153" s="79">
        <v>12</v>
      </c>
      <c r="C1153" s="79">
        <v>12</v>
      </c>
      <c r="D1153" s="94"/>
      <c r="E1153" s="79">
        <v>1429.2369980325509</v>
      </c>
      <c r="F1153" s="79">
        <v>88.94195800260897</v>
      </c>
      <c r="G1153" s="80">
        <v>6.3648510068773048</v>
      </c>
      <c r="H1153" s="79">
        <v>-8.1185691289905382</v>
      </c>
      <c r="I1153" s="80">
        <v>1.398637609049199</v>
      </c>
      <c r="J1153" s="103">
        <v>1</v>
      </c>
      <c r="K1153" s="103">
        <v>0.22361157783542601</v>
      </c>
      <c r="L1153" s="103">
        <v>0.63058464949590143</v>
      </c>
      <c r="M1153" s="103">
        <v>-0.90225200464450783</v>
      </c>
    </row>
    <row r="1154" spans="1:13" s="81" customFormat="1" x14ac:dyDescent="0.25">
      <c r="A1154" s="79">
        <v>1151</v>
      </c>
      <c r="B1154" s="79">
        <v>11</v>
      </c>
      <c r="C1154" s="79">
        <v>11</v>
      </c>
      <c r="D1154" s="94"/>
      <c r="E1154" s="79">
        <v>1310.1339148631721</v>
      </c>
      <c r="F1154" s="79">
        <v>88.994851373738442</v>
      </c>
      <c r="G1154" s="80">
        <v>7.2966609191118099</v>
      </c>
      <c r="H1154" s="79">
        <v>-3.585286514693649</v>
      </c>
      <c r="I1154" s="80">
        <v>-3.1346450052476902</v>
      </c>
      <c r="J1154" s="103">
        <v>1</v>
      </c>
      <c r="K1154" s="103">
        <v>0.25634816263408161</v>
      </c>
      <c r="L1154" s="103">
        <v>0.72290181862810998</v>
      </c>
      <c r="M1154" s="103">
        <v>0.12452051144795009</v>
      </c>
    </row>
    <row r="1155" spans="1:13" s="81" customFormat="1" x14ac:dyDescent="0.25">
      <c r="A1155" s="79">
        <v>1152</v>
      </c>
      <c r="B1155" s="79">
        <v>11</v>
      </c>
      <c r="C1155" s="79">
        <v>11</v>
      </c>
      <c r="D1155" s="94"/>
      <c r="E1155" s="79">
        <v>1310.1339148631721</v>
      </c>
      <c r="F1155" s="79">
        <v>89.060626582975615</v>
      </c>
      <c r="G1155" s="80">
        <v>9.5781507151008949</v>
      </c>
      <c r="H1155" s="79">
        <v>-1.9650768592520049</v>
      </c>
      <c r="I1155" s="80">
        <v>-4.7548546606893343</v>
      </c>
      <c r="J1155" s="103">
        <v>1</v>
      </c>
      <c r="K1155" s="103">
        <v>0.33650204723331278</v>
      </c>
      <c r="L1155" s="103">
        <v>0.94893577319794198</v>
      </c>
      <c r="M1155" s="103">
        <v>1.5450091420379231</v>
      </c>
    </row>
    <row r="1156" spans="1:13" s="81" customFormat="1" x14ac:dyDescent="0.25">
      <c r="A1156" s="79">
        <v>1153</v>
      </c>
      <c r="B1156" s="79">
        <v>12</v>
      </c>
      <c r="C1156" s="79">
        <v>12</v>
      </c>
      <c r="D1156" s="94"/>
      <c r="E1156" s="79">
        <v>1429.2369980325509</v>
      </c>
      <c r="F1156" s="79">
        <v>89.094618046196871</v>
      </c>
      <c r="G1156" s="80">
        <v>15.612177797567877</v>
      </c>
      <c r="H1156" s="79">
        <v>-0.87752074967055527</v>
      </c>
      <c r="I1156" s="80">
        <v>-5.8424107702707841</v>
      </c>
      <c r="J1156" s="103">
        <v>1</v>
      </c>
      <c r="K1156" s="103">
        <v>0.54849103411677969</v>
      </c>
      <c r="L1156" s="103">
        <v>1.5467447162093191</v>
      </c>
      <c r="M1156" s="103">
        <v>4.8823662666180043</v>
      </c>
    </row>
    <row r="1157" spans="1:13" s="81" customFormat="1" x14ac:dyDescent="0.25">
      <c r="A1157" s="79">
        <v>1154</v>
      </c>
      <c r="B1157" s="79">
        <v>16</v>
      </c>
      <c r="C1157" s="79">
        <v>16</v>
      </c>
      <c r="D1157" s="94"/>
      <c r="E1157" s="79">
        <v>985.78894537555379</v>
      </c>
      <c r="F1157" s="79">
        <v>89.020137619371155</v>
      </c>
      <c r="G1157" s="80">
        <v>22.324983622618372</v>
      </c>
      <c r="H1157" s="79">
        <v>0</v>
      </c>
      <c r="I1157" s="80">
        <v>-6.7199315199413396</v>
      </c>
      <c r="J1157" s="103">
        <v>2</v>
      </c>
      <c r="K1157" s="103">
        <v>0.78432704985704815</v>
      </c>
      <c r="L1157" s="103">
        <v>2.211802280596876</v>
      </c>
      <c r="M1157" s="103">
        <v>9.9576170847240935</v>
      </c>
    </row>
    <row r="1158" spans="1:13" s="81" customFormat="1" x14ac:dyDescent="0.25">
      <c r="A1158" s="79">
        <v>1155</v>
      </c>
      <c r="B1158" s="79">
        <v>20.83740234374886</v>
      </c>
      <c r="C1158" s="79">
        <v>20.83740234374886</v>
      </c>
      <c r="D1158" s="94"/>
      <c r="E1158" s="79">
        <v>1283.8300550506431</v>
      </c>
      <c r="F1158" s="79">
        <v>89.074588674981669</v>
      </c>
      <c r="G1158" s="80">
        <v>29.94714534140439</v>
      </c>
      <c r="H1158" s="79">
        <v>0</v>
      </c>
      <c r="I1158" s="80">
        <v>-6.7199315199413396</v>
      </c>
      <c r="J1158" s="103">
        <v>2</v>
      </c>
      <c r="K1158" s="103">
        <v>1.0521107900597479</v>
      </c>
      <c r="L1158" s="103">
        <v>2.96695242796849</v>
      </c>
      <c r="M1158" s="103">
        <v>13.86186759609329</v>
      </c>
    </row>
    <row r="1159" spans="1:13" s="81" customFormat="1" x14ac:dyDescent="0.25">
      <c r="A1159" s="79">
        <v>1156</v>
      </c>
      <c r="B1159" s="79">
        <v>26</v>
      </c>
      <c r="C1159" s="79">
        <v>26</v>
      </c>
      <c r="D1159" s="94"/>
      <c r="E1159" s="79">
        <v>1601.907036235275</v>
      </c>
      <c r="F1159" s="79">
        <v>89.159884409395161</v>
      </c>
      <c r="G1159" s="80">
        <v>38.596251550096675</v>
      </c>
      <c r="H1159" s="79">
        <v>0</v>
      </c>
      <c r="I1159" s="80">
        <v>-6.7199315199413396</v>
      </c>
      <c r="J1159" s="103">
        <v>2</v>
      </c>
      <c r="K1159" s="103">
        <v>1.355973407441067</v>
      </c>
      <c r="L1159" s="103">
        <v>3.8238450089838092</v>
      </c>
      <c r="M1159" s="103">
        <v>18.325494852505241</v>
      </c>
    </row>
    <row r="1160" spans="1:13" s="81" customFormat="1" x14ac:dyDescent="0.25">
      <c r="A1160" s="79">
        <v>1157</v>
      </c>
      <c r="B1160" s="79">
        <v>31</v>
      </c>
      <c r="C1160" s="79">
        <v>31</v>
      </c>
      <c r="D1160" s="94"/>
      <c r="E1160" s="79">
        <v>1195.249474672609</v>
      </c>
      <c r="F1160" s="79">
        <v>89.100757139355721</v>
      </c>
      <c r="G1160" s="80">
        <v>34.745604283727147</v>
      </c>
      <c r="H1160" s="79">
        <v>-1.5342145820282871</v>
      </c>
      <c r="I1160" s="80">
        <v>-5.1857169379130532</v>
      </c>
      <c r="J1160" s="103">
        <v>3</v>
      </c>
      <c r="K1160" s="103">
        <v>1.2206914801830391</v>
      </c>
      <c r="L1160" s="103">
        <v>3.4423499741161692</v>
      </c>
      <c r="M1160" s="103">
        <v>16.724771944889419</v>
      </c>
    </row>
    <row r="1161" spans="1:13" s="81" customFormat="1" x14ac:dyDescent="0.25">
      <c r="A1161" s="79">
        <v>1158</v>
      </c>
      <c r="B1161" s="79">
        <v>34</v>
      </c>
      <c r="C1161" s="79">
        <v>34</v>
      </c>
      <c r="D1161" s="94"/>
      <c r="E1161" s="79">
        <v>1310.9187786731841</v>
      </c>
      <c r="F1161" s="79">
        <v>89.186442508787479</v>
      </c>
      <c r="G1161" s="80">
        <v>28.049030432762319</v>
      </c>
      <c r="H1161" s="79">
        <v>-3.9885742398069302</v>
      </c>
      <c r="I1161" s="80">
        <v>-2.7313572801344099</v>
      </c>
      <c r="J1161" s="103">
        <v>3</v>
      </c>
      <c r="K1161" s="103">
        <v>0.98542573031902725</v>
      </c>
      <c r="L1161" s="103">
        <v>2.778900559499657</v>
      </c>
      <c r="M1161" s="103">
        <v>12.70172103870518</v>
      </c>
    </row>
    <row r="1162" spans="1:13" s="81" customFormat="1" x14ac:dyDescent="0.25">
      <c r="A1162" s="79">
        <v>1159</v>
      </c>
      <c r="B1162" s="79">
        <v>37</v>
      </c>
      <c r="C1162" s="79">
        <v>37</v>
      </c>
      <c r="D1162" s="94"/>
      <c r="E1162" s="79">
        <v>1426.5880826737589</v>
      </c>
      <c r="F1162" s="79">
        <v>89.207092087049489</v>
      </c>
      <c r="G1162" s="80">
        <v>39.787960287870213</v>
      </c>
      <c r="H1162" s="79">
        <v>-3.1026199731505999</v>
      </c>
      <c r="I1162" s="80">
        <v>-3.6173115467907402</v>
      </c>
      <c r="J1162" s="103">
        <v>3</v>
      </c>
      <c r="K1162" s="103">
        <v>1.3978408244294409</v>
      </c>
      <c r="L1162" s="103">
        <v>3.941911124891023</v>
      </c>
      <c r="M1162" s="103">
        <v>19.348324735793931</v>
      </c>
    </row>
    <row r="1163" spans="1:13" s="81" customFormat="1" x14ac:dyDescent="0.25">
      <c r="A1163" s="79">
        <v>1160</v>
      </c>
      <c r="B1163" s="79">
        <v>41</v>
      </c>
      <c r="C1163" s="79">
        <v>41</v>
      </c>
      <c r="D1163" s="94"/>
      <c r="E1163" s="79">
        <v>1580.8138213411919</v>
      </c>
      <c r="F1163" s="79">
        <v>89.241701342008213</v>
      </c>
      <c r="G1163" s="80">
        <v>39.441764860923193</v>
      </c>
      <c r="H1163" s="79">
        <v>-2.7311941160218129</v>
      </c>
      <c r="I1163" s="80">
        <v>-3.9887374039195258</v>
      </c>
      <c r="J1163" s="103">
        <v>3</v>
      </c>
      <c r="K1163" s="103">
        <v>1.385678197908351</v>
      </c>
      <c r="L1163" s="103">
        <v>3.90761251810155</v>
      </c>
      <c r="M1163" s="103">
        <v>18.873462069644312</v>
      </c>
    </row>
    <row r="1164" spans="1:13" s="81" customFormat="1" x14ac:dyDescent="0.25">
      <c r="A1164" s="79">
        <v>1161</v>
      </c>
      <c r="B1164" s="79">
        <v>43.574707031247847</v>
      </c>
      <c r="C1164" s="79">
        <v>43.574707031247847</v>
      </c>
      <c r="D1164" s="94"/>
      <c r="E1164" s="79">
        <v>1680.0853447778011</v>
      </c>
      <c r="F1164" s="79">
        <v>89.249528570017333</v>
      </c>
      <c r="G1164" s="80">
        <v>40.343735463227738</v>
      </c>
      <c r="H1164" s="79">
        <v>0</v>
      </c>
      <c r="I1164" s="80">
        <v>-6.7199315199413396</v>
      </c>
      <c r="J1164" s="103">
        <v>3</v>
      </c>
      <c r="K1164" s="103">
        <v>1.4173664604182761</v>
      </c>
      <c r="L1164" s="103">
        <v>3.9969734183795378</v>
      </c>
      <c r="M1164" s="103">
        <v>19.179444541657801</v>
      </c>
    </row>
    <row r="1165" spans="1:13" s="81" customFormat="1" x14ac:dyDescent="0.25">
      <c r="A1165" s="79">
        <v>1162</v>
      </c>
      <c r="B1165" s="79">
        <v>47</v>
      </c>
      <c r="C1165" s="79">
        <v>47</v>
      </c>
      <c r="D1165" s="94"/>
      <c r="E1165" s="79">
        <v>1335.6746913473251</v>
      </c>
      <c r="F1165" s="79">
        <v>89.24087268555644</v>
      </c>
      <c r="G1165" s="80">
        <v>38.42897379604527</v>
      </c>
      <c r="H1165" s="79">
        <v>-3.046482183675987</v>
      </c>
      <c r="I1165" s="80">
        <v>-3.6734493362653531</v>
      </c>
      <c r="J1165" s="103">
        <v>4</v>
      </c>
      <c r="K1165" s="103">
        <v>1.3500965624874639</v>
      </c>
      <c r="L1165" s="103">
        <v>3.8072723062146481</v>
      </c>
      <c r="M1165" s="103">
        <v>18.680138290932621</v>
      </c>
    </row>
    <row r="1166" spans="1:13" s="81" customFormat="1" x14ac:dyDescent="0.25">
      <c r="A1166" s="79">
        <v>1163</v>
      </c>
      <c r="B1166" s="79">
        <v>49</v>
      </c>
      <c r="C1166" s="79">
        <v>49</v>
      </c>
      <c r="D1166" s="94"/>
      <c r="E1166" s="79">
        <v>1392.511912255721</v>
      </c>
      <c r="F1166" s="79">
        <v>89.273884854335449</v>
      </c>
      <c r="G1166" s="80">
        <v>38.987898034111346</v>
      </c>
      <c r="H1166" s="79">
        <v>0</v>
      </c>
      <c r="I1166" s="80">
        <v>-6.7199315199413396</v>
      </c>
      <c r="J1166" s="103">
        <v>4</v>
      </c>
      <c r="K1166" s="103">
        <v>1.3697328321549509</v>
      </c>
      <c r="L1166" s="103">
        <v>3.8626465866769619</v>
      </c>
      <c r="M1166" s="103">
        <v>18.93254792478405</v>
      </c>
    </row>
    <row r="1167" spans="1:13" s="81" customFormat="1" x14ac:dyDescent="0.25">
      <c r="A1167" s="79">
        <v>1164</v>
      </c>
      <c r="B1167" s="79">
        <v>52</v>
      </c>
      <c r="C1167" s="79">
        <v>52</v>
      </c>
      <c r="D1167" s="94"/>
      <c r="E1167" s="79">
        <v>1477.767743618316</v>
      </c>
      <c r="F1167" s="79">
        <v>89.258146923659339</v>
      </c>
      <c r="G1167" s="80">
        <v>36.368879680471416</v>
      </c>
      <c r="H1167" s="79">
        <v>0</v>
      </c>
      <c r="I1167" s="80">
        <v>-6.7199315199413396</v>
      </c>
      <c r="J1167" s="103">
        <v>4</v>
      </c>
      <c r="K1167" s="103">
        <v>1.277720807709356</v>
      </c>
      <c r="L1167" s="103">
        <v>3.6031726777403832</v>
      </c>
      <c r="M1167" s="103">
        <v>17.269077951408299</v>
      </c>
    </row>
    <row r="1168" spans="1:13" s="81" customFormat="1" x14ac:dyDescent="0.25">
      <c r="A1168" s="79">
        <v>1165</v>
      </c>
      <c r="B1168" s="79">
        <v>53</v>
      </c>
      <c r="C1168" s="79">
        <v>53</v>
      </c>
      <c r="D1168" s="94"/>
      <c r="E1168" s="79">
        <v>1506.1863540725151</v>
      </c>
      <c r="F1168" s="79">
        <v>89.198256657475184</v>
      </c>
      <c r="G1168" s="80">
        <v>28.465085918154269</v>
      </c>
      <c r="H1168" s="79">
        <v>0</v>
      </c>
      <c r="I1168" s="80">
        <v>-6.7199315199413396</v>
      </c>
      <c r="J1168" s="103">
        <v>4</v>
      </c>
      <c r="K1168" s="103">
        <v>1.0000426983289701</v>
      </c>
      <c r="L1168" s="103">
        <v>2.820120409287695</v>
      </c>
      <c r="M1168" s="103">
        <v>12.497317582128909</v>
      </c>
    </row>
    <row r="1169" spans="1:13" s="81" customFormat="1" x14ac:dyDescent="0.25">
      <c r="A1169" s="79">
        <v>1166</v>
      </c>
      <c r="B1169" s="79">
        <v>55</v>
      </c>
      <c r="C1169" s="79">
        <v>55</v>
      </c>
      <c r="D1169" s="94"/>
      <c r="E1169" s="79">
        <v>1563.0235749809119</v>
      </c>
      <c r="F1169" s="79">
        <v>89.112224524188576</v>
      </c>
      <c r="G1169" s="80">
        <v>39.915557917107485</v>
      </c>
      <c r="H1169" s="79">
        <v>-11.339600306932169</v>
      </c>
      <c r="I1169" s="80">
        <v>4.6196687869908306</v>
      </c>
      <c r="J1169" s="103">
        <v>4</v>
      </c>
      <c r="K1169" s="103">
        <v>1.402323617062132</v>
      </c>
      <c r="L1169" s="103">
        <v>3.9545526001152109</v>
      </c>
      <c r="M1169" s="103">
        <v>19.190124574659489</v>
      </c>
    </row>
    <row r="1170" spans="1:13" s="81" customFormat="1" x14ac:dyDescent="0.25">
      <c r="A1170" s="79">
        <v>1167</v>
      </c>
      <c r="B1170" s="79">
        <v>57</v>
      </c>
      <c r="C1170" s="79">
        <v>57</v>
      </c>
      <c r="D1170" s="94"/>
      <c r="E1170" s="79">
        <v>1314.156341889485</v>
      </c>
      <c r="F1170" s="79">
        <v>89.031820535232342</v>
      </c>
      <c r="G1170" s="80">
        <v>42.770740133227378</v>
      </c>
      <c r="H1170" s="79">
        <v>-11.83464326017409</v>
      </c>
      <c r="I1170" s="80">
        <v>5.1147117402327487</v>
      </c>
      <c r="J1170" s="103">
        <v>5</v>
      </c>
      <c r="K1170" s="103">
        <v>1.5026326108884389</v>
      </c>
      <c r="L1170" s="103">
        <v>4.2374239627053987</v>
      </c>
      <c r="M1170" s="103">
        <v>21.158642728387399</v>
      </c>
    </row>
    <row r="1171" spans="1:13" s="81" customFormat="1" x14ac:dyDescent="0.25">
      <c r="A1171" s="79">
        <v>1168</v>
      </c>
      <c r="B1171" s="79">
        <v>59.726318359374012</v>
      </c>
      <c r="C1171" s="79">
        <v>59.726318359374012</v>
      </c>
      <c r="D1171" s="94"/>
      <c r="E1171" s="79">
        <v>1377.012632450557</v>
      </c>
      <c r="F1171" s="79">
        <v>89.181511449059755</v>
      </c>
      <c r="G1171" s="80">
        <v>50.846656162434236</v>
      </c>
      <c r="H1171" s="79">
        <v>-15.11552950271958</v>
      </c>
      <c r="I1171" s="80">
        <v>8.395597982778245</v>
      </c>
      <c r="J1171" s="103">
        <v>5</v>
      </c>
      <c r="K1171" s="103">
        <v>1.7863577638898349</v>
      </c>
      <c r="L1171" s="103">
        <v>5.0375288941693332</v>
      </c>
      <c r="M1171" s="103">
        <v>25.650002424198359</v>
      </c>
    </row>
    <row r="1172" spans="1:13" s="81" customFormat="1" x14ac:dyDescent="0.25">
      <c r="A1172" s="79">
        <v>1169</v>
      </c>
      <c r="B1172" s="79">
        <v>61.726318359374012</v>
      </c>
      <c r="C1172" s="79">
        <v>61.726318359374012</v>
      </c>
      <c r="D1172" s="94"/>
      <c r="E1172" s="79">
        <v>1423.123381288784</v>
      </c>
      <c r="F1172" s="79">
        <v>89.138184032256504</v>
      </c>
      <c r="G1172" s="80">
        <v>27.14827010956537</v>
      </c>
      <c r="H1172" s="79">
        <v>0</v>
      </c>
      <c r="I1172" s="80">
        <v>-6.7199315199413396</v>
      </c>
      <c r="J1172" s="103">
        <v>5</v>
      </c>
      <c r="K1172" s="103">
        <v>0.95377998764508554</v>
      </c>
      <c r="L1172" s="103">
        <v>2.6896595651591411</v>
      </c>
      <c r="M1172" s="103">
        <v>11.9177018487051</v>
      </c>
    </row>
    <row r="1173" spans="1:13" s="81" customFormat="1" x14ac:dyDescent="0.25">
      <c r="A1173" s="79">
        <v>1170</v>
      </c>
      <c r="B1173" s="79">
        <v>62</v>
      </c>
      <c r="C1173" s="79">
        <v>62</v>
      </c>
      <c r="D1173" s="94"/>
      <c r="E1173" s="79">
        <v>1429.433213985054</v>
      </c>
      <c r="F1173" s="79">
        <v>89.101278584878614</v>
      </c>
      <c r="G1173" s="80">
        <v>31.318013024876588</v>
      </c>
      <c r="H1173" s="79">
        <v>0</v>
      </c>
      <c r="I1173" s="80">
        <v>-6.7199315199413396</v>
      </c>
      <c r="J1173" s="103">
        <v>5</v>
      </c>
      <c r="K1173" s="103">
        <v>1.1002724650736</v>
      </c>
      <c r="L1173" s="103">
        <v>3.1027683515075521</v>
      </c>
      <c r="M1173" s="103">
        <v>14.38615468418898</v>
      </c>
    </row>
    <row r="1174" spans="1:13" s="81" customFormat="1" x14ac:dyDescent="0.25">
      <c r="A1174" s="79">
        <v>1171</v>
      </c>
      <c r="B1174" s="79">
        <v>64</v>
      </c>
      <c r="C1174" s="79">
        <v>64</v>
      </c>
      <c r="D1174" s="94"/>
      <c r="E1174" s="79">
        <v>1475.5439628232809</v>
      </c>
      <c r="F1174" s="79">
        <v>89.108909980088839</v>
      </c>
      <c r="G1174" s="80">
        <v>41.604443980182545</v>
      </c>
      <c r="H1174" s="79">
        <v>-3.28078481182258</v>
      </c>
      <c r="I1174" s="80">
        <v>-3.4391467081187601</v>
      </c>
      <c r="J1174" s="103">
        <v>5</v>
      </c>
      <c r="K1174" s="103">
        <v>1.461657995343794</v>
      </c>
      <c r="L1174" s="103">
        <v>4.1218755468694974</v>
      </c>
      <c r="M1174" s="103">
        <v>20.33003856059219</v>
      </c>
    </row>
    <row r="1175" spans="1:13" s="81" customFormat="1" x14ac:dyDescent="0.25">
      <c r="A1175" s="79">
        <v>1172</v>
      </c>
      <c r="B1175" s="79">
        <v>65</v>
      </c>
      <c r="C1175" s="79">
        <v>65</v>
      </c>
      <c r="D1175" s="94"/>
      <c r="E1175" s="79">
        <v>1498.599337242395</v>
      </c>
      <c r="F1175" s="79">
        <v>89.030725222367906</v>
      </c>
      <c r="G1175" s="80">
        <v>30.380814980622656</v>
      </c>
      <c r="H1175" s="79">
        <v>-7.8615391883051879</v>
      </c>
      <c r="I1175" s="80">
        <v>1.1416076683638481</v>
      </c>
      <c r="J1175" s="103">
        <v>5</v>
      </c>
      <c r="K1175" s="103">
        <v>1.0673465830390549</v>
      </c>
      <c r="L1175" s="103">
        <v>3.0099173641701338</v>
      </c>
      <c r="M1175" s="103">
        <v>13.66802017868147</v>
      </c>
    </row>
    <row r="1176" spans="1:13" s="81" customFormat="1" x14ac:dyDescent="0.25">
      <c r="A1176" s="79">
        <v>1173</v>
      </c>
      <c r="B1176" s="79">
        <v>66</v>
      </c>
      <c r="C1176" s="79">
        <v>66</v>
      </c>
      <c r="D1176" s="94"/>
      <c r="E1176" s="79">
        <v>1521.6547116615091</v>
      </c>
      <c r="F1176" s="79">
        <v>89.100045440172877</v>
      </c>
      <c r="G1176" s="80">
        <v>32.873934381276221</v>
      </c>
      <c r="H1176" s="79">
        <v>-7.8615391883051879</v>
      </c>
      <c r="I1176" s="80">
        <v>1.1416076683638481</v>
      </c>
      <c r="J1176" s="103">
        <v>5</v>
      </c>
      <c r="K1176" s="103">
        <v>1.15493549318163</v>
      </c>
      <c r="L1176" s="103">
        <v>3.256918090772198</v>
      </c>
      <c r="M1176" s="103">
        <v>15.103335263039471</v>
      </c>
    </row>
    <row r="1177" spans="1:13" s="81" customFormat="1" x14ac:dyDescent="0.25">
      <c r="A1177" s="79">
        <v>1174</v>
      </c>
      <c r="B1177" s="79">
        <v>67</v>
      </c>
      <c r="C1177" s="79">
        <v>67</v>
      </c>
      <c r="D1177" s="94"/>
      <c r="E1177" s="79">
        <v>1544.7100860806229</v>
      </c>
      <c r="F1177" s="79">
        <v>88.952456694758965</v>
      </c>
      <c r="G1177" s="80">
        <v>38.627042528293309</v>
      </c>
      <c r="H1177" s="79">
        <v>-10.434939416239651</v>
      </c>
      <c r="I1177" s="80">
        <v>3.7150078962983089</v>
      </c>
      <c r="J1177" s="103">
        <v>5</v>
      </c>
      <c r="K1177" s="103">
        <v>1.357055163983397</v>
      </c>
      <c r="L1177" s="103">
        <v>3.8268955624331782</v>
      </c>
      <c r="M1177" s="103">
        <v>18.4672018467089</v>
      </c>
    </row>
    <row r="1178" spans="1:13" s="81" customFormat="1" x14ac:dyDescent="0.25">
      <c r="A1178" s="79">
        <v>1175</v>
      </c>
      <c r="B1178" s="79">
        <v>68.656738281249105</v>
      </c>
      <c r="C1178" s="79">
        <v>68.656738281249105</v>
      </c>
      <c r="D1178" s="94"/>
      <c r="E1178" s="79">
        <v>1582.9068074693</v>
      </c>
      <c r="F1178" s="79">
        <v>89.030262064755021</v>
      </c>
      <c r="G1178" s="80">
        <v>43.93649678678365</v>
      </c>
      <c r="H1178" s="79">
        <v>-10.92998236948157</v>
      </c>
      <c r="I1178" s="80">
        <v>4.2100508495402256</v>
      </c>
      <c r="J1178" s="103">
        <v>5</v>
      </c>
      <c r="K1178" s="103">
        <v>1.5435882725986969</v>
      </c>
      <c r="L1178" s="103">
        <v>4.3529189287283261</v>
      </c>
      <c r="M1178" s="103">
        <v>21.513859917942561</v>
      </c>
    </row>
    <row r="1179" spans="1:13" s="81" customFormat="1" x14ac:dyDescent="0.25">
      <c r="A1179" s="79">
        <v>1176</v>
      </c>
      <c r="B1179" s="79">
        <v>70</v>
      </c>
      <c r="C1179" s="79">
        <v>70</v>
      </c>
      <c r="D1179" s="94"/>
      <c r="E1179" s="79">
        <v>1355.198178621383</v>
      </c>
      <c r="F1179" s="79">
        <v>89.11142286768073</v>
      </c>
      <c r="G1179" s="80">
        <v>36.219585540945197</v>
      </c>
      <c r="H1179" s="79">
        <v>0</v>
      </c>
      <c r="I1179" s="80">
        <v>-6.7199315199413396</v>
      </c>
      <c r="J1179" s="103">
        <v>6</v>
      </c>
      <c r="K1179" s="103">
        <v>1.272475767713138</v>
      </c>
      <c r="L1179" s="103">
        <v>3.588381664951048</v>
      </c>
      <c r="M1179" s="103">
        <v>17.386105844670141</v>
      </c>
    </row>
    <row r="1180" spans="1:13" s="81" customFormat="1" x14ac:dyDescent="0.25">
      <c r="A1180" s="79">
        <v>1177</v>
      </c>
      <c r="B1180" s="79">
        <v>71</v>
      </c>
      <c r="C1180" s="79">
        <v>71</v>
      </c>
      <c r="D1180" s="94"/>
      <c r="E1180" s="79">
        <v>1374.5581526016881</v>
      </c>
      <c r="F1180" s="79">
        <v>89.106953632467494</v>
      </c>
      <c r="G1180" s="80">
        <v>35.022705087309411</v>
      </c>
      <c r="H1180" s="79">
        <v>0</v>
      </c>
      <c r="I1180" s="80">
        <v>-6.7199315199413396</v>
      </c>
      <c r="J1180" s="103">
        <v>6</v>
      </c>
      <c r="K1180" s="103">
        <v>1.2304266566768081</v>
      </c>
      <c r="L1180" s="103">
        <v>3.4698031718285991</v>
      </c>
      <c r="M1180" s="103">
        <v>16.663476651708152</v>
      </c>
    </row>
    <row r="1181" spans="1:13" s="81" customFormat="1" x14ac:dyDescent="0.25">
      <c r="A1181" s="79">
        <v>1178</v>
      </c>
      <c r="B1181" s="79">
        <v>72</v>
      </c>
      <c r="C1181" s="79">
        <v>72</v>
      </c>
      <c r="D1181" s="94"/>
      <c r="E1181" s="79">
        <v>1393.9181265819941</v>
      </c>
      <c r="F1181" s="79">
        <v>89.138840144709945</v>
      </c>
      <c r="G1181" s="80">
        <v>36.482744677075921</v>
      </c>
      <c r="H1181" s="79">
        <v>-7.8615391883051879</v>
      </c>
      <c r="I1181" s="80">
        <v>1.1416076683638481</v>
      </c>
      <c r="J1181" s="103">
        <v>6</v>
      </c>
      <c r="K1181" s="103">
        <v>1.281721141970668</v>
      </c>
      <c r="L1181" s="103">
        <v>3.6144536203572848</v>
      </c>
      <c r="M1181" s="103">
        <v>17.481280139864349</v>
      </c>
    </row>
    <row r="1182" spans="1:13" s="81" customFormat="1" x14ac:dyDescent="0.25">
      <c r="A1182" s="79">
        <v>1179</v>
      </c>
      <c r="B1182" s="79">
        <v>73</v>
      </c>
      <c r="C1182" s="79">
        <v>73</v>
      </c>
      <c r="D1182" s="94"/>
      <c r="E1182" s="79">
        <v>1413.278100562299</v>
      </c>
      <c r="F1182" s="79">
        <v>89.149523512352658</v>
      </c>
      <c r="G1182" s="80">
        <v>37.236337160061325</v>
      </c>
      <c r="H1182" s="79">
        <v>-7.8615391883051879</v>
      </c>
      <c r="I1182" s="80">
        <v>1.1416076683638481</v>
      </c>
      <c r="J1182" s="103">
        <v>6</v>
      </c>
      <c r="K1182" s="103">
        <v>1.3081965463412031</v>
      </c>
      <c r="L1182" s="103">
        <v>3.6891142606821918</v>
      </c>
      <c r="M1182" s="103">
        <v>17.888893337352169</v>
      </c>
    </row>
    <row r="1183" spans="1:13" s="81" customFormat="1" x14ac:dyDescent="0.25">
      <c r="A1183" s="79">
        <v>1180</v>
      </c>
      <c r="B1183" s="79">
        <v>74</v>
      </c>
      <c r="C1183" s="79">
        <v>74</v>
      </c>
      <c r="D1183" s="94"/>
      <c r="E1183" s="79">
        <v>1432.638074542604</v>
      </c>
      <c r="F1183" s="79">
        <v>89.091315875707053</v>
      </c>
      <c r="G1183" s="80">
        <v>37.393770946359659</v>
      </c>
      <c r="H1183" s="79">
        <v>-7.8615391883051879</v>
      </c>
      <c r="I1183" s="80">
        <v>1.1416076683638481</v>
      </c>
      <c r="J1183" s="103">
        <v>6</v>
      </c>
      <c r="K1183" s="103">
        <v>1.3137275504952259</v>
      </c>
      <c r="L1183" s="103">
        <v>3.7047116923965371</v>
      </c>
      <c r="M1183" s="103">
        <v>17.949479481427169</v>
      </c>
    </row>
    <row r="1184" spans="1:13" s="81" customFormat="1" x14ac:dyDescent="0.25">
      <c r="A1184" s="79">
        <v>1181</v>
      </c>
      <c r="B1184" s="79">
        <v>75</v>
      </c>
      <c r="C1184" s="79">
        <v>75</v>
      </c>
      <c r="D1184" s="95"/>
      <c r="E1184" s="79">
        <v>1451.99804852291</v>
      </c>
      <c r="F1184" s="79">
        <v>89.088864994895104</v>
      </c>
      <c r="G1184" s="80">
        <v>40.540049372851676</v>
      </c>
      <c r="H1184" s="79">
        <v>-9.8364472407996768</v>
      </c>
      <c r="I1184" s="80">
        <v>3.1165157208583372</v>
      </c>
      <c r="J1184" s="103">
        <v>6</v>
      </c>
      <c r="K1184" s="103">
        <v>1.4242634110357559</v>
      </c>
      <c r="L1184" s="103">
        <v>4.0164228191208311</v>
      </c>
      <c r="M1184" s="103">
        <v>19.747497295070069</v>
      </c>
    </row>
    <row r="1185" spans="1:13" s="81" customFormat="1" x14ac:dyDescent="0.25">
      <c r="A1185" s="79">
        <v>1182</v>
      </c>
      <c r="B1185" s="79">
        <v>76</v>
      </c>
      <c r="C1185" s="79">
        <v>76</v>
      </c>
      <c r="D1185" s="95"/>
      <c r="E1185" s="79">
        <v>1471.3580225032149</v>
      </c>
      <c r="F1185" s="79">
        <v>89.040186372801799</v>
      </c>
      <c r="G1185" s="80">
        <v>32.47268858020005</v>
      </c>
      <c r="H1185" s="79">
        <v>-7.8615391883051879</v>
      </c>
      <c r="I1185" s="80">
        <v>1.1416076683638481</v>
      </c>
      <c r="J1185" s="104">
        <v>6</v>
      </c>
      <c r="K1185" s="104">
        <v>1.1408388227990029</v>
      </c>
      <c r="L1185" s="104">
        <v>3.2171654802931871</v>
      </c>
      <c r="M1185" s="104">
        <v>14.97971983545963</v>
      </c>
    </row>
    <row r="1186" spans="1:13" s="81" customFormat="1" x14ac:dyDescent="0.25">
      <c r="A1186" s="79">
        <v>1183</v>
      </c>
      <c r="B1186" s="79">
        <v>76</v>
      </c>
      <c r="C1186" s="79">
        <v>76</v>
      </c>
      <c r="D1186" s="95"/>
      <c r="E1186" s="79">
        <v>1471.3580225032149</v>
      </c>
      <c r="F1186" s="79">
        <v>88.966012108093722</v>
      </c>
      <c r="G1186" s="80">
        <v>20.873836070895383</v>
      </c>
      <c r="H1186" s="79">
        <v>-9.2754220143503314</v>
      </c>
      <c r="I1186" s="80">
        <v>2.5554904944089918</v>
      </c>
      <c r="J1186" s="104">
        <v>6</v>
      </c>
      <c r="K1186" s="104">
        <v>0.73334496192409049</v>
      </c>
      <c r="L1186" s="104">
        <v>2.0680327926259352</v>
      </c>
      <c r="M1186" s="104">
        <v>7.9851839359238523</v>
      </c>
    </row>
    <row r="1187" spans="1:13" s="81" customFormat="1" x14ac:dyDescent="0.25">
      <c r="A1187" s="79">
        <v>1184</v>
      </c>
      <c r="B1187" s="79">
        <v>76</v>
      </c>
      <c r="C1187" s="79">
        <v>76</v>
      </c>
      <c r="D1187" s="95"/>
      <c r="E1187" s="79">
        <v>1471.3580225032149</v>
      </c>
      <c r="F1187" s="79">
        <v>88.992761196326498</v>
      </c>
      <c r="G1187" s="80">
        <v>32.147835209788632</v>
      </c>
      <c r="H1187" s="79">
        <v>0</v>
      </c>
      <c r="I1187" s="80">
        <v>-6.7199315199413396</v>
      </c>
      <c r="J1187" s="104">
        <v>6</v>
      </c>
      <c r="K1187" s="104">
        <v>1.129425990881278</v>
      </c>
      <c r="L1187" s="104">
        <v>3.1849812942852052</v>
      </c>
      <c r="M1187" s="104">
        <v>14.786730567011221</v>
      </c>
    </row>
    <row r="1188" spans="1:13" s="81" customFormat="1" x14ac:dyDescent="0.25">
      <c r="A1188" s="79">
        <v>1185</v>
      </c>
      <c r="B1188" s="79">
        <v>77</v>
      </c>
      <c r="C1188" s="79">
        <v>77</v>
      </c>
      <c r="D1188" s="95"/>
      <c r="E1188" s="79">
        <v>1490.7179964835209</v>
      </c>
      <c r="F1188" s="79">
        <v>89.032976962078067</v>
      </c>
      <c r="G1188" s="80">
        <v>42.276813425884534</v>
      </c>
      <c r="H1188" s="79">
        <v>-8.7911859089370044</v>
      </c>
      <c r="I1188" s="80">
        <v>2.0712543889956652</v>
      </c>
      <c r="J1188" s="104">
        <v>6</v>
      </c>
      <c r="K1188" s="104">
        <v>1.485279851138894</v>
      </c>
      <c r="L1188" s="104">
        <v>4.1884891802116799</v>
      </c>
      <c r="M1188" s="104">
        <v>20.69756774669451</v>
      </c>
    </row>
    <row r="1189" spans="1:13" s="81" customFormat="1" x14ac:dyDescent="0.25">
      <c r="A1189" s="79">
        <v>1186</v>
      </c>
      <c r="B1189" s="79">
        <v>78</v>
      </c>
      <c r="C1189" s="79">
        <v>78</v>
      </c>
      <c r="D1189" s="95"/>
      <c r="E1189" s="79">
        <v>1510.077970463826</v>
      </c>
      <c r="F1189" s="79">
        <v>89.066157395598168</v>
      </c>
      <c r="G1189" s="80">
        <v>39.668812712901115</v>
      </c>
      <c r="H1189" s="79">
        <v>-7.8615391883051879</v>
      </c>
      <c r="I1189" s="80">
        <v>1.1416076683638481</v>
      </c>
      <c r="J1189" s="104">
        <v>6</v>
      </c>
      <c r="K1189" s="104">
        <v>1.3936549012703101</v>
      </c>
      <c r="L1189" s="104">
        <v>3.9301068215822732</v>
      </c>
      <c r="M1189" s="104">
        <v>19.145863727378369</v>
      </c>
    </row>
    <row r="1190" spans="1:13" s="81" customFormat="1" x14ac:dyDescent="0.25">
      <c r="A1190" s="79">
        <v>1187</v>
      </c>
      <c r="B1190" s="79">
        <v>79</v>
      </c>
      <c r="C1190" s="79">
        <v>79</v>
      </c>
      <c r="D1190" s="95"/>
      <c r="E1190" s="79">
        <v>1529.437944444132</v>
      </c>
      <c r="F1190" s="79">
        <v>88.953615251521299</v>
      </c>
      <c r="G1190" s="80">
        <v>44.852286175769599</v>
      </c>
      <c r="H1190" s="79">
        <v>-11.99604595441024</v>
      </c>
      <c r="I1190" s="80">
        <v>5.2761144344689006</v>
      </c>
      <c r="J1190" s="104">
        <v>6</v>
      </c>
      <c r="K1190" s="104">
        <v>1.575762020266132</v>
      </c>
      <c r="L1190" s="104">
        <v>4.4436488971504913</v>
      </c>
      <c r="M1190" s="104">
        <v>22.13378696054696</v>
      </c>
    </row>
    <row r="1191" spans="1:13" s="81" customFormat="1" x14ac:dyDescent="0.25">
      <c r="A1191" s="79">
        <v>1188</v>
      </c>
      <c r="B1191" s="79">
        <v>80</v>
      </c>
      <c r="C1191" s="79">
        <v>80</v>
      </c>
      <c r="D1191" s="95"/>
      <c r="E1191" s="79">
        <v>1548.7979184244371</v>
      </c>
      <c r="F1191" s="79">
        <v>88.958104957832447</v>
      </c>
      <c r="G1191" s="80">
        <v>31.683683164399351</v>
      </c>
      <c r="H1191" s="79">
        <v>-0.72156356599881277</v>
      </c>
      <c r="I1191" s="80">
        <v>-5.9983679539425268</v>
      </c>
      <c r="J1191" s="104">
        <v>6</v>
      </c>
      <c r="K1191" s="104">
        <v>1.113119282191178</v>
      </c>
      <c r="L1191" s="104">
        <v>3.138996375779123</v>
      </c>
      <c r="M1191" s="104">
        <v>14.32335455361895</v>
      </c>
    </row>
    <row r="1192" spans="1:13" s="81" customFormat="1" x14ac:dyDescent="0.25">
      <c r="A1192" s="79">
        <v>1189</v>
      </c>
      <c r="B1192" s="79">
        <v>80</v>
      </c>
      <c r="C1192" s="79">
        <v>80</v>
      </c>
      <c r="D1192" s="95"/>
      <c r="E1192" s="79">
        <v>1548.7979184244371</v>
      </c>
      <c r="F1192" s="79">
        <v>89.048759467203269</v>
      </c>
      <c r="G1192" s="80">
        <v>34.969080466020245</v>
      </c>
      <c r="H1192" s="79">
        <v>0</v>
      </c>
      <c r="I1192" s="80">
        <v>-6.7199315199413396</v>
      </c>
      <c r="J1192" s="104">
        <v>6</v>
      </c>
      <c r="K1192" s="104">
        <v>1.2285427027296789</v>
      </c>
      <c r="L1192" s="104">
        <v>3.4644904216976951</v>
      </c>
      <c r="M1192" s="104">
        <v>16.289226201390399</v>
      </c>
    </row>
    <row r="1193" spans="1:13" s="81" customFormat="1" x14ac:dyDescent="0.25">
      <c r="A1193" s="79">
        <v>1190</v>
      </c>
      <c r="B1193" s="79">
        <v>81</v>
      </c>
      <c r="C1193" s="79">
        <v>81</v>
      </c>
      <c r="D1193" s="95"/>
      <c r="E1193" s="79">
        <v>1568.1578924047431</v>
      </c>
      <c r="F1193" s="79">
        <v>88.996798809886215</v>
      </c>
      <c r="G1193" s="80">
        <v>36.155444339978224</v>
      </c>
      <c r="H1193" s="79">
        <v>-7.8615391883051879</v>
      </c>
      <c r="I1193" s="80">
        <v>1.1416076683638481</v>
      </c>
      <c r="J1193" s="104">
        <v>6</v>
      </c>
      <c r="K1193" s="104">
        <v>1.270222342591798</v>
      </c>
      <c r="L1193" s="104">
        <v>3.582027006108869</v>
      </c>
      <c r="M1193" s="104">
        <v>16.950983360117821</v>
      </c>
    </row>
    <row r="1194" spans="1:13" s="81" customFormat="1" x14ac:dyDescent="0.25">
      <c r="A1194" s="79">
        <v>1191</v>
      </c>
      <c r="B1194" s="79">
        <v>81</v>
      </c>
      <c r="C1194" s="79">
        <v>81</v>
      </c>
      <c r="D1194" s="95"/>
      <c r="E1194" s="79">
        <v>1568.1578924047431</v>
      </c>
      <c r="F1194" s="79">
        <v>89.116273078815055</v>
      </c>
      <c r="G1194" s="80">
        <v>32.124846743631963</v>
      </c>
      <c r="H1194" s="79">
        <v>-9.2754220143503314</v>
      </c>
      <c r="I1194" s="80">
        <v>2.5554904944089918</v>
      </c>
      <c r="J1194" s="104">
        <v>6</v>
      </c>
      <c r="K1194" s="104">
        <v>1.1286183541928849</v>
      </c>
      <c r="L1194" s="104">
        <v>3.1827037588239349</v>
      </c>
      <c r="M1194" s="104">
        <v>14.538509161784679</v>
      </c>
    </row>
    <row r="1195" spans="1:13" s="81" customFormat="1" x14ac:dyDescent="0.25">
      <c r="A1195" s="79">
        <v>1192</v>
      </c>
      <c r="B1195" s="79">
        <v>82</v>
      </c>
      <c r="C1195" s="79">
        <v>82</v>
      </c>
      <c r="D1195" s="95"/>
      <c r="E1195" s="79">
        <v>1587.5178663850479</v>
      </c>
      <c r="F1195" s="79">
        <v>89.07666680825821</v>
      </c>
      <c r="G1195" s="80">
        <v>49.528817439230757</v>
      </c>
      <c r="H1195" s="79">
        <v>-12.763650251268279</v>
      </c>
      <c r="I1195" s="80">
        <v>6.0437187313269431</v>
      </c>
      <c r="J1195" s="104">
        <v>6</v>
      </c>
      <c r="K1195" s="104">
        <v>1.740059115907385</v>
      </c>
      <c r="L1195" s="104">
        <v>4.9069667068588254</v>
      </c>
      <c r="M1195" s="104">
        <v>24.756724305585639</v>
      </c>
    </row>
    <row r="1196" spans="1:13" s="81" customFormat="1" x14ac:dyDescent="0.25">
      <c r="A1196" s="79">
        <v>1193</v>
      </c>
      <c r="B1196" s="79">
        <v>83</v>
      </c>
      <c r="C1196" s="79">
        <v>83</v>
      </c>
      <c r="D1196" s="95"/>
      <c r="E1196" s="79">
        <v>1606.8778403653539</v>
      </c>
      <c r="F1196" s="79">
        <v>88.98000135009255</v>
      </c>
      <c r="G1196" s="80">
        <v>35.971148809411346</v>
      </c>
      <c r="H1196" s="79">
        <v>-8.904204592293679</v>
      </c>
      <c r="I1196" s="80">
        <v>2.1842730723523389</v>
      </c>
      <c r="J1196" s="104">
        <v>6</v>
      </c>
      <c r="K1196" s="104">
        <v>1.2637476247494559</v>
      </c>
      <c r="L1196" s="104">
        <v>3.5637683017934649</v>
      </c>
      <c r="M1196" s="104">
        <v>16.747765349221101</v>
      </c>
    </row>
    <row r="1197" spans="1:13" s="81" customFormat="1" x14ac:dyDescent="0.25">
      <c r="A1197" s="79">
        <v>1194</v>
      </c>
      <c r="B1197" s="79">
        <v>83</v>
      </c>
      <c r="C1197" s="79">
        <v>83</v>
      </c>
      <c r="D1197" s="95"/>
      <c r="E1197" s="79">
        <v>1606.8778403653539</v>
      </c>
      <c r="F1197" s="79">
        <v>89.084445483737639</v>
      </c>
      <c r="G1197" s="80">
        <v>27.604845397858487</v>
      </c>
      <c r="H1197" s="79">
        <v>-0.72156356599881277</v>
      </c>
      <c r="I1197" s="80">
        <v>-5.9983679539425268</v>
      </c>
      <c r="J1197" s="104">
        <v>6</v>
      </c>
      <c r="K1197" s="104">
        <v>0.96982050776182871</v>
      </c>
      <c r="L1197" s="104">
        <v>2.7348938318883569</v>
      </c>
      <c r="M1197" s="104">
        <v>11.6889747643113</v>
      </c>
    </row>
    <row r="1198" spans="1:13" s="81" customFormat="1" x14ac:dyDescent="0.25">
      <c r="A1198" s="79">
        <v>1195</v>
      </c>
      <c r="B1198" s="79">
        <v>83</v>
      </c>
      <c r="C1198" s="79">
        <v>83</v>
      </c>
      <c r="D1198" s="95"/>
      <c r="E1198" s="79">
        <v>1606.8778403653539</v>
      </c>
      <c r="F1198" s="79">
        <v>88.987057678176342</v>
      </c>
      <c r="G1198" s="80">
        <v>26.462752667881489</v>
      </c>
      <c r="H1198" s="79">
        <v>-0.72156356599881277</v>
      </c>
      <c r="I1198" s="80">
        <v>-5.9983679539425268</v>
      </c>
      <c r="J1198" s="104">
        <v>6</v>
      </c>
      <c r="K1198" s="104">
        <v>0.92969621308335493</v>
      </c>
      <c r="L1198" s="104">
        <v>2.6217433208950611</v>
      </c>
      <c r="M1198" s="104">
        <v>10.99049512817597</v>
      </c>
    </row>
    <row r="1199" spans="1:13" s="81" customFormat="1" x14ac:dyDescent="0.25">
      <c r="A1199" s="79">
        <v>1196</v>
      </c>
      <c r="B1199" s="79">
        <v>83</v>
      </c>
      <c r="C1199" s="79">
        <v>83</v>
      </c>
      <c r="D1199" s="95"/>
      <c r="E1199" s="79">
        <v>1606.8778403653539</v>
      </c>
      <c r="F1199" s="79">
        <v>89.046727464806452</v>
      </c>
      <c r="G1199" s="80">
        <v>39.450161924779664</v>
      </c>
      <c r="H1199" s="79">
        <v>-7.8615391883051879</v>
      </c>
      <c r="I1199" s="80">
        <v>1.1416076683638481</v>
      </c>
      <c r="J1199" s="104">
        <v>6</v>
      </c>
      <c r="K1199" s="104">
        <v>1.385973205709178</v>
      </c>
      <c r="L1199" s="104">
        <v>3.9084444400998808</v>
      </c>
      <c r="M1199" s="104">
        <v>18.82141927266111</v>
      </c>
    </row>
    <row r="1200" spans="1:13" s="81" customFormat="1" x14ac:dyDescent="0.25">
      <c r="A1200" s="79">
        <v>1197</v>
      </c>
      <c r="B1200" s="79">
        <v>84</v>
      </c>
      <c r="C1200" s="79">
        <v>84</v>
      </c>
      <c r="D1200" s="95"/>
      <c r="E1200" s="79">
        <v>1626.237814345659</v>
      </c>
      <c r="F1200" s="79">
        <v>88.974190159082028</v>
      </c>
      <c r="G1200" s="80">
        <v>37.925591934761279</v>
      </c>
      <c r="H1200" s="79">
        <v>-7.8615391883051879</v>
      </c>
      <c r="I1200" s="80">
        <v>1.1416076683638481</v>
      </c>
      <c r="J1200" s="104">
        <v>6</v>
      </c>
      <c r="K1200" s="104">
        <v>1.3324116218448909</v>
      </c>
      <c r="L1200" s="104">
        <v>3.7574007736025909</v>
      </c>
      <c r="M1200" s="104">
        <v>17.86846067366556</v>
      </c>
    </row>
    <row r="1201" spans="1:13" s="81" customFormat="1" x14ac:dyDescent="0.25">
      <c r="A1201" s="79">
        <v>1198</v>
      </c>
      <c r="B1201" s="79">
        <v>84</v>
      </c>
      <c r="C1201" s="79">
        <v>84</v>
      </c>
      <c r="D1201" s="95"/>
      <c r="E1201" s="79">
        <v>1626.237814345659</v>
      </c>
      <c r="F1201" s="79">
        <v>89.042417079047254</v>
      </c>
      <c r="G1201" s="80">
        <v>34.187378474318912</v>
      </c>
      <c r="H1201" s="79">
        <v>-9.2754220143503314</v>
      </c>
      <c r="I1201" s="80">
        <v>2.5554904944089918</v>
      </c>
      <c r="J1201" s="104">
        <v>6</v>
      </c>
      <c r="K1201" s="104">
        <v>1.2010797478902711</v>
      </c>
      <c r="L1201" s="104">
        <v>3.3870448890505651</v>
      </c>
      <c r="M1201" s="104">
        <v>15.626331861646319</v>
      </c>
    </row>
    <row r="1202" spans="1:13" s="81" customFormat="1" x14ac:dyDescent="0.25">
      <c r="A1202" s="79">
        <v>1199</v>
      </c>
      <c r="B1202" s="79">
        <v>85</v>
      </c>
      <c r="C1202" s="79">
        <v>85</v>
      </c>
      <c r="D1202" s="95"/>
      <c r="E1202" s="79">
        <v>1645.5977883259641</v>
      </c>
      <c r="F1202" s="79">
        <v>89.003872546503231</v>
      </c>
      <c r="G1202" s="80">
        <v>53.019386642874387</v>
      </c>
      <c r="H1202" s="79">
        <v>-13.63878677415499</v>
      </c>
      <c r="I1202" s="80">
        <v>6.918855254213649</v>
      </c>
      <c r="J1202" s="104">
        <v>6</v>
      </c>
      <c r="K1202" s="104">
        <v>1.8626906883239469</v>
      </c>
      <c r="L1202" s="104">
        <v>5.2527877410735302</v>
      </c>
      <c r="M1202" s="104">
        <v>26.691210065209209</v>
      </c>
    </row>
    <row r="1203" spans="1:13" s="81" customFormat="1" x14ac:dyDescent="0.25">
      <c r="A1203" s="79">
        <v>1200</v>
      </c>
      <c r="B1203" s="79">
        <v>86</v>
      </c>
      <c r="C1203" s="79">
        <v>86</v>
      </c>
      <c r="D1203" s="95"/>
      <c r="E1203" s="79">
        <v>1664.9577623062701</v>
      </c>
      <c r="F1203" s="79">
        <v>88.841661278960842</v>
      </c>
      <c r="G1203" s="80">
        <v>35.482068115858887</v>
      </c>
      <c r="H1203" s="79">
        <v>-9.2754220143503314</v>
      </c>
      <c r="I1203" s="80">
        <v>2.5554904944089918</v>
      </c>
      <c r="J1203" s="104">
        <v>6</v>
      </c>
      <c r="K1203" s="104">
        <v>1.246565116399152</v>
      </c>
      <c r="L1203" s="104">
        <v>3.5153136282456079</v>
      </c>
      <c r="M1203" s="104">
        <v>16.301155361477139</v>
      </c>
    </row>
    <row r="1204" spans="1:13" s="81" customFormat="1" x14ac:dyDescent="0.25">
      <c r="A1204" s="79">
        <v>1201</v>
      </c>
      <c r="B1204" s="79">
        <v>86</v>
      </c>
      <c r="C1204" s="79">
        <v>86</v>
      </c>
      <c r="D1204" s="95"/>
      <c r="E1204" s="79">
        <v>1664.9577623062701</v>
      </c>
      <c r="F1204" s="79">
        <v>88.957651870777894</v>
      </c>
      <c r="G1204" s="80">
        <v>39.901930031672102</v>
      </c>
      <c r="H1204" s="79">
        <v>0</v>
      </c>
      <c r="I1204" s="80">
        <v>-6.7199315199413396</v>
      </c>
      <c r="J1204" s="104">
        <v>6</v>
      </c>
      <c r="K1204" s="104">
        <v>1.4018448386961539</v>
      </c>
      <c r="L1204" s="104">
        <v>3.9532024451231531</v>
      </c>
      <c r="M1204" s="104">
        <v>18.9533193052436</v>
      </c>
    </row>
    <row r="1205" spans="1:13" s="81" customFormat="1" x14ac:dyDescent="0.25">
      <c r="A1205" s="79">
        <v>1202</v>
      </c>
      <c r="B1205" s="79">
        <v>87</v>
      </c>
      <c r="C1205" s="79">
        <v>87</v>
      </c>
      <c r="D1205" s="95"/>
      <c r="E1205" s="79">
        <v>1684.3177362865749</v>
      </c>
      <c r="F1205" s="79">
        <v>89.052295351906295</v>
      </c>
      <c r="G1205" s="80">
        <v>39.76734425338482</v>
      </c>
      <c r="H1205" s="79">
        <v>-0.67538543721120969</v>
      </c>
      <c r="I1205" s="80">
        <v>-6.0445460827301298</v>
      </c>
      <c r="J1205" s="104">
        <v>6</v>
      </c>
      <c r="K1205" s="104">
        <v>1.397116536618932</v>
      </c>
      <c r="L1205" s="104">
        <v>3.9398686332653878</v>
      </c>
      <c r="M1205" s="104">
        <v>18.824072691813601</v>
      </c>
    </row>
    <row r="1206" spans="1:13" s="81" customFormat="1" x14ac:dyDescent="0.25">
      <c r="A1206" s="79">
        <v>1203</v>
      </c>
      <c r="B1206" s="79">
        <v>87</v>
      </c>
      <c r="C1206" s="79">
        <v>87</v>
      </c>
      <c r="D1206" s="95"/>
      <c r="E1206" s="79">
        <v>1684.3177362865749</v>
      </c>
      <c r="F1206" s="79">
        <v>89.004011395912471</v>
      </c>
      <c r="G1206" s="80">
        <v>39.087899980293329</v>
      </c>
      <c r="H1206" s="79">
        <v>-8.904204592293679</v>
      </c>
      <c r="I1206" s="80">
        <v>2.1842730723523389</v>
      </c>
      <c r="J1206" s="104">
        <v>6</v>
      </c>
      <c r="K1206" s="104">
        <v>1.3732461261736491</v>
      </c>
      <c r="L1206" s="104">
        <v>3.872554075809691</v>
      </c>
      <c r="M1206" s="104">
        <v>18.417148663475679</v>
      </c>
    </row>
    <row r="1207" spans="1:13" s="81" customFormat="1" x14ac:dyDescent="0.25">
      <c r="A1207" s="79">
        <v>1204</v>
      </c>
      <c r="B1207" s="79">
        <v>88</v>
      </c>
      <c r="C1207" s="79">
        <v>88</v>
      </c>
      <c r="D1207" s="95"/>
      <c r="E1207" s="79">
        <v>1703.6777102668809</v>
      </c>
      <c r="F1207" s="79">
        <v>89.129656260136272</v>
      </c>
      <c r="G1207" s="80">
        <v>44.867616330637674</v>
      </c>
      <c r="H1207" s="79">
        <v>-11.20139044967191</v>
      </c>
      <c r="I1207" s="80">
        <v>4.4814589297305671</v>
      </c>
      <c r="J1207" s="104">
        <v>6</v>
      </c>
      <c r="K1207" s="104">
        <v>1.5763006031983651</v>
      </c>
      <c r="L1207" s="104">
        <v>4.4451677010193889</v>
      </c>
      <c r="M1207" s="104">
        <v>21.81427702990398</v>
      </c>
    </row>
    <row r="1208" spans="1:13" s="81" customFormat="1" x14ac:dyDescent="0.25">
      <c r="A1208" s="79">
        <v>1205</v>
      </c>
      <c r="B1208" s="79">
        <v>88</v>
      </c>
      <c r="C1208" s="79">
        <v>88</v>
      </c>
      <c r="D1208" s="95"/>
      <c r="E1208" s="79">
        <v>1703.6777102668809</v>
      </c>
      <c r="F1208" s="79">
        <v>88.993260066287931</v>
      </c>
      <c r="G1208" s="80">
        <v>26.448395794714823</v>
      </c>
      <c r="H1208" s="79">
        <v>-9.2754220143503314</v>
      </c>
      <c r="I1208" s="80">
        <v>2.5554904944089918</v>
      </c>
      <c r="J1208" s="104">
        <v>6</v>
      </c>
      <c r="K1208" s="104">
        <v>0.92919182373345299</v>
      </c>
      <c r="L1208" s="104">
        <v>2.6203209429283372</v>
      </c>
      <c r="M1208" s="104">
        <v>10.66449474915027</v>
      </c>
    </row>
    <row r="1209" spans="1:13" s="81" customFormat="1" x14ac:dyDescent="0.25">
      <c r="A1209" s="79">
        <v>1206</v>
      </c>
      <c r="B1209" s="79">
        <v>88</v>
      </c>
      <c r="C1209" s="79">
        <v>88</v>
      </c>
      <c r="D1209" s="95"/>
      <c r="E1209" s="79">
        <v>1703.6777102668809</v>
      </c>
      <c r="F1209" s="79">
        <v>89.085354033614621</v>
      </c>
      <c r="G1209" s="80">
        <v>44.581278131386988</v>
      </c>
      <c r="H1209" s="79">
        <v>-2.6475320013203998</v>
      </c>
      <c r="I1209" s="80">
        <v>-4.0723995186209399</v>
      </c>
      <c r="J1209" s="104">
        <v>6</v>
      </c>
      <c r="K1209" s="104">
        <v>1.566240896151049</v>
      </c>
      <c r="L1209" s="104">
        <v>4.4167993271459594</v>
      </c>
      <c r="M1209" s="104">
        <v>21.644508800967639</v>
      </c>
    </row>
    <row r="1210" spans="1:13" s="81" customFormat="1" x14ac:dyDescent="0.25">
      <c r="A1210" s="79">
        <v>1207</v>
      </c>
      <c r="B1210" s="79">
        <v>89</v>
      </c>
      <c r="C1210" s="79">
        <v>89</v>
      </c>
      <c r="D1210" s="95"/>
      <c r="E1210" s="79">
        <v>1723.037684247186</v>
      </c>
      <c r="F1210" s="79">
        <v>88.94895783976628</v>
      </c>
      <c r="G1210" s="80">
        <v>40.331682172872824</v>
      </c>
      <c r="H1210" s="79">
        <v>-0.35034614394216451</v>
      </c>
      <c r="I1210" s="80">
        <v>-6.3695853759991756</v>
      </c>
      <c r="J1210" s="104">
        <v>6</v>
      </c>
      <c r="K1210" s="104">
        <v>1.4169430011304689</v>
      </c>
      <c r="L1210" s="104">
        <v>3.9957792631879219</v>
      </c>
      <c r="M1210" s="104">
        <v>19.060192364131961</v>
      </c>
    </row>
    <row r="1211" spans="1:13" s="81" customFormat="1" x14ac:dyDescent="0.25">
      <c r="A1211" s="79">
        <v>1208</v>
      </c>
      <c r="B1211" s="79">
        <v>89</v>
      </c>
      <c r="C1211" s="79">
        <v>89</v>
      </c>
      <c r="D1211" s="95"/>
      <c r="E1211" s="79">
        <v>1723.037684247186</v>
      </c>
      <c r="F1211" s="79">
        <v>89.018874648620113</v>
      </c>
      <c r="G1211" s="80">
        <v>41.886449621636132</v>
      </c>
      <c r="H1211" s="79">
        <v>-8.3565821415471078</v>
      </c>
      <c r="I1211" s="80">
        <v>1.6366506216057679</v>
      </c>
      <c r="J1211" s="104">
        <v>6</v>
      </c>
      <c r="K1211" s="104">
        <v>1.471565489859501</v>
      </c>
      <c r="L1211" s="104">
        <v>4.1498146814037913</v>
      </c>
      <c r="M1211" s="104">
        <v>19.991657292892469</v>
      </c>
    </row>
    <row r="1212" spans="1:13" s="81" customFormat="1" x14ac:dyDescent="0.25">
      <c r="A1212" s="79">
        <v>1209</v>
      </c>
      <c r="B1212" s="79">
        <v>90</v>
      </c>
      <c r="C1212" s="79">
        <v>90</v>
      </c>
      <c r="D1212" s="95"/>
      <c r="E1212" s="79">
        <v>1742.397658227492</v>
      </c>
      <c r="F1212" s="79">
        <v>89.077932423854335</v>
      </c>
      <c r="G1212" s="80">
        <v>42.675771710654118</v>
      </c>
      <c r="H1212" s="79">
        <v>-9.7242868388046428</v>
      </c>
      <c r="I1212" s="80">
        <v>3.0043553188633032</v>
      </c>
      <c r="J1212" s="104">
        <v>6</v>
      </c>
      <c r="K1212" s="104">
        <v>1.4992961559120059</v>
      </c>
      <c r="L1212" s="104">
        <v>4.2280151596718563</v>
      </c>
      <c r="M1212" s="104">
        <v>20.412934053415899</v>
      </c>
    </row>
    <row r="1213" spans="1:13" s="81" customFormat="1" x14ac:dyDescent="0.25">
      <c r="A1213" s="79">
        <v>1210</v>
      </c>
      <c r="B1213" s="79">
        <v>90</v>
      </c>
      <c r="C1213" s="79">
        <v>90</v>
      </c>
      <c r="D1213" s="95"/>
      <c r="E1213" s="79">
        <v>1742.397658227492</v>
      </c>
      <c r="F1213" s="79">
        <v>88.932503388448737</v>
      </c>
      <c r="G1213" s="80">
        <v>41.778978077502529</v>
      </c>
      <c r="H1213" s="79">
        <v>-10.44450887739827</v>
      </c>
      <c r="I1213" s="80">
        <v>3.724577357456929</v>
      </c>
      <c r="J1213" s="104">
        <v>6</v>
      </c>
      <c r="K1213" s="104">
        <v>1.4677897720099931</v>
      </c>
      <c r="L1213" s="104">
        <v>4.1391671570681803</v>
      </c>
      <c r="M1213" s="104">
        <v>19.875919043729599</v>
      </c>
    </row>
    <row r="1214" spans="1:13" s="81" customFormat="1" x14ac:dyDescent="0.25">
      <c r="A1214" s="79">
        <v>1211</v>
      </c>
      <c r="B1214" s="79">
        <v>91</v>
      </c>
      <c r="C1214" s="79">
        <v>91</v>
      </c>
      <c r="D1214" s="95"/>
      <c r="E1214" s="79">
        <v>1761.7576322077971</v>
      </c>
      <c r="F1214" s="79">
        <v>88.987290972834487</v>
      </c>
      <c r="G1214" s="80">
        <v>46.47516284503407</v>
      </c>
      <c r="H1214" s="79">
        <v>-11.20139044967191</v>
      </c>
      <c r="I1214" s="80">
        <v>4.4814589297305671</v>
      </c>
      <c r="J1214" s="104">
        <v>6</v>
      </c>
      <c r="K1214" s="104">
        <v>1.6327773395963749</v>
      </c>
      <c r="L1214" s="104">
        <v>4.6044320976617774</v>
      </c>
      <c r="M1214" s="104">
        <v>22.628679509637148</v>
      </c>
    </row>
    <row r="1215" spans="1:13" s="81" customFormat="1" x14ac:dyDescent="0.25">
      <c r="A1215" s="79">
        <v>1212</v>
      </c>
      <c r="B1215" s="79">
        <v>91</v>
      </c>
      <c r="C1215" s="79">
        <v>91</v>
      </c>
      <c r="D1215" s="95"/>
      <c r="E1215" s="79">
        <v>1761.7576322077971</v>
      </c>
      <c r="F1215" s="79">
        <v>88.908481308506651</v>
      </c>
      <c r="G1215" s="80">
        <v>31.881663110547748</v>
      </c>
      <c r="H1215" s="79">
        <v>-0.72156356599881277</v>
      </c>
      <c r="I1215" s="80">
        <v>-5.9983679539425268</v>
      </c>
      <c r="J1215" s="104">
        <v>6</v>
      </c>
      <c r="K1215" s="104">
        <v>1.1200747644310891</v>
      </c>
      <c r="L1215" s="104">
        <v>3.1586108356956699</v>
      </c>
      <c r="M1215" s="104">
        <v>13.813318862386771</v>
      </c>
    </row>
    <row r="1216" spans="1:13" s="81" customFormat="1" x14ac:dyDescent="0.25">
      <c r="A1216" s="79">
        <v>1213</v>
      </c>
      <c r="B1216" s="79">
        <v>91.251464843749659</v>
      </c>
      <c r="C1216" s="79">
        <v>91.251464843749659</v>
      </c>
      <c r="D1216" s="95"/>
      <c r="E1216" s="79">
        <v>1766.6259850397521</v>
      </c>
      <c r="F1216" s="79">
        <v>88.876416661059793</v>
      </c>
      <c r="G1216" s="80">
        <v>46.350748941679143</v>
      </c>
      <c r="H1216" s="79">
        <v>-2.6475320013203998</v>
      </c>
      <c r="I1216" s="80">
        <v>-4.0723995186209399</v>
      </c>
      <c r="J1216" s="104">
        <v>6</v>
      </c>
      <c r="K1216" s="104">
        <v>1.628406398437847</v>
      </c>
      <c r="L1216" s="104">
        <v>4.5921060435947272</v>
      </c>
      <c r="M1216" s="104">
        <v>22.542459793185358</v>
      </c>
    </row>
    <row r="1217" spans="1:13" s="81" customFormat="1" x14ac:dyDescent="0.25">
      <c r="A1217" s="79">
        <v>1214</v>
      </c>
      <c r="B1217" s="79">
        <v>92</v>
      </c>
      <c r="C1217" s="79">
        <v>92</v>
      </c>
      <c r="D1217" s="95"/>
      <c r="E1217" s="79">
        <v>1781.1176061881031</v>
      </c>
      <c r="F1217" s="79">
        <v>88.797606996731957</v>
      </c>
      <c r="G1217" s="80">
        <v>43.613842526102182</v>
      </c>
      <c r="H1217" s="79">
        <v>-9.3992475455355962</v>
      </c>
      <c r="I1217" s="80">
        <v>2.679316025594257</v>
      </c>
      <c r="J1217" s="104">
        <v>6</v>
      </c>
      <c r="K1217" s="104">
        <v>1.5322527003679649</v>
      </c>
      <c r="L1217" s="104">
        <v>4.3209526150376618</v>
      </c>
      <c r="M1217" s="104">
        <v>20.869781510886121</v>
      </c>
    </row>
    <row r="1218" spans="1:13" s="81" customFormat="1" x14ac:dyDescent="0.25">
      <c r="A1218" s="79">
        <v>1215</v>
      </c>
      <c r="B1218" s="79">
        <v>92</v>
      </c>
      <c r="C1218" s="79">
        <v>92</v>
      </c>
      <c r="D1218" s="95"/>
      <c r="E1218" s="79">
        <v>1781.1176061881031</v>
      </c>
      <c r="F1218" s="79">
        <v>88.916482169243437</v>
      </c>
      <c r="G1218" s="80">
        <v>30.520518882587766</v>
      </c>
      <c r="H1218" s="79">
        <v>-9.2754220143503314</v>
      </c>
      <c r="I1218" s="80">
        <v>2.5554904944089918</v>
      </c>
      <c r="J1218" s="104">
        <v>6</v>
      </c>
      <c r="K1218" s="104">
        <v>1.072254696349866</v>
      </c>
      <c r="L1218" s="104">
        <v>3.0237582437066228</v>
      </c>
      <c r="M1218" s="104">
        <v>12.909647378827779</v>
      </c>
    </row>
    <row r="1219" spans="1:13" s="81" customFormat="1" x14ac:dyDescent="0.25">
      <c r="A1219" s="79">
        <v>1216</v>
      </c>
      <c r="B1219" s="79">
        <v>92</v>
      </c>
      <c r="C1219" s="79">
        <v>92</v>
      </c>
      <c r="D1219" s="95"/>
      <c r="E1219" s="79">
        <v>1781.1176061881031</v>
      </c>
      <c r="F1219" s="79">
        <v>89.052007946264041</v>
      </c>
      <c r="G1219" s="80">
        <v>47.447706641917151</v>
      </c>
      <c r="H1219" s="79">
        <v>-10.73581205104165</v>
      </c>
      <c r="I1219" s="80">
        <v>4.015880531100307</v>
      </c>
      <c r="J1219" s="104">
        <v>6</v>
      </c>
      <c r="K1219" s="104">
        <v>1.6669449976766819</v>
      </c>
      <c r="L1219" s="104">
        <v>4.7007848934482421</v>
      </c>
      <c r="M1219" s="104">
        <v>23.158006962617382</v>
      </c>
    </row>
    <row r="1220" spans="1:13" s="81" customFormat="1" x14ac:dyDescent="0.25">
      <c r="A1220" s="79">
        <v>1217</v>
      </c>
      <c r="B1220" s="79">
        <v>93</v>
      </c>
      <c r="C1220" s="79">
        <v>93</v>
      </c>
      <c r="D1220" s="95"/>
      <c r="E1220" s="79">
        <v>1800.4775801684079</v>
      </c>
      <c r="F1220" s="79">
        <v>88.864717598402464</v>
      </c>
      <c r="G1220" s="80">
        <v>46.142157589085635</v>
      </c>
      <c r="H1220" s="79">
        <v>-2.6475320013203998</v>
      </c>
      <c r="I1220" s="80">
        <v>-4.0723995186209399</v>
      </c>
      <c r="J1220" s="104">
        <v>6</v>
      </c>
      <c r="K1220" s="104">
        <v>1.621078113545418</v>
      </c>
      <c r="L1220" s="104">
        <v>4.5714402801980789</v>
      </c>
      <c r="M1220" s="104">
        <v>22.32938328034108</v>
      </c>
    </row>
    <row r="1221" spans="1:13" s="81" customFormat="1" x14ac:dyDescent="0.25">
      <c r="A1221" s="79">
        <v>1218</v>
      </c>
      <c r="B1221" s="79">
        <v>93</v>
      </c>
      <c r="C1221" s="79">
        <v>93</v>
      </c>
      <c r="D1221" s="95"/>
      <c r="E1221" s="79">
        <v>1800.4775801684079</v>
      </c>
      <c r="F1221" s="79">
        <v>88.843315694766162</v>
      </c>
      <c r="G1221" s="80">
        <v>36.57172394717179</v>
      </c>
      <c r="H1221" s="79">
        <v>-0.72156356599881277</v>
      </c>
      <c r="I1221" s="80">
        <v>-5.9983679539425268</v>
      </c>
      <c r="J1221" s="104">
        <v>6</v>
      </c>
      <c r="K1221" s="104">
        <v>1.2848471845063509</v>
      </c>
      <c r="L1221" s="104">
        <v>3.623269060307909</v>
      </c>
      <c r="M1221" s="104">
        <v>16.554150138765049</v>
      </c>
    </row>
    <row r="1222" spans="1:13" s="81" customFormat="1" x14ac:dyDescent="0.25">
      <c r="A1222" s="79">
        <v>1219</v>
      </c>
      <c r="B1222" s="79">
        <v>93.19653320312473</v>
      </c>
      <c r="C1222" s="79">
        <v>93.19653320312473</v>
      </c>
      <c r="D1222" s="95"/>
      <c r="E1222" s="79">
        <v>1804.2824578671689</v>
      </c>
      <c r="F1222" s="79">
        <v>89.021327312481475</v>
      </c>
      <c r="G1222" s="80">
        <v>34.197124401345363</v>
      </c>
      <c r="H1222" s="79">
        <v>-9.2754220143503314</v>
      </c>
      <c r="I1222" s="80">
        <v>2.5554904944089918</v>
      </c>
      <c r="J1222" s="104">
        <v>6</v>
      </c>
      <c r="K1222" s="104">
        <v>1.201422144297901</v>
      </c>
      <c r="L1222" s="104">
        <v>3.38801044692008</v>
      </c>
      <c r="M1222" s="104">
        <v>15.089889895310501</v>
      </c>
    </row>
    <row r="1223" spans="1:13" s="81" customFormat="1" x14ac:dyDescent="0.25">
      <c r="A1223" s="79">
        <v>1220</v>
      </c>
      <c r="B1223" s="79">
        <v>93</v>
      </c>
      <c r="C1223" s="79">
        <v>93</v>
      </c>
      <c r="D1223" s="95"/>
      <c r="E1223" s="79">
        <v>1800.4775801684079</v>
      </c>
      <c r="F1223" s="79">
        <v>89.125369260972249</v>
      </c>
      <c r="G1223" s="80">
        <v>44.459303764912612</v>
      </c>
      <c r="H1223" s="79">
        <v>-9.3992475455355962</v>
      </c>
      <c r="I1223" s="80">
        <v>2.679316025594257</v>
      </c>
      <c r="J1223" s="104">
        <v>6</v>
      </c>
      <c r="K1223" s="104">
        <v>1.561955661427826</v>
      </c>
      <c r="L1223" s="104">
        <v>4.4047149652264688</v>
      </c>
      <c r="M1223" s="104">
        <v>21.322489808266401</v>
      </c>
    </row>
    <row r="1224" spans="1:13" s="81" customFormat="1" x14ac:dyDescent="0.25">
      <c r="A1224" s="79">
        <v>1221</v>
      </c>
      <c r="B1224" s="79">
        <v>94</v>
      </c>
      <c r="C1224" s="79">
        <v>94</v>
      </c>
      <c r="D1224" s="95"/>
      <c r="E1224" s="79">
        <v>1819.8375541487139</v>
      </c>
      <c r="F1224" s="79">
        <v>89.043344890575966</v>
      </c>
      <c r="G1224" s="80">
        <v>49.254061070275021</v>
      </c>
      <c r="H1224" s="79">
        <v>-10.190250023333819</v>
      </c>
      <c r="I1224" s="80">
        <v>3.470318503392479</v>
      </c>
      <c r="J1224" s="104">
        <v>6</v>
      </c>
      <c r="K1224" s="104">
        <v>1.7304063046921441</v>
      </c>
      <c r="L1224" s="104">
        <v>4.8797457792318468</v>
      </c>
      <c r="M1224" s="104">
        <v>24.131851796967769</v>
      </c>
    </row>
    <row r="1225" spans="1:13" s="81" customFormat="1" x14ac:dyDescent="0.25">
      <c r="A1225" s="79">
        <v>1222</v>
      </c>
      <c r="B1225" s="79">
        <v>94</v>
      </c>
      <c r="C1225" s="79">
        <v>94</v>
      </c>
      <c r="D1225" s="95"/>
      <c r="E1225" s="79">
        <v>1819.8375541487139</v>
      </c>
      <c r="F1225" s="79">
        <v>88.871960184062061</v>
      </c>
      <c r="G1225" s="80">
        <v>33.573869259419745</v>
      </c>
      <c r="H1225" s="79">
        <v>-0.72156356599881277</v>
      </c>
      <c r="I1225" s="80">
        <v>-5.9983679539425268</v>
      </c>
      <c r="J1225" s="104">
        <v>6</v>
      </c>
      <c r="K1225" s="104">
        <v>1.1795257848184031</v>
      </c>
      <c r="L1225" s="104">
        <v>3.326262713187897</v>
      </c>
      <c r="M1225" s="104">
        <v>14.65376663247287</v>
      </c>
    </row>
    <row r="1226" spans="1:13" s="81" customFormat="1" x14ac:dyDescent="0.25">
      <c r="A1226" s="79">
        <v>1223</v>
      </c>
      <c r="B1226" s="79">
        <v>94</v>
      </c>
      <c r="C1226" s="79">
        <v>94</v>
      </c>
      <c r="D1226" s="95"/>
      <c r="E1226" s="79">
        <v>1819.8375541487139</v>
      </c>
      <c r="F1226" s="79">
        <v>89.005086540705406</v>
      </c>
      <c r="G1226" s="80">
        <v>37.675734809577911</v>
      </c>
      <c r="H1226" s="79">
        <v>-9.2754220143503314</v>
      </c>
      <c r="I1226" s="80">
        <v>2.5554904944089918</v>
      </c>
      <c r="J1226" s="104">
        <v>6</v>
      </c>
      <c r="K1226" s="104">
        <v>1.3236335772472549</v>
      </c>
      <c r="L1226" s="104">
        <v>3.7326466878372599</v>
      </c>
      <c r="M1226" s="104">
        <v>17.16369231894598</v>
      </c>
    </row>
    <row r="1227" spans="1:13" s="81" customFormat="1" x14ac:dyDescent="0.25">
      <c r="A1227" s="79">
        <v>1224</v>
      </c>
      <c r="B1227" s="79">
        <v>94</v>
      </c>
      <c r="C1227" s="79">
        <v>94</v>
      </c>
      <c r="D1227" s="95"/>
      <c r="E1227" s="79">
        <v>1819.8375541487139</v>
      </c>
      <c r="F1227" s="79">
        <v>89.13688794277428</v>
      </c>
      <c r="G1227" s="80">
        <v>37.602091868384107</v>
      </c>
      <c r="H1227" s="79">
        <v>-9.2754220143503314</v>
      </c>
      <c r="I1227" s="80">
        <v>2.5554904944089918</v>
      </c>
      <c r="J1227" s="104">
        <v>6</v>
      </c>
      <c r="K1227" s="104">
        <v>1.3210463345515511</v>
      </c>
      <c r="L1227" s="104">
        <v>3.7253506634353739</v>
      </c>
      <c r="M1227" s="104">
        <v>17.118820833566851</v>
      </c>
    </row>
    <row r="1228" spans="1:13" s="81" customFormat="1" x14ac:dyDescent="0.25">
      <c r="A1228" s="79">
        <v>1225</v>
      </c>
      <c r="B1228" s="79">
        <v>94</v>
      </c>
      <c r="C1228" s="79">
        <v>94</v>
      </c>
      <c r="D1228" s="95"/>
      <c r="E1228" s="79">
        <v>1819.8375541487139</v>
      </c>
      <c r="F1228" s="79">
        <v>89.050907496352309</v>
      </c>
      <c r="G1228" s="80">
        <v>33.792971053353043</v>
      </c>
      <c r="H1228" s="79">
        <v>-0.72156356599881277</v>
      </c>
      <c r="I1228" s="80">
        <v>-5.9983679539425268</v>
      </c>
      <c r="J1228" s="104">
        <v>6</v>
      </c>
      <c r="K1228" s="104">
        <v>1.1872233252313771</v>
      </c>
      <c r="L1228" s="104">
        <v>3.3479697771524828</v>
      </c>
      <c r="M1228" s="104">
        <v>14.788381088610111</v>
      </c>
    </row>
    <row r="1229" spans="1:13" s="81" customFormat="1" x14ac:dyDescent="0.25">
      <c r="A1229" s="79">
        <v>1226</v>
      </c>
      <c r="B1229" s="79">
        <v>94</v>
      </c>
      <c r="C1229" s="79">
        <v>94</v>
      </c>
      <c r="D1229" s="95"/>
      <c r="E1229" s="79">
        <v>1819.8375541487139</v>
      </c>
      <c r="F1229" s="79">
        <v>88.775122654730978</v>
      </c>
      <c r="G1229" s="80">
        <v>48.424398889478567</v>
      </c>
      <c r="H1229" s="79">
        <v>-10.190250023333819</v>
      </c>
      <c r="I1229" s="80">
        <v>3.470318503392479</v>
      </c>
      <c r="J1229" s="104">
        <v>6</v>
      </c>
      <c r="K1229" s="104">
        <v>1.7012584001900879</v>
      </c>
      <c r="L1229" s="104">
        <v>4.7975486885360468</v>
      </c>
      <c r="M1229" s="104">
        <v>23.638265457798269</v>
      </c>
    </row>
    <row r="1230" spans="1:13" s="81" customFormat="1" x14ac:dyDescent="0.25">
      <c r="A1230" s="79">
        <v>1227</v>
      </c>
      <c r="B1230" s="79">
        <v>95</v>
      </c>
      <c r="C1230" s="79">
        <v>95</v>
      </c>
      <c r="D1230" s="95"/>
      <c r="E1230" s="79">
        <v>1839.197528129019</v>
      </c>
      <c r="F1230" s="79">
        <v>88.753720751094676</v>
      </c>
      <c r="G1230" s="80">
        <v>49.370040604118287</v>
      </c>
      <c r="H1230" s="79">
        <v>-10.190250023333819</v>
      </c>
      <c r="I1230" s="80">
        <v>3.470318503392479</v>
      </c>
      <c r="J1230" s="104">
        <v>6</v>
      </c>
      <c r="K1230" s="104">
        <v>1.734480927418</v>
      </c>
      <c r="L1230" s="104">
        <v>4.8912362153187594</v>
      </c>
      <c r="M1230" s="104">
        <v>24.149179413929499</v>
      </c>
    </row>
    <row r="1231" spans="1:13" s="81" customFormat="1" x14ac:dyDescent="0.25">
      <c r="A1231" s="79">
        <v>1228</v>
      </c>
      <c r="B1231" s="79">
        <v>95</v>
      </c>
      <c r="C1231" s="79">
        <v>95</v>
      </c>
      <c r="D1231" s="95"/>
      <c r="E1231" s="79">
        <v>1839.197528129019</v>
      </c>
      <c r="F1231" s="79">
        <v>88.732318847458373</v>
      </c>
      <c r="G1231" s="80">
        <v>34.504967273436819</v>
      </c>
      <c r="H1231" s="79">
        <v>-0.72156356599881277</v>
      </c>
      <c r="I1231" s="80">
        <v>-5.9983679539425268</v>
      </c>
      <c r="J1231" s="104">
        <v>6</v>
      </c>
      <c r="K1231" s="104">
        <v>1.212237359026318</v>
      </c>
      <c r="L1231" s="104">
        <v>3.4185093524542158</v>
      </c>
      <c r="M1231" s="104">
        <v>15.15793630304691</v>
      </c>
    </row>
    <row r="1232" spans="1:13" s="81" customFormat="1" x14ac:dyDescent="0.25">
      <c r="A1232" s="79">
        <v>1229</v>
      </c>
      <c r="B1232" s="79">
        <v>95</v>
      </c>
      <c r="C1232" s="79">
        <v>95</v>
      </c>
      <c r="D1232" s="95"/>
      <c r="E1232" s="79">
        <v>1839.197528129019</v>
      </c>
      <c r="F1232" s="79">
        <v>88.707947221696671</v>
      </c>
      <c r="G1232" s="80">
        <v>38.634494245406685</v>
      </c>
      <c r="H1232" s="79">
        <v>-9.2754220143503314</v>
      </c>
      <c r="I1232" s="80">
        <v>2.5554904944089918</v>
      </c>
      <c r="J1232" s="104">
        <v>6</v>
      </c>
      <c r="K1232" s="104">
        <v>1.3573169596200121</v>
      </c>
      <c r="L1232" s="104">
        <v>3.8276338261284351</v>
      </c>
      <c r="M1232" s="104">
        <v>17.68388270307122</v>
      </c>
    </row>
    <row r="1233" spans="1:13" s="81" customFormat="1" x14ac:dyDescent="0.25">
      <c r="A1233" s="79">
        <v>1230</v>
      </c>
      <c r="B1233" s="79">
        <v>95</v>
      </c>
      <c r="C1233" s="79">
        <v>95</v>
      </c>
      <c r="D1233" s="95"/>
      <c r="E1233" s="79">
        <v>1839.197528129019</v>
      </c>
      <c r="F1233" s="79">
        <v>88.851676703514926</v>
      </c>
      <c r="G1233" s="80">
        <v>37.657259932047971</v>
      </c>
      <c r="H1233" s="79">
        <v>-9.2754220143503314</v>
      </c>
      <c r="I1233" s="80">
        <v>2.5554904944089918</v>
      </c>
      <c r="J1233" s="104">
        <v>6</v>
      </c>
      <c r="K1233" s="104">
        <v>1.322984513112003</v>
      </c>
      <c r="L1233" s="104">
        <v>3.730816326975849</v>
      </c>
      <c r="M1233" s="104">
        <v>17.08808630987577</v>
      </c>
    </row>
    <row r="1234" spans="1:13" s="81" customFormat="1" x14ac:dyDescent="0.25">
      <c r="A1234" s="79">
        <v>1231</v>
      </c>
      <c r="B1234" s="79">
        <v>95</v>
      </c>
      <c r="C1234" s="79">
        <v>95</v>
      </c>
      <c r="D1234" s="95"/>
      <c r="E1234" s="79">
        <v>1839.197528129019</v>
      </c>
      <c r="F1234" s="79">
        <v>89.019540696718849</v>
      </c>
      <c r="G1234" s="80">
        <v>37.423396676062787</v>
      </c>
      <c r="H1234" s="79">
        <v>-0.72156356599881277</v>
      </c>
      <c r="I1234" s="80">
        <v>-5.9983679539425268</v>
      </c>
      <c r="J1234" s="104">
        <v>6</v>
      </c>
      <c r="K1234" s="104">
        <v>1.3147683692286549</v>
      </c>
      <c r="L1234" s="104">
        <v>3.7076468012248061</v>
      </c>
      <c r="M1234" s="104">
        <v>16.945325482633539</v>
      </c>
    </row>
    <row r="1235" spans="1:13" s="81" customFormat="1" x14ac:dyDescent="0.25">
      <c r="A1235" s="79">
        <v>1232</v>
      </c>
      <c r="B1235" s="79">
        <v>95</v>
      </c>
      <c r="C1235" s="79">
        <v>95</v>
      </c>
      <c r="D1235" s="95"/>
      <c r="E1235" s="79">
        <v>1839.197528129019</v>
      </c>
      <c r="F1235" s="79">
        <v>89.229219617231038</v>
      </c>
      <c r="G1235" s="80">
        <v>38.457401759373248</v>
      </c>
      <c r="H1235" s="79">
        <v>-9.2754220143503314</v>
      </c>
      <c r="I1235" s="80">
        <v>2.5554904944089918</v>
      </c>
      <c r="J1235" s="104">
        <v>6</v>
      </c>
      <c r="K1235" s="104">
        <v>1.351095300985435</v>
      </c>
      <c r="L1235" s="104">
        <v>3.8100887487789259</v>
      </c>
      <c r="M1235" s="104">
        <v>17.576003698145719</v>
      </c>
    </row>
    <row r="1236" spans="1:13" s="81" customFormat="1" x14ac:dyDescent="0.25">
      <c r="A1236" s="79">
        <v>1233</v>
      </c>
      <c r="B1236" s="79">
        <v>95</v>
      </c>
      <c r="C1236" s="79">
        <v>95</v>
      </c>
      <c r="D1236" s="95"/>
      <c r="E1236" s="79">
        <v>1839.197528129019</v>
      </c>
      <c r="F1236" s="79">
        <v>89.261251178672239</v>
      </c>
      <c r="G1236" s="80">
        <v>35.440716082568166</v>
      </c>
      <c r="H1236" s="79">
        <v>-9.2754220143503314</v>
      </c>
      <c r="I1236" s="80">
        <v>2.5554904944089918</v>
      </c>
      <c r="J1236" s="104">
        <v>6</v>
      </c>
      <c r="K1236" s="104">
        <v>1.245112326160881</v>
      </c>
      <c r="L1236" s="104">
        <v>3.5112167597736832</v>
      </c>
      <c r="M1236" s="104">
        <v>15.732213758174749</v>
      </c>
    </row>
    <row r="1237" spans="1:13" s="81" customFormat="1" x14ac:dyDescent="0.25">
      <c r="A1237" s="79">
        <v>1234</v>
      </c>
      <c r="B1237" s="79">
        <v>95.044921874998678</v>
      </c>
      <c r="C1237" s="79">
        <v>95.044921874998678</v>
      </c>
      <c r="D1237" s="95"/>
      <c r="E1237" s="79">
        <v>1840.0672144601399</v>
      </c>
      <c r="F1237" s="79">
        <v>89.253617398171727</v>
      </c>
      <c r="G1237" s="80">
        <v>49.411379099173857</v>
      </c>
      <c r="H1237" s="79">
        <v>-10.190250023333819</v>
      </c>
      <c r="I1237" s="80">
        <v>3.470318503392479</v>
      </c>
      <c r="J1237" s="104">
        <v>6</v>
      </c>
      <c r="K1237" s="104">
        <v>1.735933242027522</v>
      </c>
      <c r="L1237" s="104">
        <v>4.8953317425176106</v>
      </c>
      <c r="M1237" s="104">
        <v>24.171429756957</v>
      </c>
    </row>
    <row r="1238" spans="1:13" s="81" customFormat="1" x14ac:dyDescent="0.25">
      <c r="A1238" s="79">
        <v>1235</v>
      </c>
      <c r="B1238" s="79">
        <v>96</v>
      </c>
      <c r="C1238" s="79">
        <v>96</v>
      </c>
      <c r="D1238" s="95"/>
      <c r="E1238" s="79">
        <v>1858.557502109325</v>
      </c>
      <c r="F1238" s="79">
        <v>89.082232691657822</v>
      </c>
      <c r="G1238" s="80">
        <v>49.320241621571405</v>
      </c>
      <c r="H1238" s="79">
        <v>-1.6363915749823139</v>
      </c>
      <c r="I1238" s="80">
        <v>-5.0835399449590248</v>
      </c>
      <c r="J1238" s="104">
        <v>6</v>
      </c>
      <c r="K1238" s="104">
        <v>1.732731376792247</v>
      </c>
      <c r="L1238" s="104">
        <v>4.8863024825541377</v>
      </c>
      <c r="M1238" s="104">
        <v>24.065908233848589</v>
      </c>
    </row>
    <row r="1239" spans="1:13" s="81" customFormat="1" x14ac:dyDescent="0.25">
      <c r="A1239" s="79">
        <v>1236</v>
      </c>
      <c r="B1239" s="79">
        <v>96</v>
      </c>
      <c r="C1239" s="79">
        <v>96</v>
      </c>
      <c r="D1239" s="95"/>
      <c r="E1239" s="79">
        <v>1858.557502109325</v>
      </c>
      <c r="F1239" s="79">
        <v>88.832172660465886</v>
      </c>
      <c r="G1239" s="80">
        <v>35.520979064209342</v>
      </c>
      <c r="H1239" s="79">
        <v>-0.72156356599881277</v>
      </c>
      <c r="I1239" s="80">
        <v>-5.9983679539425268</v>
      </c>
      <c r="J1239" s="104">
        <v>6</v>
      </c>
      <c r="K1239" s="104">
        <v>1.247932145815287</v>
      </c>
      <c r="L1239" s="104">
        <v>3.5191686511991098</v>
      </c>
      <c r="M1239" s="104">
        <v>15.71341214850948</v>
      </c>
    </row>
    <row r="1240" spans="1:13" s="81" customFormat="1" x14ac:dyDescent="0.25">
      <c r="A1240" s="79">
        <v>1237</v>
      </c>
      <c r="B1240" s="79">
        <v>96</v>
      </c>
      <c r="C1240" s="79">
        <v>96</v>
      </c>
      <c r="D1240" s="95"/>
      <c r="E1240" s="79">
        <v>1858.557502109325</v>
      </c>
      <c r="F1240" s="79">
        <v>88.879855944632823</v>
      </c>
      <c r="G1240" s="80">
        <v>39.204340371624617</v>
      </c>
      <c r="H1240" s="79">
        <v>-9.2754220143503314</v>
      </c>
      <c r="I1240" s="80">
        <v>2.5554904944089918</v>
      </c>
      <c r="J1240" s="104">
        <v>6</v>
      </c>
      <c r="K1240" s="104">
        <v>1.3773369398629609</v>
      </c>
      <c r="L1240" s="104">
        <v>3.88409017041355</v>
      </c>
      <c r="M1240" s="104">
        <v>17.96633026284513</v>
      </c>
    </row>
    <row r="1241" spans="1:13" s="81" customFormat="1" x14ac:dyDescent="0.25">
      <c r="A1241" s="79">
        <v>1238</v>
      </c>
      <c r="B1241" s="79">
        <v>96</v>
      </c>
      <c r="C1241" s="79">
        <v>96</v>
      </c>
      <c r="D1241" s="95"/>
      <c r="E1241" s="79">
        <v>1858.557502109325</v>
      </c>
      <c r="F1241" s="79">
        <v>88.925641316140201</v>
      </c>
      <c r="G1241" s="80">
        <v>39.263944963728029</v>
      </c>
      <c r="H1241" s="79">
        <v>-9.2754220143503314</v>
      </c>
      <c r="I1241" s="80">
        <v>2.5554904944089918</v>
      </c>
      <c r="J1241" s="104">
        <v>6</v>
      </c>
      <c r="K1241" s="104">
        <v>1.3794309836782961</v>
      </c>
      <c r="L1241" s="104">
        <v>3.8899953739727948</v>
      </c>
      <c r="M1241" s="104">
        <v>18.00264695161302</v>
      </c>
    </row>
    <row r="1242" spans="1:13" s="81" customFormat="1" x14ac:dyDescent="0.25">
      <c r="A1242" s="79">
        <v>1239</v>
      </c>
      <c r="B1242" s="79">
        <v>96</v>
      </c>
      <c r="C1242" s="79">
        <v>96</v>
      </c>
      <c r="D1242" s="95"/>
      <c r="E1242" s="79">
        <v>1858.557502109325</v>
      </c>
      <c r="F1242" s="79">
        <v>88.930450434955972</v>
      </c>
      <c r="G1242" s="80">
        <v>35.634631632584224</v>
      </c>
      <c r="H1242" s="79">
        <v>-9.2754220143503314</v>
      </c>
      <c r="I1242" s="80">
        <v>2.5554904944089918</v>
      </c>
      <c r="J1242" s="104">
        <v>6</v>
      </c>
      <c r="K1242" s="104">
        <v>1.251925016993559</v>
      </c>
      <c r="L1242" s="104">
        <v>3.5304285479218369</v>
      </c>
      <c r="M1242" s="104">
        <v>15.78318257775601</v>
      </c>
    </row>
    <row r="1243" spans="1:13" s="81" customFormat="1" x14ac:dyDescent="0.25">
      <c r="A1243" s="79">
        <v>1240</v>
      </c>
      <c r="B1243" s="79">
        <v>96</v>
      </c>
      <c r="C1243" s="79">
        <v>96</v>
      </c>
      <c r="D1243" s="95"/>
      <c r="E1243" s="79">
        <v>1858.557502109325</v>
      </c>
      <c r="F1243" s="79">
        <v>88.758909854436013</v>
      </c>
      <c r="G1243" s="80">
        <v>50.290431110999101</v>
      </c>
      <c r="H1243" s="79">
        <v>-10.190250023333819</v>
      </c>
      <c r="I1243" s="80">
        <v>3.470318503392479</v>
      </c>
      <c r="J1243" s="104">
        <v>6</v>
      </c>
      <c r="K1243" s="104">
        <v>1.766816322739271</v>
      </c>
      <c r="L1243" s="104">
        <v>4.9824220301247433</v>
      </c>
      <c r="M1243" s="104">
        <v>24.644138775048098</v>
      </c>
    </row>
    <row r="1244" spans="1:13" s="81" customFormat="1" x14ac:dyDescent="0.25">
      <c r="A1244" s="79">
        <v>1241</v>
      </c>
      <c r="B1244" s="79">
        <v>97</v>
      </c>
      <c r="C1244" s="79">
        <v>97</v>
      </c>
      <c r="D1244" s="95"/>
      <c r="E1244" s="79">
        <v>1877.9174760896301</v>
      </c>
      <c r="F1244" s="79">
        <v>88.672663187356605</v>
      </c>
      <c r="G1244" s="80">
        <v>51.098824808164125</v>
      </c>
      <c r="H1244" s="79">
        <v>-5.4868094713819326</v>
      </c>
      <c r="I1244" s="80">
        <v>-1.233122048559407</v>
      </c>
      <c r="J1244" s="104">
        <v>6</v>
      </c>
      <c r="K1244" s="104">
        <v>1.795217017420099</v>
      </c>
      <c r="L1244" s="104">
        <v>5.0625119891246797</v>
      </c>
      <c r="M1244" s="104">
        <v>25.07144013543153</v>
      </c>
    </row>
    <row r="1245" spans="1:13" s="81" customFormat="1" x14ac:dyDescent="0.25">
      <c r="A1245" s="79">
        <v>1242</v>
      </c>
      <c r="B1245" s="79">
        <v>97</v>
      </c>
      <c r="C1245" s="79">
        <v>97</v>
      </c>
      <c r="D1245" s="95"/>
      <c r="E1245" s="79">
        <v>1877.9174760896301</v>
      </c>
      <c r="F1245" s="79">
        <v>88.616906202948812</v>
      </c>
      <c r="G1245" s="80">
        <v>36.086108213703994</v>
      </c>
      <c r="H1245" s="79">
        <v>-0.72156356599881277</v>
      </c>
      <c r="I1245" s="80">
        <v>-5.9983679539425268</v>
      </c>
      <c r="J1245" s="104">
        <v>6</v>
      </c>
      <c r="K1245" s="104">
        <v>1.267786408022328</v>
      </c>
      <c r="L1245" s="104">
        <v>3.575157670622966</v>
      </c>
      <c r="M1245" s="104">
        <v>15.9911610655733</v>
      </c>
    </row>
    <row r="1246" spans="1:13" s="81" customFormat="1" x14ac:dyDescent="0.25">
      <c r="A1246" s="79">
        <v>1243</v>
      </c>
      <c r="B1246" s="79">
        <v>97</v>
      </c>
      <c r="C1246" s="79">
        <v>97</v>
      </c>
      <c r="D1246" s="95"/>
      <c r="E1246" s="79">
        <v>1877.9174760896301</v>
      </c>
      <c r="F1246" s="79">
        <v>88.750417213004667</v>
      </c>
      <c r="G1246" s="80">
        <v>40.019667304998599</v>
      </c>
      <c r="H1246" s="79">
        <v>-0.72156356599881277</v>
      </c>
      <c r="I1246" s="80">
        <v>-5.9983679539425268</v>
      </c>
      <c r="J1246" s="104">
        <v>6</v>
      </c>
      <c r="K1246" s="104">
        <v>1.405981214776306</v>
      </c>
      <c r="L1246" s="104">
        <v>3.964867025669184</v>
      </c>
      <c r="M1246" s="104">
        <v>18.397455884586009</v>
      </c>
    </row>
    <row r="1247" spans="1:13" s="81" customFormat="1" x14ac:dyDescent="0.25">
      <c r="A1247" s="79">
        <v>1244</v>
      </c>
      <c r="B1247" s="79">
        <v>97</v>
      </c>
      <c r="C1247" s="79">
        <v>97</v>
      </c>
      <c r="D1247" s="95"/>
      <c r="E1247" s="79">
        <v>1877.9174760896301</v>
      </c>
      <c r="F1247" s="79">
        <v>88.819154355352367</v>
      </c>
      <c r="G1247" s="80">
        <v>39.255362821178927</v>
      </c>
      <c r="H1247" s="79">
        <v>-9.2754220143503314</v>
      </c>
      <c r="I1247" s="80">
        <v>2.5554904944089918</v>
      </c>
      <c r="J1247" s="104">
        <v>6</v>
      </c>
      <c r="K1247" s="104">
        <v>1.3791294736453761</v>
      </c>
      <c r="L1247" s="104">
        <v>3.889145115679959</v>
      </c>
      <c r="M1247" s="104">
        <v>17.931411872603078</v>
      </c>
    </row>
    <row r="1248" spans="1:13" s="81" customFormat="1" x14ac:dyDescent="0.25">
      <c r="A1248" s="79">
        <v>1245</v>
      </c>
      <c r="B1248" s="79">
        <v>97</v>
      </c>
      <c r="C1248" s="79">
        <v>97</v>
      </c>
      <c r="D1248" s="95"/>
      <c r="E1248" s="79">
        <v>1877.9174760896301</v>
      </c>
      <c r="F1248" s="79">
        <v>88.922173585113171</v>
      </c>
      <c r="G1248" s="80">
        <v>39.538552565627263</v>
      </c>
      <c r="H1248" s="79">
        <v>-9.2754220143503314</v>
      </c>
      <c r="I1248" s="80">
        <v>2.5554904944089918</v>
      </c>
      <c r="J1248" s="104">
        <v>6</v>
      </c>
      <c r="K1248" s="104">
        <v>1.3890785683711571</v>
      </c>
      <c r="L1248" s="104">
        <v>3.917201562806663</v>
      </c>
      <c r="M1248" s="104">
        <v>18.104175083724112</v>
      </c>
    </row>
    <row r="1249" spans="1:13" s="81" customFormat="1" x14ac:dyDescent="0.25">
      <c r="A1249" s="79">
        <v>1246</v>
      </c>
      <c r="B1249" s="79">
        <v>97</v>
      </c>
      <c r="C1249" s="79">
        <v>97</v>
      </c>
      <c r="D1249" s="95"/>
      <c r="E1249" s="79">
        <v>1877.9174760896301</v>
      </c>
      <c r="F1249" s="79">
        <v>88.967958956620549</v>
      </c>
      <c r="G1249" s="80">
        <v>39.462661667958535</v>
      </c>
      <c r="H1249" s="79">
        <v>-9.2754220143503314</v>
      </c>
      <c r="I1249" s="80">
        <v>2.5554904944089918</v>
      </c>
      <c r="J1249" s="104">
        <v>6</v>
      </c>
      <c r="K1249" s="104">
        <v>1.3864123498920891</v>
      </c>
      <c r="L1249" s="104">
        <v>3.9096828266956911</v>
      </c>
      <c r="M1249" s="104">
        <v>18.05788674677294</v>
      </c>
    </row>
    <row r="1250" spans="1:13" s="81" customFormat="1" x14ac:dyDescent="0.25">
      <c r="A1250" s="79">
        <v>1247</v>
      </c>
      <c r="B1250" s="79">
        <v>97</v>
      </c>
      <c r="C1250" s="79">
        <v>97</v>
      </c>
      <c r="D1250" s="95"/>
      <c r="E1250" s="79">
        <v>1877.9174760896301</v>
      </c>
      <c r="F1250" s="79">
        <v>88.999913766893016</v>
      </c>
      <c r="G1250" s="80">
        <v>39.482974458015249</v>
      </c>
      <c r="H1250" s="79">
        <v>-9.2754220143503314</v>
      </c>
      <c r="I1250" s="80">
        <v>2.5554904944089918</v>
      </c>
      <c r="J1250" s="104">
        <v>6</v>
      </c>
      <c r="K1250" s="104">
        <v>1.3871259840415631</v>
      </c>
      <c r="L1250" s="104">
        <v>3.9116952749972072</v>
      </c>
      <c r="M1250" s="104">
        <v>18.07027688345643</v>
      </c>
    </row>
    <row r="1251" spans="1:13" s="81" customFormat="1" x14ac:dyDescent="0.25">
      <c r="A1251" s="79">
        <v>1248</v>
      </c>
      <c r="B1251" s="79">
        <v>97</v>
      </c>
      <c r="C1251" s="79">
        <v>97</v>
      </c>
      <c r="D1251" s="95"/>
      <c r="E1251" s="79">
        <v>1877.9174760896301</v>
      </c>
      <c r="F1251" s="79">
        <v>89.031868577165483</v>
      </c>
      <c r="G1251" s="80">
        <v>39.477609809841297</v>
      </c>
      <c r="H1251" s="79">
        <v>-9.2754220143503314</v>
      </c>
      <c r="I1251" s="80">
        <v>2.5554904944089918</v>
      </c>
      <c r="J1251" s="104">
        <v>6</v>
      </c>
      <c r="K1251" s="104">
        <v>1.3869375118461551</v>
      </c>
      <c r="L1251" s="104">
        <v>3.9111637834061561</v>
      </c>
      <c r="M1251" s="104">
        <v>18.067004673675061</v>
      </c>
    </row>
    <row r="1252" spans="1:13" s="81" customFormat="1" x14ac:dyDescent="0.25">
      <c r="A1252" s="79">
        <v>1249</v>
      </c>
      <c r="B1252" s="79">
        <v>97</v>
      </c>
      <c r="C1252" s="79">
        <v>97</v>
      </c>
      <c r="D1252" s="95"/>
      <c r="E1252" s="79">
        <v>1877.9174760896301</v>
      </c>
      <c r="F1252" s="79">
        <v>89.063823387437949</v>
      </c>
      <c r="G1252" s="80">
        <v>39.185839146460012</v>
      </c>
      <c r="H1252" s="79">
        <v>-0.72156356599881277</v>
      </c>
      <c r="I1252" s="80">
        <v>-5.9983679539425268</v>
      </c>
      <c r="J1252" s="104">
        <v>6</v>
      </c>
      <c r="K1252" s="104">
        <v>1.376686950075851</v>
      </c>
      <c r="L1252" s="104">
        <v>3.8822571992138979</v>
      </c>
      <c r="M1252" s="104">
        <v>17.888982880566431</v>
      </c>
    </row>
    <row r="1253" spans="1:13" s="81" customFormat="1" x14ac:dyDescent="0.25">
      <c r="A1253" s="79">
        <v>1250</v>
      </c>
      <c r="B1253" s="79">
        <v>97</v>
      </c>
      <c r="C1253" s="79">
        <v>97</v>
      </c>
      <c r="D1253" s="95"/>
      <c r="E1253" s="79">
        <v>1877.9174760896301</v>
      </c>
      <c r="F1253" s="79">
        <v>88.940143869029569</v>
      </c>
      <c r="G1253" s="80">
        <v>39.186621353977294</v>
      </c>
      <c r="H1253" s="79">
        <v>-0.72156356599881277</v>
      </c>
      <c r="I1253" s="80">
        <v>-5.9983679539425268</v>
      </c>
      <c r="J1253" s="104">
        <v>6</v>
      </c>
      <c r="K1253" s="104">
        <v>1.3767144307909449</v>
      </c>
      <c r="L1253" s="104">
        <v>3.882334694830464</v>
      </c>
      <c r="M1253" s="104">
        <v>17.88946028057935</v>
      </c>
    </row>
    <row r="1254" spans="1:13" s="81" customFormat="1" x14ac:dyDescent="0.25">
      <c r="A1254" s="79">
        <v>1251</v>
      </c>
      <c r="B1254" s="79">
        <v>97</v>
      </c>
      <c r="C1254" s="79">
        <v>97</v>
      </c>
      <c r="D1254" s="95"/>
      <c r="E1254" s="79">
        <v>1877.9174760896301</v>
      </c>
      <c r="F1254" s="79">
        <v>88.972098679302036</v>
      </c>
      <c r="G1254" s="80">
        <v>39.475261797528937</v>
      </c>
      <c r="H1254" s="79">
        <v>-9.2754220143503314</v>
      </c>
      <c r="I1254" s="80">
        <v>2.5554904944089918</v>
      </c>
      <c r="J1254" s="104">
        <v>6</v>
      </c>
      <c r="K1254" s="104">
        <v>1.3868550208754511</v>
      </c>
      <c r="L1254" s="104">
        <v>3.9109311588687721</v>
      </c>
      <c r="M1254" s="104">
        <v>18.065572473636589</v>
      </c>
    </row>
    <row r="1255" spans="1:13" s="81" customFormat="1" x14ac:dyDescent="0.25">
      <c r="A1255" s="79">
        <v>1252</v>
      </c>
      <c r="B1255" s="79">
        <v>97</v>
      </c>
      <c r="C1255" s="79">
        <v>97</v>
      </c>
      <c r="D1255" s="95"/>
      <c r="E1255" s="79">
        <v>1877.9174760896301</v>
      </c>
      <c r="F1255" s="79">
        <v>89.004053489574503</v>
      </c>
      <c r="G1255" s="80">
        <v>39.491584027012799</v>
      </c>
      <c r="H1255" s="79">
        <v>-9.2754220143503314</v>
      </c>
      <c r="I1255" s="80">
        <v>2.5554904944089918</v>
      </c>
      <c r="J1255" s="104">
        <v>6</v>
      </c>
      <c r="K1255" s="104">
        <v>1.3874284576275031</v>
      </c>
      <c r="L1255" s="104">
        <v>3.9125482505095581</v>
      </c>
      <c r="M1255" s="104">
        <v>18.075528283597102</v>
      </c>
    </row>
    <row r="1256" spans="1:13" s="81" customFormat="1" x14ac:dyDescent="0.25">
      <c r="A1256" s="79">
        <v>1253</v>
      </c>
      <c r="B1256" s="79">
        <v>97</v>
      </c>
      <c r="C1256" s="79">
        <v>97</v>
      </c>
      <c r="D1256" s="95"/>
      <c r="E1256" s="79">
        <v>1877.9174760896301</v>
      </c>
      <c r="F1256" s="79">
        <v>89.036008299846969</v>
      </c>
      <c r="G1256" s="80">
        <v>39.430574118920504</v>
      </c>
      <c r="H1256" s="79">
        <v>-9.2754220143503314</v>
      </c>
      <c r="I1256" s="80">
        <v>2.5554904944089918</v>
      </c>
      <c r="J1256" s="104">
        <v>6</v>
      </c>
      <c r="K1256" s="104">
        <v>1.3852850418904541</v>
      </c>
      <c r="L1256" s="104">
        <v>3.9065038181310792</v>
      </c>
      <c r="M1256" s="104">
        <v>18.038313346248259</v>
      </c>
    </row>
    <row r="1257" spans="1:13" s="81" customFormat="1" x14ac:dyDescent="0.25">
      <c r="A1257" s="79">
        <v>1254</v>
      </c>
      <c r="B1257" s="79">
        <v>97</v>
      </c>
      <c r="C1257" s="79">
        <v>97</v>
      </c>
      <c r="D1257" s="95"/>
      <c r="E1257" s="79">
        <v>1877.9174760896301</v>
      </c>
      <c r="F1257" s="79">
        <v>88.799527656704598</v>
      </c>
      <c r="G1257" s="80">
        <v>39.658331016529168</v>
      </c>
      <c r="H1257" s="79">
        <v>-9.2754220143503314</v>
      </c>
      <c r="I1257" s="80">
        <v>2.5554904944089918</v>
      </c>
      <c r="J1257" s="104">
        <v>6</v>
      </c>
      <c r="K1257" s="104">
        <v>1.3932866556253469</v>
      </c>
      <c r="L1257" s="104">
        <v>3.9290683688634789</v>
      </c>
      <c r="M1257" s="104">
        <v>18.177217285683291</v>
      </c>
    </row>
    <row r="1258" spans="1:13" s="81" customFormat="1" x14ac:dyDescent="0.25">
      <c r="A1258" s="79">
        <v>1255</v>
      </c>
      <c r="B1258" s="79">
        <v>97</v>
      </c>
      <c r="C1258" s="79">
        <v>97</v>
      </c>
      <c r="D1258" s="95"/>
      <c r="E1258" s="79">
        <v>1877.9174760896301</v>
      </c>
      <c r="F1258" s="79">
        <v>88.845313028211976</v>
      </c>
      <c r="G1258" s="80">
        <v>38.516346184911313</v>
      </c>
      <c r="H1258" s="79">
        <v>-0.72156356599881277</v>
      </c>
      <c r="I1258" s="80">
        <v>-5.9983679539425268</v>
      </c>
      <c r="J1258" s="104">
        <v>6</v>
      </c>
      <c r="K1258" s="104">
        <v>1.3531661516596969</v>
      </c>
      <c r="L1258" s="104">
        <v>3.8159285476803442</v>
      </c>
      <c r="M1258" s="104">
        <v>17.48009596974045</v>
      </c>
    </row>
    <row r="1259" spans="1:13" s="81" customFormat="1" x14ac:dyDescent="0.25">
      <c r="A1259" s="79">
        <v>1256</v>
      </c>
      <c r="B1259" s="79">
        <v>97</v>
      </c>
      <c r="C1259" s="79">
        <v>97</v>
      </c>
      <c r="D1259" s="95"/>
      <c r="E1259" s="79">
        <v>1877.9174760896301</v>
      </c>
      <c r="F1259" s="79">
        <v>88.9023850619147</v>
      </c>
      <c r="G1259" s="80">
        <v>42.039705462585481</v>
      </c>
      <c r="H1259" s="79">
        <v>-10.815726299454919</v>
      </c>
      <c r="I1259" s="80">
        <v>4.0957947795135814</v>
      </c>
      <c r="J1259" s="104">
        <v>6</v>
      </c>
      <c r="K1259" s="104">
        <v>1.476949713366092</v>
      </c>
      <c r="L1259" s="104">
        <v>4.1649981916923808</v>
      </c>
      <c r="M1259" s="104">
        <v>19.62569823676985</v>
      </c>
    </row>
    <row r="1260" spans="1:13" s="81" customFormat="1" x14ac:dyDescent="0.25">
      <c r="A1260" s="79">
        <v>1257</v>
      </c>
      <c r="B1260" s="79">
        <v>97</v>
      </c>
      <c r="C1260" s="79">
        <v>97</v>
      </c>
      <c r="D1260" s="95"/>
      <c r="E1260" s="79">
        <v>1877.9174760896301</v>
      </c>
      <c r="F1260" s="79">
        <v>88.952827712725622</v>
      </c>
      <c r="G1260" s="80">
        <v>30.230524376830687</v>
      </c>
      <c r="H1260" s="79">
        <v>-9.2754220143503314</v>
      </c>
      <c r="I1260" s="80">
        <v>2.5554904944089918</v>
      </c>
      <c r="J1260" s="104">
        <v>6</v>
      </c>
      <c r="K1260" s="104">
        <v>1.06206653500471</v>
      </c>
      <c r="L1260" s="104">
        <v>2.9950276287132831</v>
      </c>
      <c r="M1260" s="104">
        <v>12.373420642344611</v>
      </c>
    </row>
    <row r="1261" spans="1:13" s="81" customFormat="1" x14ac:dyDescent="0.25">
      <c r="A1261" s="79">
        <v>1258</v>
      </c>
      <c r="B1261" s="79">
        <v>96</v>
      </c>
      <c r="C1261" s="79">
        <v>96</v>
      </c>
      <c r="D1261" s="95"/>
      <c r="E1261" s="79">
        <v>1858.557502109325</v>
      </c>
      <c r="F1261" s="79">
        <v>88.997981666212439</v>
      </c>
      <c r="G1261" s="80">
        <v>18.858762068772776</v>
      </c>
      <c r="H1261" s="79">
        <v>0</v>
      </c>
      <c r="I1261" s="80">
        <v>-6.7199315199413396</v>
      </c>
      <c r="J1261" s="104">
        <v>6</v>
      </c>
      <c r="K1261" s="104">
        <v>0.66255086531712981</v>
      </c>
      <c r="L1261" s="104">
        <v>1.8683934401943061</v>
      </c>
      <c r="M1261" s="104">
        <v>5.3088211154009448</v>
      </c>
    </row>
    <row r="1262" spans="1:13" s="81" customFormat="1" x14ac:dyDescent="0.25">
      <c r="A1262" s="79">
        <v>1259</v>
      </c>
      <c r="B1262" s="79">
        <v>95.21264648437608</v>
      </c>
      <c r="C1262" s="79">
        <v>95.21264648437608</v>
      </c>
      <c r="D1262" s="95"/>
      <c r="E1262" s="79">
        <v>1843.314358533544</v>
      </c>
      <c r="F1262" s="79">
        <v>89.040701994448696</v>
      </c>
      <c r="G1262" s="80">
        <v>29.73476692439645</v>
      </c>
      <c r="H1262" s="79">
        <v>-9.2754220143503314</v>
      </c>
      <c r="I1262" s="80">
        <v>2.5554904944089918</v>
      </c>
      <c r="J1262" s="104">
        <v>6</v>
      </c>
      <c r="K1262" s="104">
        <v>1.0446494570491209</v>
      </c>
      <c r="L1262" s="104">
        <v>2.945911468878522</v>
      </c>
      <c r="M1262" s="104">
        <v>12.197653892918851</v>
      </c>
    </row>
    <row r="1263" spans="1:13" s="81" customFormat="1" x14ac:dyDescent="0.25">
      <c r="A1263" s="79">
        <v>1260</v>
      </c>
      <c r="B1263" s="79">
        <v>95</v>
      </c>
      <c r="C1263" s="79">
        <v>95</v>
      </c>
      <c r="D1263" s="95"/>
      <c r="E1263" s="79">
        <v>1839.197528129019</v>
      </c>
      <c r="F1263" s="79">
        <v>89.028124167527594</v>
      </c>
      <c r="G1263" s="80">
        <v>36.995451146980798</v>
      </c>
      <c r="H1263" s="79">
        <v>-9.2754220143503314</v>
      </c>
      <c r="I1263" s="80">
        <v>2.5554904944089918</v>
      </c>
      <c r="J1263" s="104">
        <v>6</v>
      </c>
      <c r="K1263" s="104">
        <v>1.2997336771546</v>
      </c>
      <c r="L1263" s="104">
        <v>3.6652489695759711</v>
      </c>
      <c r="M1263" s="104">
        <v>16.683907975613842</v>
      </c>
    </row>
    <row r="1264" spans="1:13" s="81" customFormat="1" x14ac:dyDescent="0.25">
      <c r="A1264" s="79">
        <v>1261</v>
      </c>
      <c r="B1264" s="79">
        <v>95</v>
      </c>
      <c r="C1264" s="79">
        <v>95</v>
      </c>
      <c r="D1264" s="95"/>
      <c r="E1264" s="79">
        <v>1839.197528129019</v>
      </c>
      <c r="F1264" s="79">
        <v>89.140386692266688</v>
      </c>
      <c r="G1264" s="80">
        <v>38.053713674466024</v>
      </c>
      <c r="H1264" s="79">
        <v>-9.2754220143503314</v>
      </c>
      <c r="I1264" s="80">
        <v>2.5554904944089918</v>
      </c>
      <c r="J1264" s="104">
        <v>6</v>
      </c>
      <c r="K1264" s="104">
        <v>1.336912827660933</v>
      </c>
      <c r="L1264" s="104">
        <v>3.7700941740038298</v>
      </c>
      <c r="M1264" s="104">
        <v>17.329941001162549</v>
      </c>
    </row>
    <row r="1265" spans="1:13" s="81" customFormat="1" x14ac:dyDescent="0.25">
      <c r="A1265" s="79">
        <v>1262</v>
      </c>
      <c r="B1265" s="79">
        <v>95</v>
      </c>
      <c r="C1265" s="79">
        <v>95</v>
      </c>
      <c r="D1265" s="95"/>
      <c r="E1265" s="79">
        <v>1839.197528129019</v>
      </c>
      <c r="F1265" s="79">
        <v>89.095382498536324</v>
      </c>
      <c r="G1265" s="80">
        <v>37.476740436151537</v>
      </c>
      <c r="H1265" s="79">
        <v>-0.72156356599881277</v>
      </c>
      <c r="I1265" s="80">
        <v>-5.9983679539425268</v>
      </c>
      <c r="J1265" s="104">
        <v>6</v>
      </c>
      <c r="K1265" s="104">
        <v>1.3166424558880649</v>
      </c>
      <c r="L1265" s="104">
        <v>3.7129317256043421</v>
      </c>
      <c r="M1265" s="104">
        <v>16.977895073042529</v>
      </c>
    </row>
    <row r="1266" spans="1:13" s="81" customFormat="1" x14ac:dyDescent="0.25">
      <c r="A1266" s="79">
        <v>1263</v>
      </c>
      <c r="B1266" s="79">
        <v>95</v>
      </c>
      <c r="C1266" s="79">
        <v>95</v>
      </c>
      <c r="D1266" s="95"/>
      <c r="E1266" s="79">
        <v>1839.197528129019</v>
      </c>
      <c r="F1266" s="79">
        <v>89.072667467177354</v>
      </c>
      <c r="G1266" s="80">
        <v>37.554147199252249</v>
      </c>
      <c r="H1266" s="79">
        <v>-0.72156356599881277</v>
      </c>
      <c r="I1266" s="80">
        <v>-5.9983679539425268</v>
      </c>
      <c r="J1266" s="104">
        <v>6</v>
      </c>
      <c r="K1266" s="104">
        <v>1.319361930140232</v>
      </c>
      <c r="L1266" s="104">
        <v>3.720600642995453</v>
      </c>
      <c r="M1266" s="104">
        <v>17.025150149673511</v>
      </c>
    </row>
    <row r="1267" spans="1:13" s="81" customFormat="1" x14ac:dyDescent="0.25">
      <c r="A1267" s="79">
        <v>1264</v>
      </c>
      <c r="B1267" s="79">
        <v>95</v>
      </c>
      <c r="C1267" s="79">
        <v>95</v>
      </c>
      <c r="D1267" s="95"/>
      <c r="E1267" s="79">
        <v>1839.197528129019</v>
      </c>
      <c r="F1267" s="79">
        <v>89.02766327344699</v>
      </c>
      <c r="G1267" s="80">
        <v>37.821289151796364</v>
      </c>
      <c r="H1267" s="79">
        <v>-9.2754220143503314</v>
      </c>
      <c r="I1267" s="80">
        <v>2.5554904944089918</v>
      </c>
      <c r="J1267" s="104">
        <v>6</v>
      </c>
      <c r="K1267" s="104">
        <v>1.3287472297253879</v>
      </c>
      <c r="L1267" s="104">
        <v>3.747067187825595</v>
      </c>
      <c r="M1267" s="104">
        <v>17.188175771268199</v>
      </c>
    </row>
    <row r="1268" spans="1:13" s="81" customFormat="1" x14ac:dyDescent="0.25">
      <c r="A1268" s="79">
        <v>1265</v>
      </c>
      <c r="B1268" s="79">
        <v>95</v>
      </c>
      <c r="C1268" s="79">
        <v>95</v>
      </c>
      <c r="D1268" s="95"/>
      <c r="E1268" s="79">
        <v>1839.197528129019</v>
      </c>
      <c r="F1268" s="79">
        <v>89.138293408397487</v>
      </c>
      <c r="G1268" s="80">
        <v>37.846735996362128</v>
      </c>
      <c r="H1268" s="79">
        <v>-9.2754220143503314</v>
      </c>
      <c r="I1268" s="80">
        <v>2.5554904944089918</v>
      </c>
      <c r="J1268" s="104">
        <v>6</v>
      </c>
      <c r="K1268" s="104">
        <v>1.329641234794499</v>
      </c>
      <c r="L1268" s="104">
        <v>3.749588282120488</v>
      </c>
      <c r="M1268" s="104">
        <v>17.203700190460541</v>
      </c>
    </row>
    <row r="1269" spans="1:13" s="81" customFormat="1" x14ac:dyDescent="0.25">
      <c r="A1269" s="79">
        <v>1266</v>
      </c>
      <c r="B1269" s="79">
        <v>95</v>
      </c>
      <c r="C1269" s="79">
        <v>95</v>
      </c>
      <c r="D1269" s="95"/>
      <c r="E1269" s="79">
        <v>1839.197528129019</v>
      </c>
      <c r="F1269" s="79">
        <v>89.093289214667124</v>
      </c>
      <c r="G1269" s="80">
        <v>37.770678873194662</v>
      </c>
      <c r="H1269" s="79">
        <v>-9.2754220143503314</v>
      </c>
      <c r="I1269" s="80">
        <v>2.5554904944089918</v>
      </c>
      <c r="J1269" s="104">
        <v>6</v>
      </c>
      <c r="K1269" s="104">
        <v>1.3269691764385809</v>
      </c>
      <c r="L1269" s="104">
        <v>3.7420530775567991</v>
      </c>
      <c r="M1269" s="104">
        <v>17.15729738764832</v>
      </c>
    </row>
    <row r="1270" spans="1:13" s="81" customFormat="1" x14ac:dyDescent="0.25">
      <c r="A1270" s="79">
        <v>1267</v>
      </c>
      <c r="B1270" s="79">
        <v>95</v>
      </c>
      <c r="C1270" s="79">
        <v>95</v>
      </c>
      <c r="D1270" s="95"/>
      <c r="E1270" s="79">
        <v>1839.197528129019</v>
      </c>
      <c r="F1270" s="79">
        <v>88.935483896202769</v>
      </c>
      <c r="G1270" s="80">
        <v>38.049520760913701</v>
      </c>
      <c r="H1270" s="79">
        <v>-9.2754220143503314</v>
      </c>
      <c r="I1270" s="80">
        <v>2.5554904944089918</v>
      </c>
      <c r="J1270" s="104">
        <v>6</v>
      </c>
      <c r="K1270" s="104">
        <v>1.3367655211467431</v>
      </c>
      <c r="L1270" s="104">
        <v>3.7696787696338152</v>
      </c>
      <c r="M1270" s="104">
        <v>17.327384179705131</v>
      </c>
    </row>
    <row r="1271" spans="1:13" s="81" customFormat="1" x14ac:dyDescent="0.25">
      <c r="A1271" s="79">
        <v>1268</v>
      </c>
      <c r="B1271" s="79">
        <v>95</v>
      </c>
      <c r="C1271" s="79">
        <v>95</v>
      </c>
      <c r="D1271" s="95"/>
      <c r="E1271" s="79">
        <v>1839.197528129019</v>
      </c>
      <c r="F1271" s="79">
        <v>89.046114031153266</v>
      </c>
      <c r="G1271" s="80">
        <v>36.718688934425394</v>
      </c>
      <c r="H1271" s="79">
        <v>-0.72156356599881277</v>
      </c>
      <c r="I1271" s="80">
        <v>-5.9983679539425268</v>
      </c>
      <c r="J1271" s="104">
        <v>6</v>
      </c>
      <c r="K1271" s="104">
        <v>1.2900103961276179</v>
      </c>
      <c r="L1271" s="104">
        <v>3.6378293170798832</v>
      </c>
      <c r="M1271" s="104">
        <v>16.514719318738571</v>
      </c>
    </row>
    <row r="1272" spans="1:13" s="81" customFormat="1" x14ac:dyDescent="0.25">
      <c r="A1272" s="79">
        <v>1269</v>
      </c>
      <c r="B1272" s="79">
        <v>95</v>
      </c>
      <c r="C1272" s="79">
        <v>95</v>
      </c>
      <c r="D1272" s="95"/>
      <c r="E1272" s="79">
        <v>1839.197528129019</v>
      </c>
      <c r="F1272" s="79">
        <v>89.002742227211499</v>
      </c>
      <c r="G1272" s="80">
        <v>40.897841768782307</v>
      </c>
      <c r="H1272" s="79">
        <v>-9.2754220143503314</v>
      </c>
      <c r="I1272" s="80">
        <v>2.5554904944089918</v>
      </c>
      <c r="J1272" s="104">
        <v>6</v>
      </c>
      <c r="K1272" s="104">
        <v>1.436833465245213</v>
      </c>
      <c r="L1272" s="104">
        <v>4.0518703719915008</v>
      </c>
      <c r="M1272" s="104">
        <v>19.05913048389624</v>
      </c>
    </row>
    <row r="1273" spans="1:13" s="81" customFormat="1" x14ac:dyDescent="0.25">
      <c r="A1273" s="79">
        <v>1270</v>
      </c>
      <c r="B1273" s="79">
        <v>95</v>
      </c>
      <c r="C1273" s="79">
        <v>95</v>
      </c>
      <c r="D1273" s="95"/>
      <c r="E1273" s="79">
        <v>1839.197528129019</v>
      </c>
      <c r="F1273" s="79">
        <v>89.11802964146554</v>
      </c>
      <c r="G1273" s="80">
        <v>26.523139397639632</v>
      </c>
      <c r="H1273" s="79">
        <v>-8.4890344290993713</v>
      </c>
      <c r="I1273" s="80">
        <v>1.7691029091580319</v>
      </c>
      <c r="J1273" s="104">
        <v>6</v>
      </c>
      <c r="K1273" s="104">
        <v>0.93181773515935473</v>
      </c>
      <c r="L1273" s="104">
        <v>2.6277260131493798</v>
      </c>
      <c r="M1273" s="104">
        <v>10.214183123194641</v>
      </c>
    </row>
    <row r="1274" spans="1:13" s="81" customFormat="1" x14ac:dyDescent="0.25">
      <c r="A1274" s="79">
        <v>1271</v>
      </c>
      <c r="B1274" s="79">
        <v>94</v>
      </c>
      <c r="C1274" s="79">
        <v>94</v>
      </c>
      <c r="D1274" s="95"/>
      <c r="E1274" s="79">
        <v>1819.8375541487139</v>
      </c>
      <c r="F1274" s="79">
        <v>89.119965909271073</v>
      </c>
      <c r="G1274" s="80">
        <v>26.055296598120353</v>
      </c>
      <c r="H1274" s="79">
        <v>-8.4890344290993713</v>
      </c>
      <c r="I1274" s="80">
        <v>1.7691029091580319</v>
      </c>
      <c r="J1274" s="104">
        <v>6</v>
      </c>
      <c r="K1274" s="104">
        <v>0.91538136194866837</v>
      </c>
      <c r="L1274" s="104">
        <v>2.5813754406952452</v>
      </c>
      <c r="M1274" s="104">
        <v>9.9970493749929172</v>
      </c>
    </row>
    <row r="1275" spans="1:13" s="81" customFormat="1" x14ac:dyDescent="0.25">
      <c r="A1275" s="79">
        <v>1272</v>
      </c>
      <c r="B1275" s="79">
        <v>94</v>
      </c>
      <c r="C1275" s="79">
        <v>94</v>
      </c>
      <c r="D1275" s="95"/>
      <c r="E1275" s="79">
        <v>1819.8375541487139</v>
      </c>
      <c r="F1275" s="79">
        <v>89.121902177076606</v>
      </c>
      <c r="G1275" s="80">
        <v>39.098546522225568</v>
      </c>
      <c r="H1275" s="79">
        <v>-0.72156356599881277</v>
      </c>
      <c r="I1275" s="80">
        <v>-5.9983679539425268</v>
      </c>
      <c r="J1275" s="104">
        <v>6</v>
      </c>
      <c r="K1275" s="104">
        <v>1.373620163215111</v>
      </c>
      <c r="L1275" s="104">
        <v>3.873608860266613</v>
      </c>
      <c r="M1275" s="104">
        <v>18.029260275087012</v>
      </c>
    </row>
    <row r="1276" spans="1:13" s="81" customFormat="1" x14ac:dyDescent="0.25">
      <c r="A1276" s="79">
        <v>1273</v>
      </c>
      <c r="B1276" s="79">
        <v>94</v>
      </c>
      <c r="C1276" s="79">
        <v>94</v>
      </c>
      <c r="D1276" s="95"/>
      <c r="E1276" s="79">
        <v>1819.8375541487139</v>
      </c>
      <c r="F1276" s="79">
        <v>89.099849754186565</v>
      </c>
      <c r="G1276" s="80">
        <v>38.65708577357686</v>
      </c>
      <c r="H1276" s="79">
        <v>-9.2754220143503314</v>
      </c>
      <c r="I1276" s="80">
        <v>2.5554904944089918</v>
      </c>
      <c r="J1276" s="104">
        <v>6</v>
      </c>
      <c r="K1276" s="104">
        <v>1.358110650981269</v>
      </c>
      <c r="L1276" s="104">
        <v>3.8298720357671781</v>
      </c>
      <c r="M1276" s="104">
        <v>17.76097573214134</v>
      </c>
    </row>
    <row r="1277" spans="1:13" s="81" customFormat="1" x14ac:dyDescent="0.25">
      <c r="A1277" s="79">
        <v>1274</v>
      </c>
      <c r="B1277" s="79">
        <v>94</v>
      </c>
      <c r="C1277" s="79">
        <v>94</v>
      </c>
      <c r="D1277" s="95"/>
      <c r="E1277" s="79">
        <v>1819.8375541487139</v>
      </c>
      <c r="F1277" s="79">
        <v>89.077797331296523</v>
      </c>
      <c r="G1277" s="80">
        <v>28.234913625846691</v>
      </c>
      <c r="H1277" s="79">
        <v>-9.2754220143503314</v>
      </c>
      <c r="I1277" s="80">
        <v>2.5554904944089918</v>
      </c>
      <c r="J1277" s="104">
        <v>6</v>
      </c>
      <c r="K1277" s="104">
        <v>0.99195622632808889</v>
      </c>
      <c r="L1277" s="104">
        <v>2.79731655824521</v>
      </c>
      <c r="M1277" s="104">
        <v>11.35449492123753</v>
      </c>
    </row>
    <row r="1278" spans="1:13" s="81" customFormat="1" x14ac:dyDescent="0.25">
      <c r="A1278" s="79">
        <v>1275</v>
      </c>
      <c r="B1278" s="79">
        <v>93</v>
      </c>
      <c r="C1278" s="79">
        <v>93</v>
      </c>
      <c r="D1278" s="95"/>
      <c r="E1278" s="79">
        <v>1800.4775801684079</v>
      </c>
      <c r="F1278" s="79">
        <v>89.079733599102056</v>
      </c>
      <c r="G1278" s="80">
        <v>17.245160252276044</v>
      </c>
      <c r="H1278" s="79">
        <v>-2.5550494502457539</v>
      </c>
      <c r="I1278" s="80">
        <v>-4.1648820696955857</v>
      </c>
      <c r="J1278" s="104">
        <v>6</v>
      </c>
      <c r="K1278" s="104">
        <v>0.60586139249285265</v>
      </c>
      <c r="L1278" s="104">
        <v>1.7085291268298439</v>
      </c>
      <c r="M1278" s="104">
        <v>4.5290823223932906</v>
      </c>
    </row>
    <row r="1279" spans="1:13" s="81" customFormat="1" x14ac:dyDescent="0.25">
      <c r="A1279" s="79">
        <v>1276</v>
      </c>
      <c r="B1279" s="79">
        <v>92</v>
      </c>
      <c r="C1279" s="79">
        <v>92</v>
      </c>
      <c r="D1279" s="95"/>
      <c r="E1279" s="79">
        <v>1781.1176061881031</v>
      </c>
      <c r="F1279" s="79">
        <v>89.074593172303523</v>
      </c>
      <c r="G1279" s="80">
        <v>15.918656665607189</v>
      </c>
      <c r="H1279" s="79">
        <v>-2.5550494502457539</v>
      </c>
      <c r="I1279" s="80">
        <v>-4.1648820696955857</v>
      </c>
      <c r="J1279" s="104">
        <v>6</v>
      </c>
      <c r="K1279" s="104">
        <v>0.55925832830503885</v>
      </c>
      <c r="L1279" s="104">
        <v>1.57710848582021</v>
      </c>
      <c r="M1279" s="104">
        <v>3.7670161408533138</v>
      </c>
    </row>
    <row r="1280" spans="1:13" s="81" customFormat="1" x14ac:dyDescent="0.25">
      <c r="A1280" s="79">
        <v>1277</v>
      </c>
      <c r="B1280" s="79">
        <v>91</v>
      </c>
      <c r="C1280" s="79">
        <v>91</v>
      </c>
      <c r="D1280" s="95"/>
      <c r="E1280" s="79">
        <v>1761.7576322077971</v>
      </c>
      <c r="F1280" s="79">
        <v>89.036800116766969</v>
      </c>
      <c r="G1280" s="80">
        <v>28.467858350187726</v>
      </c>
      <c r="H1280" s="79">
        <v>-9.2754220143503314</v>
      </c>
      <c r="I1280" s="80">
        <v>2.5554904944089918</v>
      </c>
      <c r="J1280" s="104">
        <v>6</v>
      </c>
      <c r="K1280" s="104">
        <v>1.0001401001221579</v>
      </c>
      <c r="L1280" s="104">
        <v>2.820395082344485</v>
      </c>
      <c r="M1280" s="104">
        <v>11.71039005523193</v>
      </c>
    </row>
    <row r="1281" spans="1:13" s="81" customFormat="1" x14ac:dyDescent="0.25">
      <c r="A1281" s="79">
        <v>1278</v>
      </c>
      <c r="B1281" s="79">
        <v>91</v>
      </c>
      <c r="C1281" s="79">
        <v>91</v>
      </c>
      <c r="D1281" s="95"/>
      <c r="E1281" s="79">
        <v>1761.7576322077971</v>
      </c>
      <c r="F1281" s="79">
        <v>88.93400770363705</v>
      </c>
      <c r="G1281" s="80">
        <v>27.817214380524018</v>
      </c>
      <c r="H1281" s="79">
        <v>-9.2754220143503314</v>
      </c>
      <c r="I1281" s="80">
        <v>2.5554904944089918</v>
      </c>
      <c r="J1281" s="104">
        <v>6</v>
      </c>
      <c r="K1281" s="104">
        <v>0.97728150932271873</v>
      </c>
      <c r="L1281" s="104">
        <v>2.755933856290067</v>
      </c>
      <c r="M1281" s="104">
        <v>11.30783414543035</v>
      </c>
    </row>
    <row r="1282" spans="1:13" s="81" customFormat="1" x14ac:dyDescent="0.25">
      <c r="A1282" s="79">
        <v>1279</v>
      </c>
      <c r="B1282" s="79">
        <v>90</v>
      </c>
      <c r="C1282" s="79">
        <v>90</v>
      </c>
      <c r="D1282" s="95"/>
      <c r="E1282" s="79">
        <v>1742.397658227492</v>
      </c>
      <c r="F1282" s="79">
        <v>88.982136490319718</v>
      </c>
      <c r="G1282" s="80">
        <v>16.785751109245609</v>
      </c>
      <c r="H1282" s="79">
        <v>-5.0580012801238396</v>
      </c>
      <c r="I1282" s="80">
        <v>-1.6619302398175</v>
      </c>
      <c r="J1282" s="104">
        <v>6</v>
      </c>
      <c r="K1282" s="104">
        <v>0.58972131266473793</v>
      </c>
      <c r="L1282" s="104">
        <v>1.663014101714561</v>
      </c>
      <c r="M1282" s="104">
        <v>4.4754985350438456</v>
      </c>
    </row>
    <row r="1283" spans="1:13" s="81" customFormat="1" x14ac:dyDescent="0.25">
      <c r="A1283" s="79">
        <v>1280</v>
      </c>
      <c r="B1283" s="79">
        <v>89.412841796875796</v>
      </c>
      <c r="C1283" s="79">
        <v>89.412841796875796</v>
      </c>
      <c r="D1283" s="95"/>
      <c r="E1283" s="79">
        <v>1731.030290692684</v>
      </c>
      <c r="F1283" s="79">
        <v>89.003185210088475</v>
      </c>
      <c r="G1283" s="80">
        <v>28.892266908863807</v>
      </c>
      <c r="H1283" s="79">
        <v>-9.2754220143503314</v>
      </c>
      <c r="I1283" s="80">
        <v>2.5554904944089918</v>
      </c>
      <c r="J1283" s="104">
        <v>6</v>
      </c>
      <c r="K1283" s="104">
        <v>1.0150505304448589</v>
      </c>
      <c r="L1283" s="104">
        <v>2.8624424958545021</v>
      </c>
      <c r="M1283" s="104">
        <v>12.078897520204411</v>
      </c>
    </row>
    <row r="1284" spans="1:13" s="81" customFormat="1" x14ac:dyDescent="0.25">
      <c r="A1284" s="79">
        <v>1281</v>
      </c>
      <c r="B1284" s="79">
        <v>89</v>
      </c>
      <c r="C1284" s="79">
        <v>89</v>
      </c>
      <c r="D1284" s="95"/>
      <c r="E1284" s="79">
        <v>1723.037684247186</v>
      </c>
      <c r="F1284" s="79">
        <v>89.051929126512576</v>
      </c>
      <c r="G1284" s="80">
        <v>18.57266470153807</v>
      </c>
      <c r="H1284" s="79">
        <v>-6.2000339886277267</v>
      </c>
      <c r="I1284" s="80">
        <v>-0.51989753131361294</v>
      </c>
      <c r="J1284" s="104">
        <v>6</v>
      </c>
      <c r="K1284" s="104">
        <v>0.65249961924196032</v>
      </c>
      <c r="L1284" s="104">
        <v>1.8400489262623281</v>
      </c>
      <c r="M1284" s="104">
        <v>5.6802017472433226</v>
      </c>
    </row>
    <row r="1285" spans="1:13" s="81" customFormat="1" x14ac:dyDescent="0.25">
      <c r="A1285" s="79">
        <v>1282</v>
      </c>
      <c r="B1285" s="79">
        <v>88</v>
      </c>
      <c r="C1285" s="79">
        <v>88</v>
      </c>
      <c r="D1285" s="95"/>
      <c r="E1285" s="79">
        <v>1703.6777102668809</v>
      </c>
      <c r="F1285" s="79">
        <v>88.961570991036595</v>
      </c>
      <c r="G1285" s="80">
        <v>25.108746376555146</v>
      </c>
      <c r="H1285" s="79">
        <v>-9.2754220143503314</v>
      </c>
      <c r="I1285" s="80">
        <v>2.5554904944089918</v>
      </c>
      <c r="J1285" s="104">
        <v>6</v>
      </c>
      <c r="K1285" s="104">
        <v>0.88212691682246391</v>
      </c>
      <c r="L1285" s="104">
        <v>2.487597905439348</v>
      </c>
      <c r="M1285" s="104">
        <v>9.8353996532377401</v>
      </c>
    </row>
    <row r="1286" spans="1:13" s="81" customFormat="1" x14ac:dyDescent="0.25">
      <c r="A1286" s="79">
        <v>1283</v>
      </c>
      <c r="B1286" s="79">
        <v>88</v>
      </c>
      <c r="C1286" s="79">
        <v>88</v>
      </c>
      <c r="D1286" s="95"/>
      <c r="E1286" s="79">
        <v>1703.6777102668809</v>
      </c>
      <c r="F1286" s="79">
        <v>89.053664958363285</v>
      </c>
      <c r="G1286" s="80">
        <v>27.017214794603628</v>
      </c>
      <c r="H1286" s="79">
        <v>-9.2754220143503314</v>
      </c>
      <c r="I1286" s="80">
        <v>2.5554904944089918</v>
      </c>
      <c r="J1286" s="104">
        <v>6</v>
      </c>
      <c r="K1286" s="104">
        <v>0.9491757187108012</v>
      </c>
      <c r="L1286" s="104">
        <v>2.6766755267644591</v>
      </c>
      <c r="M1286" s="104">
        <v>11.015786160313329</v>
      </c>
    </row>
    <row r="1287" spans="1:13" s="81" customFormat="1" x14ac:dyDescent="0.25">
      <c r="A1287" s="79">
        <v>1284</v>
      </c>
      <c r="B1287" s="79">
        <v>87</v>
      </c>
      <c r="C1287" s="79">
        <v>87</v>
      </c>
      <c r="D1287" s="95"/>
      <c r="E1287" s="79">
        <v>1684.3177362865749</v>
      </c>
      <c r="F1287" s="79">
        <v>89.009351820604024</v>
      </c>
      <c r="G1287" s="80">
        <v>11.724626873495756</v>
      </c>
      <c r="H1287" s="79">
        <v>0</v>
      </c>
      <c r="I1287" s="80">
        <v>-6.7199315199413396</v>
      </c>
      <c r="J1287" s="104">
        <v>6</v>
      </c>
      <c r="K1287" s="104">
        <v>0.41191259809242597</v>
      </c>
      <c r="L1287" s="104">
        <v>1.161593526620641</v>
      </c>
      <c r="M1287" s="104">
        <v>1.4966067561705689</v>
      </c>
    </row>
    <row r="1288" spans="1:13" s="81" customFormat="1" x14ac:dyDescent="0.25">
      <c r="A1288" s="79">
        <v>1285</v>
      </c>
      <c r="B1288" s="79">
        <v>86</v>
      </c>
      <c r="C1288" s="79">
        <v>86</v>
      </c>
      <c r="D1288" s="95"/>
      <c r="E1288" s="79">
        <v>1664.9577623062701</v>
      </c>
      <c r="F1288" s="79">
        <v>89.088512214399074</v>
      </c>
      <c r="G1288" s="80">
        <v>18.950227824719864</v>
      </c>
      <c r="H1288" s="79">
        <v>-8.5972754235491333</v>
      </c>
      <c r="I1288" s="80">
        <v>1.8773439036077939</v>
      </c>
      <c r="J1288" s="104">
        <v>6</v>
      </c>
      <c r="K1288" s="104">
        <v>0.6657642637113953</v>
      </c>
      <c r="L1288" s="104">
        <v>1.877455223666135</v>
      </c>
      <c r="M1288" s="104">
        <v>6.1379758561703097</v>
      </c>
    </row>
    <row r="1289" spans="1:13" s="81" customFormat="1" x14ac:dyDescent="0.25">
      <c r="A1289" s="79">
        <v>1286</v>
      </c>
      <c r="B1289" s="79">
        <v>85.472656250000725</v>
      </c>
      <c r="C1289" s="79">
        <v>85.472656250000725</v>
      </c>
      <c r="D1289" s="95"/>
      <c r="E1289" s="79">
        <v>1654.7484010276071</v>
      </c>
      <c r="F1289" s="79">
        <v>89.035587642756298</v>
      </c>
      <c r="G1289" s="80">
        <v>25.353422206774855</v>
      </c>
      <c r="H1289" s="79">
        <v>-9.2754220143503314</v>
      </c>
      <c r="I1289" s="80">
        <v>2.5554904944089918</v>
      </c>
      <c r="J1289" s="104">
        <v>6</v>
      </c>
      <c r="K1289" s="104">
        <v>0.89072293083669696</v>
      </c>
      <c r="L1289" s="104">
        <v>2.5118386649594848</v>
      </c>
      <c r="M1289" s="104">
        <v>10.154198185993369</v>
      </c>
    </row>
    <row r="1290" spans="1:13" s="81" customFormat="1" x14ac:dyDescent="0.25">
      <c r="A1290" s="79">
        <v>1287</v>
      </c>
      <c r="B1290" s="79">
        <v>85</v>
      </c>
      <c r="C1290" s="79">
        <v>85</v>
      </c>
      <c r="D1290" s="95"/>
      <c r="E1290" s="79">
        <v>1645.5977883259641</v>
      </c>
      <c r="F1290" s="79">
        <v>89.136279217740238</v>
      </c>
      <c r="G1290" s="80">
        <v>15.851790692972159</v>
      </c>
      <c r="H1290" s="79">
        <v>-5.0580012801238396</v>
      </c>
      <c r="I1290" s="80">
        <v>-1.6619302398175</v>
      </c>
      <c r="J1290" s="104">
        <v>6</v>
      </c>
      <c r="K1290" s="104">
        <v>0.55690917580669075</v>
      </c>
      <c r="L1290" s="104">
        <v>1.570483875774868</v>
      </c>
      <c r="M1290" s="104">
        <v>4.2647198746031449</v>
      </c>
    </row>
    <row r="1291" spans="1:13" s="81" customFormat="1" x14ac:dyDescent="0.25">
      <c r="A1291" s="79">
        <v>1288</v>
      </c>
      <c r="B1291" s="79">
        <v>84</v>
      </c>
      <c r="C1291" s="79">
        <v>84</v>
      </c>
      <c r="D1291" s="95"/>
      <c r="E1291" s="79">
        <v>1626.237814345659</v>
      </c>
      <c r="F1291" s="79">
        <v>89.083354646097462</v>
      </c>
      <c r="G1291" s="80">
        <v>22.473926589503073</v>
      </c>
      <c r="H1291" s="79">
        <v>-0.72156356599881277</v>
      </c>
      <c r="I1291" s="80">
        <v>-5.9983679539425268</v>
      </c>
      <c r="J1291" s="104">
        <v>6</v>
      </c>
      <c r="K1291" s="104">
        <v>0.78955975236596643</v>
      </c>
      <c r="L1291" s="104">
        <v>2.2265585016720251</v>
      </c>
      <c r="M1291" s="104">
        <v>8.4706832039575932</v>
      </c>
    </row>
    <row r="1292" spans="1:13" s="81" customFormat="1" x14ac:dyDescent="0.25">
      <c r="A1292" s="79">
        <v>1289</v>
      </c>
      <c r="B1292" s="79">
        <v>84</v>
      </c>
      <c r="C1292" s="79">
        <v>84</v>
      </c>
      <c r="D1292" s="95"/>
      <c r="E1292" s="79">
        <v>1626.237814345659</v>
      </c>
      <c r="F1292" s="79">
        <v>89.041067981770624</v>
      </c>
      <c r="G1292" s="80">
        <v>24.566792419194357</v>
      </c>
      <c r="H1292" s="79">
        <v>-9.2754220143503314</v>
      </c>
      <c r="I1292" s="80">
        <v>2.5554904944089918</v>
      </c>
      <c r="J1292" s="104">
        <v>6</v>
      </c>
      <c r="K1292" s="104">
        <v>0.86308685140873231</v>
      </c>
      <c r="L1292" s="104">
        <v>2.4339049209726249</v>
      </c>
      <c r="M1292" s="104">
        <v>9.7636682760071452</v>
      </c>
    </row>
    <row r="1293" spans="1:13" s="81" customFormat="1" x14ac:dyDescent="0.25">
      <c r="A1293" s="79">
        <v>1290</v>
      </c>
      <c r="B1293" s="79">
        <v>83</v>
      </c>
      <c r="C1293" s="79">
        <v>83</v>
      </c>
      <c r="D1293" s="95"/>
      <c r="E1293" s="79">
        <v>1606.8778403653539</v>
      </c>
      <c r="F1293" s="79">
        <v>88.99380599349665</v>
      </c>
      <c r="G1293" s="80">
        <v>11.225972961641174</v>
      </c>
      <c r="H1293" s="79">
        <v>-4.5010633496878221</v>
      </c>
      <c r="I1293" s="80">
        <v>-2.218868170253518</v>
      </c>
      <c r="J1293" s="104">
        <v>6</v>
      </c>
      <c r="K1293" s="104">
        <v>0.39439376098168633</v>
      </c>
      <c r="L1293" s="104">
        <v>1.1121904059683549</v>
      </c>
      <c r="M1293" s="104">
        <v>1.4904800289467131</v>
      </c>
    </row>
    <row r="1294" spans="1:13" s="81" customFormat="1" x14ac:dyDescent="0.25">
      <c r="A1294" s="79">
        <v>1291</v>
      </c>
      <c r="B1294" s="79">
        <v>82</v>
      </c>
      <c r="C1294" s="79">
        <v>82</v>
      </c>
      <c r="D1294" s="95"/>
      <c r="E1294" s="79">
        <v>1587.5178663850479</v>
      </c>
      <c r="F1294" s="79">
        <v>89.052189957477196</v>
      </c>
      <c r="G1294" s="80">
        <v>18.380550580751194</v>
      </c>
      <c r="H1294" s="79">
        <v>-7.1358649969080883</v>
      </c>
      <c r="I1294" s="80">
        <v>0.41593347696674859</v>
      </c>
      <c r="J1294" s="104">
        <v>6</v>
      </c>
      <c r="K1294" s="104">
        <v>0.64575021668293719</v>
      </c>
      <c r="L1294" s="104">
        <v>1.8210156110458831</v>
      </c>
      <c r="M1294" s="104">
        <v>6.0621423323315016</v>
      </c>
    </row>
    <row r="1295" spans="1:13" s="81" customFormat="1" x14ac:dyDescent="0.25">
      <c r="A1295" s="79">
        <v>1292</v>
      </c>
      <c r="B1295" s="79">
        <v>81.526367187500639</v>
      </c>
      <c r="C1295" s="79">
        <v>81.526367187500639</v>
      </c>
      <c r="D1295" s="95"/>
      <c r="E1295" s="79">
        <v>1578.348347458842</v>
      </c>
      <c r="F1295" s="79">
        <v>88.984896693698133</v>
      </c>
      <c r="G1295" s="80">
        <v>19.348595669001426</v>
      </c>
      <c r="H1295" s="79">
        <v>-9.0072883210756753</v>
      </c>
      <c r="I1295" s="80">
        <v>2.2873568011343361</v>
      </c>
      <c r="J1295" s="104">
        <v>6</v>
      </c>
      <c r="K1295" s="104">
        <v>0.67975982497786414</v>
      </c>
      <c r="L1295" s="104">
        <v>1.9169227064375769</v>
      </c>
      <c r="M1295" s="104">
        <v>6.6963802249340194</v>
      </c>
    </row>
    <row r="1296" spans="1:13" s="81" customFormat="1" x14ac:dyDescent="0.25">
      <c r="A1296" s="79">
        <v>1293</v>
      </c>
      <c r="B1296" s="79">
        <v>81</v>
      </c>
      <c r="C1296" s="79">
        <v>81</v>
      </c>
      <c r="D1296" s="95"/>
      <c r="E1296" s="79">
        <v>1568.1578924047431</v>
      </c>
      <c r="F1296" s="79">
        <v>89.044139509631876</v>
      </c>
      <c r="G1296" s="80">
        <v>26.747287895771965</v>
      </c>
      <c r="H1296" s="79">
        <v>-9.2754220143503314</v>
      </c>
      <c r="I1296" s="80">
        <v>2.5554904944089918</v>
      </c>
      <c r="J1296" s="104">
        <v>6</v>
      </c>
      <c r="K1296" s="104">
        <v>0.93969257767847325</v>
      </c>
      <c r="L1296" s="104">
        <v>2.649933069053295</v>
      </c>
      <c r="M1296" s="104">
        <v>11.282116030165909</v>
      </c>
    </row>
    <row r="1297" spans="1:13" s="81" customFormat="1" x14ac:dyDescent="0.25">
      <c r="A1297" s="79">
        <v>1294</v>
      </c>
      <c r="B1297" s="79">
        <v>81</v>
      </c>
      <c r="C1297" s="79">
        <v>81</v>
      </c>
      <c r="D1297" s="95"/>
      <c r="E1297" s="79">
        <v>1568.1578924047431</v>
      </c>
      <c r="F1297" s="79">
        <v>88.973319605844324</v>
      </c>
      <c r="G1297" s="80">
        <v>16.996944600394702</v>
      </c>
      <c r="H1297" s="79">
        <v>-25.083817233058681</v>
      </c>
      <c r="I1297" s="80">
        <v>18.363885713117341</v>
      </c>
      <c r="J1297" s="104">
        <v>6</v>
      </c>
      <c r="K1297" s="104">
        <v>0.59714101655621843</v>
      </c>
      <c r="L1297" s="104">
        <v>1.683937666688536</v>
      </c>
      <c r="M1297" s="104">
        <v>5.2678347197911899</v>
      </c>
    </row>
    <row r="1298" spans="1:13" s="81" customFormat="1" x14ac:dyDescent="0.25">
      <c r="A1298" s="79">
        <v>1295</v>
      </c>
      <c r="B1298" s="79">
        <v>79.553222656250611</v>
      </c>
      <c r="C1298" s="79">
        <v>79.553222656250611</v>
      </c>
      <c r="D1298" s="95"/>
      <c r="E1298" s="79">
        <v>1540.148320674459</v>
      </c>
      <c r="F1298" s="79">
        <v>89.032562421778067</v>
      </c>
      <c r="G1298" s="80">
        <v>9.1379126250579361</v>
      </c>
      <c r="H1298" s="79">
        <v>0</v>
      </c>
      <c r="I1298" s="80">
        <v>-6.7199315199413396</v>
      </c>
      <c r="J1298" s="104">
        <v>6</v>
      </c>
      <c r="K1298" s="104">
        <v>0.32103548975515778</v>
      </c>
      <c r="L1298" s="104">
        <v>0.90532008110954487</v>
      </c>
      <c r="M1298" s="104">
        <v>0.42702384321232972</v>
      </c>
    </row>
    <row r="1299" spans="1:13" s="81" customFormat="1" x14ac:dyDescent="0.25">
      <c r="A1299" s="79">
        <v>1296</v>
      </c>
      <c r="B1299" s="79">
        <v>79</v>
      </c>
      <c r="C1299" s="79">
        <v>79</v>
      </c>
      <c r="D1299" s="95"/>
      <c r="E1299" s="79">
        <v>1529.437944444132</v>
      </c>
      <c r="F1299" s="79">
        <v>89.055874757049395</v>
      </c>
      <c r="G1299" s="80">
        <v>24.874413833086653</v>
      </c>
      <c r="H1299" s="79">
        <v>0</v>
      </c>
      <c r="I1299" s="80">
        <v>-6.7199315199413396</v>
      </c>
      <c r="J1299" s="104">
        <v>6</v>
      </c>
      <c r="K1299" s="104">
        <v>0.87389428581090367</v>
      </c>
      <c r="L1299" s="104">
        <v>2.4643818859867479</v>
      </c>
      <c r="M1299" s="104">
        <v>10.255023099672449</v>
      </c>
    </row>
    <row r="1300" spans="1:13" s="81" customFormat="1" x14ac:dyDescent="0.25">
      <c r="A1300" s="79">
        <v>1297</v>
      </c>
      <c r="B1300" s="79">
        <v>79</v>
      </c>
      <c r="C1300" s="79">
        <v>79</v>
      </c>
      <c r="D1300" s="95"/>
      <c r="E1300" s="79">
        <v>1529.437944444132</v>
      </c>
      <c r="F1300" s="79">
        <v>88.943575486874408</v>
      </c>
      <c r="G1300" s="80">
        <v>26.045176680583232</v>
      </c>
      <c r="H1300" s="79">
        <v>-3.8333182633225991</v>
      </c>
      <c r="I1300" s="80">
        <v>-2.886613256618741</v>
      </c>
      <c r="J1300" s="104">
        <v>6</v>
      </c>
      <c r="K1300" s="104">
        <v>0.915025826410508</v>
      </c>
      <c r="L1300" s="104">
        <v>2.580372830477633</v>
      </c>
      <c r="M1300" s="104">
        <v>10.967980801412191</v>
      </c>
    </row>
    <row r="1301" spans="1:13" s="81" customFormat="1" x14ac:dyDescent="0.25">
      <c r="A1301" s="79">
        <v>1298</v>
      </c>
      <c r="B1301" s="79">
        <v>79</v>
      </c>
      <c r="C1301" s="79">
        <v>79</v>
      </c>
      <c r="D1301" s="95"/>
      <c r="E1301" s="79">
        <v>1529.437944444132</v>
      </c>
      <c r="F1301" s="79">
        <v>88.971096024859477</v>
      </c>
      <c r="G1301" s="80">
        <v>28.596328498666146</v>
      </c>
      <c r="H1301" s="79">
        <v>-0.72156356599881277</v>
      </c>
      <c r="I1301" s="80">
        <v>-5.9983679539425268</v>
      </c>
      <c r="J1301" s="104">
        <v>6</v>
      </c>
      <c r="K1301" s="104">
        <v>1.004653546324586</v>
      </c>
      <c r="L1301" s="104">
        <v>2.8331230006353332</v>
      </c>
      <c r="M1301" s="104">
        <v>12.51429566871618</v>
      </c>
    </row>
    <row r="1302" spans="1:13" s="81" customFormat="1" x14ac:dyDescent="0.25">
      <c r="A1302" s="79">
        <v>1299</v>
      </c>
      <c r="B1302" s="79">
        <v>79</v>
      </c>
      <c r="C1302" s="79">
        <v>79</v>
      </c>
      <c r="D1302" s="95"/>
      <c r="E1302" s="79">
        <v>1529.437944444132</v>
      </c>
      <c r="F1302" s="79">
        <v>89.032526687939594</v>
      </c>
      <c r="G1302" s="80">
        <v>17.284695659120047</v>
      </c>
      <c r="H1302" s="79">
        <v>-7.7091425119684907</v>
      </c>
      <c r="I1302" s="80">
        <v>0.98921099202715101</v>
      </c>
      <c r="J1302" s="104">
        <v>6</v>
      </c>
      <c r="K1302" s="104">
        <v>0.60725036054492509</v>
      </c>
      <c r="L1302" s="104">
        <v>1.7124460167366891</v>
      </c>
      <c r="M1302" s="104">
        <v>5.5823121833902789</v>
      </c>
    </row>
    <row r="1303" spans="1:13" s="81" customFormat="1" x14ac:dyDescent="0.25">
      <c r="A1303" s="79">
        <v>1300</v>
      </c>
      <c r="B1303" s="79">
        <v>78</v>
      </c>
      <c r="C1303" s="79">
        <v>78</v>
      </c>
      <c r="D1303" s="95"/>
      <c r="E1303" s="79">
        <v>1510.077970463826</v>
      </c>
      <c r="F1303" s="79">
        <v>89.050290137485902</v>
      </c>
      <c r="G1303" s="80">
        <v>15.846247900739918</v>
      </c>
      <c r="H1303" s="79">
        <v>-7.3352092140813792</v>
      </c>
      <c r="I1303" s="80">
        <v>0.61527769414003952</v>
      </c>
      <c r="J1303" s="104">
        <v>6</v>
      </c>
      <c r="K1303" s="104">
        <v>0.55671444500854228</v>
      </c>
      <c r="L1303" s="104">
        <v>1.5699347349240891</v>
      </c>
      <c r="M1303" s="104">
        <v>4.7544349313472436</v>
      </c>
    </row>
    <row r="1304" spans="1:13" s="81" customFormat="1" x14ac:dyDescent="0.25">
      <c r="A1304" s="79">
        <v>1301</v>
      </c>
      <c r="B1304" s="79">
        <v>78</v>
      </c>
      <c r="C1304" s="79">
        <v>78</v>
      </c>
      <c r="D1304" s="95"/>
      <c r="E1304" s="79">
        <v>1510.077970463826</v>
      </c>
      <c r="F1304" s="79">
        <v>88.929515993968806</v>
      </c>
      <c r="G1304" s="80">
        <v>31.136787111279418</v>
      </c>
      <c r="H1304" s="79">
        <v>-9.2754220143503314</v>
      </c>
      <c r="I1304" s="80">
        <v>2.5554904944089918</v>
      </c>
      <c r="J1304" s="104">
        <v>6</v>
      </c>
      <c r="K1304" s="104">
        <v>1.0939055898018391</v>
      </c>
      <c r="L1304" s="104">
        <v>3.0848137632411858</v>
      </c>
      <c r="M1304" s="104">
        <v>14.092564826913421</v>
      </c>
    </row>
    <row r="1305" spans="1:13" s="81" customFormat="1" x14ac:dyDescent="0.25">
      <c r="A1305" s="79">
        <v>1302</v>
      </c>
      <c r="B1305" s="79">
        <v>78</v>
      </c>
      <c r="C1305" s="79">
        <v>78</v>
      </c>
      <c r="D1305" s="95"/>
      <c r="E1305" s="79">
        <v>1510.077970463826</v>
      </c>
      <c r="F1305" s="79">
        <v>88.978945143698326</v>
      </c>
      <c r="G1305" s="80">
        <v>15.702106923054965</v>
      </c>
      <c r="H1305" s="79">
        <v>-21.001167777024872</v>
      </c>
      <c r="I1305" s="80">
        <v>14.281236257083529</v>
      </c>
      <c r="J1305" s="104">
        <v>6</v>
      </c>
      <c r="K1305" s="104">
        <v>0.55165044721565648</v>
      </c>
      <c r="L1305" s="104">
        <v>1.555654261148151</v>
      </c>
      <c r="M1305" s="104">
        <v>4.6646841991198187</v>
      </c>
    </row>
    <row r="1306" spans="1:13" s="81" customFormat="1" x14ac:dyDescent="0.25">
      <c r="A1306" s="79">
        <v>1303</v>
      </c>
      <c r="B1306" s="79">
        <v>77</v>
      </c>
      <c r="C1306" s="79">
        <v>77</v>
      </c>
      <c r="D1306" s="95"/>
      <c r="E1306" s="79">
        <v>1490.7179964835209</v>
      </c>
      <c r="F1306" s="79">
        <v>88.984707079894036</v>
      </c>
      <c r="G1306" s="80">
        <v>18.554674646046834</v>
      </c>
      <c r="H1306" s="79">
        <v>-3.565184570047947</v>
      </c>
      <c r="I1306" s="80">
        <v>-3.1547469498933922</v>
      </c>
      <c r="J1306" s="104">
        <v>6</v>
      </c>
      <c r="K1306" s="104">
        <v>0.65186758799890443</v>
      </c>
      <c r="L1306" s="104">
        <v>1.83826659815691</v>
      </c>
      <c r="M1306" s="104">
        <v>6.4984405126081883</v>
      </c>
    </row>
    <row r="1307" spans="1:13" s="81" customFormat="1" x14ac:dyDescent="0.25">
      <c r="A1307" s="79">
        <v>1304</v>
      </c>
      <c r="B1307" s="79">
        <v>77</v>
      </c>
      <c r="C1307" s="79">
        <v>77</v>
      </c>
      <c r="D1307" s="95"/>
      <c r="E1307" s="79">
        <v>1490.7179964835209</v>
      </c>
      <c r="F1307" s="79">
        <v>89.008490514750449</v>
      </c>
      <c r="G1307" s="80">
        <v>18.207537375692041</v>
      </c>
      <c r="H1307" s="79">
        <v>0</v>
      </c>
      <c r="I1307" s="80">
        <v>-6.7199315199413396</v>
      </c>
      <c r="J1307" s="104">
        <v>6</v>
      </c>
      <c r="K1307" s="104">
        <v>0.63967187239367751</v>
      </c>
      <c r="L1307" s="104">
        <v>1.8038746801501699</v>
      </c>
      <c r="M1307" s="104">
        <v>6.2841069393923012</v>
      </c>
    </row>
    <row r="1308" spans="1:13" s="81" customFormat="1" x14ac:dyDescent="0.25">
      <c r="A1308" s="79">
        <v>1305</v>
      </c>
      <c r="B1308" s="79">
        <v>76</v>
      </c>
      <c r="C1308" s="79">
        <v>76</v>
      </c>
      <c r="D1308" s="95"/>
      <c r="E1308" s="79">
        <v>1471.3580225032149</v>
      </c>
      <c r="F1308" s="79">
        <v>89.032273949606861</v>
      </c>
      <c r="G1308" s="80">
        <v>14.774605848123109</v>
      </c>
      <c r="H1308" s="79">
        <v>-1.125006052436871</v>
      </c>
      <c r="I1308" s="80">
        <v>-5.5949254675044688</v>
      </c>
      <c r="J1308" s="104">
        <v>6</v>
      </c>
      <c r="K1308" s="104">
        <v>0.51906524159411604</v>
      </c>
      <c r="L1308" s="104">
        <v>1.4637639812954071</v>
      </c>
      <c r="M1308" s="104">
        <v>4.2213751632181964</v>
      </c>
    </row>
    <row r="1309" spans="1:13" s="81" customFormat="1" x14ac:dyDescent="0.25">
      <c r="A1309" s="79">
        <v>1306</v>
      </c>
      <c r="B1309" s="79">
        <v>76</v>
      </c>
      <c r="C1309" s="79">
        <v>76</v>
      </c>
      <c r="D1309" s="95"/>
      <c r="E1309" s="79">
        <v>1471.3580225032149</v>
      </c>
      <c r="F1309" s="79">
        <v>89.056057384463273</v>
      </c>
      <c r="G1309" s="80">
        <v>26.998800003093404</v>
      </c>
      <c r="H1309" s="79">
        <v>-0.72156356599881277</v>
      </c>
      <c r="I1309" s="80">
        <v>-5.9983679539425268</v>
      </c>
      <c r="J1309" s="104">
        <v>6</v>
      </c>
      <c r="K1309" s="104">
        <v>0.94852876553300292</v>
      </c>
      <c r="L1309" s="104">
        <v>2.6748511188030681</v>
      </c>
      <c r="M1309" s="104">
        <v>11.70539623615665</v>
      </c>
    </row>
    <row r="1310" spans="1:13" s="81" customFormat="1" x14ac:dyDescent="0.25">
      <c r="A1310" s="79">
        <v>1307</v>
      </c>
      <c r="B1310" s="79">
        <v>76</v>
      </c>
      <c r="C1310" s="79">
        <v>76</v>
      </c>
      <c r="D1310" s="95"/>
      <c r="E1310" s="79">
        <v>1471.3580225032149</v>
      </c>
      <c r="F1310" s="79">
        <v>88.99305339702542</v>
      </c>
      <c r="G1310" s="80">
        <v>24.182285227865155</v>
      </c>
      <c r="H1310" s="79">
        <v>-9.2754220143503314</v>
      </c>
      <c r="I1310" s="80">
        <v>2.5554904944089918</v>
      </c>
      <c r="J1310" s="104">
        <v>6</v>
      </c>
      <c r="K1310" s="104">
        <v>0.84957824615634103</v>
      </c>
      <c r="L1310" s="104">
        <v>2.395810654160881</v>
      </c>
      <c r="M1310" s="104">
        <v>10.002089082607201</v>
      </c>
    </row>
    <row r="1311" spans="1:13" s="81" customFormat="1" x14ac:dyDescent="0.25">
      <c r="A1311" s="79">
        <v>1308</v>
      </c>
      <c r="B1311" s="79">
        <v>76</v>
      </c>
      <c r="C1311" s="79">
        <v>76</v>
      </c>
      <c r="D1311" s="95"/>
      <c r="E1311" s="79">
        <v>1471.3580225032149</v>
      </c>
      <c r="F1311" s="79">
        <v>89.026593920320593</v>
      </c>
      <c r="G1311" s="80">
        <v>24.240541925808476</v>
      </c>
      <c r="H1311" s="79">
        <v>-9.2754220143503314</v>
      </c>
      <c r="I1311" s="80">
        <v>2.5554904944089918</v>
      </c>
      <c r="J1311" s="104">
        <v>6</v>
      </c>
      <c r="K1311" s="104">
        <v>0.85162493540837725</v>
      </c>
      <c r="L1311" s="104">
        <v>2.401582317851624</v>
      </c>
      <c r="M1311" s="104">
        <v>10.037447875996779</v>
      </c>
    </row>
    <row r="1312" spans="1:13" s="81" customFormat="1" x14ac:dyDescent="0.25">
      <c r="A1312" s="79">
        <v>1309</v>
      </c>
      <c r="B1312" s="79">
        <v>76</v>
      </c>
      <c r="C1312" s="79">
        <v>76</v>
      </c>
      <c r="D1312" s="95"/>
      <c r="E1312" s="79">
        <v>1471.3580225032149</v>
      </c>
      <c r="F1312" s="79">
        <v>89.060134443615766</v>
      </c>
      <c r="G1312" s="80">
        <v>27.119386379567107</v>
      </c>
      <c r="H1312" s="79">
        <v>-9.2754220143503314</v>
      </c>
      <c r="I1312" s="80">
        <v>2.5554904944089918</v>
      </c>
      <c r="J1312" s="104">
        <v>6</v>
      </c>
      <c r="K1312" s="104">
        <v>0.95276523703557314</v>
      </c>
      <c r="L1312" s="104">
        <v>2.6867979684403158</v>
      </c>
      <c r="M1312" s="104">
        <v>11.77804035153841</v>
      </c>
    </row>
    <row r="1313" spans="1:13" s="81" customFormat="1" x14ac:dyDescent="0.25">
      <c r="A1313" s="79">
        <v>1310</v>
      </c>
      <c r="B1313" s="79">
        <v>76</v>
      </c>
      <c r="C1313" s="79">
        <v>76</v>
      </c>
      <c r="D1313" s="95"/>
      <c r="E1313" s="79">
        <v>1471.3580225032149</v>
      </c>
      <c r="F1313" s="79">
        <v>88.997130456177914</v>
      </c>
      <c r="G1313" s="80">
        <v>15.583640401561013</v>
      </c>
      <c r="H1313" s="79">
        <v>-6.5671098034646072</v>
      </c>
      <c r="I1313" s="80">
        <v>-0.15282171647673251</v>
      </c>
      <c r="J1313" s="104">
        <v>6</v>
      </c>
      <c r="K1313" s="104">
        <v>0.54748845100187027</v>
      </c>
      <c r="L1313" s="104">
        <v>1.543917431825274</v>
      </c>
      <c r="M1313" s="104">
        <v>4.7240267741064192</v>
      </c>
    </row>
    <row r="1314" spans="1:13" s="81" customFormat="1" x14ac:dyDescent="0.25">
      <c r="A1314" s="79">
        <v>1311</v>
      </c>
      <c r="B1314" s="79">
        <v>75</v>
      </c>
      <c r="C1314" s="79">
        <v>75</v>
      </c>
      <c r="D1314" s="95"/>
      <c r="E1314" s="79">
        <v>1451.99804852291</v>
      </c>
      <c r="F1314" s="79">
        <v>89.020913891034326</v>
      </c>
      <c r="G1314" s="80">
        <v>15.119886444460951</v>
      </c>
      <c r="H1314" s="79">
        <v>-6.5671098034646072</v>
      </c>
      <c r="I1314" s="80">
        <v>-0.15282171647673251</v>
      </c>
      <c r="J1314" s="104">
        <v>6</v>
      </c>
      <c r="K1314" s="104">
        <v>0.53119572805163662</v>
      </c>
      <c r="L1314" s="104">
        <v>1.497971953105615</v>
      </c>
      <c r="M1314" s="104">
        <v>4.5017761906272726</v>
      </c>
    </row>
    <row r="1315" spans="1:13" s="81" customFormat="1" x14ac:dyDescent="0.25">
      <c r="A1315" s="79">
        <v>1312</v>
      </c>
      <c r="B1315" s="79">
        <v>75</v>
      </c>
      <c r="C1315" s="79">
        <v>75</v>
      </c>
      <c r="D1315" s="95"/>
      <c r="E1315" s="79">
        <v>1451.99804852291</v>
      </c>
      <c r="F1315" s="79">
        <v>89.076808130591772</v>
      </c>
      <c r="G1315" s="80">
        <v>26.513319460572149</v>
      </c>
      <c r="H1315" s="79">
        <v>-9.2754220143503314</v>
      </c>
      <c r="I1315" s="80">
        <v>2.5554904944089918</v>
      </c>
      <c r="J1315" s="104">
        <v>6</v>
      </c>
      <c r="K1315" s="104">
        <v>0.93147273861198354</v>
      </c>
      <c r="L1315" s="104">
        <v>2.626753122885793</v>
      </c>
      <c r="M1315" s="104">
        <v>11.46362090075576</v>
      </c>
    </row>
    <row r="1316" spans="1:13" s="81" customFormat="1" x14ac:dyDescent="0.25">
      <c r="A1316" s="79">
        <v>1313</v>
      </c>
      <c r="B1316" s="79">
        <v>75</v>
      </c>
      <c r="C1316" s="79">
        <v>75</v>
      </c>
      <c r="D1316" s="95"/>
      <c r="E1316" s="79">
        <v>1451.99804852291</v>
      </c>
      <c r="F1316" s="79">
        <v>89.064414898635349</v>
      </c>
      <c r="G1316" s="80">
        <v>23.376156012161044</v>
      </c>
      <c r="H1316" s="79">
        <v>-0.72156356599881277</v>
      </c>
      <c r="I1316" s="80">
        <v>-5.9983679539425268</v>
      </c>
      <c r="J1316" s="104">
        <v>6</v>
      </c>
      <c r="K1316" s="104">
        <v>0.82125710781892225</v>
      </c>
      <c r="L1316" s="104">
        <v>2.3159450440493612</v>
      </c>
      <c r="M1316" s="104">
        <v>9.5675376762930338</v>
      </c>
    </row>
    <row r="1317" spans="1:13" s="81" customFormat="1" x14ac:dyDescent="0.25">
      <c r="A1317" s="79">
        <v>1314</v>
      </c>
      <c r="B1317" s="79">
        <v>75</v>
      </c>
      <c r="C1317" s="79">
        <v>75</v>
      </c>
      <c r="D1317" s="95"/>
      <c r="E1317" s="79">
        <v>1451.99804852291</v>
      </c>
      <c r="F1317" s="79">
        <v>89.035323589912011</v>
      </c>
      <c r="G1317" s="80">
        <v>23.611205420608151</v>
      </c>
      <c r="H1317" s="79">
        <v>-9.2754220143503314</v>
      </c>
      <c r="I1317" s="80">
        <v>2.5554904944089918</v>
      </c>
      <c r="J1317" s="104">
        <v>6</v>
      </c>
      <c r="K1317" s="104">
        <v>0.82951492391475068</v>
      </c>
      <c r="L1317" s="104">
        <v>2.3392320854395972</v>
      </c>
      <c r="M1317" s="104">
        <v>9.7101492592398682</v>
      </c>
    </row>
    <row r="1318" spans="1:13" s="81" customFormat="1" x14ac:dyDescent="0.25">
      <c r="A1318" s="79">
        <v>1315</v>
      </c>
      <c r="B1318" s="79">
        <v>75</v>
      </c>
      <c r="C1318" s="79">
        <v>75</v>
      </c>
      <c r="D1318" s="95"/>
      <c r="E1318" s="79">
        <v>1451.99804852291</v>
      </c>
      <c r="F1318" s="79">
        <v>89.104960773961977</v>
      </c>
      <c r="G1318" s="80">
        <v>26.693346764161308</v>
      </c>
      <c r="H1318" s="79">
        <v>-9.2754220143503314</v>
      </c>
      <c r="I1318" s="80">
        <v>2.5554904944089918</v>
      </c>
      <c r="J1318" s="104">
        <v>6</v>
      </c>
      <c r="K1318" s="104">
        <v>0.9377975040095603</v>
      </c>
      <c r="L1318" s="104">
        <v>2.64458896130696</v>
      </c>
      <c r="M1318" s="104">
        <v>11.57194763856694</v>
      </c>
    </row>
    <row r="1319" spans="1:13" s="81" customFormat="1" x14ac:dyDescent="0.25">
      <c r="A1319" s="79">
        <v>1316</v>
      </c>
      <c r="B1319" s="79">
        <v>75</v>
      </c>
      <c r="C1319" s="79">
        <v>75</v>
      </c>
      <c r="D1319" s="95"/>
      <c r="E1319" s="79">
        <v>1451.99804852291</v>
      </c>
      <c r="F1319" s="79">
        <v>89.078053447278918</v>
      </c>
      <c r="G1319" s="80">
        <v>14.479994237810759</v>
      </c>
      <c r="H1319" s="79">
        <v>-6.5671098034646072</v>
      </c>
      <c r="I1319" s="80">
        <v>-0.15282171647673251</v>
      </c>
      <c r="J1319" s="104">
        <v>6</v>
      </c>
      <c r="K1319" s="104">
        <v>0.50871487094767076</v>
      </c>
      <c r="L1319" s="104">
        <v>1.4345759360724319</v>
      </c>
      <c r="M1319" s="104">
        <v>4.1045781519859208</v>
      </c>
    </row>
    <row r="1320" spans="1:13" s="81" customFormat="1" x14ac:dyDescent="0.25">
      <c r="A1320" s="79">
        <v>1317</v>
      </c>
      <c r="B1320" s="79">
        <v>74</v>
      </c>
      <c r="C1320" s="79">
        <v>74</v>
      </c>
      <c r="D1320" s="95"/>
      <c r="E1320" s="79">
        <v>1432.638074542604</v>
      </c>
      <c r="F1320" s="79">
        <v>89.04509021943619</v>
      </c>
      <c r="G1320" s="80">
        <v>16.807785322877635</v>
      </c>
      <c r="H1320" s="79">
        <v>0</v>
      </c>
      <c r="I1320" s="80">
        <v>-6.7199315199413396</v>
      </c>
      <c r="J1320" s="104">
        <v>6</v>
      </c>
      <c r="K1320" s="104">
        <v>0.59049542430871771</v>
      </c>
      <c r="L1320" s="104">
        <v>1.665197096550584</v>
      </c>
      <c r="M1320" s="104">
        <v>5.6091276966413517</v>
      </c>
    </row>
    <row r="1321" spans="1:13" s="81" customFormat="1" x14ac:dyDescent="0.25">
      <c r="A1321" s="79">
        <v>1318</v>
      </c>
      <c r="B1321" s="79">
        <v>74</v>
      </c>
      <c r="C1321" s="79">
        <v>74</v>
      </c>
      <c r="D1321" s="95"/>
      <c r="E1321" s="79">
        <v>1432.638074542604</v>
      </c>
      <c r="F1321" s="79">
        <v>89.016112847647236</v>
      </c>
      <c r="G1321" s="80">
        <v>16.93657413046315</v>
      </c>
      <c r="H1321" s="79">
        <v>-8.4955300972194472</v>
      </c>
      <c r="I1321" s="80">
        <v>1.775598577278108</v>
      </c>
      <c r="J1321" s="104">
        <v>6</v>
      </c>
      <c r="K1321" s="104">
        <v>0.59502006572461619</v>
      </c>
      <c r="L1321" s="104">
        <v>1.677956585343418</v>
      </c>
      <c r="M1321" s="104">
        <v>5.6884801215728427</v>
      </c>
    </row>
    <row r="1322" spans="1:13" s="81" customFormat="1" x14ac:dyDescent="0.25">
      <c r="A1322" s="79">
        <v>1319</v>
      </c>
      <c r="B1322" s="79">
        <v>73</v>
      </c>
      <c r="C1322" s="79">
        <v>73</v>
      </c>
      <c r="D1322" s="95"/>
      <c r="E1322" s="79">
        <v>1413.278100562299</v>
      </c>
      <c r="F1322" s="79">
        <v>89.072007087204682</v>
      </c>
      <c r="G1322" s="80">
        <v>14.067255630559435</v>
      </c>
      <c r="H1322" s="79">
        <v>-6.5671098034646072</v>
      </c>
      <c r="I1322" s="80">
        <v>-0.15282171647673251</v>
      </c>
      <c r="J1322" s="104">
        <v>6</v>
      </c>
      <c r="K1322" s="104">
        <v>0.49421443235117568</v>
      </c>
      <c r="L1322" s="104">
        <v>1.393684699230316</v>
      </c>
      <c r="M1322" s="104">
        <v>3.9794167395094231</v>
      </c>
    </row>
    <row r="1323" spans="1:13" s="81" customFormat="1" x14ac:dyDescent="0.25">
      <c r="A1323" s="79">
        <v>1320</v>
      </c>
      <c r="B1323" s="79">
        <v>73</v>
      </c>
      <c r="C1323" s="79">
        <v>73</v>
      </c>
      <c r="D1323" s="95"/>
      <c r="E1323" s="79">
        <v>1413.278100562299</v>
      </c>
      <c r="F1323" s="79">
        <v>89.002088571912992</v>
      </c>
      <c r="G1323" s="80">
        <v>23.738767095138265</v>
      </c>
      <c r="H1323" s="79">
        <v>-9.2754220143503314</v>
      </c>
      <c r="I1323" s="80">
        <v>2.5554904944089918</v>
      </c>
      <c r="J1323" s="104">
        <v>6</v>
      </c>
      <c r="K1323" s="104">
        <v>0.83399645337744932</v>
      </c>
      <c r="L1323" s="104">
        <v>2.3518699985244069</v>
      </c>
      <c r="M1323" s="104">
        <v>9.8936347280391264</v>
      </c>
    </row>
    <row r="1324" spans="1:13" s="81" customFormat="1" x14ac:dyDescent="0.25">
      <c r="A1324" s="79">
        <v>1321</v>
      </c>
      <c r="B1324" s="79">
        <v>73</v>
      </c>
      <c r="C1324" s="79">
        <v>73</v>
      </c>
      <c r="D1324" s="95"/>
      <c r="E1324" s="79">
        <v>1413.278100562299</v>
      </c>
      <c r="F1324" s="79">
        <v>89.051468545280926</v>
      </c>
      <c r="G1324" s="80">
        <v>29.105721824501394</v>
      </c>
      <c r="H1324" s="79">
        <v>-8.904204592293679</v>
      </c>
      <c r="I1324" s="80">
        <v>2.1842730723523389</v>
      </c>
      <c r="J1324" s="104">
        <v>6</v>
      </c>
      <c r="K1324" s="104">
        <v>1.02254968328141</v>
      </c>
      <c r="L1324" s="104">
        <v>2.883590106853577</v>
      </c>
      <c r="M1324" s="104">
        <v>13.108827774323791</v>
      </c>
    </row>
    <row r="1325" spans="1:13" s="81" customFormat="1" x14ac:dyDescent="0.25">
      <c r="A1325" s="79">
        <v>1322</v>
      </c>
      <c r="B1325" s="79">
        <v>74</v>
      </c>
      <c r="C1325" s="79">
        <v>74</v>
      </c>
      <c r="D1325" s="95"/>
      <c r="E1325" s="79">
        <v>1432.638074542604</v>
      </c>
      <c r="F1325" s="79">
        <v>89.019332074203675</v>
      </c>
      <c r="G1325" s="80">
        <v>40.934340201062568</v>
      </c>
      <c r="H1325" s="79">
        <v>-9.1512376462854359</v>
      </c>
      <c r="I1325" s="80">
        <v>2.4313061263440958</v>
      </c>
      <c r="J1325" s="104">
        <v>6</v>
      </c>
      <c r="K1325" s="104">
        <v>1.438115737528082</v>
      </c>
      <c r="L1325" s="104">
        <v>4.0554863798291896</v>
      </c>
      <c r="M1325" s="104">
        <v>20.002197556622558</v>
      </c>
    </row>
    <row r="1326" spans="1:13" s="81" customFormat="1" x14ac:dyDescent="0.25">
      <c r="A1326" s="79">
        <v>1323</v>
      </c>
      <c r="B1326" s="79">
        <v>75</v>
      </c>
      <c r="C1326" s="79">
        <v>75</v>
      </c>
      <c r="D1326" s="95"/>
      <c r="E1326" s="79">
        <v>1451.99804852291</v>
      </c>
      <c r="F1326" s="79">
        <v>89.097123232589013</v>
      </c>
      <c r="G1326" s="80">
        <v>34.572435651192293</v>
      </c>
      <c r="H1326" s="79">
        <v>0</v>
      </c>
      <c r="I1326" s="80">
        <v>-6.7199315199413396</v>
      </c>
      <c r="J1326" s="104">
        <v>6</v>
      </c>
      <c r="K1326" s="104">
        <v>1.2146076753758439</v>
      </c>
      <c r="L1326" s="104">
        <v>3.4251936445598798</v>
      </c>
      <c r="M1326" s="104">
        <v>16.261870198793801</v>
      </c>
    </row>
    <row r="1327" spans="1:13" s="81" customFormat="1" x14ac:dyDescent="0.25">
      <c r="A1327" s="79">
        <v>1324</v>
      </c>
      <c r="B1327" s="79">
        <v>76</v>
      </c>
      <c r="C1327" s="79">
        <v>76</v>
      </c>
      <c r="D1327" s="95"/>
      <c r="E1327" s="79">
        <v>1471.3580225032149</v>
      </c>
      <c r="F1327" s="79">
        <v>89.089624792420352</v>
      </c>
      <c r="G1327" s="80">
        <v>52.114411763470912</v>
      </c>
      <c r="H1327" s="79">
        <v>-14.543447664847511</v>
      </c>
      <c r="I1327" s="80">
        <v>7.8235161449061676</v>
      </c>
      <c r="J1327" s="104">
        <v>6</v>
      </c>
      <c r="K1327" s="104">
        <v>1.8308968787805371</v>
      </c>
      <c r="L1327" s="104">
        <v>5.1631291981611138</v>
      </c>
      <c r="M1327" s="104">
        <v>26.33696335754496</v>
      </c>
    </row>
    <row r="1328" spans="1:13" s="81" customFormat="1" x14ac:dyDescent="0.25">
      <c r="A1328" s="79">
        <v>1325</v>
      </c>
      <c r="B1328" s="79">
        <v>78.19897460937473</v>
      </c>
      <c r="C1328" s="79">
        <v>78.19897460937473</v>
      </c>
      <c r="D1328" s="95"/>
      <c r="E1328" s="79">
        <v>1513.930113724062</v>
      </c>
      <c r="F1328" s="79">
        <v>88.969418660367893</v>
      </c>
      <c r="G1328" s="80">
        <v>50.196582056439297</v>
      </c>
      <c r="H1328" s="79">
        <v>-8.0602096993163936</v>
      </c>
      <c r="I1328" s="80">
        <v>1.340278179375054</v>
      </c>
      <c r="J1328" s="104">
        <v>6</v>
      </c>
      <c r="K1328" s="104">
        <v>1.7635191936869481</v>
      </c>
      <c r="L1328" s="104">
        <v>4.9731241261971926</v>
      </c>
      <c r="M1328" s="104">
        <v>25.22250740663042</v>
      </c>
    </row>
    <row r="1329" spans="1:13" s="81" customFormat="1" x14ac:dyDescent="0.25">
      <c r="A1329" s="79">
        <v>1326</v>
      </c>
      <c r="B1329" s="79">
        <v>79</v>
      </c>
      <c r="C1329" s="79">
        <v>79</v>
      </c>
      <c r="D1329" s="95"/>
      <c r="E1329" s="79">
        <v>1529.437944444132</v>
      </c>
      <c r="F1329" s="79">
        <v>88.943495220219702</v>
      </c>
      <c r="G1329" s="80">
        <v>39.119665707705124</v>
      </c>
      <c r="H1329" s="79">
        <v>0</v>
      </c>
      <c r="I1329" s="80">
        <v>-6.7199315199413396</v>
      </c>
      <c r="J1329" s="104">
        <v>6</v>
      </c>
      <c r="K1329" s="104">
        <v>1.3743621278553799</v>
      </c>
      <c r="L1329" s="104">
        <v>3.8757012005521712</v>
      </c>
      <c r="M1329" s="104">
        <v>18.787600383254741</v>
      </c>
    </row>
    <row r="1330" spans="1:13" s="81" customFormat="1" x14ac:dyDescent="0.25">
      <c r="A1330" s="79">
        <v>1327</v>
      </c>
      <c r="B1330" s="79">
        <v>80</v>
      </c>
      <c r="C1330" s="79">
        <v>80</v>
      </c>
      <c r="D1330" s="95"/>
      <c r="E1330" s="79">
        <v>1548.7979184244371</v>
      </c>
      <c r="F1330" s="79">
        <v>89.076323930398289</v>
      </c>
      <c r="G1330" s="80">
        <v>33.207891335154933</v>
      </c>
      <c r="H1330" s="79">
        <v>-0.72156356599881277</v>
      </c>
      <c r="I1330" s="80">
        <v>-5.9983679539425268</v>
      </c>
      <c r="J1330" s="104">
        <v>6</v>
      </c>
      <c r="K1330" s="104">
        <v>1.1666681545283359</v>
      </c>
      <c r="L1330" s="104">
        <v>3.2900041957699071</v>
      </c>
      <c r="M1330" s="104">
        <v>15.237415444659581</v>
      </c>
    </row>
    <row r="1331" spans="1:13" s="81" customFormat="1" x14ac:dyDescent="0.25">
      <c r="A1331" s="79">
        <v>1328</v>
      </c>
      <c r="B1331" s="79">
        <v>80</v>
      </c>
      <c r="C1331" s="79">
        <v>80</v>
      </c>
      <c r="D1331" s="95"/>
      <c r="E1331" s="79">
        <v>1548.7979184244371</v>
      </c>
      <c r="F1331" s="79">
        <v>89.065017709780221</v>
      </c>
      <c r="G1331" s="80">
        <v>34.417495492931899</v>
      </c>
      <c r="H1331" s="79">
        <v>-9.2292438855627221</v>
      </c>
      <c r="I1331" s="80">
        <v>2.509312365621382</v>
      </c>
      <c r="J1331" s="104">
        <v>6</v>
      </c>
      <c r="K1331" s="104">
        <v>1.209164278001539</v>
      </c>
      <c r="L1331" s="104">
        <v>3.4098432639643388</v>
      </c>
      <c r="M1331" s="104">
        <v>15.9603141986453</v>
      </c>
    </row>
    <row r="1332" spans="1:13" s="81" customFormat="1" x14ac:dyDescent="0.25">
      <c r="A1332" s="79">
        <v>1329</v>
      </c>
      <c r="B1332" s="79">
        <v>81</v>
      </c>
      <c r="C1332" s="79">
        <v>81</v>
      </c>
      <c r="D1332" s="95"/>
      <c r="E1332" s="79">
        <v>1568.1578924047431</v>
      </c>
      <c r="F1332" s="79">
        <v>89.02576394402179</v>
      </c>
      <c r="G1332" s="80">
        <v>38.154574886194823</v>
      </c>
      <c r="H1332" s="79">
        <v>-7.8615391883051879</v>
      </c>
      <c r="I1332" s="80">
        <v>1.1416076683638481</v>
      </c>
      <c r="J1332" s="104">
        <v>6</v>
      </c>
      <c r="K1332" s="104">
        <v>1.34045630961718</v>
      </c>
      <c r="L1332" s="104">
        <v>3.7800867931204478</v>
      </c>
      <c r="M1332" s="104">
        <v>18.13855869204442</v>
      </c>
    </row>
    <row r="1333" spans="1:13" s="81" customFormat="1" x14ac:dyDescent="0.25">
      <c r="A1333" s="79">
        <v>1330</v>
      </c>
      <c r="B1333" s="79">
        <v>81</v>
      </c>
      <c r="C1333" s="79">
        <v>81</v>
      </c>
      <c r="D1333" s="95"/>
      <c r="E1333" s="79">
        <v>1568.1578924047431</v>
      </c>
      <c r="F1333" s="79">
        <v>89.14523821295063</v>
      </c>
      <c r="G1333" s="80">
        <v>25.165689591259998</v>
      </c>
      <c r="H1333" s="79">
        <v>-9.2754220143503314</v>
      </c>
      <c r="I1333" s="80">
        <v>2.5554904944089918</v>
      </c>
      <c r="J1333" s="104">
        <v>6</v>
      </c>
      <c r="K1333" s="104">
        <v>0.88412746044452428</v>
      </c>
      <c r="L1333" s="104">
        <v>2.4932394384535579</v>
      </c>
      <c r="M1333" s="104">
        <v>10.31617194703875</v>
      </c>
    </row>
    <row r="1334" spans="1:13" s="81" customFormat="1" x14ac:dyDescent="0.25">
      <c r="A1334" s="79">
        <v>1331</v>
      </c>
      <c r="B1334" s="79">
        <v>81</v>
      </c>
      <c r="C1334" s="79">
        <v>81</v>
      </c>
      <c r="D1334" s="95"/>
      <c r="E1334" s="79">
        <v>1568.1578924047431</v>
      </c>
      <c r="F1334" s="79">
        <v>88.976529403504841</v>
      </c>
      <c r="G1334" s="80">
        <v>27.795866226770244</v>
      </c>
      <c r="H1334" s="79">
        <v>-9.2754220143503314</v>
      </c>
      <c r="I1334" s="80">
        <v>2.5554904944089918</v>
      </c>
      <c r="J1334" s="104">
        <v>6</v>
      </c>
      <c r="K1334" s="104">
        <v>0.97653150051032134</v>
      </c>
      <c r="L1334" s="104">
        <v>2.7538188314391059</v>
      </c>
      <c r="M1334" s="104">
        <v>11.920468328848891</v>
      </c>
    </row>
    <row r="1335" spans="1:13" s="81" customFormat="1" x14ac:dyDescent="0.25">
      <c r="A1335" s="79">
        <v>1332</v>
      </c>
      <c r="B1335" s="79">
        <v>81</v>
      </c>
      <c r="C1335" s="79">
        <v>81</v>
      </c>
      <c r="D1335" s="95"/>
      <c r="E1335" s="79">
        <v>1568.1578924047431</v>
      </c>
      <c r="F1335" s="79">
        <v>89.024761519077316</v>
      </c>
      <c r="G1335" s="80">
        <v>29.866460782266184</v>
      </c>
      <c r="H1335" s="79">
        <v>-0.72156356599881277</v>
      </c>
      <c r="I1335" s="80">
        <v>-5.9983679539425268</v>
      </c>
      <c r="J1335" s="104">
        <v>6</v>
      </c>
      <c r="K1335" s="104">
        <v>1.0492761594366029</v>
      </c>
      <c r="L1335" s="104">
        <v>2.9589587696112201</v>
      </c>
      <c r="M1335" s="104">
        <v>13.17618870387588</v>
      </c>
    </row>
    <row r="1336" spans="1:13" s="81" customFormat="1" x14ac:dyDescent="0.25">
      <c r="A1336" s="79">
        <v>1333</v>
      </c>
      <c r="B1336" s="79">
        <v>81</v>
      </c>
      <c r="C1336" s="79">
        <v>81</v>
      </c>
      <c r="D1336" s="95"/>
      <c r="E1336" s="79">
        <v>1568.1578924047431</v>
      </c>
      <c r="F1336" s="79">
        <v>89.127671548544882</v>
      </c>
      <c r="G1336" s="80">
        <v>18.121060286900423</v>
      </c>
      <c r="H1336" s="79">
        <v>-7.1358649969080883</v>
      </c>
      <c r="I1336" s="80">
        <v>0.41593347696674859</v>
      </c>
      <c r="J1336" s="104">
        <v>6</v>
      </c>
      <c r="K1336" s="104">
        <v>0.63663373713325844</v>
      </c>
      <c r="L1336" s="104">
        <v>1.7953071387157891</v>
      </c>
      <c r="M1336" s="104">
        <v>5.9684477702543726</v>
      </c>
    </row>
    <row r="1337" spans="1:13" s="81" customFormat="1" x14ac:dyDescent="0.25">
      <c r="A1337" s="79">
        <v>1334</v>
      </c>
      <c r="B1337" s="79">
        <v>80</v>
      </c>
      <c r="C1337" s="79">
        <v>80</v>
      </c>
      <c r="D1337" s="95"/>
      <c r="E1337" s="79">
        <v>1548.7979184244371</v>
      </c>
      <c r="F1337" s="79">
        <v>89.060378284765818</v>
      </c>
      <c r="G1337" s="80">
        <v>17.554270011241499</v>
      </c>
      <c r="H1337" s="79">
        <v>-7.7091425119684907</v>
      </c>
      <c r="I1337" s="80">
        <v>0.98921099202715101</v>
      </c>
      <c r="J1337" s="104">
        <v>6</v>
      </c>
      <c r="K1337" s="104">
        <v>0.61672111581581945</v>
      </c>
      <c r="L1337" s="104">
        <v>1.7391535466006109</v>
      </c>
      <c r="M1337" s="104">
        <v>5.6830969709842822</v>
      </c>
    </row>
    <row r="1338" spans="1:13" s="81" customFormat="1" x14ac:dyDescent="0.25">
      <c r="A1338" s="79">
        <v>1335</v>
      </c>
      <c r="B1338" s="79">
        <v>80</v>
      </c>
      <c r="C1338" s="79">
        <v>80</v>
      </c>
      <c r="D1338" s="95"/>
      <c r="E1338" s="79">
        <v>1548.7979184244371</v>
      </c>
      <c r="F1338" s="79">
        <v>88.986938695828457</v>
      </c>
      <c r="G1338" s="80">
        <v>29.717001989759446</v>
      </c>
      <c r="H1338" s="79">
        <v>-9.2754220143503314</v>
      </c>
      <c r="I1338" s="80">
        <v>2.5554904944089918</v>
      </c>
      <c r="J1338" s="104">
        <v>6</v>
      </c>
      <c r="K1338" s="104">
        <v>1.044025334809648</v>
      </c>
      <c r="L1338" s="104">
        <v>2.944151444163206</v>
      </c>
      <c r="M1338" s="104">
        <v>13.138763529570239</v>
      </c>
    </row>
    <row r="1339" spans="1:13" s="81" customFormat="1" x14ac:dyDescent="0.25">
      <c r="A1339" s="79">
        <v>1336</v>
      </c>
      <c r="B1339" s="79">
        <v>80</v>
      </c>
      <c r="C1339" s="79">
        <v>80</v>
      </c>
      <c r="D1339" s="95"/>
      <c r="E1339" s="79">
        <v>1548.7979184244371</v>
      </c>
      <c r="F1339" s="79">
        <v>89.083702400137724</v>
      </c>
      <c r="G1339" s="80">
        <v>26.3885587630567</v>
      </c>
      <c r="H1339" s="79">
        <v>-9.2754220143503314</v>
      </c>
      <c r="I1339" s="80">
        <v>2.5554904944089918</v>
      </c>
      <c r="J1339" s="104">
        <v>6</v>
      </c>
      <c r="K1339" s="104">
        <v>0.927089613792073</v>
      </c>
      <c r="L1339" s="104">
        <v>2.6143927108936462</v>
      </c>
      <c r="M1339" s="104">
        <v>11.12064203762097</v>
      </c>
    </row>
    <row r="1340" spans="1:13" s="81" customFormat="1" x14ac:dyDescent="0.25">
      <c r="A1340" s="79">
        <v>1337</v>
      </c>
      <c r="B1340" s="79">
        <v>80</v>
      </c>
      <c r="C1340" s="79">
        <v>80</v>
      </c>
      <c r="D1340" s="95"/>
      <c r="E1340" s="79">
        <v>1548.7979184244371</v>
      </c>
      <c r="F1340" s="79">
        <v>89.006736171191875</v>
      </c>
      <c r="G1340" s="80">
        <v>27.162121586966403</v>
      </c>
      <c r="H1340" s="79">
        <v>-0.72156356599881277</v>
      </c>
      <c r="I1340" s="80">
        <v>-5.9983679539425268</v>
      </c>
      <c r="J1340" s="104">
        <v>6</v>
      </c>
      <c r="K1340" s="104">
        <v>0.95426662130134088</v>
      </c>
      <c r="L1340" s="104">
        <v>2.691031872069781</v>
      </c>
      <c r="M1340" s="104">
        <v>11.59116471214111</v>
      </c>
    </row>
    <row r="1341" spans="1:13" s="81" customFormat="1" x14ac:dyDescent="0.25">
      <c r="A1341" s="79">
        <v>1338</v>
      </c>
      <c r="B1341" s="79">
        <v>80</v>
      </c>
      <c r="C1341" s="79">
        <v>80</v>
      </c>
      <c r="D1341" s="95"/>
      <c r="E1341" s="79">
        <v>1548.7979184244371</v>
      </c>
      <c r="F1341" s="79">
        <v>89.048821961606052</v>
      </c>
      <c r="G1341" s="80">
        <v>26.50419337955676</v>
      </c>
      <c r="H1341" s="79">
        <v>-9.2754220143503314</v>
      </c>
      <c r="I1341" s="80">
        <v>2.5554904944089918</v>
      </c>
      <c r="J1341" s="104">
        <v>6</v>
      </c>
      <c r="K1341" s="104">
        <v>0.93115211879337367</v>
      </c>
      <c r="L1341" s="104">
        <v>2.625848974997314</v>
      </c>
      <c r="M1341" s="104">
        <v>11.191034667853019</v>
      </c>
    </row>
    <row r="1342" spans="1:13" s="81" customFormat="1" x14ac:dyDescent="0.25">
      <c r="A1342" s="79">
        <v>1339</v>
      </c>
      <c r="B1342" s="79">
        <v>79.953613281250057</v>
      </c>
      <c r="C1342" s="79">
        <v>79.953613281250057</v>
      </c>
      <c r="D1342" s="95"/>
      <c r="E1342" s="79">
        <v>1547.899872756406</v>
      </c>
      <c r="F1342" s="79">
        <v>88.975268435734307</v>
      </c>
      <c r="G1342" s="80">
        <v>27.107291831212223</v>
      </c>
      <c r="H1342" s="79">
        <v>-9.2754220143503314</v>
      </c>
      <c r="I1342" s="80">
        <v>2.5554904944089918</v>
      </c>
      <c r="J1342" s="104">
        <v>6</v>
      </c>
      <c r="K1342" s="104">
        <v>0.95234032826113046</v>
      </c>
      <c r="L1342" s="104">
        <v>2.6855997256963882</v>
      </c>
      <c r="M1342" s="104">
        <v>11.56042872040771</v>
      </c>
    </row>
    <row r="1343" spans="1:13" s="81" customFormat="1" x14ac:dyDescent="0.25">
      <c r="A1343" s="79">
        <v>1340</v>
      </c>
      <c r="B1343" s="79">
        <v>80</v>
      </c>
      <c r="C1343" s="79">
        <v>80</v>
      </c>
      <c r="D1343" s="95"/>
      <c r="E1343" s="79">
        <v>1548.7979184244371</v>
      </c>
      <c r="F1343" s="79">
        <v>89.017354226148484</v>
      </c>
      <c r="G1343" s="80">
        <v>27.668055564117644</v>
      </c>
      <c r="H1343" s="79">
        <v>-9.2754220143503314</v>
      </c>
      <c r="I1343" s="80">
        <v>2.5554904944089918</v>
      </c>
      <c r="J1343" s="104">
        <v>6</v>
      </c>
      <c r="K1343" s="104">
        <v>0.97204122353305056</v>
      </c>
      <c r="L1343" s="104">
        <v>2.7411562503632019</v>
      </c>
      <c r="M1343" s="104">
        <v>11.898412556126029</v>
      </c>
    </row>
    <row r="1344" spans="1:13" s="81" customFormat="1" x14ac:dyDescent="0.25">
      <c r="A1344" s="79">
        <v>1341</v>
      </c>
      <c r="B1344" s="79">
        <v>80</v>
      </c>
      <c r="C1344" s="79">
        <v>80</v>
      </c>
      <c r="D1344" s="95"/>
      <c r="E1344" s="79">
        <v>1548.7979184244371</v>
      </c>
      <c r="F1344" s="79">
        <v>89.080611283681037</v>
      </c>
      <c r="G1344" s="80">
        <v>26.724612279763498</v>
      </c>
      <c r="H1344" s="79">
        <v>-0.72156356599881277</v>
      </c>
      <c r="I1344" s="80">
        <v>-5.9983679539425268</v>
      </c>
      <c r="J1344" s="104">
        <v>6</v>
      </c>
      <c r="K1344" s="104">
        <v>0.93889593212171718</v>
      </c>
      <c r="L1344" s="104">
        <v>2.6476865285832418</v>
      </c>
      <c r="M1344" s="104">
        <v>11.32515888391042</v>
      </c>
    </row>
    <row r="1345" spans="1:13" s="81" customFormat="1" x14ac:dyDescent="0.25">
      <c r="A1345" s="79">
        <v>1342</v>
      </c>
      <c r="B1345" s="79">
        <v>80</v>
      </c>
      <c r="C1345" s="79">
        <v>80</v>
      </c>
      <c r="D1345" s="95"/>
      <c r="E1345" s="79">
        <v>1548.7979184244371</v>
      </c>
      <c r="F1345" s="79">
        <v>89.094819881175653</v>
      </c>
      <c r="G1345" s="80">
        <v>26.680901709645433</v>
      </c>
      <c r="H1345" s="79">
        <v>-0.72156356599881277</v>
      </c>
      <c r="I1345" s="80">
        <v>-5.9983679539425268</v>
      </c>
      <c r="J1345" s="104">
        <v>6</v>
      </c>
      <c r="K1345" s="104">
        <v>0.93736028116278269</v>
      </c>
      <c r="L1345" s="104">
        <v>2.6433559928790471</v>
      </c>
      <c r="M1345" s="104">
        <v>11.29856696671952</v>
      </c>
    </row>
    <row r="1346" spans="1:13" s="81" customFormat="1" x14ac:dyDescent="0.25">
      <c r="A1346" s="79">
        <v>1343</v>
      </c>
      <c r="B1346" s="79">
        <v>80</v>
      </c>
      <c r="C1346" s="79">
        <v>80</v>
      </c>
      <c r="D1346" s="95"/>
      <c r="E1346" s="79">
        <v>1548.7979184244371</v>
      </c>
      <c r="F1346" s="79">
        <v>89.067213551361988</v>
      </c>
      <c r="G1346" s="80">
        <v>27.799522489013697</v>
      </c>
      <c r="H1346" s="79">
        <v>-9.2754220143503314</v>
      </c>
      <c r="I1346" s="80">
        <v>2.5554904944089918</v>
      </c>
      <c r="J1346" s="104">
        <v>6</v>
      </c>
      <c r="K1346" s="104">
        <v>0.97665995325310417</v>
      </c>
      <c r="L1346" s="104">
        <v>2.7541810681737542</v>
      </c>
      <c r="M1346" s="104">
        <v>11.97818765920476</v>
      </c>
    </row>
    <row r="1347" spans="1:13" s="81" customFormat="1" x14ac:dyDescent="0.25">
      <c r="A1347" s="79">
        <v>1344</v>
      </c>
      <c r="B1347" s="79">
        <v>80</v>
      </c>
      <c r="C1347" s="79">
        <v>80</v>
      </c>
      <c r="D1347" s="95"/>
      <c r="E1347" s="79">
        <v>1548.7979184244371</v>
      </c>
      <c r="F1347" s="79">
        <v>88.995844007530522</v>
      </c>
      <c r="G1347" s="80">
        <v>24.554041297847775</v>
      </c>
      <c r="H1347" s="79">
        <v>-9.2754220143503314</v>
      </c>
      <c r="I1347" s="80">
        <v>2.5554904944089918</v>
      </c>
      <c r="J1347" s="104">
        <v>6</v>
      </c>
      <c r="K1347" s="104">
        <v>0.86263887574356757</v>
      </c>
      <c r="L1347" s="104">
        <v>2.4326416295968598</v>
      </c>
      <c r="M1347" s="104">
        <v>10.001178788657491</v>
      </c>
    </row>
    <row r="1348" spans="1:13" s="81" customFormat="1" x14ac:dyDescent="0.25">
      <c r="A1348" s="79">
        <v>1345</v>
      </c>
      <c r="B1348" s="79">
        <v>80</v>
      </c>
      <c r="C1348" s="79">
        <v>80</v>
      </c>
      <c r="D1348" s="95"/>
      <c r="E1348" s="79">
        <v>1548.7979184244371</v>
      </c>
      <c r="F1348" s="79">
        <v>89.166317747306323</v>
      </c>
      <c r="G1348" s="80">
        <v>36.802287167981405</v>
      </c>
      <c r="H1348" s="79">
        <v>-7.8615391883051879</v>
      </c>
      <c r="I1348" s="80">
        <v>1.1416076683638481</v>
      </c>
      <c r="J1348" s="104">
        <v>6</v>
      </c>
      <c r="K1348" s="104">
        <v>1.292947390707619</v>
      </c>
      <c r="L1348" s="104">
        <v>3.646111641795486</v>
      </c>
      <c r="M1348" s="104">
        <v>17.379074421098672</v>
      </c>
    </row>
    <row r="1349" spans="1:13" s="81" customFormat="1" x14ac:dyDescent="0.25">
      <c r="A1349" s="79">
        <v>1346</v>
      </c>
      <c r="B1349" s="79">
        <v>81</v>
      </c>
      <c r="C1349" s="79">
        <v>81</v>
      </c>
      <c r="D1349" s="95"/>
      <c r="E1349" s="79">
        <v>1568.1578924047431</v>
      </c>
      <c r="F1349" s="79">
        <v>89.124011362396018</v>
      </c>
      <c r="G1349" s="80">
        <v>37.51485705811151</v>
      </c>
      <c r="H1349" s="79">
        <v>-7.8615391883051879</v>
      </c>
      <c r="I1349" s="80">
        <v>1.1416076683638481</v>
      </c>
      <c r="J1349" s="104">
        <v>6</v>
      </c>
      <c r="K1349" s="104">
        <v>1.317981578825745</v>
      </c>
      <c r="L1349" s="104">
        <v>3.7167080522885989</v>
      </c>
      <c r="M1349" s="104">
        <v>17.759185103393591</v>
      </c>
    </row>
    <row r="1350" spans="1:13" s="81" customFormat="1" x14ac:dyDescent="0.25">
      <c r="A1350" s="79">
        <v>1347</v>
      </c>
      <c r="B1350" s="79">
        <v>81</v>
      </c>
      <c r="C1350" s="79">
        <v>81</v>
      </c>
      <c r="D1350" s="95"/>
      <c r="E1350" s="79">
        <v>1568.1578924047431</v>
      </c>
      <c r="F1350" s="79">
        <v>89.087851302644012</v>
      </c>
      <c r="G1350" s="80">
        <v>25.250785325577841</v>
      </c>
      <c r="H1350" s="79">
        <v>-9.2754220143503314</v>
      </c>
      <c r="I1350" s="80">
        <v>2.5554904944089918</v>
      </c>
      <c r="J1350" s="104">
        <v>6</v>
      </c>
      <c r="K1350" s="104">
        <v>0.88711706560532322</v>
      </c>
      <c r="L1350" s="104">
        <v>2.5016701250070108</v>
      </c>
      <c r="M1350" s="104">
        <v>10.3682381630812</v>
      </c>
    </row>
    <row r="1351" spans="1:13" s="81" customFormat="1" x14ac:dyDescent="0.25">
      <c r="A1351" s="79">
        <v>1348</v>
      </c>
      <c r="B1351" s="79">
        <v>81</v>
      </c>
      <c r="C1351" s="79">
        <v>81</v>
      </c>
      <c r="D1351" s="95"/>
      <c r="E1351" s="79">
        <v>1568.1578924047431</v>
      </c>
      <c r="F1351" s="79">
        <v>89.022267937905966</v>
      </c>
      <c r="G1351" s="80">
        <v>27.78334700293863</v>
      </c>
      <c r="H1351" s="79">
        <v>-0.72156356599881277</v>
      </c>
      <c r="I1351" s="80">
        <v>-5.9983679539425268</v>
      </c>
      <c r="J1351" s="104">
        <v>6</v>
      </c>
      <c r="K1351" s="104">
        <v>0.97609167192812241</v>
      </c>
      <c r="L1351" s="104">
        <v>2.752578514837305</v>
      </c>
      <c r="M1351" s="104">
        <v>11.91285655777896</v>
      </c>
    </row>
    <row r="1352" spans="1:13" s="81" customFormat="1" x14ac:dyDescent="0.25">
      <c r="A1352" s="79">
        <v>1349</v>
      </c>
      <c r="B1352" s="79">
        <v>81</v>
      </c>
      <c r="C1352" s="79">
        <v>81</v>
      </c>
      <c r="D1352" s="95"/>
      <c r="E1352" s="79">
        <v>1568.1578924047431</v>
      </c>
      <c r="F1352" s="79">
        <v>89.07050005347844</v>
      </c>
      <c r="G1352" s="80">
        <v>28.945418531136628</v>
      </c>
      <c r="H1352" s="79">
        <v>-9.2754220143503314</v>
      </c>
      <c r="I1352" s="80">
        <v>2.5554904944089918</v>
      </c>
      <c r="J1352" s="104">
        <v>6</v>
      </c>
      <c r="K1352" s="104">
        <v>1.016917866869246</v>
      </c>
      <c r="L1352" s="104">
        <v>2.867708384571273</v>
      </c>
      <c r="M1352" s="104">
        <v>12.618408085461279</v>
      </c>
    </row>
    <row r="1353" spans="1:13" s="81" customFormat="1" x14ac:dyDescent="0.25">
      <c r="A1353" s="79">
        <v>1350</v>
      </c>
      <c r="B1353" s="79">
        <v>81</v>
      </c>
      <c r="C1353" s="79">
        <v>81</v>
      </c>
      <c r="D1353" s="95"/>
      <c r="E1353" s="79">
        <v>1568.1578924047431</v>
      </c>
      <c r="F1353" s="79">
        <v>89.005276834805272</v>
      </c>
      <c r="G1353" s="80">
        <v>22.675968199552912</v>
      </c>
      <c r="H1353" s="79">
        <v>-9.2754220143503314</v>
      </c>
      <c r="I1353" s="80">
        <v>2.5554904944089918</v>
      </c>
      <c r="J1353" s="104">
        <v>6</v>
      </c>
      <c r="K1353" s="104">
        <v>0.79665793002367402</v>
      </c>
      <c r="L1353" s="104">
        <v>2.2465753626667611</v>
      </c>
      <c r="M1353" s="104">
        <v>8.7880464497514943</v>
      </c>
    </row>
    <row r="1354" spans="1:13" s="81" customFormat="1" x14ac:dyDescent="0.25">
      <c r="A1354" s="79">
        <v>1351</v>
      </c>
      <c r="B1354" s="79">
        <v>80</v>
      </c>
      <c r="C1354" s="79">
        <v>80</v>
      </c>
      <c r="D1354" s="95"/>
      <c r="E1354" s="79">
        <v>1548.7979184244371</v>
      </c>
      <c r="F1354" s="79">
        <v>89.093723988069897</v>
      </c>
      <c r="G1354" s="80">
        <v>3.9921291931407206</v>
      </c>
      <c r="H1354" s="79">
        <v>-23.768053388890991</v>
      </c>
      <c r="I1354" s="80">
        <v>17.04812186894965</v>
      </c>
      <c r="J1354" s="104">
        <v>6</v>
      </c>
      <c r="K1354" s="104">
        <v>0.1402525065922994</v>
      </c>
      <c r="L1354" s="104">
        <v>0.39551206859028432</v>
      </c>
      <c r="M1354" s="104">
        <v>-2.893683023326636</v>
      </c>
    </row>
    <row r="1355" spans="1:13" s="81" customFormat="1" x14ac:dyDescent="0.25">
      <c r="A1355" s="79">
        <v>1352</v>
      </c>
      <c r="B1355" s="79">
        <v>78</v>
      </c>
      <c r="C1355" s="79">
        <v>78</v>
      </c>
      <c r="D1355" s="95"/>
      <c r="E1355" s="79">
        <v>1510.077970463826</v>
      </c>
      <c r="F1355" s="79">
        <v>88.968145886388811</v>
      </c>
      <c r="G1355" s="80">
        <v>0</v>
      </c>
      <c r="H1355" s="79">
        <v>-2.493942640690809</v>
      </c>
      <c r="I1355" s="80">
        <v>-4.2259888792505311</v>
      </c>
      <c r="J1355" s="104">
        <v>6</v>
      </c>
      <c r="K1355" s="104">
        <v>0</v>
      </c>
      <c r="L1355" s="104">
        <v>0</v>
      </c>
      <c r="M1355" s="104">
        <v>-3.0535362472360612</v>
      </c>
    </row>
    <row r="1356" spans="1:13" s="81" customFormat="1" x14ac:dyDescent="0.25">
      <c r="A1356" s="79">
        <v>1353</v>
      </c>
      <c r="B1356" s="79">
        <v>77</v>
      </c>
      <c r="C1356" s="79">
        <v>77</v>
      </c>
      <c r="D1356" s="95"/>
      <c r="E1356" s="79">
        <v>1490.7179964835209</v>
      </c>
      <c r="F1356" s="79">
        <v>88.931704135427651</v>
      </c>
      <c r="G1356" s="80">
        <v>17.364233838126218</v>
      </c>
      <c r="H1356" s="79">
        <v>0</v>
      </c>
      <c r="I1356" s="80">
        <v>-6.7199315199413396</v>
      </c>
      <c r="J1356" s="104">
        <v>6</v>
      </c>
      <c r="K1356" s="104">
        <v>0.61004471624728296</v>
      </c>
      <c r="L1356" s="104">
        <v>1.720326099817338</v>
      </c>
      <c r="M1356" s="104">
        <v>5.7626374450354616</v>
      </c>
    </row>
    <row r="1357" spans="1:13" s="81" customFormat="1" x14ac:dyDescent="0.25">
      <c r="A1357" s="79">
        <v>1354</v>
      </c>
      <c r="B1357" s="79">
        <v>76</v>
      </c>
      <c r="C1357" s="79">
        <v>76</v>
      </c>
      <c r="D1357" s="95"/>
      <c r="E1357" s="79">
        <v>1471.3580225032149</v>
      </c>
      <c r="F1357" s="79">
        <v>88.955487570284063</v>
      </c>
      <c r="G1357" s="80">
        <v>0</v>
      </c>
      <c r="H1357" s="79">
        <v>-37.93436397876463</v>
      </c>
      <c r="I1357" s="80">
        <v>31.214432458823289</v>
      </c>
      <c r="J1357" s="104">
        <v>6</v>
      </c>
      <c r="K1357" s="104">
        <v>0</v>
      </c>
      <c r="L1357" s="104">
        <v>0</v>
      </c>
      <c r="M1357" s="104">
        <v>-5.054937984707025</v>
      </c>
    </row>
    <row r="1358" spans="1:13" s="81" customFormat="1" x14ac:dyDescent="0.25">
      <c r="A1358" s="79">
        <v>1355</v>
      </c>
      <c r="B1358" s="79">
        <v>73.114990234376208</v>
      </c>
      <c r="C1358" s="79">
        <v>73.114990234376208</v>
      </c>
      <c r="D1358" s="95"/>
      <c r="E1358" s="79">
        <v>1415.5043085078109</v>
      </c>
      <c r="F1358" s="79">
        <v>88.948204437738696</v>
      </c>
      <c r="G1358" s="80">
        <v>0</v>
      </c>
      <c r="H1358" s="79">
        <v>-9.6943646123945957</v>
      </c>
      <c r="I1358" s="80">
        <v>2.974433092453256</v>
      </c>
      <c r="J1358" s="104">
        <v>6</v>
      </c>
      <c r="K1358" s="104">
        <v>0</v>
      </c>
      <c r="L1358" s="104">
        <v>0</v>
      </c>
      <c r="M1358" s="104">
        <v>-4.8327879960087587</v>
      </c>
    </row>
    <row r="1359" spans="1:13" s="81" customFormat="1" x14ac:dyDescent="0.25">
      <c r="A1359" s="79">
        <v>1356</v>
      </c>
      <c r="B1359" s="79">
        <v>72</v>
      </c>
      <c r="C1359" s="79">
        <v>72</v>
      </c>
      <c r="D1359" s="95"/>
      <c r="E1359" s="79">
        <v>1393.9181265819941</v>
      </c>
      <c r="F1359" s="79">
        <v>88.930743317705264</v>
      </c>
      <c r="G1359" s="80">
        <v>13.119441265016359</v>
      </c>
      <c r="H1359" s="79">
        <v>-0.21611573953594099</v>
      </c>
      <c r="I1359" s="80">
        <v>-6.5038157804053984</v>
      </c>
      <c r="J1359" s="104">
        <v>6</v>
      </c>
      <c r="K1359" s="104">
        <v>0.46091557499455188</v>
      </c>
      <c r="L1359" s="104">
        <v>1.299781921484636</v>
      </c>
      <c r="M1359" s="104">
        <v>3.457073842601623</v>
      </c>
    </row>
    <row r="1360" spans="1:13" s="81" customFormat="1" x14ac:dyDescent="0.25">
      <c r="A1360" s="79">
        <v>1357</v>
      </c>
      <c r="B1360" s="79">
        <v>71</v>
      </c>
      <c r="C1360" s="79">
        <v>71</v>
      </c>
      <c r="D1360" s="95"/>
      <c r="E1360" s="79">
        <v>1374.5581526016881</v>
      </c>
      <c r="F1360" s="79">
        <v>89.013989812890387</v>
      </c>
      <c r="G1360" s="80">
        <v>5.7363472643162448</v>
      </c>
      <c r="H1360" s="79">
        <v>-28.04464409331344</v>
      </c>
      <c r="I1360" s="80">
        <v>21.3247125733721</v>
      </c>
      <c r="J1360" s="104">
        <v>6</v>
      </c>
      <c r="K1360" s="104">
        <v>0.20153082317240359</v>
      </c>
      <c r="L1360" s="104">
        <v>0.56831692134617806</v>
      </c>
      <c r="M1360" s="104">
        <v>-1.0917774680507559</v>
      </c>
    </row>
    <row r="1361" spans="1:13" s="81" customFormat="1" x14ac:dyDescent="0.25">
      <c r="A1361" s="79">
        <v>1358</v>
      </c>
      <c r="B1361" s="79">
        <v>69</v>
      </c>
      <c r="C1361" s="79">
        <v>69</v>
      </c>
      <c r="D1361" s="95"/>
      <c r="E1361" s="79">
        <v>1335.838204641077</v>
      </c>
      <c r="F1361" s="79">
        <v>89.08782250663657</v>
      </c>
      <c r="G1361" s="80">
        <v>0</v>
      </c>
      <c r="H1361" s="79">
        <v>-22.27588827688481</v>
      </c>
      <c r="I1361" s="80">
        <v>15.55595675694347</v>
      </c>
      <c r="J1361" s="104">
        <v>6</v>
      </c>
      <c r="K1361" s="104">
        <v>0</v>
      </c>
      <c r="L1361" s="104">
        <v>0</v>
      </c>
      <c r="M1361" s="104">
        <v>-4.5219722547554806</v>
      </c>
    </row>
    <row r="1362" spans="1:13" s="81" customFormat="1" x14ac:dyDescent="0.25">
      <c r="A1362" s="79">
        <v>1359</v>
      </c>
      <c r="B1362" s="79">
        <v>66</v>
      </c>
      <c r="C1362" s="79">
        <v>66</v>
      </c>
      <c r="D1362" s="95"/>
      <c r="E1362" s="79">
        <v>1277.7582827001611</v>
      </c>
      <c r="F1362" s="79">
        <v>89.080850531409624</v>
      </c>
      <c r="G1362" s="80">
        <v>0</v>
      </c>
      <c r="H1362" s="79">
        <v>-8.3929727401393777</v>
      </c>
      <c r="I1362" s="80">
        <v>1.673041220198038</v>
      </c>
      <c r="J1362" s="104">
        <v>6</v>
      </c>
      <c r="K1362" s="104">
        <v>0</v>
      </c>
      <c r="L1362" s="104">
        <v>0</v>
      </c>
      <c r="M1362" s="104">
        <v>-4.299648342659097</v>
      </c>
    </row>
    <row r="1363" spans="1:13" s="81" customFormat="1" x14ac:dyDescent="0.25">
      <c r="A1363" s="79">
        <v>1360</v>
      </c>
      <c r="B1363" s="79">
        <v>64</v>
      </c>
      <c r="C1363" s="79">
        <v>64</v>
      </c>
      <c r="D1363" s="95"/>
      <c r="E1363" s="79">
        <v>1239.03833473955</v>
      </c>
      <c r="F1363" s="79">
        <v>89.071559873090692</v>
      </c>
      <c r="G1363" s="80">
        <v>0</v>
      </c>
      <c r="H1363" s="79">
        <v>-17.409177855826631</v>
      </c>
      <c r="I1363" s="80">
        <v>10.68924633588529</v>
      </c>
      <c r="J1363" s="104">
        <v>6</v>
      </c>
      <c r="K1363" s="104">
        <v>0</v>
      </c>
      <c r="L1363" s="104">
        <v>0</v>
      </c>
      <c r="M1363" s="104">
        <v>-4.1533469422750047</v>
      </c>
    </row>
    <row r="1364" spans="1:13" s="81" customFormat="1" x14ac:dyDescent="0.25">
      <c r="A1364" s="79">
        <v>1361</v>
      </c>
      <c r="B1364" s="79">
        <v>62</v>
      </c>
      <c r="C1364" s="79">
        <v>62</v>
      </c>
      <c r="D1364" s="95"/>
      <c r="E1364" s="79">
        <v>1200.3183867789389</v>
      </c>
      <c r="F1364" s="79">
        <v>89.032253148948897</v>
      </c>
      <c r="G1364" s="80">
        <v>0</v>
      </c>
      <c r="H1364" s="79">
        <v>-17.073464320473349</v>
      </c>
      <c r="I1364" s="80">
        <v>10.353532800531999</v>
      </c>
      <c r="J1364" s="104">
        <v>6</v>
      </c>
      <c r="K1364" s="104">
        <v>0</v>
      </c>
      <c r="L1364" s="104">
        <v>0</v>
      </c>
      <c r="M1364" s="104">
        <v>-4.0085232981706787</v>
      </c>
    </row>
    <row r="1365" spans="1:13" s="81" customFormat="1" x14ac:dyDescent="0.25">
      <c r="A1365" s="79">
        <v>1362</v>
      </c>
      <c r="B1365" s="79">
        <v>60.202880859376087</v>
      </c>
      <c r="C1365" s="79">
        <v>60.202880859376087</v>
      </c>
      <c r="D1365" s="95"/>
      <c r="E1365" s="79">
        <v>1387.999959322213</v>
      </c>
      <c r="F1365" s="79">
        <v>89.066211747255835</v>
      </c>
      <c r="G1365" s="80">
        <v>0</v>
      </c>
      <c r="H1365" s="79">
        <v>-6.3826660300317339</v>
      </c>
      <c r="I1365" s="80">
        <v>-0.3372654899096057</v>
      </c>
      <c r="J1365" s="104">
        <v>5</v>
      </c>
      <c r="K1365" s="104">
        <v>0</v>
      </c>
      <c r="L1365" s="104">
        <v>0</v>
      </c>
      <c r="M1365" s="104">
        <v>-3.7837308444675961</v>
      </c>
    </row>
    <row r="1366" spans="1:13" s="81" customFormat="1" x14ac:dyDescent="0.25">
      <c r="A1366" s="79">
        <v>1363</v>
      </c>
      <c r="B1366" s="79">
        <v>59</v>
      </c>
      <c r="C1366" s="79">
        <v>59</v>
      </c>
      <c r="D1366" s="95"/>
      <c r="E1366" s="79">
        <v>1360.267090727712</v>
      </c>
      <c r="F1366" s="79">
        <v>89.010326437055937</v>
      </c>
      <c r="G1366" s="80">
        <v>10.300579512461287</v>
      </c>
      <c r="H1366" s="79">
        <v>0</v>
      </c>
      <c r="I1366" s="80">
        <v>-6.7199315199413396</v>
      </c>
      <c r="J1366" s="104">
        <v>5</v>
      </c>
      <c r="K1366" s="104">
        <v>0.36188260100856318</v>
      </c>
      <c r="L1366" s="104">
        <v>1.0205089348441481</v>
      </c>
      <c r="M1366" s="104">
        <v>1.8211484589864619</v>
      </c>
    </row>
    <row r="1367" spans="1:13" s="81" customFormat="1" x14ac:dyDescent="0.25">
      <c r="A1367" s="79">
        <v>1364</v>
      </c>
      <c r="B1367" s="79">
        <v>59</v>
      </c>
      <c r="C1367" s="79">
        <v>59</v>
      </c>
      <c r="D1367" s="95"/>
      <c r="E1367" s="79">
        <v>1360.267090727712</v>
      </c>
      <c r="F1367" s="79">
        <v>89.078420329385096</v>
      </c>
      <c r="G1367" s="80">
        <v>22.632835590556727</v>
      </c>
      <c r="H1367" s="79">
        <v>-0.16677568721521169</v>
      </c>
      <c r="I1367" s="80">
        <v>-6.5531558327261283</v>
      </c>
      <c r="J1367" s="104">
        <v>5</v>
      </c>
      <c r="K1367" s="104">
        <v>0.79514258414309114</v>
      </c>
      <c r="L1367" s="104">
        <v>2.2423020872835169</v>
      </c>
      <c r="M1367" s="104">
        <v>9.3675060639821481</v>
      </c>
    </row>
    <row r="1368" spans="1:13" s="81" customFormat="1" x14ac:dyDescent="0.25">
      <c r="A1368" s="79">
        <v>1365</v>
      </c>
      <c r="B1368" s="79">
        <v>60</v>
      </c>
      <c r="C1368" s="79">
        <v>60</v>
      </c>
      <c r="D1368" s="95"/>
      <c r="E1368" s="79">
        <v>1383.3224651468261</v>
      </c>
      <c r="F1368" s="79">
        <v>89.082810211412081</v>
      </c>
      <c r="G1368" s="80">
        <v>37.187627715951727</v>
      </c>
      <c r="H1368" s="79">
        <v>-1.372471217892137</v>
      </c>
      <c r="I1368" s="80">
        <v>-5.3474603020492024</v>
      </c>
      <c r="J1368" s="104">
        <v>5</v>
      </c>
      <c r="K1368" s="104">
        <v>1.3064852736592401</v>
      </c>
      <c r="L1368" s="104">
        <v>3.6842884717190572</v>
      </c>
      <c r="M1368" s="104">
        <v>17.90566091079814</v>
      </c>
    </row>
    <row r="1369" spans="1:13" s="81" customFormat="1" x14ac:dyDescent="0.25">
      <c r="A1369" s="79">
        <v>1366</v>
      </c>
      <c r="B1369" s="79">
        <v>61.766601562498963</v>
      </c>
      <c r="C1369" s="79">
        <v>61.766601562498963</v>
      </c>
      <c r="D1369" s="95"/>
      <c r="E1369" s="79">
        <v>1424.0521256196309</v>
      </c>
      <c r="F1369" s="79">
        <v>89.075799719966142</v>
      </c>
      <c r="G1369" s="80">
        <v>31.419016282745961</v>
      </c>
      <c r="H1369" s="79">
        <v>-0.60715757149067162</v>
      </c>
      <c r="I1369" s="80">
        <v>-6.112773948450668</v>
      </c>
      <c r="J1369" s="104">
        <v>5</v>
      </c>
      <c r="K1369" s="104">
        <v>1.1038209374312851</v>
      </c>
      <c r="L1369" s="104">
        <v>3.112775043556224</v>
      </c>
      <c r="M1369" s="104">
        <v>14.45740448079694</v>
      </c>
    </row>
    <row r="1370" spans="1:13" s="81" customFormat="1" x14ac:dyDescent="0.25">
      <c r="A1370" s="79">
        <v>1367</v>
      </c>
      <c r="B1370" s="79">
        <v>62</v>
      </c>
      <c r="C1370" s="79">
        <v>62</v>
      </c>
      <c r="D1370" s="95"/>
      <c r="E1370" s="79">
        <v>1429.433213985054</v>
      </c>
      <c r="F1370" s="79">
        <v>89.041103039269828</v>
      </c>
      <c r="G1370" s="80">
        <v>17.894839231416597</v>
      </c>
      <c r="H1370" s="79">
        <v>-0.66787096534452706</v>
      </c>
      <c r="I1370" s="80">
        <v>-6.0520605545968129</v>
      </c>
      <c r="J1370" s="104">
        <v>5</v>
      </c>
      <c r="K1370" s="104">
        <v>0.62868608099776113</v>
      </c>
      <c r="L1370" s="104">
        <v>1.7728947484136861</v>
      </c>
      <c r="M1370" s="104">
        <v>6.2881343368865492</v>
      </c>
    </row>
    <row r="1371" spans="1:13" s="81" customFormat="1" x14ac:dyDescent="0.25">
      <c r="A1371" s="79">
        <v>1368</v>
      </c>
      <c r="B1371" s="79">
        <v>62</v>
      </c>
      <c r="C1371" s="79">
        <v>62</v>
      </c>
      <c r="D1371" s="95"/>
      <c r="E1371" s="79">
        <v>1429.433213985054</v>
      </c>
      <c r="F1371" s="79">
        <v>89.048517245020122</v>
      </c>
      <c r="G1371" s="80">
        <v>16.843009224003673</v>
      </c>
      <c r="H1371" s="79">
        <v>-1.2411484804049291</v>
      </c>
      <c r="I1371" s="80">
        <v>-5.4787830395364114</v>
      </c>
      <c r="J1371" s="104">
        <v>5</v>
      </c>
      <c r="K1371" s="104">
        <v>0.59173291943622375</v>
      </c>
      <c r="L1371" s="104">
        <v>1.668686832810151</v>
      </c>
      <c r="M1371" s="104">
        <v>5.6411302324972006</v>
      </c>
    </row>
    <row r="1372" spans="1:13" s="81" customFormat="1" x14ac:dyDescent="0.25">
      <c r="A1372" s="79">
        <v>1369</v>
      </c>
      <c r="B1372" s="79">
        <v>61</v>
      </c>
      <c r="C1372" s="79">
        <v>61</v>
      </c>
      <c r="D1372" s="95"/>
      <c r="E1372" s="79">
        <v>1406.3778395659399</v>
      </c>
      <c r="F1372" s="79">
        <v>89.086855152747304</v>
      </c>
      <c r="G1372" s="80">
        <v>0</v>
      </c>
      <c r="H1372" s="79">
        <v>-19.188036093754771</v>
      </c>
      <c r="I1372" s="80">
        <v>12.468104573813431</v>
      </c>
      <c r="J1372" s="104">
        <v>5</v>
      </c>
      <c r="K1372" s="104">
        <v>0</v>
      </c>
      <c r="L1372" s="104">
        <v>0</v>
      </c>
      <c r="M1372" s="104">
        <v>-4.7968263707421768</v>
      </c>
    </row>
    <row r="1373" spans="1:13" s="81" customFormat="1" x14ac:dyDescent="0.25">
      <c r="A1373" s="79">
        <v>1370</v>
      </c>
      <c r="B1373" s="79">
        <v>58.273681640625988</v>
      </c>
      <c r="C1373" s="79">
        <v>58.273681640625988</v>
      </c>
      <c r="D1373" s="95"/>
      <c r="E1373" s="79">
        <v>1343.5215490048679</v>
      </c>
      <c r="F1373" s="79">
        <v>89.036220442830427</v>
      </c>
      <c r="G1373" s="80">
        <v>0</v>
      </c>
      <c r="H1373" s="79">
        <v>-20.177051713603159</v>
      </c>
      <c r="I1373" s="80">
        <v>13.457120193661821</v>
      </c>
      <c r="J1373" s="104">
        <v>5</v>
      </c>
      <c r="K1373" s="104">
        <v>0</v>
      </c>
      <c r="L1373" s="104">
        <v>0</v>
      </c>
      <c r="M1373" s="104">
        <v>-4.3111437707666349</v>
      </c>
    </row>
    <row r="1374" spans="1:13" s="81" customFormat="1" x14ac:dyDescent="0.25">
      <c r="A1374" s="79">
        <v>1371</v>
      </c>
      <c r="B1374" s="79">
        <v>58</v>
      </c>
      <c r="C1374" s="79">
        <v>58</v>
      </c>
      <c r="D1374" s="95"/>
      <c r="E1374" s="79">
        <v>1337.2117163085991</v>
      </c>
      <c r="F1374" s="79">
        <v>89.023958390383029</v>
      </c>
      <c r="G1374" s="80">
        <v>18.840039033249447</v>
      </c>
      <c r="H1374" s="79">
        <v>-1.8346190518044221</v>
      </c>
      <c r="I1374" s="80">
        <v>-4.8853124681369184</v>
      </c>
      <c r="J1374" s="104">
        <v>5</v>
      </c>
      <c r="K1374" s="104">
        <v>0.66189308283161408</v>
      </c>
      <c r="L1374" s="104">
        <v>1.8665384935851519</v>
      </c>
      <c r="M1374" s="104">
        <v>7.1404619088435766</v>
      </c>
    </row>
    <row r="1375" spans="1:13" s="81" customFormat="1" x14ac:dyDescent="0.25">
      <c r="A1375" s="79">
        <v>1372</v>
      </c>
      <c r="B1375" s="79">
        <v>58</v>
      </c>
      <c r="C1375" s="79">
        <v>58</v>
      </c>
      <c r="D1375" s="95"/>
      <c r="E1375" s="79">
        <v>1337.2117163085991</v>
      </c>
      <c r="F1375" s="79">
        <v>89.104986886166941</v>
      </c>
      <c r="G1375" s="80">
        <v>18.35135596690484</v>
      </c>
      <c r="H1375" s="79">
        <v>-0.1955192118647531</v>
      </c>
      <c r="I1375" s="80">
        <v>-6.5244123080765863</v>
      </c>
      <c r="J1375" s="104">
        <v>5</v>
      </c>
      <c r="K1375" s="104">
        <v>0.6447245440223478</v>
      </c>
      <c r="L1375" s="104">
        <v>1.818123214143021</v>
      </c>
      <c r="M1375" s="104">
        <v>6.8440491809957731</v>
      </c>
    </row>
    <row r="1376" spans="1:13" s="81" customFormat="1" x14ac:dyDescent="0.25">
      <c r="A1376" s="79">
        <v>1373</v>
      </c>
      <c r="B1376" s="79">
        <v>58</v>
      </c>
      <c r="C1376" s="79">
        <v>58</v>
      </c>
      <c r="D1376" s="95"/>
      <c r="E1376" s="79">
        <v>1337.2117163085991</v>
      </c>
      <c r="F1376" s="79">
        <v>89.142766125324968</v>
      </c>
      <c r="G1376" s="80">
        <v>9.1209844285694768</v>
      </c>
      <c r="H1376" s="79">
        <v>-3.3260084173555118</v>
      </c>
      <c r="I1376" s="80">
        <v>-3.3939231025858279</v>
      </c>
      <c r="J1376" s="104">
        <v>5</v>
      </c>
      <c r="K1376" s="104">
        <v>0.32044076401490051</v>
      </c>
      <c r="L1376" s="104">
        <v>0.90364295452201937</v>
      </c>
      <c r="M1376" s="104">
        <v>1.166917018972141</v>
      </c>
    </row>
    <row r="1377" spans="1:13" s="81" customFormat="1" x14ac:dyDescent="0.25">
      <c r="A1377" s="79">
        <v>1374</v>
      </c>
      <c r="B1377" s="79">
        <v>56.608398437501897</v>
      </c>
      <c r="C1377" s="79">
        <v>56.608398437501897</v>
      </c>
      <c r="D1377" s="95"/>
      <c r="E1377" s="79">
        <v>1305.1278212429811</v>
      </c>
      <c r="F1377" s="79">
        <v>89.167610761028257</v>
      </c>
      <c r="G1377" s="80">
        <v>5.1336704585668826</v>
      </c>
      <c r="H1377" s="79">
        <v>-25.63428165026605</v>
      </c>
      <c r="I1377" s="80">
        <v>18.91435013032471</v>
      </c>
      <c r="J1377" s="104">
        <v>5</v>
      </c>
      <c r="K1377" s="104">
        <v>0.18035742707675051</v>
      </c>
      <c r="L1377" s="104">
        <v>0.50860794435643641</v>
      </c>
      <c r="M1377" s="104">
        <v>-1.212261079598929</v>
      </c>
    </row>
    <row r="1378" spans="1:13" s="81" customFormat="1" x14ac:dyDescent="0.25">
      <c r="A1378" s="79">
        <v>1375</v>
      </c>
      <c r="B1378" s="79">
        <v>56</v>
      </c>
      <c r="C1378" s="79">
        <v>56</v>
      </c>
      <c r="D1378" s="95"/>
      <c r="E1378" s="79">
        <v>1291.100967470371</v>
      </c>
      <c r="F1378" s="79">
        <v>89.195875515056571</v>
      </c>
      <c r="G1378" s="80">
        <v>12.198574265016292</v>
      </c>
      <c r="H1378" s="79">
        <v>-0.88381165148777141</v>
      </c>
      <c r="I1378" s="80">
        <v>-5.8361198684535687</v>
      </c>
      <c r="J1378" s="104">
        <v>5</v>
      </c>
      <c r="K1378" s="104">
        <v>0.42856343939481911</v>
      </c>
      <c r="L1378" s="104">
        <v>1.2085488990933899</v>
      </c>
      <c r="M1378" s="104">
        <v>3.2265212322094161</v>
      </c>
    </row>
    <row r="1379" spans="1:13" s="81" customFormat="1" x14ac:dyDescent="0.25">
      <c r="A1379" s="79">
        <v>1376</v>
      </c>
      <c r="B1379" s="79">
        <v>55</v>
      </c>
      <c r="C1379" s="79">
        <v>55</v>
      </c>
      <c r="D1379" s="95"/>
      <c r="E1379" s="79">
        <v>1268.0455930512569</v>
      </c>
      <c r="F1379" s="79">
        <v>89.21840146766786</v>
      </c>
      <c r="G1379" s="80">
        <v>0</v>
      </c>
      <c r="H1379" s="79">
        <v>-35.963178259363232</v>
      </c>
      <c r="I1379" s="80">
        <v>29.243246739421888</v>
      </c>
      <c r="J1379" s="104">
        <v>5</v>
      </c>
      <c r="K1379" s="104">
        <v>0</v>
      </c>
      <c r="L1379" s="104">
        <v>0</v>
      </c>
      <c r="M1379" s="104">
        <v>-4.2628080461215614</v>
      </c>
    </row>
    <row r="1380" spans="1:13" s="81" customFormat="1" x14ac:dyDescent="0.25">
      <c r="A1380" s="79">
        <v>1377</v>
      </c>
      <c r="B1380" s="79">
        <v>51.343261718750902</v>
      </c>
      <c r="C1380" s="79">
        <v>51.343261718750902</v>
      </c>
      <c r="D1380" s="95"/>
      <c r="E1380" s="79">
        <v>1183.738122824353</v>
      </c>
      <c r="F1380" s="79">
        <v>89.209110809348928</v>
      </c>
      <c r="G1380" s="80">
        <v>0</v>
      </c>
      <c r="H1380" s="79">
        <v>-11.810238305158711</v>
      </c>
      <c r="I1380" s="80">
        <v>5.0903067852173658</v>
      </c>
      <c r="J1380" s="104">
        <v>5</v>
      </c>
      <c r="K1380" s="104">
        <v>0</v>
      </c>
      <c r="L1380" s="104">
        <v>0</v>
      </c>
      <c r="M1380" s="104">
        <v>-3.9469488326814659</v>
      </c>
    </row>
    <row r="1381" spans="1:13" s="81" customFormat="1" x14ac:dyDescent="0.25">
      <c r="A1381" s="79">
        <v>1378</v>
      </c>
      <c r="B1381" s="79">
        <v>46.361572265625867</v>
      </c>
      <c r="C1381" s="79">
        <v>46.361572265625867</v>
      </c>
      <c r="D1381" s="95"/>
      <c r="E1381" s="79">
        <v>1317.5314622609901</v>
      </c>
      <c r="F1381" s="79">
        <v>89.210012107172119</v>
      </c>
      <c r="G1381" s="80">
        <v>0</v>
      </c>
      <c r="H1381" s="79">
        <v>-8.6442874411369974</v>
      </c>
      <c r="I1381" s="80">
        <v>1.924355921195658</v>
      </c>
      <c r="J1381" s="104">
        <v>4</v>
      </c>
      <c r="K1381" s="104">
        <v>0</v>
      </c>
      <c r="L1381" s="104">
        <v>0</v>
      </c>
      <c r="M1381" s="104">
        <v>-4.4515164417330944</v>
      </c>
    </row>
    <row r="1382" spans="1:13" s="81" customFormat="1" x14ac:dyDescent="0.25">
      <c r="A1382" s="79">
        <v>1379</v>
      </c>
      <c r="B1382" s="79">
        <v>42</v>
      </c>
      <c r="C1382" s="79">
        <v>42</v>
      </c>
      <c r="D1382" s="95"/>
      <c r="E1382" s="79">
        <v>1193.581639076333</v>
      </c>
      <c r="F1382" s="79">
        <v>89.20234521294843</v>
      </c>
      <c r="G1382" s="80">
        <v>0</v>
      </c>
      <c r="H1382" s="79">
        <v>-13.30605089295743</v>
      </c>
      <c r="I1382" s="80">
        <v>6.5861193730160918</v>
      </c>
      <c r="J1382" s="104">
        <v>4</v>
      </c>
      <c r="K1382" s="104">
        <v>0</v>
      </c>
      <c r="L1382" s="104">
        <v>0</v>
      </c>
      <c r="M1382" s="104">
        <v>-3.9834734450598548</v>
      </c>
    </row>
    <row r="1383" spans="1:13" s="81" customFormat="1" x14ac:dyDescent="0.25">
      <c r="A1383" s="79">
        <v>1380</v>
      </c>
      <c r="B1383" s="79">
        <v>36.248372520020098</v>
      </c>
      <c r="C1383" s="79">
        <v>36.248372520020098</v>
      </c>
      <c r="D1383" s="95"/>
      <c r="E1383" s="79">
        <v>1397.608006848099</v>
      </c>
      <c r="F1383" s="79">
        <v>89.10539159412555</v>
      </c>
      <c r="G1383" s="80">
        <v>0</v>
      </c>
      <c r="H1383" s="79">
        <v>0</v>
      </c>
      <c r="I1383" s="80">
        <v>-6.7199315199413396</v>
      </c>
      <c r="J1383" s="104">
        <v>3</v>
      </c>
      <c r="K1383" s="104">
        <v>0</v>
      </c>
      <c r="L1383" s="104">
        <v>0</v>
      </c>
      <c r="M1383" s="104">
        <v>-4.7623578261317778</v>
      </c>
    </row>
    <row r="1384" spans="1:13" s="81" customFormat="1" x14ac:dyDescent="0.25">
      <c r="A1384" s="79">
        <v>1381</v>
      </c>
      <c r="B1384" s="79">
        <v>31.52115872387806</v>
      </c>
      <c r="C1384" s="79">
        <v>31.52115872387806</v>
      </c>
      <c r="D1384" s="95"/>
      <c r="E1384" s="79">
        <v>1215.343496960877</v>
      </c>
      <c r="F1384" s="79">
        <v>88.914270945383677</v>
      </c>
      <c r="G1384" s="80">
        <v>0</v>
      </c>
      <c r="H1384" s="79">
        <v>0</v>
      </c>
      <c r="I1384" s="80">
        <v>-6.7199315199413396</v>
      </c>
      <c r="J1384" s="104">
        <v>3</v>
      </c>
      <c r="K1384" s="104">
        <v>0</v>
      </c>
      <c r="L1384" s="104">
        <v>0</v>
      </c>
      <c r="M1384" s="104">
        <v>-4.0645489813291933</v>
      </c>
    </row>
    <row r="1385" spans="1:13" s="81" customFormat="1" x14ac:dyDescent="0.25">
      <c r="A1385" s="79">
        <v>1382</v>
      </c>
      <c r="B1385" s="79">
        <v>29</v>
      </c>
      <c r="C1385" s="79">
        <v>29</v>
      </c>
      <c r="D1385" s="95"/>
      <c r="E1385" s="79">
        <v>1118.136605338892</v>
      </c>
      <c r="F1385" s="79">
        <v>88.948229543690616</v>
      </c>
      <c r="G1385" s="80">
        <v>0</v>
      </c>
      <c r="H1385" s="79">
        <v>-2.5014029623625209</v>
      </c>
      <c r="I1385" s="80">
        <v>-4.2185285575788187</v>
      </c>
      <c r="J1385" s="104">
        <v>3</v>
      </c>
      <c r="K1385" s="104">
        <v>0</v>
      </c>
      <c r="L1385" s="104">
        <v>0</v>
      </c>
      <c r="M1385" s="104">
        <v>-3.1041399576328148</v>
      </c>
    </row>
    <row r="1386" spans="1:13" s="81" customFormat="1" x14ac:dyDescent="0.25">
      <c r="A1386" s="79">
        <v>1383</v>
      </c>
      <c r="B1386" s="79">
        <v>28.731282417724071</v>
      </c>
      <c r="C1386" s="79">
        <v>28.731282417724071</v>
      </c>
      <c r="D1386" s="95"/>
      <c r="E1386" s="79">
        <v>1107.775813434034</v>
      </c>
      <c r="F1386" s="79">
        <v>88.987630122948971</v>
      </c>
      <c r="G1386" s="80">
        <v>18.676916956112169</v>
      </c>
      <c r="H1386" s="79">
        <v>-2.8172756833586039</v>
      </c>
      <c r="I1386" s="80">
        <v>-3.9026558365827348</v>
      </c>
      <c r="J1386" s="104">
        <v>3</v>
      </c>
      <c r="K1386" s="104">
        <v>0.65616223618507907</v>
      </c>
      <c r="L1386" s="104">
        <v>1.850377506041923</v>
      </c>
      <c r="M1386" s="104">
        <v>7.6258779043664093</v>
      </c>
    </row>
    <row r="1387" spans="1:13" s="81" customFormat="1" x14ac:dyDescent="0.25">
      <c r="A1387" s="79">
        <v>1384</v>
      </c>
      <c r="B1387" s="79">
        <v>32</v>
      </c>
      <c r="C1387" s="79">
        <v>32</v>
      </c>
      <c r="D1387" s="95"/>
      <c r="E1387" s="79">
        <v>1233.805909339467</v>
      </c>
      <c r="F1387" s="79">
        <v>89.006977658205102</v>
      </c>
      <c r="G1387" s="80">
        <v>35.117780466394265</v>
      </c>
      <c r="H1387" s="79">
        <v>0</v>
      </c>
      <c r="I1387" s="80">
        <v>-6.7199315199413396</v>
      </c>
      <c r="J1387" s="104">
        <v>3</v>
      </c>
      <c r="K1387" s="104">
        <v>1.2337668692768351</v>
      </c>
      <c r="L1387" s="104">
        <v>3.4792225713606748</v>
      </c>
      <c r="M1387" s="104">
        <v>16.900046025567089</v>
      </c>
    </row>
    <row r="1388" spans="1:13" s="81" customFormat="1" x14ac:dyDescent="0.25">
      <c r="A1388" s="79">
        <v>1385</v>
      </c>
      <c r="B1388" s="79">
        <v>35.14990234374843</v>
      </c>
      <c r="C1388" s="79">
        <v>35.14990234374843</v>
      </c>
      <c r="D1388" s="95"/>
      <c r="E1388" s="79">
        <v>1355.254913263188</v>
      </c>
      <c r="F1388" s="79">
        <v>89.139688218879158</v>
      </c>
      <c r="G1388" s="80">
        <v>24.40773628099727</v>
      </c>
      <c r="H1388" s="79">
        <v>-2.277132108584659</v>
      </c>
      <c r="I1388" s="80">
        <v>-4.4427994113566811</v>
      </c>
      <c r="J1388" s="104">
        <v>3</v>
      </c>
      <c r="K1388" s="104">
        <v>0.85749885037175122</v>
      </c>
      <c r="L1388" s="104">
        <v>2.418146758048338</v>
      </c>
      <c r="M1388" s="104">
        <v>10.44440732024324</v>
      </c>
    </row>
    <row r="1389" spans="1:13" s="81" customFormat="1" x14ac:dyDescent="0.25">
      <c r="A1389" s="79">
        <v>1386</v>
      </c>
      <c r="B1389" s="79">
        <v>36</v>
      </c>
      <c r="C1389" s="79">
        <v>36</v>
      </c>
      <c r="D1389" s="95"/>
      <c r="E1389" s="79">
        <v>1388.0316480069009</v>
      </c>
      <c r="F1389" s="79">
        <v>89.098458866782934</v>
      </c>
      <c r="G1389" s="80">
        <v>15.819335090279621</v>
      </c>
      <c r="H1389" s="79">
        <v>0</v>
      </c>
      <c r="I1389" s="80">
        <v>-6.7199315199413396</v>
      </c>
      <c r="J1389" s="104">
        <v>3</v>
      </c>
      <c r="K1389" s="104">
        <v>0.5557689372496788</v>
      </c>
      <c r="L1389" s="104">
        <v>1.567268403044094</v>
      </c>
      <c r="M1389" s="104">
        <v>5.1432438271153389</v>
      </c>
    </row>
    <row r="1390" spans="1:13" s="81" customFormat="1" x14ac:dyDescent="0.25">
      <c r="A1390" s="79">
        <v>1387</v>
      </c>
      <c r="B1390" s="79">
        <v>37</v>
      </c>
      <c r="C1390" s="79">
        <v>37</v>
      </c>
      <c r="D1390" s="95"/>
      <c r="E1390" s="79">
        <v>1426.5880826737589</v>
      </c>
      <c r="F1390" s="79">
        <v>89.090441615961751</v>
      </c>
      <c r="G1390" s="80">
        <v>22.88196431300365</v>
      </c>
      <c r="H1390" s="79">
        <v>-1.372471217892137</v>
      </c>
      <c r="I1390" s="80">
        <v>-5.3474603020492024</v>
      </c>
      <c r="J1390" s="104">
        <v>3</v>
      </c>
      <c r="K1390" s="104">
        <v>0.80389503830899178</v>
      </c>
      <c r="L1390" s="104">
        <v>2.2669840080313568</v>
      </c>
      <c r="M1390" s="104">
        <v>9.3391359775394243</v>
      </c>
    </row>
    <row r="1391" spans="1:13" s="81" customFormat="1" x14ac:dyDescent="0.25">
      <c r="A1391" s="79">
        <v>1388</v>
      </c>
      <c r="B1391" s="79">
        <v>39</v>
      </c>
      <c r="C1391" s="79">
        <v>39</v>
      </c>
      <c r="D1391" s="95"/>
      <c r="E1391" s="79">
        <v>1503.700952007476</v>
      </c>
      <c r="F1391" s="79">
        <v>89.03513792074591</v>
      </c>
      <c r="G1391" s="80">
        <v>32.177483014402668</v>
      </c>
      <c r="H1391" s="79">
        <v>-1.861639642928713</v>
      </c>
      <c r="I1391" s="80">
        <v>-4.8582918770126273</v>
      </c>
      <c r="J1391" s="104">
        <v>3</v>
      </c>
      <c r="K1391" s="104">
        <v>1.1304675851561381</v>
      </c>
      <c r="L1391" s="104">
        <v>3.187918590140308</v>
      </c>
      <c r="M1391" s="104">
        <v>14.73009110085358</v>
      </c>
    </row>
    <row r="1392" spans="1:13" s="81" customFormat="1" x14ac:dyDescent="0.25">
      <c r="A1392" s="79">
        <v>1389</v>
      </c>
      <c r="B1392" s="79">
        <v>42</v>
      </c>
      <c r="C1392" s="79">
        <v>42</v>
      </c>
      <c r="D1392" s="95"/>
      <c r="E1392" s="79">
        <v>1619.370256008051</v>
      </c>
      <c r="F1392" s="79">
        <v>89.071411673815433</v>
      </c>
      <c r="G1392" s="80">
        <v>41.573074119575345</v>
      </c>
      <c r="H1392" s="79">
        <v>0</v>
      </c>
      <c r="I1392" s="80">
        <v>-6.7199315199413396</v>
      </c>
      <c r="J1392" s="104">
        <v>3</v>
      </c>
      <c r="K1392" s="104">
        <v>1.460555901356162</v>
      </c>
      <c r="L1392" s="104">
        <v>4.118767641824375</v>
      </c>
      <c r="M1392" s="104">
        <v>20.051664012032511</v>
      </c>
    </row>
    <row r="1393" spans="1:13" s="81" customFormat="1" x14ac:dyDescent="0.25">
      <c r="A1393" s="79">
        <v>1390</v>
      </c>
      <c r="B1393" s="79">
        <v>45.376302239256837</v>
      </c>
      <c r="C1393" s="79">
        <v>45.376302239256837</v>
      </c>
      <c r="D1393" s="95"/>
      <c r="E1393" s="79">
        <v>1289.531457189411</v>
      </c>
      <c r="F1393" s="79">
        <v>89.052499062033974</v>
      </c>
      <c r="G1393" s="80">
        <v>40.864700246415751</v>
      </c>
      <c r="H1393" s="79">
        <v>-0.77684689235746152</v>
      </c>
      <c r="I1393" s="80">
        <v>-5.943084627583878</v>
      </c>
      <c r="J1393" s="104">
        <v>4</v>
      </c>
      <c r="K1393" s="104">
        <v>1.43566912878231</v>
      </c>
      <c r="L1393" s="104">
        <v>4.0485869431661126</v>
      </c>
      <c r="M1393" s="104">
        <v>20.10125834582988</v>
      </c>
    </row>
    <row r="1394" spans="1:13" s="81" customFormat="1" x14ac:dyDescent="0.25">
      <c r="A1394" s="79">
        <v>1391</v>
      </c>
      <c r="B1394" s="79">
        <v>48.680012860839369</v>
      </c>
      <c r="C1394" s="79">
        <v>48.680012860839369</v>
      </c>
      <c r="D1394" s="95"/>
      <c r="E1394" s="79">
        <v>1383.418322397562</v>
      </c>
      <c r="F1394" s="79">
        <v>89.153129273149574</v>
      </c>
      <c r="G1394" s="80">
        <v>55.791465239197677</v>
      </c>
      <c r="H1394" s="79">
        <v>-1.5047408325774361</v>
      </c>
      <c r="I1394" s="80">
        <v>-5.2151906873639033</v>
      </c>
      <c r="J1394" s="104">
        <v>4</v>
      </c>
      <c r="K1394" s="104">
        <v>1.960080064467691</v>
      </c>
      <c r="L1394" s="104">
        <v>5.5274257817988888</v>
      </c>
      <c r="M1394" s="104">
        <v>28.37571836146418</v>
      </c>
    </row>
    <row r="1395" spans="1:13" s="81" customFormat="1" x14ac:dyDescent="0.25">
      <c r="A1395" s="79">
        <v>1392</v>
      </c>
      <c r="B1395" s="79">
        <v>53</v>
      </c>
      <c r="C1395" s="79">
        <v>53</v>
      </c>
      <c r="D1395" s="95"/>
      <c r="E1395" s="79">
        <v>1506.1863540725151</v>
      </c>
      <c r="F1395" s="79">
        <v>89.201190578998649</v>
      </c>
      <c r="G1395" s="80">
        <v>44.135928626930493</v>
      </c>
      <c r="H1395" s="79">
        <v>-8.8104093591890926</v>
      </c>
      <c r="I1395" s="80">
        <v>2.090477839247753</v>
      </c>
      <c r="J1395" s="104">
        <v>4</v>
      </c>
      <c r="K1395" s="104">
        <v>1.5505947631508989</v>
      </c>
      <c r="L1395" s="104">
        <v>4.3726772320855343</v>
      </c>
      <c r="M1395" s="104">
        <v>21.752134360192368</v>
      </c>
    </row>
    <row r="1396" spans="1:13" s="81" customFormat="1" x14ac:dyDescent="0.25">
      <c r="A1396" s="79">
        <v>1393</v>
      </c>
      <c r="B1396" s="79">
        <v>53.669433428466341</v>
      </c>
      <c r="C1396" s="79">
        <v>53.669433428466341</v>
      </c>
      <c r="D1396" s="95"/>
      <c r="E1396" s="79">
        <v>1525.2107219011179</v>
      </c>
      <c r="F1396" s="79">
        <v>89.140978532058895</v>
      </c>
      <c r="G1396" s="80">
        <v>16.099938384498653</v>
      </c>
      <c r="H1396" s="79">
        <v>-0.72252269350362841</v>
      </c>
      <c r="I1396" s="80">
        <v>-5.9974088264377112</v>
      </c>
      <c r="J1396" s="104">
        <v>4</v>
      </c>
      <c r="K1396" s="104">
        <v>0.56562716414271019</v>
      </c>
      <c r="L1396" s="104">
        <v>1.595068602882443</v>
      </c>
      <c r="M1396" s="104">
        <v>4.8597446017442234</v>
      </c>
    </row>
    <row r="1397" spans="1:13" s="81" customFormat="1" x14ac:dyDescent="0.25">
      <c r="A1397" s="79">
        <v>1394</v>
      </c>
      <c r="B1397" s="79">
        <v>54</v>
      </c>
      <c r="C1397" s="79">
        <v>54</v>
      </c>
      <c r="D1397" s="95"/>
      <c r="E1397" s="79">
        <v>1534.604964526713</v>
      </c>
      <c r="F1397" s="79">
        <v>89.011559119310732</v>
      </c>
      <c r="G1397" s="80">
        <v>22.694849195896243</v>
      </c>
      <c r="H1397" s="79">
        <v>-0.60715757149067162</v>
      </c>
      <c r="I1397" s="80">
        <v>-6.112773948450668</v>
      </c>
      <c r="J1397" s="104">
        <v>4</v>
      </c>
      <c r="K1397" s="104">
        <v>0.79732126202922693</v>
      </c>
      <c r="L1397" s="104">
        <v>2.2484459589224199</v>
      </c>
      <c r="M1397" s="104">
        <v>8.9060713683248238</v>
      </c>
    </row>
    <row r="1398" spans="1:13" s="81" customFormat="1" x14ac:dyDescent="0.25">
      <c r="A1398" s="79">
        <v>1395</v>
      </c>
      <c r="B1398" s="79">
        <v>54.653157378661668</v>
      </c>
      <c r="C1398" s="79">
        <v>54.653157378661668</v>
      </c>
      <c r="D1398" s="95"/>
      <c r="E1398" s="79">
        <v>1553.1667896361851</v>
      </c>
      <c r="F1398" s="79">
        <v>89.043070842504093</v>
      </c>
      <c r="G1398" s="80">
        <v>24.537419024490951</v>
      </c>
      <c r="H1398" s="79">
        <v>-0.92600558683589484</v>
      </c>
      <c r="I1398" s="80">
        <v>-5.7939259331054451</v>
      </c>
      <c r="J1398" s="104">
        <v>4</v>
      </c>
      <c r="K1398" s="104">
        <v>0.86205489777322475</v>
      </c>
      <c r="L1398" s="104">
        <v>2.430994811720494</v>
      </c>
      <c r="M1398" s="104">
        <v>9.9776693955816391</v>
      </c>
    </row>
    <row r="1399" spans="1:13" s="81" customFormat="1" x14ac:dyDescent="0.25">
      <c r="A1399" s="79">
        <v>1396</v>
      </c>
      <c r="B1399" s="79">
        <v>55</v>
      </c>
      <c r="C1399" s="79">
        <v>55</v>
      </c>
      <c r="D1399" s="95"/>
      <c r="E1399" s="79">
        <v>1563.0235749809119</v>
      </c>
      <c r="F1399" s="79">
        <v>88.973508501840641</v>
      </c>
      <c r="G1399" s="80">
        <v>12.926665338857147</v>
      </c>
      <c r="H1399" s="79">
        <v>-2.1241351401259232</v>
      </c>
      <c r="I1399" s="80">
        <v>-4.5957963798154164</v>
      </c>
      <c r="J1399" s="104">
        <v>4</v>
      </c>
      <c r="K1399" s="104">
        <v>0.45414292171946818</v>
      </c>
      <c r="L1399" s="104">
        <v>1.2806830392488999</v>
      </c>
      <c r="M1399" s="104">
        <v>2.734564410115524</v>
      </c>
    </row>
    <row r="1400" spans="1:13" s="81" customFormat="1" x14ac:dyDescent="0.25">
      <c r="A1400" s="79">
        <v>1397</v>
      </c>
      <c r="B1400" s="79">
        <v>54</v>
      </c>
      <c r="C1400" s="79">
        <v>54</v>
      </c>
      <c r="D1400" s="95"/>
      <c r="E1400" s="79">
        <v>1534.604964526713</v>
      </c>
      <c r="F1400" s="79">
        <v>89.028167856562703</v>
      </c>
      <c r="G1400" s="80">
        <v>8.4558564854124967</v>
      </c>
      <c r="H1400" s="79">
        <v>-1.4290119630451541</v>
      </c>
      <c r="I1400" s="80">
        <v>-5.2909195568961849</v>
      </c>
      <c r="J1400" s="104">
        <v>4</v>
      </c>
      <c r="K1400" s="104">
        <v>0.29707331854429031</v>
      </c>
      <c r="L1400" s="104">
        <v>0.83774675829489842</v>
      </c>
      <c r="M1400" s="104">
        <v>1.5708804255009579E-2</v>
      </c>
    </row>
    <row r="1401" spans="1:13" s="81" customFormat="1" x14ac:dyDescent="0.25">
      <c r="A1401" s="79">
        <v>1398</v>
      </c>
      <c r="B1401" s="79">
        <v>53.368815288574623</v>
      </c>
      <c r="C1401" s="79">
        <v>53.368815288574623</v>
      </c>
      <c r="D1401" s="95"/>
      <c r="E1401" s="79">
        <v>1516.6675720880701</v>
      </c>
      <c r="F1401" s="79">
        <v>89.041347844897331</v>
      </c>
      <c r="G1401" s="80">
        <v>8.5961285852071612</v>
      </c>
      <c r="H1401" s="79">
        <v>-3.0942579210582588</v>
      </c>
      <c r="I1401" s="80">
        <v>-3.6256735988830799</v>
      </c>
      <c r="J1401" s="104">
        <v>4</v>
      </c>
      <c r="K1401" s="104">
        <v>0.30200139392696329</v>
      </c>
      <c r="L1401" s="104">
        <v>0.85164393087403645</v>
      </c>
      <c r="M1401" s="104">
        <v>0.1746886823394673</v>
      </c>
    </row>
    <row r="1402" spans="1:13" s="81" customFormat="1" x14ac:dyDescent="0.25">
      <c r="A1402" s="79">
        <v>1399</v>
      </c>
      <c r="B1402" s="79">
        <v>52.37532570849649</v>
      </c>
      <c r="C1402" s="79">
        <v>52.37532570849649</v>
      </c>
      <c r="D1402" s="95"/>
      <c r="E1402" s="79">
        <v>1488.433978721524</v>
      </c>
      <c r="F1402" s="79">
        <v>88.915990240168554</v>
      </c>
      <c r="G1402" s="80">
        <v>11.214664209756918</v>
      </c>
      <c r="H1402" s="79">
        <v>-2.2839248745972269</v>
      </c>
      <c r="I1402" s="80">
        <v>-4.4360066453441132</v>
      </c>
      <c r="J1402" s="104">
        <v>4</v>
      </c>
      <c r="K1402" s="104">
        <v>0.39399645901036678</v>
      </c>
      <c r="L1402" s="104">
        <v>1.111070014409234</v>
      </c>
      <c r="M1402" s="104">
        <v>1.934658333054474</v>
      </c>
    </row>
    <row r="1403" spans="1:13" s="81" customFormat="1" x14ac:dyDescent="0.25">
      <c r="A1403" s="79">
        <v>1400</v>
      </c>
      <c r="B1403" s="79">
        <v>52</v>
      </c>
      <c r="C1403" s="79">
        <v>52</v>
      </c>
      <c r="D1403" s="95"/>
      <c r="E1403" s="79">
        <v>1477.767743618316</v>
      </c>
      <c r="F1403" s="79">
        <v>88.935190213813271</v>
      </c>
      <c r="G1403" s="80">
        <v>6.0298323372679192</v>
      </c>
      <c r="H1403" s="79">
        <v>-18.001185442545179</v>
      </c>
      <c r="I1403" s="80">
        <v>11.281253922603829</v>
      </c>
      <c r="J1403" s="104">
        <v>4</v>
      </c>
      <c r="K1403" s="104">
        <v>0.2118416160193938</v>
      </c>
      <c r="L1403" s="104">
        <v>0.59739335717469044</v>
      </c>
      <c r="M1403" s="104">
        <v>-1.303282327625737</v>
      </c>
    </row>
    <row r="1404" spans="1:13" s="81" customFormat="1" x14ac:dyDescent="0.25">
      <c r="A1404" s="79">
        <v>1401</v>
      </c>
      <c r="B1404" s="79">
        <v>50</v>
      </c>
      <c r="C1404" s="79">
        <v>50</v>
      </c>
      <c r="D1404" s="95"/>
      <c r="E1404" s="79">
        <v>1420.9305227099201</v>
      </c>
      <c r="F1404" s="79">
        <v>88.960128988875013</v>
      </c>
      <c r="G1404" s="80">
        <v>0</v>
      </c>
      <c r="H1404" s="79">
        <v>-22.651417395849752</v>
      </c>
      <c r="I1404" s="80">
        <v>15.931485875908409</v>
      </c>
      <c r="J1404" s="104">
        <v>4</v>
      </c>
      <c r="K1404" s="104">
        <v>0</v>
      </c>
      <c r="L1404" s="104">
        <v>0</v>
      </c>
      <c r="M1404" s="104">
        <v>-4.8542136856714633</v>
      </c>
    </row>
    <row r="1405" spans="1:13" s="81" customFormat="1" x14ac:dyDescent="0.25">
      <c r="A1405" s="79">
        <v>1402</v>
      </c>
      <c r="B1405" s="79">
        <v>48.39322936328162</v>
      </c>
      <c r="C1405" s="79">
        <v>48.39322936328162</v>
      </c>
      <c r="D1405" s="95"/>
      <c r="E1405" s="79">
        <v>1375.2683338957761</v>
      </c>
      <c r="F1405" s="79">
        <v>88.982331927154334</v>
      </c>
      <c r="G1405" s="80">
        <v>0</v>
      </c>
      <c r="H1405" s="79">
        <v>-20.563390995530231</v>
      </c>
      <c r="I1405" s="80">
        <v>13.84345947558889</v>
      </c>
      <c r="J1405" s="104">
        <v>4</v>
      </c>
      <c r="K1405" s="104">
        <v>0</v>
      </c>
      <c r="L1405" s="104">
        <v>0</v>
      </c>
      <c r="M1405" s="104">
        <v>-4.6749401028617266</v>
      </c>
    </row>
    <row r="1406" spans="1:13" s="81" customFormat="1" x14ac:dyDescent="0.25">
      <c r="A1406" s="79">
        <v>1403</v>
      </c>
      <c r="B1406" s="79">
        <v>46</v>
      </c>
      <c r="C1406" s="79">
        <v>46</v>
      </c>
      <c r="D1406" s="95"/>
      <c r="E1406" s="79">
        <v>1307.256080893126</v>
      </c>
      <c r="F1406" s="79">
        <v>88.988593142730409</v>
      </c>
      <c r="G1406" s="80">
        <v>0</v>
      </c>
      <c r="H1406" s="79">
        <v>-17.82091055743269</v>
      </c>
      <c r="I1406" s="80">
        <v>11.100979037491349</v>
      </c>
      <c r="J1406" s="104">
        <v>4</v>
      </c>
      <c r="K1406" s="104">
        <v>0</v>
      </c>
      <c r="L1406" s="104">
        <v>0</v>
      </c>
      <c r="M1406" s="104">
        <v>-4.4121245617296472</v>
      </c>
    </row>
    <row r="1407" spans="1:13" s="81" customFormat="1" x14ac:dyDescent="0.25">
      <c r="A1407" s="79">
        <v>1404</v>
      </c>
      <c r="B1407" s="79">
        <v>43</v>
      </c>
      <c r="C1407" s="79">
        <v>43</v>
      </c>
      <c r="D1407" s="95"/>
      <c r="E1407" s="79">
        <v>1222.0002495305309</v>
      </c>
      <c r="F1407" s="79">
        <v>89.022551741037347</v>
      </c>
      <c r="G1407" s="80">
        <v>0</v>
      </c>
      <c r="H1407" s="79">
        <v>-13.95138590209034</v>
      </c>
      <c r="I1407" s="80">
        <v>7.2314543821490016</v>
      </c>
      <c r="J1407" s="104">
        <v>4</v>
      </c>
      <c r="K1407" s="104">
        <v>0</v>
      </c>
      <c r="L1407" s="104">
        <v>0</v>
      </c>
      <c r="M1407" s="104">
        <v>-4.0894403146127409</v>
      </c>
    </row>
    <row r="1408" spans="1:13" s="81" customFormat="1" x14ac:dyDescent="0.25">
      <c r="A1408" s="79">
        <v>1405</v>
      </c>
      <c r="B1408" s="79">
        <v>38</v>
      </c>
      <c r="C1408" s="79">
        <v>38</v>
      </c>
      <c r="D1408" s="95"/>
      <c r="E1408" s="79">
        <v>1465.144517340618</v>
      </c>
      <c r="F1408" s="79">
        <v>89.06660434869174</v>
      </c>
      <c r="G1408" s="80">
        <v>0</v>
      </c>
      <c r="H1408" s="79">
        <v>-21.884330196743651</v>
      </c>
      <c r="I1408" s="80">
        <v>15.16439867680231</v>
      </c>
      <c r="J1408" s="104">
        <v>3</v>
      </c>
      <c r="K1408" s="104">
        <v>0</v>
      </c>
      <c r="L1408" s="104">
        <v>0</v>
      </c>
      <c r="M1408" s="104">
        <v>-5.0300467013176542</v>
      </c>
    </row>
    <row r="1409" spans="1:13" s="81" customFormat="1" x14ac:dyDescent="0.25">
      <c r="A1409" s="79">
        <v>1406</v>
      </c>
      <c r="B1409" s="79">
        <v>33</v>
      </c>
      <c r="C1409" s="79">
        <v>33</v>
      </c>
      <c r="D1409" s="95"/>
      <c r="E1409" s="79">
        <v>1272.3623440063261</v>
      </c>
      <c r="F1409" s="79">
        <v>88.893623451630333</v>
      </c>
      <c r="G1409" s="80">
        <v>0</v>
      </c>
      <c r="H1409" s="79">
        <v>-10.803129606523751</v>
      </c>
      <c r="I1409" s="80">
        <v>4.0831980865824056</v>
      </c>
      <c r="J1409" s="104">
        <v>3</v>
      </c>
      <c r="K1409" s="104">
        <v>0</v>
      </c>
      <c r="L1409" s="104">
        <v>0</v>
      </c>
      <c r="M1409" s="104">
        <v>-4.2791697195574976</v>
      </c>
    </row>
    <row r="1410" spans="1:13" s="81" customFormat="1" x14ac:dyDescent="0.25">
      <c r="A1410" s="79">
        <v>1407</v>
      </c>
      <c r="B1410" s="79">
        <v>27.84993468335027</v>
      </c>
      <c r="C1410" s="79">
        <v>27.84993468335027</v>
      </c>
      <c r="D1410" s="95"/>
      <c r="E1410" s="79">
        <v>1715.8848587673699</v>
      </c>
      <c r="F1410" s="79">
        <v>88.850741752821392</v>
      </c>
      <c r="G1410" s="80">
        <v>0</v>
      </c>
      <c r="H1410" s="79">
        <v>0</v>
      </c>
      <c r="I1410" s="80">
        <v>-6.7199315199413396</v>
      </c>
      <c r="J1410" s="104">
        <v>2</v>
      </c>
      <c r="K1410" s="104">
        <v>0</v>
      </c>
      <c r="L1410" s="104">
        <v>0</v>
      </c>
      <c r="M1410" s="104">
        <v>-6.0723319780065879</v>
      </c>
    </row>
    <row r="1411" spans="1:13" s="81" customFormat="1" x14ac:dyDescent="0.25">
      <c r="A1411" s="79">
        <v>1408</v>
      </c>
      <c r="B1411" s="79">
        <v>26</v>
      </c>
      <c r="C1411" s="79">
        <v>26</v>
      </c>
      <c r="D1411" s="95"/>
      <c r="E1411" s="79">
        <v>1601.907036235275</v>
      </c>
      <c r="F1411" s="79">
        <v>88.855853129656452</v>
      </c>
      <c r="G1411" s="80">
        <v>13.107870376002435</v>
      </c>
      <c r="H1411" s="79">
        <v>0</v>
      </c>
      <c r="I1411" s="80">
        <v>-6.7199315199413396</v>
      </c>
      <c r="J1411" s="104">
        <v>2</v>
      </c>
      <c r="K1411" s="104">
        <v>0.46050906355436783</v>
      </c>
      <c r="L1411" s="104">
        <v>1.298635559223317</v>
      </c>
      <c r="M1411" s="104">
        <v>2.7012156317335378</v>
      </c>
    </row>
    <row r="1412" spans="1:13" s="81" customFormat="1" x14ac:dyDescent="0.25">
      <c r="A1412" s="79">
        <v>1409</v>
      </c>
      <c r="B1412" s="79">
        <v>27</v>
      </c>
      <c r="C1412" s="79">
        <v>27</v>
      </c>
      <c r="D1412" s="95"/>
      <c r="E1412" s="79">
        <v>1663.518845321247</v>
      </c>
      <c r="F1412" s="79">
        <v>88.910143513821154</v>
      </c>
      <c r="G1412" s="80">
        <v>16.74037833891553</v>
      </c>
      <c r="H1412" s="79">
        <v>0</v>
      </c>
      <c r="I1412" s="80">
        <v>-6.7199315199413396</v>
      </c>
      <c r="J1412" s="104">
        <v>2</v>
      </c>
      <c r="K1412" s="104">
        <v>0.58812726486168476</v>
      </c>
      <c r="L1412" s="104">
        <v>1.658518886909951</v>
      </c>
      <c r="M1412" s="104">
        <v>4.755856121552327</v>
      </c>
    </row>
    <row r="1413" spans="1:13" s="81" customFormat="1" x14ac:dyDescent="0.25">
      <c r="A1413" s="79">
        <v>1410</v>
      </c>
      <c r="B1413" s="79">
        <v>27</v>
      </c>
      <c r="C1413" s="79">
        <v>27</v>
      </c>
      <c r="D1413" s="95"/>
      <c r="E1413" s="79">
        <v>1663.518845321247</v>
      </c>
      <c r="F1413" s="79">
        <v>88.982433386784265</v>
      </c>
      <c r="G1413" s="80">
        <v>11.711475310744575</v>
      </c>
      <c r="H1413" s="79">
        <v>-0.1569902777190102</v>
      </c>
      <c r="I1413" s="80">
        <v>-6.5629412422223297</v>
      </c>
      <c r="J1413" s="104">
        <v>2</v>
      </c>
      <c r="K1413" s="104">
        <v>0.41145055401714192</v>
      </c>
      <c r="L1413" s="104">
        <v>1.1602905623283399</v>
      </c>
      <c r="M1413" s="104">
        <v>1.5728835127991589</v>
      </c>
    </row>
    <row r="1414" spans="1:13" s="81" customFormat="1" x14ac:dyDescent="0.25">
      <c r="A1414" s="79">
        <v>1411</v>
      </c>
      <c r="B1414" s="79">
        <v>27</v>
      </c>
      <c r="C1414" s="79">
        <v>27</v>
      </c>
      <c r="D1414" s="95"/>
      <c r="E1414" s="79">
        <v>1663.518845321247</v>
      </c>
      <c r="F1414" s="79">
        <v>89.057141758829545</v>
      </c>
      <c r="G1414" s="80">
        <v>14.103641214283167</v>
      </c>
      <c r="H1414" s="79">
        <v>-1.286425435901386</v>
      </c>
      <c r="I1414" s="80">
        <v>-5.4335060840399532</v>
      </c>
      <c r="J1414" s="104">
        <v>2</v>
      </c>
      <c r="K1414" s="104">
        <v>0.49549274000961652</v>
      </c>
      <c r="L1414" s="104">
        <v>1.3972895268271179</v>
      </c>
      <c r="M1414" s="104">
        <v>3.0914025905572018</v>
      </c>
    </row>
    <row r="1415" spans="1:13" s="81" customFormat="1" x14ac:dyDescent="0.25">
      <c r="A1415" s="79">
        <v>1412</v>
      </c>
      <c r="B1415" s="79">
        <v>27</v>
      </c>
      <c r="C1415" s="79">
        <v>27</v>
      </c>
      <c r="D1415" s="95"/>
      <c r="E1415" s="79">
        <v>1663.518845321247</v>
      </c>
      <c r="F1415" s="79">
        <v>88.996442521453403</v>
      </c>
      <c r="G1415" s="80">
        <v>8.8558340069345451</v>
      </c>
      <c r="H1415" s="79">
        <v>0</v>
      </c>
      <c r="I1415" s="80">
        <v>-6.7199315199413396</v>
      </c>
      <c r="J1415" s="104">
        <v>2</v>
      </c>
      <c r="K1415" s="104">
        <v>0.3111254314043726</v>
      </c>
      <c r="L1415" s="104">
        <v>0.8773737165603307</v>
      </c>
      <c r="M1415" s="104">
        <v>-0.2503735409000909</v>
      </c>
    </row>
    <row r="1416" spans="1:13" s="81" customFormat="1" x14ac:dyDescent="0.25">
      <c r="A1416" s="79">
        <v>1413</v>
      </c>
      <c r="B1416" s="79">
        <v>26</v>
      </c>
      <c r="C1416" s="79">
        <v>26</v>
      </c>
      <c r="D1416" s="95"/>
      <c r="E1416" s="79">
        <v>1601.907036235275</v>
      </c>
      <c r="F1416" s="79">
        <v>89.065470568311753</v>
      </c>
      <c r="G1416" s="80">
        <v>9.0652072652959799</v>
      </c>
      <c r="H1416" s="79">
        <v>-3.585286514693649</v>
      </c>
      <c r="I1416" s="80">
        <v>-3.1346450052476902</v>
      </c>
      <c r="J1416" s="104">
        <v>2</v>
      </c>
      <c r="K1416" s="104">
        <v>0.31848118641075951</v>
      </c>
      <c r="L1416" s="104">
        <v>0.89811694567834166</v>
      </c>
      <c r="M1416" s="104">
        <v>0.13597236782386929</v>
      </c>
    </row>
    <row r="1417" spans="1:13" s="81" customFormat="1" x14ac:dyDescent="0.25">
      <c r="A1417" s="79">
        <v>1414</v>
      </c>
      <c r="B1417" s="79">
        <v>26</v>
      </c>
      <c r="C1417" s="79">
        <v>26</v>
      </c>
      <c r="D1417" s="95"/>
      <c r="E1417" s="79">
        <v>1601.907036235275</v>
      </c>
      <c r="F1417" s="79">
        <v>88.987186105642763</v>
      </c>
      <c r="G1417" s="80">
        <v>11.843168424942432</v>
      </c>
      <c r="H1417" s="79">
        <v>-1.9650768592520049</v>
      </c>
      <c r="I1417" s="80">
        <v>-4.7548546606893343</v>
      </c>
      <c r="J1417" s="104">
        <v>2</v>
      </c>
      <c r="K1417" s="104">
        <v>0.41607723027775267</v>
      </c>
      <c r="L1417" s="104">
        <v>1.1733377893832631</v>
      </c>
      <c r="M1417" s="104">
        <v>1.9012713696111381</v>
      </c>
    </row>
    <row r="1418" spans="1:13" s="81" customFormat="1" x14ac:dyDescent="0.25">
      <c r="A1418" s="79">
        <v>1415</v>
      </c>
      <c r="B1418" s="79">
        <v>26.521321375243879</v>
      </c>
      <c r="C1418" s="79">
        <v>26.521321375243879</v>
      </c>
      <c r="D1418" s="95"/>
      <c r="E1418" s="79">
        <v>1634.0265892792379</v>
      </c>
      <c r="F1418" s="79">
        <v>89.065715287705061</v>
      </c>
      <c r="G1418" s="80">
        <v>25.742049439726799</v>
      </c>
      <c r="H1418" s="79">
        <v>-3.3668117173905152</v>
      </c>
      <c r="I1418" s="80">
        <v>-3.353119802550824</v>
      </c>
      <c r="J1418" s="104">
        <v>2</v>
      </c>
      <c r="K1418" s="104">
        <v>0.90437628244796031</v>
      </c>
      <c r="L1418" s="104">
        <v>2.5503411165032479</v>
      </c>
      <c r="M1418" s="104">
        <v>10.461794781691671</v>
      </c>
    </row>
    <row r="1419" spans="1:13" s="81" customFormat="1" x14ac:dyDescent="0.25">
      <c r="A1419" s="79">
        <v>1416</v>
      </c>
      <c r="B1419" s="79">
        <v>30.514810955322019</v>
      </c>
      <c r="C1419" s="79">
        <v>30.514810955322019</v>
      </c>
      <c r="D1419" s="95"/>
      <c r="E1419" s="79">
        <v>1176.542314970407</v>
      </c>
      <c r="F1419" s="79">
        <v>88.966974636223</v>
      </c>
      <c r="G1419" s="80">
        <v>29.489393986506485</v>
      </c>
      <c r="H1419" s="79">
        <v>-1.2985919641800929</v>
      </c>
      <c r="I1419" s="80">
        <v>-5.4213395557612456</v>
      </c>
      <c r="J1419" s="104">
        <v>3</v>
      </c>
      <c r="K1419" s="104">
        <v>1.0360289520694439</v>
      </c>
      <c r="L1419" s="104">
        <v>2.9216016448358322</v>
      </c>
      <c r="M1419" s="104">
        <v>13.76239242071121</v>
      </c>
    </row>
    <row r="1420" spans="1:13" s="81" customFormat="1" x14ac:dyDescent="0.25">
      <c r="A1420" s="79">
        <v>1417</v>
      </c>
      <c r="B1420" s="79">
        <v>32.514810955322019</v>
      </c>
      <c r="C1420" s="79">
        <v>32.514810955322019</v>
      </c>
      <c r="D1420" s="95"/>
      <c r="E1420" s="79">
        <v>1253.6551843041241</v>
      </c>
      <c r="F1420" s="79">
        <v>89.05109184055172</v>
      </c>
      <c r="G1420" s="80">
        <v>25.875963379026484</v>
      </c>
      <c r="H1420" s="79">
        <v>-3.9885742398069302</v>
      </c>
      <c r="I1420" s="80">
        <v>-2.7313572801344099</v>
      </c>
      <c r="J1420" s="104">
        <v>3</v>
      </c>
      <c r="K1420" s="104">
        <v>0.90908098130557757</v>
      </c>
      <c r="L1420" s="104">
        <v>2.563608367281728</v>
      </c>
      <c r="M1420" s="104">
        <v>11.540034375571761</v>
      </c>
    </row>
    <row r="1421" spans="1:13" s="81" customFormat="1" x14ac:dyDescent="0.25">
      <c r="A1421" s="79">
        <v>1418</v>
      </c>
      <c r="B1421" s="79">
        <v>36</v>
      </c>
      <c r="C1421" s="79">
        <v>36</v>
      </c>
      <c r="D1421" s="95"/>
      <c r="E1421" s="79">
        <v>1388.0316480069009</v>
      </c>
      <c r="F1421" s="79">
        <v>89.040015275758961</v>
      </c>
      <c r="G1421" s="80">
        <v>37.46557616637218</v>
      </c>
      <c r="H1421" s="79">
        <v>-6.1771103998063737</v>
      </c>
      <c r="I1421" s="80">
        <v>-0.54282112013496597</v>
      </c>
      <c r="J1421" s="104">
        <v>3</v>
      </c>
      <c r="K1421" s="104">
        <v>1.316250229899107</v>
      </c>
      <c r="L1421" s="104">
        <v>3.711825648315481</v>
      </c>
      <c r="M1421" s="104">
        <v>18.059691325925691</v>
      </c>
    </row>
    <row r="1422" spans="1:13" s="81" customFormat="1" x14ac:dyDescent="0.25">
      <c r="A1422" s="79">
        <v>1419</v>
      </c>
      <c r="B1422" s="79">
        <v>39</v>
      </c>
      <c r="C1422" s="79">
        <v>39</v>
      </c>
      <c r="D1422" s="95"/>
      <c r="E1422" s="79">
        <v>1503.700952007476</v>
      </c>
      <c r="F1422" s="79">
        <v>89.101469633901971</v>
      </c>
      <c r="G1422" s="80">
        <v>32.517558852398146</v>
      </c>
      <c r="H1422" s="79">
        <v>-3.9885742398069302</v>
      </c>
      <c r="I1422" s="80">
        <v>-2.7313572801344099</v>
      </c>
      <c r="J1422" s="104">
        <v>3</v>
      </c>
      <c r="K1422" s="104">
        <v>1.142415216708818</v>
      </c>
      <c r="L1422" s="104">
        <v>3.2216109111188671</v>
      </c>
      <c r="M1422" s="104">
        <v>14.932954023876119</v>
      </c>
    </row>
    <row r="1423" spans="1:13" s="81" customFormat="1" x14ac:dyDescent="0.25">
      <c r="A1423" s="79">
        <v>1420</v>
      </c>
      <c r="B1423" s="79">
        <v>41</v>
      </c>
      <c r="C1423" s="79">
        <v>41</v>
      </c>
      <c r="D1423" s="95"/>
      <c r="E1423" s="79">
        <v>1580.8138213411919</v>
      </c>
      <c r="F1423" s="79">
        <v>89.014934560370264</v>
      </c>
      <c r="G1423" s="80">
        <v>22.635415840207742</v>
      </c>
      <c r="H1423" s="79">
        <v>-0.92600558683589484</v>
      </c>
      <c r="I1423" s="80">
        <v>-5.7939259331054451</v>
      </c>
      <c r="J1423" s="104">
        <v>3</v>
      </c>
      <c r="K1423" s="104">
        <v>0.79523323413553393</v>
      </c>
      <c r="L1423" s="104">
        <v>2.242557720262206</v>
      </c>
      <c r="M1423" s="104">
        <v>8.722021202384072</v>
      </c>
    </row>
    <row r="1424" spans="1:13" s="81" customFormat="1" x14ac:dyDescent="0.25">
      <c r="A1424" s="79">
        <v>1421</v>
      </c>
      <c r="B1424" s="79">
        <v>41</v>
      </c>
      <c r="C1424" s="79">
        <v>41</v>
      </c>
      <c r="D1424" s="95"/>
      <c r="E1424" s="79">
        <v>1580.8138213411919</v>
      </c>
      <c r="F1424" s="79">
        <v>89.053067867834997</v>
      </c>
      <c r="G1424" s="80">
        <v>7.5639096993757011</v>
      </c>
      <c r="H1424" s="79">
        <v>-8.5131179551558986</v>
      </c>
      <c r="I1424" s="80">
        <v>1.793186435214559</v>
      </c>
      <c r="J1424" s="104">
        <v>3</v>
      </c>
      <c r="K1424" s="104">
        <v>0.26573721531808481</v>
      </c>
      <c r="L1424" s="104">
        <v>0.74937894719699893</v>
      </c>
      <c r="M1424" s="104">
        <v>-0.73675967000105047</v>
      </c>
    </row>
    <row r="1425" spans="1:13" s="81" customFormat="1" x14ac:dyDescent="0.25">
      <c r="A1425" s="79">
        <v>1422</v>
      </c>
      <c r="B1425" s="79">
        <v>39</v>
      </c>
      <c r="C1425" s="79">
        <v>39</v>
      </c>
      <c r="D1425" s="95"/>
      <c r="E1425" s="79">
        <v>1503.700952007476</v>
      </c>
      <c r="F1425" s="79">
        <v>88.981191142844253</v>
      </c>
      <c r="G1425" s="80">
        <v>0</v>
      </c>
      <c r="H1425" s="79">
        <v>-11.37891084066197</v>
      </c>
      <c r="I1425" s="80">
        <v>4.6589793207206318</v>
      </c>
      <c r="J1425" s="104">
        <v>3</v>
      </c>
      <c r="K1425" s="104">
        <v>0</v>
      </c>
      <c r="L1425" s="104">
        <v>0</v>
      </c>
      <c r="M1425" s="104">
        <v>-5.1852378008576734</v>
      </c>
    </row>
    <row r="1426" spans="1:13" s="81" customFormat="1" x14ac:dyDescent="0.25">
      <c r="A1426" s="79">
        <v>1423</v>
      </c>
      <c r="B1426" s="79">
        <v>35.521810156738468</v>
      </c>
      <c r="C1426" s="79">
        <v>35.521810156738468</v>
      </c>
      <c r="D1426" s="95"/>
      <c r="E1426" s="79">
        <v>1369.594352556833</v>
      </c>
      <c r="F1426" s="79">
        <v>88.987496639142705</v>
      </c>
      <c r="G1426" s="80">
        <v>0</v>
      </c>
      <c r="H1426" s="79">
        <v>-23.713244578015779</v>
      </c>
      <c r="I1426" s="80">
        <v>16.993313058074438</v>
      </c>
      <c r="J1426" s="104">
        <v>3</v>
      </c>
      <c r="K1426" s="104">
        <v>0</v>
      </c>
      <c r="L1426" s="104">
        <v>0</v>
      </c>
      <c r="M1426" s="104">
        <v>-4.6528244578646234</v>
      </c>
    </row>
    <row r="1427" spans="1:13" s="81" customFormat="1" x14ac:dyDescent="0.25">
      <c r="A1427" s="79">
        <v>1424</v>
      </c>
      <c r="B1427" s="79">
        <v>35</v>
      </c>
      <c r="C1427" s="79">
        <v>35</v>
      </c>
      <c r="D1427" s="95"/>
      <c r="E1427" s="79">
        <v>1349.475213340042</v>
      </c>
      <c r="F1427" s="79">
        <v>89.023773920541643</v>
      </c>
      <c r="G1427" s="80">
        <v>8.2730680298129435</v>
      </c>
      <c r="H1427" s="79">
        <v>-3.136397267926788</v>
      </c>
      <c r="I1427" s="80">
        <v>-3.5835342520145521</v>
      </c>
      <c r="J1427" s="104">
        <v>3</v>
      </c>
      <c r="K1427" s="104">
        <v>0.29065154764618878</v>
      </c>
      <c r="L1427" s="104">
        <v>0.81963736436225232</v>
      </c>
      <c r="M1427" s="104">
        <v>0.59418487272218334</v>
      </c>
    </row>
    <row r="1428" spans="1:13" s="81" customFormat="1" x14ac:dyDescent="0.25">
      <c r="A1428" s="79">
        <v>1425</v>
      </c>
      <c r="B1428" s="79">
        <v>34</v>
      </c>
      <c r="C1428" s="79">
        <v>34</v>
      </c>
      <c r="D1428" s="95"/>
      <c r="E1428" s="79">
        <v>1310.9187786731841</v>
      </c>
      <c r="F1428" s="79">
        <v>89.091867812870802</v>
      </c>
      <c r="G1428" s="80">
        <v>8.0766010288673105</v>
      </c>
      <c r="H1428" s="79">
        <v>-2.8175492525815651</v>
      </c>
      <c r="I1428" s="80">
        <v>-3.902382267359775</v>
      </c>
      <c r="J1428" s="104">
        <v>3</v>
      </c>
      <c r="K1428" s="104">
        <v>0.28374921858513491</v>
      </c>
      <c r="L1428" s="104">
        <v>0.80017279641008043</v>
      </c>
      <c r="M1428" s="104">
        <v>0.6084037430299899</v>
      </c>
    </row>
    <row r="1429" spans="1:13" s="81" customFormat="1" x14ac:dyDescent="0.25">
      <c r="A1429" s="79">
        <v>1426</v>
      </c>
      <c r="B1429" s="79">
        <v>35</v>
      </c>
      <c r="C1429" s="79">
        <v>35</v>
      </c>
      <c r="D1429" s="95"/>
      <c r="E1429" s="79">
        <v>1349.475213340042</v>
      </c>
      <c r="F1429" s="79">
        <v>89.114393765482092</v>
      </c>
      <c r="G1429" s="80">
        <v>28.356629648473913</v>
      </c>
      <c r="H1429" s="79">
        <v>-3.9885742398069302</v>
      </c>
      <c r="I1429" s="80">
        <v>-2.7313572801344099</v>
      </c>
      <c r="J1429" s="104">
        <v>3</v>
      </c>
      <c r="K1429" s="104">
        <v>0.99623238484902155</v>
      </c>
      <c r="L1429" s="104">
        <v>2.8093753252742411</v>
      </c>
      <c r="M1429" s="104">
        <v>12.804077761498769</v>
      </c>
    </row>
    <row r="1430" spans="1:13" s="81" customFormat="1" x14ac:dyDescent="0.25">
      <c r="A1430" s="79">
        <v>1427</v>
      </c>
      <c r="B1430" s="79">
        <v>38</v>
      </c>
      <c r="C1430" s="79">
        <v>38</v>
      </c>
      <c r="D1430" s="95"/>
      <c r="E1430" s="79">
        <v>1465.144517340618</v>
      </c>
      <c r="F1430" s="79">
        <v>89.137362026836087</v>
      </c>
      <c r="G1430" s="80">
        <v>31.877442319168182</v>
      </c>
      <c r="H1430" s="79">
        <v>-3.6856597327357381</v>
      </c>
      <c r="I1430" s="80">
        <v>-3.034271787205602</v>
      </c>
      <c r="J1430" s="104">
        <v>3</v>
      </c>
      <c r="K1430" s="104">
        <v>1.1199264785059231</v>
      </c>
      <c r="L1430" s="104">
        <v>3.1581926693867022</v>
      </c>
      <c r="M1430" s="104">
        <v>14.63992086246709</v>
      </c>
    </row>
    <row r="1431" spans="1:13" s="81" customFormat="1" x14ac:dyDescent="0.25">
      <c r="A1431" s="79">
        <v>1428</v>
      </c>
      <c r="B1431" s="79">
        <v>40</v>
      </c>
      <c r="C1431" s="79">
        <v>40</v>
      </c>
      <c r="D1431" s="95"/>
      <c r="E1431" s="79">
        <v>1542.2573866743339</v>
      </c>
      <c r="F1431" s="79">
        <v>89.051325544243838</v>
      </c>
      <c r="G1431" s="80">
        <v>29.824013372165624</v>
      </c>
      <c r="H1431" s="79">
        <v>-4.4040667054628742</v>
      </c>
      <c r="I1431" s="80">
        <v>-2.315864814478465</v>
      </c>
      <c r="J1431" s="104">
        <v>3</v>
      </c>
      <c r="K1431" s="104">
        <v>1.04778488613934</v>
      </c>
      <c r="L1431" s="104">
        <v>2.954753378912939</v>
      </c>
      <c r="M1431" s="104">
        <v>13.220922870514491</v>
      </c>
    </row>
    <row r="1432" spans="1:13" s="81" customFormat="1" x14ac:dyDescent="0.25">
      <c r="A1432" s="79">
        <v>1429</v>
      </c>
      <c r="B1432" s="79">
        <v>42</v>
      </c>
      <c r="C1432" s="79">
        <v>42</v>
      </c>
      <c r="D1432" s="95"/>
      <c r="E1432" s="79">
        <v>1619.370256008051</v>
      </c>
      <c r="F1432" s="79">
        <v>88.937692773011932</v>
      </c>
      <c r="G1432" s="80">
        <v>22.347115411170257</v>
      </c>
      <c r="H1432" s="79">
        <v>-0.92600558683589484</v>
      </c>
      <c r="I1432" s="80">
        <v>-5.7939259331054451</v>
      </c>
      <c r="J1432" s="104">
        <v>3</v>
      </c>
      <c r="K1432" s="104">
        <v>0.78510458952813544</v>
      </c>
      <c r="L1432" s="104">
        <v>2.2139949424693421</v>
      </c>
      <c r="M1432" s="104">
        <v>8.4155294025922078</v>
      </c>
    </row>
    <row r="1433" spans="1:13" s="81" customFormat="1" x14ac:dyDescent="0.25">
      <c r="A1433" s="79">
        <v>1430</v>
      </c>
      <c r="B1433" s="79">
        <v>41.564127886230608</v>
      </c>
      <c r="C1433" s="79">
        <v>41.564127886230608</v>
      </c>
      <c r="D1433" s="95"/>
      <c r="E1433" s="79">
        <v>1602.5645813303961</v>
      </c>
      <c r="F1433" s="79">
        <v>88.992118397958393</v>
      </c>
      <c r="G1433" s="80">
        <v>5.5773843239434928</v>
      </c>
      <c r="H1433" s="79">
        <v>-19.840806685181221</v>
      </c>
      <c r="I1433" s="80">
        <v>13.12087516523988</v>
      </c>
      <c r="J1433" s="104">
        <v>3</v>
      </c>
      <c r="K1433" s="104">
        <v>0.19594609638528759</v>
      </c>
      <c r="L1433" s="104">
        <v>0.55256799180651095</v>
      </c>
      <c r="M1433" s="104">
        <v>-2.0991158359458848</v>
      </c>
    </row>
    <row r="1434" spans="1:13" s="81" customFormat="1" x14ac:dyDescent="0.25">
      <c r="A1434" s="79">
        <v>1431</v>
      </c>
      <c r="B1434" s="79">
        <v>40</v>
      </c>
      <c r="C1434" s="79">
        <v>40</v>
      </c>
      <c r="D1434" s="95"/>
      <c r="E1434" s="79">
        <v>1542.2573866743339</v>
      </c>
      <c r="F1434" s="79">
        <v>89.046108816419249</v>
      </c>
      <c r="G1434" s="80">
        <v>0</v>
      </c>
      <c r="H1434" s="79">
        <v>-23.97644244485717</v>
      </c>
      <c r="I1434" s="80">
        <v>17.25651092491583</v>
      </c>
      <c r="J1434" s="104">
        <v>3</v>
      </c>
      <c r="K1434" s="104">
        <v>0</v>
      </c>
      <c r="L1434" s="104">
        <v>0</v>
      </c>
      <c r="M1434" s="104">
        <v>-4.1474232818544019</v>
      </c>
    </row>
    <row r="1435" spans="1:13" s="81" customFormat="1" x14ac:dyDescent="0.25">
      <c r="A1435" s="79">
        <v>1432</v>
      </c>
      <c r="B1435" s="79">
        <v>37.582031541015738</v>
      </c>
      <c r="C1435" s="79">
        <v>37.582031541015738</v>
      </c>
      <c r="D1435" s="95"/>
      <c r="E1435" s="79">
        <v>1449.0291437589831</v>
      </c>
      <c r="F1435" s="79">
        <v>88.858837012880244</v>
      </c>
      <c r="G1435" s="80">
        <v>0</v>
      </c>
      <c r="H1435" s="79">
        <v>-10.657712808637489</v>
      </c>
      <c r="I1435" s="80">
        <v>3.9377812886961552</v>
      </c>
      <c r="J1435" s="104">
        <v>3</v>
      </c>
      <c r="K1435" s="104">
        <v>0</v>
      </c>
      <c r="L1435" s="104">
        <v>0</v>
      </c>
      <c r="M1435" s="104">
        <v>-4.9656977935797482</v>
      </c>
    </row>
    <row r="1436" spans="1:13" s="81" customFormat="1" x14ac:dyDescent="0.25">
      <c r="A1436" s="79">
        <v>1433</v>
      </c>
      <c r="B1436" s="79">
        <v>33</v>
      </c>
      <c r="C1436" s="79">
        <v>33</v>
      </c>
      <c r="D1436" s="95"/>
      <c r="E1436" s="79">
        <v>1272.3623440063261</v>
      </c>
      <c r="F1436" s="79">
        <v>88.883664685035924</v>
      </c>
      <c r="G1436" s="80">
        <v>0</v>
      </c>
      <c r="H1436" s="79">
        <v>-22.34145274224635</v>
      </c>
      <c r="I1436" s="80">
        <v>15.62152122230501</v>
      </c>
      <c r="J1436" s="104">
        <v>3</v>
      </c>
      <c r="K1436" s="104">
        <v>0</v>
      </c>
      <c r="L1436" s="104">
        <v>0</v>
      </c>
      <c r="M1436" s="104">
        <v>-4.2791697195574976</v>
      </c>
    </row>
    <row r="1437" spans="1:13" s="81" customFormat="1" x14ac:dyDescent="0.25">
      <c r="A1437" s="79">
        <v>1434</v>
      </c>
      <c r="B1437" s="79">
        <v>27.588541960937611</v>
      </c>
      <c r="C1437" s="79">
        <v>27.588541960937611</v>
      </c>
      <c r="D1437" s="95"/>
      <c r="E1437" s="79">
        <v>1699.7799802576189</v>
      </c>
      <c r="F1437" s="79">
        <v>88.840782986226984</v>
      </c>
      <c r="G1437" s="80">
        <v>0</v>
      </c>
      <c r="H1437" s="79">
        <v>-20.49876303143748</v>
      </c>
      <c r="I1437" s="80">
        <v>13.77883151149614</v>
      </c>
      <c r="J1437" s="104">
        <v>2</v>
      </c>
      <c r="K1437" s="104">
        <v>0</v>
      </c>
      <c r="L1437" s="104">
        <v>0</v>
      </c>
      <c r="M1437" s="104">
        <v>-6.0029413708323913</v>
      </c>
    </row>
    <row r="1438" spans="1:13" s="81" customFormat="1" x14ac:dyDescent="0.25">
      <c r="A1438" s="79">
        <v>1435</v>
      </c>
      <c r="B1438" s="79">
        <v>23</v>
      </c>
      <c r="C1438" s="79">
        <v>23</v>
      </c>
      <c r="D1438" s="95"/>
      <c r="E1438" s="79">
        <v>1417.0716089773589</v>
      </c>
      <c r="F1438" s="79">
        <v>88.804951719263642</v>
      </c>
      <c r="G1438" s="80">
        <v>0</v>
      </c>
      <c r="H1438" s="79">
        <v>0</v>
      </c>
      <c r="I1438" s="80">
        <v>-6.7199315199413396</v>
      </c>
      <c r="J1438" s="104">
        <v>2</v>
      </c>
      <c r="K1438" s="104">
        <v>0</v>
      </c>
      <c r="L1438" s="104">
        <v>0</v>
      </c>
      <c r="M1438" s="104">
        <v>-4.838973152778177</v>
      </c>
    </row>
    <row r="1439" spans="1:13" s="81" customFormat="1" x14ac:dyDescent="0.25">
      <c r="A1439" s="79">
        <v>1436</v>
      </c>
      <c r="B1439" s="79">
        <v>19.602376603271569</v>
      </c>
      <c r="C1439" s="79">
        <v>19.602376603271569</v>
      </c>
      <c r="D1439" s="95"/>
      <c r="E1439" s="79">
        <v>1207.7378849120951</v>
      </c>
      <c r="F1439" s="79">
        <v>88.795436828098886</v>
      </c>
      <c r="G1439" s="80">
        <v>0</v>
      </c>
      <c r="H1439" s="79">
        <v>-1.1446273095375969</v>
      </c>
      <c r="I1439" s="80">
        <v>-5.5753042104037434</v>
      </c>
      <c r="J1439" s="104">
        <v>2</v>
      </c>
      <c r="K1439" s="104">
        <v>0</v>
      </c>
      <c r="L1439" s="104">
        <v>0</v>
      </c>
      <c r="M1439" s="104">
        <v>-3.68714716255626</v>
      </c>
    </row>
    <row r="1440" spans="1:13" s="81" customFormat="1" x14ac:dyDescent="0.25">
      <c r="A1440" s="79">
        <v>1437</v>
      </c>
      <c r="B1440" s="79">
        <v>19</v>
      </c>
      <c r="C1440" s="79">
        <v>19</v>
      </c>
      <c r="D1440" s="95"/>
      <c r="E1440" s="79">
        <v>1170.6243726334701</v>
      </c>
      <c r="F1440" s="79">
        <v>88.820618905584723</v>
      </c>
      <c r="G1440" s="80">
        <v>13.59391909788415</v>
      </c>
      <c r="H1440" s="79">
        <v>0</v>
      </c>
      <c r="I1440" s="80">
        <v>-6.7199315199413396</v>
      </c>
      <c r="J1440" s="104">
        <v>2</v>
      </c>
      <c r="K1440" s="104">
        <v>0.47758505189838818</v>
      </c>
      <c r="L1440" s="104">
        <v>1.3467898463534549</v>
      </c>
      <c r="M1440" s="104">
        <v>4.4414350291702984</v>
      </c>
    </row>
    <row r="1441" spans="1:13" s="81" customFormat="1" x14ac:dyDescent="0.25">
      <c r="A1441" s="79">
        <v>1438</v>
      </c>
      <c r="B1441" s="79">
        <v>21</v>
      </c>
      <c r="C1441" s="79">
        <v>21</v>
      </c>
      <c r="D1441" s="95"/>
      <c r="E1441" s="79">
        <v>1293.8479908054151</v>
      </c>
      <c r="F1441" s="79">
        <v>88.833014931410716</v>
      </c>
      <c r="G1441" s="80">
        <v>13.806329594572095</v>
      </c>
      <c r="H1441" s="79">
        <v>0</v>
      </c>
      <c r="I1441" s="80">
        <v>-6.7199315199413396</v>
      </c>
      <c r="J1441" s="104">
        <v>2</v>
      </c>
      <c r="K1441" s="104">
        <v>0.48504751194055978</v>
      </c>
      <c r="L1441" s="104">
        <v>1.367833983672379</v>
      </c>
      <c r="M1441" s="104">
        <v>4.2037685272387222</v>
      </c>
    </row>
    <row r="1442" spans="1:13" s="81" customFormat="1" x14ac:dyDescent="0.25">
      <c r="A1442" s="79">
        <v>1439</v>
      </c>
      <c r="B1442" s="79">
        <v>21</v>
      </c>
      <c r="C1442" s="79">
        <v>21</v>
      </c>
      <c r="D1442" s="95"/>
      <c r="E1442" s="79">
        <v>1293.8479908054151</v>
      </c>
      <c r="F1442" s="79">
        <v>88.867274438794837</v>
      </c>
      <c r="G1442" s="80">
        <v>11.468420679520893</v>
      </c>
      <c r="H1442" s="79">
        <v>-1.4340697027240521</v>
      </c>
      <c r="I1442" s="80">
        <v>-5.2858618172172882</v>
      </c>
      <c r="J1442" s="104">
        <v>2</v>
      </c>
      <c r="K1442" s="104">
        <v>0.4029114963817928</v>
      </c>
      <c r="L1442" s="104">
        <v>1.136210419796656</v>
      </c>
      <c r="M1442" s="104">
        <v>2.7683359336131801</v>
      </c>
    </row>
    <row r="1443" spans="1:13" s="81" customFormat="1" x14ac:dyDescent="0.25">
      <c r="A1443" s="79">
        <v>1440</v>
      </c>
      <c r="B1443" s="79">
        <v>22</v>
      </c>
      <c r="C1443" s="79">
        <v>22</v>
      </c>
      <c r="D1443" s="95"/>
      <c r="E1443" s="79">
        <v>1355.4597998913871</v>
      </c>
      <c r="F1443" s="79">
        <v>88.944515158641977</v>
      </c>
      <c r="G1443" s="80">
        <v>10.943814194906681</v>
      </c>
      <c r="H1443" s="79">
        <v>-1.9650768592520049</v>
      </c>
      <c r="I1443" s="80">
        <v>-4.7548546606893343</v>
      </c>
      <c r="J1443" s="104">
        <v>2</v>
      </c>
      <c r="K1443" s="104">
        <v>0.38448088682934178</v>
      </c>
      <c r="L1443" s="104">
        <v>1.084236100858744</v>
      </c>
      <c r="M1443" s="104">
        <v>2.2377006972745468</v>
      </c>
    </row>
    <row r="1444" spans="1:13" s="81" customFormat="1" x14ac:dyDescent="0.25">
      <c r="A1444" s="79">
        <v>1441</v>
      </c>
      <c r="B1444" s="79">
        <v>21</v>
      </c>
      <c r="C1444" s="79">
        <v>21</v>
      </c>
      <c r="D1444" s="95"/>
      <c r="E1444" s="79">
        <v>1293.8479908054151</v>
      </c>
      <c r="F1444" s="79">
        <v>89.024074561581102</v>
      </c>
      <c r="G1444" s="80">
        <v>5.1496869936336482</v>
      </c>
      <c r="H1444" s="79">
        <v>-8.1185691289905382</v>
      </c>
      <c r="I1444" s="80">
        <v>1.398637609049199</v>
      </c>
      <c r="J1444" s="104">
        <v>2</v>
      </c>
      <c r="K1444" s="104">
        <v>0.1809201240941459</v>
      </c>
      <c r="L1444" s="104">
        <v>0.51019474994549141</v>
      </c>
      <c r="M1444" s="104">
        <v>-1.1606615826854401</v>
      </c>
    </row>
    <row r="1445" spans="1:13" s="81" customFormat="1" x14ac:dyDescent="0.25">
      <c r="A1445" s="79">
        <v>1442</v>
      </c>
      <c r="B1445" s="79">
        <v>20</v>
      </c>
      <c r="C1445" s="79">
        <v>20</v>
      </c>
      <c r="D1445" s="95"/>
      <c r="E1445" s="79">
        <v>1232.2361817194419</v>
      </c>
      <c r="F1445" s="79">
        <v>89.088723592738191</v>
      </c>
      <c r="G1445" s="80">
        <v>3.1943298920764391</v>
      </c>
      <c r="H1445" s="79">
        <v>-12.43547828992363</v>
      </c>
      <c r="I1445" s="80">
        <v>5.7155467699822937</v>
      </c>
      <c r="J1445" s="104">
        <v>2</v>
      </c>
      <c r="K1445" s="104">
        <v>0.11222401695220829</v>
      </c>
      <c r="L1445" s="104">
        <v>0.31647172780522748</v>
      </c>
      <c r="M1445" s="104">
        <v>-2.1604194614610108</v>
      </c>
    </row>
    <row r="1446" spans="1:13" s="81" customFormat="1" x14ac:dyDescent="0.25">
      <c r="A1446" s="79">
        <v>1443</v>
      </c>
      <c r="B1446" s="79">
        <v>18</v>
      </c>
      <c r="C1446" s="79">
        <v>18</v>
      </c>
      <c r="D1446" s="95"/>
      <c r="E1446" s="79">
        <v>1109.0125635474981</v>
      </c>
      <c r="F1446" s="79">
        <v>89.128102204317173</v>
      </c>
      <c r="G1446" s="80">
        <v>4.0444122972246177</v>
      </c>
      <c r="H1446" s="79">
        <v>-8.1185691289905382</v>
      </c>
      <c r="I1446" s="80">
        <v>1.398637609049199</v>
      </c>
      <c r="J1446" s="104">
        <v>2</v>
      </c>
      <c r="K1446" s="104">
        <v>0.14208933001294219</v>
      </c>
      <c r="L1446" s="104">
        <v>0.40069191063649712</v>
      </c>
      <c r="M1446" s="104">
        <v>-1.1888478124383841</v>
      </c>
    </row>
    <row r="1447" spans="1:13" s="81" customFormat="1" x14ac:dyDescent="0.25">
      <c r="A1447" s="79">
        <v>1444</v>
      </c>
      <c r="B1447" s="79">
        <v>18</v>
      </c>
      <c r="C1447" s="79">
        <v>18</v>
      </c>
      <c r="D1447" s="95"/>
      <c r="E1447" s="79">
        <v>1109.0125635474981</v>
      </c>
      <c r="F1447" s="79">
        <v>89.147149560712521</v>
      </c>
      <c r="G1447" s="80">
        <v>10.030352812887758</v>
      </c>
      <c r="H1447" s="79">
        <v>-0.39140429873556121</v>
      </c>
      <c r="I1447" s="80">
        <v>-6.3285272212057784</v>
      </c>
      <c r="J1447" s="104">
        <v>2</v>
      </c>
      <c r="K1447" s="104">
        <v>0.3523889272996884</v>
      </c>
      <c r="L1447" s="104">
        <v>0.99373677498512125</v>
      </c>
      <c r="M1447" s="104">
        <v>2.470536217870853</v>
      </c>
    </row>
    <row r="1448" spans="1:13" s="81" customFormat="1" x14ac:dyDescent="0.25">
      <c r="A1448" s="79">
        <v>1445</v>
      </c>
      <c r="B1448" s="79">
        <v>18</v>
      </c>
      <c r="C1448" s="79">
        <v>18</v>
      </c>
      <c r="D1448" s="95"/>
      <c r="E1448" s="79">
        <v>1109.0125635474981</v>
      </c>
      <c r="F1448" s="79">
        <v>89.166081714239283</v>
      </c>
      <c r="G1448" s="80">
        <v>5.0554827793072121</v>
      </c>
      <c r="H1448" s="79">
        <v>-10.902704506066829</v>
      </c>
      <c r="I1448" s="80">
        <v>4.1827729861254914</v>
      </c>
      <c r="J1448" s="104">
        <v>2</v>
      </c>
      <c r="K1448" s="104">
        <v>0.17761051747782139</v>
      </c>
      <c r="L1448" s="104">
        <v>0.50086165928745618</v>
      </c>
      <c r="M1448" s="104">
        <v>-0.56544914055036699</v>
      </c>
    </row>
    <row r="1449" spans="1:13" s="81" customFormat="1" x14ac:dyDescent="0.25">
      <c r="A1449" s="79">
        <v>1446</v>
      </c>
      <c r="B1449" s="79">
        <v>17</v>
      </c>
      <c r="C1449" s="79">
        <v>17</v>
      </c>
      <c r="D1449" s="95"/>
      <c r="E1449" s="79">
        <v>1047.400754461526</v>
      </c>
      <c r="F1449" s="79">
        <v>89.186255248714716</v>
      </c>
      <c r="G1449" s="80">
        <v>8.2560694164440207</v>
      </c>
      <c r="H1449" s="79">
        <v>-1.9650768592520049</v>
      </c>
      <c r="I1449" s="80">
        <v>-4.7548546606893343</v>
      </c>
      <c r="J1449" s="104">
        <v>2</v>
      </c>
      <c r="K1449" s="104">
        <v>0.29005434800202867</v>
      </c>
      <c r="L1449" s="104">
        <v>0.81795326136572077</v>
      </c>
      <c r="M1449" s="104">
        <v>1.585741754724471</v>
      </c>
    </row>
    <row r="1450" spans="1:13" s="81" customFormat="1" x14ac:dyDescent="0.25">
      <c r="A1450" s="79">
        <v>1447</v>
      </c>
      <c r="B1450" s="79">
        <v>17.6691084038086</v>
      </c>
      <c r="C1450" s="79">
        <v>17.6691084038086</v>
      </c>
      <c r="D1450" s="95"/>
      <c r="E1450" s="79">
        <v>1088.6257336948011</v>
      </c>
      <c r="F1450" s="79">
        <v>89.217894293800114</v>
      </c>
      <c r="G1450" s="80">
        <v>5.4210558701193818</v>
      </c>
      <c r="H1450" s="79">
        <v>0</v>
      </c>
      <c r="I1450" s="80">
        <v>-6.7199315199413396</v>
      </c>
      <c r="J1450" s="104">
        <v>2</v>
      </c>
      <c r="K1450" s="104">
        <v>0.1904539250552108</v>
      </c>
      <c r="L1450" s="104">
        <v>0.53708006865569435</v>
      </c>
      <c r="M1450" s="104">
        <v>-0.27197156958768709</v>
      </c>
    </row>
    <row r="1451" spans="1:13" s="81" customFormat="1" x14ac:dyDescent="0.25">
      <c r="A1451" s="79">
        <v>1448</v>
      </c>
      <c r="B1451" s="79">
        <v>15.02441406250002</v>
      </c>
      <c r="C1451" s="79">
        <v>15.02441406250002</v>
      </c>
      <c r="D1451" s="95"/>
      <c r="E1451" s="79">
        <v>925.68133084734609</v>
      </c>
      <c r="F1451" s="79">
        <v>89.238067828275547</v>
      </c>
      <c r="G1451" s="80">
        <v>0</v>
      </c>
      <c r="H1451" s="79">
        <v>-12.30299836081676</v>
      </c>
      <c r="I1451" s="80">
        <v>5.5830668408754187</v>
      </c>
      <c r="J1451" s="104">
        <v>2</v>
      </c>
      <c r="K1451" s="104">
        <v>0</v>
      </c>
      <c r="L1451" s="104">
        <v>0</v>
      </c>
      <c r="M1451" s="104">
        <v>-3.0196983970358162</v>
      </c>
    </row>
    <row r="1452" spans="1:13" s="81" customFormat="1" x14ac:dyDescent="0.25">
      <c r="A1452" s="79">
        <v>1449</v>
      </c>
      <c r="B1452" s="79">
        <v>11.678467118408211</v>
      </c>
      <c r="C1452" s="79">
        <v>11.678467118408211</v>
      </c>
      <c r="D1452" s="95"/>
      <c r="E1452" s="79">
        <v>1390.941440494634</v>
      </c>
      <c r="F1452" s="79">
        <v>89.226424751820744</v>
      </c>
      <c r="G1452" s="80">
        <v>0</v>
      </c>
      <c r="H1452" s="79">
        <v>-10.502496361965351</v>
      </c>
      <c r="I1452" s="80">
        <v>3.782564842024013</v>
      </c>
      <c r="J1452" s="104">
        <v>1</v>
      </c>
      <c r="K1452" s="104">
        <v>0</v>
      </c>
      <c r="L1452" s="104">
        <v>0</v>
      </c>
      <c r="M1452" s="104">
        <v>-3.5511721424585052</v>
      </c>
    </row>
    <row r="1453" spans="1:13" s="81" customFormat="1" x14ac:dyDescent="0.25">
      <c r="A1453" s="79">
        <v>1450</v>
      </c>
      <c r="B1453" s="79">
        <v>7.6817223234863423</v>
      </c>
      <c r="C1453" s="79">
        <v>7.6817223234863423</v>
      </c>
      <c r="D1453" s="95"/>
      <c r="E1453" s="79">
        <v>914.91681277827092</v>
      </c>
      <c r="F1453" s="79">
        <v>89.180220647854355</v>
      </c>
      <c r="G1453" s="80">
        <v>0</v>
      </c>
      <c r="H1453" s="79">
        <v>0</v>
      </c>
      <c r="I1453" s="80">
        <v>-6.7199315199413396</v>
      </c>
      <c r="J1453" s="104">
        <v>1</v>
      </c>
      <c r="K1453" s="104">
        <v>0</v>
      </c>
      <c r="L1453" s="104">
        <v>0</v>
      </c>
      <c r="M1453" s="104">
        <v>-2.982179639597009</v>
      </c>
    </row>
    <row r="1454" spans="1:13" s="81" customFormat="1" x14ac:dyDescent="0.25">
      <c r="A1454" s="79">
        <v>1451</v>
      </c>
      <c r="B1454" s="79">
        <v>3</v>
      </c>
      <c r="C1454" s="79">
        <v>3</v>
      </c>
      <c r="D1454" s="95"/>
      <c r="E1454" s="79">
        <v>800</v>
      </c>
      <c r="F1454" s="79">
        <v>89.194938232028335</v>
      </c>
      <c r="G1454" s="80">
        <v>2.412313029828248</v>
      </c>
      <c r="H1454" s="79">
        <v>-33.445212402089147</v>
      </c>
      <c r="I1454" s="80">
        <v>26.725280882147811</v>
      </c>
      <c r="J1454" s="104">
        <v>1</v>
      </c>
      <c r="K1454" s="104">
        <v>8.4750000000000006E-2</v>
      </c>
      <c r="L1454" s="104">
        <v>0.23899500000000001</v>
      </c>
      <c r="M1454" s="104">
        <v>-0.50852256082675384</v>
      </c>
    </row>
    <row r="1455" spans="1:13" s="81" customFormat="1" x14ac:dyDescent="0.25">
      <c r="A1455" s="79">
        <v>1452</v>
      </c>
      <c r="B1455" s="79">
        <v>0</v>
      </c>
      <c r="C1455" s="79">
        <v>0</v>
      </c>
      <c r="D1455" s="95"/>
      <c r="E1455" s="79">
        <v>800</v>
      </c>
      <c r="F1455" s="79">
        <v>89.205127229717633</v>
      </c>
      <c r="G1455" s="80">
        <v>2.412313029828248</v>
      </c>
      <c r="H1455" s="79">
        <v>-2.0217578812410868</v>
      </c>
      <c r="I1455" s="80">
        <v>-4.6981736387002524</v>
      </c>
      <c r="J1455" s="104">
        <v>1</v>
      </c>
      <c r="K1455" s="104">
        <v>8.4750000000000006E-2</v>
      </c>
      <c r="L1455" s="104">
        <v>0.23899500000000001</v>
      </c>
      <c r="M1455" s="104">
        <v>8.4129607659476038E-2</v>
      </c>
    </row>
    <row r="1456" spans="1:13" s="81" customFormat="1" x14ac:dyDescent="0.25">
      <c r="A1456" s="79">
        <v>1453</v>
      </c>
      <c r="B1456" s="79">
        <v>0</v>
      </c>
      <c r="C1456" s="79">
        <v>0</v>
      </c>
      <c r="D1456" s="95"/>
      <c r="E1456" s="79">
        <v>800</v>
      </c>
      <c r="F1456" s="79">
        <v>89.23543311112978</v>
      </c>
      <c r="G1456" s="80">
        <v>2.412313029828248</v>
      </c>
      <c r="H1456" s="79">
        <v>-2.6887938667018099</v>
      </c>
      <c r="I1456" s="80">
        <v>-4.0311376532395293</v>
      </c>
      <c r="J1456" s="104">
        <v>1</v>
      </c>
      <c r="K1456" s="104">
        <v>8.4750000000000006E-2</v>
      </c>
      <c r="L1456" s="104">
        <v>0.23899500000000001</v>
      </c>
      <c r="M1456" s="104">
        <v>9.8066359429617139E-2</v>
      </c>
    </row>
    <row r="1457" spans="1:13" s="81" customFormat="1" x14ac:dyDescent="0.25">
      <c r="A1457" s="79">
        <v>1454</v>
      </c>
      <c r="B1457" s="79">
        <v>0</v>
      </c>
      <c r="C1457" s="79">
        <v>0</v>
      </c>
      <c r="D1457" s="95"/>
      <c r="E1457" s="79">
        <v>800</v>
      </c>
      <c r="F1457" s="79">
        <v>89.267072156215178</v>
      </c>
      <c r="G1457" s="80">
        <v>2.412313029828248</v>
      </c>
      <c r="H1457" s="79">
        <v>-2.8577806082951369</v>
      </c>
      <c r="I1457" s="80">
        <v>-3.8621509116462032</v>
      </c>
      <c r="J1457" s="104">
        <v>1</v>
      </c>
      <c r="K1457" s="104">
        <v>8.4750000000000006E-2</v>
      </c>
      <c r="L1457" s="104">
        <v>0.23899500000000001</v>
      </c>
      <c r="M1457" s="104">
        <v>0.10159709288533091</v>
      </c>
    </row>
    <row r="1458" spans="1:13" s="81" customFormat="1" x14ac:dyDescent="0.25">
      <c r="A1458" s="79">
        <v>1455</v>
      </c>
      <c r="B1458" s="79">
        <v>0</v>
      </c>
      <c r="C1458" s="79">
        <v>0</v>
      </c>
      <c r="D1458" s="95"/>
      <c r="E1458" s="79">
        <v>800</v>
      </c>
      <c r="F1458" s="79">
        <v>89.278600421459544</v>
      </c>
      <c r="G1458" s="80">
        <v>2.412313029828248</v>
      </c>
      <c r="H1458" s="79">
        <v>-4.4968804482348039</v>
      </c>
      <c r="I1458" s="80">
        <v>-2.2230510717065362</v>
      </c>
      <c r="J1458" s="104">
        <v>1</v>
      </c>
      <c r="K1458" s="104">
        <v>8.4750000000000006E-2</v>
      </c>
      <c r="L1458" s="104">
        <v>0.23899500000000001</v>
      </c>
      <c r="M1458" s="104">
        <v>0.1358437123985779</v>
      </c>
    </row>
    <row r="1459" spans="1:13" s="81" customFormat="1" x14ac:dyDescent="0.25">
      <c r="A1459" s="79">
        <v>1456</v>
      </c>
      <c r="B1459" s="79">
        <v>0</v>
      </c>
      <c r="C1459" s="79">
        <v>0</v>
      </c>
      <c r="D1459" s="95"/>
      <c r="E1459" s="79">
        <v>800</v>
      </c>
      <c r="F1459" s="79">
        <v>89.28728769570462</v>
      </c>
      <c r="G1459" s="80">
        <v>2.412313029828248</v>
      </c>
      <c r="H1459" s="79">
        <v>-4.4968804482348039</v>
      </c>
      <c r="I1459" s="80">
        <v>-2.2230510717065362</v>
      </c>
      <c r="J1459" s="104">
        <v>1</v>
      </c>
      <c r="K1459" s="104">
        <v>8.4750000000000006E-2</v>
      </c>
      <c r="L1459" s="104">
        <v>0.23899500000000001</v>
      </c>
      <c r="M1459" s="104">
        <v>0.1358437123985779</v>
      </c>
    </row>
    <row r="1460" spans="1:13" s="81" customFormat="1" x14ac:dyDescent="0.25">
      <c r="A1460" s="79">
        <v>1457</v>
      </c>
      <c r="B1460" s="79">
        <v>0</v>
      </c>
      <c r="C1460" s="79">
        <v>0</v>
      </c>
      <c r="D1460" s="95"/>
      <c r="E1460" s="79">
        <v>800</v>
      </c>
      <c r="F1460" s="79">
        <v>89.389990787389451</v>
      </c>
      <c r="G1460" s="80">
        <v>2.412313029828248</v>
      </c>
      <c r="H1460" s="79">
        <v>-4.4968804482348039</v>
      </c>
      <c r="I1460" s="80">
        <v>-2.2230510717065362</v>
      </c>
      <c r="J1460" s="104">
        <v>1</v>
      </c>
      <c r="K1460" s="104">
        <v>8.4750000000000006E-2</v>
      </c>
      <c r="L1460" s="104">
        <v>0.23899500000000001</v>
      </c>
      <c r="M1460" s="104">
        <v>0.1358437123985779</v>
      </c>
    </row>
    <row r="1461" spans="1:13" s="81" customFormat="1" x14ac:dyDescent="0.25">
      <c r="A1461" s="79">
        <v>1458</v>
      </c>
      <c r="B1461" s="79">
        <v>0</v>
      </c>
      <c r="C1461" s="79">
        <v>0</v>
      </c>
      <c r="D1461" s="95"/>
      <c r="E1461" s="79">
        <v>800</v>
      </c>
      <c r="F1461" s="79">
        <v>89.398678061634527</v>
      </c>
      <c r="G1461" s="80">
        <v>2.412313029828248</v>
      </c>
      <c r="H1461" s="79">
        <v>-4.4968804482348039</v>
      </c>
      <c r="I1461" s="80">
        <v>-2.2230510717065362</v>
      </c>
      <c r="J1461" s="104">
        <v>1</v>
      </c>
      <c r="K1461" s="104">
        <v>8.4750000000000006E-2</v>
      </c>
      <c r="L1461" s="104">
        <v>0.23899500000000001</v>
      </c>
      <c r="M1461" s="104">
        <v>0.1358437123985779</v>
      </c>
    </row>
    <row r="1462" spans="1:13" s="81" customFormat="1" x14ac:dyDescent="0.25">
      <c r="A1462" s="79">
        <v>1459</v>
      </c>
      <c r="B1462" s="79">
        <v>0</v>
      </c>
      <c r="C1462" s="79">
        <v>0</v>
      </c>
      <c r="D1462" s="95"/>
      <c r="E1462" s="79">
        <v>800</v>
      </c>
      <c r="F1462" s="79">
        <v>89.407365335879604</v>
      </c>
      <c r="G1462" s="80">
        <v>2.412313029828248</v>
      </c>
      <c r="H1462" s="79">
        <v>-4.4968804482348039</v>
      </c>
      <c r="I1462" s="80">
        <v>-2.2230510717065362</v>
      </c>
      <c r="J1462" s="104">
        <v>1</v>
      </c>
      <c r="K1462" s="104">
        <v>8.4750000000000006E-2</v>
      </c>
      <c r="L1462" s="104">
        <v>0.23899500000000001</v>
      </c>
      <c r="M1462" s="104">
        <v>0.1358437123985779</v>
      </c>
    </row>
    <row r="1463" spans="1:13" s="81" customFormat="1" x14ac:dyDescent="0.25">
      <c r="A1463" s="79">
        <v>1460</v>
      </c>
      <c r="B1463" s="79">
        <v>0</v>
      </c>
      <c r="C1463" s="79">
        <v>0</v>
      </c>
      <c r="D1463" s="95"/>
      <c r="E1463" s="79">
        <v>800</v>
      </c>
      <c r="F1463" s="79">
        <v>89.41605261012468</v>
      </c>
      <c r="G1463" s="80">
        <v>2.412313029828248</v>
      </c>
      <c r="H1463" s="79">
        <v>-4.4968804482348039</v>
      </c>
      <c r="I1463" s="80">
        <v>-2.2230510717065362</v>
      </c>
      <c r="J1463" s="104">
        <v>1</v>
      </c>
      <c r="K1463" s="104">
        <v>8.4750000000000006E-2</v>
      </c>
      <c r="L1463" s="104">
        <v>0.23899500000000001</v>
      </c>
      <c r="M1463" s="104">
        <v>0.1358437123985779</v>
      </c>
    </row>
    <row r="1464" spans="1:13" s="81" customFormat="1" x14ac:dyDescent="0.25">
      <c r="A1464" s="79">
        <v>1461</v>
      </c>
      <c r="B1464" s="79">
        <v>0</v>
      </c>
      <c r="C1464" s="79">
        <v>0</v>
      </c>
      <c r="D1464" s="95"/>
      <c r="E1464" s="79">
        <v>800</v>
      </c>
      <c r="F1464" s="79">
        <v>89.424739884369757</v>
      </c>
      <c r="G1464" s="80">
        <v>2.412313029828248</v>
      </c>
      <c r="H1464" s="79">
        <v>-4.4968804482348039</v>
      </c>
      <c r="I1464" s="80">
        <v>-2.2230510717065362</v>
      </c>
      <c r="J1464" s="104">
        <v>1</v>
      </c>
      <c r="K1464" s="104">
        <v>8.4750000000000006E-2</v>
      </c>
      <c r="L1464" s="104">
        <v>0.23899500000000001</v>
      </c>
      <c r="M1464" s="104">
        <v>0.1358437123985779</v>
      </c>
    </row>
    <row r="1465" spans="1:13" s="81" customFormat="1" x14ac:dyDescent="0.25">
      <c r="A1465" s="79">
        <v>1462</v>
      </c>
      <c r="B1465" s="79">
        <v>0</v>
      </c>
      <c r="C1465" s="79">
        <v>0</v>
      </c>
      <c r="D1465" s="95"/>
      <c r="E1465" s="79">
        <v>800</v>
      </c>
      <c r="F1465" s="79">
        <v>89.433427158614833</v>
      </c>
      <c r="G1465" s="80">
        <v>2.412313029828248</v>
      </c>
      <c r="H1465" s="79">
        <v>-4.4968804482348039</v>
      </c>
      <c r="I1465" s="80">
        <v>-2.2230510717065362</v>
      </c>
      <c r="J1465" s="104">
        <v>1</v>
      </c>
      <c r="K1465" s="104">
        <v>8.4750000000000006E-2</v>
      </c>
      <c r="L1465" s="104">
        <v>0.23899500000000001</v>
      </c>
      <c r="M1465" s="104">
        <v>0.1358437123985779</v>
      </c>
    </row>
    <row r="1466" spans="1:13" s="81" customFormat="1" x14ac:dyDescent="0.25">
      <c r="A1466" s="79">
        <v>1463</v>
      </c>
      <c r="B1466" s="79">
        <v>0</v>
      </c>
      <c r="C1466" s="79">
        <v>0</v>
      </c>
      <c r="D1466" s="95"/>
      <c r="E1466" s="79">
        <v>800</v>
      </c>
      <c r="F1466" s="79">
        <v>89.44211443285991</v>
      </c>
      <c r="G1466" s="80">
        <v>2.412313029828248</v>
      </c>
      <c r="H1466" s="79">
        <v>-4.4968804482348039</v>
      </c>
      <c r="I1466" s="80">
        <v>-2.2230510717065362</v>
      </c>
      <c r="J1466" s="104">
        <v>1</v>
      </c>
      <c r="K1466" s="104">
        <v>8.4750000000000006E-2</v>
      </c>
      <c r="L1466" s="104">
        <v>0.23899500000000001</v>
      </c>
      <c r="M1466" s="104">
        <v>0.1358437123985779</v>
      </c>
    </row>
    <row r="1467" spans="1:13" s="81" customFormat="1" x14ac:dyDescent="0.25">
      <c r="A1467" s="79">
        <v>1464</v>
      </c>
      <c r="B1467" s="79">
        <v>0</v>
      </c>
      <c r="C1467" s="79">
        <v>0</v>
      </c>
      <c r="D1467" s="95"/>
      <c r="E1467" s="79">
        <v>800</v>
      </c>
      <c r="F1467" s="79">
        <v>89.450801707104986</v>
      </c>
      <c r="G1467" s="80">
        <v>2.412313029828248</v>
      </c>
      <c r="H1467" s="79">
        <v>-4.4968804482348039</v>
      </c>
      <c r="I1467" s="80">
        <v>-2.2230510717065362</v>
      </c>
      <c r="J1467" s="104">
        <v>1</v>
      </c>
      <c r="K1467" s="104">
        <v>8.4750000000000006E-2</v>
      </c>
      <c r="L1467" s="104">
        <v>0.23899500000000001</v>
      </c>
      <c r="M1467" s="104">
        <v>0.1358437123985779</v>
      </c>
    </row>
    <row r="1468" spans="1:13" s="81" customFormat="1" x14ac:dyDescent="0.25">
      <c r="A1468" s="79">
        <v>1465</v>
      </c>
      <c r="B1468" s="79">
        <v>0</v>
      </c>
      <c r="C1468" s="79">
        <v>0</v>
      </c>
      <c r="D1468" s="95"/>
      <c r="E1468" s="79">
        <v>800</v>
      </c>
      <c r="F1468" s="79">
        <v>89.459488981350063</v>
      </c>
      <c r="G1468" s="80">
        <v>2.412313029828248</v>
      </c>
      <c r="H1468" s="79">
        <v>-4.4968804482348039</v>
      </c>
      <c r="I1468" s="80">
        <v>-2.2230510717065362</v>
      </c>
      <c r="J1468" s="104">
        <v>1</v>
      </c>
      <c r="K1468" s="104">
        <v>8.4750000000000006E-2</v>
      </c>
      <c r="L1468" s="104">
        <v>0.23899500000000001</v>
      </c>
      <c r="M1468" s="104">
        <v>0.1358437123985779</v>
      </c>
    </row>
    <row r="1469" spans="1:13" s="81" customFormat="1" x14ac:dyDescent="0.25">
      <c r="A1469" s="79">
        <v>1466</v>
      </c>
      <c r="B1469" s="79">
        <v>0</v>
      </c>
      <c r="C1469" s="79">
        <v>0</v>
      </c>
      <c r="D1469" s="95"/>
      <c r="E1469" s="79">
        <v>800</v>
      </c>
      <c r="F1469" s="79">
        <v>89.468176255595139</v>
      </c>
      <c r="G1469" s="80">
        <v>2.412313029828248</v>
      </c>
      <c r="H1469" s="79">
        <v>-4.8157284635800268</v>
      </c>
      <c r="I1469" s="80">
        <v>-1.904203056361313</v>
      </c>
      <c r="J1469" s="104">
        <v>1</v>
      </c>
      <c r="K1469" s="104">
        <v>8.4750000000000006E-2</v>
      </c>
      <c r="L1469" s="104">
        <v>0.23899500000000001</v>
      </c>
      <c r="M1469" s="104">
        <v>0.14250558033243349</v>
      </c>
    </row>
    <row r="1470" spans="1:13" s="81" customFormat="1" x14ac:dyDescent="0.25">
      <c r="A1470" s="79">
        <v>1467</v>
      </c>
      <c r="B1470" s="79">
        <v>0</v>
      </c>
      <c r="C1470" s="79">
        <v>0</v>
      </c>
      <c r="D1470" s="95"/>
      <c r="E1470" s="79">
        <v>800</v>
      </c>
      <c r="F1470" s="79">
        <v>89.476863529840216</v>
      </c>
      <c r="G1470" s="80">
        <v>2.412313029828248</v>
      </c>
      <c r="H1470" s="79">
        <v>-4.8157284635800268</v>
      </c>
      <c r="I1470" s="80">
        <v>-1.904203056361313</v>
      </c>
      <c r="J1470" s="104">
        <v>1</v>
      </c>
      <c r="K1470" s="104">
        <v>8.4750000000000006E-2</v>
      </c>
      <c r="L1470" s="104">
        <v>0.23899500000000001</v>
      </c>
      <c r="M1470" s="104">
        <v>0.14250558033243349</v>
      </c>
    </row>
    <row r="1471" spans="1:13" s="81" customFormat="1" x14ac:dyDescent="0.25">
      <c r="A1471" s="79">
        <v>1468</v>
      </c>
      <c r="B1471" s="79">
        <v>0</v>
      </c>
      <c r="C1471" s="79">
        <v>0</v>
      </c>
      <c r="D1471" s="95"/>
      <c r="E1471" s="79">
        <v>800</v>
      </c>
      <c r="F1471" s="79">
        <v>89.485550804085292</v>
      </c>
      <c r="G1471" s="80">
        <v>2.412313029828248</v>
      </c>
      <c r="H1471" s="79">
        <v>-4.8157284635800268</v>
      </c>
      <c r="I1471" s="80">
        <v>-1.904203056361313</v>
      </c>
      <c r="J1471" s="104">
        <v>1</v>
      </c>
      <c r="K1471" s="104">
        <v>8.4750000000000006E-2</v>
      </c>
      <c r="L1471" s="104">
        <v>0.23899500000000001</v>
      </c>
      <c r="M1471" s="104">
        <v>0.14250558033243349</v>
      </c>
    </row>
    <row r="1472" spans="1:13" s="81" customFormat="1" x14ac:dyDescent="0.25">
      <c r="A1472" s="79">
        <v>1469</v>
      </c>
      <c r="B1472" s="79">
        <v>0</v>
      </c>
      <c r="C1472" s="79">
        <v>0</v>
      </c>
      <c r="D1472" s="95"/>
      <c r="E1472" s="79">
        <v>800</v>
      </c>
      <c r="F1472" s="79">
        <v>89.494238078330369</v>
      </c>
      <c r="G1472" s="80">
        <v>2.412313029828248</v>
      </c>
      <c r="H1472" s="79">
        <v>-4.8157284635800268</v>
      </c>
      <c r="I1472" s="80">
        <v>-1.904203056361313</v>
      </c>
      <c r="J1472" s="104">
        <v>1</v>
      </c>
      <c r="K1472" s="104">
        <v>8.4750000000000006E-2</v>
      </c>
      <c r="L1472" s="104">
        <v>0.23899500000000001</v>
      </c>
      <c r="M1472" s="104">
        <v>0.14250558033243349</v>
      </c>
    </row>
    <row r="1473" spans="1:13" s="81" customFormat="1" x14ac:dyDescent="0.25">
      <c r="A1473" s="79">
        <v>1470</v>
      </c>
      <c r="B1473" s="79">
        <v>0</v>
      </c>
      <c r="C1473" s="79">
        <v>0</v>
      </c>
      <c r="D1473" s="95"/>
      <c r="E1473" s="79">
        <v>800</v>
      </c>
      <c r="F1473" s="79">
        <v>89.502925352575446</v>
      </c>
      <c r="G1473" s="80">
        <v>2.412313029828248</v>
      </c>
      <c r="H1473" s="79">
        <v>-4.8157284635800268</v>
      </c>
      <c r="I1473" s="80">
        <v>-1.904203056361313</v>
      </c>
      <c r="J1473" s="104">
        <v>1</v>
      </c>
      <c r="K1473" s="104">
        <v>8.4750000000000006E-2</v>
      </c>
      <c r="L1473" s="104">
        <v>0.23899500000000001</v>
      </c>
      <c r="M1473" s="104">
        <v>0.14250558033243349</v>
      </c>
    </row>
    <row r="1474" spans="1:13" s="81" customFormat="1" x14ac:dyDescent="0.25">
      <c r="A1474" s="79">
        <v>1471</v>
      </c>
      <c r="B1474" s="79">
        <v>0</v>
      </c>
      <c r="C1474" s="79">
        <v>0</v>
      </c>
      <c r="D1474" s="95"/>
      <c r="E1474" s="79">
        <v>800</v>
      </c>
      <c r="F1474" s="79">
        <v>89.511612626820522</v>
      </c>
      <c r="G1474" s="80">
        <v>2.412313029828248</v>
      </c>
      <c r="H1474" s="79">
        <v>-4.8157284635800268</v>
      </c>
      <c r="I1474" s="80">
        <v>-1.904203056361313</v>
      </c>
      <c r="J1474" s="104">
        <v>1</v>
      </c>
      <c r="K1474" s="104">
        <v>8.4750000000000006E-2</v>
      </c>
      <c r="L1474" s="104">
        <v>0.23899500000000001</v>
      </c>
      <c r="M1474" s="104">
        <v>0.14250558033243349</v>
      </c>
    </row>
    <row r="1475" spans="1:13" s="81" customFormat="1" x14ac:dyDescent="0.25">
      <c r="A1475" s="79">
        <v>1472</v>
      </c>
      <c r="B1475" s="79">
        <v>0</v>
      </c>
      <c r="C1475" s="79">
        <v>0</v>
      </c>
      <c r="D1475" s="95"/>
      <c r="E1475" s="79">
        <v>800</v>
      </c>
      <c r="F1475" s="79">
        <v>89.520299901065599</v>
      </c>
      <c r="G1475" s="80">
        <v>2.412313029828248</v>
      </c>
      <c r="H1475" s="79">
        <v>-4.8157284635800268</v>
      </c>
      <c r="I1475" s="80">
        <v>-1.904203056361313</v>
      </c>
      <c r="J1475" s="104">
        <v>1</v>
      </c>
      <c r="K1475" s="104">
        <v>8.4750000000000006E-2</v>
      </c>
      <c r="L1475" s="104">
        <v>0.23899500000000001</v>
      </c>
      <c r="M1475" s="104">
        <v>0.14250558033243349</v>
      </c>
    </row>
    <row r="1476" spans="1:13" s="81" customFormat="1" x14ac:dyDescent="0.25">
      <c r="A1476" s="79">
        <v>1473</v>
      </c>
      <c r="B1476" s="79">
        <v>0</v>
      </c>
      <c r="C1476" s="79">
        <v>0</v>
      </c>
      <c r="D1476" s="95"/>
      <c r="E1476" s="79">
        <v>800</v>
      </c>
      <c r="F1476" s="79">
        <v>89.528987175310675</v>
      </c>
      <c r="G1476" s="80">
        <v>2.412313029828248</v>
      </c>
      <c r="H1476" s="79">
        <v>-4.8157284635800268</v>
      </c>
      <c r="I1476" s="80">
        <v>-1.904203056361313</v>
      </c>
      <c r="J1476" s="104">
        <v>1</v>
      </c>
      <c r="K1476" s="104">
        <v>8.4750000000000006E-2</v>
      </c>
      <c r="L1476" s="104">
        <v>0.23899500000000001</v>
      </c>
      <c r="M1476" s="104">
        <v>0.14250558033243349</v>
      </c>
    </row>
    <row r="1477" spans="1:13" s="81" customFormat="1" x14ac:dyDescent="0.25">
      <c r="A1477" s="79">
        <v>1474</v>
      </c>
      <c r="B1477" s="79">
        <v>0</v>
      </c>
      <c r="C1477" s="79">
        <v>0</v>
      </c>
      <c r="D1477" s="95"/>
      <c r="E1477" s="79">
        <v>800</v>
      </c>
      <c r="F1477" s="79">
        <v>89.537674449555752</v>
      </c>
      <c r="G1477" s="80">
        <v>2.412313029828248</v>
      </c>
      <c r="H1477" s="79">
        <v>-4.8157284635800268</v>
      </c>
      <c r="I1477" s="80">
        <v>-1.904203056361313</v>
      </c>
      <c r="J1477" s="104">
        <v>1</v>
      </c>
      <c r="K1477" s="104">
        <v>8.4750000000000006E-2</v>
      </c>
      <c r="L1477" s="104">
        <v>0.23899500000000001</v>
      </c>
      <c r="M1477" s="104">
        <v>0.14250558033243349</v>
      </c>
    </row>
    <row r="1478" spans="1:13" s="81" customFormat="1" x14ac:dyDescent="0.25">
      <c r="A1478" s="79">
        <v>1475</v>
      </c>
      <c r="B1478" s="79">
        <v>0</v>
      </c>
      <c r="C1478" s="79">
        <v>0</v>
      </c>
      <c r="D1478" s="95"/>
      <c r="E1478" s="79">
        <v>800</v>
      </c>
      <c r="F1478" s="79">
        <v>89.546361723800828</v>
      </c>
      <c r="G1478" s="80">
        <v>2.412313029828248</v>
      </c>
      <c r="H1478" s="79">
        <v>-4.8157284635800268</v>
      </c>
      <c r="I1478" s="80">
        <v>-1.904203056361313</v>
      </c>
      <c r="J1478" s="104">
        <v>1</v>
      </c>
      <c r="K1478" s="104">
        <v>8.4750000000000006E-2</v>
      </c>
      <c r="L1478" s="104">
        <v>0.23899500000000001</v>
      </c>
      <c r="M1478" s="104">
        <v>0.14250558033243349</v>
      </c>
    </row>
    <row r="1479" spans="1:13" s="81" customFormat="1" x14ac:dyDescent="0.25">
      <c r="A1479" s="79">
        <v>1476</v>
      </c>
      <c r="B1479" s="79">
        <v>0</v>
      </c>
      <c r="C1479" s="79">
        <v>0</v>
      </c>
      <c r="D1479" s="95"/>
      <c r="E1479" s="79">
        <v>800</v>
      </c>
      <c r="F1479" s="79">
        <v>89.561302692119298</v>
      </c>
      <c r="G1479" s="80">
        <v>2.412313029828248</v>
      </c>
      <c r="H1479" s="79">
        <v>-4.8157284635800268</v>
      </c>
      <c r="I1479" s="80">
        <v>-1.904203056361313</v>
      </c>
      <c r="J1479" s="104">
        <v>1</v>
      </c>
      <c r="K1479" s="104">
        <v>8.4750000000000006E-2</v>
      </c>
      <c r="L1479" s="104">
        <v>0.23899500000000001</v>
      </c>
      <c r="M1479" s="104">
        <v>0.14250558033243349</v>
      </c>
    </row>
    <row r="1480" spans="1:13" s="81" customFormat="1" x14ac:dyDescent="0.25">
      <c r="A1480" s="79">
        <v>1477</v>
      </c>
      <c r="B1480" s="79">
        <v>0</v>
      </c>
      <c r="C1480" s="79">
        <v>0</v>
      </c>
      <c r="D1480" s="95"/>
      <c r="E1480" s="79">
        <v>800</v>
      </c>
      <c r="F1480" s="79">
        <v>89.592941737204697</v>
      </c>
      <c r="G1480" s="80">
        <v>2.412313029828248</v>
      </c>
      <c r="H1480" s="79">
        <v>-4.8157284635800268</v>
      </c>
      <c r="I1480" s="80">
        <v>-1.904203056361313</v>
      </c>
      <c r="J1480" s="104">
        <v>1</v>
      </c>
      <c r="K1480" s="104">
        <v>8.4750000000000006E-2</v>
      </c>
      <c r="L1480" s="104">
        <v>0.23899500000000001</v>
      </c>
      <c r="M1480" s="104">
        <v>0.14250558033243349</v>
      </c>
    </row>
    <row r="1481" spans="1:13" s="81" customFormat="1" x14ac:dyDescent="0.25">
      <c r="A1481" s="79">
        <v>1478</v>
      </c>
      <c r="B1481" s="79">
        <v>0</v>
      </c>
      <c r="C1481" s="79">
        <v>0</v>
      </c>
      <c r="D1481" s="95"/>
      <c r="E1481" s="79">
        <v>800</v>
      </c>
      <c r="F1481" s="79">
        <v>89.605789302676229</v>
      </c>
      <c r="G1481" s="80">
        <v>2.412313029828248</v>
      </c>
      <c r="H1481" s="79">
        <v>-5.1689178631164197</v>
      </c>
      <c r="I1481" s="80">
        <v>-1.55101365682492</v>
      </c>
      <c r="J1481" s="104">
        <v>1</v>
      </c>
      <c r="K1481" s="104">
        <v>8.4750000000000006E-2</v>
      </c>
      <c r="L1481" s="104">
        <v>0.23899500000000001</v>
      </c>
      <c r="M1481" s="104">
        <v>0.1498849617998127</v>
      </c>
    </row>
    <row r="1482" spans="1:13" s="81" customFormat="1" x14ac:dyDescent="0.25">
      <c r="A1482" s="79">
        <v>1479</v>
      </c>
      <c r="B1482" s="79">
        <v>2</v>
      </c>
      <c r="C1482" s="79">
        <v>2</v>
      </c>
      <c r="D1482" s="95"/>
      <c r="E1482" s="79">
        <v>800</v>
      </c>
      <c r="F1482" s="79">
        <v>89.586084141853391</v>
      </c>
      <c r="G1482" s="80">
        <v>2.412313029828248</v>
      </c>
      <c r="H1482" s="79">
        <v>-4.0194785063931908</v>
      </c>
      <c r="I1482" s="80">
        <v>-2.7004530135481488</v>
      </c>
      <c r="J1482" s="104">
        <v>1</v>
      </c>
      <c r="K1482" s="104">
        <v>8.4750000000000006E-2</v>
      </c>
      <c r="L1482" s="104">
        <v>0.23899500000000001</v>
      </c>
      <c r="M1482" s="104">
        <v>0.6769283363369315</v>
      </c>
    </row>
    <row r="1483" spans="1:13" s="81" customFormat="1" x14ac:dyDescent="0.25">
      <c r="A1483" s="79">
        <v>1480</v>
      </c>
      <c r="B1483" s="79">
        <v>3.3233642578121119</v>
      </c>
      <c r="C1483" s="79">
        <v>3.3233642578121119</v>
      </c>
      <c r="D1483" s="95"/>
      <c r="E1483" s="79">
        <v>800</v>
      </c>
      <c r="F1483" s="79">
        <v>89.564455442047304</v>
      </c>
      <c r="G1483" s="80">
        <v>2.412313029828248</v>
      </c>
      <c r="H1483" s="79">
        <v>-3.3926967078665888</v>
      </c>
      <c r="I1483" s="80">
        <v>-3.3272348120747508</v>
      </c>
      <c r="J1483" s="104">
        <v>1</v>
      </c>
      <c r="K1483" s="104">
        <v>8.4750000000000006E-2</v>
      </c>
      <c r="L1483" s="104">
        <v>0.23899500000000001</v>
      </c>
      <c r="M1483" s="104">
        <v>1.181165945596736</v>
      </c>
    </row>
    <row r="1484" spans="1:13" s="81" customFormat="1" x14ac:dyDescent="0.25">
      <c r="A1484" s="79">
        <v>1481</v>
      </c>
      <c r="B1484" s="79">
        <v>6</v>
      </c>
      <c r="C1484" s="79">
        <v>6</v>
      </c>
      <c r="D1484" s="95"/>
      <c r="E1484" s="79">
        <v>800</v>
      </c>
      <c r="F1484" s="79">
        <v>89.550152711245104</v>
      </c>
      <c r="G1484" s="80">
        <v>2.412313029828248</v>
      </c>
      <c r="H1484" s="79">
        <v>-2.2823328046632119</v>
      </c>
      <c r="I1484" s="80">
        <v>-4.4375987152781278</v>
      </c>
      <c r="J1484" s="104">
        <v>1</v>
      </c>
      <c r="K1484" s="104">
        <v>8.4750000000000006E-2</v>
      </c>
      <c r="L1484" s="104">
        <v>0.23899500000000001</v>
      </c>
      <c r="M1484" s="104">
        <v>2.0553997301093241</v>
      </c>
    </row>
    <row r="1485" spans="1:13" s="81" customFormat="1" x14ac:dyDescent="0.25">
      <c r="A1485" s="79">
        <v>1482</v>
      </c>
      <c r="B1485" s="79">
        <v>7</v>
      </c>
      <c r="C1485" s="79">
        <v>7</v>
      </c>
      <c r="D1485" s="95"/>
      <c r="E1485" s="79">
        <v>833.72158218565471</v>
      </c>
      <c r="F1485" s="79">
        <v>89.535849980442904</v>
      </c>
      <c r="G1485" s="80">
        <v>6.6864804669377369</v>
      </c>
      <c r="H1485" s="79">
        <v>0</v>
      </c>
      <c r="I1485" s="80">
        <v>-6.7199315199413396</v>
      </c>
      <c r="J1485" s="104">
        <v>1</v>
      </c>
      <c r="K1485" s="104">
        <v>0.23491114650793049</v>
      </c>
      <c r="L1485" s="104">
        <v>0.66244943315236393</v>
      </c>
      <c r="M1485" s="104">
        <v>1.285515200572962</v>
      </c>
    </row>
    <row r="1486" spans="1:13" s="81" customFormat="1" x14ac:dyDescent="0.25">
      <c r="A1486" s="79">
        <v>1483</v>
      </c>
      <c r="B1486" s="79">
        <v>8</v>
      </c>
      <c r="C1486" s="79">
        <v>8</v>
      </c>
      <c r="D1486" s="95"/>
      <c r="E1486" s="79">
        <v>952.82466535503374</v>
      </c>
      <c r="F1486" s="79">
        <v>89.554782133969667</v>
      </c>
      <c r="G1486" s="80">
        <v>8.2061731448096431</v>
      </c>
      <c r="H1486" s="79">
        <v>0</v>
      </c>
      <c r="I1486" s="80">
        <v>-6.7199315199413396</v>
      </c>
      <c r="J1486" s="104">
        <v>1</v>
      </c>
      <c r="K1486" s="104">
        <v>0.28830137939110401</v>
      </c>
      <c r="L1486" s="104">
        <v>0.81300988988291323</v>
      </c>
      <c r="M1486" s="104">
        <v>1.8390355290652149</v>
      </c>
    </row>
    <row r="1487" spans="1:13" s="81" customFormat="1" x14ac:dyDescent="0.25">
      <c r="A1487" s="79">
        <v>1484</v>
      </c>
      <c r="B1487" s="79">
        <v>9</v>
      </c>
      <c r="C1487" s="79">
        <v>9</v>
      </c>
      <c r="D1487" s="95"/>
      <c r="E1487" s="79">
        <v>1071.9277485244129</v>
      </c>
      <c r="F1487" s="79">
        <v>89.543020659400185</v>
      </c>
      <c r="G1487" s="80">
        <v>9.159494234122425</v>
      </c>
      <c r="H1487" s="79">
        <v>-2.416367513165349</v>
      </c>
      <c r="I1487" s="80">
        <v>-4.303564006775991</v>
      </c>
      <c r="J1487" s="104">
        <v>1</v>
      </c>
      <c r="K1487" s="104">
        <v>0.32179370037940069</v>
      </c>
      <c r="L1487" s="104">
        <v>0.90745823506991008</v>
      </c>
      <c r="M1487" s="104">
        <v>2.0564571477605398</v>
      </c>
    </row>
    <row r="1488" spans="1:13" s="81" customFormat="1" x14ac:dyDescent="0.25">
      <c r="A1488" s="79">
        <v>1485</v>
      </c>
      <c r="B1488" s="79">
        <v>10</v>
      </c>
      <c r="C1488" s="79">
        <v>10</v>
      </c>
      <c r="D1488" s="95"/>
      <c r="E1488" s="79">
        <v>1191.0308316937919</v>
      </c>
      <c r="F1488" s="79">
        <v>89.531259184830702</v>
      </c>
      <c r="G1488" s="80">
        <v>9.9787822070601564</v>
      </c>
      <c r="H1488" s="79">
        <v>0</v>
      </c>
      <c r="I1488" s="80">
        <v>-6.7199315199413396</v>
      </c>
      <c r="J1488" s="104">
        <v>1</v>
      </c>
      <c r="K1488" s="104">
        <v>0.35057713555050551</v>
      </c>
      <c r="L1488" s="104">
        <v>0.98862752225242534</v>
      </c>
      <c r="M1488" s="104">
        <v>2.184888589435714</v>
      </c>
    </row>
    <row r="1489" spans="1:13" s="81" customFormat="1" x14ac:dyDescent="0.25">
      <c r="A1489" s="79">
        <v>1486</v>
      </c>
      <c r="B1489" s="79">
        <v>11</v>
      </c>
      <c r="C1489" s="79">
        <v>11</v>
      </c>
      <c r="D1489" s="95"/>
      <c r="E1489" s="79">
        <v>1310.1339148631721</v>
      </c>
      <c r="F1489" s="79">
        <v>89.545584625307427</v>
      </c>
      <c r="G1489" s="80">
        <v>12.011367840990582</v>
      </c>
      <c r="H1489" s="79">
        <v>-8.4933370344600991</v>
      </c>
      <c r="I1489" s="80">
        <v>1.7734055145187591</v>
      </c>
      <c r="J1489" s="104">
        <v>1</v>
      </c>
      <c r="K1489" s="104">
        <v>0.42198645529698481</v>
      </c>
      <c r="L1489" s="104">
        <v>1.1900018039374971</v>
      </c>
      <c r="M1489" s="104">
        <v>3.0497310447232691</v>
      </c>
    </row>
    <row r="1490" spans="1:13" s="81" customFormat="1" x14ac:dyDescent="0.25">
      <c r="A1490" s="79">
        <v>1487</v>
      </c>
      <c r="B1490" s="79">
        <v>13.292236328124581</v>
      </c>
      <c r="C1490" s="79">
        <v>13.292236328124581</v>
      </c>
      <c r="D1490" s="95"/>
      <c r="E1490" s="79">
        <v>1583.1463288956661</v>
      </c>
      <c r="F1490" s="79">
        <v>89.535557851624347</v>
      </c>
      <c r="G1490" s="80">
        <v>21.22368018737918</v>
      </c>
      <c r="H1490" s="79">
        <v>-8.597009637491162</v>
      </c>
      <c r="I1490" s="80">
        <v>1.8770781175498219</v>
      </c>
      <c r="J1490" s="104">
        <v>1</v>
      </c>
      <c r="K1490" s="104">
        <v>0.74563577514169044</v>
      </c>
      <c r="L1490" s="104">
        <v>2.1026928858995668</v>
      </c>
      <c r="M1490" s="104">
        <v>7.8424693032509323</v>
      </c>
    </row>
    <row r="1491" spans="1:13" s="81" customFormat="1" x14ac:dyDescent="0.25">
      <c r="A1491" s="79">
        <v>1488</v>
      </c>
      <c r="B1491" s="79">
        <v>17.71752929687543</v>
      </c>
      <c r="C1491" s="79">
        <v>17.71752929687543</v>
      </c>
      <c r="D1491" s="95"/>
      <c r="E1491" s="79">
        <v>1091.609032514207</v>
      </c>
      <c r="F1491" s="79">
        <v>89.497235978075693</v>
      </c>
      <c r="G1491" s="80">
        <v>19.108355008325432</v>
      </c>
      <c r="H1491" s="79">
        <v>-23.496572250993118</v>
      </c>
      <c r="I1491" s="80">
        <v>16.776640731051781</v>
      </c>
      <c r="J1491" s="104">
        <v>2</v>
      </c>
      <c r="K1491" s="104">
        <v>0.6713196284774372</v>
      </c>
      <c r="L1491" s="104">
        <v>1.893121352306373</v>
      </c>
      <c r="M1491" s="104">
        <v>7.9140838581426882</v>
      </c>
    </row>
    <row r="1492" spans="1:13" s="81" customFormat="1" x14ac:dyDescent="0.25">
      <c r="A1492" s="79">
        <v>1489</v>
      </c>
      <c r="B1492" s="79">
        <v>19.27697753906207</v>
      </c>
      <c r="C1492" s="79">
        <v>19.27697753906207</v>
      </c>
      <c r="D1492" s="95"/>
      <c r="E1492" s="79">
        <v>1187.689459891265</v>
      </c>
      <c r="F1492" s="79">
        <v>89.543776170660493</v>
      </c>
      <c r="G1492" s="80">
        <v>17.257765886463979</v>
      </c>
      <c r="H1492" s="79">
        <v>-1.5757404661711829</v>
      </c>
      <c r="I1492" s="80">
        <v>-5.1441910537701574</v>
      </c>
      <c r="J1492" s="104">
        <v>2</v>
      </c>
      <c r="K1492" s="104">
        <v>0.60630425686584977</v>
      </c>
      <c r="L1492" s="104">
        <v>1.7097780043616959</v>
      </c>
      <c r="M1492" s="104">
        <v>6.5927591447019269</v>
      </c>
    </row>
    <row r="1493" spans="1:13" s="81" customFormat="1" x14ac:dyDescent="0.25">
      <c r="A1493" s="79">
        <v>1490</v>
      </c>
      <c r="B1493" s="79">
        <v>23</v>
      </c>
      <c r="C1493" s="79">
        <v>23</v>
      </c>
      <c r="D1493" s="95"/>
      <c r="E1493" s="79">
        <v>1417.0716089773589</v>
      </c>
      <c r="F1493" s="79">
        <v>89.533878603103943</v>
      </c>
      <c r="G1493" s="80">
        <v>27.941608245414777</v>
      </c>
      <c r="H1493" s="79">
        <v>0</v>
      </c>
      <c r="I1493" s="80">
        <v>-6.7199315199413396</v>
      </c>
      <c r="J1493" s="104">
        <v>2</v>
      </c>
      <c r="K1493" s="104">
        <v>0.98165174648478493</v>
      </c>
      <c r="L1493" s="104">
        <v>2.7682579250870929</v>
      </c>
      <c r="M1493" s="104">
        <v>12.406518542117521</v>
      </c>
    </row>
    <row r="1494" spans="1:13" s="81" customFormat="1" x14ac:dyDescent="0.25">
      <c r="A1494" s="79">
        <v>1491</v>
      </c>
      <c r="B1494" s="79">
        <v>26.268432617187059</v>
      </c>
      <c r="C1494" s="79">
        <v>26.268432617187059</v>
      </c>
      <c r="D1494" s="95"/>
      <c r="E1494" s="79">
        <v>1618.4456553978521</v>
      </c>
      <c r="F1494" s="79">
        <v>89.498366494216683</v>
      </c>
      <c r="G1494" s="80">
        <v>27.389840797621567</v>
      </c>
      <c r="H1494" s="79">
        <v>0</v>
      </c>
      <c r="I1494" s="80">
        <v>-6.7199315199413396</v>
      </c>
      <c r="J1494" s="104">
        <v>2</v>
      </c>
      <c r="K1494" s="104">
        <v>0.96226691100851836</v>
      </c>
      <c r="L1494" s="104">
        <v>2.7135926890440221</v>
      </c>
      <c r="M1494" s="104">
        <v>11.52202726451746</v>
      </c>
    </row>
    <row r="1495" spans="1:13" s="81" customFormat="1" x14ac:dyDescent="0.25">
      <c r="A1495" s="79">
        <v>1492</v>
      </c>
      <c r="B1495" s="79">
        <v>29.519775390624108</v>
      </c>
      <c r="C1495" s="79">
        <v>29.519775390624108</v>
      </c>
      <c r="D1495" s="95"/>
      <c r="E1495" s="79">
        <v>1138.1772912289309</v>
      </c>
      <c r="F1495" s="79">
        <v>89.453831436239582</v>
      </c>
      <c r="G1495" s="80">
        <v>30.019083863885943</v>
      </c>
      <c r="H1495" s="79">
        <v>-5.2192983869410048</v>
      </c>
      <c r="I1495" s="80">
        <v>-1.5006331330003351</v>
      </c>
      <c r="J1495" s="104">
        <v>3</v>
      </c>
      <c r="K1495" s="104">
        <v>1.054638152680156</v>
      </c>
      <c r="L1495" s="104">
        <v>2.9740795905580408</v>
      </c>
      <c r="M1495" s="104">
        <v>14.111582260780059</v>
      </c>
    </row>
    <row r="1496" spans="1:13" s="81" customFormat="1" x14ac:dyDescent="0.25">
      <c r="A1496" s="79">
        <v>1493</v>
      </c>
      <c r="B1496" s="79">
        <v>33</v>
      </c>
      <c r="C1496" s="79">
        <v>33</v>
      </c>
      <c r="D1496" s="95"/>
      <c r="E1496" s="79">
        <v>1272.3623440063261</v>
      </c>
      <c r="F1496" s="79">
        <v>89.536774752517218</v>
      </c>
      <c r="G1496" s="80">
        <v>32.119715214713182</v>
      </c>
      <c r="H1496" s="79">
        <v>-7.1653814451785776</v>
      </c>
      <c r="I1496" s="80">
        <v>0.44544992523723792</v>
      </c>
      <c r="J1496" s="104">
        <v>3</v>
      </c>
      <c r="K1496" s="104">
        <v>1.128438072002933</v>
      </c>
      <c r="L1496" s="104">
        <v>3.182195363048272</v>
      </c>
      <c r="M1496" s="104">
        <v>15.13844657679177</v>
      </c>
    </row>
    <row r="1497" spans="1:13" s="81" customFormat="1" x14ac:dyDescent="0.25">
      <c r="A1497" s="79">
        <v>1494</v>
      </c>
      <c r="B1497" s="79">
        <v>36</v>
      </c>
      <c r="C1497" s="79">
        <v>36</v>
      </c>
      <c r="D1497" s="95"/>
      <c r="E1497" s="79">
        <v>1388.0316480069009</v>
      </c>
      <c r="F1497" s="79">
        <v>89.578773301481888</v>
      </c>
      <c r="G1497" s="80">
        <v>34.968734410967954</v>
      </c>
      <c r="H1497" s="79">
        <v>-84.428950637393754</v>
      </c>
      <c r="I1497" s="80">
        <v>63.801335754411902</v>
      </c>
      <c r="J1497" s="104">
        <v>3</v>
      </c>
      <c r="K1497" s="104">
        <v>1.2285305450348361</v>
      </c>
      <c r="L1497" s="104">
        <v>3.464456136998237</v>
      </c>
      <c r="M1497" s="104">
        <v>16.610071525048468</v>
      </c>
    </row>
    <row r="1498" spans="1:13" s="81" customFormat="1" x14ac:dyDescent="0.25">
      <c r="A1498" s="79">
        <v>1495</v>
      </c>
      <c r="B1498" s="79">
        <v>39.246459960937052</v>
      </c>
      <c r="C1498" s="79">
        <v>39.246459960937052</v>
      </c>
      <c r="D1498" s="95"/>
      <c r="E1498" s="79">
        <v>1513.2035693893411</v>
      </c>
      <c r="F1498" s="79">
        <v>89.58707975559247</v>
      </c>
      <c r="G1498" s="80">
        <v>43.248042645601082</v>
      </c>
      <c r="H1498" s="79">
        <v>0</v>
      </c>
      <c r="I1498" s="80">
        <v>-6.7199315199413396</v>
      </c>
      <c r="J1498" s="104">
        <v>3</v>
      </c>
      <c r="K1498" s="104">
        <v>1.5194013251570639</v>
      </c>
      <c r="L1498" s="104">
        <v>4.2847117369429224</v>
      </c>
      <c r="M1498" s="104">
        <v>21.227517657500229</v>
      </c>
    </row>
    <row r="1499" spans="1:13" s="81" customFormat="1" x14ac:dyDescent="0.25">
      <c r="A1499" s="79">
        <v>1496</v>
      </c>
      <c r="B1499" s="79">
        <v>43</v>
      </c>
      <c r="C1499" s="79">
        <v>43</v>
      </c>
      <c r="D1499" s="95"/>
      <c r="E1499" s="79">
        <v>1657.926690674909</v>
      </c>
      <c r="F1499" s="79">
        <v>89.551681554110473</v>
      </c>
      <c r="G1499" s="80">
        <v>33.953284980731553</v>
      </c>
      <c r="H1499" s="79">
        <v>-4.4040667054628742</v>
      </c>
      <c r="I1499" s="80">
        <v>-2.315864814478465</v>
      </c>
      <c r="J1499" s="104">
        <v>3</v>
      </c>
      <c r="K1499" s="104">
        <v>1.192855515240439</v>
      </c>
      <c r="L1499" s="104">
        <v>3.363852552978039</v>
      </c>
      <c r="M1499" s="104">
        <v>15.39743868704112</v>
      </c>
    </row>
    <row r="1500" spans="1:13" s="81" customFormat="1" x14ac:dyDescent="0.25">
      <c r="A1500" s="79">
        <v>1497</v>
      </c>
      <c r="B1500" s="79">
        <v>44</v>
      </c>
      <c r="C1500" s="79">
        <v>44</v>
      </c>
      <c r="D1500" s="95"/>
      <c r="E1500" s="79">
        <v>1696.4831253417681</v>
      </c>
      <c r="F1500" s="79">
        <v>89.491382216954619</v>
      </c>
      <c r="G1500" s="80">
        <v>24.674414508467652</v>
      </c>
      <c r="H1500" s="79">
        <v>-0.92600558683589484</v>
      </c>
      <c r="I1500" s="80">
        <v>-5.7939259331054451</v>
      </c>
      <c r="J1500" s="104">
        <v>3</v>
      </c>
      <c r="K1500" s="104">
        <v>0.86686785824869506</v>
      </c>
      <c r="L1500" s="104">
        <v>2.44456736026132</v>
      </c>
      <c r="M1500" s="104">
        <v>9.5913977902208032</v>
      </c>
    </row>
    <row r="1501" spans="1:13" s="81" customFormat="1" x14ac:dyDescent="0.25">
      <c r="A1501" s="79">
        <v>1498</v>
      </c>
      <c r="B1501" s="79">
        <v>46</v>
      </c>
      <c r="C1501" s="79">
        <v>46</v>
      </c>
      <c r="D1501" s="95"/>
      <c r="E1501" s="79">
        <v>1307.256080893126</v>
      </c>
      <c r="F1501" s="79">
        <v>89.376638397841688</v>
      </c>
      <c r="G1501" s="80">
        <v>35.115901915120787</v>
      </c>
      <c r="H1501" s="79">
        <v>-8.3980478098532441</v>
      </c>
      <c r="I1501" s="80">
        <v>1.678116289911904</v>
      </c>
      <c r="J1501" s="104">
        <v>4</v>
      </c>
      <c r="K1501" s="104">
        <v>1.2337008715317419</v>
      </c>
      <c r="L1501" s="104">
        <v>3.4790364577195132</v>
      </c>
      <c r="M1501" s="104">
        <v>16.815150857389121</v>
      </c>
    </row>
    <row r="1502" spans="1:13" s="81" customFormat="1" x14ac:dyDescent="0.25">
      <c r="A1502" s="79">
        <v>1499</v>
      </c>
      <c r="B1502" s="79">
        <v>48.226928710937017</v>
      </c>
      <c r="C1502" s="79">
        <v>48.226928710937017</v>
      </c>
      <c r="D1502" s="95"/>
      <c r="E1502" s="79">
        <v>1370.5423004385159</v>
      </c>
      <c r="F1502" s="79">
        <v>89.397677611121964</v>
      </c>
      <c r="G1502" s="80">
        <v>33.779574948791506</v>
      </c>
      <c r="H1502" s="79">
        <v>-4.4040667054628742</v>
      </c>
      <c r="I1502" s="80">
        <v>-2.315864814478465</v>
      </c>
      <c r="J1502" s="104">
        <v>4</v>
      </c>
      <c r="K1502" s="104">
        <v>1.186752689850499</v>
      </c>
      <c r="L1502" s="104">
        <v>3.3466425853784059</v>
      </c>
      <c r="M1502" s="104">
        <v>15.9463092145592</v>
      </c>
    </row>
    <row r="1503" spans="1:13" s="81" customFormat="1" x14ac:dyDescent="0.25">
      <c r="A1503" s="79">
        <v>1500</v>
      </c>
      <c r="B1503" s="79">
        <v>50</v>
      </c>
      <c r="C1503" s="79">
        <v>50</v>
      </c>
      <c r="D1503" s="95"/>
      <c r="E1503" s="79">
        <v>1420.9305227099201</v>
      </c>
      <c r="F1503" s="79">
        <v>89.381012847269275</v>
      </c>
      <c r="G1503" s="80">
        <v>27.561033960315839</v>
      </c>
      <c r="H1503" s="79">
        <v>-3.4994058147703551</v>
      </c>
      <c r="I1503" s="80">
        <v>-3.220525705170985</v>
      </c>
      <c r="J1503" s="104">
        <v>4</v>
      </c>
      <c r="K1503" s="104">
        <v>0.9682813131026663</v>
      </c>
      <c r="L1503" s="104">
        <v>2.7305533029495188</v>
      </c>
      <c r="M1503" s="104">
        <v>12.1699605196434</v>
      </c>
    </row>
    <row r="1504" spans="1:13" s="81" customFormat="1" x14ac:dyDescent="0.25">
      <c r="A1504" s="79">
        <v>1501</v>
      </c>
      <c r="B1504" s="79">
        <v>51</v>
      </c>
      <c r="C1504" s="79">
        <v>51</v>
      </c>
      <c r="D1504" s="95"/>
      <c r="E1504" s="79">
        <v>1449.349133164118</v>
      </c>
      <c r="F1504" s="79">
        <v>89.320081501207184</v>
      </c>
      <c r="G1504" s="80">
        <v>25.480121646763997</v>
      </c>
      <c r="H1504" s="79">
        <v>-0.92600558683589484</v>
      </c>
      <c r="I1504" s="80">
        <v>-5.7939259331054451</v>
      </c>
      <c r="J1504" s="104">
        <v>4</v>
      </c>
      <c r="K1504" s="104">
        <v>0.89517416805438266</v>
      </c>
      <c r="L1504" s="104">
        <v>2.524391153913359</v>
      </c>
      <c r="M1504" s="104">
        <v>10.84798521155518</v>
      </c>
    </row>
    <row r="1505" spans="1:13" s="81" customFormat="1" x14ac:dyDescent="0.25">
      <c r="A1505" s="79">
        <v>1502</v>
      </c>
      <c r="B1505" s="79">
        <v>52</v>
      </c>
      <c r="C1505" s="79">
        <v>52</v>
      </c>
      <c r="D1505" s="95"/>
      <c r="E1505" s="79">
        <v>1477.767743618316</v>
      </c>
      <c r="F1505" s="79">
        <v>89.271573196257407</v>
      </c>
      <c r="G1505" s="80">
        <v>21.571444256539024</v>
      </c>
      <c r="H1505" s="79">
        <v>-0.92600558683589484</v>
      </c>
      <c r="I1505" s="80">
        <v>-5.7939259331054451</v>
      </c>
      <c r="J1505" s="104">
        <v>4</v>
      </c>
      <c r="K1505" s="104">
        <v>0.75785351160327863</v>
      </c>
      <c r="L1505" s="104">
        <v>2.1371469027212462</v>
      </c>
      <c r="M1505" s="104">
        <v>8.3925690151276289</v>
      </c>
    </row>
    <row r="1506" spans="1:13" s="81" customFormat="1" x14ac:dyDescent="0.25">
      <c r="A1506" s="79">
        <v>1503</v>
      </c>
      <c r="B1506" s="79">
        <v>52</v>
      </c>
      <c r="C1506" s="79">
        <v>52</v>
      </c>
      <c r="D1506" s="95"/>
      <c r="E1506" s="79">
        <v>1477.767743618316</v>
      </c>
      <c r="F1506" s="79">
        <v>89.215351735934689</v>
      </c>
      <c r="G1506" s="80">
        <v>12.959705736937513</v>
      </c>
      <c r="H1506" s="79">
        <v>-1.605273451246608</v>
      </c>
      <c r="I1506" s="80">
        <v>-5.1146580686947312</v>
      </c>
      <c r="J1506" s="104">
        <v>4</v>
      </c>
      <c r="K1506" s="104">
        <v>0.45530370545801579</v>
      </c>
      <c r="L1506" s="104">
        <v>1.283956449391604</v>
      </c>
      <c r="M1506" s="104">
        <v>3.0672168081964499</v>
      </c>
    </row>
    <row r="1507" spans="1:13" s="81" customFormat="1" x14ac:dyDescent="0.25">
      <c r="A1507" s="79">
        <v>1504</v>
      </c>
      <c r="B1507" s="79">
        <v>52</v>
      </c>
      <c r="C1507" s="79">
        <v>52</v>
      </c>
      <c r="D1507" s="95"/>
      <c r="E1507" s="79">
        <v>1477.767743618316</v>
      </c>
      <c r="F1507" s="79">
        <v>89.145694242179246</v>
      </c>
      <c r="G1507" s="80">
        <v>22.860792785366609</v>
      </c>
      <c r="H1507" s="79">
        <v>0</v>
      </c>
      <c r="I1507" s="80">
        <v>-6.7199315199413396</v>
      </c>
      <c r="J1507" s="104">
        <v>4</v>
      </c>
      <c r="K1507" s="104">
        <v>0.80315123477062311</v>
      </c>
      <c r="L1507" s="104">
        <v>2.2648864820531571</v>
      </c>
      <c r="M1507" s="104">
        <v>9.179783253871534</v>
      </c>
    </row>
    <row r="1508" spans="1:13" s="81" customFormat="1" x14ac:dyDescent="0.25">
      <c r="A1508" s="79">
        <v>1505</v>
      </c>
      <c r="B1508" s="79">
        <v>53.195190429687003</v>
      </c>
      <c r="C1508" s="79">
        <v>53.195190429687003</v>
      </c>
      <c r="D1508" s="95"/>
      <c r="E1508" s="79">
        <v>1511.733394858177</v>
      </c>
      <c r="F1508" s="79">
        <v>89.084497457909393</v>
      </c>
      <c r="G1508" s="80">
        <v>27.290895563575706</v>
      </c>
      <c r="H1508" s="79">
        <v>0</v>
      </c>
      <c r="I1508" s="80">
        <v>-6.7199315199413396</v>
      </c>
      <c r="J1508" s="104">
        <v>4</v>
      </c>
      <c r="K1508" s="104">
        <v>0.95879074167157963</v>
      </c>
      <c r="L1508" s="104">
        <v>2.7037898915138538</v>
      </c>
      <c r="M1508" s="104">
        <v>11.773361945463551</v>
      </c>
    </row>
    <row r="1509" spans="1:13" s="81" customFormat="1" x14ac:dyDescent="0.25">
      <c r="A1509" s="79">
        <v>1506</v>
      </c>
      <c r="B1509" s="79">
        <v>54</v>
      </c>
      <c r="C1509" s="79">
        <v>54</v>
      </c>
      <c r="D1509" s="95"/>
      <c r="E1509" s="79">
        <v>1534.604964526713</v>
      </c>
      <c r="F1509" s="79">
        <v>88.929678286504839</v>
      </c>
      <c r="G1509" s="80">
        <v>26.800820660557694</v>
      </c>
      <c r="H1509" s="79">
        <v>0</v>
      </c>
      <c r="I1509" s="80">
        <v>-6.7199315199413396</v>
      </c>
      <c r="J1509" s="104">
        <v>4</v>
      </c>
      <c r="K1509" s="104">
        <v>0.9415733044993676</v>
      </c>
      <c r="L1509" s="104">
        <v>2.655236718688216</v>
      </c>
      <c r="M1509" s="104">
        <v>11.412337026774461</v>
      </c>
    </row>
    <row r="1510" spans="1:13" s="81" customFormat="1" x14ac:dyDescent="0.25">
      <c r="A1510" s="79">
        <v>1507</v>
      </c>
      <c r="B1510" s="79">
        <v>55</v>
      </c>
      <c r="C1510" s="79">
        <v>55</v>
      </c>
      <c r="D1510" s="95"/>
      <c r="E1510" s="79">
        <v>1563.0235749809119</v>
      </c>
      <c r="F1510" s="79">
        <v>88.959623480992519</v>
      </c>
      <c r="G1510" s="80">
        <v>21.698939720648923</v>
      </c>
      <c r="H1510" s="79">
        <v>0</v>
      </c>
      <c r="I1510" s="80">
        <v>-6.7199315199413396</v>
      </c>
      <c r="J1510" s="104">
        <v>4</v>
      </c>
      <c r="K1510" s="104">
        <v>0.76233271494451471</v>
      </c>
      <c r="L1510" s="104">
        <v>2.1497782561435308</v>
      </c>
      <c r="M1510" s="104">
        <v>8.2026571919230946</v>
      </c>
    </row>
    <row r="1511" spans="1:13" s="81" customFormat="1" x14ac:dyDescent="0.25">
      <c r="A1511" s="79">
        <v>1508</v>
      </c>
      <c r="B1511" s="79">
        <v>55</v>
      </c>
      <c r="C1511" s="79">
        <v>55</v>
      </c>
      <c r="D1511" s="95"/>
      <c r="E1511" s="79">
        <v>1268.0455930512569</v>
      </c>
      <c r="F1511" s="79">
        <v>89.045321462131952</v>
      </c>
      <c r="G1511" s="80">
        <v>19.626371509927747</v>
      </c>
      <c r="H1511" s="79">
        <v>-10.7202264798168</v>
      </c>
      <c r="I1511" s="80">
        <v>4.0002949598754567</v>
      </c>
      <c r="J1511" s="104">
        <v>5</v>
      </c>
      <c r="K1511" s="104">
        <v>0.68951871705671752</v>
      </c>
      <c r="L1511" s="104">
        <v>1.944442782099943</v>
      </c>
      <c r="M1511" s="104">
        <v>7.8019318635633086</v>
      </c>
    </row>
    <row r="1512" spans="1:13" s="81" customFormat="1" x14ac:dyDescent="0.25">
      <c r="A1512" s="79">
        <v>1509</v>
      </c>
      <c r="B1512" s="79">
        <v>56</v>
      </c>
      <c r="C1512" s="79">
        <v>56</v>
      </c>
      <c r="D1512" s="95"/>
      <c r="E1512" s="79">
        <v>1291.100967470371</v>
      </c>
      <c r="F1512" s="79">
        <v>89.09084789599504</v>
      </c>
      <c r="G1512" s="80">
        <v>28.730548716978571</v>
      </c>
      <c r="H1512" s="79">
        <v>-8.296142955695089</v>
      </c>
      <c r="I1512" s="80">
        <v>1.5762114357537489</v>
      </c>
      <c r="J1512" s="104">
        <v>5</v>
      </c>
      <c r="K1512" s="104">
        <v>1.0093690054550239</v>
      </c>
      <c r="L1512" s="104">
        <v>2.8464205953831661</v>
      </c>
      <c r="M1512" s="104">
        <v>13.139352342035719</v>
      </c>
    </row>
    <row r="1513" spans="1:13" s="81" customFormat="1" x14ac:dyDescent="0.25">
      <c r="A1513" s="79">
        <v>1510</v>
      </c>
      <c r="B1513" s="79">
        <v>57</v>
      </c>
      <c r="C1513" s="79">
        <v>57</v>
      </c>
      <c r="D1513" s="95"/>
      <c r="E1513" s="79">
        <v>1314.156341889485</v>
      </c>
      <c r="F1513" s="79">
        <v>89.11900656378964</v>
      </c>
      <c r="G1513" s="80">
        <v>27.409085586700005</v>
      </c>
      <c r="H1513" s="79">
        <v>-7.8615391883051879</v>
      </c>
      <c r="I1513" s="80">
        <v>1.1416076683638481</v>
      </c>
      <c r="J1513" s="104">
        <v>5</v>
      </c>
      <c r="K1513" s="104">
        <v>0.96294302387373543</v>
      </c>
      <c r="L1513" s="104">
        <v>2.7154993273239341</v>
      </c>
      <c r="M1513" s="104">
        <v>12.31861458769824</v>
      </c>
    </row>
    <row r="1514" spans="1:13" s="81" customFormat="1" x14ac:dyDescent="0.25">
      <c r="A1514" s="79">
        <v>1511</v>
      </c>
      <c r="B1514" s="79">
        <v>58</v>
      </c>
      <c r="C1514" s="79">
        <v>58</v>
      </c>
      <c r="D1514" s="95"/>
      <c r="E1514" s="79">
        <v>1337.2117163085991</v>
      </c>
      <c r="F1514" s="79">
        <v>89.152412553234612</v>
      </c>
      <c r="G1514" s="80">
        <v>26.464321417725312</v>
      </c>
      <c r="H1514" s="79">
        <v>0</v>
      </c>
      <c r="I1514" s="80">
        <v>-6.7199315199413396</v>
      </c>
      <c r="J1514" s="104">
        <v>5</v>
      </c>
      <c r="K1514" s="104">
        <v>0.92975132680517292</v>
      </c>
      <c r="L1514" s="104">
        <v>2.621898741590587</v>
      </c>
      <c r="M1514" s="104">
        <v>11.710936413345619</v>
      </c>
    </row>
    <row r="1515" spans="1:13" s="81" customFormat="1" x14ac:dyDescent="0.25">
      <c r="A1515" s="79">
        <v>1512</v>
      </c>
      <c r="B1515" s="79">
        <v>59</v>
      </c>
      <c r="C1515" s="79">
        <v>59</v>
      </c>
      <c r="D1515" s="95"/>
      <c r="E1515" s="79">
        <v>1360.267090727712</v>
      </c>
      <c r="F1515" s="79">
        <v>89.170582946700577</v>
      </c>
      <c r="G1515" s="80">
        <v>34.702551304704308</v>
      </c>
      <c r="H1515" s="79">
        <v>-10.434939416239651</v>
      </c>
      <c r="I1515" s="80">
        <v>3.7150078962983089</v>
      </c>
      <c r="J1515" s="104">
        <v>5</v>
      </c>
      <c r="K1515" s="104">
        <v>1.219178931883101</v>
      </c>
      <c r="L1515" s="104">
        <v>3.4380845879103452</v>
      </c>
      <c r="M1515" s="104">
        <v>16.500141017577349</v>
      </c>
    </row>
    <row r="1516" spans="1:13" s="81" customFormat="1" x14ac:dyDescent="0.25">
      <c r="A1516" s="79">
        <v>1513</v>
      </c>
      <c r="B1516" s="79">
        <v>61.150634765624453</v>
      </c>
      <c r="C1516" s="79">
        <v>61.150634765624453</v>
      </c>
      <c r="D1516" s="95"/>
      <c r="E1516" s="79">
        <v>1409.8507804879471</v>
      </c>
      <c r="F1516" s="79">
        <v>89.153918182847889</v>
      </c>
      <c r="G1516" s="80">
        <v>49.377497898838222</v>
      </c>
      <c r="H1516" s="79">
        <v>-13.252818676304861</v>
      </c>
      <c r="I1516" s="80">
        <v>6.5328871563635174</v>
      </c>
      <c r="J1516" s="104">
        <v>5</v>
      </c>
      <c r="K1516" s="104">
        <v>1.7347429190085191</v>
      </c>
      <c r="L1516" s="104">
        <v>4.8919750316040238</v>
      </c>
      <c r="M1516" s="104">
        <v>24.824524232106771</v>
      </c>
    </row>
    <row r="1517" spans="1:13" s="81" customFormat="1" x14ac:dyDescent="0.25">
      <c r="A1517" s="79">
        <v>1514</v>
      </c>
      <c r="B1517" s="79">
        <v>64</v>
      </c>
      <c r="C1517" s="79">
        <v>64</v>
      </c>
      <c r="D1517" s="95"/>
      <c r="E1517" s="79">
        <v>1475.5439628232809</v>
      </c>
      <c r="F1517" s="79">
        <v>89.012416439585976</v>
      </c>
      <c r="G1517" s="80">
        <v>60.916492696028378</v>
      </c>
      <c r="H1517" s="79">
        <v>-1.8153703547424069</v>
      </c>
      <c r="I1517" s="80">
        <v>-4.9045611651989329</v>
      </c>
      <c r="J1517" s="104">
        <v>5</v>
      </c>
      <c r="K1517" s="104">
        <v>2.140133843390954</v>
      </c>
      <c r="L1517" s="104">
        <v>6.0351774383624894</v>
      </c>
      <c r="M1517" s="104">
        <v>31.229543023456309</v>
      </c>
    </row>
    <row r="1518" spans="1:13" s="81" customFormat="1" x14ac:dyDescent="0.25">
      <c r="A1518" s="79">
        <v>1515</v>
      </c>
      <c r="B1518" s="79">
        <v>67</v>
      </c>
      <c r="C1518" s="79">
        <v>67</v>
      </c>
      <c r="D1518" s="95"/>
      <c r="E1518" s="79">
        <v>1544.7100860806229</v>
      </c>
      <c r="F1518" s="79">
        <v>88.996112061787713</v>
      </c>
      <c r="G1518" s="80">
        <v>46.494036043149343</v>
      </c>
      <c r="H1518" s="79">
        <v>-5.1144526936092989</v>
      </c>
      <c r="I1518" s="80">
        <v>-1.605478826332041</v>
      </c>
      <c r="J1518" s="104">
        <v>5</v>
      </c>
      <c r="K1518" s="104">
        <v>1.63344039763258</v>
      </c>
      <c r="L1518" s="104">
        <v>4.6063019213238743</v>
      </c>
      <c r="M1518" s="104">
        <v>23.062275538773381</v>
      </c>
    </row>
    <row r="1519" spans="1:13" s="81" customFormat="1" x14ac:dyDescent="0.25">
      <c r="A1519" s="79">
        <v>1516</v>
      </c>
      <c r="B1519" s="79">
        <v>68.143310546874446</v>
      </c>
      <c r="C1519" s="79">
        <v>68.143310546874446</v>
      </c>
      <c r="D1519" s="95"/>
      <c r="E1519" s="79">
        <v>1571.069538816135</v>
      </c>
      <c r="F1519" s="79">
        <v>88.98219013499012</v>
      </c>
      <c r="G1519" s="80">
        <v>39.790267442057505</v>
      </c>
      <c r="H1519" s="79">
        <v>-10.434939416239651</v>
      </c>
      <c r="I1519" s="80">
        <v>3.7150078962983089</v>
      </c>
      <c r="J1519" s="104">
        <v>5</v>
      </c>
      <c r="K1519" s="104">
        <v>1.397921879962017</v>
      </c>
      <c r="L1519" s="104">
        <v>3.9421397014928869</v>
      </c>
      <c r="M1519" s="104">
        <v>19.099826949122651</v>
      </c>
    </row>
    <row r="1520" spans="1:13" s="81" customFormat="1" x14ac:dyDescent="0.25">
      <c r="A1520" s="79">
        <v>1517</v>
      </c>
      <c r="B1520" s="79">
        <v>70</v>
      </c>
      <c r="C1520" s="79">
        <v>70</v>
      </c>
      <c r="D1520" s="95"/>
      <c r="E1520" s="79">
        <v>1355.198178621383</v>
      </c>
      <c r="F1520" s="79">
        <v>88.953574112381858</v>
      </c>
      <c r="G1520" s="80">
        <v>44.971812716145159</v>
      </c>
      <c r="H1520" s="79">
        <v>-46.391220542205943</v>
      </c>
      <c r="I1520" s="80">
        <v>39.671289022264602</v>
      </c>
      <c r="J1520" s="104">
        <v>6</v>
      </c>
      <c r="K1520" s="104">
        <v>1.5799612573351081</v>
      </c>
      <c r="L1520" s="104">
        <v>4.4554907456850037</v>
      </c>
      <c r="M1520" s="104">
        <v>22.374367411134749</v>
      </c>
    </row>
    <row r="1521" spans="1:13" s="81" customFormat="1" x14ac:dyDescent="0.25">
      <c r="A1521" s="79">
        <v>1518</v>
      </c>
      <c r="B1521" s="79">
        <v>71</v>
      </c>
      <c r="C1521" s="79">
        <v>71</v>
      </c>
      <c r="D1521" s="95"/>
      <c r="E1521" s="79">
        <v>1374.5581526016881</v>
      </c>
      <c r="F1521" s="79">
        <v>89.036219511972774</v>
      </c>
      <c r="G1521" s="80">
        <v>32.512747774774347</v>
      </c>
      <c r="H1521" s="79">
        <v>0</v>
      </c>
      <c r="I1521" s="80">
        <v>-6.7199315199413396</v>
      </c>
      <c r="J1521" s="104">
        <v>6</v>
      </c>
      <c r="K1521" s="104">
        <v>1.1422461926959411</v>
      </c>
      <c r="L1521" s="104">
        <v>3.2211342634025542</v>
      </c>
      <c r="M1521" s="104">
        <v>15.1989281635863</v>
      </c>
    </row>
    <row r="1522" spans="1:13" s="81" customFormat="1" x14ac:dyDescent="0.25">
      <c r="A1522" s="79">
        <v>1519</v>
      </c>
      <c r="B1522" s="79">
        <v>72</v>
      </c>
      <c r="C1522" s="79">
        <v>72</v>
      </c>
      <c r="D1522" s="95"/>
      <c r="E1522" s="79">
        <v>1393.9181265819941</v>
      </c>
      <c r="F1522" s="79">
        <v>89.016393826293836</v>
      </c>
      <c r="G1522" s="80">
        <v>39.378774098110526</v>
      </c>
      <c r="H1522" s="79">
        <v>-1.720661091574226</v>
      </c>
      <c r="I1522" s="80">
        <v>-4.9992704283671134</v>
      </c>
      <c r="J1522" s="104">
        <v>6</v>
      </c>
      <c r="K1522" s="104">
        <v>1.383465190275277</v>
      </c>
      <c r="L1522" s="104">
        <v>3.90137183657628</v>
      </c>
      <c r="M1522" s="104">
        <v>19.1559031535405</v>
      </c>
    </row>
    <row r="1523" spans="1:13" s="81" customFormat="1" x14ac:dyDescent="0.25">
      <c r="A1523" s="79">
        <v>1520</v>
      </c>
      <c r="B1523" s="79">
        <v>73</v>
      </c>
      <c r="C1523" s="79">
        <v>73</v>
      </c>
      <c r="D1523" s="95"/>
      <c r="E1523" s="79">
        <v>1413.278100562299</v>
      </c>
      <c r="F1523" s="79">
        <v>89.126120701518531</v>
      </c>
      <c r="G1523" s="80">
        <v>27.18985246431016</v>
      </c>
      <c r="H1523" s="79">
        <v>-2.3398884128810322</v>
      </c>
      <c r="I1523" s="80">
        <v>-4.3800431070603079</v>
      </c>
      <c r="J1523" s="104">
        <v>6</v>
      </c>
      <c r="K1523" s="104">
        <v>0.95524086959574672</v>
      </c>
      <c r="L1523" s="104">
        <v>2.693779252260005</v>
      </c>
      <c r="M1523" s="104">
        <v>11.96655190080371</v>
      </c>
    </row>
    <row r="1524" spans="1:13" s="81" customFormat="1" x14ac:dyDescent="0.25">
      <c r="A1524" s="79">
        <v>1521</v>
      </c>
      <c r="B1524" s="79">
        <v>73</v>
      </c>
      <c r="C1524" s="79">
        <v>73</v>
      </c>
      <c r="D1524" s="95"/>
      <c r="E1524" s="79">
        <v>1413.278100562299</v>
      </c>
      <c r="F1524" s="79">
        <v>89.06225808738651</v>
      </c>
      <c r="G1524" s="80">
        <v>29.896737821129204</v>
      </c>
      <c r="H1524" s="79">
        <v>-0.31085899066928357</v>
      </c>
      <c r="I1524" s="80">
        <v>-6.4090725292720556</v>
      </c>
      <c r="J1524" s="104">
        <v>6</v>
      </c>
      <c r="K1524" s="104">
        <v>1.050339860130465</v>
      </c>
      <c r="L1524" s="104">
        <v>2.9619584055679118</v>
      </c>
      <c r="M1524" s="104">
        <v>13.57867498516006</v>
      </c>
    </row>
    <row r="1525" spans="1:13" s="81" customFormat="1" x14ac:dyDescent="0.25">
      <c r="A1525" s="79">
        <v>1522</v>
      </c>
      <c r="B1525" s="79">
        <v>74</v>
      </c>
      <c r="C1525" s="79">
        <v>74</v>
      </c>
      <c r="D1525" s="95"/>
      <c r="E1525" s="79">
        <v>1432.638074542604</v>
      </c>
      <c r="F1525" s="79">
        <v>89.019262582689649</v>
      </c>
      <c r="G1525" s="80">
        <v>32.246968581103125</v>
      </c>
      <c r="H1525" s="79">
        <v>0</v>
      </c>
      <c r="I1525" s="80">
        <v>-6.7199315199413396</v>
      </c>
      <c r="J1525" s="104">
        <v>6</v>
      </c>
      <c r="K1525" s="104">
        <v>1.132908769904986</v>
      </c>
      <c r="L1525" s="104">
        <v>3.1948027311320608</v>
      </c>
      <c r="M1525" s="104">
        <v>14.929036674601241</v>
      </c>
    </row>
    <row r="1526" spans="1:13" s="81" customFormat="1" x14ac:dyDescent="0.25">
      <c r="A1526" s="79">
        <v>1523</v>
      </c>
      <c r="B1526" s="79">
        <v>74</v>
      </c>
      <c r="C1526" s="79">
        <v>74</v>
      </c>
      <c r="D1526" s="95"/>
      <c r="E1526" s="79">
        <v>1432.638074542604</v>
      </c>
      <c r="F1526" s="79">
        <v>89.082467352513561</v>
      </c>
      <c r="G1526" s="80">
        <v>22.667792090360102</v>
      </c>
      <c r="H1526" s="79">
        <v>0</v>
      </c>
      <c r="I1526" s="80">
        <v>-6.7199315199413396</v>
      </c>
      <c r="J1526" s="104">
        <v>6</v>
      </c>
      <c r="K1526" s="104">
        <v>0.79637068485875451</v>
      </c>
      <c r="L1526" s="104">
        <v>2.245765331301687</v>
      </c>
      <c r="M1526" s="104">
        <v>9.1923345830791039</v>
      </c>
    </row>
    <row r="1527" spans="1:13" s="81" customFormat="1" x14ac:dyDescent="0.25">
      <c r="A1527" s="79">
        <v>1524</v>
      </c>
      <c r="B1527" s="79">
        <v>74</v>
      </c>
      <c r="C1527" s="79">
        <v>74</v>
      </c>
      <c r="D1527" s="95"/>
      <c r="E1527" s="79">
        <v>1432.638074542604</v>
      </c>
      <c r="F1527" s="79">
        <v>89.053376043790223</v>
      </c>
      <c r="G1527" s="80">
        <v>16.734652932657738</v>
      </c>
      <c r="H1527" s="79">
        <v>0</v>
      </c>
      <c r="I1527" s="80">
        <v>-6.7199315199413396</v>
      </c>
      <c r="J1527" s="104">
        <v>6</v>
      </c>
      <c r="K1527" s="104">
        <v>0.58792611842075937</v>
      </c>
      <c r="L1527" s="104">
        <v>1.6579516539465411</v>
      </c>
      <c r="M1527" s="104">
        <v>5.5640555805607006</v>
      </c>
    </row>
    <row r="1528" spans="1:13" s="81" customFormat="1" x14ac:dyDescent="0.25">
      <c r="A1528" s="79">
        <v>1525</v>
      </c>
      <c r="B1528" s="79">
        <v>72.813476562501194</v>
      </c>
      <c r="C1528" s="79">
        <v>72.813476562501194</v>
      </c>
      <c r="D1528" s="95"/>
      <c r="E1528" s="79">
        <v>1409.6670116656051</v>
      </c>
      <c r="F1528" s="79">
        <v>89.024398672001269</v>
      </c>
      <c r="G1528" s="80">
        <v>0</v>
      </c>
      <c r="H1528" s="79">
        <v>-10.65591457583978</v>
      </c>
      <c r="I1528" s="80">
        <v>3.935983055898439</v>
      </c>
      <c r="J1528" s="104">
        <v>6</v>
      </c>
      <c r="K1528" s="104">
        <v>0</v>
      </c>
      <c r="L1528" s="104">
        <v>0</v>
      </c>
      <c r="M1528" s="104">
        <v>-3.2184032970137562</v>
      </c>
    </row>
    <row r="1529" spans="1:13" s="81" customFormat="1" x14ac:dyDescent="0.25">
      <c r="A1529" s="79">
        <v>1526</v>
      </c>
      <c r="B1529" s="79">
        <v>71</v>
      </c>
      <c r="C1529" s="79">
        <v>71</v>
      </c>
      <c r="D1529" s="95"/>
      <c r="E1529" s="79">
        <v>1374.5581526016881</v>
      </c>
      <c r="F1529" s="79">
        <v>89.014513931266293</v>
      </c>
      <c r="G1529" s="80">
        <v>0</v>
      </c>
      <c r="H1529" s="79">
        <v>-13.335117133833631</v>
      </c>
      <c r="I1529" s="80">
        <v>6.6151856138922858</v>
      </c>
      <c r="J1529" s="104">
        <v>6</v>
      </c>
      <c r="K1529" s="104">
        <v>0</v>
      </c>
      <c r="L1529" s="104">
        <v>0</v>
      </c>
      <c r="M1529" s="104">
        <v>-4.6721700828303607</v>
      </c>
    </row>
    <row r="1530" spans="1:13" s="81" customFormat="1" x14ac:dyDescent="0.25">
      <c r="A1530" s="79">
        <v>1527</v>
      </c>
      <c r="B1530" s="79">
        <v>69</v>
      </c>
      <c r="C1530" s="79">
        <v>69</v>
      </c>
      <c r="D1530" s="95"/>
      <c r="E1530" s="79">
        <v>1335.838204641077</v>
      </c>
      <c r="F1530" s="79">
        <v>89.020775146842368</v>
      </c>
      <c r="G1530" s="80">
        <v>0</v>
      </c>
      <c r="H1530" s="79">
        <v>-16.388529535326409</v>
      </c>
      <c r="I1530" s="80">
        <v>9.6685980153850721</v>
      </c>
      <c r="J1530" s="104">
        <v>6</v>
      </c>
      <c r="K1530" s="104">
        <v>0</v>
      </c>
      <c r="L1530" s="104">
        <v>0</v>
      </c>
      <c r="M1530" s="104">
        <v>-4.5219722547554806</v>
      </c>
    </row>
    <row r="1531" spans="1:13" s="81" customFormat="1" x14ac:dyDescent="0.25">
      <c r="A1531" s="79">
        <v>1528</v>
      </c>
      <c r="B1531" s="79">
        <v>67</v>
      </c>
      <c r="C1531" s="79">
        <v>67</v>
      </c>
      <c r="D1531" s="95"/>
      <c r="E1531" s="79">
        <v>1297.1182566804659</v>
      </c>
      <c r="F1531" s="79">
        <v>89.057052428241306</v>
      </c>
      <c r="G1531" s="80">
        <v>0</v>
      </c>
      <c r="H1531" s="79">
        <v>-6.144331074930669</v>
      </c>
      <c r="I1531" s="80">
        <v>-0.57560044501067065</v>
      </c>
      <c r="J1531" s="104">
        <v>6</v>
      </c>
      <c r="K1531" s="104">
        <v>0</v>
      </c>
      <c r="L1531" s="104">
        <v>0</v>
      </c>
      <c r="M1531" s="104">
        <v>-4.3733676326697264</v>
      </c>
    </row>
    <row r="1532" spans="1:13" s="81" customFormat="1" x14ac:dyDescent="0.25">
      <c r="A1532" s="79">
        <v>1529</v>
      </c>
      <c r="B1532" s="79">
        <v>64.929931640625625</v>
      </c>
      <c r="C1532" s="79">
        <v>64.929931640625625</v>
      </c>
      <c r="D1532" s="95"/>
      <c r="E1532" s="79">
        <v>1257.0417871055249</v>
      </c>
      <c r="F1532" s="79">
        <v>89.017745704099511</v>
      </c>
      <c r="G1532" s="80">
        <v>0</v>
      </c>
      <c r="H1532" s="79">
        <v>-17.046202616669401</v>
      </c>
      <c r="I1532" s="80">
        <v>10.32627109672806</v>
      </c>
      <c r="J1532" s="104">
        <v>6</v>
      </c>
      <c r="K1532" s="104">
        <v>0</v>
      </c>
      <c r="L1532" s="104">
        <v>0</v>
      </c>
      <c r="M1532" s="104">
        <v>-4.2211854752849067</v>
      </c>
    </row>
    <row r="1533" spans="1:13" s="81" customFormat="1" x14ac:dyDescent="0.25">
      <c r="A1533" s="79">
        <v>1530</v>
      </c>
      <c r="B1533" s="79">
        <v>62</v>
      </c>
      <c r="C1533" s="79">
        <v>62</v>
      </c>
      <c r="D1533" s="95"/>
      <c r="E1533" s="79">
        <v>1200.3183867789389</v>
      </c>
      <c r="F1533" s="79">
        <v>89.051704302406449</v>
      </c>
      <c r="G1533" s="80">
        <v>0</v>
      </c>
      <c r="H1533" s="79">
        <v>-13.507150168369771</v>
      </c>
      <c r="I1533" s="80">
        <v>6.7872186484284347</v>
      </c>
      <c r="J1533" s="104">
        <v>6</v>
      </c>
      <c r="K1533" s="104">
        <v>0</v>
      </c>
      <c r="L1533" s="104">
        <v>0</v>
      </c>
      <c r="M1533" s="104">
        <v>-4.0085232981706787</v>
      </c>
    </row>
    <row r="1534" spans="1:13" s="81" customFormat="1" x14ac:dyDescent="0.25">
      <c r="A1534" s="79">
        <v>1531</v>
      </c>
      <c r="B1534" s="79">
        <v>61</v>
      </c>
      <c r="C1534" s="79">
        <v>61</v>
      </c>
      <c r="D1534" s="95"/>
      <c r="E1534" s="79">
        <v>1180.9584127986329</v>
      </c>
      <c r="F1534" s="79">
        <v>89.042413644087517</v>
      </c>
      <c r="G1534" s="80">
        <v>8.2643021473842815</v>
      </c>
      <c r="H1534" s="79">
        <v>-1.4520262324112569</v>
      </c>
      <c r="I1534" s="80">
        <v>-5.2679052875300831</v>
      </c>
      <c r="J1534" s="104">
        <v>6</v>
      </c>
      <c r="K1534" s="104">
        <v>0.29034358241670027</v>
      </c>
      <c r="L1534" s="104">
        <v>0.8187689024150947</v>
      </c>
      <c r="M1534" s="104">
        <v>1.1667398321984199</v>
      </c>
    </row>
    <row r="1535" spans="1:13" s="81" customFormat="1" x14ac:dyDescent="0.25">
      <c r="A1535" s="79">
        <v>1532</v>
      </c>
      <c r="B1535" s="79">
        <v>60</v>
      </c>
      <c r="C1535" s="79">
        <v>60</v>
      </c>
      <c r="D1535" s="95"/>
      <c r="E1535" s="79">
        <v>1383.3224651468261</v>
      </c>
      <c r="F1535" s="79">
        <v>89.06258717856295</v>
      </c>
      <c r="G1535" s="80">
        <v>10.610778991665001</v>
      </c>
      <c r="H1535" s="79">
        <v>-1.497537289346264</v>
      </c>
      <c r="I1535" s="80">
        <v>-5.222394230595075</v>
      </c>
      <c r="J1535" s="104">
        <v>5</v>
      </c>
      <c r="K1535" s="104">
        <v>0.37278060866239848</v>
      </c>
      <c r="L1535" s="104">
        <v>1.0512413164279639</v>
      </c>
      <c r="M1535" s="104">
        <v>1.9339910084966789</v>
      </c>
    </row>
    <row r="1536" spans="1:13" s="81" customFormat="1" x14ac:dyDescent="0.25">
      <c r="A1536" s="79">
        <v>1533</v>
      </c>
      <c r="B1536" s="79">
        <v>59.946411132813132</v>
      </c>
      <c r="C1536" s="79">
        <v>59.946411132813132</v>
      </c>
      <c r="D1536" s="95"/>
      <c r="E1536" s="79">
        <v>1382.0869537491369</v>
      </c>
      <c r="F1536" s="79">
        <v>89.041823603491949</v>
      </c>
      <c r="G1536" s="80">
        <v>20.178461848844652</v>
      </c>
      <c r="H1536" s="79">
        <v>-3.2846054225497259</v>
      </c>
      <c r="I1536" s="80">
        <v>-3.4353260973916129</v>
      </c>
      <c r="J1536" s="104">
        <v>5</v>
      </c>
      <c r="K1536" s="104">
        <v>0.70891489642674688</v>
      </c>
      <c r="L1536" s="104">
        <v>1.9991400079234261</v>
      </c>
      <c r="M1536" s="104">
        <v>7.8248325173448139</v>
      </c>
    </row>
    <row r="1537" spans="1:13" s="81" customFormat="1" x14ac:dyDescent="0.25">
      <c r="A1537" s="79">
        <v>1534</v>
      </c>
      <c r="B1537" s="79">
        <v>60</v>
      </c>
      <c r="C1537" s="79">
        <v>60</v>
      </c>
      <c r="D1537" s="95"/>
      <c r="E1537" s="79">
        <v>1383.3224651468261</v>
      </c>
      <c r="F1537" s="79">
        <v>89.044060509672732</v>
      </c>
      <c r="G1537" s="80">
        <v>15.04313025927147</v>
      </c>
      <c r="H1537" s="79">
        <v>0</v>
      </c>
      <c r="I1537" s="80">
        <v>-6.7199315199413396</v>
      </c>
      <c r="J1537" s="104">
        <v>5</v>
      </c>
      <c r="K1537" s="104">
        <v>0.52849911006948713</v>
      </c>
      <c r="L1537" s="104">
        <v>1.4903674903959541</v>
      </c>
      <c r="M1537" s="104">
        <v>4.6805957685404342</v>
      </c>
    </row>
    <row r="1538" spans="1:13" s="81" customFormat="1" x14ac:dyDescent="0.25">
      <c r="A1538" s="79">
        <v>1535</v>
      </c>
      <c r="B1538" s="79">
        <v>60</v>
      </c>
      <c r="C1538" s="79">
        <v>60</v>
      </c>
      <c r="D1538" s="95"/>
      <c r="E1538" s="79">
        <v>1383.3224651468261</v>
      </c>
      <c r="F1538" s="79">
        <v>89.042411406407112</v>
      </c>
      <c r="G1538" s="80">
        <v>27.542745949535991</v>
      </c>
      <c r="H1538" s="79">
        <v>0</v>
      </c>
      <c r="I1538" s="80">
        <v>-6.7199315199413396</v>
      </c>
      <c r="J1538" s="104">
        <v>5</v>
      </c>
      <c r="K1538" s="104">
        <v>0.96763881401800056</v>
      </c>
      <c r="L1538" s="104">
        <v>2.728741455530761</v>
      </c>
      <c r="M1538" s="104">
        <v>12.24743756378432</v>
      </c>
    </row>
    <row r="1539" spans="1:13" s="81" customFormat="1" x14ac:dyDescent="0.25">
      <c r="A1539" s="79">
        <v>1536</v>
      </c>
      <c r="B1539" s="79">
        <v>62</v>
      </c>
      <c r="C1539" s="79">
        <v>62</v>
      </c>
      <c r="D1539" s="95"/>
      <c r="E1539" s="79">
        <v>1429.433213985054</v>
      </c>
      <c r="F1539" s="79">
        <v>89.014973589098787</v>
      </c>
      <c r="G1539" s="80">
        <v>52.771042598650638</v>
      </c>
      <c r="H1539" s="79">
        <v>-10.62791644030276</v>
      </c>
      <c r="I1539" s="80">
        <v>3.907984920361423</v>
      </c>
      <c r="J1539" s="104">
        <v>5</v>
      </c>
      <c r="K1539" s="104">
        <v>1.853965801674613</v>
      </c>
      <c r="L1539" s="104">
        <v>5.2281835607224094</v>
      </c>
      <c r="M1539" s="104">
        <v>26.716699587467229</v>
      </c>
    </row>
    <row r="1540" spans="1:13" s="81" customFormat="1" x14ac:dyDescent="0.25">
      <c r="A1540" s="79">
        <v>1537</v>
      </c>
      <c r="B1540" s="79">
        <v>65</v>
      </c>
      <c r="C1540" s="79">
        <v>65</v>
      </c>
      <c r="D1540" s="95"/>
      <c r="E1540" s="79">
        <v>1498.599337242395</v>
      </c>
      <c r="F1540" s="79">
        <v>89.112204095647414</v>
      </c>
      <c r="G1540" s="80">
        <v>59.142635213536963</v>
      </c>
      <c r="H1540" s="79">
        <v>0</v>
      </c>
      <c r="I1540" s="80">
        <v>-6.7199315199413396</v>
      </c>
      <c r="J1540" s="104">
        <v>5</v>
      </c>
      <c r="K1540" s="104">
        <v>2.0778142274114928</v>
      </c>
      <c r="L1540" s="104">
        <v>5.8594361213004102</v>
      </c>
      <c r="M1540" s="104">
        <v>30.25698780275119</v>
      </c>
    </row>
    <row r="1541" spans="1:13" s="81" customFormat="1" x14ac:dyDescent="0.25">
      <c r="A1541" s="79">
        <v>1538</v>
      </c>
      <c r="B1541" s="79">
        <v>68</v>
      </c>
      <c r="C1541" s="79">
        <v>68</v>
      </c>
      <c r="D1541" s="95"/>
      <c r="E1541" s="79">
        <v>1567.7654604997369</v>
      </c>
      <c r="F1541" s="79">
        <v>89.068123852739191</v>
      </c>
      <c r="G1541" s="80">
        <v>61.911862676957639</v>
      </c>
      <c r="H1541" s="79">
        <v>0</v>
      </c>
      <c r="I1541" s="80">
        <v>-6.7199315199413396</v>
      </c>
      <c r="J1541" s="104">
        <v>5</v>
      </c>
      <c r="K1541" s="104">
        <v>2.1751034368229312</v>
      </c>
      <c r="L1541" s="104">
        <v>6.1337916918406643</v>
      </c>
      <c r="M1541" s="104">
        <v>31.79545004716941</v>
      </c>
    </row>
    <row r="1542" spans="1:13" s="81" customFormat="1" x14ac:dyDescent="0.25">
      <c r="A1542" s="79">
        <v>1539</v>
      </c>
      <c r="B1542" s="79">
        <v>71</v>
      </c>
      <c r="C1542" s="79">
        <v>71</v>
      </c>
      <c r="D1542" s="95"/>
      <c r="E1542" s="79">
        <v>1636.931583757078</v>
      </c>
      <c r="F1542" s="79">
        <v>89.110585146923711</v>
      </c>
      <c r="G1542" s="80">
        <v>65.959025229805491</v>
      </c>
      <c r="H1542" s="79">
        <v>-78.555307057223501</v>
      </c>
      <c r="I1542" s="80">
        <v>63.801335754411902</v>
      </c>
      <c r="J1542" s="104">
        <v>5</v>
      </c>
      <c r="K1542" s="104">
        <v>2.3172893895217301</v>
      </c>
      <c r="L1542" s="104">
        <v>6.5347560784512773</v>
      </c>
      <c r="M1542" s="104">
        <v>34.040481748182771</v>
      </c>
    </row>
    <row r="1543" spans="1:13" s="81" customFormat="1" x14ac:dyDescent="0.25">
      <c r="A1543" s="79">
        <v>1540</v>
      </c>
      <c r="B1543" s="79">
        <v>74.018188476561832</v>
      </c>
      <c r="C1543" s="79">
        <v>74.018188476561832</v>
      </c>
      <c r="D1543" s="95"/>
      <c r="E1543" s="79">
        <v>1432.9902029755831</v>
      </c>
      <c r="F1543" s="79">
        <v>89.132264560652459</v>
      </c>
      <c r="G1543" s="80">
        <v>72.350849968642208</v>
      </c>
      <c r="H1543" s="79">
        <v>-19.61457009711145</v>
      </c>
      <c r="I1543" s="80">
        <v>12.89463857717011</v>
      </c>
      <c r="J1543" s="104">
        <v>6</v>
      </c>
      <c r="K1543" s="104">
        <v>2.5418486154257498</v>
      </c>
      <c r="L1543" s="104">
        <v>7.1680130955006156</v>
      </c>
      <c r="M1543" s="104">
        <v>37.321345821379587</v>
      </c>
    </row>
    <row r="1544" spans="1:13" s="81" customFormat="1" x14ac:dyDescent="0.25">
      <c r="A1544" s="79">
        <v>1541</v>
      </c>
      <c r="B1544" s="79">
        <v>78</v>
      </c>
      <c r="C1544" s="79">
        <v>78</v>
      </c>
      <c r="D1544" s="95"/>
      <c r="E1544" s="79">
        <v>1510.077970463826</v>
      </c>
      <c r="F1544" s="79">
        <v>89.07213961216155</v>
      </c>
      <c r="G1544" s="80">
        <v>78.074586437607763</v>
      </c>
      <c r="H1544" s="79">
        <v>-4.7562631627938314</v>
      </c>
      <c r="I1544" s="80">
        <v>-1.963668357147508</v>
      </c>
      <c r="J1544" s="104">
        <v>6</v>
      </c>
      <c r="K1544" s="104">
        <v>2.7429363929018629</v>
      </c>
      <c r="L1544" s="104">
        <v>7.7350806279832529</v>
      </c>
      <c r="M1544" s="104">
        <v>40.49733551867191</v>
      </c>
    </row>
    <row r="1545" spans="1:13" s="81" customFormat="1" x14ac:dyDescent="0.25">
      <c r="A1545" s="79">
        <v>1542</v>
      </c>
      <c r="B1545" s="79">
        <v>81.516357421874332</v>
      </c>
      <c r="C1545" s="79">
        <v>81.516357421874332</v>
      </c>
      <c r="D1545" s="95"/>
      <c r="E1545" s="79">
        <v>1578.154558656767</v>
      </c>
      <c r="F1545" s="79">
        <v>89.106923478616565</v>
      </c>
      <c r="G1545" s="80">
        <v>83.12851699108883</v>
      </c>
      <c r="H1545" s="79">
        <v>0</v>
      </c>
      <c r="I1545" s="80">
        <v>-6.7199315199413396</v>
      </c>
      <c r="J1545" s="104">
        <v>6</v>
      </c>
      <c r="K1545" s="104">
        <v>2.9204923771838929</v>
      </c>
      <c r="L1545" s="104">
        <v>8.2357885036585774</v>
      </c>
      <c r="M1545" s="104">
        <v>43.301860241819092</v>
      </c>
    </row>
    <row r="1546" spans="1:13" s="81" customFormat="1" x14ac:dyDescent="0.25">
      <c r="A1546" s="79">
        <v>1543</v>
      </c>
      <c r="B1546" s="79">
        <v>84.488525390625668</v>
      </c>
      <c r="C1546" s="79">
        <v>84.488525390625668</v>
      </c>
      <c r="D1546" s="95"/>
      <c r="E1546" s="79">
        <v>1635.695653196891</v>
      </c>
      <c r="F1546" s="79">
        <v>89.195188224809613</v>
      </c>
      <c r="G1546" s="80">
        <v>66.20234981604915</v>
      </c>
      <c r="H1546" s="79">
        <v>-7.1923174661869664</v>
      </c>
      <c r="I1546" s="80">
        <v>0.4723859462456268</v>
      </c>
      <c r="J1546" s="104">
        <v>6</v>
      </c>
      <c r="K1546" s="104">
        <v>2.3258379312860709</v>
      </c>
      <c r="L1546" s="104">
        <v>6.5588629662267186</v>
      </c>
      <c r="M1546" s="104">
        <v>34.17640247900642</v>
      </c>
    </row>
    <row r="1547" spans="1:13" s="81" customFormat="1" x14ac:dyDescent="0.25">
      <c r="A1547" s="79">
        <v>1544</v>
      </c>
      <c r="B1547" s="79">
        <v>86</v>
      </c>
      <c r="C1547" s="79">
        <v>86</v>
      </c>
      <c r="D1547" s="95"/>
      <c r="E1547" s="79">
        <v>1664.9577623062701</v>
      </c>
      <c r="F1547" s="79">
        <v>89.208492829322935</v>
      </c>
      <c r="G1547" s="80">
        <v>54.576844815260117</v>
      </c>
      <c r="H1547" s="79">
        <v>-6.384405157340475</v>
      </c>
      <c r="I1547" s="80">
        <v>-0.33552636260086471</v>
      </c>
      <c r="J1547" s="104">
        <v>6</v>
      </c>
      <c r="K1547" s="104">
        <v>1.917407708245316</v>
      </c>
      <c r="L1547" s="104">
        <v>5.4070897372517912</v>
      </c>
      <c r="M1547" s="104">
        <v>27.562376915353092</v>
      </c>
    </row>
    <row r="1548" spans="1:13" s="81" customFormat="1" x14ac:dyDescent="0.25">
      <c r="A1548" s="79">
        <v>1545</v>
      </c>
      <c r="B1548" s="79">
        <v>87.497436523436818</v>
      </c>
      <c r="C1548" s="79">
        <v>87.497436523436818</v>
      </c>
      <c r="D1548" s="95"/>
      <c r="E1548" s="79">
        <v>1693.948094437166</v>
      </c>
      <c r="F1548" s="79">
        <v>89.000145121235818</v>
      </c>
      <c r="G1548" s="80">
        <v>52.284722649529122</v>
      </c>
      <c r="H1548" s="79">
        <v>-4.605660434144343</v>
      </c>
      <c r="I1548" s="80">
        <v>-2.1142710857969971</v>
      </c>
      <c r="J1548" s="104">
        <v>6</v>
      </c>
      <c r="K1548" s="104">
        <v>1.836880284505648</v>
      </c>
      <c r="L1548" s="104">
        <v>5.1800024023059272</v>
      </c>
      <c r="M1548" s="104">
        <v>26.189763248150729</v>
      </c>
    </row>
    <row r="1549" spans="1:13" s="81" customFormat="1" x14ac:dyDescent="0.25">
      <c r="A1549" s="79">
        <v>1546</v>
      </c>
      <c r="B1549" s="79">
        <v>88.489501953124332</v>
      </c>
      <c r="C1549" s="79">
        <v>88.489501953124332</v>
      </c>
      <c r="D1549" s="95"/>
      <c r="E1549" s="79">
        <v>1713.154455342677</v>
      </c>
      <c r="F1549" s="79">
        <v>88.935106147352315</v>
      </c>
      <c r="G1549" s="80">
        <v>54.044584049008435</v>
      </c>
      <c r="H1549" s="79">
        <v>-4.605660434144343</v>
      </c>
      <c r="I1549" s="80">
        <v>-2.1142710857969971</v>
      </c>
      <c r="J1549" s="104">
        <v>6</v>
      </c>
      <c r="K1549" s="104">
        <v>1.898708186507442</v>
      </c>
      <c r="L1549" s="104">
        <v>5.354357085950987</v>
      </c>
      <c r="M1549" s="104">
        <v>27.179717821699999</v>
      </c>
    </row>
    <row r="1550" spans="1:13" s="81" customFormat="1" x14ac:dyDescent="0.25">
      <c r="A1550" s="79">
        <v>1547</v>
      </c>
      <c r="B1550" s="79">
        <v>90</v>
      </c>
      <c r="C1550" s="79">
        <v>90</v>
      </c>
      <c r="D1550" s="95"/>
      <c r="E1550" s="79">
        <v>1742.397658227492</v>
      </c>
      <c r="F1550" s="79">
        <v>88.841231217292858</v>
      </c>
      <c r="G1550" s="80">
        <v>56.704966899225596</v>
      </c>
      <c r="H1550" s="79">
        <v>-6.384405157340475</v>
      </c>
      <c r="I1550" s="80">
        <v>-0.33552636260086471</v>
      </c>
      <c r="J1550" s="104">
        <v>6</v>
      </c>
      <c r="K1550" s="104">
        <v>1.9921734390546859</v>
      </c>
      <c r="L1550" s="104">
        <v>5.6179290981342147</v>
      </c>
      <c r="M1550" s="104">
        <v>28.67338504442645</v>
      </c>
    </row>
    <row r="1551" spans="1:13" s="81" customFormat="1" x14ac:dyDescent="0.25">
      <c r="A1551" s="79">
        <v>1548</v>
      </c>
      <c r="B1551" s="79">
        <v>91</v>
      </c>
      <c r="C1551" s="79">
        <v>91</v>
      </c>
      <c r="D1551" s="95"/>
      <c r="E1551" s="79">
        <v>1761.7576322077971</v>
      </c>
      <c r="F1551" s="79">
        <v>88.720727269779545</v>
      </c>
      <c r="G1551" s="80">
        <v>52.653352726454941</v>
      </c>
      <c r="H1551" s="79">
        <v>-3.8110049294060131</v>
      </c>
      <c r="I1551" s="80">
        <v>-2.908926590535327</v>
      </c>
      <c r="J1551" s="104">
        <v>6</v>
      </c>
      <c r="K1551" s="104">
        <v>1.8498310909031439</v>
      </c>
      <c r="L1551" s="104">
        <v>5.2165236763468652</v>
      </c>
      <c r="M1551" s="104">
        <v>26.275542759519741</v>
      </c>
    </row>
    <row r="1552" spans="1:13" s="81" customFormat="1" x14ac:dyDescent="0.25">
      <c r="A1552" s="79">
        <v>1549</v>
      </c>
      <c r="B1552" s="79">
        <v>92</v>
      </c>
      <c r="C1552" s="79">
        <v>92</v>
      </c>
      <c r="D1552" s="95"/>
      <c r="E1552" s="79">
        <v>1781.1176061881031</v>
      </c>
      <c r="F1552" s="79">
        <v>88.612340832501474</v>
      </c>
      <c r="G1552" s="80">
        <v>46.270838158005702</v>
      </c>
      <c r="H1552" s="79">
        <v>-45.117297145808458</v>
      </c>
      <c r="I1552" s="80">
        <v>38.397365625867117</v>
      </c>
      <c r="J1552" s="104">
        <v>6</v>
      </c>
      <c r="K1552" s="104">
        <v>1.6255989522927641</v>
      </c>
      <c r="L1552" s="104">
        <v>4.5841890454655934</v>
      </c>
      <c r="M1552" s="104">
        <v>22.457649977364682</v>
      </c>
    </row>
    <row r="1553" spans="1:13" s="81" customFormat="1" x14ac:dyDescent="0.25">
      <c r="A1553" s="79">
        <v>1550</v>
      </c>
      <c r="B1553" s="79">
        <v>92</v>
      </c>
      <c r="C1553" s="79">
        <v>92</v>
      </c>
      <c r="D1553" s="95"/>
      <c r="E1553" s="79">
        <v>1781.1176061881031</v>
      </c>
      <c r="F1553" s="79">
        <v>88.633611956258008</v>
      </c>
      <c r="G1553" s="80">
        <v>31.499945252471857</v>
      </c>
      <c r="H1553" s="79">
        <v>-2.0210403975358102</v>
      </c>
      <c r="I1553" s="80">
        <v>-4.698891122405529</v>
      </c>
      <c r="J1553" s="104">
        <v>6</v>
      </c>
      <c r="K1553" s="104">
        <v>1.1066641547498759</v>
      </c>
      <c r="L1553" s="104">
        <v>3.1207929163946511</v>
      </c>
      <c r="M1553" s="104">
        <v>13.512879047177661</v>
      </c>
    </row>
    <row r="1554" spans="1:13" s="81" customFormat="1" x14ac:dyDescent="0.25">
      <c r="A1554" s="79">
        <v>1551</v>
      </c>
      <c r="B1554" s="79">
        <v>92</v>
      </c>
      <c r="C1554" s="79">
        <v>92</v>
      </c>
      <c r="D1554" s="95"/>
      <c r="E1554" s="79">
        <v>1781.1176061881031</v>
      </c>
      <c r="F1554" s="79">
        <v>88.793816319899761</v>
      </c>
      <c r="G1554" s="80">
        <v>40.632827154296585</v>
      </c>
      <c r="H1554" s="79">
        <v>-0.2129538160028146</v>
      </c>
      <c r="I1554" s="80">
        <v>-6.5069777039385253</v>
      </c>
      <c r="J1554" s="104">
        <v>6</v>
      </c>
      <c r="K1554" s="104">
        <v>1.4275229038462789</v>
      </c>
      <c r="L1554" s="104">
        <v>4.0256145888465058</v>
      </c>
      <c r="M1554" s="104">
        <v>19.077243949075001</v>
      </c>
    </row>
    <row r="1555" spans="1:13" s="81" customFormat="1" x14ac:dyDescent="0.25">
      <c r="A1555" s="79">
        <v>1552</v>
      </c>
      <c r="B1555" s="79">
        <v>92.457763671874375</v>
      </c>
      <c r="C1555" s="79">
        <v>92.457763671874375</v>
      </c>
      <c r="D1555" s="95"/>
      <c r="E1555" s="79">
        <v>1789.979898964719</v>
      </c>
      <c r="F1555" s="79">
        <v>88.893198092806131</v>
      </c>
      <c r="G1555" s="80">
        <v>41.370764488373979</v>
      </c>
      <c r="H1555" s="79">
        <v>-1.753258101107404</v>
      </c>
      <c r="I1555" s="80">
        <v>-4.9666734188339356</v>
      </c>
      <c r="J1555" s="104">
        <v>6</v>
      </c>
      <c r="K1555" s="104">
        <v>1.453448307510625</v>
      </c>
      <c r="L1555" s="104">
        <v>4.0987242271799644</v>
      </c>
      <c r="M1555" s="104">
        <v>19.496142583144849</v>
      </c>
    </row>
    <row r="1556" spans="1:13" s="81" customFormat="1" x14ac:dyDescent="0.25">
      <c r="A1556" s="79">
        <v>1553</v>
      </c>
      <c r="B1556" s="79">
        <v>93</v>
      </c>
      <c r="C1556" s="79">
        <v>93</v>
      </c>
      <c r="D1556" s="95"/>
      <c r="E1556" s="79">
        <v>1800.4775801684079</v>
      </c>
      <c r="F1556" s="79">
        <v>89.008485507060172</v>
      </c>
      <c r="G1556" s="80">
        <v>60.585809095744267</v>
      </c>
      <c r="H1556" s="79">
        <v>-4.5763185758074778</v>
      </c>
      <c r="I1556" s="80">
        <v>-2.1436129441338618</v>
      </c>
      <c r="J1556" s="104">
        <v>6</v>
      </c>
      <c r="K1556" s="104">
        <v>2.128516182342183</v>
      </c>
      <c r="L1556" s="104">
        <v>6.0024156342049553</v>
      </c>
      <c r="M1556" s="104">
        <v>30.820174185610561</v>
      </c>
    </row>
    <row r="1557" spans="1:13" s="81" customFormat="1" x14ac:dyDescent="0.25">
      <c r="A1557" s="79">
        <v>1554</v>
      </c>
      <c r="B1557" s="79">
        <v>94.952880859374389</v>
      </c>
      <c r="C1557" s="79">
        <v>94.952880859374389</v>
      </c>
      <c r="D1557" s="95"/>
      <c r="E1557" s="79">
        <v>1838.285302792533</v>
      </c>
      <c r="F1557" s="79">
        <v>88.947230896790501</v>
      </c>
      <c r="G1557" s="80">
        <v>69.316442921387107</v>
      </c>
      <c r="H1557" s="79">
        <v>-3.551409587660058</v>
      </c>
      <c r="I1557" s="80">
        <v>-3.1685219322812821</v>
      </c>
      <c r="J1557" s="104">
        <v>6</v>
      </c>
      <c r="K1557" s="104">
        <v>2.4352430488699119</v>
      </c>
      <c r="L1557" s="104">
        <v>6.8673853978131509</v>
      </c>
      <c r="M1557" s="104">
        <v>35.773901993091002</v>
      </c>
    </row>
    <row r="1558" spans="1:13" s="81" customFormat="1" x14ac:dyDescent="0.25">
      <c r="A1558" s="79">
        <v>1555</v>
      </c>
      <c r="B1558" s="79">
        <v>96</v>
      </c>
      <c r="C1558" s="79">
        <v>96</v>
      </c>
      <c r="D1558" s="95"/>
      <c r="E1558" s="79">
        <v>1858.557502109325</v>
      </c>
      <c r="F1558" s="79">
        <v>89.020359771358912</v>
      </c>
      <c r="G1558" s="80">
        <v>53.004669416092831</v>
      </c>
      <c r="H1558" s="79">
        <v>-3.8110049294060131</v>
      </c>
      <c r="I1558" s="80">
        <v>-2.908926590535327</v>
      </c>
      <c r="J1558" s="104">
        <v>6</v>
      </c>
      <c r="K1558" s="104">
        <v>1.862173638938434</v>
      </c>
      <c r="L1558" s="104">
        <v>5.2513296618063849</v>
      </c>
      <c r="M1558" s="104">
        <v>26.255529085708851</v>
      </c>
    </row>
    <row r="1559" spans="1:13" s="81" customFormat="1" x14ac:dyDescent="0.25">
      <c r="A1559" s="79">
        <v>1556</v>
      </c>
      <c r="B1559" s="79">
        <v>97</v>
      </c>
      <c r="C1559" s="79">
        <v>97</v>
      </c>
      <c r="D1559" s="95"/>
      <c r="E1559" s="79">
        <v>1877.9174760896301</v>
      </c>
      <c r="F1559" s="79">
        <v>88.93485900401798</v>
      </c>
      <c r="G1559" s="80">
        <v>63.10458647664877</v>
      </c>
      <c r="H1559" s="79">
        <v>-5.8607726676064624</v>
      </c>
      <c r="I1559" s="80">
        <v>-0.85915885233487721</v>
      </c>
      <c r="J1559" s="104">
        <v>6</v>
      </c>
      <c r="K1559" s="104">
        <v>2.2170065152269061</v>
      </c>
      <c r="L1559" s="104">
        <v>6.2519583729398738</v>
      </c>
      <c r="M1559" s="104">
        <v>32.131104957492553</v>
      </c>
    </row>
    <row r="1560" spans="1:13" s="81" customFormat="1" x14ac:dyDescent="0.25">
      <c r="A1560" s="79">
        <v>1557</v>
      </c>
      <c r="B1560" s="79">
        <v>98</v>
      </c>
      <c r="C1560" s="79">
        <v>98</v>
      </c>
      <c r="D1560" s="95"/>
      <c r="E1560" s="79">
        <v>1897.277450069935</v>
      </c>
      <c r="F1560" s="79">
        <v>88.858460809353616</v>
      </c>
      <c r="G1560" s="80">
        <v>42.816766255500518</v>
      </c>
      <c r="H1560" s="79">
        <v>-2.516083350777734</v>
      </c>
      <c r="I1560" s="80">
        <v>-4.2038481691636056</v>
      </c>
      <c r="J1560" s="104">
        <v>6</v>
      </c>
      <c r="K1560" s="104">
        <v>1.5042496124195071</v>
      </c>
      <c r="L1560" s="104">
        <v>4.2419839070230099</v>
      </c>
      <c r="M1560" s="104">
        <v>20.032605185588409</v>
      </c>
    </row>
    <row r="1561" spans="1:13" s="81" customFormat="1" x14ac:dyDescent="0.25">
      <c r="A1561" s="79">
        <v>1558</v>
      </c>
      <c r="B1561" s="79">
        <v>98</v>
      </c>
      <c r="C1561" s="79">
        <v>98</v>
      </c>
      <c r="D1561" s="95"/>
      <c r="E1561" s="79">
        <v>1897.277450069935</v>
      </c>
      <c r="F1561" s="79">
        <v>88.908903460164538</v>
      </c>
      <c r="G1561" s="80">
        <v>61.841516871291944</v>
      </c>
      <c r="H1561" s="79">
        <v>-4.2456086967959132</v>
      </c>
      <c r="I1561" s="80">
        <v>-2.474322823145426</v>
      </c>
      <c r="J1561" s="104">
        <v>6</v>
      </c>
      <c r="K1561" s="104">
        <v>2.172632029938149</v>
      </c>
      <c r="L1561" s="104">
        <v>6.1268223244255813</v>
      </c>
      <c r="M1561" s="104">
        <v>31.353696740218169</v>
      </c>
    </row>
    <row r="1562" spans="1:13" s="81" customFormat="1" x14ac:dyDescent="0.25">
      <c r="A1562" s="79">
        <v>1559</v>
      </c>
      <c r="B1562" s="79">
        <v>99.923583984374417</v>
      </c>
      <c r="C1562" s="79">
        <v>99.923583984374417</v>
      </c>
      <c r="D1562" s="95"/>
      <c r="E1562" s="79">
        <v>1934.5179859563571</v>
      </c>
      <c r="F1562" s="79">
        <v>88.843759303522589</v>
      </c>
      <c r="G1562" s="80">
        <v>61.744839115243387</v>
      </c>
      <c r="H1562" s="79">
        <v>-3.8110049294060131</v>
      </c>
      <c r="I1562" s="80">
        <v>-2.908926590535327</v>
      </c>
      <c r="J1562" s="104">
        <v>6</v>
      </c>
      <c r="K1562" s="104">
        <v>2.1692355222197048</v>
      </c>
      <c r="L1562" s="104">
        <v>6.117244172659567</v>
      </c>
      <c r="M1562" s="104">
        <v>31.20744444213847</v>
      </c>
    </row>
    <row r="1563" spans="1:13" s="81" customFormat="1" x14ac:dyDescent="0.25">
      <c r="A1563" s="79">
        <v>1560</v>
      </c>
      <c r="B1563" s="79">
        <v>100</v>
      </c>
      <c r="C1563" s="79">
        <v>100</v>
      </c>
      <c r="D1563" s="95"/>
      <c r="E1563" s="79">
        <v>1935.997398030546</v>
      </c>
      <c r="F1563" s="79">
        <v>88.819443755888628</v>
      </c>
      <c r="G1563" s="80">
        <v>55.442063593557542</v>
      </c>
      <c r="H1563" s="79">
        <v>-3.8110049294060131</v>
      </c>
      <c r="I1563" s="80">
        <v>-2.908926590535327</v>
      </c>
      <c r="J1563" s="104">
        <v>6</v>
      </c>
      <c r="K1563" s="104">
        <v>1.947804796249242</v>
      </c>
      <c r="L1563" s="104">
        <v>5.4928095254228611</v>
      </c>
      <c r="M1563" s="104">
        <v>27.48740934198381</v>
      </c>
    </row>
    <row r="1564" spans="1:13" s="81" customFormat="1" x14ac:dyDescent="0.25">
      <c r="A1564" s="79">
        <v>1561</v>
      </c>
      <c r="B1564" s="79">
        <v>102</v>
      </c>
      <c r="C1564" s="79">
        <v>102</v>
      </c>
      <c r="D1564" s="95"/>
      <c r="E1564" s="79">
        <v>1974.7173459911569</v>
      </c>
      <c r="F1564" s="79">
        <v>88.746903642754788</v>
      </c>
      <c r="G1564" s="80">
        <v>91.44235275882717</v>
      </c>
      <c r="H1564" s="79">
        <v>-7.5597701651795548</v>
      </c>
      <c r="I1564" s="80">
        <v>0.83983864523821516</v>
      </c>
      <c r="J1564" s="104">
        <v>6</v>
      </c>
      <c r="K1564" s="104">
        <v>3.212576187453736</v>
      </c>
      <c r="L1564" s="104">
        <v>9.0594648486195339</v>
      </c>
      <c r="M1564" s="104">
        <v>48.041935251840663</v>
      </c>
    </row>
    <row r="1565" spans="1:13" s="81" customFormat="1" x14ac:dyDescent="0.25">
      <c r="A1565" s="79">
        <v>1562</v>
      </c>
      <c r="B1565" s="79">
        <v>104</v>
      </c>
      <c r="C1565" s="79">
        <v>104</v>
      </c>
      <c r="D1565" s="95"/>
      <c r="E1565" s="79">
        <v>2013.437293951768</v>
      </c>
      <c r="F1565" s="79">
        <v>88.797810281663061</v>
      </c>
      <c r="G1565" s="80">
        <v>83.507564955864325</v>
      </c>
      <c r="H1565" s="79">
        <v>-3.565789060789188</v>
      </c>
      <c r="I1565" s="80">
        <v>-3.1541424591521521</v>
      </c>
      <c r="J1565" s="104">
        <v>6</v>
      </c>
      <c r="K1565" s="104">
        <v>2.933809187488984</v>
      </c>
      <c r="L1565" s="104">
        <v>8.273341908718935</v>
      </c>
      <c r="M1565" s="104">
        <v>43.556053095460648</v>
      </c>
    </row>
    <row r="1566" spans="1:13" s="81" customFormat="1" x14ac:dyDescent="0.25">
      <c r="A1566" s="79">
        <v>1563</v>
      </c>
      <c r="B1566" s="79">
        <v>106</v>
      </c>
      <c r="C1566" s="79">
        <v>106</v>
      </c>
      <c r="D1566" s="95"/>
      <c r="E1566" s="79">
        <v>2052.15724191238</v>
      </c>
      <c r="F1566" s="79">
        <v>88.891192909469126</v>
      </c>
      <c r="G1566" s="80">
        <v>93.450640117083552</v>
      </c>
      <c r="H1566" s="79">
        <v>-3.565789060789188</v>
      </c>
      <c r="I1566" s="80">
        <v>-3.1541424591521521</v>
      </c>
      <c r="J1566" s="104">
        <v>6</v>
      </c>
      <c r="K1566" s="104">
        <v>3.2831318539479581</v>
      </c>
      <c r="L1566" s="104">
        <v>9.2584318281332418</v>
      </c>
      <c r="M1566" s="104">
        <v>49.066373409463729</v>
      </c>
    </row>
    <row r="1567" spans="1:13" s="81" customFormat="1" x14ac:dyDescent="0.25">
      <c r="A1567" s="79">
        <v>1564</v>
      </c>
      <c r="B1567" s="79">
        <v>108</v>
      </c>
      <c r="C1567" s="79">
        <v>108</v>
      </c>
      <c r="D1567" s="95"/>
      <c r="E1567" s="79">
        <v>2090.8771898729901</v>
      </c>
      <c r="F1567" s="79">
        <v>88.89175878912728</v>
      </c>
      <c r="G1567" s="80">
        <v>77.999713960344948</v>
      </c>
      <c r="H1567" s="79">
        <v>-4.5463030519015151</v>
      </c>
      <c r="I1567" s="80">
        <v>-2.173628468039825</v>
      </c>
      <c r="J1567" s="104">
        <v>6</v>
      </c>
      <c r="K1567" s="104">
        <v>2.7403059538296688</v>
      </c>
      <c r="L1567" s="104">
        <v>7.7276627897996653</v>
      </c>
      <c r="M1567" s="104">
        <v>40.241909726313281</v>
      </c>
    </row>
    <row r="1568" spans="1:13" s="81" customFormat="1" x14ac:dyDescent="0.25">
      <c r="A1568" s="79">
        <v>1565</v>
      </c>
      <c r="B1568" s="79">
        <v>109</v>
      </c>
      <c r="C1568" s="79">
        <v>109</v>
      </c>
      <c r="D1568" s="95"/>
      <c r="E1568" s="79">
        <v>2110.237163853295</v>
      </c>
      <c r="F1568" s="79">
        <v>88.868281353922924</v>
      </c>
      <c r="G1568" s="80">
        <v>79.568483196489282</v>
      </c>
      <c r="H1568" s="79">
        <v>-4.2873500527530446</v>
      </c>
      <c r="I1568" s="80">
        <v>-2.432581467188295</v>
      </c>
      <c r="J1568" s="104">
        <v>6</v>
      </c>
      <c r="K1568" s="104">
        <v>2.7954203569437199</v>
      </c>
      <c r="L1568" s="104">
        <v>7.8830854065812908</v>
      </c>
      <c r="M1568" s="104">
        <v>41.091889165545922</v>
      </c>
    </row>
    <row r="1569" spans="1:13" s="81" customFormat="1" x14ac:dyDescent="0.25">
      <c r="A1569" s="79">
        <v>1566</v>
      </c>
      <c r="B1569" s="79">
        <v>111</v>
      </c>
      <c r="C1569" s="79">
        <v>111</v>
      </c>
      <c r="D1569" s="95"/>
      <c r="E1569" s="79">
        <v>2148.957111813907</v>
      </c>
      <c r="F1569" s="79">
        <v>88.778732841771742</v>
      </c>
      <c r="G1569" s="80">
        <v>100</v>
      </c>
      <c r="H1569" s="79">
        <v>-3.88463707613441</v>
      </c>
      <c r="I1569" s="80">
        <v>-2.8352944438069301</v>
      </c>
      <c r="J1569" s="104">
        <v>6</v>
      </c>
      <c r="K1569" s="104">
        <v>3.5132256449335699</v>
      </c>
      <c r="L1569" s="104">
        <v>9.9072963187126675</v>
      </c>
      <c r="M1569" s="104">
        <v>52.542084324432643</v>
      </c>
    </row>
    <row r="1570" spans="1:13" s="81" customFormat="1" x14ac:dyDescent="0.25">
      <c r="A1570" s="79">
        <v>1567</v>
      </c>
      <c r="B1570" s="79">
        <v>113</v>
      </c>
      <c r="C1570" s="79">
        <v>113</v>
      </c>
      <c r="D1570" s="95"/>
      <c r="E1570" s="79">
        <v>2187.6770597745181</v>
      </c>
      <c r="F1570" s="79">
        <v>88.57771246701644</v>
      </c>
      <c r="G1570" s="80">
        <v>99.478275985651095</v>
      </c>
      <c r="H1570" s="79">
        <v>-3.88463707613441</v>
      </c>
      <c r="I1570" s="80">
        <v>-2.8352944438069301</v>
      </c>
      <c r="J1570" s="104">
        <v>6</v>
      </c>
      <c r="K1570" s="104">
        <v>3.494896303065687</v>
      </c>
      <c r="L1570" s="104">
        <v>9.8556075746452372</v>
      </c>
      <c r="M1570" s="104">
        <v>52.169732814907057</v>
      </c>
    </row>
    <row r="1571" spans="1:13" s="81" customFormat="1" x14ac:dyDescent="0.25">
      <c r="A1571" s="79">
        <v>1568</v>
      </c>
      <c r="B1571" s="79">
        <v>114.8784179687495</v>
      </c>
      <c r="C1571" s="79">
        <v>114.8784179687495</v>
      </c>
      <c r="D1571" s="95"/>
      <c r="E1571" s="79">
        <v>2224.0431827736461</v>
      </c>
      <c r="F1571" s="79">
        <v>88.382332505951865</v>
      </c>
      <c r="G1571" s="80">
        <v>89.838182284738295</v>
      </c>
      <c r="H1571" s="79">
        <v>-2.979976185441886</v>
      </c>
      <c r="I1571" s="80">
        <v>-3.7399553344994532</v>
      </c>
      <c r="J1571" s="104">
        <v>6</v>
      </c>
      <c r="K1571" s="104">
        <v>3.1562180589695932</v>
      </c>
      <c r="L1571" s="104">
        <v>8.9005349262942524</v>
      </c>
      <c r="M1571" s="104">
        <v>46.635674831268098</v>
      </c>
    </row>
    <row r="1572" spans="1:13" s="81" customFormat="1" x14ac:dyDescent="0.25">
      <c r="A1572" s="79">
        <v>1569</v>
      </c>
      <c r="B1572" s="79">
        <v>116</v>
      </c>
      <c r="C1572" s="79">
        <v>116</v>
      </c>
      <c r="D1572" s="95"/>
      <c r="E1572" s="79">
        <v>2245.756981715434</v>
      </c>
      <c r="F1572" s="79">
        <v>88.411578273116348</v>
      </c>
      <c r="G1572" s="80">
        <v>83.267750088032841</v>
      </c>
      <c r="H1572" s="79">
        <v>-1.0489837800536641</v>
      </c>
      <c r="I1572" s="80">
        <v>-5.6709477398876764</v>
      </c>
      <c r="J1572" s="104">
        <v>6</v>
      </c>
      <c r="K1572" s="104">
        <v>2.9253839500519652</v>
      </c>
      <c r="L1572" s="104">
        <v>8.2495827391465415</v>
      </c>
      <c r="M1572" s="104">
        <v>42.792668441479499</v>
      </c>
    </row>
    <row r="1573" spans="1:13" s="81" customFormat="1" x14ac:dyDescent="0.25">
      <c r="A1573" s="79">
        <v>1570</v>
      </c>
      <c r="B1573" s="79">
        <v>117.3735351562495</v>
      </c>
      <c r="C1573" s="79">
        <v>117.3735351562495</v>
      </c>
      <c r="D1573" s="95"/>
      <c r="E1573" s="79">
        <v>2272.3485866014589</v>
      </c>
      <c r="F1573" s="79">
        <v>88.185317272300381</v>
      </c>
      <c r="G1573" s="80">
        <v>95.092174523961418</v>
      </c>
      <c r="H1573" s="79">
        <v>-2.979976185441886</v>
      </c>
      <c r="I1573" s="80">
        <v>-3.7399553344994532</v>
      </c>
      <c r="J1573" s="104">
        <v>6</v>
      </c>
      <c r="K1573" s="104">
        <v>3.3408026617007991</v>
      </c>
      <c r="L1573" s="104">
        <v>9.4210635059962513</v>
      </c>
      <c r="M1573" s="104">
        <v>49.464673133849622</v>
      </c>
    </row>
    <row r="1574" spans="1:13" s="81" customFormat="1" x14ac:dyDescent="0.25">
      <c r="A1574" s="79">
        <v>1571</v>
      </c>
      <c r="B1574" s="79">
        <v>118.8686523437495</v>
      </c>
      <c r="C1574" s="79">
        <v>118.8686523437495</v>
      </c>
      <c r="D1574" s="95"/>
      <c r="E1574" s="79">
        <v>2301.294016448966</v>
      </c>
      <c r="F1574" s="79">
        <v>88.068024236986091</v>
      </c>
      <c r="G1574" s="80">
        <v>92.761638140487008</v>
      </c>
      <c r="H1574" s="79">
        <v>-2.979976185441886</v>
      </c>
      <c r="I1574" s="80">
        <v>-3.7399553344994532</v>
      </c>
      <c r="J1574" s="104">
        <v>6</v>
      </c>
      <c r="K1574" s="104">
        <v>3.2589256598120691</v>
      </c>
      <c r="L1574" s="104">
        <v>9.1901703606700327</v>
      </c>
      <c r="M1574" s="104">
        <v>48.038728620106653</v>
      </c>
    </row>
    <row r="1575" spans="1:13" s="81" customFormat="1" x14ac:dyDescent="0.25">
      <c r="A1575" s="79">
        <v>1572</v>
      </c>
      <c r="B1575" s="79">
        <v>120</v>
      </c>
      <c r="C1575" s="79">
        <v>120</v>
      </c>
      <c r="D1575" s="95"/>
      <c r="E1575" s="79">
        <v>2323.1968776366562</v>
      </c>
      <c r="F1575" s="79">
        <v>88.158813677291391</v>
      </c>
      <c r="G1575" s="80">
        <v>85.343399938778333</v>
      </c>
      <c r="H1575" s="79">
        <v>0</v>
      </c>
      <c r="I1575" s="80">
        <v>-6.7199315199413396</v>
      </c>
      <c r="J1575" s="104">
        <v>6</v>
      </c>
      <c r="K1575" s="104">
        <v>2.998306212907381</v>
      </c>
      <c r="L1575" s="104">
        <v>8.4552235203988122</v>
      </c>
      <c r="M1575" s="104">
        <v>43.691493486383763</v>
      </c>
    </row>
    <row r="1576" spans="1:13" s="81" customFormat="1" x14ac:dyDescent="0.25">
      <c r="A1576" s="79">
        <v>1573</v>
      </c>
      <c r="B1576" s="79">
        <v>121</v>
      </c>
      <c r="C1576" s="79">
        <v>121</v>
      </c>
      <c r="D1576" s="95"/>
      <c r="E1576" s="79">
        <v>2342.556851616961</v>
      </c>
      <c r="F1576" s="79">
        <v>88.217968897692415</v>
      </c>
      <c r="G1576" s="80">
        <v>91.788729380381113</v>
      </c>
      <c r="H1576" s="79">
        <v>0</v>
      </c>
      <c r="I1576" s="80">
        <v>-6.7199315199413396</v>
      </c>
      <c r="J1576" s="104">
        <v>6</v>
      </c>
      <c r="K1576" s="104">
        <v>3.2247451797502231</v>
      </c>
      <c r="L1576" s="104">
        <v>9.0937814068956282</v>
      </c>
      <c r="M1576" s="104">
        <v>47.322858260677641</v>
      </c>
    </row>
    <row r="1577" spans="1:13" s="81" customFormat="1" x14ac:dyDescent="0.25">
      <c r="A1577" s="79">
        <v>1574</v>
      </c>
      <c r="B1577" s="79">
        <v>122</v>
      </c>
      <c r="C1577" s="79">
        <v>122</v>
      </c>
      <c r="D1577" s="95"/>
      <c r="E1577" s="79">
        <v>2361.9168255972668</v>
      </c>
      <c r="F1577" s="79">
        <v>88.215087604603369</v>
      </c>
      <c r="G1577" s="80">
        <v>72.950474255113946</v>
      </c>
      <c r="H1577" s="79">
        <v>0</v>
      </c>
      <c r="I1577" s="80">
        <v>-6.7199315199413396</v>
      </c>
      <c r="J1577" s="104">
        <v>6</v>
      </c>
      <c r="K1577" s="104">
        <v>2.562914769631325</v>
      </c>
      <c r="L1577" s="104">
        <v>7.2274196503603374</v>
      </c>
      <c r="M1577" s="104">
        <v>36.260393174104173</v>
      </c>
    </row>
    <row r="1578" spans="1:13" s="81" customFormat="1" x14ac:dyDescent="0.25">
      <c r="A1578" s="79">
        <v>1575</v>
      </c>
      <c r="B1578" s="79">
        <v>122</v>
      </c>
      <c r="C1578" s="79">
        <v>122</v>
      </c>
      <c r="D1578" s="95"/>
      <c r="E1578" s="79">
        <v>2361.9168255972668</v>
      </c>
      <c r="F1578" s="79">
        <v>88.232058219583919</v>
      </c>
      <c r="G1578" s="80">
        <v>76.982037248374738</v>
      </c>
      <c r="H1578" s="79">
        <v>0</v>
      </c>
      <c r="I1578" s="80">
        <v>-6.7199315199413396</v>
      </c>
      <c r="J1578" s="104">
        <v>6</v>
      </c>
      <c r="K1578" s="104">
        <v>2.7045526746022142</v>
      </c>
      <c r="L1578" s="104">
        <v>7.6268385423782439</v>
      </c>
      <c r="M1578" s="104">
        <v>38.640210848778587</v>
      </c>
    </row>
    <row r="1579" spans="1:13" s="81" customFormat="1" x14ac:dyDescent="0.25">
      <c r="A1579" s="79">
        <v>1576</v>
      </c>
      <c r="B1579" s="79">
        <v>123</v>
      </c>
      <c r="C1579" s="79">
        <v>123</v>
      </c>
      <c r="D1579" s="95"/>
      <c r="E1579" s="79">
        <v>2381.2767995775721</v>
      </c>
      <c r="F1579" s="79">
        <v>88.258654650164573</v>
      </c>
      <c r="G1579" s="80">
        <v>82.390732514556078</v>
      </c>
      <c r="H1579" s="79">
        <v>0</v>
      </c>
      <c r="I1579" s="80">
        <v>-6.7199315199413396</v>
      </c>
      <c r="J1579" s="104">
        <v>6</v>
      </c>
      <c r="K1579" s="104">
        <v>2.8945723437500051</v>
      </c>
      <c r="L1579" s="104">
        <v>8.1626940093750147</v>
      </c>
      <c r="M1579" s="104">
        <v>41.717868704900113</v>
      </c>
    </row>
    <row r="1580" spans="1:13" s="81" customFormat="1" x14ac:dyDescent="0.25">
      <c r="A1580" s="79">
        <v>1577</v>
      </c>
      <c r="B1580" s="79">
        <v>123</v>
      </c>
      <c r="C1580" s="79">
        <v>123</v>
      </c>
      <c r="D1580" s="95"/>
      <c r="E1580" s="79">
        <v>2381.2767995775721</v>
      </c>
      <c r="F1580" s="79">
        <v>88.167641861339476</v>
      </c>
      <c r="G1580" s="80">
        <v>62.919463290836866</v>
      </c>
      <c r="H1580" s="79">
        <v>-12.672715303953639</v>
      </c>
      <c r="I1580" s="80">
        <v>5.9527837840122997</v>
      </c>
      <c r="J1580" s="104">
        <v>6</v>
      </c>
      <c r="K1580" s="104">
        <v>2.2105027199882441</v>
      </c>
      <c r="L1580" s="104">
        <v>6.233617670366848</v>
      </c>
      <c r="M1580" s="104">
        <v>30.168729492836469</v>
      </c>
    </row>
    <row r="1581" spans="1:13" s="81" customFormat="1" x14ac:dyDescent="0.25">
      <c r="A1581" s="79">
        <v>1578</v>
      </c>
      <c r="B1581" s="79">
        <v>123</v>
      </c>
      <c r="C1581" s="79">
        <v>123</v>
      </c>
      <c r="D1581" s="95"/>
      <c r="E1581" s="79">
        <v>2381.2767995775721</v>
      </c>
      <c r="F1581" s="79">
        <v>87.884456962578795</v>
      </c>
      <c r="G1581" s="80">
        <v>66.924455676504692</v>
      </c>
      <c r="H1581" s="79">
        <v>-12.14908281421963</v>
      </c>
      <c r="I1581" s="80">
        <v>5.4291512942782871</v>
      </c>
      <c r="J1581" s="104">
        <v>6</v>
      </c>
      <c r="K1581" s="104">
        <v>2.3512071395591629</v>
      </c>
      <c r="L1581" s="104">
        <v>6.6304041335568389</v>
      </c>
      <c r="M1581" s="104">
        <v>32.574643661017411</v>
      </c>
    </row>
    <row r="1582" spans="1:13" s="81" customFormat="1" x14ac:dyDescent="0.25">
      <c r="A1582" s="79">
        <v>1579</v>
      </c>
      <c r="B1582" s="79">
        <v>123</v>
      </c>
      <c r="C1582" s="79">
        <v>123</v>
      </c>
      <c r="D1582" s="95"/>
      <c r="E1582" s="79">
        <v>2381.2767995775721</v>
      </c>
      <c r="F1582" s="79">
        <v>87.903026204010729</v>
      </c>
      <c r="G1582" s="80">
        <v>70.234984307095033</v>
      </c>
      <c r="H1582" s="79">
        <v>-4.0435076465643567</v>
      </c>
      <c r="I1582" s="80">
        <v>-2.676423873376983</v>
      </c>
      <c r="J1582" s="104">
        <v>6</v>
      </c>
      <c r="K1582" s="104">
        <v>2.467513480391931</v>
      </c>
      <c r="L1582" s="104">
        <v>6.9583880147052453</v>
      </c>
      <c r="M1582" s="104">
        <v>34.55148642928458</v>
      </c>
    </row>
    <row r="1583" spans="1:13" s="81" customFormat="1" x14ac:dyDescent="0.25">
      <c r="A1583" s="79">
        <v>1580</v>
      </c>
      <c r="B1583" s="79">
        <v>123</v>
      </c>
      <c r="C1583" s="79">
        <v>123</v>
      </c>
      <c r="D1583" s="95"/>
      <c r="E1583" s="79">
        <v>2381.2767995775721</v>
      </c>
      <c r="F1583" s="79">
        <v>87.972917492258517</v>
      </c>
      <c r="G1583" s="80">
        <v>51.94160629510678</v>
      </c>
      <c r="H1583" s="79">
        <v>-1.3220191166416699</v>
      </c>
      <c r="I1583" s="80">
        <v>-5.397912403299669</v>
      </c>
      <c r="J1583" s="104">
        <v>6</v>
      </c>
      <c r="K1583" s="104">
        <v>1.824825832750121</v>
      </c>
      <c r="L1583" s="104">
        <v>5.1460088483553399</v>
      </c>
      <c r="M1583" s="104">
        <v>23.493283402699259</v>
      </c>
    </row>
    <row r="1584" spans="1:13" s="81" customFormat="1" x14ac:dyDescent="0.25">
      <c r="A1584" s="79">
        <v>1581</v>
      </c>
      <c r="B1584" s="79">
        <v>122</v>
      </c>
      <c r="C1584" s="79">
        <v>122</v>
      </c>
      <c r="D1584" s="95"/>
      <c r="E1584" s="79">
        <v>2361.9168255972668</v>
      </c>
      <c r="F1584" s="79">
        <v>87.981710346958209</v>
      </c>
      <c r="G1584" s="80">
        <v>49.860667567287706</v>
      </c>
      <c r="H1584" s="79">
        <v>-3.2750272421145761</v>
      </c>
      <c r="I1584" s="80">
        <v>-3.444904277826764</v>
      </c>
      <c r="J1584" s="104">
        <v>6</v>
      </c>
      <c r="K1584" s="104">
        <v>1.751717759709027</v>
      </c>
      <c r="L1584" s="104">
        <v>4.9398440823794543</v>
      </c>
      <c r="M1584" s="104">
        <v>22.320669724570699</v>
      </c>
    </row>
    <row r="1585" spans="1:13" s="81" customFormat="1" x14ac:dyDescent="0.25">
      <c r="A1585" s="79">
        <v>1582</v>
      </c>
      <c r="B1585" s="79">
        <v>122</v>
      </c>
      <c r="C1585" s="79">
        <v>122</v>
      </c>
      <c r="D1585" s="95"/>
      <c r="E1585" s="79">
        <v>2361.9168255972668</v>
      </c>
      <c r="F1585" s="79">
        <v>87.990503201657901</v>
      </c>
      <c r="G1585" s="80">
        <v>72.305799918665599</v>
      </c>
      <c r="H1585" s="79">
        <v>-11.47881957421289</v>
      </c>
      <c r="I1585" s="80">
        <v>4.7588880542715506</v>
      </c>
      <c r="J1585" s="104">
        <v>6</v>
      </c>
      <c r="K1585" s="104">
        <v>2.5402659055169159</v>
      </c>
      <c r="L1585" s="104">
        <v>7.1635498535577034</v>
      </c>
      <c r="M1585" s="104">
        <v>35.878352336387138</v>
      </c>
    </row>
    <row r="1586" spans="1:13" s="81" customFormat="1" x14ac:dyDescent="0.25">
      <c r="A1586" s="79">
        <v>1583</v>
      </c>
      <c r="B1586" s="79">
        <v>121.781616210938</v>
      </c>
      <c r="C1586" s="79">
        <v>121.781616210938</v>
      </c>
      <c r="D1586" s="95"/>
      <c r="E1586" s="79">
        <v>2357.688921123306</v>
      </c>
      <c r="F1586" s="79">
        <v>88.052902434284462</v>
      </c>
      <c r="G1586" s="80">
        <v>39.033543343940579</v>
      </c>
      <c r="H1586" s="79">
        <v>-4.4769740758805243</v>
      </c>
      <c r="I1586" s="80">
        <v>-2.2429574440608149</v>
      </c>
      <c r="J1586" s="104">
        <v>6</v>
      </c>
      <c r="K1586" s="104">
        <v>1.3713364548855811</v>
      </c>
      <c r="L1586" s="104">
        <v>3.867168802777337</v>
      </c>
      <c r="M1586" s="104">
        <v>15.62613830335332</v>
      </c>
    </row>
    <row r="1587" spans="1:13" s="81" customFormat="1" x14ac:dyDescent="0.25">
      <c r="A1587" s="79">
        <v>1584</v>
      </c>
      <c r="B1587" s="79">
        <v>120</v>
      </c>
      <c r="C1587" s="79">
        <v>120</v>
      </c>
      <c r="D1587" s="95"/>
      <c r="E1587" s="79">
        <v>2323.1968776366562</v>
      </c>
      <c r="F1587" s="79">
        <v>88.201156374696524</v>
      </c>
      <c r="G1587" s="80">
        <v>24.082333105882736</v>
      </c>
      <c r="H1587" s="79">
        <v>-5.0686643264560134</v>
      </c>
      <c r="I1587" s="80">
        <v>-1.651267193485326</v>
      </c>
      <c r="J1587" s="104">
        <v>6</v>
      </c>
      <c r="K1587" s="104">
        <v>0.84606670257419936</v>
      </c>
      <c r="L1587" s="104">
        <v>2.385908101259242</v>
      </c>
      <c r="M1587" s="104">
        <v>6.3562945922876688</v>
      </c>
    </row>
    <row r="1588" spans="1:13" s="81" customFormat="1" x14ac:dyDescent="0.25">
      <c r="A1588" s="79">
        <v>1585</v>
      </c>
      <c r="B1588" s="79">
        <v>119</v>
      </c>
      <c r="C1588" s="79">
        <v>119</v>
      </c>
      <c r="D1588" s="95"/>
      <c r="E1588" s="79">
        <v>2303.8369036563499</v>
      </c>
      <c r="F1588" s="79">
        <v>88.19369511740021</v>
      </c>
      <c r="G1588" s="80">
        <v>56.355237967259256</v>
      </c>
      <c r="H1588" s="79">
        <v>-12.479269372265669</v>
      </c>
      <c r="I1588" s="80">
        <v>5.7593378523243279</v>
      </c>
      <c r="J1588" s="104">
        <v>6</v>
      </c>
      <c r="K1588" s="104">
        <v>1.979886672529092</v>
      </c>
      <c r="L1588" s="104">
        <v>5.5832804165320402</v>
      </c>
      <c r="M1588" s="104">
        <v>26.592567915788489</v>
      </c>
    </row>
    <row r="1589" spans="1:13" s="81" customFormat="1" x14ac:dyDescent="0.25">
      <c r="A1589" s="79">
        <v>1586</v>
      </c>
      <c r="B1589" s="79">
        <v>119</v>
      </c>
      <c r="C1589" s="79">
        <v>119</v>
      </c>
      <c r="D1589" s="95"/>
      <c r="E1589" s="79">
        <v>2303.8369036563499</v>
      </c>
      <c r="F1589" s="79">
        <v>88.163142986604925</v>
      </c>
      <c r="G1589" s="80">
        <v>55.420544093735998</v>
      </c>
      <c r="H1589" s="79">
        <v>-12.479269372265669</v>
      </c>
      <c r="I1589" s="80">
        <v>5.7593378523243279</v>
      </c>
      <c r="J1589" s="104">
        <v>6</v>
      </c>
      <c r="K1589" s="104">
        <v>1.9470487676628501</v>
      </c>
      <c r="L1589" s="104">
        <v>5.4906775248092368</v>
      </c>
      <c r="M1589" s="104">
        <v>26.02449516343604</v>
      </c>
    </row>
    <row r="1590" spans="1:13" s="81" customFormat="1" x14ac:dyDescent="0.25">
      <c r="A1590" s="79">
        <v>1587</v>
      </c>
      <c r="B1590" s="79">
        <v>118.2077636718754</v>
      </c>
      <c r="C1590" s="79">
        <v>118.2077636718754</v>
      </c>
      <c r="D1590" s="95"/>
      <c r="E1590" s="79">
        <v>2288.4992289576062</v>
      </c>
      <c r="F1590" s="79">
        <v>88.118059845215939</v>
      </c>
      <c r="G1590" s="80">
        <v>38.464339359321592</v>
      </c>
      <c r="H1590" s="79">
        <v>0</v>
      </c>
      <c r="I1590" s="80">
        <v>-6.7199315199413396</v>
      </c>
      <c r="J1590" s="104">
        <v>6</v>
      </c>
      <c r="K1590" s="104">
        <v>1.351339034525963</v>
      </c>
      <c r="L1590" s="104">
        <v>3.8107760773632169</v>
      </c>
      <c r="M1590" s="104">
        <v>15.646983809237289</v>
      </c>
    </row>
    <row r="1591" spans="1:13" s="81" customFormat="1" x14ac:dyDescent="0.25">
      <c r="A1591" s="79">
        <v>1588</v>
      </c>
      <c r="B1591" s="79">
        <v>117.2163085937504</v>
      </c>
      <c r="C1591" s="79">
        <v>117.2163085937504</v>
      </c>
      <c r="D1591" s="95"/>
      <c r="E1591" s="79">
        <v>2269.3046844424639</v>
      </c>
      <c r="F1591" s="79">
        <v>88.137406485467523</v>
      </c>
      <c r="G1591" s="80">
        <v>35.386080720521896</v>
      </c>
      <c r="H1591" s="79">
        <v>0</v>
      </c>
      <c r="I1591" s="80">
        <v>-6.7199315199413396</v>
      </c>
      <c r="J1591" s="104">
        <v>6</v>
      </c>
      <c r="K1591" s="104">
        <v>1.2431928626102691</v>
      </c>
      <c r="L1591" s="104">
        <v>3.5058038725609579</v>
      </c>
      <c r="M1591" s="104">
        <v>13.819766732182959</v>
      </c>
    </row>
    <row r="1592" spans="1:13" s="81" customFormat="1" x14ac:dyDescent="0.25">
      <c r="A1592" s="79">
        <v>1589</v>
      </c>
      <c r="B1592" s="79">
        <v>116</v>
      </c>
      <c r="C1592" s="79">
        <v>116</v>
      </c>
      <c r="D1592" s="95"/>
      <c r="E1592" s="79">
        <v>2245.756981715434</v>
      </c>
      <c r="F1592" s="79">
        <v>88.087888849465543</v>
      </c>
      <c r="G1592" s="80">
        <v>30.781794507931881</v>
      </c>
      <c r="H1592" s="79">
        <v>-4.4769740758805243</v>
      </c>
      <c r="I1592" s="80">
        <v>-2.2429574440608149</v>
      </c>
      <c r="J1592" s="104">
        <v>6</v>
      </c>
      <c r="K1592" s="104">
        <v>1.081433898623416</v>
      </c>
      <c r="L1592" s="104">
        <v>3.0496435941180322</v>
      </c>
      <c r="M1592" s="104">
        <v>11.04275338105079</v>
      </c>
    </row>
    <row r="1593" spans="1:13" s="81" customFormat="1" x14ac:dyDescent="0.25">
      <c r="A1593" s="79">
        <v>1590</v>
      </c>
      <c r="B1593" s="79">
        <v>115</v>
      </c>
      <c r="C1593" s="79">
        <v>115</v>
      </c>
      <c r="D1593" s="95"/>
      <c r="E1593" s="79">
        <v>2226.3970077351282</v>
      </c>
      <c r="F1593" s="79">
        <v>87.98563608816869</v>
      </c>
      <c r="G1593" s="80">
        <v>46.100499885149496</v>
      </c>
      <c r="H1593" s="79">
        <v>-9.7704649675922486</v>
      </c>
      <c r="I1593" s="80">
        <v>3.0505334476509089</v>
      </c>
      <c r="J1593" s="104">
        <v>6</v>
      </c>
      <c r="K1593" s="104">
        <v>1.6196145844076431</v>
      </c>
      <c r="L1593" s="104">
        <v>4.5673131280295536</v>
      </c>
      <c r="M1593" s="104">
        <v>20.69997453273281</v>
      </c>
    </row>
    <row r="1594" spans="1:13" s="81" customFormat="1" x14ac:dyDescent="0.25">
      <c r="A1594" s="79">
        <v>1591</v>
      </c>
      <c r="B1594" s="79">
        <v>115</v>
      </c>
      <c r="C1594" s="79">
        <v>115</v>
      </c>
      <c r="D1594" s="95"/>
      <c r="E1594" s="79">
        <v>2226.3970077351282</v>
      </c>
      <c r="F1594" s="79">
        <v>88.199070192935139</v>
      </c>
      <c r="G1594" s="80">
        <v>63.609369035904571</v>
      </c>
      <c r="H1594" s="79">
        <v>-12.672715303953639</v>
      </c>
      <c r="I1594" s="80">
        <v>5.9527837840122997</v>
      </c>
      <c r="J1594" s="104">
        <v>6</v>
      </c>
      <c r="K1594" s="104">
        <v>2.234740665549833</v>
      </c>
      <c r="L1594" s="104">
        <v>6.3019686768505299</v>
      </c>
      <c r="M1594" s="104">
        <v>31.320547318677281</v>
      </c>
    </row>
    <row r="1595" spans="1:13" s="81" customFormat="1" x14ac:dyDescent="0.25">
      <c r="A1595" s="79">
        <v>1592</v>
      </c>
      <c r="B1595" s="79">
        <v>115</v>
      </c>
      <c r="C1595" s="79">
        <v>115</v>
      </c>
      <c r="D1595" s="95"/>
      <c r="E1595" s="79">
        <v>2226.3970077351282</v>
      </c>
      <c r="F1595" s="79">
        <v>88.293811684998943</v>
      </c>
      <c r="G1595" s="80">
        <v>42.877756524416199</v>
      </c>
      <c r="H1595" s="79">
        <v>-8.4890344290993713</v>
      </c>
      <c r="I1595" s="80">
        <v>1.7691029091580319</v>
      </c>
      <c r="J1595" s="104">
        <v>6</v>
      </c>
      <c r="K1595" s="104">
        <v>1.5063923381879669</v>
      </c>
      <c r="L1595" s="104">
        <v>4.2480263936900684</v>
      </c>
      <c r="M1595" s="104">
        <v>18.710040003514369</v>
      </c>
    </row>
    <row r="1596" spans="1:13" s="81" customFormat="1" x14ac:dyDescent="0.25">
      <c r="A1596" s="79">
        <v>1593</v>
      </c>
      <c r="B1596" s="79">
        <v>114</v>
      </c>
      <c r="C1596" s="79">
        <v>114</v>
      </c>
      <c r="D1596" s="95"/>
      <c r="E1596" s="79">
        <v>2207.0370337548229</v>
      </c>
      <c r="F1596" s="79">
        <v>88.480111663656174</v>
      </c>
      <c r="G1596" s="80">
        <v>41.305961307015096</v>
      </c>
      <c r="H1596" s="79">
        <v>0</v>
      </c>
      <c r="I1596" s="80">
        <v>-6.7199315199413396</v>
      </c>
      <c r="J1596" s="104">
        <v>6</v>
      </c>
      <c r="K1596" s="104">
        <v>1.4511716255243921</v>
      </c>
      <c r="L1596" s="104">
        <v>4.0923039839787849</v>
      </c>
      <c r="M1596" s="104">
        <v>17.830471753921721</v>
      </c>
    </row>
    <row r="1597" spans="1:13" s="81" customFormat="1" x14ac:dyDescent="0.25">
      <c r="A1597" s="79">
        <v>1594</v>
      </c>
      <c r="B1597" s="79">
        <v>114</v>
      </c>
      <c r="C1597" s="79">
        <v>114</v>
      </c>
      <c r="D1597" s="95"/>
      <c r="E1597" s="79">
        <v>2207.0370337548229</v>
      </c>
      <c r="F1597" s="79">
        <v>88.630045668788341</v>
      </c>
      <c r="G1597" s="80">
        <v>63.359558041684302</v>
      </c>
      <c r="H1597" s="79">
        <v>-12.672715303953639</v>
      </c>
      <c r="I1597" s="80">
        <v>5.9527837840122997</v>
      </c>
      <c r="J1597" s="104">
        <v>6</v>
      </c>
      <c r="K1597" s="104">
        <v>2.2259642416370231</v>
      </c>
      <c r="L1597" s="104">
        <v>6.2772191614164026</v>
      </c>
      <c r="M1597" s="104">
        <v>31.252906429861682</v>
      </c>
    </row>
    <row r="1598" spans="1:13" s="81" customFormat="1" x14ac:dyDescent="0.25">
      <c r="A1598" s="79">
        <v>1595</v>
      </c>
      <c r="B1598" s="79">
        <v>114</v>
      </c>
      <c r="C1598" s="79">
        <v>114</v>
      </c>
      <c r="D1598" s="95"/>
      <c r="E1598" s="79">
        <v>2207.0370337548229</v>
      </c>
      <c r="F1598" s="79">
        <v>88.668383450904756</v>
      </c>
      <c r="G1598" s="80">
        <v>41.733010569664174</v>
      </c>
      <c r="H1598" s="79">
        <v>-8.4890344290993713</v>
      </c>
      <c r="I1598" s="80">
        <v>1.7691029091580319</v>
      </c>
      <c r="J1598" s="104">
        <v>6</v>
      </c>
      <c r="K1598" s="104">
        <v>1.4661748297362791</v>
      </c>
      <c r="L1598" s="104">
        <v>4.1346130198563067</v>
      </c>
      <c r="M1598" s="104">
        <v>18.09527684484781</v>
      </c>
    </row>
    <row r="1599" spans="1:13" s="81" customFormat="1" x14ac:dyDescent="0.25">
      <c r="A1599" s="79">
        <v>1596</v>
      </c>
      <c r="B1599" s="79">
        <v>113</v>
      </c>
      <c r="C1599" s="79">
        <v>113</v>
      </c>
      <c r="D1599" s="95"/>
      <c r="E1599" s="79">
        <v>2187.6770597745181</v>
      </c>
      <c r="F1599" s="79">
        <v>88.818317456036908</v>
      </c>
      <c r="G1599" s="80">
        <v>40.10278652271947</v>
      </c>
      <c r="H1599" s="79">
        <v>-0.70327539136462491</v>
      </c>
      <c r="I1599" s="80">
        <v>-6.0166561285767148</v>
      </c>
      <c r="J1599" s="104">
        <v>6</v>
      </c>
      <c r="K1599" s="104">
        <v>1.4089013804491439</v>
      </c>
      <c r="L1599" s="104">
        <v>3.9731018928665862</v>
      </c>
      <c r="M1599" s="104">
        <v>17.177172154387861</v>
      </c>
    </row>
    <row r="1600" spans="1:13" s="81" customFormat="1" x14ac:dyDescent="0.25">
      <c r="A1600" s="79">
        <v>1597</v>
      </c>
      <c r="B1600" s="79">
        <v>112.758422851563</v>
      </c>
      <c r="C1600" s="79">
        <v>112.758422851563</v>
      </c>
      <c r="D1600" s="95"/>
      <c r="E1600" s="79">
        <v>2183.00013246654</v>
      </c>
      <c r="F1600" s="79">
        <v>88.92641894792591</v>
      </c>
      <c r="G1600" s="80">
        <v>47.591124083136393</v>
      </c>
      <c r="H1600" s="79">
        <v>-12.615273275717049</v>
      </c>
      <c r="I1600" s="80">
        <v>5.8953417557757097</v>
      </c>
      <c r="J1600" s="104">
        <v>6</v>
      </c>
      <c r="K1600" s="104">
        <v>1.6719835760009041</v>
      </c>
      <c r="L1600" s="104">
        <v>4.7149936843225477</v>
      </c>
      <c r="M1600" s="104">
        <v>21.819343337814239</v>
      </c>
    </row>
    <row r="1601" spans="1:13" s="81" customFormat="1" x14ac:dyDescent="0.25">
      <c r="A1601" s="79">
        <v>1598</v>
      </c>
      <c r="B1601" s="79">
        <v>112</v>
      </c>
      <c r="C1601" s="79">
        <v>112</v>
      </c>
      <c r="D1601" s="95"/>
      <c r="E1601" s="79">
        <v>2168.3170857942118</v>
      </c>
      <c r="F1601" s="79">
        <v>88.940674614659486</v>
      </c>
      <c r="G1601" s="80">
        <v>33.191648586342495</v>
      </c>
      <c r="H1601" s="79">
        <v>-6.9799259057586056</v>
      </c>
      <c r="I1601" s="80">
        <v>0.25999438581726692</v>
      </c>
      <c r="J1601" s="104">
        <v>6</v>
      </c>
      <c r="K1601" s="104">
        <v>1.1660975101116151</v>
      </c>
      <c r="L1601" s="104">
        <v>3.2883949785147539</v>
      </c>
      <c r="M1601" s="104">
        <v>12.954993452559609</v>
      </c>
    </row>
    <row r="1602" spans="1:13" s="81" customFormat="1" x14ac:dyDescent="0.25">
      <c r="A1602" s="79">
        <v>1599</v>
      </c>
      <c r="B1602" s="79">
        <v>111</v>
      </c>
      <c r="C1602" s="79">
        <v>111</v>
      </c>
      <c r="D1602" s="95"/>
      <c r="E1602" s="79">
        <v>2148.957111813907</v>
      </c>
      <c r="F1602" s="79">
        <v>88.945799291499625</v>
      </c>
      <c r="G1602" s="80">
        <v>31.373831416520094</v>
      </c>
      <c r="H1602" s="79">
        <v>0</v>
      </c>
      <c r="I1602" s="80">
        <v>-6.7199315199413396</v>
      </c>
      <c r="J1602" s="104">
        <v>6</v>
      </c>
      <c r="K1602" s="104">
        <v>1.1022334911234091</v>
      </c>
      <c r="L1602" s="104">
        <v>3.1082984449680131</v>
      </c>
      <c r="M1602" s="104">
        <v>11.90664467603869</v>
      </c>
    </row>
    <row r="1603" spans="1:13" s="81" customFormat="1" x14ac:dyDescent="0.25">
      <c r="A1603" s="79">
        <v>1600</v>
      </c>
      <c r="B1603" s="79">
        <v>110</v>
      </c>
      <c r="C1603" s="79">
        <v>110</v>
      </c>
      <c r="D1603" s="95"/>
      <c r="E1603" s="79">
        <v>2129.5971378336012</v>
      </c>
      <c r="F1603" s="79">
        <v>88.923321828136338</v>
      </c>
      <c r="G1603" s="80">
        <v>32.033317871120168</v>
      </c>
      <c r="H1603" s="79">
        <v>-6.9799259057586056</v>
      </c>
      <c r="I1603" s="80">
        <v>0.25999438581726692</v>
      </c>
      <c r="J1603" s="104">
        <v>6</v>
      </c>
      <c r="K1603" s="104">
        <v>1.1254027383712819</v>
      </c>
      <c r="L1603" s="104">
        <v>3.173635722207016</v>
      </c>
      <c r="M1603" s="104">
        <v>12.41468577295425</v>
      </c>
    </row>
    <row r="1604" spans="1:13" s="81" customFormat="1" x14ac:dyDescent="0.25">
      <c r="A1604" s="79">
        <v>1601</v>
      </c>
      <c r="B1604" s="79">
        <v>109</v>
      </c>
      <c r="C1604" s="79">
        <v>109</v>
      </c>
      <c r="D1604" s="95"/>
      <c r="E1604" s="79">
        <v>2110.237163853295</v>
      </c>
      <c r="F1604" s="79">
        <v>88.95700927552798</v>
      </c>
      <c r="G1604" s="80">
        <v>26.775558760730267</v>
      </c>
      <c r="H1604" s="79">
        <v>-4.4769740758805243</v>
      </c>
      <c r="I1604" s="80">
        <v>-2.2429574440608149</v>
      </c>
      <c r="J1604" s="104">
        <v>6</v>
      </c>
      <c r="K1604" s="104">
        <v>0.940685796956233</v>
      </c>
      <c r="L1604" s="104">
        <v>2.6527339474165772</v>
      </c>
      <c r="M1604" s="104">
        <v>9.1908361896491026</v>
      </c>
    </row>
    <row r="1605" spans="1:13" s="81" customFormat="1" x14ac:dyDescent="0.25">
      <c r="A1605" s="79">
        <v>1602</v>
      </c>
      <c r="B1605" s="79">
        <v>108</v>
      </c>
      <c r="C1605" s="79">
        <v>108</v>
      </c>
      <c r="D1605" s="95"/>
      <c r="E1605" s="79">
        <v>2090.8771898729901</v>
      </c>
      <c r="F1605" s="79">
        <v>88.937071947283968</v>
      </c>
      <c r="G1605" s="80">
        <v>42.231926720675773</v>
      </c>
      <c r="H1605" s="79">
        <v>-9.2754220143503314</v>
      </c>
      <c r="I1605" s="80">
        <v>2.5554904944089918</v>
      </c>
      <c r="J1605" s="104">
        <v>6</v>
      </c>
      <c r="K1605" s="104">
        <v>1.483702879900334</v>
      </c>
      <c r="L1605" s="104">
        <v>4.1840421213189432</v>
      </c>
      <c r="M1605" s="104">
        <v>18.934162207043649</v>
      </c>
    </row>
    <row r="1606" spans="1:13" s="81" customFormat="1" x14ac:dyDescent="0.25">
      <c r="A1606" s="79">
        <v>1603</v>
      </c>
      <c r="B1606" s="79">
        <v>108</v>
      </c>
      <c r="C1606" s="79">
        <v>108</v>
      </c>
      <c r="D1606" s="95"/>
      <c r="E1606" s="79">
        <v>2090.8771898729901</v>
      </c>
      <c r="F1606" s="79">
        <v>88.970714036881262</v>
      </c>
      <c r="G1606" s="80">
        <v>41.939150387159586</v>
      </c>
      <c r="H1606" s="79">
        <v>-9.2754220143503314</v>
      </c>
      <c r="I1606" s="80">
        <v>2.5554904944089918</v>
      </c>
      <c r="J1606" s="104">
        <v>6</v>
      </c>
      <c r="K1606" s="104">
        <v>1.473416986668947</v>
      </c>
      <c r="L1606" s="104">
        <v>4.1550359024064303</v>
      </c>
      <c r="M1606" s="104">
        <v>18.753846417744391</v>
      </c>
    </row>
    <row r="1607" spans="1:13" s="81" customFormat="1" x14ac:dyDescent="0.25">
      <c r="A1607" s="79">
        <v>1604</v>
      </c>
      <c r="B1607" s="79">
        <v>107</v>
      </c>
      <c r="C1607" s="79">
        <v>107</v>
      </c>
      <c r="D1607" s="95"/>
      <c r="E1607" s="79">
        <v>2071.5172158926848</v>
      </c>
      <c r="F1607" s="79">
        <v>89.022650618015334</v>
      </c>
      <c r="G1607" s="80">
        <v>26.066733774284394</v>
      </c>
      <c r="H1607" s="79">
        <v>-4.4769740758805243</v>
      </c>
      <c r="I1607" s="80">
        <v>-2.2429574440608149</v>
      </c>
      <c r="J1607" s="104">
        <v>6</v>
      </c>
      <c r="K1607" s="104">
        <v>0.91578317575471957</v>
      </c>
      <c r="L1607" s="104">
        <v>2.5825085556283089</v>
      </c>
      <c r="M1607" s="104">
        <v>8.9269054877502025</v>
      </c>
    </row>
    <row r="1608" spans="1:13" s="81" customFormat="1" x14ac:dyDescent="0.25">
      <c r="A1608" s="79">
        <v>1605</v>
      </c>
      <c r="B1608" s="79">
        <v>106.302368164063</v>
      </c>
      <c r="C1608" s="79">
        <v>106.302368164063</v>
      </c>
      <c r="D1608" s="95"/>
      <c r="E1608" s="79">
        <v>2058.0110817011109</v>
      </c>
      <c r="F1608" s="79">
        <v>89.024819596315396</v>
      </c>
      <c r="G1608" s="80">
        <v>43.817840886694235</v>
      </c>
      <c r="H1608" s="79">
        <v>-9.7704649675922486</v>
      </c>
      <c r="I1608" s="80">
        <v>3.0505334476509089</v>
      </c>
      <c r="J1608" s="104">
        <v>6</v>
      </c>
      <c r="K1608" s="104">
        <v>1.539419623087529</v>
      </c>
      <c r="L1608" s="104">
        <v>4.3411633371068312</v>
      </c>
      <c r="M1608" s="104">
        <v>20.045766234799832</v>
      </c>
    </row>
    <row r="1609" spans="1:13" s="81" customFormat="1" x14ac:dyDescent="0.25">
      <c r="A1609" s="79">
        <v>1606</v>
      </c>
      <c r="B1609" s="79">
        <v>106.309692382813</v>
      </c>
      <c r="C1609" s="79">
        <v>106.309692382813</v>
      </c>
      <c r="D1609" s="95"/>
      <c r="E1609" s="79">
        <v>2058.1528783855379</v>
      </c>
      <c r="F1609" s="79">
        <v>89.07299269650639</v>
      </c>
      <c r="G1609" s="80">
        <v>45.512165042284316</v>
      </c>
      <c r="H1609" s="79">
        <v>-9.7704649675922486</v>
      </c>
      <c r="I1609" s="80">
        <v>3.0505334476509089</v>
      </c>
      <c r="J1609" s="104">
        <v>6</v>
      </c>
      <c r="K1609" s="104">
        <v>1.5989450538300241</v>
      </c>
      <c r="L1609" s="104">
        <v>4.5090250518006663</v>
      </c>
      <c r="M1609" s="104">
        <v>21.081716540460128</v>
      </c>
    </row>
    <row r="1610" spans="1:13" s="81" customFormat="1" x14ac:dyDescent="0.25">
      <c r="A1610" s="79">
        <v>1607</v>
      </c>
      <c r="B1610" s="79">
        <v>106</v>
      </c>
      <c r="C1610" s="79">
        <v>106</v>
      </c>
      <c r="D1610" s="95"/>
      <c r="E1610" s="79">
        <v>2052.15724191238</v>
      </c>
      <c r="F1610" s="79">
        <v>89.00237066449283</v>
      </c>
      <c r="G1610" s="80">
        <v>43.056427151020912</v>
      </c>
      <c r="H1610" s="79">
        <v>-2.2618678511034078</v>
      </c>
      <c r="I1610" s="80">
        <v>-4.4580636688379318</v>
      </c>
      <c r="J1610" s="104">
        <v>6</v>
      </c>
      <c r="K1610" s="104">
        <v>1.5126694404618071</v>
      </c>
      <c r="L1610" s="104">
        <v>4.2657278221022947</v>
      </c>
      <c r="M1610" s="104">
        <v>19.602851220766318</v>
      </c>
    </row>
    <row r="1611" spans="1:13" s="81" customFormat="1" x14ac:dyDescent="0.25">
      <c r="A1611" s="79">
        <v>1608</v>
      </c>
      <c r="B1611" s="79">
        <v>106</v>
      </c>
      <c r="C1611" s="79">
        <v>106</v>
      </c>
      <c r="D1611" s="95"/>
      <c r="E1611" s="79">
        <v>2052.15724191238</v>
      </c>
      <c r="F1611" s="79">
        <v>89.040970919748489</v>
      </c>
      <c r="G1611" s="80">
        <v>48.616433134239202</v>
      </c>
      <c r="H1611" s="79">
        <v>-3.5958364287352769</v>
      </c>
      <c r="I1611" s="80">
        <v>-3.1240950912060619</v>
      </c>
      <c r="J1611" s="104">
        <v>6</v>
      </c>
      <c r="K1611" s="104">
        <v>1.7080049965240729</v>
      </c>
      <c r="L1611" s="104">
        <v>4.8165740901978866</v>
      </c>
      <c r="M1611" s="104">
        <v>22.995544961589619</v>
      </c>
    </row>
    <row r="1612" spans="1:13" s="81" customFormat="1" x14ac:dyDescent="0.25">
      <c r="A1612" s="79">
        <v>1609</v>
      </c>
      <c r="B1612" s="79">
        <v>106</v>
      </c>
      <c r="C1612" s="79">
        <v>106</v>
      </c>
      <c r="D1612" s="95"/>
      <c r="E1612" s="79">
        <v>2052.15724191238</v>
      </c>
      <c r="F1612" s="79">
        <v>88.750133906705514</v>
      </c>
      <c r="G1612" s="80">
        <v>47.35470605404452</v>
      </c>
      <c r="H1612" s="79">
        <v>-12.615273275717049</v>
      </c>
      <c r="I1612" s="80">
        <v>5.8953417557757097</v>
      </c>
      <c r="J1612" s="104">
        <v>6</v>
      </c>
      <c r="K1612" s="104">
        <v>1.6636776771736019</v>
      </c>
      <c r="L1612" s="104">
        <v>4.6915710496295571</v>
      </c>
      <c r="M1612" s="104">
        <v>22.228732873303461</v>
      </c>
    </row>
    <row r="1613" spans="1:13" s="81" customFormat="1" x14ac:dyDescent="0.25">
      <c r="A1613" s="79">
        <v>1610</v>
      </c>
      <c r="B1613" s="79">
        <v>106</v>
      </c>
      <c r="C1613" s="79">
        <v>106</v>
      </c>
      <c r="D1613" s="95"/>
      <c r="E1613" s="79">
        <v>2052.15724191238</v>
      </c>
      <c r="F1613" s="79">
        <v>88.630256415220842</v>
      </c>
      <c r="G1613" s="80">
        <v>48.104969055824718</v>
      </c>
      <c r="H1613" s="79">
        <v>-12.615273275717049</v>
      </c>
      <c r="I1613" s="80">
        <v>5.8953417557757097</v>
      </c>
      <c r="J1613" s="104">
        <v>6</v>
      </c>
      <c r="K1613" s="104">
        <v>1.6900361093565921</v>
      </c>
      <c r="L1613" s="104">
        <v>4.7659018283855881</v>
      </c>
      <c r="M1613" s="104">
        <v>22.684922253596881</v>
      </c>
    </row>
    <row r="1614" spans="1:13" s="81" customFormat="1" x14ac:dyDescent="0.25">
      <c r="A1614" s="79">
        <v>1611</v>
      </c>
      <c r="B1614" s="79">
        <v>106</v>
      </c>
      <c r="C1614" s="79">
        <v>106</v>
      </c>
      <c r="D1614" s="95"/>
      <c r="E1614" s="79">
        <v>2052.15724191238</v>
      </c>
      <c r="F1614" s="79">
        <v>88.546925412539949</v>
      </c>
      <c r="G1614" s="80">
        <v>46.350336517830598</v>
      </c>
      <c r="H1614" s="79">
        <v>-3.119547128230717</v>
      </c>
      <c r="I1614" s="80">
        <v>-3.6003843917106222</v>
      </c>
      <c r="J1614" s="104">
        <v>6</v>
      </c>
      <c r="K1614" s="104">
        <v>1.6283919090574339</v>
      </c>
      <c r="L1614" s="104">
        <v>4.5920651835419646</v>
      </c>
      <c r="M1614" s="104">
        <v>21.61703302297088</v>
      </c>
    </row>
    <row r="1615" spans="1:13" s="81" customFormat="1" x14ac:dyDescent="0.25">
      <c r="A1615" s="79">
        <v>1612</v>
      </c>
      <c r="B1615" s="79">
        <v>106.158569335937</v>
      </c>
      <c r="C1615" s="79">
        <v>106.158569335937</v>
      </c>
      <c r="D1615" s="95"/>
      <c r="E1615" s="79">
        <v>2055.2271401301932</v>
      </c>
      <c r="F1615" s="79">
        <v>88.519899461693342</v>
      </c>
      <c r="G1615" s="80">
        <v>61.154308703172603</v>
      </c>
      <c r="H1615" s="79">
        <v>-1.569660398734199</v>
      </c>
      <c r="I1615" s="80">
        <v>-5.1502711212071404</v>
      </c>
      <c r="J1615" s="104">
        <v>6</v>
      </c>
      <c r="K1615" s="104">
        <v>2.1484888563417019</v>
      </c>
      <c r="L1615" s="104">
        <v>6.0587385748835993</v>
      </c>
      <c r="M1615" s="104">
        <v>30.50674160099156</v>
      </c>
    </row>
    <row r="1616" spans="1:13" s="81" customFormat="1" x14ac:dyDescent="0.25">
      <c r="A1616" s="79">
        <v>1613</v>
      </c>
      <c r="B1616" s="79">
        <v>107</v>
      </c>
      <c r="C1616" s="79">
        <v>107</v>
      </c>
      <c r="D1616" s="95"/>
      <c r="E1616" s="79">
        <v>2071.5172158926848</v>
      </c>
      <c r="F1616" s="79">
        <v>88.411926093815737</v>
      </c>
      <c r="G1616" s="80">
        <v>56.032993893225203</v>
      </c>
      <c r="H1616" s="79">
        <v>-4.1188568556021314</v>
      </c>
      <c r="I1616" s="80">
        <v>-2.6010746643392091</v>
      </c>
      <c r="J1616" s="104">
        <v>6</v>
      </c>
      <c r="K1616" s="104">
        <v>1.9685655110808491</v>
      </c>
      <c r="L1616" s="104">
        <v>5.5513547412479944</v>
      </c>
      <c r="M1616" s="104">
        <v>27.396846051957422</v>
      </c>
    </row>
    <row r="1617" spans="1:13" s="81" customFormat="1" x14ac:dyDescent="0.25">
      <c r="A1617" s="79">
        <v>1614</v>
      </c>
      <c r="B1617" s="79">
        <v>107</v>
      </c>
      <c r="C1617" s="79">
        <v>107</v>
      </c>
      <c r="D1617" s="95"/>
      <c r="E1617" s="79">
        <v>2071.5172158926848</v>
      </c>
      <c r="F1617" s="79">
        <v>88.3611197069105</v>
      </c>
      <c r="G1617" s="80">
        <v>56.163652016288765</v>
      </c>
      <c r="H1617" s="79">
        <v>-12.672715303953639</v>
      </c>
      <c r="I1617" s="80">
        <v>5.9527837840122997</v>
      </c>
      <c r="J1617" s="104">
        <v>6</v>
      </c>
      <c r="K1617" s="104">
        <v>1.973155825767507</v>
      </c>
      <c r="L1617" s="104">
        <v>5.5642994286643699</v>
      </c>
      <c r="M1617" s="104">
        <v>27.475159452969422</v>
      </c>
    </row>
    <row r="1618" spans="1:13" s="81" customFormat="1" x14ac:dyDescent="0.25">
      <c r="A1618" s="79">
        <v>1615</v>
      </c>
      <c r="B1618" s="79">
        <v>108</v>
      </c>
      <c r="C1618" s="79">
        <v>108</v>
      </c>
      <c r="D1618" s="95"/>
      <c r="E1618" s="79">
        <v>2090.8771898729901</v>
      </c>
      <c r="F1618" s="79">
        <v>88.310313320005264</v>
      </c>
      <c r="G1618" s="80">
        <v>74.170554104288811</v>
      </c>
      <c r="H1618" s="79">
        <v>-10.666146321218109</v>
      </c>
      <c r="I1618" s="80">
        <v>3.9462148012767702</v>
      </c>
      <c r="J1618" s="104">
        <v>6</v>
      </c>
      <c r="K1618" s="104">
        <v>2.6057789277812029</v>
      </c>
      <c r="L1618" s="104">
        <v>7.3482965763429906</v>
      </c>
      <c r="M1618" s="104">
        <v>38.029150091800588</v>
      </c>
    </row>
    <row r="1619" spans="1:13" s="81" customFormat="1" x14ac:dyDescent="0.25">
      <c r="A1619" s="79">
        <v>1616</v>
      </c>
      <c r="B1619" s="79">
        <v>109</v>
      </c>
      <c r="C1619" s="79">
        <v>109</v>
      </c>
      <c r="D1619" s="95"/>
      <c r="E1619" s="79">
        <v>2110.237163853295</v>
      </c>
      <c r="F1619" s="79">
        <v>88.378118093778397</v>
      </c>
      <c r="G1619" s="80">
        <v>70.438954243517145</v>
      </c>
      <c r="H1619" s="79">
        <v>-1.31763236812827</v>
      </c>
      <c r="I1619" s="80">
        <v>-5.4022991518130699</v>
      </c>
      <c r="J1619" s="104">
        <v>6</v>
      </c>
      <c r="K1619" s="104">
        <v>2.4746794045062672</v>
      </c>
      <c r="L1619" s="104">
        <v>6.9785959207076722</v>
      </c>
      <c r="M1619" s="104">
        <v>35.795998806285553</v>
      </c>
    </row>
    <row r="1620" spans="1:13" s="81" customFormat="1" x14ac:dyDescent="0.25">
      <c r="A1620" s="79">
        <v>1617</v>
      </c>
      <c r="B1620" s="79">
        <v>110</v>
      </c>
      <c r="C1620" s="79">
        <v>110</v>
      </c>
      <c r="D1620" s="95"/>
      <c r="E1620" s="79">
        <v>2129.5971378336012</v>
      </c>
      <c r="F1620" s="79">
        <v>88.441847092678785</v>
      </c>
      <c r="G1620" s="80">
        <v>72.932283471374532</v>
      </c>
      <c r="H1620" s="79">
        <v>-1.31763236812827</v>
      </c>
      <c r="I1620" s="80">
        <v>-5.4022991518130699</v>
      </c>
      <c r="J1620" s="104">
        <v>6</v>
      </c>
      <c r="K1620" s="104">
        <v>2.5622756863519771</v>
      </c>
      <c r="L1620" s="104">
        <v>7.2256174355125751</v>
      </c>
      <c r="M1620" s="104">
        <v>37.190262225004673</v>
      </c>
    </row>
    <row r="1621" spans="1:13" s="81" customFormat="1" x14ac:dyDescent="0.25">
      <c r="A1621" s="79">
        <v>1618</v>
      </c>
      <c r="B1621" s="79">
        <v>111</v>
      </c>
      <c r="C1621" s="79">
        <v>111</v>
      </c>
      <c r="D1621" s="95"/>
      <c r="E1621" s="79">
        <v>2148.957111813907</v>
      </c>
      <c r="F1621" s="79">
        <v>88.490231847279063</v>
      </c>
      <c r="G1621" s="80">
        <v>74.135564979425638</v>
      </c>
      <c r="H1621" s="79">
        <v>-9.8714908164797759</v>
      </c>
      <c r="I1621" s="80">
        <v>3.1515592965384358</v>
      </c>
      <c r="J1621" s="104">
        <v>6</v>
      </c>
      <c r="K1621" s="104">
        <v>2.6045496808735722</v>
      </c>
      <c r="L1621" s="104">
        <v>7.344830100063473</v>
      </c>
      <c r="M1621" s="104">
        <v>37.828591534951521</v>
      </c>
    </row>
    <row r="1622" spans="1:13" s="81" customFormat="1" x14ac:dyDescent="0.25">
      <c r="A1622" s="79">
        <v>1619</v>
      </c>
      <c r="B1622" s="79">
        <v>112</v>
      </c>
      <c r="C1622" s="79">
        <v>112</v>
      </c>
      <c r="D1622" s="95"/>
      <c r="E1622" s="79">
        <v>2168.3170857942118</v>
      </c>
      <c r="F1622" s="79">
        <v>88.581140940850545</v>
      </c>
      <c r="G1622" s="80">
        <v>75.579215848935348</v>
      </c>
      <c r="H1622" s="79">
        <v>-9.2272844407815686</v>
      </c>
      <c r="I1622" s="80">
        <v>2.507352920840229</v>
      </c>
      <c r="J1622" s="104">
        <v>6</v>
      </c>
      <c r="K1622" s="104">
        <v>2.6552683934444938</v>
      </c>
      <c r="L1622" s="104">
        <v>7.4878568695134726</v>
      </c>
      <c r="M1622" s="104">
        <v>38.604849761802519</v>
      </c>
    </row>
    <row r="1623" spans="1:13" s="81" customFormat="1" x14ac:dyDescent="0.25">
      <c r="A1623" s="79">
        <v>1620</v>
      </c>
      <c r="B1623" s="79">
        <v>113</v>
      </c>
      <c r="C1623" s="79">
        <v>113</v>
      </c>
      <c r="D1623" s="95"/>
      <c r="E1623" s="79">
        <v>2187.6770597745181</v>
      </c>
      <c r="F1623" s="79">
        <v>88.629525695450823</v>
      </c>
      <c r="G1623" s="80">
        <v>76.487358911820309</v>
      </c>
      <c r="H1623" s="79">
        <v>-9.2272844407815686</v>
      </c>
      <c r="I1623" s="80">
        <v>2.507352920840229</v>
      </c>
      <c r="J1623" s="104">
        <v>6</v>
      </c>
      <c r="K1623" s="104">
        <v>2.6871735084224531</v>
      </c>
      <c r="L1623" s="104">
        <v>7.577829293751317</v>
      </c>
      <c r="M1623" s="104">
        <v>39.067106129300178</v>
      </c>
    </row>
    <row r="1624" spans="1:13" s="81" customFormat="1" x14ac:dyDescent="0.25">
      <c r="A1624" s="79">
        <v>1621</v>
      </c>
      <c r="B1624" s="79">
        <v>114</v>
      </c>
      <c r="C1624" s="79">
        <v>114</v>
      </c>
      <c r="D1624" s="95"/>
      <c r="E1624" s="79">
        <v>2207.0370337548229</v>
      </c>
      <c r="F1624" s="79">
        <v>88.631816691334521</v>
      </c>
      <c r="G1624" s="80">
        <v>78.879248499967602</v>
      </c>
      <c r="H1624" s="79">
        <v>-0.67342599243005929</v>
      </c>
      <c r="I1624" s="80">
        <v>-6.0465055275112807</v>
      </c>
      <c r="J1624" s="104">
        <v>6</v>
      </c>
      <c r="K1624" s="104">
        <v>2.77120598683174</v>
      </c>
      <c r="L1624" s="104">
        <v>7.8148008828655051</v>
      </c>
      <c r="M1624" s="104">
        <v>40.389811736191888</v>
      </c>
    </row>
    <row r="1625" spans="1:13" s="81" customFormat="1" x14ac:dyDescent="0.25">
      <c r="A1625" s="79">
        <v>1622</v>
      </c>
      <c r="B1625" s="79">
        <v>115.1036376953119</v>
      </c>
      <c r="C1625" s="79">
        <v>115.1036376953119</v>
      </c>
      <c r="D1625" s="95"/>
      <c r="E1625" s="79">
        <v>2228.4034308197461</v>
      </c>
      <c r="F1625" s="79">
        <v>88.586641948659221</v>
      </c>
      <c r="G1625" s="80">
        <v>82.532885918219861</v>
      </c>
      <c r="H1625" s="79">
        <v>-7.9845173815229584</v>
      </c>
      <c r="I1625" s="80">
        <v>1.264585861581619</v>
      </c>
      <c r="J1625" s="104">
        <v>6</v>
      </c>
      <c r="K1625" s="104">
        <v>2.8995665135826671</v>
      </c>
      <c r="L1625" s="104">
        <v>8.1767775683031214</v>
      </c>
      <c r="M1625" s="104">
        <v>42.430235376270304</v>
      </c>
    </row>
    <row r="1626" spans="1:13" s="81" customFormat="1" x14ac:dyDescent="0.25">
      <c r="A1626" s="79">
        <v>1623</v>
      </c>
      <c r="B1626" s="79">
        <v>116</v>
      </c>
      <c r="C1626" s="79">
        <v>116</v>
      </c>
      <c r="D1626" s="95"/>
      <c r="E1626" s="79">
        <v>2245.756981715434</v>
      </c>
      <c r="F1626" s="79">
        <v>88.45237451023344</v>
      </c>
      <c r="G1626" s="80">
        <v>67.850056386410714</v>
      </c>
      <c r="H1626" s="79">
        <v>-12.20474930005096</v>
      </c>
      <c r="I1626" s="80">
        <v>5.4848177801096183</v>
      </c>
      <c r="J1626" s="104">
        <v>6</v>
      </c>
      <c r="K1626" s="104">
        <v>2.3837255810692688</v>
      </c>
      <c r="L1626" s="104">
        <v>6.7221061386153389</v>
      </c>
      <c r="M1626" s="104">
        <v>33.763604941732403</v>
      </c>
    </row>
    <row r="1627" spans="1:13" s="81" customFormat="1" x14ac:dyDescent="0.25">
      <c r="A1627" s="79">
        <v>1624</v>
      </c>
      <c r="B1627" s="79">
        <v>116</v>
      </c>
      <c r="C1627" s="79">
        <v>116</v>
      </c>
      <c r="D1627" s="95"/>
      <c r="E1627" s="79">
        <v>2245.756981715434</v>
      </c>
      <c r="F1627" s="79">
        <v>88.320779437571957</v>
      </c>
      <c r="G1627" s="80">
        <v>54.755305381934583</v>
      </c>
      <c r="H1627" s="79">
        <v>-3.9254109239141588</v>
      </c>
      <c r="I1627" s="80">
        <v>-2.7945205960271808</v>
      </c>
      <c r="J1627" s="104">
        <v>6</v>
      </c>
      <c r="K1627" s="104">
        <v>1.923677430639817</v>
      </c>
      <c r="L1627" s="104">
        <v>5.4247703544042833</v>
      </c>
      <c r="M1627" s="104">
        <v>25.900609700128651</v>
      </c>
    </row>
    <row r="1628" spans="1:13" s="81" customFormat="1" x14ac:dyDescent="0.25">
      <c r="A1628" s="79">
        <v>1625</v>
      </c>
      <c r="B1628" s="79">
        <v>116</v>
      </c>
      <c r="C1628" s="79">
        <v>116</v>
      </c>
      <c r="D1628" s="95"/>
      <c r="E1628" s="79">
        <v>2245.756981715434</v>
      </c>
      <c r="F1628" s="79">
        <v>88.028255455422624</v>
      </c>
      <c r="G1628" s="80">
        <v>61.810899566375625</v>
      </c>
      <c r="H1628" s="79">
        <v>-4.1188568556021314</v>
      </c>
      <c r="I1628" s="80">
        <v>-2.6010746643392091</v>
      </c>
      <c r="J1628" s="104">
        <v>6</v>
      </c>
      <c r="K1628" s="104">
        <v>2.1715563749300411</v>
      </c>
      <c r="L1628" s="104">
        <v>6.1237889773027154</v>
      </c>
      <c r="M1628" s="104">
        <v>30.159453259168352</v>
      </c>
    </row>
    <row r="1629" spans="1:13" s="81" customFormat="1" x14ac:dyDescent="0.25">
      <c r="A1629" s="79">
        <v>1626</v>
      </c>
      <c r="B1629" s="79">
        <v>116</v>
      </c>
      <c r="C1629" s="79">
        <v>116</v>
      </c>
      <c r="D1629" s="95"/>
      <c r="E1629" s="79">
        <v>2245.756981715434</v>
      </c>
      <c r="F1629" s="79">
        <v>87.854343292277903</v>
      </c>
      <c r="G1629" s="80">
        <v>46.656829670620347</v>
      </c>
      <c r="H1629" s="79">
        <v>-9.7704649675922486</v>
      </c>
      <c r="I1629" s="80">
        <v>3.0505334476509089</v>
      </c>
      <c r="J1629" s="104">
        <v>6</v>
      </c>
      <c r="K1629" s="104">
        <v>1.639159705101209</v>
      </c>
      <c r="L1629" s="104">
        <v>4.6224303683854107</v>
      </c>
      <c r="M1629" s="104">
        <v>20.948397966427969</v>
      </c>
    </row>
    <row r="1630" spans="1:13" s="81" customFormat="1" x14ac:dyDescent="0.25">
      <c r="A1630" s="79">
        <v>1627</v>
      </c>
      <c r="B1630" s="79">
        <v>115</v>
      </c>
      <c r="C1630" s="79">
        <v>115</v>
      </c>
      <c r="D1630" s="95"/>
      <c r="E1630" s="79">
        <v>2226.3970077351282</v>
      </c>
      <c r="F1630" s="79">
        <v>87.870591966073476</v>
      </c>
      <c r="G1630" s="80">
        <v>34.292827320370215</v>
      </c>
      <c r="H1630" s="79">
        <v>-4.4769740758805243</v>
      </c>
      <c r="I1630" s="80">
        <v>-2.2429574440608149</v>
      </c>
      <c r="J1630" s="104">
        <v>6</v>
      </c>
      <c r="K1630" s="104">
        <v>1.2047844037920321</v>
      </c>
      <c r="L1630" s="104">
        <v>3.3974920186935309</v>
      </c>
      <c r="M1630" s="104">
        <v>13.355922250890909</v>
      </c>
    </row>
    <row r="1631" spans="1:13" s="81" customFormat="1" x14ac:dyDescent="0.25">
      <c r="A1631" s="79">
        <v>1628</v>
      </c>
      <c r="B1631" s="79">
        <v>113.9281005859381</v>
      </c>
      <c r="C1631" s="79">
        <v>113.9281005859381</v>
      </c>
      <c r="D1631" s="95"/>
      <c r="E1631" s="79">
        <v>2205.645062969385</v>
      </c>
      <c r="F1631" s="79">
        <v>88.065641005019486</v>
      </c>
      <c r="G1631" s="80">
        <v>24.487801152283556</v>
      </c>
      <c r="H1631" s="79">
        <v>0</v>
      </c>
      <c r="I1631" s="80">
        <v>-6.7199315199413396</v>
      </c>
      <c r="J1631" s="104">
        <v>6</v>
      </c>
      <c r="K1631" s="104">
        <v>0.86031170996236417</v>
      </c>
      <c r="L1631" s="104">
        <v>2.4260790220938668</v>
      </c>
      <c r="M1631" s="104">
        <v>7.2555419597503352</v>
      </c>
    </row>
    <row r="1632" spans="1:13" s="81" customFormat="1" x14ac:dyDescent="0.25">
      <c r="A1632" s="79">
        <v>1629</v>
      </c>
      <c r="B1632" s="79">
        <v>112</v>
      </c>
      <c r="C1632" s="79">
        <v>112</v>
      </c>
      <c r="D1632" s="95"/>
      <c r="E1632" s="79">
        <v>2168.3170857942118</v>
      </c>
      <c r="F1632" s="79">
        <v>88.154949427084986</v>
      </c>
      <c r="G1632" s="80">
        <v>14.254861319159797</v>
      </c>
      <c r="H1632" s="79">
        <v>-5.3740941941631961</v>
      </c>
      <c r="I1632" s="80">
        <v>-1.345837325778144</v>
      </c>
      <c r="J1632" s="104">
        <v>6</v>
      </c>
      <c r="K1632" s="104">
        <v>0.50080544351443779</v>
      </c>
      <c r="L1632" s="104">
        <v>1.412271350710715</v>
      </c>
      <c r="M1632" s="104">
        <v>0.86985878085019153</v>
      </c>
    </row>
    <row r="1633" spans="1:13" s="81" customFormat="1" x14ac:dyDescent="0.25">
      <c r="A1633" s="79">
        <v>1630</v>
      </c>
      <c r="B1633" s="79">
        <v>110</v>
      </c>
      <c r="C1633" s="79">
        <v>110</v>
      </c>
      <c r="D1633" s="95"/>
      <c r="E1633" s="79">
        <v>2129.5971378336012</v>
      </c>
      <c r="F1633" s="79">
        <v>88.208584616720088</v>
      </c>
      <c r="G1633" s="80">
        <v>14.642008713904012</v>
      </c>
      <c r="H1633" s="79">
        <v>-80.422932109525064</v>
      </c>
      <c r="I1633" s="80">
        <v>63.801335754411902</v>
      </c>
      <c r="J1633" s="104">
        <v>6</v>
      </c>
      <c r="K1633" s="104">
        <v>0.51440680507028369</v>
      </c>
      <c r="L1633" s="104">
        <v>1.4506271902982</v>
      </c>
      <c r="M1633" s="104">
        <v>1.3230826116466849</v>
      </c>
    </row>
    <row r="1634" spans="1:13" s="81" customFormat="1" x14ac:dyDescent="0.25">
      <c r="A1634" s="79">
        <v>1631</v>
      </c>
      <c r="B1634" s="79">
        <v>108</v>
      </c>
      <c r="C1634" s="79">
        <v>108</v>
      </c>
      <c r="D1634" s="95"/>
      <c r="E1634" s="79">
        <v>2090.8771898729901</v>
      </c>
      <c r="F1634" s="79">
        <v>88.262219806355191</v>
      </c>
      <c r="G1634" s="80">
        <v>18.046566052262094</v>
      </c>
      <c r="H1634" s="79">
        <v>0</v>
      </c>
      <c r="I1634" s="80">
        <v>-6.7199315199413396</v>
      </c>
      <c r="J1634" s="104">
        <v>6</v>
      </c>
      <c r="K1634" s="104">
        <v>0.63401658657794768</v>
      </c>
      <c r="L1634" s="104">
        <v>1.7879267741498119</v>
      </c>
      <c r="M1634" s="104">
        <v>3.7158053164142468</v>
      </c>
    </row>
    <row r="1635" spans="1:13" s="81" customFormat="1" x14ac:dyDescent="0.25">
      <c r="A1635" s="79">
        <v>1632</v>
      </c>
      <c r="B1635" s="79">
        <v>107</v>
      </c>
      <c r="C1635" s="79">
        <v>107</v>
      </c>
      <c r="D1635" s="95"/>
      <c r="E1635" s="79">
        <v>2071.5172158926848</v>
      </c>
      <c r="F1635" s="79">
        <v>88.294425117707135</v>
      </c>
      <c r="G1635" s="80">
        <v>35.912542111829474</v>
      </c>
      <c r="H1635" s="79">
        <v>-1.553500827630071</v>
      </c>
      <c r="I1635" s="80">
        <v>-5.1664306923112679</v>
      </c>
      <c r="J1635" s="104">
        <v>6</v>
      </c>
      <c r="K1635" s="104">
        <v>1.261688639220361</v>
      </c>
      <c r="L1635" s="104">
        <v>3.5579619626014169</v>
      </c>
      <c r="M1635" s="104">
        <v>15.107221232530931</v>
      </c>
    </row>
    <row r="1636" spans="1:13" s="81" customFormat="1" x14ac:dyDescent="0.25">
      <c r="A1636" s="79">
        <v>1633</v>
      </c>
      <c r="B1636" s="79">
        <v>106.4567871093756</v>
      </c>
      <c r="C1636" s="79">
        <v>106.4567871093756</v>
      </c>
      <c r="D1636" s="95"/>
      <c r="E1636" s="79">
        <v>2061.000628464431</v>
      </c>
      <c r="F1636" s="79">
        <v>88.37610951348536</v>
      </c>
      <c r="G1636" s="80">
        <v>36.347900043825248</v>
      </c>
      <c r="H1636" s="79">
        <v>-1.553500827630071</v>
      </c>
      <c r="I1636" s="80">
        <v>-5.1664306923112679</v>
      </c>
      <c r="J1636" s="104">
        <v>6</v>
      </c>
      <c r="K1636" s="104">
        <v>1.276983745734489</v>
      </c>
      <c r="L1636" s="104">
        <v>3.6010941629712581</v>
      </c>
      <c r="M1636" s="104">
        <v>15.42406395345863</v>
      </c>
    </row>
    <row r="1637" spans="1:13" s="81" customFormat="1" x14ac:dyDescent="0.25">
      <c r="A1637" s="79">
        <v>1634</v>
      </c>
      <c r="B1637" s="79">
        <v>106</v>
      </c>
      <c r="C1637" s="79">
        <v>106</v>
      </c>
      <c r="D1637" s="95"/>
      <c r="E1637" s="79">
        <v>2052.15724191238</v>
      </c>
      <c r="F1637" s="79">
        <v>88.532993960779592</v>
      </c>
      <c r="G1637" s="80">
        <v>45.812182224661925</v>
      </c>
      <c r="H1637" s="79">
        <v>-2.834931366122956</v>
      </c>
      <c r="I1637" s="80">
        <v>-3.885000153818384</v>
      </c>
      <c r="J1637" s="104">
        <v>6</v>
      </c>
      <c r="K1637" s="104">
        <v>1.6094853344205211</v>
      </c>
      <c r="L1637" s="104">
        <v>4.5387486430658681</v>
      </c>
      <c r="M1637" s="104">
        <v>21.288803476587091</v>
      </c>
    </row>
    <row r="1638" spans="1:13" s="81" customFormat="1" x14ac:dyDescent="0.25">
      <c r="A1638" s="79">
        <v>1635</v>
      </c>
      <c r="B1638" s="79">
        <v>105.9665527343757</v>
      </c>
      <c r="C1638" s="79">
        <v>105.9665527343757</v>
      </c>
      <c r="D1638" s="95"/>
      <c r="E1638" s="79">
        <v>2051.5097037201799</v>
      </c>
      <c r="F1638" s="79">
        <v>88.534190361778926</v>
      </c>
      <c r="G1638" s="80">
        <v>35.871420568774695</v>
      </c>
      <c r="H1638" s="79">
        <v>-1.553500827630071</v>
      </c>
      <c r="I1638" s="80">
        <v>-5.1664306923112679</v>
      </c>
      <c r="J1638" s="104">
        <v>6</v>
      </c>
      <c r="K1638" s="104">
        <v>1.2602439466241679</v>
      </c>
      <c r="L1638" s="104">
        <v>3.5538879294801529</v>
      </c>
      <c r="M1638" s="104">
        <v>15.16924235080883</v>
      </c>
    </row>
    <row r="1639" spans="1:13" s="81" customFormat="1" x14ac:dyDescent="0.25">
      <c r="A1639" s="79">
        <v>1636</v>
      </c>
      <c r="B1639" s="79">
        <v>105</v>
      </c>
      <c r="C1639" s="79">
        <v>105</v>
      </c>
      <c r="D1639" s="95"/>
      <c r="E1639" s="79">
        <v>2032.797267932074</v>
      </c>
      <c r="F1639" s="79">
        <v>88.570228232242997</v>
      </c>
      <c r="G1639" s="80">
        <v>34.414588821007015</v>
      </c>
      <c r="H1639" s="79">
        <v>-1.553500827630071</v>
      </c>
      <c r="I1639" s="80">
        <v>-5.1664306923112679</v>
      </c>
      <c r="J1639" s="104">
        <v>6</v>
      </c>
      <c r="K1639" s="104">
        <v>1.20906216005806</v>
      </c>
      <c r="L1639" s="104">
        <v>3.4095552913637288</v>
      </c>
      <c r="M1639" s="104">
        <v>14.34394055860799</v>
      </c>
    </row>
    <row r="1640" spans="1:13" s="81" customFormat="1" x14ac:dyDescent="0.25">
      <c r="A1640" s="79">
        <v>1637</v>
      </c>
      <c r="B1640" s="79">
        <v>105</v>
      </c>
      <c r="C1640" s="79">
        <v>105</v>
      </c>
      <c r="D1640" s="95"/>
      <c r="E1640" s="79">
        <v>2032.797267932074</v>
      </c>
      <c r="F1640" s="79">
        <v>88.73557958208626</v>
      </c>
      <c r="G1640" s="80">
        <v>48.764402078819657</v>
      </c>
      <c r="H1640" s="79">
        <v>-1.925675318418052</v>
      </c>
      <c r="I1640" s="80">
        <v>-4.7942562015232877</v>
      </c>
      <c r="J1640" s="104">
        <v>6</v>
      </c>
      <c r="K1640" s="104">
        <v>1.7132034794316111</v>
      </c>
      <c r="L1640" s="104">
        <v>4.8312338119971434</v>
      </c>
      <c r="M1640" s="104">
        <v>23.158903357813671</v>
      </c>
    </row>
    <row r="1641" spans="1:13" s="81" customFormat="1" x14ac:dyDescent="0.25">
      <c r="A1641" s="79">
        <v>1638</v>
      </c>
      <c r="B1641" s="79">
        <v>105</v>
      </c>
      <c r="C1641" s="79">
        <v>105</v>
      </c>
      <c r="D1641" s="95"/>
      <c r="E1641" s="79">
        <v>2032.797267932074</v>
      </c>
      <c r="F1641" s="79">
        <v>88.716424013750398</v>
      </c>
      <c r="G1641" s="80">
        <v>49.123281087939503</v>
      </c>
      <c r="H1641" s="79">
        <v>-1.925675318418052</v>
      </c>
      <c r="I1641" s="80">
        <v>-4.7942562015232877</v>
      </c>
      <c r="J1641" s="104">
        <v>6</v>
      </c>
      <c r="K1641" s="104">
        <v>1.725811708814293</v>
      </c>
      <c r="L1641" s="104">
        <v>4.8667890188563057</v>
      </c>
      <c r="M1641" s="104">
        <v>23.37632447265014</v>
      </c>
    </row>
    <row r="1642" spans="1:13" s="81" customFormat="1" x14ac:dyDescent="0.25">
      <c r="A1642" s="79">
        <v>1639</v>
      </c>
      <c r="B1642" s="79">
        <v>105</v>
      </c>
      <c r="C1642" s="79">
        <v>105</v>
      </c>
      <c r="D1642" s="95"/>
      <c r="E1642" s="79">
        <v>2032.797267932074</v>
      </c>
      <c r="F1642" s="79">
        <v>88.697268445414537</v>
      </c>
      <c r="G1642" s="80">
        <v>33.315855385054</v>
      </c>
      <c r="H1642" s="79">
        <v>0</v>
      </c>
      <c r="I1642" s="80">
        <v>-6.7199315199413396</v>
      </c>
      <c r="J1642" s="104">
        <v>6</v>
      </c>
      <c r="K1642" s="104">
        <v>1.1704611752166989</v>
      </c>
      <c r="L1642" s="104">
        <v>3.3007005141110901</v>
      </c>
      <c r="M1642" s="104">
        <v>13.65923888580908</v>
      </c>
    </row>
    <row r="1643" spans="1:13" s="81" customFormat="1" x14ac:dyDescent="0.25">
      <c r="A1643" s="79">
        <v>1640</v>
      </c>
      <c r="B1643" s="79">
        <v>104</v>
      </c>
      <c r="C1643" s="79">
        <v>104</v>
      </c>
      <c r="D1643" s="95"/>
      <c r="E1643" s="79">
        <v>2013.437293951768</v>
      </c>
      <c r="F1643" s="79">
        <v>88.868728990196246</v>
      </c>
      <c r="G1643" s="80">
        <v>36.036669114887786</v>
      </c>
      <c r="H1643" s="79">
        <v>0</v>
      </c>
      <c r="I1643" s="80">
        <v>-6.7199315199413396</v>
      </c>
      <c r="J1643" s="104">
        <v>6</v>
      </c>
      <c r="K1643" s="104">
        <v>1.2660495009240931</v>
      </c>
      <c r="L1643" s="104">
        <v>3.5702595926059408</v>
      </c>
      <c r="M1643" s="104">
        <v>15.43378145104737</v>
      </c>
    </row>
    <row r="1644" spans="1:13" s="81" customFormat="1" x14ac:dyDescent="0.25">
      <c r="A1644" s="79">
        <v>1641</v>
      </c>
      <c r="B1644" s="79">
        <v>104</v>
      </c>
      <c r="C1644" s="79">
        <v>104</v>
      </c>
      <c r="D1644" s="95"/>
      <c r="E1644" s="79">
        <v>2013.437293951768</v>
      </c>
      <c r="F1644" s="79">
        <v>89.100355770832294</v>
      </c>
      <c r="G1644" s="80">
        <v>37.308381372665664</v>
      </c>
      <c r="H1644" s="79">
        <v>-0.72156356599881277</v>
      </c>
      <c r="I1644" s="80">
        <v>-5.9983679539425268</v>
      </c>
      <c r="J1644" s="104">
        <v>6</v>
      </c>
      <c r="K1644" s="104">
        <v>1.3107276220941091</v>
      </c>
      <c r="L1644" s="104">
        <v>3.6962518943053859</v>
      </c>
      <c r="M1644" s="104">
        <v>16.221263159582371</v>
      </c>
    </row>
    <row r="1645" spans="1:13" s="81" customFormat="1" x14ac:dyDescent="0.25">
      <c r="A1645" s="79">
        <v>1642</v>
      </c>
      <c r="B1645" s="79">
        <v>103</v>
      </c>
      <c r="C1645" s="79">
        <v>103</v>
      </c>
      <c r="D1645" s="95"/>
      <c r="E1645" s="79">
        <v>1994.0773199714631</v>
      </c>
      <c r="F1645" s="79">
        <v>89.13457011641222</v>
      </c>
      <c r="G1645" s="80">
        <v>28.257543602334522</v>
      </c>
      <c r="H1645" s="79">
        <v>-6.9799259057586056</v>
      </c>
      <c r="I1645" s="80">
        <v>0.25999438581726692</v>
      </c>
      <c r="J1645" s="104">
        <v>6</v>
      </c>
      <c r="K1645" s="104">
        <v>0.99275126846550177</v>
      </c>
      <c r="L1645" s="104">
        <v>2.7995585770727152</v>
      </c>
      <c r="M1645" s="104">
        <v>10.66119880599522</v>
      </c>
    </row>
    <row r="1646" spans="1:13" s="81" customFormat="1" x14ac:dyDescent="0.25">
      <c r="A1646" s="79">
        <v>1643</v>
      </c>
      <c r="B1646" s="79">
        <v>103</v>
      </c>
      <c r="C1646" s="79">
        <v>103</v>
      </c>
      <c r="D1646" s="95"/>
      <c r="E1646" s="79">
        <v>1994.0773199714631</v>
      </c>
      <c r="F1646" s="79">
        <v>89.143095745215803</v>
      </c>
      <c r="G1646" s="80">
        <v>61.580859800839185</v>
      </c>
      <c r="H1646" s="79">
        <v>-11.06538654622052</v>
      </c>
      <c r="I1646" s="80">
        <v>4.3454550262791853</v>
      </c>
      <c r="J1646" s="104">
        <v>6</v>
      </c>
      <c r="K1646" s="104">
        <v>2.1634745588936699</v>
      </c>
      <c r="L1646" s="104">
        <v>6.1009982560801497</v>
      </c>
      <c r="M1646" s="104">
        <v>30.949079481647789</v>
      </c>
    </row>
    <row r="1647" spans="1:13" s="81" customFormat="1" x14ac:dyDescent="0.25">
      <c r="A1647" s="79">
        <v>1644</v>
      </c>
      <c r="B1647" s="79">
        <v>103.9882812499993</v>
      </c>
      <c r="C1647" s="79">
        <v>103.9882812499993</v>
      </c>
      <c r="D1647" s="95"/>
      <c r="E1647" s="79">
        <v>2013.210419256674</v>
      </c>
      <c r="F1647" s="79">
        <v>88.957989616194936</v>
      </c>
      <c r="G1647" s="80">
        <v>54.492212532491322</v>
      </c>
      <c r="H1647" s="79">
        <v>-12.10805195020902</v>
      </c>
      <c r="I1647" s="80">
        <v>5.3881204302676764</v>
      </c>
      <c r="J1647" s="104">
        <v>6</v>
      </c>
      <c r="K1647" s="104">
        <v>1.91443438518319</v>
      </c>
      <c r="L1647" s="104">
        <v>5.3987049662165969</v>
      </c>
      <c r="M1647" s="104">
        <v>26.678667317061411</v>
      </c>
    </row>
    <row r="1648" spans="1:13" s="81" customFormat="1" x14ac:dyDescent="0.25">
      <c r="A1648" s="79">
        <v>1645</v>
      </c>
      <c r="B1648" s="79">
        <v>104</v>
      </c>
      <c r="C1648" s="79">
        <v>104</v>
      </c>
      <c r="D1648" s="95"/>
      <c r="E1648" s="79">
        <v>2013.437293951768</v>
      </c>
      <c r="F1648" s="79">
        <v>88.955883965115319</v>
      </c>
      <c r="G1648" s="80">
        <v>53.454587591656974</v>
      </c>
      <c r="H1648" s="79">
        <v>-3.9254109239141588</v>
      </c>
      <c r="I1648" s="80">
        <v>-2.7945205960271808</v>
      </c>
      <c r="J1648" s="104">
        <v>6</v>
      </c>
      <c r="K1648" s="104">
        <v>1.877980279663571</v>
      </c>
      <c r="L1648" s="104">
        <v>5.2959043886512713</v>
      </c>
      <c r="M1648" s="104">
        <v>26.05621372173345</v>
      </c>
    </row>
    <row r="1649" spans="1:13" s="81" customFormat="1" x14ac:dyDescent="0.25">
      <c r="A1649" s="79">
        <v>1646</v>
      </c>
      <c r="B1649" s="79">
        <v>105</v>
      </c>
      <c r="C1649" s="79">
        <v>105</v>
      </c>
      <c r="D1649" s="95"/>
      <c r="E1649" s="79">
        <v>2032.797267932074</v>
      </c>
      <c r="F1649" s="79">
        <v>88.965989350316988</v>
      </c>
      <c r="G1649" s="80">
        <v>66.587875855534989</v>
      </c>
      <c r="H1649" s="79">
        <v>-2.414779516022989</v>
      </c>
      <c r="I1649" s="80">
        <v>-4.3051520039183524</v>
      </c>
      <c r="J1649" s="104">
        <v>6</v>
      </c>
      <c r="K1649" s="104">
        <v>2.339382330973184</v>
      </c>
      <c r="L1649" s="104">
        <v>6.5970581733443776</v>
      </c>
      <c r="M1649" s="104">
        <v>33.777993004946623</v>
      </c>
    </row>
    <row r="1650" spans="1:13" s="81" customFormat="1" x14ac:dyDescent="0.25">
      <c r="A1650" s="79">
        <v>1647</v>
      </c>
      <c r="B1650" s="79">
        <v>106</v>
      </c>
      <c r="C1650" s="79">
        <v>106</v>
      </c>
      <c r="D1650" s="95"/>
      <c r="E1650" s="79">
        <v>2052.15724191238</v>
      </c>
      <c r="F1650" s="79">
        <v>88.991515525039276</v>
      </c>
      <c r="G1650" s="80">
        <v>81.171673699025746</v>
      </c>
      <c r="H1650" s="79">
        <v>-10.83683999648261</v>
      </c>
      <c r="I1650" s="80">
        <v>4.1169084765412753</v>
      </c>
      <c r="J1650" s="104">
        <v>6</v>
      </c>
      <c r="K1650" s="104">
        <v>2.8517440568159702</v>
      </c>
      <c r="L1650" s="104">
        <v>8.041918240221035</v>
      </c>
      <c r="M1650" s="104">
        <v>42.153900242011368</v>
      </c>
    </row>
    <row r="1651" spans="1:13" s="81" customFormat="1" x14ac:dyDescent="0.25">
      <c r="A1651" s="79">
        <v>1648</v>
      </c>
      <c r="B1651" s="79">
        <v>107.9791259765618</v>
      </c>
      <c r="C1651" s="79">
        <v>107.9791259765618</v>
      </c>
      <c r="D1651" s="95"/>
      <c r="E1651" s="79">
        <v>2090.4730693223628</v>
      </c>
      <c r="F1651" s="79">
        <v>88.869549897518283</v>
      </c>
      <c r="G1651" s="80">
        <v>80.760003338128428</v>
      </c>
      <c r="H1651" s="79">
        <v>-10.83683999648261</v>
      </c>
      <c r="I1651" s="80">
        <v>4.1169084765412753</v>
      </c>
      <c r="J1651" s="104">
        <v>6</v>
      </c>
      <c r="K1651" s="104">
        <v>2.837281148124335</v>
      </c>
      <c r="L1651" s="104">
        <v>8.0011328377106228</v>
      </c>
      <c r="M1651" s="104">
        <v>41.827857257800353</v>
      </c>
    </row>
    <row r="1652" spans="1:13" s="81" customFormat="1" x14ac:dyDescent="0.25">
      <c r="A1652" s="79">
        <v>1649</v>
      </c>
      <c r="B1652" s="79">
        <v>109</v>
      </c>
      <c r="C1652" s="79">
        <v>109</v>
      </c>
      <c r="D1652" s="95"/>
      <c r="E1652" s="79">
        <v>2110.237163853295</v>
      </c>
      <c r="F1652" s="79">
        <v>88.772028052782346</v>
      </c>
      <c r="G1652" s="80">
        <v>81.788899648128933</v>
      </c>
      <c r="H1652" s="79">
        <v>-1.569455393716001</v>
      </c>
      <c r="I1652" s="80">
        <v>-5.1504761262253389</v>
      </c>
      <c r="J1652" s="104">
        <v>6</v>
      </c>
      <c r="K1652" s="104">
        <v>2.8734285971470479</v>
      </c>
      <c r="L1652" s="104">
        <v>8.1030686439546749</v>
      </c>
      <c r="M1652" s="104">
        <v>42.3659579434931</v>
      </c>
    </row>
    <row r="1653" spans="1:13" s="81" customFormat="1" x14ac:dyDescent="0.25">
      <c r="A1653" s="79">
        <v>1650</v>
      </c>
      <c r="B1653" s="79">
        <v>111</v>
      </c>
      <c r="C1653" s="79">
        <v>111</v>
      </c>
      <c r="D1653" s="95"/>
      <c r="E1653" s="79">
        <v>2148.957111813907</v>
      </c>
      <c r="F1653" s="79">
        <v>88.729711054434318</v>
      </c>
      <c r="G1653" s="80">
        <v>88.970232935919512</v>
      </c>
      <c r="H1653" s="79">
        <v>-1.361651338559664</v>
      </c>
      <c r="I1653" s="80">
        <v>-5.3582801813816756</v>
      </c>
      <c r="J1653" s="104">
        <v>6</v>
      </c>
      <c r="K1653" s="104">
        <v>3.1257250398618579</v>
      </c>
      <c r="L1653" s="104">
        <v>8.8145446124104385</v>
      </c>
      <c r="M1653" s="104">
        <v>46.356577616564643</v>
      </c>
    </row>
    <row r="1654" spans="1:13" s="81" customFormat="1" x14ac:dyDescent="0.25">
      <c r="A1654" s="79">
        <v>1651</v>
      </c>
      <c r="B1654" s="79">
        <v>112</v>
      </c>
      <c r="C1654" s="79">
        <v>112</v>
      </c>
      <c r="D1654" s="95"/>
      <c r="E1654" s="79">
        <v>2168.3170857942118</v>
      </c>
      <c r="F1654" s="79">
        <v>88.717124308355636</v>
      </c>
      <c r="G1654" s="80">
        <v>71.42846816696219</v>
      </c>
      <c r="H1654" s="79">
        <v>-9.8714908164797759</v>
      </c>
      <c r="I1654" s="80">
        <v>3.1515592965384358</v>
      </c>
      <c r="J1654" s="104">
        <v>6</v>
      </c>
      <c r="K1654" s="104">
        <v>2.5094432614249271</v>
      </c>
      <c r="L1654" s="104">
        <v>7.0766299972182916</v>
      </c>
      <c r="M1654" s="104">
        <v>36.178672002222463</v>
      </c>
    </row>
    <row r="1655" spans="1:13" s="81" customFormat="1" x14ac:dyDescent="0.25">
      <c r="A1655" s="79">
        <v>1652</v>
      </c>
      <c r="B1655" s="79">
        <v>113</v>
      </c>
      <c r="C1655" s="79">
        <v>113</v>
      </c>
      <c r="D1655" s="95"/>
      <c r="E1655" s="79">
        <v>2187.6770597745181</v>
      </c>
      <c r="F1655" s="79">
        <v>88.75726022682845</v>
      </c>
      <c r="G1655" s="80">
        <v>78.181140542596395</v>
      </c>
      <c r="H1655" s="79">
        <v>-9.2272844407815686</v>
      </c>
      <c r="I1655" s="80">
        <v>2.507352920840229</v>
      </c>
      <c r="J1655" s="104">
        <v>6</v>
      </c>
      <c r="K1655" s="104">
        <v>2.746679879044053</v>
      </c>
      <c r="L1655" s="104">
        <v>7.745637258904229</v>
      </c>
      <c r="M1655" s="104">
        <v>40.051672297367887</v>
      </c>
    </row>
    <row r="1656" spans="1:13" s="81" customFormat="1" x14ac:dyDescent="0.25">
      <c r="A1656" s="79">
        <v>1653</v>
      </c>
      <c r="B1656" s="79">
        <v>114</v>
      </c>
      <c r="C1656" s="79">
        <v>114</v>
      </c>
      <c r="D1656" s="95"/>
      <c r="E1656" s="79">
        <v>2207.0370337548229</v>
      </c>
      <c r="F1656" s="79">
        <v>88.686537201069314</v>
      </c>
      <c r="G1656" s="80">
        <v>76.624974784995231</v>
      </c>
      <c r="H1656" s="79">
        <v>-9.2272844407815686</v>
      </c>
      <c r="I1656" s="80">
        <v>2.507352920840229</v>
      </c>
      <c r="J1656" s="104">
        <v>6</v>
      </c>
      <c r="K1656" s="104">
        <v>2.692008264570334</v>
      </c>
      <c r="L1656" s="104">
        <v>7.5914633060883414</v>
      </c>
      <c r="M1656" s="104">
        <v>39.078489959441207</v>
      </c>
    </row>
    <row r="1657" spans="1:13" s="81" customFormat="1" x14ac:dyDescent="0.25">
      <c r="A1657" s="79">
        <v>1654</v>
      </c>
      <c r="B1657" s="79">
        <v>115</v>
      </c>
      <c r="C1657" s="79">
        <v>115</v>
      </c>
      <c r="D1657" s="95"/>
      <c r="E1657" s="79">
        <v>2226.3970077351282</v>
      </c>
      <c r="F1657" s="79">
        <v>88.68261674845354</v>
      </c>
      <c r="G1657" s="80">
        <v>83.649371041429305</v>
      </c>
      <c r="H1657" s="79">
        <v>0</v>
      </c>
      <c r="I1657" s="80">
        <v>-6.7199315199413396</v>
      </c>
      <c r="J1657" s="104">
        <v>6</v>
      </c>
      <c r="K1657" s="104">
        <v>2.9387911552531292</v>
      </c>
      <c r="L1657" s="104">
        <v>8.2873910578138226</v>
      </c>
      <c r="M1657" s="104">
        <v>43.08142821658425</v>
      </c>
    </row>
    <row r="1658" spans="1:13" s="81" customFormat="1" x14ac:dyDescent="0.25">
      <c r="A1658" s="79">
        <v>1655</v>
      </c>
      <c r="B1658" s="79">
        <v>116</v>
      </c>
      <c r="C1658" s="79">
        <v>116</v>
      </c>
      <c r="D1658" s="95"/>
      <c r="E1658" s="79">
        <v>2245.756981715434</v>
      </c>
      <c r="F1658" s="79">
        <v>88.720421775857005</v>
      </c>
      <c r="G1658" s="80">
        <v>64.359299891824278</v>
      </c>
      <c r="H1658" s="79">
        <v>-12.672715303953639</v>
      </c>
      <c r="I1658" s="80">
        <v>5.9527837840122997</v>
      </c>
      <c r="J1658" s="104">
        <v>6</v>
      </c>
      <c r="K1658" s="104">
        <v>2.2610874286992741</v>
      </c>
      <c r="L1658" s="104">
        <v>6.3762665489319534</v>
      </c>
      <c r="M1658" s="104">
        <v>31.684961188297979</v>
      </c>
    </row>
    <row r="1659" spans="1:13" s="81" customFormat="1" x14ac:dyDescent="0.25">
      <c r="A1659" s="79">
        <v>1656</v>
      </c>
      <c r="B1659" s="79">
        <v>116</v>
      </c>
      <c r="C1659" s="79">
        <v>116</v>
      </c>
      <c r="D1659" s="95"/>
      <c r="E1659" s="79">
        <v>2245.756981715434</v>
      </c>
      <c r="F1659" s="79">
        <v>88.529966744548361</v>
      </c>
      <c r="G1659" s="80">
        <v>74.401607969787847</v>
      </c>
      <c r="H1659" s="79">
        <v>-9.8714908164797759</v>
      </c>
      <c r="I1659" s="80">
        <v>3.1515592965384358</v>
      </c>
      <c r="J1659" s="104">
        <v>6</v>
      </c>
      <c r="K1659" s="104">
        <v>2.6138963714375252</v>
      </c>
      <c r="L1659" s="104">
        <v>7.3711877674538204</v>
      </c>
      <c r="M1659" s="104">
        <v>37.63062121564505</v>
      </c>
    </row>
    <row r="1660" spans="1:13" s="81" customFormat="1" x14ac:dyDescent="0.25">
      <c r="A1660" s="79">
        <v>1657</v>
      </c>
      <c r="B1660" s="79">
        <v>117.4284667968744</v>
      </c>
      <c r="C1660" s="79">
        <v>117.4284667968744</v>
      </c>
      <c r="D1660" s="95"/>
      <c r="E1660" s="79">
        <v>2273.412061734653</v>
      </c>
      <c r="F1660" s="79">
        <v>88.387798540307116</v>
      </c>
      <c r="G1660" s="80">
        <v>85.600460886797791</v>
      </c>
      <c r="H1660" s="79">
        <v>0</v>
      </c>
      <c r="I1660" s="80">
        <v>-6.7199315199413396</v>
      </c>
      <c r="J1660" s="104">
        <v>6</v>
      </c>
      <c r="K1660" s="104">
        <v>3.0073373440563098</v>
      </c>
      <c r="L1660" s="104">
        <v>8.4806913102387949</v>
      </c>
      <c r="M1660" s="104">
        <v>44.036680900043933</v>
      </c>
    </row>
    <row r="1661" spans="1:13" s="81" customFormat="1" x14ac:dyDescent="0.25">
      <c r="A1661" s="79">
        <v>1658</v>
      </c>
      <c r="B1661" s="79">
        <v>118</v>
      </c>
      <c r="C1661" s="79">
        <v>118</v>
      </c>
      <c r="D1661" s="95"/>
      <c r="E1661" s="79">
        <v>2284.4769296760451</v>
      </c>
      <c r="F1661" s="79">
        <v>88.191267791760481</v>
      </c>
      <c r="G1661" s="80">
        <v>77.145015839327058</v>
      </c>
      <c r="H1661" s="79">
        <v>-0.67342599243005929</v>
      </c>
      <c r="I1661" s="80">
        <v>-6.0465055275112807</v>
      </c>
      <c r="J1661" s="104">
        <v>6</v>
      </c>
      <c r="K1661" s="104">
        <v>2.7102784802553028</v>
      </c>
      <c r="L1661" s="104">
        <v>7.6429853143199544</v>
      </c>
      <c r="M1661" s="104">
        <v>39.080759693639983</v>
      </c>
    </row>
    <row r="1662" spans="1:13" s="81" customFormat="1" x14ac:dyDescent="0.25">
      <c r="A1662" s="79">
        <v>1659</v>
      </c>
      <c r="B1662" s="79">
        <v>119</v>
      </c>
      <c r="C1662" s="79">
        <v>119</v>
      </c>
      <c r="D1662" s="95"/>
      <c r="E1662" s="79">
        <v>2303.8369036563499</v>
      </c>
      <c r="F1662" s="79">
        <v>87.980519226253776</v>
      </c>
      <c r="G1662" s="80">
        <v>76.205796834534695</v>
      </c>
      <c r="H1662" s="79">
        <v>-9.2272844407815686</v>
      </c>
      <c r="I1662" s="80">
        <v>2.507352920840229</v>
      </c>
      <c r="J1662" s="104">
        <v>6</v>
      </c>
      <c r="K1662" s="104">
        <v>2.6772815973168478</v>
      </c>
      <c r="L1662" s="104">
        <v>7.549934104433512</v>
      </c>
      <c r="M1662" s="104">
        <v>38.447688451193692</v>
      </c>
    </row>
    <row r="1663" spans="1:13" s="81" customFormat="1" x14ac:dyDescent="0.25">
      <c r="A1663" s="79">
        <v>1660</v>
      </c>
      <c r="B1663" s="79">
        <v>119.4083251953119</v>
      </c>
      <c r="C1663" s="79">
        <v>119.4083251953119</v>
      </c>
      <c r="D1663" s="95"/>
      <c r="E1663" s="79">
        <v>2311.7420688130928</v>
      </c>
      <c r="F1663" s="79">
        <v>88.031390004479121</v>
      </c>
      <c r="G1663" s="80">
        <v>85.004026684893432</v>
      </c>
      <c r="H1663" s="79">
        <v>-6.8907719578906557</v>
      </c>
      <c r="I1663" s="80">
        <v>0.170840437949316</v>
      </c>
      <c r="J1663" s="104">
        <v>6</v>
      </c>
      <c r="K1663" s="104">
        <v>2.9863832647198509</v>
      </c>
      <c r="L1663" s="104">
        <v>8.4216008065099786</v>
      </c>
      <c r="M1663" s="104">
        <v>43.5422935413186</v>
      </c>
    </row>
    <row r="1664" spans="1:13" s="81" customFormat="1" x14ac:dyDescent="0.25">
      <c r="A1664" s="79">
        <v>1661</v>
      </c>
      <c r="B1664" s="79">
        <v>121</v>
      </c>
      <c r="C1664" s="79">
        <v>121</v>
      </c>
      <c r="D1664" s="95"/>
      <c r="E1664" s="79">
        <v>2342.556851616961</v>
      </c>
      <c r="F1664" s="79">
        <v>88.169048210549988</v>
      </c>
      <c r="G1664" s="80">
        <v>98.977716140191617</v>
      </c>
      <c r="H1664" s="79">
        <v>-9.9155097869111781</v>
      </c>
      <c r="I1664" s="80">
        <v>3.195578266969838</v>
      </c>
      <c r="J1664" s="104">
        <v>6</v>
      </c>
      <c r="K1664" s="104">
        <v>3.4773105062067651</v>
      </c>
      <c r="L1664" s="104">
        <v>9.8060156275030774</v>
      </c>
      <c r="M1664" s="104">
        <v>51.415704015431437</v>
      </c>
    </row>
    <row r="1665" spans="1:13" s="81" customFormat="1" x14ac:dyDescent="0.25">
      <c r="A1665" s="79">
        <v>1662</v>
      </c>
      <c r="B1665" s="79">
        <v>122</v>
      </c>
      <c r="C1665" s="79">
        <v>122</v>
      </c>
      <c r="D1665" s="95"/>
      <c r="E1665" s="79">
        <v>2361.9168255972668</v>
      </c>
      <c r="F1665" s="79">
        <v>88.007313183346696</v>
      </c>
      <c r="G1665" s="80">
        <v>88.784762142413001</v>
      </c>
      <c r="H1665" s="79">
        <v>-6.8907719578906557</v>
      </c>
      <c r="I1665" s="80">
        <v>0.170840437949316</v>
      </c>
      <c r="J1665" s="104">
        <v>6</v>
      </c>
      <c r="K1665" s="104">
        <v>3.119209032380525</v>
      </c>
      <c r="L1665" s="104">
        <v>8.7961694713130818</v>
      </c>
      <c r="M1665" s="104">
        <v>45.514836488830809</v>
      </c>
    </row>
    <row r="1666" spans="1:13" s="81" customFormat="1" x14ac:dyDescent="0.25">
      <c r="A1666" s="79">
        <v>1663</v>
      </c>
      <c r="B1666" s="79">
        <v>122.9083251953119</v>
      </c>
      <c r="C1666" s="79">
        <v>122.9083251953119</v>
      </c>
      <c r="D1666" s="95"/>
      <c r="E1666" s="79">
        <v>2379.5019777441621</v>
      </c>
      <c r="F1666" s="79">
        <v>88.144971389417563</v>
      </c>
      <c r="G1666" s="80">
        <v>75.093208467272262</v>
      </c>
      <c r="H1666" s="79">
        <v>-11.47881957421289</v>
      </c>
      <c r="I1666" s="80">
        <v>4.7588880542715506</v>
      </c>
      <c r="J1666" s="104">
        <v>6</v>
      </c>
      <c r="K1666" s="104">
        <v>2.6381938574756361</v>
      </c>
      <c r="L1666" s="104">
        <v>7.4397066780812926</v>
      </c>
      <c r="M1666" s="104">
        <v>37.441785912218393</v>
      </c>
    </row>
    <row r="1667" spans="1:13" s="81" customFormat="1" x14ac:dyDescent="0.25">
      <c r="A1667" s="79">
        <v>1664</v>
      </c>
      <c r="B1667" s="79">
        <v>123</v>
      </c>
      <c r="C1667" s="79">
        <v>123</v>
      </c>
      <c r="D1667" s="95"/>
      <c r="E1667" s="79">
        <v>2381.2767995775721</v>
      </c>
      <c r="F1667" s="79">
        <v>88.171567819998216</v>
      </c>
      <c r="G1667" s="80">
        <v>81.032078806309542</v>
      </c>
      <c r="H1667" s="79">
        <v>-9.562497793635949E-2</v>
      </c>
      <c r="I1667" s="80">
        <v>-6.6243065420049803</v>
      </c>
      <c r="J1667" s="104">
        <v>6</v>
      </c>
      <c r="K1667" s="104">
        <v>2.8468397732460469</v>
      </c>
      <c r="L1667" s="104">
        <v>8.0280881605538514</v>
      </c>
      <c r="M1667" s="104">
        <v>40.924079015834373</v>
      </c>
    </row>
    <row r="1668" spans="1:13" s="81" customFormat="1" x14ac:dyDescent="0.25">
      <c r="A1668" s="79">
        <v>1665</v>
      </c>
      <c r="B1668" s="79">
        <v>124</v>
      </c>
      <c r="C1668" s="79">
        <v>124</v>
      </c>
      <c r="D1668" s="95"/>
      <c r="E1668" s="79">
        <v>2400.6367735578779</v>
      </c>
      <c r="F1668" s="79">
        <v>88.086347077181344</v>
      </c>
      <c r="G1668" s="80">
        <v>79.372599596032174</v>
      </c>
      <c r="H1668" s="79">
        <v>-2.2345766213755671</v>
      </c>
      <c r="I1668" s="80">
        <v>-4.4853548985657721</v>
      </c>
      <c r="J1668" s="104">
        <v>6</v>
      </c>
      <c r="K1668" s="104">
        <v>2.7885385240582412</v>
      </c>
      <c r="L1668" s="104">
        <v>7.8636786378442389</v>
      </c>
      <c r="M1668" s="104">
        <v>39.857597971223392</v>
      </c>
    </row>
    <row r="1669" spans="1:13" s="81" customFormat="1" x14ac:dyDescent="0.25">
      <c r="A1669" s="79">
        <v>1666</v>
      </c>
      <c r="B1669" s="79">
        <v>124</v>
      </c>
      <c r="C1669" s="79">
        <v>124</v>
      </c>
      <c r="D1669" s="95"/>
      <c r="E1669" s="79">
        <v>2400.6367735578779</v>
      </c>
      <c r="F1669" s="79">
        <v>88.030117456082436</v>
      </c>
      <c r="G1669" s="80">
        <v>79.357435828957051</v>
      </c>
      <c r="H1669" s="79">
        <v>-10.463395776458031</v>
      </c>
      <c r="I1669" s="80">
        <v>3.7434642565166909</v>
      </c>
      <c r="J1669" s="104">
        <v>6</v>
      </c>
      <c r="K1669" s="104">
        <v>2.7880057867046202</v>
      </c>
      <c r="L1669" s="104">
        <v>7.8621763185070286</v>
      </c>
      <c r="M1669" s="104">
        <v>39.848694885629882</v>
      </c>
    </row>
    <row r="1670" spans="1:13" s="81" customFormat="1" x14ac:dyDescent="0.25">
      <c r="A1670" s="79">
        <v>1667</v>
      </c>
      <c r="B1670" s="79">
        <v>125</v>
      </c>
      <c r="C1670" s="79">
        <v>125</v>
      </c>
      <c r="D1670" s="95"/>
      <c r="E1670" s="79">
        <v>2419.9967475381832</v>
      </c>
      <c r="F1670" s="79">
        <v>88.019316452629525</v>
      </c>
      <c r="G1670" s="80">
        <v>85.132465051716338</v>
      </c>
      <c r="H1670" s="79">
        <v>-7.5499136141330601</v>
      </c>
      <c r="I1670" s="80">
        <v>0.82998209419172042</v>
      </c>
      <c r="J1670" s="104">
        <v>6</v>
      </c>
      <c r="K1670" s="104">
        <v>2.9908955943610072</v>
      </c>
      <c r="L1670" s="104">
        <v>8.4343255760980398</v>
      </c>
      <c r="M1670" s="104">
        <v>43.129208848562193</v>
      </c>
    </row>
    <row r="1671" spans="1:13" s="81" customFormat="1" x14ac:dyDescent="0.25">
      <c r="A1671" s="79">
        <v>1668</v>
      </c>
      <c r="B1671" s="79">
        <v>125</v>
      </c>
      <c r="C1671" s="79">
        <v>125</v>
      </c>
      <c r="D1671" s="95"/>
      <c r="E1671" s="79">
        <v>2419.9967475381832</v>
      </c>
      <c r="F1671" s="79">
        <v>88.069260883721057</v>
      </c>
      <c r="G1671" s="80">
        <v>67.976834981858588</v>
      </c>
      <c r="H1671" s="79">
        <v>-12.14908281421963</v>
      </c>
      <c r="I1671" s="80">
        <v>5.4291512942782871</v>
      </c>
      <c r="J1671" s="104">
        <v>6</v>
      </c>
      <c r="K1671" s="104">
        <v>2.38817959919683</v>
      </c>
      <c r="L1671" s="104">
        <v>6.7346664697350596</v>
      </c>
      <c r="M1671" s="104">
        <v>33.000648006570827</v>
      </c>
    </row>
    <row r="1672" spans="1:13" s="81" customFormat="1" x14ac:dyDescent="0.25">
      <c r="A1672" s="79">
        <v>1669</v>
      </c>
      <c r="B1672" s="79">
        <v>125.3735351562495</v>
      </c>
      <c r="C1672" s="79">
        <v>125.3735351562495</v>
      </c>
      <c r="D1672" s="95"/>
      <c r="E1672" s="79">
        <v>2427.2283784439019</v>
      </c>
      <c r="F1672" s="79">
        <v>88.10933894200322</v>
      </c>
      <c r="G1672" s="80">
        <v>87.430662374690314</v>
      </c>
      <c r="H1672" s="79">
        <v>-6.8907719578906557</v>
      </c>
      <c r="I1672" s="80">
        <v>0.170840437949316</v>
      </c>
      <c r="J1672" s="104">
        <v>6</v>
      </c>
      <c r="K1672" s="104">
        <v>3.071636452082906</v>
      </c>
      <c r="L1672" s="104">
        <v>8.6620147948737927</v>
      </c>
      <c r="M1672" s="104">
        <v>44.429091708606506</v>
      </c>
    </row>
    <row r="1673" spans="1:13" s="81" customFormat="1" x14ac:dyDescent="0.25">
      <c r="A1673" s="79">
        <v>1670</v>
      </c>
      <c r="B1673" s="79">
        <v>126</v>
      </c>
      <c r="C1673" s="79">
        <v>126</v>
      </c>
      <c r="D1673" s="95"/>
      <c r="E1673" s="79">
        <v>2439.356721518488</v>
      </c>
      <c r="F1673" s="79">
        <v>88.151640621777119</v>
      </c>
      <c r="G1673" s="80">
        <v>74.953269405258325</v>
      </c>
      <c r="H1673" s="79">
        <v>-2.924961125861381</v>
      </c>
      <c r="I1673" s="80">
        <v>-3.7949703940799582</v>
      </c>
      <c r="J1673" s="104">
        <v>6</v>
      </c>
      <c r="K1673" s="104">
        <v>2.6332774824616831</v>
      </c>
      <c r="L1673" s="104">
        <v>7.4258425005419459</v>
      </c>
      <c r="M1673" s="104">
        <v>37.051495129313423</v>
      </c>
    </row>
    <row r="1674" spans="1:13" s="81" customFormat="1" x14ac:dyDescent="0.25">
      <c r="A1674" s="79">
        <v>1671</v>
      </c>
      <c r="B1674" s="79">
        <v>126</v>
      </c>
      <c r="C1674" s="79">
        <v>126</v>
      </c>
      <c r="D1674" s="95"/>
      <c r="E1674" s="79">
        <v>2439.356721518488</v>
      </c>
      <c r="F1674" s="79">
        <v>88.178237052357773</v>
      </c>
      <c r="G1674" s="80">
        <v>80.920005465513597</v>
      </c>
      <c r="H1674" s="79">
        <v>-1.909537328106522</v>
      </c>
      <c r="I1674" s="80">
        <v>-4.8103941918348179</v>
      </c>
      <c r="J1674" s="104">
        <v>6</v>
      </c>
      <c r="K1674" s="104">
        <v>2.8429023838960701</v>
      </c>
      <c r="L1674" s="104">
        <v>8.0169847225869155</v>
      </c>
      <c r="M1674" s="104">
        <v>40.569288249468393</v>
      </c>
    </row>
    <row r="1675" spans="1:13" s="81" customFormat="1" x14ac:dyDescent="0.25">
      <c r="A1675" s="79">
        <v>1672</v>
      </c>
      <c r="B1675" s="79">
        <v>126.6411132812505</v>
      </c>
      <c r="C1675" s="79">
        <v>126.6411132812505</v>
      </c>
      <c r="D1675" s="95"/>
      <c r="E1675" s="79">
        <v>2451.7686579619258</v>
      </c>
      <c r="F1675" s="79">
        <v>88.099931155091298</v>
      </c>
      <c r="G1675" s="80">
        <v>72.472108385127029</v>
      </c>
      <c r="H1675" s="79">
        <v>-12.597366094915859</v>
      </c>
      <c r="I1675" s="80">
        <v>5.8774345749745249</v>
      </c>
      <c r="J1675" s="104">
        <v>6</v>
      </c>
      <c r="K1675" s="104">
        <v>2.5461086972103351</v>
      </c>
      <c r="L1675" s="104">
        <v>7.1800265261331448</v>
      </c>
      <c r="M1675" s="104">
        <v>35.510937614972782</v>
      </c>
    </row>
    <row r="1676" spans="1:13" s="81" customFormat="1" x14ac:dyDescent="0.25">
      <c r="A1676" s="79">
        <v>1673</v>
      </c>
      <c r="B1676" s="79">
        <v>126</v>
      </c>
      <c r="C1676" s="79">
        <v>126</v>
      </c>
      <c r="D1676" s="95"/>
      <c r="E1676" s="79">
        <v>2439.356721518488</v>
      </c>
      <c r="F1676" s="79">
        <v>88.107277566449369</v>
      </c>
      <c r="G1676" s="80">
        <v>57.482275077738102</v>
      </c>
      <c r="H1676" s="79">
        <v>-12.479269372265669</v>
      </c>
      <c r="I1676" s="80">
        <v>5.7593378523243279</v>
      </c>
      <c r="J1676" s="104">
        <v>6</v>
      </c>
      <c r="K1676" s="104">
        <v>2.019482029322353</v>
      </c>
      <c r="L1676" s="104">
        <v>5.6949393226890361</v>
      </c>
      <c r="M1676" s="104">
        <v>26.554966345705001</v>
      </c>
    </row>
    <row r="1677" spans="1:13" s="81" customFormat="1" x14ac:dyDescent="0.25">
      <c r="A1677" s="79">
        <v>1674</v>
      </c>
      <c r="B1677" s="79">
        <v>126</v>
      </c>
      <c r="C1677" s="79">
        <v>126</v>
      </c>
      <c r="D1677" s="95"/>
      <c r="E1677" s="79">
        <v>2439.356721518488</v>
      </c>
      <c r="F1677" s="79">
        <v>88.070641803503065</v>
      </c>
      <c r="G1677" s="80">
        <v>76.853939590887393</v>
      </c>
      <c r="H1677" s="79">
        <v>-2.2807547501631711</v>
      </c>
      <c r="I1677" s="80">
        <v>-4.439176769778169</v>
      </c>
      <c r="J1677" s="104">
        <v>6</v>
      </c>
      <c r="K1677" s="104">
        <v>2.70005231484881</v>
      </c>
      <c r="L1677" s="104">
        <v>7.6141475278736426</v>
      </c>
      <c r="M1677" s="104">
        <v>38.175771267612483</v>
      </c>
    </row>
    <row r="1678" spans="1:13" s="81" customFormat="1" x14ac:dyDescent="0.25">
      <c r="A1678" s="79">
        <v>1675</v>
      </c>
      <c r="B1678" s="79">
        <v>126.151489257813</v>
      </c>
      <c r="C1678" s="79">
        <v>126.151489257813</v>
      </c>
      <c r="D1678" s="95"/>
      <c r="E1678" s="79">
        <v>2442.2895496080441</v>
      </c>
      <c r="F1678" s="79">
        <v>88.142666851729714</v>
      </c>
      <c r="G1678" s="80">
        <v>69.810521547431975</v>
      </c>
      <c r="H1678" s="79">
        <v>-4.0221082737560998</v>
      </c>
      <c r="I1678" s="80">
        <v>-2.6978232461852398</v>
      </c>
      <c r="J1678" s="104">
        <v>6</v>
      </c>
      <c r="K1678" s="104">
        <v>2.452601145866256</v>
      </c>
      <c r="L1678" s="104">
        <v>6.9163352313428428</v>
      </c>
      <c r="M1678" s="104">
        <v>33.976044255751113</v>
      </c>
    </row>
    <row r="1679" spans="1:13" s="81" customFormat="1" x14ac:dyDescent="0.25">
      <c r="A1679" s="79">
        <v>1676</v>
      </c>
      <c r="B1679" s="79">
        <v>126</v>
      </c>
      <c r="C1679" s="79">
        <v>126</v>
      </c>
      <c r="D1679" s="95"/>
      <c r="E1679" s="79">
        <v>2439.356721518488</v>
      </c>
      <c r="F1679" s="79">
        <v>88.155464413686531</v>
      </c>
      <c r="G1679" s="80">
        <v>67.820473864391147</v>
      </c>
      <c r="H1679" s="79">
        <v>-3.595224365868118</v>
      </c>
      <c r="I1679" s="80">
        <v>-3.1247071540732212</v>
      </c>
      <c r="J1679" s="104">
        <v>6</v>
      </c>
      <c r="K1679" s="104">
        <v>2.382686280319259</v>
      </c>
      <c r="L1679" s="104">
        <v>6.7191753105003098</v>
      </c>
      <c r="M1679" s="104">
        <v>32.801461950187687</v>
      </c>
    </row>
    <row r="1680" spans="1:13" s="81" customFormat="1" x14ac:dyDescent="0.25">
      <c r="A1680" s="79">
        <v>1677</v>
      </c>
      <c r="B1680" s="79">
        <v>126</v>
      </c>
      <c r="C1680" s="79">
        <v>126</v>
      </c>
      <c r="D1680" s="95"/>
      <c r="E1680" s="79">
        <v>2439.356721518488</v>
      </c>
      <c r="F1680" s="79">
        <v>88.141188567889373</v>
      </c>
      <c r="G1680" s="80">
        <v>71.46430416646065</v>
      </c>
      <c r="H1680" s="79">
        <v>-12.597366094915859</v>
      </c>
      <c r="I1680" s="80">
        <v>5.8774345749745249</v>
      </c>
      <c r="J1680" s="104">
        <v>6</v>
      </c>
      <c r="K1680" s="104">
        <v>2.5107022609494249</v>
      </c>
      <c r="L1680" s="104">
        <v>7.0801803758773776</v>
      </c>
      <c r="M1680" s="104">
        <v>34.978707693035211</v>
      </c>
    </row>
    <row r="1681" spans="1:13" s="81" customFormat="1" x14ac:dyDescent="0.25">
      <c r="A1681" s="79">
        <v>1678</v>
      </c>
      <c r="B1681" s="79">
        <v>126</v>
      </c>
      <c r="C1681" s="79">
        <v>126</v>
      </c>
      <c r="D1681" s="95"/>
      <c r="E1681" s="79">
        <v>2439.356721518488</v>
      </c>
      <c r="F1681" s="79">
        <v>88.142699467650843</v>
      </c>
      <c r="G1681" s="80">
        <v>70.954691933032393</v>
      </c>
      <c r="H1681" s="79">
        <v>-12.597366094915859</v>
      </c>
      <c r="I1681" s="80">
        <v>5.8774345749745249</v>
      </c>
      <c r="J1681" s="104">
        <v>6</v>
      </c>
      <c r="K1681" s="104">
        <v>2.4927984332749049</v>
      </c>
      <c r="L1681" s="104">
        <v>7.029691581835233</v>
      </c>
      <c r="M1681" s="104">
        <v>34.674971697828127</v>
      </c>
    </row>
    <row r="1682" spans="1:13" s="81" customFormat="1" x14ac:dyDescent="0.25">
      <c r="A1682" s="79">
        <v>1679</v>
      </c>
      <c r="B1682" s="79">
        <v>126</v>
      </c>
      <c r="C1682" s="79">
        <v>126</v>
      </c>
      <c r="D1682" s="95"/>
      <c r="E1682" s="79">
        <v>2439.356721518488</v>
      </c>
      <c r="F1682" s="79">
        <v>88.144210367412313</v>
      </c>
      <c r="G1682" s="80">
        <v>69.324867986959646</v>
      </c>
      <c r="H1682" s="79">
        <v>-3.0802405746212789</v>
      </c>
      <c r="I1682" s="80">
        <v>-3.6396909453200612</v>
      </c>
      <c r="J1682" s="104">
        <v>6</v>
      </c>
      <c r="K1682" s="104">
        <v>2.4355390404342092</v>
      </c>
      <c r="L1682" s="104">
        <v>6.8682200940244682</v>
      </c>
      <c r="M1682" s="104">
        <v>33.701903178191557</v>
      </c>
    </row>
    <row r="1683" spans="1:13" s="81" customFormat="1" x14ac:dyDescent="0.25">
      <c r="A1683" s="79">
        <v>1680</v>
      </c>
      <c r="B1683" s="79">
        <v>126</v>
      </c>
      <c r="C1683" s="79">
        <v>126</v>
      </c>
      <c r="D1683" s="95"/>
      <c r="E1683" s="79">
        <v>2439.356721518488</v>
      </c>
      <c r="F1683" s="79">
        <v>88.170642787098132</v>
      </c>
      <c r="G1683" s="80">
        <v>75.00071771847422</v>
      </c>
      <c r="H1683" s="79">
        <v>-1.9830934267265601</v>
      </c>
      <c r="I1683" s="80">
        <v>-4.7368380932147804</v>
      </c>
      <c r="J1683" s="104">
        <v>6</v>
      </c>
      <c r="K1683" s="104">
        <v>2.634944448769672</v>
      </c>
      <c r="L1683" s="104">
        <v>7.4305433455304746</v>
      </c>
      <c r="M1683" s="104">
        <v>37.079603680769942</v>
      </c>
    </row>
    <row r="1684" spans="1:13" s="81" customFormat="1" x14ac:dyDescent="0.25">
      <c r="A1684" s="79">
        <v>1681</v>
      </c>
      <c r="B1684" s="79">
        <v>126</v>
      </c>
      <c r="C1684" s="79">
        <v>126</v>
      </c>
      <c r="D1684" s="95"/>
      <c r="E1684" s="79">
        <v>2439.356721518488</v>
      </c>
      <c r="F1684" s="79">
        <v>88.197239217678785</v>
      </c>
      <c r="G1684" s="80">
        <v>54.131947520208875</v>
      </c>
      <c r="H1684" s="79">
        <v>-14.285552934621499</v>
      </c>
      <c r="I1684" s="80">
        <v>7.5656214146801579</v>
      </c>
      <c r="J1684" s="104">
        <v>6</v>
      </c>
      <c r="K1684" s="104">
        <v>1.9017774623819601</v>
      </c>
      <c r="L1684" s="104">
        <v>5.3630124439171274</v>
      </c>
      <c r="M1684" s="104">
        <v>24.50867388798439</v>
      </c>
    </row>
    <row r="1685" spans="1:13" s="81" customFormat="1" x14ac:dyDescent="0.25">
      <c r="A1685" s="79">
        <v>1682</v>
      </c>
      <c r="B1685" s="79">
        <v>125</v>
      </c>
      <c r="C1685" s="79">
        <v>125</v>
      </c>
      <c r="D1685" s="95"/>
      <c r="E1685" s="79">
        <v>2419.9967475381832</v>
      </c>
      <c r="F1685" s="79">
        <v>88.160603454732481</v>
      </c>
      <c r="G1685" s="80">
        <v>59.742443683861865</v>
      </c>
      <c r="H1685" s="79">
        <v>-4.1188568556021314</v>
      </c>
      <c r="I1685" s="80">
        <v>-2.6010746643392091</v>
      </c>
      <c r="J1685" s="104">
        <v>6</v>
      </c>
      <c r="K1685" s="104">
        <v>2.098886852411431</v>
      </c>
      <c r="L1685" s="104">
        <v>5.9188609238002368</v>
      </c>
      <c r="M1685" s="104">
        <v>28.03814589210749</v>
      </c>
    </row>
    <row r="1686" spans="1:13" s="81" customFormat="1" x14ac:dyDescent="0.25">
      <c r="A1686" s="79">
        <v>1683</v>
      </c>
      <c r="B1686" s="79">
        <v>125.3124999999996</v>
      </c>
      <c r="C1686" s="79">
        <v>125.3124999999996</v>
      </c>
      <c r="D1686" s="95"/>
      <c r="E1686" s="79">
        <v>2426.0467394070201</v>
      </c>
      <c r="F1686" s="79">
        <v>88.123967691786177</v>
      </c>
      <c r="G1686" s="80">
        <v>74.758159209111795</v>
      </c>
      <c r="H1686" s="79">
        <v>-1.9830934267265601</v>
      </c>
      <c r="I1686" s="80">
        <v>-4.7368380932147804</v>
      </c>
      <c r="J1686" s="104">
        <v>6</v>
      </c>
      <c r="K1686" s="104">
        <v>2.6264228210147831</v>
      </c>
      <c r="L1686" s="104">
        <v>7.4065123552616878</v>
      </c>
      <c r="M1686" s="104">
        <v>37.006562390359292</v>
      </c>
    </row>
    <row r="1687" spans="1:13" s="81" customFormat="1" x14ac:dyDescent="0.25">
      <c r="A1687" s="79">
        <v>1684</v>
      </c>
      <c r="B1687" s="79">
        <v>125</v>
      </c>
      <c r="C1687" s="79">
        <v>125</v>
      </c>
      <c r="D1687" s="95"/>
      <c r="E1687" s="79">
        <v>2419.9967475381832</v>
      </c>
      <c r="F1687" s="79">
        <v>88.150564122366831</v>
      </c>
      <c r="G1687" s="80">
        <v>58.027034073871405</v>
      </c>
      <c r="H1687" s="79">
        <v>-4.1188568556021314</v>
      </c>
      <c r="I1687" s="80">
        <v>-2.6010746643392091</v>
      </c>
      <c r="J1687" s="104">
        <v>6</v>
      </c>
      <c r="K1687" s="104">
        <v>2.038620642077591</v>
      </c>
      <c r="L1687" s="104">
        <v>5.7489102106588073</v>
      </c>
      <c r="M1687" s="104">
        <v>26.99610122763978</v>
      </c>
    </row>
    <row r="1688" spans="1:13" s="81" customFormat="1" x14ac:dyDescent="0.25">
      <c r="A1688" s="79">
        <v>1685</v>
      </c>
      <c r="B1688" s="79">
        <v>125</v>
      </c>
      <c r="C1688" s="79">
        <v>125</v>
      </c>
      <c r="D1688" s="95"/>
      <c r="E1688" s="79">
        <v>2419.9967475381832</v>
      </c>
      <c r="F1688" s="79">
        <v>88.113928359420527</v>
      </c>
      <c r="G1688" s="80">
        <v>86.797555591195703</v>
      </c>
      <c r="H1688" s="79">
        <v>-6.8907719578906557</v>
      </c>
      <c r="I1688" s="80">
        <v>0.170840437949316</v>
      </c>
      <c r="J1688" s="104">
        <v>6</v>
      </c>
      <c r="K1688" s="104">
        <v>3.0493939822053591</v>
      </c>
      <c r="L1688" s="104">
        <v>8.5992910298191116</v>
      </c>
      <c r="M1688" s="104">
        <v>44.09713072774089</v>
      </c>
    </row>
    <row r="1689" spans="1:13" s="81" customFormat="1" x14ac:dyDescent="0.25">
      <c r="A1689" s="79">
        <v>1686</v>
      </c>
      <c r="B1689" s="79">
        <v>126</v>
      </c>
      <c r="C1689" s="79">
        <v>126</v>
      </c>
      <c r="D1689" s="95"/>
      <c r="E1689" s="79">
        <v>2439.356721518488</v>
      </c>
      <c r="F1689" s="79">
        <v>88.156230039194426</v>
      </c>
      <c r="G1689" s="80">
        <v>85.424386375484474</v>
      </c>
      <c r="H1689" s="79">
        <v>-7.5499136141330601</v>
      </c>
      <c r="I1689" s="80">
        <v>0.82998209419172042</v>
      </c>
      <c r="J1689" s="104">
        <v>6</v>
      </c>
      <c r="K1689" s="104">
        <v>3.001151449170659</v>
      </c>
      <c r="L1689" s="104">
        <v>8.4632470866612586</v>
      </c>
      <c r="M1689" s="104">
        <v>43.202325195488562</v>
      </c>
    </row>
    <row r="1690" spans="1:13" s="81" customFormat="1" x14ac:dyDescent="0.25">
      <c r="A1690" s="79">
        <v>1687</v>
      </c>
      <c r="B1690" s="79">
        <v>126</v>
      </c>
      <c r="C1690" s="79">
        <v>126</v>
      </c>
      <c r="D1690" s="95"/>
      <c r="E1690" s="79">
        <v>2439.356721518488</v>
      </c>
      <c r="F1690" s="79">
        <v>88.145225763687108</v>
      </c>
      <c r="G1690" s="80">
        <v>67.928216077642659</v>
      </c>
      <c r="H1690" s="79">
        <v>-12.14908281421963</v>
      </c>
      <c r="I1690" s="80">
        <v>5.4291512942782871</v>
      </c>
      <c r="J1690" s="104">
        <v>6</v>
      </c>
      <c r="K1690" s="104">
        <v>2.3864715073856302</v>
      </c>
      <c r="L1690" s="104">
        <v>6.7298496508274752</v>
      </c>
      <c r="M1690" s="104">
        <v>32.866022159033022</v>
      </c>
    </row>
    <row r="1691" spans="1:13" s="81" customFormat="1" x14ac:dyDescent="0.25">
      <c r="A1691" s="79">
        <v>1688</v>
      </c>
      <c r="B1691" s="79">
        <v>126</v>
      </c>
      <c r="C1691" s="79">
        <v>126</v>
      </c>
      <c r="D1691" s="95"/>
      <c r="E1691" s="79">
        <v>2439.356721518488</v>
      </c>
      <c r="F1691" s="79">
        <v>88.13094991788995</v>
      </c>
      <c r="G1691" s="80">
        <v>67.454728855401072</v>
      </c>
      <c r="H1691" s="79">
        <v>-3.595224365868118</v>
      </c>
      <c r="I1691" s="80">
        <v>-3.1247071540732212</v>
      </c>
      <c r="J1691" s="104">
        <v>6</v>
      </c>
      <c r="K1691" s="104">
        <v>2.369836832868355</v>
      </c>
      <c r="L1691" s="104">
        <v>6.682939868688762</v>
      </c>
      <c r="M1691" s="104">
        <v>32.58222091674228</v>
      </c>
    </row>
    <row r="1692" spans="1:13" s="81" customFormat="1" x14ac:dyDescent="0.25">
      <c r="A1692" s="79">
        <v>1689</v>
      </c>
      <c r="B1692" s="79">
        <v>126</v>
      </c>
      <c r="C1692" s="79">
        <v>126</v>
      </c>
      <c r="D1692" s="95"/>
      <c r="E1692" s="79">
        <v>2439.356721518488</v>
      </c>
      <c r="F1692" s="79">
        <v>88.168043991727558</v>
      </c>
      <c r="G1692" s="80">
        <v>85.694879063655733</v>
      </c>
      <c r="H1692" s="79">
        <v>0</v>
      </c>
      <c r="I1692" s="80">
        <v>-6.7199315199413396</v>
      </c>
      <c r="J1692" s="104">
        <v>6</v>
      </c>
      <c r="K1692" s="104">
        <v>3.0106544676591618</v>
      </c>
      <c r="L1692" s="104">
        <v>8.4900455987988366</v>
      </c>
      <c r="M1692" s="104">
        <v>43.35982291484202</v>
      </c>
    </row>
    <row r="1693" spans="1:13" s="81" customFormat="1" x14ac:dyDescent="0.25">
      <c r="A1693" s="79">
        <v>1690</v>
      </c>
      <c r="B1693" s="79">
        <v>127</v>
      </c>
      <c r="C1693" s="79">
        <v>127</v>
      </c>
      <c r="D1693" s="95"/>
      <c r="E1693" s="79">
        <v>2458.7166954987938</v>
      </c>
      <c r="F1693" s="79">
        <v>88.210345671501457</v>
      </c>
      <c r="G1693" s="80">
        <v>87.823463588968835</v>
      </c>
      <c r="H1693" s="79">
        <v>-6.8907719578906557</v>
      </c>
      <c r="I1693" s="80">
        <v>0.170840437949316</v>
      </c>
      <c r="J1693" s="104">
        <v>6</v>
      </c>
      <c r="K1693" s="104">
        <v>3.085436445076549</v>
      </c>
      <c r="L1693" s="104">
        <v>8.700930775115868</v>
      </c>
      <c r="M1693" s="104">
        <v>44.498345644436533</v>
      </c>
    </row>
    <row r="1694" spans="1:13" s="81" customFormat="1" x14ac:dyDescent="0.25">
      <c r="A1694" s="79">
        <v>1691</v>
      </c>
      <c r="B1694" s="79">
        <v>127</v>
      </c>
      <c r="C1694" s="79">
        <v>127</v>
      </c>
      <c r="D1694" s="95"/>
      <c r="E1694" s="79">
        <v>2458.7166954987938</v>
      </c>
      <c r="F1694" s="79">
        <v>88.197155339404418</v>
      </c>
      <c r="G1694" s="80">
        <v>67.998125837292449</v>
      </c>
      <c r="H1694" s="79">
        <v>-12.14908281421963</v>
      </c>
      <c r="I1694" s="80">
        <v>5.4291512942782871</v>
      </c>
      <c r="J1694" s="104">
        <v>6</v>
      </c>
      <c r="K1694" s="104">
        <v>2.388927594989958</v>
      </c>
      <c r="L1694" s="104">
        <v>6.7367758178716803</v>
      </c>
      <c r="M1694" s="104">
        <v>32.799946674261527</v>
      </c>
    </row>
    <row r="1695" spans="1:13" s="81" customFormat="1" x14ac:dyDescent="0.25">
      <c r="A1695" s="79">
        <v>1692</v>
      </c>
      <c r="B1695" s="79">
        <v>127</v>
      </c>
      <c r="C1695" s="79">
        <v>127</v>
      </c>
      <c r="D1695" s="95"/>
      <c r="E1695" s="79">
        <v>2458.7166954987938</v>
      </c>
      <c r="F1695" s="79">
        <v>88.256172002902616</v>
      </c>
      <c r="G1695" s="80">
        <v>73.249137820145876</v>
      </c>
      <c r="H1695" s="79">
        <v>-11.47881957421289</v>
      </c>
      <c r="I1695" s="80">
        <v>4.7588880542715506</v>
      </c>
      <c r="J1695" s="104">
        <v>6</v>
      </c>
      <c r="K1695" s="104">
        <v>2.5734074945900991</v>
      </c>
      <c r="L1695" s="104">
        <v>7.257009134744079</v>
      </c>
      <c r="M1695" s="104">
        <v>35.934807822231328</v>
      </c>
    </row>
    <row r="1696" spans="1:13" s="81" customFormat="1" x14ac:dyDescent="0.25">
      <c r="A1696" s="79">
        <v>1693</v>
      </c>
      <c r="B1696" s="79">
        <v>127</v>
      </c>
      <c r="C1696" s="79">
        <v>127</v>
      </c>
      <c r="D1696" s="95"/>
      <c r="E1696" s="79">
        <v>2458.7166954987938</v>
      </c>
      <c r="F1696" s="79">
        <v>88.274003308538752</v>
      </c>
      <c r="G1696" s="80">
        <v>71.66520473469123</v>
      </c>
      <c r="H1696" s="79">
        <v>-4.0435076465643567</v>
      </c>
      <c r="I1696" s="80">
        <v>-2.676423873376983</v>
      </c>
      <c r="J1696" s="104">
        <v>6</v>
      </c>
      <c r="K1696" s="104">
        <v>2.5177603512333189</v>
      </c>
      <c r="L1696" s="104">
        <v>7.1000841904779586</v>
      </c>
      <c r="M1696" s="104">
        <v>34.991958807680618</v>
      </c>
    </row>
    <row r="1697" spans="1:13" s="81" customFormat="1" x14ac:dyDescent="0.25">
      <c r="A1697" s="79">
        <v>1694</v>
      </c>
      <c r="B1697" s="79">
        <v>127</v>
      </c>
      <c r="C1697" s="79">
        <v>127</v>
      </c>
      <c r="D1697" s="95"/>
      <c r="E1697" s="79">
        <v>2458.7166954987938</v>
      </c>
      <c r="F1697" s="79">
        <v>88.33360875720922</v>
      </c>
      <c r="G1697" s="80">
        <v>71.667101333001128</v>
      </c>
      <c r="H1697" s="79">
        <v>-4.0435076465643567</v>
      </c>
      <c r="I1697" s="80">
        <v>-2.676423873376983</v>
      </c>
      <c r="J1697" s="104">
        <v>6</v>
      </c>
      <c r="K1697" s="104">
        <v>2.5178269830115241</v>
      </c>
      <c r="L1697" s="104">
        <v>7.1002720920924967</v>
      </c>
      <c r="M1697" s="104">
        <v>34.993089199549878</v>
      </c>
    </row>
    <row r="1698" spans="1:13" s="81" customFormat="1" x14ac:dyDescent="0.25">
      <c r="A1698" s="79">
        <v>1695</v>
      </c>
      <c r="B1698" s="79">
        <v>127</v>
      </c>
      <c r="C1698" s="79">
        <v>127</v>
      </c>
      <c r="D1698" s="95"/>
      <c r="E1698" s="79">
        <v>2458.7166954987938</v>
      </c>
      <c r="F1698" s="79">
        <v>88.373176469457377</v>
      </c>
      <c r="G1698" s="80">
        <v>73.243433647329013</v>
      </c>
      <c r="H1698" s="79">
        <v>-11.47881957421289</v>
      </c>
      <c r="I1698" s="80">
        <v>4.7588880542715506</v>
      </c>
      <c r="J1698" s="104">
        <v>6</v>
      </c>
      <c r="K1698" s="104">
        <v>2.573207094127866</v>
      </c>
      <c r="L1698" s="104">
        <v>7.2564440054405814</v>
      </c>
      <c r="M1698" s="104">
        <v>35.931416646623063</v>
      </c>
    </row>
    <row r="1699" spans="1:13" s="81" customFormat="1" x14ac:dyDescent="0.25">
      <c r="A1699" s="79">
        <v>1696</v>
      </c>
      <c r="B1699" s="79">
        <v>127</v>
      </c>
      <c r="C1699" s="79">
        <v>127</v>
      </c>
      <c r="D1699" s="95"/>
      <c r="E1699" s="79">
        <v>2458.7166954987938</v>
      </c>
      <c r="F1699" s="79">
        <v>88.369189534949257</v>
      </c>
      <c r="G1699" s="80">
        <v>67.720810878340103</v>
      </c>
      <c r="H1699" s="79">
        <v>-3.595224365868118</v>
      </c>
      <c r="I1699" s="80">
        <v>-3.1247071540732212</v>
      </c>
      <c r="J1699" s="104">
        <v>6</v>
      </c>
      <c r="K1699" s="104">
        <v>2.3791848947348071</v>
      </c>
      <c r="L1699" s="104">
        <v>6.7093014031521561</v>
      </c>
      <c r="M1699" s="104">
        <v>32.63366048927405</v>
      </c>
    </row>
    <row r="1700" spans="1:13" s="81" customFormat="1" x14ac:dyDescent="0.25">
      <c r="A1700" s="79">
        <v>1697</v>
      </c>
      <c r="B1700" s="79">
        <v>127</v>
      </c>
      <c r="C1700" s="79">
        <v>127</v>
      </c>
      <c r="D1700" s="95"/>
      <c r="E1700" s="79">
        <v>2458.7166954987938</v>
      </c>
      <c r="F1700" s="79">
        <v>88.258692988767649</v>
      </c>
      <c r="G1700" s="80">
        <v>87.495782288440068</v>
      </c>
      <c r="H1700" s="79">
        <v>0</v>
      </c>
      <c r="I1700" s="80">
        <v>-6.7199315199413396</v>
      </c>
      <c r="J1700" s="104">
        <v>6</v>
      </c>
      <c r="K1700" s="104">
        <v>3.0739242615927211</v>
      </c>
      <c r="L1700" s="104">
        <v>8.668466417691473</v>
      </c>
      <c r="M1700" s="104">
        <v>44.30802686811149</v>
      </c>
    </row>
    <row r="1701" spans="1:13" s="81" customFormat="1" x14ac:dyDescent="0.25">
      <c r="A1701" s="79">
        <v>1698</v>
      </c>
      <c r="B1701" s="79">
        <v>128</v>
      </c>
      <c r="C1701" s="79">
        <v>128</v>
      </c>
      <c r="D1701" s="95"/>
      <c r="E1701" s="79">
        <v>2478.0766694790991</v>
      </c>
      <c r="F1701" s="79">
        <v>88.24550265667061</v>
      </c>
      <c r="G1701" s="80">
        <v>89.28011915083043</v>
      </c>
      <c r="H1701" s="79">
        <v>-6.8907719578906557</v>
      </c>
      <c r="I1701" s="80">
        <v>0.170840437949316</v>
      </c>
      <c r="J1701" s="104">
        <v>6</v>
      </c>
      <c r="K1701" s="104">
        <v>3.1366120418342218</v>
      </c>
      <c r="L1701" s="104">
        <v>8.8452459579725069</v>
      </c>
      <c r="M1701" s="104">
        <v>45.242460077936983</v>
      </c>
    </row>
    <row r="1702" spans="1:13" s="81" customFormat="1" x14ac:dyDescent="0.25">
      <c r="A1702" s="79">
        <v>1699</v>
      </c>
      <c r="B1702" s="79">
        <v>128</v>
      </c>
      <c r="C1702" s="79">
        <v>128</v>
      </c>
      <c r="D1702" s="95"/>
      <c r="E1702" s="79">
        <v>2478.0766694790991</v>
      </c>
      <c r="F1702" s="79">
        <v>88.325566540526935</v>
      </c>
      <c r="G1702" s="80">
        <v>69.482253575363785</v>
      </c>
      <c r="H1702" s="79">
        <v>-15.79950800248381</v>
      </c>
      <c r="I1702" s="80">
        <v>9.0795764825424712</v>
      </c>
      <c r="J1702" s="104">
        <v>6</v>
      </c>
      <c r="K1702" s="104">
        <v>2.4410683512874529</v>
      </c>
      <c r="L1702" s="104">
        <v>6.8838127506306179</v>
      </c>
      <c r="M1702" s="104">
        <v>33.578767783768228</v>
      </c>
    </row>
    <row r="1703" spans="1:13" s="81" customFormat="1" x14ac:dyDescent="0.25">
      <c r="A1703" s="79">
        <v>1700</v>
      </c>
      <c r="B1703" s="79">
        <v>128</v>
      </c>
      <c r="C1703" s="79">
        <v>128</v>
      </c>
      <c r="D1703" s="95"/>
      <c r="E1703" s="79">
        <v>2478.0766694790991</v>
      </c>
      <c r="F1703" s="79">
        <v>88.477837419978485</v>
      </c>
      <c r="G1703" s="80">
        <v>74.674702089376453</v>
      </c>
      <c r="H1703" s="79">
        <v>-11.47881957421289</v>
      </c>
      <c r="I1703" s="80">
        <v>4.7588880542715506</v>
      </c>
      <c r="J1703" s="104">
        <v>6</v>
      </c>
      <c r="K1703" s="104">
        <v>2.6234907840817181</v>
      </c>
      <c r="L1703" s="104">
        <v>7.3982440111104433</v>
      </c>
      <c r="M1703" s="104">
        <v>36.673610531417218</v>
      </c>
    </row>
    <row r="1704" spans="1:13" s="81" customFormat="1" x14ac:dyDescent="0.25">
      <c r="A1704" s="79">
        <v>1701</v>
      </c>
      <c r="B1704" s="79">
        <v>128</v>
      </c>
      <c r="C1704" s="79">
        <v>128</v>
      </c>
      <c r="D1704" s="95"/>
      <c r="E1704" s="79">
        <v>2478.0766694790991</v>
      </c>
      <c r="F1704" s="79">
        <v>88.568885205145662</v>
      </c>
      <c r="G1704" s="80">
        <v>73.093708528854023</v>
      </c>
      <c r="H1704" s="79">
        <v>-9.1489258179121666</v>
      </c>
      <c r="I1704" s="80">
        <v>2.428994297970827</v>
      </c>
      <c r="J1704" s="104">
        <v>6</v>
      </c>
      <c r="K1704" s="104">
        <v>2.5679469128686958</v>
      </c>
      <c r="L1704" s="104">
        <v>7.241610294289722</v>
      </c>
      <c r="M1704" s="104">
        <v>35.733987710381371</v>
      </c>
    </row>
    <row r="1705" spans="1:13" s="81" customFormat="1" x14ac:dyDescent="0.25">
      <c r="A1705" s="79">
        <v>1702</v>
      </c>
      <c r="B1705" s="79">
        <v>128</v>
      </c>
      <c r="C1705" s="79">
        <v>128</v>
      </c>
      <c r="D1705" s="95"/>
      <c r="E1705" s="79">
        <v>2478.0766694790991</v>
      </c>
      <c r="F1705" s="79">
        <v>88.648267881667863</v>
      </c>
      <c r="G1705" s="80">
        <v>73.408899157843408</v>
      </c>
      <c r="H1705" s="79">
        <v>0</v>
      </c>
      <c r="I1705" s="80">
        <v>-6.7199315199413396</v>
      </c>
      <c r="J1705" s="104">
        <v>6</v>
      </c>
      <c r="K1705" s="104">
        <v>2.5790202708767782</v>
      </c>
      <c r="L1705" s="104">
        <v>7.2728371638725138</v>
      </c>
      <c r="M1705" s="104">
        <v>35.921501322944557</v>
      </c>
    </row>
    <row r="1706" spans="1:13" s="81" customFormat="1" x14ac:dyDescent="0.25">
      <c r="A1706" s="79">
        <v>1703</v>
      </c>
      <c r="B1706" s="79">
        <v>127.798706054688</v>
      </c>
      <c r="C1706" s="79">
        <v>127.798706054688</v>
      </c>
      <c r="D1706" s="95"/>
      <c r="E1706" s="79">
        <v>2474.1796239354662</v>
      </c>
      <c r="F1706" s="79">
        <v>88.716363895994732</v>
      </c>
      <c r="G1706" s="80">
        <v>57.559219422747141</v>
      </c>
      <c r="H1706" s="79">
        <v>-6.2507780359869853</v>
      </c>
      <c r="I1706" s="80">
        <v>-0.4691534839543543</v>
      </c>
      <c r="J1706" s="104">
        <v>6</v>
      </c>
      <c r="K1706" s="104">
        <v>2.0221852577835371</v>
      </c>
      <c r="L1706" s="104">
        <v>5.7025624269495729</v>
      </c>
      <c r="M1706" s="104">
        <v>26.399181479721481</v>
      </c>
    </row>
    <row r="1707" spans="1:13" s="81" customFormat="1" x14ac:dyDescent="0.25">
      <c r="A1707" s="79">
        <v>1704</v>
      </c>
      <c r="B1707" s="79">
        <v>127</v>
      </c>
      <c r="C1707" s="79">
        <v>127</v>
      </c>
      <c r="D1707" s="95"/>
      <c r="E1707" s="79">
        <v>2458.7166954987938</v>
      </c>
      <c r="F1707" s="79">
        <v>88.633131614478032</v>
      </c>
      <c r="G1707" s="80">
        <v>60.413346571385674</v>
      </c>
      <c r="H1707" s="79">
        <v>-4.1188568556021314</v>
      </c>
      <c r="I1707" s="80">
        <v>-2.6010746643392091</v>
      </c>
      <c r="J1707" s="104">
        <v>6</v>
      </c>
      <c r="K1707" s="104">
        <v>2.1224571847085172</v>
      </c>
      <c r="L1707" s="104">
        <v>5.9853292608780171</v>
      </c>
      <c r="M1707" s="104">
        <v>28.225542846753179</v>
      </c>
    </row>
    <row r="1708" spans="1:13" s="81" customFormat="1" x14ac:dyDescent="0.25">
      <c r="A1708" s="79">
        <v>1705</v>
      </c>
      <c r="B1708" s="79">
        <v>127</v>
      </c>
      <c r="C1708" s="79">
        <v>127</v>
      </c>
      <c r="D1708" s="95"/>
      <c r="E1708" s="79">
        <v>2458.7166954987938</v>
      </c>
      <c r="F1708" s="79">
        <v>88.580389015632946</v>
      </c>
      <c r="G1708" s="80">
        <v>74.95185694037265</v>
      </c>
      <c r="H1708" s="79">
        <v>-2.924961125861381</v>
      </c>
      <c r="I1708" s="80">
        <v>-3.7949703940799582</v>
      </c>
      <c r="J1708" s="104">
        <v>6</v>
      </c>
      <c r="K1708" s="104">
        <v>2.6332278593830938</v>
      </c>
      <c r="L1708" s="104">
        <v>7.4257025634603249</v>
      </c>
      <c r="M1708" s="104">
        <v>36.945704895726848</v>
      </c>
    </row>
    <row r="1709" spans="1:13" s="81" customFormat="1" x14ac:dyDescent="0.25">
      <c r="A1709" s="79">
        <v>1706</v>
      </c>
      <c r="B1709" s="79">
        <v>127</v>
      </c>
      <c r="C1709" s="79">
        <v>127</v>
      </c>
      <c r="D1709" s="95"/>
      <c r="E1709" s="79">
        <v>2458.7166954987938</v>
      </c>
      <c r="F1709" s="79">
        <v>88.578182584846772</v>
      </c>
      <c r="G1709" s="80">
        <v>71.375120117498213</v>
      </c>
      <c r="H1709" s="79">
        <v>-12.597366094915859</v>
      </c>
      <c r="I1709" s="80">
        <v>5.8774345749745249</v>
      </c>
      <c r="J1709" s="104">
        <v>6</v>
      </c>
      <c r="K1709" s="104">
        <v>2.507569024070087</v>
      </c>
      <c r="L1709" s="104">
        <v>7.0713446478776447</v>
      </c>
      <c r="M1709" s="104">
        <v>34.819025163934889</v>
      </c>
    </row>
    <row r="1710" spans="1:13" s="81" customFormat="1" x14ac:dyDescent="0.25">
      <c r="A1710" s="79">
        <v>1707</v>
      </c>
      <c r="B1710" s="79">
        <v>127</v>
      </c>
      <c r="C1710" s="79">
        <v>127</v>
      </c>
      <c r="D1710" s="95"/>
      <c r="E1710" s="79">
        <v>2458.7166954987938</v>
      </c>
      <c r="F1710" s="79">
        <v>88.571803101036849</v>
      </c>
      <c r="G1710" s="80">
        <v>72.331401852573919</v>
      </c>
      <c r="H1710" s="79">
        <v>-12.597366094915859</v>
      </c>
      <c r="I1710" s="80">
        <v>5.8774345749745249</v>
      </c>
      <c r="J1710" s="104">
        <v>6</v>
      </c>
      <c r="K1710" s="104">
        <v>2.541165359224582</v>
      </c>
      <c r="L1710" s="104">
        <v>7.166086313013321</v>
      </c>
      <c r="M1710" s="104">
        <v>35.388808683239581</v>
      </c>
    </row>
    <row r="1711" spans="1:13" s="81" customFormat="1" x14ac:dyDescent="0.25">
      <c r="A1711" s="79">
        <v>1708</v>
      </c>
      <c r="B1711" s="79">
        <v>127</v>
      </c>
      <c r="C1711" s="79">
        <v>127</v>
      </c>
      <c r="D1711" s="95"/>
      <c r="E1711" s="79">
        <v>2458.7166954987938</v>
      </c>
      <c r="F1711" s="79">
        <v>88.546644899410353</v>
      </c>
      <c r="G1711" s="80">
        <v>72.081588608351481</v>
      </c>
      <c r="H1711" s="79">
        <v>-3.1016399474295362</v>
      </c>
      <c r="I1711" s="80">
        <v>-3.618291572511803</v>
      </c>
      <c r="J1711" s="104">
        <v>6</v>
      </c>
      <c r="K1711" s="104">
        <v>2.5323888562641188</v>
      </c>
      <c r="L1711" s="104">
        <v>7.1413365746648161</v>
      </c>
      <c r="M1711" s="104">
        <v>35.240045786148052</v>
      </c>
    </row>
    <row r="1712" spans="1:13" s="81" customFormat="1" x14ac:dyDescent="0.25">
      <c r="A1712" s="79">
        <v>1709</v>
      </c>
      <c r="B1712" s="79">
        <v>127</v>
      </c>
      <c r="C1712" s="79">
        <v>127</v>
      </c>
      <c r="D1712" s="95"/>
      <c r="E1712" s="79">
        <v>2458.7166954987938</v>
      </c>
      <c r="F1712" s="79">
        <v>88.521486697783857</v>
      </c>
      <c r="G1712" s="80">
        <v>70.792951102021789</v>
      </c>
      <c r="H1712" s="79">
        <v>-3.1016399474295362</v>
      </c>
      <c r="I1712" s="80">
        <v>-3.618291572511803</v>
      </c>
      <c r="J1712" s="104">
        <v>6</v>
      </c>
      <c r="K1712" s="104">
        <v>2.487116112921512</v>
      </c>
      <c r="L1712" s="104">
        <v>7.0136674384386621</v>
      </c>
      <c r="M1712" s="104">
        <v>34.471724316197218</v>
      </c>
    </row>
    <row r="1713" spans="1:13" s="81" customFormat="1" x14ac:dyDescent="0.25">
      <c r="A1713" s="79">
        <v>1710</v>
      </c>
      <c r="B1713" s="79">
        <v>126.834106445313</v>
      </c>
      <c r="C1713" s="79">
        <v>126.834106445313</v>
      </c>
      <c r="D1713" s="95"/>
      <c r="E1713" s="79">
        <v>2455.5050005965541</v>
      </c>
      <c r="F1713" s="79">
        <v>88.528742071702936</v>
      </c>
      <c r="G1713" s="80">
        <v>63.526887884673378</v>
      </c>
      <c r="H1713" s="79">
        <v>-4.1188568556021314</v>
      </c>
      <c r="I1713" s="80">
        <v>-2.6010746643392091</v>
      </c>
      <c r="J1713" s="104">
        <v>6</v>
      </c>
      <c r="K1713" s="104">
        <v>2.2318429165925422</v>
      </c>
      <c r="L1713" s="104">
        <v>6.2937970247909671</v>
      </c>
      <c r="M1713" s="104">
        <v>30.128308526232239</v>
      </c>
    </row>
    <row r="1714" spans="1:13" s="81" customFormat="1" x14ac:dyDescent="0.25">
      <c r="A1714" s="79">
        <v>1711</v>
      </c>
      <c r="B1714" s="79">
        <v>126.656127929687</v>
      </c>
      <c r="C1714" s="79">
        <v>126.656127929687</v>
      </c>
      <c r="D1714" s="95"/>
      <c r="E1714" s="79">
        <v>2452.0593411649802</v>
      </c>
      <c r="F1714" s="79">
        <v>88.54056413992015</v>
      </c>
      <c r="G1714" s="80">
        <v>80.229404987205214</v>
      </c>
      <c r="H1714" s="79">
        <v>-10.834613198514679</v>
      </c>
      <c r="I1714" s="80">
        <v>4.1146816785733433</v>
      </c>
      <c r="J1714" s="104">
        <v>6</v>
      </c>
      <c r="K1714" s="104">
        <v>2.8186400307881061</v>
      </c>
      <c r="L1714" s="104">
        <v>7.9485648868224583</v>
      </c>
      <c r="M1714" s="104">
        <v>40.096990080292997</v>
      </c>
    </row>
    <row r="1715" spans="1:13" s="81" customFormat="1" x14ac:dyDescent="0.25">
      <c r="A1715" s="79">
        <v>1712</v>
      </c>
      <c r="B1715" s="79">
        <v>127</v>
      </c>
      <c r="C1715" s="79">
        <v>127</v>
      </c>
      <c r="D1715" s="95"/>
      <c r="E1715" s="79">
        <v>2458.7166954987938</v>
      </c>
      <c r="F1715" s="79">
        <v>88.471832303608522</v>
      </c>
      <c r="G1715" s="80">
        <v>58.576199900355711</v>
      </c>
      <c r="H1715" s="79">
        <v>-12.672715303953639</v>
      </c>
      <c r="I1715" s="80">
        <v>5.9527837840122997</v>
      </c>
      <c r="J1715" s="104">
        <v>6</v>
      </c>
      <c r="K1715" s="104">
        <v>2.0579140767268491</v>
      </c>
      <c r="L1715" s="104">
        <v>5.8033176963697146</v>
      </c>
      <c r="M1715" s="104">
        <v>27.109325597610361</v>
      </c>
    </row>
    <row r="1716" spans="1:13" s="81" customFormat="1" x14ac:dyDescent="0.25">
      <c r="A1716" s="79">
        <v>1713</v>
      </c>
      <c r="B1716" s="79">
        <v>126</v>
      </c>
      <c r="C1716" s="79">
        <v>126</v>
      </c>
      <c r="D1716" s="95"/>
      <c r="E1716" s="79">
        <v>2439.356721518488</v>
      </c>
      <c r="F1716" s="79">
        <v>88.419089704763437</v>
      </c>
      <c r="G1716" s="80">
        <v>68.788256137595027</v>
      </c>
      <c r="H1716" s="79">
        <v>-6.3037818549974816</v>
      </c>
      <c r="I1716" s="80">
        <v>-0.41614966494385719</v>
      </c>
      <c r="J1716" s="104">
        <v>6</v>
      </c>
      <c r="K1716" s="104">
        <v>2.4166866553285788</v>
      </c>
      <c r="L1716" s="104">
        <v>6.8150563680265916</v>
      </c>
      <c r="M1716" s="104">
        <v>33.380967935059722</v>
      </c>
    </row>
    <row r="1717" spans="1:13" s="81" customFormat="1" x14ac:dyDescent="0.25">
      <c r="A1717" s="79">
        <v>1714</v>
      </c>
      <c r="B1717" s="79">
        <v>127</v>
      </c>
      <c r="C1717" s="79">
        <v>127</v>
      </c>
      <c r="D1717" s="95"/>
      <c r="E1717" s="79">
        <v>2458.7166954987938</v>
      </c>
      <c r="F1717" s="79">
        <v>88.393701408977293</v>
      </c>
      <c r="G1717" s="80">
        <v>93.24915253532437</v>
      </c>
      <c r="H1717" s="79">
        <v>-1.448668206862922</v>
      </c>
      <c r="I1717" s="80">
        <v>-5.2712633130784177</v>
      </c>
      <c r="J1717" s="104">
        <v>6</v>
      </c>
      <c r="K1717" s="104">
        <v>3.2760531405542381</v>
      </c>
      <c r="L1717" s="104">
        <v>9.2384698563629506</v>
      </c>
      <c r="M1717" s="104">
        <v>47.634771067148932</v>
      </c>
    </row>
    <row r="1718" spans="1:13" s="81" customFormat="1" x14ac:dyDescent="0.25">
      <c r="A1718" s="79">
        <v>1715</v>
      </c>
      <c r="B1718" s="79">
        <v>127</v>
      </c>
      <c r="C1718" s="79">
        <v>127</v>
      </c>
      <c r="D1718" s="95"/>
      <c r="E1718" s="79">
        <v>2458.7166954987938</v>
      </c>
      <c r="F1718" s="79">
        <v>88.377326881085068</v>
      </c>
      <c r="G1718" s="80">
        <v>63.017809758549561</v>
      </c>
      <c r="H1718" s="79">
        <v>-3.1769891564673101</v>
      </c>
      <c r="I1718" s="80">
        <v>-3.54294236347403</v>
      </c>
      <c r="J1718" s="104">
        <v>6</v>
      </c>
      <c r="K1718" s="104">
        <v>2.213957853312813</v>
      </c>
      <c r="L1718" s="104">
        <v>6.2433611463421306</v>
      </c>
      <c r="M1718" s="104">
        <v>29.802468706011581</v>
      </c>
    </row>
    <row r="1719" spans="1:13" s="81" customFormat="1" x14ac:dyDescent="0.25">
      <c r="A1719" s="79">
        <v>1716</v>
      </c>
      <c r="B1719" s="79">
        <v>127</v>
      </c>
      <c r="C1719" s="79">
        <v>127</v>
      </c>
      <c r="D1719" s="95"/>
      <c r="E1719" s="79">
        <v>2458.7166954987938</v>
      </c>
      <c r="F1719" s="79">
        <v>88.338654772562904</v>
      </c>
      <c r="G1719" s="80">
        <v>86.424694045193334</v>
      </c>
      <c r="H1719" s="79">
        <v>0</v>
      </c>
      <c r="I1719" s="80">
        <v>-6.7199315199413396</v>
      </c>
      <c r="J1719" s="104">
        <v>6</v>
      </c>
      <c r="K1719" s="104">
        <v>3.0362945147511078</v>
      </c>
      <c r="L1719" s="104">
        <v>8.5623505315981241</v>
      </c>
      <c r="M1719" s="104">
        <v>43.685221785487869</v>
      </c>
    </row>
    <row r="1720" spans="1:13" s="81" customFormat="1" x14ac:dyDescent="0.25">
      <c r="A1720" s="79">
        <v>1717</v>
      </c>
      <c r="B1720" s="79">
        <v>128</v>
      </c>
      <c r="C1720" s="79">
        <v>128</v>
      </c>
      <c r="D1720" s="95"/>
      <c r="E1720" s="79">
        <v>2478.0766694790991</v>
      </c>
      <c r="F1720" s="79">
        <v>88.305426704043555</v>
      </c>
      <c r="G1720" s="80">
        <v>98.588267481574533</v>
      </c>
      <c r="H1720" s="79">
        <v>-6.8907719578906557</v>
      </c>
      <c r="I1720" s="80">
        <v>0.170840437949316</v>
      </c>
      <c r="J1720" s="104">
        <v>6</v>
      </c>
      <c r="K1720" s="104">
        <v>3.46362829605838</v>
      </c>
      <c r="L1720" s="104">
        <v>9.7674317948846312</v>
      </c>
      <c r="M1720" s="104">
        <v>50.598469375207557</v>
      </c>
    </row>
    <row r="1721" spans="1:13" s="81" customFormat="1" x14ac:dyDescent="0.25">
      <c r="A1721" s="79">
        <v>1718</v>
      </c>
      <c r="B1721" s="79">
        <v>128.6262207031244</v>
      </c>
      <c r="C1721" s="79">
        <v>128.6262207031244</v>
      </c>
      <c r="D1721" s="95"/>
      <c r="E1721" s="79">
        <v>2490.2002859975169</v>
      </c>
      <c r="F1721" s="79">
        <v>88.449887486495754</v>
      </c>
      <c r="G1721" s="80">
        <v>81.849881241959224</v>
      </c>
      <c r="H1721" s="79">
        <v>-10.834613198514679</v>
      </c>
      <c r="I1721" s="80">
        <v>4.1146816785733433</v>
      </c>
      <c r="J1721" s="104">
        <v>6</v>
      </c>
      <c r="K1721" s="104">
        <v>2.875571018140183</v>
      </c>
      <c r="L1721" s="104">
        <v>8.1091102711553162</v>
      </c>
      <c r="M1721" s="104">
        <v>40.841485459885902</v>
      </c>
    </row>
    <row r="1722" spans="1:13" s="81" customFormat="1" x14ac:dyDescent="0.25">
      <c r="A1722" s="79">
        <v>1719</v>
      </c>
      <c r="B1722" s="79">
        <v>129</v>
      </c>
      <c r="C1722" s="79">
        <v>129</v>
      </c>
      <c r="D1722" s="95"/>
      <c r="E1722" s="79">
        <v>2497.4366434594049</v>
      </c>
      <c r="F1722" s="79">
        <v>88.445658759415906</v>
      </c>
      <c r="G1722" s="80">
        <v>95.424761490702139</v>
      </c>
      <c r="H1722" s="79">
        <v>-6.8907719578906557</v>
      </c>
      <c r="I1722" s="80">
        <v>0.170840437949316</v>
      </c>
      <c r="J1722" s="104">
        <v>6</v>
      </c>
      <c r="K1722" s="104">
        <v>3.352487192308041</v>
      </c>
      <c r="L1722" s="104">
        <v>9.4540138823086757</v>
      </c>
      <c r="M1722" s="104">
        <v>48.686828776933602</v>
      </c>
    </row>
    <row r="1723" spans="1:13" s="81" customFormat="1" x14ac:dyDescent="0.25">
      <c r="A1723" s="79">
        <v>1720</v>
      </c>
      <c r="B1723" s="79">
        <v>130</v>
      </c>
      <c r="C1723" s="79">
        <v>130</v>
      </c>
      <c r="D1723" s="95"/>
      <c r="E1723" s="79">
        <v>2516.7966174397102</v>
      </c>
      <c r="F1723" s="79">
        <v>88.520261367823309</v>
      </c>
      <c r="G1723" s="80">
        <v>90.893356434027467</v>
      </c>
      <c r="H1723" s="79">
        <v>-6.8907719578906557</v>
      </c>
      <c r="I1723" s="80">
        <v>0.170840437949316</v>
      </c>
      <c r="J1723" s="104">
        <v>6</v>
      </c>
      <c r="K1723" s="104">
        <v>3.1932887077811301</v>
      </c>
      <c r="L1723" s="104">
        <v>9.005074155942788</v>
      </c>
      <c r="M1723" s="104">
        <v>45.967627399359849</v>
      </c>
    </row>
    <row r="1724" spans="1:13" s="81" customFormat="1" x14ac:dyDescent="0.25">
      <c r="A1724" s="79">
        <v>1721</v>
      </c>
      <c r="B1724" s="79">
        <v>130</v>
      </c>
      <c r="C1724" s="79">
        <v>130</v>
      </c>
      <c r="D1724" s="95"/>
      <c r="E1724" s="79">
        <v>2516.7966174397102</v>
      </c>
      <c r="F1724" s="79">
        <v>88.498123299516877</v>
      </c>
      <c r="G1724" s="80">
        <v>73.783982519102238</v>
      </c>
      <c r="H1724" s="79">
        <v>-18.644651965398509</v>
      </c>
      <c r="I1724" s="80">
        <v>11.92472044545717</v>
      </c>
      <c r="J1724" s="104">
        <v>6</v>
      </c>
      <c r="K1724" s="104">
        <v>2.592197795714402</v>
      </c>
      <c r="L1724" s="104">
        <v>7.3099977839146133</v>
      </c>
      <c r="M1724" s="104">
        <v>35.920399523425672</v>
      </c>
    </row>
    <row r="1725" spans="1:13" s="81" customFormat="1" x14ac:dyDescent="0.25">
      <c r="A1725" s="79">
        <v>1722</v>
      </c>
      <c r="B1725" s="79">
        <v>130</v>
      </c>
      <c r="C1725" s="79">
        <v>130</v>
      </c>
      <c r="D1725" s="95"/>
      <c r="E1725" s="79">
        <v>2516.7966174397102</v>
      </c>
      <c r="F1725" s="79">
        <v>88.511117323363479</v>
      </c>
      <c r="G1725" s="80">
        <v>73.175348886514982</v>
      </c>
      <c r="H1725" s="79">
        <v>-10.09079351704699</v>
      </c>
      <c r="I1725" s="80">
        <v>3.3708619971056479</v>
      </c>
      <c r="J1725" s="104">
        <v>6</v>
      </c>
      <c r="K1725" s="104">
        <v>2.5708151228506559</v>
      </c>
      <c r="L1725" s="104">
        <v>7.2496986464388504</v>
      </c>
      <c r="M1725" s="104">
        <v>35.557980392945183</v>
      </c>
    </row>
    <row r="1726" spans="1:13" s="81" customFormat="1" x14ac:dyDescent="0.25">
      <c r="A1726" s="79">
        <v>1723</v>
      </c>
      <c r="B1726" s="79">
        <v>130</v>
      </c>
      <c r="C1726" s="79">
        <v>130</v>
      </c>
      <c r="D1726" s="95"/>
      <c r="E1726" s="79">
        <v>2516.7966174397102</v>
      </c>
      <c r="F1726" s="79">
        <v>88.575481266844847</v>
      </c>
      <c r="G1726" s="80">
        <v>91.596550111435278</v>
      </c>
      <c r="H1726" s="79">
        <v>0</v>
      </c>
      <c r="I1726" s="80">
        <v>-6.7199315199413396</v>
      </c>
      <c r="J1726" s="104">
        <v>6</v>
      </c>
      <c r="K1726" s="104">
        <v>3.2179934883893728</v>
      </c>
      <c r="L1726" s="104">
        <v>9.0747416372580307</v>
      </c>
      <c r="M1726" s="104">
        <v>46.374750594467343</v>
      </c>
    </row>
    <row r="1727" spans="1:13" s="81" customFormat="1" x14ac:dyDescent="0.25">
      <c r="A1727" s="79">
        <v>1724</v>
      </c>
      <c r="B1727" s="79">
        <v>131</v>
      </c>
      <c r="C1727" s="79">
        <v>131</v>
      </c>
      <c r="D1727" s="95"/>
      <c r="E1727" s="79">
        <v>2536.156591420016</v>
      </c>
      <c r="F1727" s="79">
        <v>88.543112976450061</v>
      </c>
      <c r="G1727" s="80">
        <v>94.901626468965503</v>
      </c>
      <c r="H1727" s="79">
        <v>0</v>
      </c>
      <c r="I1727" s="80">
        <v>-6.7199315199413396</v>
      </c>
      <c r="J1727" s="104">
        <v>6</v>
      </c>
      <c r="K1727" s="104">
        <v>3.3341082785667608</v>
      </c>
      <c r="L1727" s="104">
        <v>9.4021853455582658</v>
      </c>
      <c r="M1727" s="104">
        <v>48.17487409374673</v>
      </c>
    </row>
    <row r="1728" spans="1:13" s="81" customFormat="1" x14ac:dyDescent="0.25">
      <c r="A1728" s="79">
        <v>1725</v>
      </c>
      <c r="B1728" s="79">
        <v>131</v>
      </c>
      <c r="C1728" s="79">
        <v>131</v>
      </c>
      <c r="D1728" s="95"/>
      <c r="E1728" s="79">
        <v>2536.156591420016</v>
      </c>
      <c r="F1728" s="79">
        <v>88.288273847077534</v>
      </c>
      <c r="G1728" s="80">
        <v>69.489874050611306</v>
      </c>
      <c r="H1728" s="79">
        <v>-5.3331886146162768</v>
      </c>
      <c r="I1728" s="80">
        <v>-1.3867429053250631</v>
      </c>
      <c r="J1728" s="104">
        <v>6</v>
      </c>
      <c r="K1728" s="104">
        <v>2.4413360757781142</v>
      </c>
      <c r="L1728" s="104">
        <v>6.8845677336942819</v>
      </c>
      <c r="M1728" s="104">
        <v>33.238659622357133</v>
      </c>
    </row>
    <row r="1729" spans="1:13" s="81" customFormat="1" x14ac:dyDescent="0.25">
      <c r="A1729" s="79">
        <v>1726</v>
      </c>
      <c r="B1729" s="79">
        <v>130.4116210937506</v>
      </c>
      <c r="C1729" s="79">
        <v>130.4116210937506</v>
      </c>
      <c r="D1729" s="95"/>
      <c r="E1729" s="79">
        <v>2524.7655911044671</v>
      </c>
      <c r="F1729" s="79">
        <v>88.138629040994459</v>
      </c>
      <c r="G1729" s="80">
        <v>47.986401401910825</v>
      </c>
      <c r="H1729" s="79">
        <v>-4.9720170291224406</v>
      </c>
      <c r="I1729" s="80">
        <v>-1.7479144908188979</v>
      </c>
      <c r="J1729" s="104">
        <v>6</v>
      </c>
      <c r="K1729" s="104">
        <v>1.6858705601326931</v>
      </c>
      <c r="L1729" s="104">
        <v>4.7541549795741949</v>
      </c>
      <c r="M1729" s="104">
        <v>20.206950904915001</v>
      </c>
    </row>
    <row r="1730" spans="1:13" s="81" customFormat="1" x14ac:dyDescent="0.25">
      <c r="A1730" s="79">
        <v>1727</v>
      </c>
      <c r="B1730" s="79">
        <v>129</v>
      </c>
      <c r="C1730" s="79">
        <v>129</v>
      </c>
      <c r="D1730" s="95"/>
      <c r="E1730" s="79">
        <v>2497.4366434594049</v>
      </c>
      <c r="F1730" s="79">
        <v>88.160776982966595</v>
      </c>
      <c r="G1730" s="80">
        <v>49.247369972462558</v>
      </c>
      <c r="H1730" s="79">
        <v>-4.9720170291224406</v>
      </c>
      <c r="I1730" s="80">
        <v>-1.7479144908188979</v>
      </c>
      <c r="J1730" s="104">
        <v>6</v>
      </c>
      <c r="K1730" s="104">
        <v>1.730171231327869</v>
      </c>
      <c r="L1730" s="104">
        <v>4.8790828723445916</v>
      </c>
      <c r="M1730" s="104">
        <v>21.157312147629931</v>
      </c>
    </row>
    <row r="1731" spans="1:13" s="81" customFormat="1" x14ac:dyDescent="0.25">
      <c r="A1731" s="79">
        <v>1728</v>
      </c>
      <c r="B1731" s="79">
        <v>128</v>
      </c>
      <c r="C1731" s="79">
        <v>128</v>
      </c>
      <c r="D1731" s="95"/>
      <c r="E1731" s="79">
        <v>2478.0766694790991</v>
      </c>
      <c r="F1731" s="79">
        <v>88.281720269324694</v>
      </c>
      <c r="G1731" s="80">
        <v>27.363990235692288</v>
      </c>
      <c r="H1731" s="79">
        <v>-3.1095249065313602</v>
      </c>
      <c r="I1731" s="80">
        <v>-3.6104066134099799</v>
      </c>
      <c r="J1731" s="104">
        <v>6</v>
      </c>
      <c r="K1731" s="104">
        <v>0.96135872243745946</v>
      </c>
      <c r="L1731" s="104">
        <v>2.7110315972736361</v>
      </c>
      <c r="M1731" s="104">
        <v>7.535274526313736</v>
      </c>
    </row>
    <row r="1732" spans="1:13" s="81" customFormat="1" x14ac:dyDescent="0.25">
      <c r="A1732" s="79">
        <v>1729</v>
      </c>
      <c r="B1732" s="79">
        <v>125.4250488281256</v>
      </c>
      <c r="C1732" s="79">
        <v>125.4250488281256</v>
      </c>
      <c r="D1732" s="95"/>
      <c r="E1732" s="79">
        <v>2428.2256817910538</v>
      </c>
      <c r="F1732" s="79">
        <v>88.327521786439959</v>
      </c>
      <c r="G1732" s="80">
        <v>22.938278869075013</v>
      </c>
      <c r="H1732" s="79">
        <v>-3.199014822994152</v>
      </c>
      <c r="I1732" s="80">
        <v>-3.5209166969471881</v>
      </c>
      <c r="J1732" s="104">
        <v>6</v>
      </c>
      <c r="K1732" s="104">
        <v>0.80587349573472145</v>
      </c>
      <c r="L1732" s="104">
        <v>2.2725632579719139</v>
      </c>
      <c r="M1732" s="104">
        <v>5.0076626102661672</v>
      </c>
    </row>
    <row r="1733" spans="1:13" s="81" customFormat="1" x14ac:dyDescent="0.25">
      <c r="A1733" s="79">
        <v>1730</v>
      </c>
      <c r="B1733" s="79">
        <v>123.9262695312506</v>
      </c>
      <c r="C1733" s="79">
        <v>123.9262695312506</v>
      </c>
      <c r="D1733" s="95"/>
      <c r="E1733" s="79">
        <v>2399.209353601334</v>
      </c>
      <c r="F1733" s="79">
        <v>88.330684111104247</v>
      </c>
      <c r="G1733" s="80">
        <v>18.860044685588939</v>
      </c>
      <c r="H1733" s="79">
        <v>-1.93248862646821</v>
      </c>
      <c r="I1733" s="80">
        <v>-4.7874428934731288</v>
      </c>
      <c r="J1733" s="104">
        <v>6</v>
      </c>
      <c r="K1733" s="104">
        <v>0.66259592654004151</v>
      </c>
      <c r="L1733" s="104">
        <v>1.868520512842917</v>
      </c>
      <c r="M1733" s="104">
        <v>2.5550850255269499</v>
      </c>
    </row>
    <row r="1734" spans="1:13" s="81" customFormat="1" x14ac:dyDescent="0.25">
      <c r="A1734" s="79">
        <v>1731</v>
      </c>
      <c r="B1734" s="79">
        <v>121</v>
      </c>
      <c r="C1734" s="79">
        <v>121</v>
      </c>
      <c r="D1734" s="95"/>
      <c r="E1734" s="79">
        <v>2342.556851616961</v>
      </c>
      <c r="F1734" s="79">
        <v>88.351369281100915</v>
      </c>
      <c r="G1734" s="80">
        <v>19.199881222143635</v>
      </c>
      <c r="H1734" s="79">
        <v>-34.291495343745979</v>
      </c>
      <c r="I1734" s="80">
        <v>27.571563823804642</v>
      </c>
      <c r="J1734" s="104">
        <v>6</v>
      </c>
      <c r="K1734" s="104">
        <v>0.67453515089313509</v>
      </c>
      <c r="L1734" s="104">
        <v>1.9021891255186409</v>
      </c>
      <c r="M1734" s="104">
        <v>3.107087140861676</v>
      </c>
    </row>
    <row r="1735" spans="1:13" s="81" customFormat="1" x14ac:dyDescent="0.25">
      <c r="A1735" s="79">
        <v>1732</v>
      </c>
      <c r="B1735" s="79">
        <v>119.4366455078131</v>
      </c>
      <c r="C1735" s="79">
        <v>119.4366455078131</v>
      </c>
      <c r="D1735" s="95"/>
      <c r="E1735" s="79">
        <v>2312.2903493262302</v>
      </c>
      <c r="F1735" s="79">
        <v>88.372054451097583</v>
      </c>
      <c r="G1735" s="80">
        <v>12.324577872210849</v>
      </c>
      <c r="H1735" s="79">
        <v>-16.73352711976964</v>
      </c>
      <c r="I1735" s="80">
        <v>10.013595599828299</v>
      </c>
      <c r="J1735" s="104">
        <v>6</v>
      </c>
      <c r="K1735" s="104">
        <v>0.43299023043631968</v>
      </c>
      <c r="L1735" s="104">
        <v>1.221032449830421</v>
      </c>
      <c r="M1735" s="104">
        <v>-1.1786655881916059</v>
      </c>
    </row>
    <row r="1736" spans="1:13" s="81" customFormat="1" x14ac:dyDescent="0.25">
      <c r="A1736" s="79">
        <v>1733</v>
      </c>
      <c r="B1736" s="79">
        <v>116</v>
      </c>
      <c r="C1736" s="79">
        <v>116</v>
      </c>
      <c r="D1736" s="95"/>
      <c r="E1736" s="79">
        <v>2245.756981715434</v>
      </c>
      <c r="F1736" s="79">
        <v>88.381481096077465</v>
      </c>
      <c r="G1736" s="80">
        <v>0</v>
      </c>
      <c r="H1736" s="79">
        <v>-66.10429070947086</v>
      </c>
      <c r="I1736" s="80">
        <v>59.384359189529519</v>
      </c>
      <c r="J1736" s="104">
        <v>6</v>
      </c>
      <c r="K1736" s="104">
        <v>0</v>
      </c>
      <c r="L1736" s="104">
        <v>0</v>
      </c>
      <c r="M1736" s="104">
        <v>-8.5332947217714725</v>
      </c>
    </row>
    <row r="1737" spans="1:13" s="81" customFormat="1" x14ac:dyDescent="0.25">
      <c r="A1737" s="79">
        <v>1734</v>
      </c>
      <c r="B1737" s="79">
        <v>114</v>
      </c>
      <c r="C1737" s="79">
        <v>114</v>
      </c>
      <c r="D1737" s="95"/>
      <c r="E1737" s="79">
        <v>2207.0370337548229</v>
      </c>
      <c r="F1737" s="79">
        <v>88.233055660072296</v>
      </c>
      <c r="G1737" s="80">
        <v>18.785697621915361</v>
      </c>
      <c r="H1737" s="79">
        <v>-2.6867081441544651</v>
      </c>
      <c r="I1737" s="80">
        <v>-4.033223375786875</v>
      </c>
      <c r="J1737" s="104">
        <v>6</v>
      </c>
      <c r="K1737" s="104">
        <v>0.65998394643280633</v>
      </c>
      <c r="L1737" s="104">
        <v>1.8611547289405139</v>
      </c>
      <c r="M1737" s="104">
        <v>3.5924104253221558</v>
      </c>
    </row>
    <row r="1738" spans="1:13" s="81" customFormat="1" x14ac:dyDescent="0.25">
      <c r="A1738" s="79">
        <v>1735</v>
      </c>
      <c r="B1738" s="79">
        <v>112</v>
      </c>
      <c r="C1738" s="79">
        <v>112</v>
      </c>
      <c r="D1738" s="95"/>
      <c r="E1738" s="79">
        <v>2168.3170857942118</v>
      </c>
      <c r="F1738" s="79">
        <v>88.250601074308207</v>
      </c>
      <c r="G1738" s="80">
        <v>16.234119298800167</v>
      </c>
      <c r="H1738" s="79">
        <v>0</v>
      </c>
      <c r="I1738" s="80">
        <v>-6.7199315199413396</v>
      </c>
      <c r="J1738" s="104">
        <v>6</v>
      </c>
      <c r="K1738" s="104">
        <v>0.57034124243455719</v>
      </c>
      <c r="L1738" s="104">
        <v>1.6083623036654511</v>
      </c>
      <c r="M1738" s="104">
        <v>2.151079325171918</v>
      </c>
    </row>
    <row r="1739" spans="1:13" s="81" customFormat="1" x14ac:dyDescent="0.25">
      <c r="A1739" s="79">
        <v>1736</v>
      </c>
      <c r="B1739" s="79">
        <v>109.9580078125006</v>
      </c>
      <c r="C1739" s="79">
        <v>109.9580078125006</v>
      </c>
      <c r="D1739" s="95"/>
      <c r="E1739" s="79">
        <v>2128.7841701762368</v>
      </c>
      <c r="F1739" s="79">
        <v>88.26888669338031</v>
      </c>
      <c r="G1739" s="80">
        <v>0</v>
      </c>
      <c r="H1739" s="79">
        <v>-18.699851684358968</v>
      </c>
      <c r="I1739" s="80">
        <v>11.97992016441763</v>
      </c>
      <c r="J1739" s="104">
        <v>6</v>
      </c>
      <c r="K1739" s="104">
        <v>0</v>
      </c>
      <c r="L1739" s="104">
        <v>0</v>
      </c>
      <c r="M1739" s="104">
        <v>-6.1068498441182868</v>
      </c>
    </row>
    <row r="1740" spans="1:13" s="81" customFormat="1" x14ac:dyDescent="0.25">
      <c r="A1740" s="79">
        <v>1737</v>
      </c>
      <c r="B1740" s="79">
        <v>107</v>
      </c>
      <c r="C1740" s="79">
        <v>107</v>
      </c>
      <c r="D1740" s="95"/>
      <c r="E1740" s="79">
        <v>2071.5172158926848</v>
      </c>
      <c r="F1740" s="79">
        <v>88.289431283854526</v>
      </c>
      <c r="G1740" s="80">
        <v>0</v>
      </c>
      <c r="H1740" s="79">
        <v>-18.699851684358968</v>
      </c>
      <c r="I1740" s="80">
        <v>11.97992016441763</v>
      </c>
      <c r="J1740" s="104">
        <v>6</v>
      </c>
      <c r="K1740" s="104">
        <v>0</v>
      </c>
      <c r="L1740" s="104">
        <v>0</v>
      </c>
      <c r="M1740" s="104">
        <v>-6.7672443047393234</v>
      </c>
    </row>
    <row r="1741" spans="1:13" s="81" customFormat="1" x14ac:dyDescent="0.25">
      <c r="A1741" s="79">
        <v>1738</v>
      </c>
      <c r="B1741" s="79">
        <v>105</v>
      </c>
      <c r="C1741" s="79">
        <v>105</v>
      </c>
      <c r="D1741" s="95"/>
      <c r="E1741" s="79">
        <v>2032.797267932074</v>
      </c>
      <c r="F1741" s="79">
        <v>88.309975874328742</v>
      </c>
      <c r="G1741" s="80">
        <v>13.602772564215373</v>
      </c>
      <c r="H1741" s="79">
        <v>0</v>
      </c>
      <c r="I1741" s="80">
        <v>-6.7199315199413396</v>
      </c>
      <c r="J1741" s="104">
        <v>6</v>
      </c>
      <c r="K1741" s="104">
        <v>0.47789609414800222</v>
      </c>
      <c r="L1741" s="104">
        <v>1.347666985497366</v>
      </c>
      <c r="M1741" s="104">
        <v>1.1386750280247979</v>
      </c>
    </row>
    <row r="1742" spans="1:13" s="81" customFormat="1" x14ac:dyDescent="0.25">
      <c r="A1742" s="79">
        <v>1739</v>
      </c>
      <c r="B1742" s="79">
        <v>103</v>
      </c>
      <c r="C1742" s="79">
        <v>103</v>
      </c>
      <c r="D1742" s="95"/>
      <c r="E1742" s="79">
        <v>1994.0773199714631</v>
      </c>
      <c r="F1742" s="79">
        <v>88.403107899293104</v>
      </c>
      <c r="G1742" s="80">
        <v>8.4520292681537157</v>
      </c>
      <c r="H1742" s="79">
        <v>-5.0716412387190948</v>
      </c>
      <c r="I1742" s="80">
        <v>-1.6482902812222451</v>
      </c>
      <c r="J1742" s="104">
        <v>6</v>
      </c>
      <c r="K1742" s="104">
        <v>0.29693885976606749</v>
      </c>
      <c r="L1742" s="104">
        <v>0.83736758454031046</v>
      </c>
      <c r="M1742" s="104">
        <v>-2.0135409354499778</v>
      </c>
    </row>
    <row r="1743" spans="1:13" s="81" customFormat="1" x14ac:dyDescent="0.25">
      <c r="A1743" s="79">
        <v>1740</v>
      </c>
      <c r="B1743" s="79">
        <v>100.9805908203132</v>
      </c>
      <c r="C1743" s="79">
        <v>100.9805908203132</v>
      </c>
      <c r="D1743" s="95"/>
      <c r="E1743" s="79">
        <v>1954.981610797136</v>
      </c>
      <c r="F1743" s="79">
        <v>88.562911296414697</v>
      </c>
      <c r="G1743" s="80">
        <v>9.3995508577911284</v>
      </c>
      <c r="H1743" s="79">
        <v>0</v>
      </c>
      <c r="I1743" s="80">
        <v>-6.7199315199413396</v>
      </c>
      <c r="J1743" s="104">
        <v>6</v>
      </c>
      <c r="K1743" s="104">
        <v>0.33022743124449128</v>
      </c>
      <c r="L1743" s="104">
        <v>0.93124135610946535</v>
      </c>
      <c r="M1743" s="104">
        <v>-1.206523049997227</v>
      </c>
    </row>
    <row r="1744" spans="1:13" s="81" customFormat="1" x14ac:dyDescent="0.25">
      <c r="A1744" s="79">
        <v>1741</v>
      </c>
      <c r="B1744" s="79">
        <v>99</v>
      </c>
      <c r="C1744" s="79">
        <v>99</v>
      </c>
      <c r="D1744" s="95"/>
      <c r="E1744" s="79">
        <v>1916.637424050241</v>
      </c>
      <c r="F1744" s="79">
        <v>88.644291582308682</v>
      </c>
      <c r="G1744" s="80">
        <v>0</v>
      </c>
      <c r="H1744" s="79">
        <v>0</v>
      </c>
      <c r="I1744" s="80">
        <v>-6.7199315199413396</v>
      </c>
      <c r="J1744" s="104">
        <v>6</v>
      </c>
      <c r="K1744" s="104">
        <v>0</v>
      </c>
      <c r="L1744" s="104">
        <v>0</v>
      </c>
      <c r="M1744" s="104">
        <v>-4.0997388731255269</v>
      </c>
    </row>
    <row r="1745" spans="1:13" s="81" customFormat="1" x14ac:dyDescent="0.25">
      <c r="A1745" s="79">
        <v>1742</v>
      </c>
      <c r="B1745" s="79">
        <v>97</v>
      </c>
      <c r="C1745" s="79">
        <v>97</v>
      </c>
      <c r="D1745" s="95"/>
      <c r="E1745" s="79">
        <v>1877.9174760896301</v>
      </c>
      <c r="F1745" s="79">
        <v>88.695063273237466</v>
      </c>
      <c r="G1745" s="80">
        <v>15.290420856046113</v>
      </c>
      <c r="H1745" s="79">
        <v>0</v>
      </c>
      <c r="I1745" s="80">
        <v>-6.7199315199413396</v>
      </c>
      <c r="J1745" s="104">
        <v>6</v>
      </c>
      <c r="K1745" s="104">
        <v>0.53718698673288312</v>
      </c>
      <c r="L1745" s="104">
        <v>1.5148673025867301</v>
      </c>
      <c r="M1745" s="104">
        <v>2.9496435951728111</v>
      </c>
    </row>
    <row r="1746" spans="1:13" s="81" customFormat="1" x14ac:dyDescent="0.25">
      <c r="A1746" s="79">
        <v>1743</v>
      </c>
      <c r="B1746" s="79">
        <v>95.996459960938182</v>
      </c>
      <c r="C1746" s="79">
        <v>95.996459960938182</v>
      </c>
      <c r="D1746" s="95"/>
      <c r="E1746" s="79">
        <v>1858.488967045198</v>
      </c>
      <c r="F1746" s="79">
        <v>88.777520384168568</v>
      </c>
      <c r="G1746" s="80">
        <v>13.905584671093116</v>
      </c>
      <c r="H1746" s="79">
        <v>0</v>
      </c>
      <c r="I1746" s="80">
        <v>-6.7199315199413396</v>
      </c>
      <c r="J1746" s="104">
        <v>6</v>
      </c>
      <c r="K1746" s="104">
        <v>0.48853456674279477</v>
      </c>
      <c r="L1746" s="104">
        <v>1.3776674782146809</v>
      </c>
      <c r="M1746" s="104">
        <v>2.148822042032394</v>
      </c>
    </row>
    <row r="1747" spans="1:13" s="81" customFormat="1" x14ac:dyDescent="0.25">
      <c r="A1747" s="79">
        <v>1744</v>
      </c>
      <c r="B1747" s="79">
        <v>94.001342773438182</v>
      </c>
      <c r="C1747" s="79">
        <v>94.001342773438182</v>
      </c>
      <c r="D1747" s="95"/>
      <c r="E1747" s="79">
        <v>1819.8635502075381</v>
      </c>
      <c r="F1747" s="79">
        <v>88.894332575871161</v>
      </c>
      <c r="G1747" s="80">
        <v>10.175936588201266</v>
      </c>
      <c r="H1747" s="79">
        <v>0</v>
      </c>
      <c r="I1747" s="80">
        <v>-6.7199315199413396</v>
      </c>
      <c r="J1747" s="104">
        <v>6</v>
      </c>
      <c r="K1747" s="104">
        <v>0.35750361382886497</v>
      </c>
      <c r="L1747" s="104">
        <v>1.008160190997399</v>
      </c>
      <c r="M1747" s="104">
        <v>-7.6763594606515828E-2</v>
      </c>
    </row>
    <row r="1748" spans="1:13" s="81" customFormat="1" x14ac:dyDescent="0.25">
      <c r="A1748" s="79">
        <v>1745</v>
      </c>
      <c r="B1748" s="79">
        <v>93</v>
      </c>
      <c r="C1748" s="79">
        <v>93</v>
      </c>
      <c r="D1748" s="95"/>
      <c r="E1748" s="79">
        <v>1800.4775801684079</v>
      </c>
      <c r="F1748" s="79">
        <v>89.022258625124422</v>
      </c>
      <c r="G1748" s="80">
        <v>21.703654017433507</v>
      </c>
      <c r="H1748" s="79">
        <v>0</v>
      </c>
      <c r="I1748" s="80">
        <v>-6.7199315199413396</v>
      </c>
      <c r="J1748" s="104">
        <v>6</v>
      </c>
      <c r="K1748" s="104">
        <v>0.76249833882812901</v>
      </c>
      <c r="L1748" s="104">
        <v>2.150245315495324</v>
      </c>
      <c r="M1748" s="104">
        <v>7.3462080158289824</v>
      </c>
    </row>
    <row r="1749" spans="1:13" s="81" customFormat="1" x14ac:dyDescent="0.25">
      <c r="A1749" s="79">
        <v>1746</v>
      </c>
      <c r="B1749" s="79">
        <v>92.015625007813384</v>
      </c>
      <c r="C1749" s="79">
        <v>92.015625007813384</v>
      </c>
      <c r="D1749" s="95"/>
      <c r="E1749" s="79">
        <v>1781.420105932812</v>
      </c>
      <c r="F1749" s="79">
        <v>89.134363314061403</v>
      </c>
      <c r="G1749" s="80">
        <v>18.138174745604356</v>
      </c>
      <c r="H1749" s="79">
        <v>0</v>
      </c>
      <c r="I1749" s="80">
        <v>-6.7199315199413396</v>
      </c>
      <c r="J1749" s="104">
        <v>6</v>
      </c>
      <c r="K1749" s="104">
        <v>0.63723500668543653</v>
      </c>
      <c r="L1749" s="104">
        <v>1.7970027188529309</v>
      </c>
      <c r="M1749" s="104">
        <v>5.1735210903751581</v>
      </c>
    </row>
    <row r="1750" spans="1:13" s="81" customFormat="1" x14ac:dyDescent="0.25">
      <c r="A1750" s="79">
        <v>1747</v>
      </c>
      <c r="B1750" s="79">
        <v>91</v>
      </c>
      <c r="C1750" s="79">
        <v>91</v>
      </c>
      <c r="D1750" s="95"/>
      <c r="E1750" s="79">
        <v>1761.7576322077971</v>
      </c>
      <c r="F1750" s="79">
        <v>89.103184898978483</v>
      </c>
      <c r="G1750" s="80">
        <v>14.555666153739539</v>
      </c>
      <c r="H1750" s="79">
        <v>-1.4246713999385039</v>
      </c>
      <c r="I1750" s="80">
        <v>-5.295260120002836</v>
      </c>
      <c r="J1750" s="104">
        <v>6</v>
      </c>
      <c r="K1750" s="104">
        <v>0.51137339610409327</v>
      </c>
      <c r="L1750" s="104">
        <v>1.442072977013543</v>
      </c>
      <c r="M1750" s="104">
        <v>2.9804626936856629</v>
      </c>
    </row>
    <row r="1751" spans="1:13" s="81" customFormat="1" x14ac:dyDescent="0.25">
      <c r="A1751" s="79">
        <v>1748</v>
      </c>
      <c r="B1751" s="79">
        <v>90</v>
      </c>
      <c r="C1751" s="79">
        <v>90</v>
      </c>
      <c r="D1751" s="95"/>
      <c r="E1751" s="79">
        <v>1742.397658227492</v>
      </c>
      <c r="F1751" s="79">
        <v>89.003246424759439</v>
      </c>
      <c r="G1751" s="80">
        <v>28.355557588626617</v>
      </c>
      <c r="H1751" s="79">
        <v>-2.3398884128810322</v>
      </c>
      <c r="I1751" s="80">
        <v>-4.3800431070603079</v>
      </c>
      <c r="J1751" s="104">
        <v>6</v>
      </c>
      <c r="K1751" s="104">
        <v>0.99619472096753736</v>
      </c>
      <c r="L1751" s="104">
        <v>2.8092691131284551</v>
      </c>
      <c r="M1751" s="104">
        <v>11.70880503723046</v>
      </c>
    </row>
    <row r="1752" spans="1:13" s="81" customFormat="1" x14ac:dyDescent="0.25">
      <c r="A1752" s="79">
        <v>1749</v>
      </c>
      <c r="B1752" s="79">
        <v>90</v>
      </c>
      <c r="C1752" s="79">
        <v>90</v>
      </c>
      <c r="D1752" s="95"/>
      <c r="E1752" s="79">
        <v>1742.397658227492</v>
      </c>
      <c r="F1752" s="79">
        <v>89.036861116715471</v>
      </c>
      <c r="G1752" s="80">
        <v>24.485366122892636</v>
      </c>
      <c r="H1752" s="79">
        <v>-2.3398884128810322</v>
      </c>
      <c r="I1752" s="80">
        <v>-4.3800431070603079</v>
      </c>
      <c r="J1752" s="104">
        <v>6</v>
      </c>
      <c r="K1752" s="104">
        <v>0.86022616188534062</v>
      </c>
      <c r="L1752" s="104">
        <v>2.4258377765166599</v>
      </c>
      <c r="M1752" s="104">
        <v>9.3091961840758053</v>
      </c>
    </row>
    <row r="1753" spans="1:13" s="81" customFormat="1" x14ac:dyDescent="0.25">
      <c r="A1753" s="79">
        <v>1750</v>
      </c>
      <c r="B1753" s="79">
        <v>89</v>
      </c>
      <c r="C1753" s="79">
        <v>89</v>
      </c>
      <c r="D1753" s="95"/>
      <c r="E1753" s="79">
        <v>1723.037684247186</v>
      </c>
      <c r="F1753" s="79">
        <v>88.948582798312188</v>
      </c>
      <c r="G1753" s="80">
        <v>24.769528400585145</v>
      </c>
      <c r="H1753" s="79">
        <v>0</v>
      </c>
      <c r="I1753" s="80">
        <v>-6.7199315199413396</v>
      </c>
      <c r="J1753" s="104">
        <v>6</v>
      </c>
      <c r="K1753" s="104">
        <v>0.87020942389846123</v>
      </c>
      <c r="L1753" s="104">
        <v>2.4539905753936599</v>
      </c>
      <c r="M1753" s="104">
        <v>9.5561754110088781</v>
      </c>
    </row>
    <row r="1754" spans="1:13" s="81" customFormat="1" x14ac:dyDescent="0.25">
      <c r="A1754" s="79">
        <v>1751</v>
      </c>
      <c r="B1754" s="79">
        <v>89</v>
      </c>
      <c r="C1754" s="79">
        <v>89</v>
      </c>
      <c r="D1754" s="95"/>
      <c r="E1754" s="79">
        <v>1723.037684247186</v>
      </c>
      <c r="F1754" s="79">
        <v>89.011840809462939</v>
      </c>
      <c r="G1754" s="80">
        <v>24.587772534624488</v>
      </c>
      <c r="H1754" s="79">
        <v>0</v>
      </c>
      <c r="I1754" s="80">
        <v>-6.7199315199413396</v>
      </c>
      <c r="J1754" s="104">
        <v>6</v>
      </c>
      <c r="K1754" s="104">
        <v>0.86382393020436032</v>
      </c>
      <c r="L1754" s="104">
        <v>2.4359834831762961</v>
      </c>
      <c r="M1754" s="104">
        <v>9.4432335582477709</v>
      </c>
    </row>
    <row r="1755" spans="1:13" s="81" customFormat="1" x14ac:dyDescent="0.25">
      <c r="A1755" s="79">
        <v>1752</v>
      </c>
      <c r="B1755" s="79">
        <v>88</v>
      </c>
      <c r="C1755" s="79">
        <v>88</v>
      </c>
      <c r="D1755" s="95"/>
      <c r="E1755" s="79">
        <v>1703.6777102668809</v>
      </c>
      <c r="F1755" s="79">
        <v>89.07509882061369</v>
      </c>
      <c r="G1755" s="80">
        <v>23.68455347324522</v>
      </c>
      <c r="H1755" s="79">
        <v>0</v>
      </c>
      <c r="I1755" s="80">
        <v>-6.7199315199413396</v>
      </c>
      <c r="J1755" s="104">
        <v>6</v>
      </c>
      <c r="K1755" s="104">
        <v>0.83209180651005565</v>
      </c>
      <c r="L1755" s="104">
        <v>2.3464988943583571</v>
      </c>
      <c r="M1755" s="104">
        <v>8.9512810267175507</v>
      </c>
    </row>
    <row r="1756" spans="1:13" s="81" customFormat="1" x14ac:dyDescent="0.25">
      <c r="A1756" s="79">
        <v>1753</v>
      </c>
      <c r="B1756" s="79">
        <v>88</v>
      </c>
      <c r="C1756" s="79">
        <v>88</v>
      </c>
      <c r="D1756" s="95"/>
      <c r="E1756" s="79">
        <v>1703.6777102668809</v>
      </c>
      <c r="F1756" s="79">
        <v>89.030785682854429</v>
      </c>
      <c r="G1756" s="80">
        <v>24.945412234063475</v>
      </c>
      <c r="H1756" s="79">
        <v>0</v>
      </c>
      <c r="I1756" s="80">
        <v>-6.7199315199413396</v>
      </c>
      <c r="J1756" s="104">
        <v>6</v>
      </c>
      <c r="K1756" s="104">
        <v>0.87638861984151417</v>
      </c>
      <c r="L1756" s="104">
        <v>2.47141590795307</v>
      </c>
      <c r="M1756" s="104">
        <v>9.7341454341764173</v>
      </c>
    </row>
    <row r="1757" spans="1:13" s="81" customFormat="1" x14ac:dyDescent="0.25">
      <c r="A1757" s="79">
        <v>1754</v>
      </c>
      <c r="B1757" s="79">
        <v>87</v>
      </c>
      <c r="C1757" s="79">
        <v>87</v>
      </c>
      <c r="D1757" s="95"/>
      <c r="E1757" s="79">
        <v>1684.3177362865749</v>
      </c>
      <c r="F1757" s="79">
        <v>89.122879650181119</v>
      </c>
      <c r="G1757" s="80">
        <v>20.367663034126302</v>
      </c>
      <c r="H1757" s="79">
        <v>-22.654958709384982</v>
      </c>
      <c r="I1757" s="80">
        <v>15.935027189443639</v>
      </c>
      <c r="J1757" s="104">
        <v>6</v>
      </c>
      <c r="K1757" s="104">
        <v>0.71556196098858005</v>
      </c>
      <c r="L1757" s="104">
        <v>2.017884729987796</v>
      </c>
      <c r="M1757" s="104">
        <v>6.9534520761396736</v>
      </c>
    </row>
    <row r="1758" spans="1:13" s="81" customFormat="1" x14ac:dyDescent="0.25">
      <c r="A1758" s="79">
        <v>1755</v>
      </c>
      <c r="B1758" s="79">
        <v>87</v>
      </c>
      <c r="C1758" s="79">
        <v>87</v>
      </c>
      <c r="D1758" s="95"/>
      <c r="E1758" s="79">
        <v>1684.3177362865749</v>
      </c>
      <c r="F1758" s="79">
        <v>89.069955078538342</v>
      </c>
      <c r="G1758" s="80">
        <v>37.462097319141257</v>
      </c>
      <c r="H1758" s="79">
        <v>-0.72156356599881277</v>
      </c>
      <c r="I1758" s="80">
        <v>-5.9983679539425268</v>
      </c>
      <c r="J1758" s="104">
        <v>6</v>
      </c>
      <c r="K1758" s="104">
        <v>1.316128010146042</v>
      </c>
      <c r="L1758" s="104">
        <v>3.7114809886118372</v>
      </c>
      <c r="M1758" s="104">
        <v>17.440843065112968</v>
      </c>
    </row>
    <row r="1759" spans="1:13" s="81" customFormat="1" x14ac:dyDescent="0.25">
      <c r="A1759" s="79">
        <v>1756</v>
      </c>
      <c r="B1759" s="79">
        <v>87</v>
      </c>
      <c r="C1759" s="79">
        <v>87</v>
      </c>
      <c r="D1759" s="95"/>
      <c r="E1759" s="79">
        <v>1684.3177362865749</v>
      </c>
      <c r="F1759" s="79">
        <v>89.039965614081297</v>
      </c>
      <c r="G1759" s="80">
        <v>19.86344876461996</v>
      </c>
      <c r="H1759" s="79">
        <v>-0.76874844856519753</v>
      </c>
      <c r="I1759" s="80">
        <v>-5.9511830713761418</v>
      </c>
      <c r="J1759" s="104">
        <v>6</v>
      </c>
      <c r="K1759" s="104">
        <v>0.69784777596686876</v>
      </c>
      <c r="L1759" s="104">
        <v>1.9679307282265699</v>
      </c>
      <c r="M1759" s="104">
        <v>6.6379603338053768</v>
      </c>
    </row>
    <row r="1760" spans="1:13" s="81" customFormat="1" x14ac:dyDescent="0.25">
      <c r="A1760" s="79">
        <v>1757</v>
      </c>
      <c r="B1760" s="79">
        <v>86</v>
      </c>
      <c r="C1760" s="79">
        <v>86</v>
      </c>
      <c r="D1760" s="95"/>
      <c r="E1760" s="79">
        <v>1664.9577623062701</v>
      </c>
      <c r="F1760" s="79">
        <v>88.98704104243852</v>
      </c>
      <c r="G1760" s="80">
        <v>22.813755908092912</v>
      </c>
      <c r="H1760" s="79">
        <v>-0.72156356599881277</v>
      </c>
      <c r="I1760" s="80">
        <v>-5.9983679539425268</v>
      </c>
      <c r="J1760" s="104">
        <v>6</v>
      </c>
      <c r="K1760" s="104">
        <v>0.80149872313566761</v>
      </c>
      <c r="L1760" s="104">
        <v>2.260226399242582</v>
      </c>
      <c r="M1760" s="104">
        <v>8.5474926624469276</v>
      </c>
    </row>
    <row r="1761" spans="1:13" s="81" customFormat="1" x14ac:dyDescent="0.25">
      <c r="A1761" s="79">
        <v>1758</v>
      </c>
      <c r="B1761" s="79">
        <v>86</v>
      </c>
      <c r="C1761" s="79">
        <v>86</v>
      </c>
      <c r="D1761" s="95"/>
      <c r="E1761" s="79">
        <v>1664.9577623062701</v>
      </c>
      <c r="F1761" s="79">
        <v>89.087732617422461</v>
      </c>
      <c r="G1761" s="80">
        <v>26.170873132468181</v>
      </c>
      <c r="H1761" s="79">
        <v>-9.2754220143503314</v>
      </c>
      <c r="I1761" s="80">
        <v>2.5554904944089918</v>
      </c>
      <c r="J1761" s="104">
        <v>6</v>
      </c>
      <c r="K1761" s="104">
        <v>0.91944182639290162</v>
      </c>
      <c r="L1761" s="104">
        <v>2.592825950427982</v>
      </c>
      <c r="M1761" s="104">
        <v>10.62416583675367</v>
      </c>
    </row>
    <row r="1762" spans="1:13" x14ac:dyDescent="0.25">
      <c r="A1762" s="79">
        <v>1759</v>
      </c>
      <c r="B1762" s="79">
        <v>85</v>
      </c>
      <c r="C1762" s="79">
        <v>85</v>
      </c>
      <c r="D1762" s="95"/>
      <c r="E1762" s="79">
        <v>1645.5977883259641</v>
      </c>
      <c r="F1762" s="79">
        <v>89.052017087320451</v>
      </c>
      <c r="G1762" s="80">
        <v>11.629235355242566</v>
      </c>
      <c r="H1762" s="79">
        <v>-4.5010633496878221</v>
      </c>
      <c r="I1762" s="80">
        <v>-2.218868170253518</v>
      </c>
      <c r="J1762" s="104">
        <v>6</v>
      </c>
      <c r="K1762" s="104">
        <v>0.40856127881006338</v>
      </c>
      <c r="L1762" s="104">
        <v>1.152142806244379</v>
      </c>
      <c r="M1762" s="104">
        <v>1.59274597196243</v>
      </c>
    </row>
    <row r="1763" spans="1:13" x14ac:dyDescent="0.25">
      <c r="A1763" s="79">
        <v>1760</v>
      </c>
      <c r="B1763" s="79">
        <v>84.086181640625568</v>
      </c>
      <c r="C1763" s="79">
        <v>84.086181640625568</v>
      </c>
      <c r="D1763" s="95"/>
      <c r="E1763" s="79">
        <v>1627.90628866575</v>
      </c>
      <c r="F1763" s="79">
        <v>89.004641401402694</v>
      </c>
      <c r="G1763" s="80">
        <v>25.478441557300048</v>
      </c>
      <c r="H1763" s="79">
        <v>-9.2754220143503314</v>
      </c>
      <c r="I1763" s="80">
        <v>2.5554904944089918</v>
      </c>
      <c r="J1763" s="104">
        <v>6</v>
      </c>
      <c r="K1763" s="104">
        <v>0.89511514272047732</v>
      </c>
      <c r="L1763" s="104">
        <v>2.5242247024717459</v>
      </c>
      <c r="M1763" s="104">
        <v>10.31951596649629</v>
      </c>
    </row>
    <row r="1764" spans="1:13" x14ac:dyDescent="0.25">
      <c r="A1764" s="79">
        <v>1761</v>
      </c>
      <c r="B1764" s="79">
        <v>84</v>
      </c>
      <c r="C1764" s="79">
        <v>84</v>
      </c>
      <c r="D1764" s="95"/>
      <c r="E1764" s="79">
        <v>1626.237814345659</v>
      </c>
      <c r="F1764" s="79">
        <v>89.105332976386634</v>
      </c>
      <c r="G1764" s="80">
        <v>19.875613754529457</v>
      </c>
      <c r="H1764" s="79">
        <v>-8.3026130833679801</v>
      </c>
      <c r="I1764" s="80">
        <v>1.58268156342664</v>
      </c>
      <c r="J1764" s="104">
        <v>6</v>
      </c>
      <c r="K1764" s="104">
        <v>0.69827515951207286</v>
      </c>
      <c r="L1764" s="104">
        <v>1.9691359498240451</v>
      </c>
      <c r="M1764" s="104">
        <v>6.8566694092027847</v>
      </c>
    </row>
    <row r="1765" spans="1:13" x14ac:dyDescent="0.25">
      <c r="A1765" s="79">
        <v>1762</v>
      </c>
      <c r="B1765" s="79">
        <v>83</v>
      </c>
      <c r="C1765" s="79">
        <v>83</v>
      </c>
      <c r="D1765" s="95"/>
      <c r="E1765" s="79">
        <v>1606.8778403653539</v>
      </c>
      <c r="F1765" s="79">
        <v>89.04086194657188</v>
      </c>
      <c r="G1765" s="80">
        <v>21.457450727114928</v>
      </c>
      <c r="H1765" s="79">
        <v>-10.83528562018563</v>
      </c>
      <c r="I1765" s="80">
        <v>4.1153541002442919</v>
      </c>
      <c r="J1765" s="104">
        <v>6</v>
      </c>
      <c r="K1765" s="104">
        <v>0.75384866169398634</v>
      </c>
      <c r="L1765" s="104">
        <v>2.1258532259770409</v>
      </c>
      <c r="M1765" s="104">
        <v>7.9069778592590234</v>
      </c>
    </row>
    <row r="1766" spans="1:13" x14ac:dyDescent="0.25">
      <c r="A1766" s="79">
        <v>1763</v>
      </c>
      <c r="B1766" s="79">
        <v>83</v>
      </c>
      <c r="C1766" s="79">
        <v>83</v>
      </c>
      <c r="D1766" s="95"/>
      <c r="E1766" s="79">
        <v>1606.8778403653539</v>
      </c>
      <c r="F1766" s="79">
        <v>88.968002328073993</v>
      </c>
      <c r="G1766" s="80">
        <v>22.335878076314653</v>
      </c>
      <c r="H1766" s="79">
        <v>-0.72156356599881277</v>
      </c>
      <c r="I1766" s="80">
        <v>-5.9983679539425268</v>
      </c>
      <c r="J1766" s="104">
        <v>6</v>
      </c>
      <c r="K1766" s="104">
        <v>0.7847097965981813</v>
      </c>
      <c r="L1766" s="104">
        <v>2.2128816264068711</v>
      </c>
      <c r="M1766" s="104">
        <v>8.4507700534934553</v>
      </c>
    </row>
    <row r="1767" spans="1:13" x14ac:dyDescent="0.25">
      <c r="A1767" s="79">
        <v>1764</v>
      </c>
      <c r="B1767" s="79">
        <v>82</v>
      </c>
      <c r="C1767" s="79">
        <v>82</v>
      </c>
      <c r="D1767" s="95"/>
      <c r="E1767" s="79">
        <v>1587.5178663850479</v>
      </c>
      <c r="F1767" s="79">
        <v>89.047917473243416</v>
      </c>
      <c r="G1767" s="80">
        <v>15.096276346363858</v>
      </c>
      <c r="H1767" s="79">
        <v>-5.0580012801238396</v>
      </c>
      <c r="I1767" s="80">
        <v>-1.6619302398175</v>
      </c>
      <c r="J1767" s="104">
        <v>6</v>
      </c>
      <c r="K1767" s="104">
        <v>0.53036625203049559</v>
      </c>
      <c r="L1767" s="104">
        <v>1.495632830725997</v>
      </c>
      <c r="M1767" s="104">
        <v>4.0077260908828212</v>
      </c>
    </row>
    <row r="1768" spans="1:13" x14ac:dyDescent="0.25">
      <c r="A1768" s="79">
        <v>1765</v>
      </c>
      <c r="B1768" s="79">
        <v>81.60632324218804</v>
      </c>
      <c r="C1768" s="79">
        <v>81.60632324218804</v>
      </c>
      <c r="D1768" s="95"/>
      <c r="E1768" s="79">
        <v>1579.8962945971571</v>
      </c>
      <c r="F1768" s="79">
        <v>88.980624209464352</v>
      </c>
      <c r="G1768" s="80">
        <v>23.157954193499215</v>
      </c>
      <c r="H1768" s="79">
        <v>-9.2754220143503314</v>
      </c>
      <c r="I1768" s="80">
        <v>2.5554904944089918</v>
      </c>
      <c r="J1768" s="104">
        <v>6</v>
      </c>
      <c r="K1768" s="104">
        <v>0.81359118556798349</v>
      </c>
      <c r="L1768" s="104">
        <v>2.2943271433017132</v>
      </c>
      <c r="M1768" s="104">
        <v>9.0469023809129077</v>
      </c>
    </row>
    <row r="1769" spans="1:13" x14ac:dyDescent="0.25">
      <c r="A1769" s="79">
        <v>1766</v>
      </c>
      <c r="B1769" s="79">
        <v>81</v>
      </c>
      <c r="C1769" s="79">
        <v>81</v>
      </c>
      <c r="D1769" s="95"/>
      <c r="E1769" s="79">
        <v>1568.1578924047431</v>
      </c>
      <c r="F1769" s="79">
        <v>89.069071362728977</v>
      </c>
      <c r="G1769" s="80">
        <v>14.900596395508067</v>
      </c>
      <c r="H1769" s="79">
        <v>-5.0580012801238396</v>
      </c>
      <c r="I1769" s="80">
        <v>-1.6619302398175</v>
      </c>
      <c r="J1769" s="104">
        <v>6</v>
      </c>
      <c r="K1769" s="104">
        <v>0.52349157381503653</v>
      </c>
      <c r="L1769" s="104">
        <v>1.4762462381584029</v>
      </c>
      <c r="M1769" s="104">
        <v>3.9562389654100611</v>
      </c>
    </row>
    <row r="1770" spans="1:13" x14ac:dyDescent="0.25">
      <c r="A1770" s="79">
        <v>1767</v>
      </c>
      <c r="B1770" s="79">
        <v>80</v>
      </c>
      <c r="C1770" s="79">
        <v>80</v>
      </c>
      <c r="D1770" s="95"/>
      <c r="E1770" s="79">
        <v>1548.7979184244371</v>
      </c>
      <c r="F1770" s="79">
        <v>89.001778098949913</v>
      </c>
      <c r="G1770" s="80">
        <v>11.682852018082308</v>
      </c>
      <c r="H1770" s="79">
        <v>-4.5010633496878221</v>
      </c>
      <c r="I1770" s="80">
        <v>-2.218868170253518</v>
      </c>
      <c r="J1770" s="104">
        <v>6</v>
      </c>
      <c r="K1770" s="104">
        <v>0.41044495315890678</v>
      </c>
      <c r="L1770" s="104">
        <v>1.1574547679081171</v>
      </c>
      <c r="M1770" s="104">
        <v>2.0040532801366369</v>
      </c>
    </row>
    <row r="1771" spans="1:13" x14ac:dyDescent="0.25">
      <c r="A1771" s="79">
        <v>1768</v>
      </c>
      <c r="B1771" s="79">
        <v>78.626464843750512</v>
      </c>
      <c r="C1771" s="79">
        <v>78.626464843750512</v>
      </c>
      <c r="D1771" s="95"/>
      <c r="E1771" s="79">
        <v>1522.2063135384119</v>
      </c>
      <c r="F1771" s="79">
        <v>89.060423475450392</v>
      </c>
      <c r="G1771" s="80">
        <v>0</v>
      </c>
      <c r="H1771" s="79">
        <v>-24.319745456294829</v>
      </c>
      <c r="I1771" s="80">
        <v>17.599813936353488</v>
      </c>
      <c r="J1771" s="104">
        <v>6</v>
      </c>
      <c r="K1771" s="104">
        <v>0</v>
      </c>
      <c r="L1771" s="104">
        <v>0</v>
      </c>
      <c r="M1771" s="104">
        <v>-3.2233949854244428</v>
      </c>
    </row>
    <row r="1772" spans="1:13" x14ac:dyDescent="0.25">
      <c r="A1772" s="79">
        <v>1769</v>
      </c>
      <c r="B1772" s="79">
        <v>76</v>
      </c>
      <c r="C1772" s="79">
        <v>76</v>
      </c>
      <c r="D1772" s="95"/>
      <c r="E1772" s="79">
        <v>1471.3580225032149</v>
      </c>
      <c r="F1772" s="79">
        <v>88.852373637739689</v>
      </c>
      <c r="G1772" s="80">
        <v>0</v>
      </c>
      <c r="H1772" s="79">
        <v>-4.8276325016874519</v>
      </c>
      <c r="I1772" s="80">
        <v>-1.8922990182538879</v>
      </c>
      <c r="J1772" s="104">
        <v>6</v>
      </c>
      <c r="K1772" s="104">
        <v>0</v>
      </c>
      <c r="L1772" s="104">
        <v>0</v>
      </c>
      <c r="M1772" s="104">
        <v>-5.054937984707025</v>
      </c>
    </row>
    <row r="1773" spans="1:13" x14ac:dyDescent="0.25">
      <c r="A1773" s="79">
        <v>1770</v>
      </c>
      <c r="B1773" s="79">
        <v>72.131347656250497</v>
      </c>
      <c r="C1773" s="79">
        <v>72.131347656250497</v>
      </c>
      <c r="D1773" s="95"/>
      <c r="E1773" s="79">
        <v>1396.4610137893769</v>
      </c>
      <c r="F1773" s="79">
        <v>88.857634879472315</v>
      </c>
      <c r="G1773" s="80">
        <v>0</v>
      </c>
      <c r="H1773" s="79">
        <v>-52.905495151000302</v>
      </c>
      <c r="I1773" s="80">
        <v>46.185563631058962</v>
      </c>
      <c r="J1773" s="104">
        <v>6</v>
      </c>
      <c r="K1773" s="104">
        <v>0</v>
      </c>
      <c r="L1773" s="104">
        <v>0</v>
      </c>
      <c r="M1773" s="104">
        <v>-4.7578560724043193</v>
      </c>
    </row>
    <row r="1774" spans="1:13" x14ac:dyDescent="0.25">
      <c r="A1774" s="79">
        <v>1771</v>
      </c>
      <c r="B1774" s="79">
        <v>70.636840820312997</v>
      </c>
      <c r="C1774" s="79">
        <v>70.636840820312997</v>
      </c>
      <c r="D1774" s="95"/>
      <c r="E1774" s="79">
        <v>1367.527400332239</v>
      </c>
      <c r="F1774" s="79">
        <v>88.909064763727201</v>
      </c>
      <c r="G1774" s="80">
        <v>0</v>
      </c>
      <c r="H1774" s="79">
        <v>-22.342249233458361</v>
      </c>
      <c r="I1774" s="80">
        <v>15.62231771351702</v>
      </c>
      <c r="J1774" s="104">
        <v>6</v>
      </c>
      <c r="K1774" s="104">
        <v>0</v>
      </c>
      <c r="L1774" s="104">
        <v>0</v>
      </c>
      <c r="M1774" s="104">
        <v>-4.6447767609977113</v>
      </c>
    </row>
    <row r="1775" spans="1:13" x14ac:dyDescent="0.25">
      <c r="A1775" s="79">
        <v>1772</v>
      </c>
      <c r="B1775" s="79">
        <v>67</v>
      </c>
      <c r="C1775" s="79">
        <v>67</v>
      </c>
      <c r="D1775" s="95"/>
      <c r="E1775" s="79">
        <v>1297.1182566804659</v>
      </c>
      <c r="F1775" s="79">
        <v>88.945342045126139</v>
      </c>
      <c r="G1775" s="80">
        <v>0</v>
      </c>
      <c r="H1775" s="79">
        <v>-17.429066096418168</v>
      </c>
      <c r="I1775" s="80">
        <v>10.70913457647683</v>
      </c>
      <c r="J1775" s="104">
        <v>6</v>
      </c>
      <c r="K1775" s="104">
        <v>0</v>
      </c>
      <c r="L1775" s="104">
        <v>0</v>
      </c>
      <c r="M1775" s="104">
        <v>-4.3733676326697264</v>
      </c>
    </row>
    <row r="1776" spans="1:13" x14ac:dyDescent="0.25">
      <c r="A1776" s="79">
        <v>1773</v>
      </c>
      <c r="B1776" s="79">
        <v>64.146606445312983</v>
      </c>
      <c r="C1776" s="79">
        <v>64.146606445312983</v>
      </c>
      <c r="D1776" s="95"/>
      <c r="E1776" s="79">
        <v>1241.8766317061541</v>
      </c>
      <c r="F1776" s="79">
        <v>88.989394652780533</v>
      </c>
      <c r="G1776" s="80">
        <v>0</v>
      </c>
      <c r="H1776" s="79">
        <v>-16.141130901172801</v>
      </c>
      <c r="I1776" s="80">
        <v>9.4211993812314567</v>
      </c>
      <c r="J1776" s="104">
        <v>6</v>
      </c>
      <c r="K1776" s="104">
        <v>0</v>
      </c>
      <c r="L1776" s="104">
        <v>0</v>
      </c>
      <c r="M1776" s="104">
        <v>-4.1640205533561092</v>
      </c>
    </row>
    <row r="1777" spans="1:13" x14ac:dyDescent="0.25">
      <c r="A1777" s="79">
        <v>1774</v>
      </c>
      <c r="B1777" s="79">
        <v>61</v>
      </c>
      <c r="C1777" s="79">
        <v>61</v>
      </c>
      <c r="D1777" s="95"/>
      <c r="E1777" s="79">
        <v>1180.9584127986329</v>
      </c>
      <c r="F1777" s="79">
        <v>89.023353251087471</v>
      </c>
      <c r="G1777" s="80">
        <v>0</v>
      </c>
      <c r="H1777" s="79">
        <v>-6.9983768432739781</v>
      </c>
      <c r="I1777" s="80">
        <v>0.27844532333263849</v>
      </c>
      <c r="J1777" s="104">
        <v>6</v>
      </c>
      <c r="K1777" s="104">
        <v>0</v>
      </c>
      <c r="L1777" s="104">
        <v>0</v>
      </c>
      <c r="M1777" s="104">
        <v>-3.9366512035097569</v>
      </c>
    </row>
    <row r="1778" spans="1:13" x14ac:dyDescent="0.25">
      <c r="A1778" s="79">
        <v>1775</v>
      </c>
      <c r="B1778" s="79">
        <v>58</v>
      </c>
      <c r="C1778" s="79">
        <v>58</v>
      </c>
      <c r="D1778" s="95"/>
      <c r="E1778" s="79">
        <v>1337.2117163085991</v>
      </c>
      <c r="F1778" s="79">
        <v>89.055145330557963</v>
      </c>
      <c r="G1778" s="80">
        <v>0</v>
      </c>
      <c r="H1778" s="79">
        <v>-18.020212703351771</v>
      </c>
      <c r="I1778" s="80">
        <v>11.30028118341043</v>
      </c>
      <c r="J1778" s="104">
        <v>5</v>
      </c>
      <c r="K1778" s="104">
        <v>0</v>
      </c>
      <c r="L1778" s="104">
        <v>0</v>
      </c>
      <c r="M1778" s="104">
        <v>-4.5272726900863667</v>
      </c>
    </row>
    <row r="1779" spans="1:13" x14ac:dyDescent="0.25">
      <c r="A1779" s="79">
        <v>1776</v>
      </c>
      <c r="B1779" s="79">
        <v>55.161865234375462</v>
      </c>
      <c r="C1779" s="79">
        <v>55.161865234375462</v>
      </c>
      <c r="D1779" s="95"/>
      <c r="E1779" s="79">
        <v>1271.7774566352209</v>
      </c>
      <c r="F1779" s="79">
        <v>89.048173355331016</v>
      </c>
      <c r="G1779" s="80">
        <v>0</v>
      </c>
      <c r="H1779" s="79">
        <v>-6.7539978947093164</v>
      </c>
      <c r="I1779" s="80">
        <v>3.4066374767975922E-2</v>
      </c>
      <c r="J1779" s="104">
        <v>5</v>
      </c>
      <c r="K1779" s="104">
        <v>0</v>
      </c>
      <c r="L1779" s="104">
        <v>0</v>
      </c>
      <c r="M1779" s="104">
        <v>-4.2769517323103292</v>
      </c>
    </row>
    <row r="1780" spans="1:13" x14ac:dyDescent="0.25">
      <c r="A1780" s="79">
        <v>1777</v>
      </c>
      <c r="B1780" s="79">
        <v>52.167358398437948</v>
      </c>
      <c r="C1780" s="79">
        <v>52.167358398437948</v>
      </c>
      <c r="D1780" s="95"/>
      <c r="E1780" s="79">
        <v>1202.737980332086</v>
      </c>
      <c r="F1780" s="79">
        <v>89.056038403501049</v>
      </c>
      <c r="G1780" s="80">
        <v>0</v>
      </c>
      <c r="H1780" s="79">
        <v>-28.429679704332379</v>
      </c>
      <c r="I1780" s="80">
        <v>21.709748184391039</v>
      </c>
      <c r="J1780" s="104">
        <v>5</v>
      </c>
      <c r="K1780" s="104">
        <v>0</v>
      </c>
      <c r="L1780" s="104">
        <v>0</v>
      </c>
      <c r="M1780" s="104">
        <v>-4.0175308545902686</v>
      </c>
    </row>
    <row r="1781" spans="1:13" x14ac:dyDescent="0.25">
      <c r="A1781" s="79">
        <v>1778</v>
      </c>
      <c r="B1781" s="79">
        <v>50.676513671875441</v>
      </c>
      <c r="C1781" s="79">
        <v>50.676513671875441</v>
      </c>
      <c r="D1781" s="95"/>
      <c r="E1781" s="79">
        <v>1440.156101217887</v>
      </c>
      <c r="F1781" s="79">
        <v>89.046747745182117</v>
      </c>
      <c r="G1781" s="80">
        <v>3.6970595107412705</v>
      </c>
      <c r="H1781" s="79">
        <v>-8.661971378428559</v>
      </c>
      <c r="I1781" s="80">
        <v>1.9420398584872189</v>
      </c>
      <c r="J1781" s="104">
        <v>4</v>
      </c>
      <c r="K1781" s="104">
        <v>0.12988604283981789</v>
      </c>
      <c r="L1781" s="104">
        <v>0.36627864080828648</v>
      </c>
      <c r="M1781" s="104">
        <v>-2.6405021568555149</v>
      </c>
    </row>
    <row r="1782" spans="1:13" x14ac:dyDescent="0.25">
      <c r="A1782" s="79">
        <v>1779</v>
      </c>
      <c r="B1782" s="79">
        <v>48.181396484375433</v>
      </c>
      <c r="C1782" s="79">
        <v>48.181396484375433</v>
      </c>
      <c r="D1782" s="95"/>
      <c r="E1782" s="79">
        <v>1369.24833782875</v>
      </c>
      <c r="F1782" s="79">
        <v>89.014939857544732</v>
      </c>
      <c r="G1782" s="80">
        <v>0</v>
      </c>
      <c r="H1782" s="79">
        <v>-6.7189266175590578</v>
      </c>
      <c r="I1782" s="80">
        <v>-1.004902382281792E-3</v>
      </c>
      <c r="J1782" s="104">
        <v>4</v>
      </c>
      <c r="K1782" s="104">
        <v>0</v>
      </c>
      <c r="L1782" s="104">
        <v>0</v>
      </c>
      <c r="M1782" s="104">
        <v>-4.6514769222423524</v>
      </c>
    </row>
    <row r="1783" spans="1:13" x14ac:dyDescent="0.25">
      <c r="A1783" s="79">
        <v>1780</v>
      </c>
      <c r="B1783" s="79">
        <v>43.186279296875433</v>
      </c>
      <c r="C1783" s="79">
        <v>43.186279296875433</v>
      </c>
      <c r="D1783" s="95"/>
      <c r="E1783" s="79">
        <v>1227.294048304115</v>
      </c>
      <c r="F1783" s="79">
        <v>89.061311148291111</v>
      </c>
      <c r="G1783" s="80">
        <v>0</v>
      </c>
      <c r="H1783" s="79">
        <v>-1.937605496936716</v>
      </c>
      <c r="I1783" s="80">
        <v>-4.7823260230046234</v>
      </c>
      <c r="J1783" s="104">
        <v>4</v>
      </c>
      <c r="K1783" s="104">
        <v>0</v>
      </c>
      <c r="L1783" s="104">
        <v>0</v>
      </c>
      <c r="M1783" s="104">
        <v>-4.1092659469027266</v>
      </c>
    </row>
    <row r="1784" spans="1:13" x14ac:dyDescent="0.25">
      <c r="A1784" s="79">
        <v>1781</v>
      </c>
      <c r="B1784" s="79">
        <v>40.381103515625853</v>
      </c>
      <c r="C1784" s="79">
        <v>40.381103515625853</v>
      </c>
      <c r="D1784" s="95"/>
      <c r="E1784" s="79">
        <v>1147.5748505212321</v>
      </c>
      <c r="F1784" s="79">
        <v>89.06211449931962</v>
      </c>
      <c r="G1784" s="80">
        <v>0</v>
      </c>
      <c r="H1784" s="79">
        <v>-2.203828077547432E-4</v>
      </c>
      <c r="I1784" s="80">
        <v>-6.7197111371335847</v>
      </c>
      <c r="J1784" s="104">
        <v>4</v>
      </c>
      <c r="K1784" s="104">
        <v>0</v>
      </c>
      <c r="L1784" s="104">
        <v>0</v>
      </c>
      <c r="M1784" s="104">
        <v>-3.8135416680097709</v>
      </c>
    </row>
    <row r="1785" spans="1:13" x14ac:dyDescent="0.25">
      <c r="A1785" s="79">
        <v>1782</v>
      </c>
      <c r="B1785" s="79">
        <v>37.196655273437912</v>
      </c>
      <c r="C1785" s="79">
        <v>37.196655273437912</v>
      </c>
      <c r="D1785" s="95"/>
      <c r="E1785" s="79">
        <v>1434.1704088759609</v>
      </c>
      <c r="F1785" s="79">
        <v>89.050471422864817</v>
      </c>
      <c r="G1785" s="80">
        <v>0</v>
      </c>
      <c r="H1785" s="79">
        <v>0</v>
      </c>
      <c r="I1785" s="80">
        <v>-6.7199315199413396</v>
      </c>
      <c r="J1785" s="104">
        <v>3</v>
      </c>
      <c r="K1785" s="104">
        <v>0</v>
      </c>
      <c r="L1785" s="104">
        <v>0</v>
      </c>
      <c r="M1785" s="104">
        <v>-4.906632000859795</v>
      </c>
    </row>
    <row r="1786" spans="1:13" x14ac:dyDescent="0.25">
      <c r="A1786" s="79">
        <v>1783</v>
      </c>
      <c r="B1786" s="79">
        <v>34</v>
      </c>
      <c r="C1786" s="79">
        <v>34</v>
      </c>
      <c r="D1786" s="95"/>
      <c r="E1786" s="79">
        <v>1310.9187786731841</v>
      </c>
      <c r="F1786" s="79">
        <v>88.986441627620323</v>
      </c>
      <c r="G1786" s="80">
        <v>0</v>
      </c>
      <c r="H1786" s="79">
        <v>0</v>
      </c>
      <c r="I1786" s="80">
        <v>-6.7199315199413396</v>
      </c>
      <c r="J1786" s="104">
        <v>3</v>
      </c>
      <c r="K1786" s="104">
        <v>0</v>
      </c>
      <c r="L1786" s="104">
        <v>0</v>
      </c>
      <c r="M1786" s="104">
        <v>-4.4261533047899011</v>
      </c>
    </row>
    <row r="1787" spans="1:13" x14ac:dyDescent="0.25">
      <c r="A1787" s="79">
        <v>1784</v>
      </c>
      <c r="B1787" s="79">
        <v>30.706420898437901</v>
      </c>
      <c r="C1787" s="79">
        <v>30.706420898437901</v>
      </c>
      <c r="D1787" s="95"/>
      <c r="E1787" s="79">
        <v>1183.9301112236751</v>
      </c>
      <c r="F1787" s="79">
        <v>89.020400225927261</v>
      </c>
      <c r="G1787" s="80">
        <v>0</v>
      </c>
      <c r="H1787" s="79">
        <v>-5.177146608959438</v>
      </c>
      <c r="I1787" s="80">
        <v>-1.5427849109819021</v>
      </c>
      <c r="J1787" s="104">
        <v>3</v>
      </c>
      <c r="K1787" s="104">
        <v>0</v>
      </c>
      <c r="L1787" s="104">
        <v>0</v>
      </c>
      <c r="M1787" s="104">
        <v>-3.9476603354970559</v>
      </c>
    </row>
    <row r="1788" spans="1:13" x14ac:dyDescent="0.25">
      <c r="A1788" s="79">
        <v>1785</v>
      </c>
      <c r="B1788" s="79">
        <v>28.206420898437901</v>
      </c>
      <c r="C1788" s="79">
        <v>28.206420898437901</v>
      </c>
      <c r="D1788" s="95"/>
      <c r="E1788" s="79">
        <v>1087.5390245565291</v>
      </c>
      <c r="F1788" s="79">
        <v>89.035036598908775</v>
      </c>
      <c r="G1788" s="80">
        <v>0</v>
      </c>
      <c r="H1788" s="79">
        <v>-1.7029804928116801</v>
      </c>
      <c r="I1788" s="80">
        <v>-5.01695102712966</v>
      </c>
      <c r="J1788" s="104">
        <v>3</v>
      </c>
      <c r="K1788" s="104">
        <v>0</v>
      </c>
      <c r="L1788" s="104">
        <v>0</v>
      </c>
      <c r="M1788" s="104">
        <v>-3.5946860260318978</v>
      </c>
    </row>
    <row r="1789" spans="1:13" x14ac:dyDescent="0.25">
      <c r="A1789" s="79">
        <v>1786</v>
      </c>
      <c r="B1789" s="79">
        <v>26.216796875000391</v>
      </c>
      <c r="C1789" s="79">
        <v>26.216796875000391</v>
      </c>
      <c r="D1789" s="95"/>
      <c r="E1789" s="79">
        <v>1615.2642839082339</v>
      </c>
      <c r="F1789" s="79">
        <v>89.049672971890288</v>
      </c>
      <c r="G1789" s="80">
        <v>5.9396694268765886</v>
      </c>
      <c r="H1789" s="79">
        <v>-9.3069771816419209</v>
      </c>
      <c r="I1789" s="80">
        <v>2.5870456617005808</v>
      </c>
      <c r="J1789" s="104">
        <v>2</v>
      </c>
      <c r="K1789" s="104">
        <v>0.2086739895293071</v>
      </c>
      <c r="L1789" s="104">
        <v>0.58846065047264595</v>
      </c>
      <c r="M1789" s="104">
        <v>-1.919503050263389</v>
      </c>
    </row>
    <row r="1790" spans="1:13" x14ac:dyDescent="0.25">
      <c r="A1790" s="79">
        <v>1787</v>
      </c>
      <c r="B1790" s="79">
        <v>25</v>
      </c>
      <c r="C1790" s="79">
        <v>25</v>
      </c>
      <c r="D1790" s="95"/>
      <c r="E1790" s="79">
        <v>1540.2952271493029</v>
      </c>
      <c r="F1790" s="79">
        <v>88.977127310638323</v>
      </c>
      <c r="G1790" s="80">
        <v>0</v>
      </c>
      <c r="H1790" s="79">
        <v>-8.4973997546347313</v>
      </c>
      <c r="I1790" s="80">
        <v>1.7774682346933921</v>
      </c>
      <c r="J1790" s="104">
        <v>2</v>
      </c>
      <c r="K1790" s="104">
        <v>0</v>
      </c>
      <c r="L1790" s="104">
        <v>0</v>
      </c>
      <c r="M1790" s="104">
        <v>-3.0805322350605371</v>
      </c>
    </row>
    <row r="1791" spans="1:13" x14ac:dyDescent="0.25">
      <c r="A1791" s="79">
        <v>1788</v>
      </c>
      <c r="B1791" s="79">
        <v>22.72290039062538</v>
      </c>
      <c r="C1791" s="79">
        <v>22.72290039062538</v>
      </c>
      <c r="D1791" s="95"/>
      <c r="E1791" s="79">
        <v>1399.999000746772</v>
      </c>
      <c r="F1791" s="79">
        <v>88.942752247440907</v>
      </c>
      <c r="G1791" s="80">
        <v>0</v>
      </c>
      <c r="H1791" s="79">
        <v>-5.4067830668494503</v>
      </c>
      <c r="I1791" s="80">
        <v>-1.3131484530918891</v>
      </c>
      <c r="J1791" s="104">
        <v>2</v>
      </c>
      <c r="K1791" s="104">
        <v>0</v>
      </c>
      <c r="L1791" s="104">
        <v>0</v>
      </c>
      <c r="M1791" s="104">
        <v>-3.1964773554510439</v>
      </c>
    </row>
    <row r="1792" spans="1:13" x14ac:dyDescent="0.25">
      <c r="A1792" s="79">
        <v>1789</v>
      </c>
      <c r="B1792" s="79">
        <v>21</v>
      </c>
      <c r="C1792" s="79">
        <v>21</v>
      </c>
      <c r="D1792" s="95"/>
      <c r="E1792" s="79">
        <v>1293.8479908054151</v>
      </c>
      <c r="F1792" s="79">
        <v>88.92214420327322</v>
      </c>
      <c r="G1792" s="80">
        <v>0</v>
      </c>
      <c r="H1792" s="79">
        <v>-0.33585495648960401</v>
      </c>
      <c r="I1792" s="80">
        <v>-6.3840765634517354</v>
      </c>
      <c r="J1792" s="104">
        <v>2</v>
      </c>
      <c r="K1792" s="104">
        <v>0</v>
      </c>
      <c r="L1792" s="104">
        <v>0</v>
      </c>
      <c r="M1792" s="104">
        <v>-4.3608880603053057</v>
      </c>
    </row>
    <row r="1793" spans="1:13" x14ac:dyDescent="0.25">
      <c r="A1793" s="79">
        <v>1790</v>
      </c>
      <c r="B1793" s="79">
        <v>18</v>
      </c>
      <c r="C1793" s="79">
        <v>18</v>
      </c>
      <c r="D1793" s="95"/>
      <c r="E1793" s="79">
        <v>1109.0125635474981</v>
      </c>
      <c r="F1793" s="79">
        <v>88.956102801580158</v>
      </c>
      <c r="G1793" s="80">
        <v>1.8839433963486596</v>
      </c>
      <c r="H1793" s="79">
        <v>-31.26556304741343</v>
      </c>
      <c r="I1793" s="80">
        <v>24.545631527472089</v>
      </c>
      <c r="J1793" s="104">
        <v>2</v>
      </c>
      <c r="K1793" s="104">
        <v>6.618718253655359E-2</v>
      </c>
      <c r="L1793" s="104">
        <v>0.1866478547530811</v>
      </c>
      <c r="M1793" s="104">
        <v>-2.5281558354747768</v>
      </c>
    </row>
    <row r="1794" spans="1:13" x14ac:dyDescent="0.25">
      <c r="A1794" s="79">
        <v>1791</v>
      </c>
      <c r="B1794" s="79">
        <v>16.736328125000359</v>
      </c>
      <c r="C1794" s="79">
        <v>16.736328125000359</v>
      </c>
      <c r="D1794" s="95"/>
      <c r="E1794" s="79">
        <v>1031.1554532377079</v>
      </c>
      <c r="F1794" s="79">
        <v>88.997099835190454</v>
      </c>
      <c r="G1794" s="80">
        <v>3.2363631971713507</v>
      </c>
      <c r="H1794" s="79">
        <v>-9.3892827099920488</v>
      </c>
      <c r="I1794" s="80">
        <v>2.6693511900507092</v>
      </c>
      <c r="J1794" s="104">
        <v>2</v>
      </c>
      <c r="K1794" s="104">
        <v>0.11370074180621589</v>
      </c>
      <c r="L1794" s="104">
        <v>0.32063609189352887</v>
      </c>
      <c r="M1794" s="104">
        <v>-1.4172955999367609</v>
      </c>
    </row>
    <row r="1795" spans="1:13" x14ac:dyDescent="0.25">
      <c r="A1795" s="79">
        <v>1792</v>
      </c>
      <c r="B1795" s="79">
        <v>14</v>
      </c>
      <c r="C1795" s="79">
        <v>14</v>
      </c>
      <c r="D1795" s="95"/>
      <c r="E1795" s="79">
        <v>1667.443164371309</v>
      </c>
      <c r="F1795" s="79">
        <v>89.031009218955873</v>
      </c>
      <c r="G1795" s="80">
        <v>0</v>
      </c>
      <c r="H1795" s="79">
        <v>-1.43851710838872</v>
      </c>
      <c r="I1795" s="80">
        <v>-5.2814144115526194</v>
      </c>
      <c r="J1795" s="104">
        <v>1</v>
      </c>
      <c r="K1795" s="104">
        <v>0</v>
      </c>
      <c r="L1795" s="104">
        <v>0</v>
      </c>
      <c r="M1795" s="104">
        <v>-4.682658484791391</v>
      </c>
    </row>
    <row r="1796" spans="1:13" x14ac:dyDescent="0.25">
      <c r="A1796" s="79">
        <v>1793</v>
      </c>
      <c r="B1796" s="79">
        <v>10.24182128906285</v>
      </c>
      <c r="C1796" s="79">
        <v>10.24182128906285</v>
      </c>
      <c r="D1796" s="95"/>
      <c r="E1796" s="79">
        <v>1219.8324927971721</v>
      </c>
      <c r="F1796" s="79">
        <v>89.073554159624138</v>
      </c>
      <c r="G1796" s="80">
        <v>2.6283734638696363</v>
      </c>
      <c r="H1796" s="79">
        <v>0</v>
      </c>
      <c r="I1796" s="80">
        <v>-6.7199315199413396</v>
      </c>
      <c r="J1796" s="104">
        <v>1</v>
      </c>
      <c r="K1796" s="104">
        <v>9.2340690577296838E-2</v>
      </c>
      <c r="L1796" s="104">
        <v>0.26040074742797709</v>
      </c>
      <c r="M1796" s="104">
        <v>-2.4695761282844542</v>
      </c>
    </row>
    <row r="1797" spans="1:13" x14ac:dyDescent="0.25">
      <c r="A1797" s="79">
        <v>1794</v>
      </c>
      <c r="B1797" s="79">
        <v>6.7503662109378402</v>
      </c>
      <c r="C1797" s="79">
        <v>6.7503662109378402</v>
      </c>
      <c r="D1797" s="95"/>
      <c r="E1797" s="79">
        <v>803.98942824509697</v>
      </c>
      <c r="F1797" s="79">
        <v>89.092960554946401</v>
      </c>
      <c r="G1797" s="80">
        <v>2.412313029828248</v>
      </c>
      <c r="H1797" s="79">
        <v>0</v>
      </c>
      <c r="I1797" s="80">
        <v>-6.7199315199413396</v>
      </c>
      <c r="J1797" s="104">
        <v>1</v>
      </c>
      <c r="K1797" s="104">
        <v>8.4750000000000006E-2</v>
      </c>
      <c r="L1797" s="104">
        <v>0.23899500000000001</v>
      </c>
      <c r="M1797" s="104">
        <v>-2.600285448735451</v>
      </c>
    </row>
    <row r="1798" spans="1:13" x14ac:dyDescent="0.25">
      <c r="A1798" s="79">
        <v>1795</v>
      </c>
      <c r="B1798" s="79">
        <v>1.256469726562832</v>
      </c>
      <c r="C1798" s="79">
        <v>1.256469726562832</v>
      </c>
      <c r="D1798" s="95"/>
      <c r="E1798" s="79">
        <v>800</v>
      </c>
      <c r="F1798" s="79">
        <v>89.107678139120381</v>
      </c>
      <c r="G1798" s="80">
        <v>2.412313029828248</v>
      </c>
      <c r="H1798" s="79">
        <v>-78.907415778576379</v>
      </c>
      <c r="I1798" s="80">
        <v>63.801335754411902</v>
      </c>
      <c r="J1798" s="104">
        <v>1</v>
      </c>
      <c r="K1798" s="104">
        <v>8.4750000000000006E-2</v>
      </c>
      <c r="L1798" s="104">
        <v>0.23899500000000001</v>
      </c>
      <c r="M1798" s="104">
        <v>1.2269413454518661</v>
      </c>
    </row>
    <row r="1799" spans="1:13" x14ac:dyDescent="0.25">
      <c r="A1799" s="79">
        <v>1796</v>
      </c>
      <c r="B1799" s="79">
        <v>0</v>
      </c>
      <c r="C1799" s="79">
        <v>0</v>
      </c>
      <c r="D1799" s="95"/>
      <c r="E1799" s="79">
        <v>800</v>
      </c>
      <c r="F1799" s="79">
        <v>89.129125661826464</v>
      </c>
      <c r="G1799" s="80">
        <v>2.412313029828248</v>
      </c>
      <c r="H1799" s="79">
        <v>-2.6887938667018099</v>
      </c>
      <c r="I1799" s="80">
        <v>-4.0311376532395293</v>
      </c>
      <c r="J1799" s="104">
        <v>1</v>
      </c>
      <c r="K1799" s="104">
        <v>8.4750000000000006E-2</v>
      </c>
      <c r="L1799" s="104">
        <v>0.23899500000000001</v>
      </c>
      <c r="M1799" s="104">
        <v>9.8066359429617139E-2</v>
      </c>
    </row>
    <row r="1800" spans="1:13" x14ac:dyDescent="0.25">
      <c r="A1800" s="79">
        <v>1797</v>
      </c>
      <c r="B1800" s="79">
        <v>0</v>
      </c>
      <c r="C1800" s="79">
        <v>0</v>
      </c>
      <c r="D1800" s="95"/>
      <c r="E1800" s="79">
        <v>800</v>
      </c>
      <c r="F1800" s="79">
        <v>89.137812936071541</v>
      </c>
      <c r="G1800" s="80">
        <v>2.412313029828248</v>
      </c>
      <c r="H1800" s="79">
        <v>-2.6887938667018099</v>
      </c>
      <c r="I1800" s="80">
        <v>-4.0311376532395293</v>
      </c>
      <c r="J1800" s="104">
        <v>1</v>
      </c>
      <c r="K1800" s="104">
        <v>8.4750000000000006E-2</v>
      </c>
      <c r="L1800" s="104">
        <v>0.23899500000000001</v>
      </c>
      <c r="M1800" s="104">
        <v>9.8066359429617139E-2</v>
      </c>
    </row>
    <row r="1801" spans="1:13" x14ac:dyDescent="0.25">
      <c r="A1801" s="79">
        <v>1798</v>
      </c>
      <c r="B1801" s="79">
        <v>0</v>
      </c>
      <c r="C1801" s="79">
        <v>0</v>
      </c>
      <c r="D1801" s="95"/>
      <c r="E1801" s="79">
        <v>800</v>
      </c>
      <c r="F1801" s="79">
        <v>89.165661349103246</v>
      </c>
      <c r="G1801" s="80">
        <v>2.412313029828248</v>
      </c>
      <c r="H1801" s="79">
        <v>-2.6887938667018099</v>
      </c>
      <c r="I1801" s="80">
        <v>-4.0311376532395293</v>
      </c>
      <c r="J1801" s="104">
        <v>1</v>
      </c>
      <c r="K1801" s="104">
        <v>8.4750000000000006E-2</v>
      </c>
      <c r="L1801" s="104">
        <v>0.23899500000000001</v>
      </c>
      <c r="M1801" s="104">
        <v>9.8066359429617139E-2</v>
      </c>
    </row>
    <row r="1802" spans="1:13" x14ac:dyDescent="0.25">
      <c r="A1802" s="79">
        <v>1799</v>
      </c>
      <c r="B1802" s="79">
        <v>0</v>
      </c>
      <c r="C1802" s="79">
        <v>0</v>
      </c>
      <c r="D1802" s="95"/>
      <c r="E1802" s="79">
        <v>800</v>
      </c>
      <c r="F1802" s="79">
        <v>89.174348623348322</v>
      </c>
      <c r="G1802" s="80">
        <v>2.412313029828248</v>
      </c>
      <c r="H1802" s="79">
        <v>-2.6887938667018099</v>
      </c>
      <c r="I1802" s="80">
        <v>-4.0311376532395293</v>
      </c>
      <c r="J1802" s="104">
        <v>1</v>
      </c>
      <c r="K1802" s="104">
        <v>8.4750000000000006E-2</v>
      </c>
      <c r="L1802" s="104">
        <v>0.23899500000000001</v>
      </c>
      <c r="M1802" s="104">
        <v>9.8066359429617139E-2</v>
      </c>
    </row>
    <row r="1803" spans="1:13" x14ac:dyDescent="0.25">
      <c r="A1803" s="79">
        <v>1800</v>
      </c>
      <c r="B1803" s="79">
        <v>0</v>
      </c>
      <c r="C1803" s="79">
        <v>0</v>
      </c>
      <c r="D1803" s="95"/>
      <c r="E1803" s="79">
        <v>800</v>
      </c>
      <c r="F1803" s="79">
        <v>89.183035897593399</v>
      </c>
      <c r="G1803" s="80">
        <v>2.412313029828248</v>
      </c>
      <c r="H1803" s="79">
        <v>-2.6887938667018099</v>
      </c>
      <c r="I1803" s="80">
        <v>-4.0311376532395293</v>
      </c>
      <c r="J1803" s="104">
        <v>1</v>
      </c>
      <c r="K1803" s="104">
        <v>8.4750000000000006E-2</v>
      </c>
      <c r="L1803" s="104">
        <v>0.23899500000000001</v>
      </c>
      <c r="M1803" s="104">
        <v>9.8066359429617139E-2</v>
      </c>
    </row>
    <row r="1804" spans="1:13" x14ac:dyDescent="0.25">
      <c r="A1804" s="96"/>
      <c r="B1804" s="96"/>
      <c r="C1804" s="96"/>
      <c r="D1804" s="95"/>
      <c r="E1804" s="96"/>
      <c r="F1804" s="96"/>
      <c r="G1804" s="96"/>
      <c r="H1804" s="96"/>
      <c r="I1804" s="96"/>
      <c r="J1804" s="104"/>
      <c r="K1804" s="104"/>
      <c r="L1804" s="104"/>
      <c r="M1804" s="104"/>
    </row>
    <row r="1805" spans="1:13" x14ac:dyDescent="0.25">
      <c r="A1805" s="96"/>
      <c r="B1805" s="96"/>
      <c r="C1805" s="96"/>
      <c r="D1805" s="95"/>
      <c r="E1805" s="96"/>
      <c r="F1805" s="96"/>
      <c r="G1805" s="96"/>
      <c r="H1805" s="96"/>
      <c r="I1805" s="96"/>
      <c r="J1805" s="104"/>
      <c r="K1805" s="104"/>
      <c r="L1805" s="104"/>
      <c r="M1805" s="104"/>
    </row>
    <row r="1806" spans="1:13" x14ac:dyDescent="0.25">
      <c r="A1806" s="96"/>
      <c r="B1806" s="96"/>
      <c r="C1806" s="96"/>
      <c r="D1806" s="95"/>
      <c r="E1806" s="96"/>
      <c r="F1806" s="96"/>
      <c r="G1806" s="96"/>
      <c r="H1806" s="96"/>
      <c r="I1806" s="96"/>
      <c r="J1806" s="104"/>
      <c r="K1806" s="104"/>
      <c r="L1806" s="104"/>
      <c r="M1806" s="104"/>
    </row>
    <row r="1807" spans="1:13" x14ac:dyDescent="0.25">
      <c r="A1807" s="96"/>
      <c r="B1807" s="96"/>
      <c r="C1807" s="96"/>
      <c r="D1807" s="95"/>
      <c r="E1807" s="96"/>
      <c r="F1807" s="96"/>
      <c r="G1807" s="96"/>
      <c r="H1807" s="96"/>
      <c r="I1807" s="96"/>
      <c r="J1807" s="104"/>
      <c r="K1807" s="104"/>
      <c r="L1807" s="104"/>
      <c r="M1807" s="104"/>
    </row>
    <row r="1808" spans="1:13" x14ac:dyDescent="0.25">
      <c r="A1808" s="96"/>
      <c r="B1808" s="96"/>
      <c r="C1808" s="96"/>
      <c r="D1808" s="95"/>
      <c r="E1808" s="96"/>
      <c r="F1808" s="96"/>
      <c r="G1808" s="96"/>
      <c r="H1808" s="96"/>
      <c r="I1808" s="96"/>
      <c r="J1808" s="104"/>
      <c r="K1808" s="104"/>
      <c r="L1808" s="104"/>
      <c r="M1808" s="104"/>
    </row>
    <row r="1809" spans="1:13" x14ac:dyDescent="0.25">
      <c r="A1809" s="96"/>
      <c r="B1809" s="96"/>
      <c r="C1809" s="96"/>
      <c r="D1809" s="95"/>
      <c r="E1809" s="96"/>
      <c r="F1809" s="96"/>
      <c r="G1809" s="96"/>
      <c r="H1809" s="96"/>
      <c r="I1809" s="96"/>
      <c r="J1809" s="104"/>
      <c r="K1809" s="104"/>
      <c r="L1809" s="104"/>
      <c r="M1809" s="104"/>
    </row>
    <row r="1810" spans="1:13" x14ac:dyDescent="0.25">
      <c r="A1810" s="96"/>
      <c r="B1810" s="96"/>
      <c r="C1810" s="96"/>
      <c r="D1810" s="95"/>
      <c r="E1810" s="96"/>
      <c r="F1810" s="96"/>
      <c r="G1810" s="96"/>
      <c r="H1810" s="96"/>
      <c r="I1810" s="96"/>
      <c r="J1810" s="104"/>
      <c r="K1810" s="104"/>
      <c r="L1810" s="104"/>
      <c r="M1810" s="104"/>
    </row>
    <row r="1811" spans="1:13" x14ac:dyDescent="0.25">
      <c r="A1811" s="96"/>
      <c r="B1811" s="96"/>
      <c r="C1811" s="96"/>
      <c r="D1811" s="95"/>
      <c r="E1811" s="96"/>
      <c r="F1811" s="96"/>
      <c r="G1811" s="96"/>
      <c r="H1811" s="96"/>
      <c r="I1811" s="96"/>
      <c r="J1811" s="104"/>
      <c r="K1811" s="104"/>
      <c r="L1811" s="104"/>
      <c r="M1811" s="104"/>
    </row>
    <row r="1812" spans="1:13" x14ac:dyDescent="0.25">
      <c r="A1812" s="96"/>
      <c r="B1812" s="96"/>
      <c r="C1812" s="96"/>
      <c r="D1812" s="95"/>
      <c r="E1812" s="96"/>
      <c r="F1812" s="96"/>
      <c r="G1812" s="96"/>
      <c r="H1812" s="96"/>
      <c r="I1812" s="96"/>
      <c r="J1812" s="104"/>
      <c r="K1812" s="104"/>
      <c r="L1812" s="104"/>
      <c r="M1812" s="104"/>
    </row>
    <row r="1813" spans="1:13" x14ac:dyDescent="0.25">
      <c r="A1813" s="96"/>
      <c r="B1813" s="96"/>
      <c r="C1813" s="96"/>
      <c r="D1813" s="95"/>
      <c r="E1813" s="96"/>
      <c r="F1813" s="96"/>
      <c r="G1813" s="96"/>
      <c r="H1813" s="96"/>
      <c r="I1813" s="96"/>
      <c r="J1813" s="104"/>
      <c r="K1813" s="104"/>
      <c r="L1813" s="104"/>
      <c r="M1813" s="104"/>
    </row>
    <row r="1814" spans="1:13" x14ac:dyDescent="0.25">
      <c r="A1814" s="96"/>
      <c r="B1814" s="96"/>
      <c r="C1814" s="96"/>
      <c r="D1814" s="95"/>
      <c r="E1814" s="96"/>
      <c r="F1814" s="96"/>
      <c r="G1814" s="96"/>
      <c r="H1814" s="96"/>
      <c r="I1814" s="96"/>
      <c r="J1814" s="104"/>
      <c r="K1814" s="104"/>
      <c r="L1814" s="104"/>
      <c r="M1814" s="104"/>
    </row>
    <row r="1815" spans="1:13" x14ac:dyDescent="0.25">
      <c r="A1815" s="96"/>
      <c r="B1815" s="96"/>
      <c r="C1815" s="96"/>
      <c r="D1815" s="95"/>
      <c r="E1815" s="96"/>
      <c r="F1815" s="96"/>
      <c r="G1815" s="96"/>
      <c r="H1815" s="96"/>
      <c r="I1815" s="96"/>
      <c r="J1815" s="104"/>
      <c r="K1815" s="104"/>
      <c r="L1815" s="104"/>
      <c r="M1815" s="104"/>
    </row>
    <row r="1816" spans="1:13" x14ac:dyDescent="0.25">
      <c r="A1816" s="96"/>
      <c r="B1816" s="96"/>
      <c r="C1816" s="96"/>
      <c r="D1816" s="95"/>
      <c r="E1816" s="96"/>
      <c r="F1816" s="96"/>
      <c r="G1816" s="96"/>
      <c r="H1816" s="96"/>
      <c r="I1816" s="96"/>
      <c r="J1816" s="104"/>
      <c r="K1816" s="104"/>
      <c r="L1816" s="104"/>
      <c r="M1816" s="104"/>
    </row>
    <row r="1817" spans="1:13" x14ac:dyDescent="0.25">
      <c r="A1817" s="96"/>
      <c r="B1817" s="96"/>
      <c r="C1817" s="96"/>
      <c r="D1817" s="95"/>
      <c r="E1817" s="96"/>
      <c r="F1817" s="96"/>
      <c r="G1817" s="96"/>
      <c r="H1817" s="96"/>
      <c r="I1817" s="96"/>
      <c r="J1817" s="104"/>
      <c r="K1817" s="104"/>
      <c r="L1817" s="104"/>
      <c r="M1817" s="104"/>
    </row>
    <row r="1818" spans="1:13" x14ac:dyDescent="0.25">
      <c r="A1818" s="96"/>
      <c r="B1818" s="96"/>
      <c r="C1818" s="96"/>
      <c r="D1818" s="95"/>
      <c r="E1818" s="96"/>
      <c r="F1818" s="96"/>
      <c r="G1818" s="96"/>
      <c r="H1818" s="96"/>
      <c r="I1818" s="96"/>
      <c r="J1818" s="104"/>
      <c r="K1818" s="104"/>
      <c r="L1818" s="104"/>
      <c r="M1818" s="104"/>
    </row>
    <row r="1819" spans="1:13" x14ac:dyDescent="0.25">
      <c r="A1819" s="96"/>
      <c r="B1819" s="96"/>
      <c r="C1819" s="96"/>
      <c r="D1819" s="95"/>
      <c r="E1819" s="96"/>
      <c r="F1819" s="96"/>
      <c r="G1819" s="96"/>
      <c r="H1819" s="96"/>
      <c r="I1819" s="96"/>
      <c r="J1819" s="104"/>
      <c r="K1819" s="104"/>
      <c r="L1819" s="104"/>
      <c r="M1819" s="104"/>
    </row>
    <row r="1820" spans="1:13" x14ac:dyDescent="0.25">
      <c r="A1820" s="96"/>
      <c r="B1820" s="96"/>
      <c r="C1820" s="96"/>
      <c r="D1820" s="95"/>
      <c r="E1820" s="96"/>
      <c r="F1820" s="96"/>
      <c r="G1820" s="96"/>
      <c r="H1820" s="96"/>
      <c r="I1820" s="96"/>
      <c r="J1820" s="104"/>
      <c r="K1820" s="104"/>
      <c r="L1820" s="104"/>
      <c r="M1820" s="104"/>
    </row>
    <row r="1821" spans="1:13" x14ac:dyDescent="0.25">
      <c r="A1821" s="96"/>
      <c r="B1821" s="96"/>
      <c r="C1821" s="96"/>
      <c r="D1821" s="95"/>
      <c r="E1821" s="96"/>
      <c r="F1821" s="96"/>
      <c r="G1821" s="96"/>
      <c r="H1821" s="96"/>
      <c r="I1821" s="96"/>
      <c r="J1821" s="104"/>
      <c r="K1821" s="104"/>
      <c r="L1821" s="104"/>
      <c r="M1821" s="104"/>
    </row>
    <row r="1822" spans="1:13" x14ac:dyDescent="0.25">
      <c r="A1822" s="96"/>
      <c r="B1822" s="96"/>
      <c r="C1822" s="96"/>
      <c r="D1822" s="95"/>
      <c r="E1822" s="96"/>
      <c r="F1822" s="96"/>
      <c r="G1822" s="96"/>
      <c r="H1822" s="96"/>
      <c r="I1822" s="96"/>
      <c r="J1822" s="104"/>
      <c r="K1822" s="104"/>
      <c r="L1822" s="104"/>
      <c r="M1822" s="104"/>
    </row>
    <row r="1823" spans="1:13" x14ac:dyDescent="0.25">
      <c r="A1823" s="96"/>
      <c r="B1823" s="96"/>
      <c r="C1823" s="96"/>
      <c r="D1823" s="95"/>
      <c r="E1823" s="96"/>
      <c r="F1823" s="96"/>
      <c r="G1823" s="96"/>
      <c r="H1823" s="96"/>
      <c r="I1823" s="96"/>
      <c r="J1823" s="104"/>
      <c r="K1823" s="104"/>
      <c r="L1823" s="104"/>
      <c r="M1823" s="104"/>
    </row>
    <row r="1824" spans="1:13" x14ac:dyDescent="0.25">
      <c r="A1824" s="96"/>
      <c r="B1824" s="96"/>
      <c r="C1824" s="96"/>
      <c r="D1824" s="95"/>
      <c r="E1824" s="96"/>
      <c r="F1824" s="96"/>
      <c r="G1824" s="96"/>
      <c r="H1824" s="96"/>
      <c r="I1824" s="96"/>
      <c r="J1824" s="104"/>
      <c r="K1824" s="104"/>
      <c r="L1824" s="104"/>
      <c r="M1824" s="104"/>
    </row>
    <row r="1825" spans="1:13" x14ac:dyDescent="0.25">
      <c r="A1825" s="96"/>
      <c r="B1825" s="96"/>
      <c r="C1825" s="96"/>
      <c r="D1825" s="95"/>
      <c r="E1825" s="96"/>
      <c r="F1825" s="96"/>
      <c r="G1825" s="96"/>
      <c r="H1825" s="96"/>
      <c r="I1825" s="96"/>
      <c r="J1825" s="104"/>
      <c r="K1825" s="104"/>
      <c r="L1825" s="104"/>
      <c r="M1825" s="104"/>
    </row>
    <row r="1826" spans="1:13" x14ac:dyDescent="0.25">
      <c r="A1826" s="96"/>
      <c r="B1826" s="96"/>
      <c r="C1826" s="96"/>
      <c r="D1826" s="95"/>
      <c r="E1826" s="96"/>
      <c r="F1826" s="96"/>
      <c r="G1826" s="96"/>
      <c r="H1826" s="96"/>
      <c r="I1826" s="96"/>
      <c r="J1826" s="104"/>
      <c r="K1826" s="104"/>
      <c r="L1826" s="104"/>
      <c r="M1826" s="104"/>
    </row>
    <row r="1827" spans="1:13" x14ac:dyDescent="0.25">
      <c r="A1827" s="96"/>
      <c r="B1827" s="96"/>
      <c r="C1827" s="96"/>
      <c r="D1827" s="95"/>
      <c r="E1827" s="96"/>
      <c r="F1827" s="96"/>
      <c r="G1827" s="96"/>
      <c r="H1827" s="96"/>
      <c r="I1827" s="96"/>
      <c r="J1827" s="104"/>
      <c r="K1827" s="104"/>
      <c r="L1827" s="104"/>
      <c r="M1827" s="104"/>
    </row>
    <row r="1828" spans="1:13" x14ac:dyDescent="0.25">
      <c r="A1828" s="96"/>
      <c r="B1828" s="96"/>
      <c r="C1828" s="96"/>
      <c r="D1828" s="95"/>
      <c r="E1828" s="96"/>
      <c r="F1828" s="96"/>
      <c r="G1828" s="96"/>
      <c r="H1828" s="96"/>
      <c r="I1828" s="96"/>
      <c r="J1828" s="104"/>
      <c r="K1828" s="104"/>
      <c r="L1828" s="104"/>
      <c r="M1828" s="104"/>
    </row>
    <row r="1829" spans="1:13" x14ac:dyDescent="0.25">
      <c r="A1829" s="96"/>
      <c r="B1829" s="96"/>
      <c r="C1829" s="96"/>
      <c r="D1829" s="95"/>
      <c r="E1829" s="96"/>
      <c r="F1829" s="96"/>
      <c r="G1829" s="96"/>
      <c r="H1829" s="96"/>
      <c r="I1829" s="96"/>
      <c r="J1829" s="104"/>
      <c r="K1829" s="104"/>
      <c r="L1829" s="104"/>
      <c r="M1829" s="104"/>
    </row>
    <row r="1830" spans="1:13" x14ac:dyDescent="0.25">
      <c r="A1830" s="96"/>
      <c r="B1830" s="96"/>
      <c r="C1830" s="96"/>
      <c r="D1830" s="95"/>
      <c r="E1830" s="96"/>
      <c r="F1830" s="96"/>
      <c r="G1830" s="96"/>
      <c r="H1830" s="96"/>
      <c r="I1830" s="96"/>
      <c r="J1830" s="104"/>
      <c r="K1830" s="104"/>
      <c r="L1830" s="104"/>
      <c r="M1830" s="104"/>
    </row>
    <row r="1831" spans="1:13" x14ac:dyDescent="0.25">
      <c r="A1831" s="96"/>
      <c r="B1831" s="96"/>
      <c r="C1831" s="96"/>
      <c r="D1831" s="95"/>
      <c r="E1831" s="96"/>
      <c r="F1831" s="96"/>
      <c r="G1831" s="96"/>
      <c r="H1831" s="96"/>
      <c r="I1831" s="96"/>
      <c r="J1831" s="104"/>
      <c r="K1831" s="104"/>
      <c r="L1831" s="104"/>
      <c r="M1831" s="104"/>
    </row>
    <row r="1832" spans="1:13" x14ac:dyDescent="0.25">
      <c r="A1832" s="96"/>
      <c r="B1832" s="96"/>
      <c r="C1832" s="96"/>
      <c r="D1832" s="95"/>
      <c r="E1832" s="96"/>
      <c r="F1832" s="96"/>
      <c r="G1832" s="96"/>
      <c r="H1832" s="96"/>
      <c r="I1832" s="96"/>
      <c r="J1832" s="104"/>
      <c r="K1832" s="104"/>
      <c r="L1832" s="104"/>
      <c r="M1832" s="104"/>
    </row>
    <row r="1833" spans="1:13" x14ac:dyDescent="0.25">
      <c r="A1833" s="96"/>
      <c r="B1833" s="96"/>
      <c r="C1833" s="96"/>
      <c r="D1833" s="95"/>
      <c r="E1833" s="96"/>
      <c r="F1833" s="96"/>
      <c r="G1833" s="96"/>
      <c r="H1833" s="96"/>
      <c r="I1833" s="96"/>
      <c r="J1833" s="104"/>
      <c r="K1833" s="104"/>
      <c r="L1833" s="104"/>
      <c r="M1833" s="104"/>
    </row>
    <row r="1834" spans="1:13" x14ac:dyDescent="0.25">
      <c r="A1834" s="96"/>
      <c r="B1834" s="96"/>
      <c r="C1834" s="96"/>
      <c r="D1834" s="95"/>
      <c r="E1834" s="96"/>
      <c r="F1834" s="96"/>
      <c r="G1834" s="96"/>
      <c r="H1834" s="96"/>
      <c r="I1834" s="96"/>
      <c r="J1834" s="104"/>
      <c r="K1834" s="104"/>
      <c r="L1834" s="104"/>
      <c r="M1834" s="104"/>
    </row>
    <row r="1835" spans="1:13" x14ac:dyDescent="0.25">
      <c r="A1835" s="96"/>
      <c r="B1835" s="96"/>
      <c r="C1835" s="96"/>
      <c r="D1835" s="95"/>
      <c r="E1835" s="96"/>
      <c r="F1835" s="96"/>
      <c r="G1835" s="96"/>
      <c r="H1835" s="96"/>
      <c r="I1835" s="96"/>
      <c r="J1835" s="104"/>
      <c r="K1835" s="104"/>
      <c r="L1835" s="104"/>
      <c r="M1835" s="104"/>
    </row>
    <row r="1836" spans="1:13" x14ac:dyDescent="0.25">
      <c r="A1836" s="96"/>
      <c r="B1836" s="96"/>
      <c r="C1836" s="96"/>
      <c r="D1836" s="95"/>
      <c r="E1836" s="96"/>
      <c r="F1836" s="96"/>
      <c r="G1836" s="96"/>
      <c r="H1836" s="96"/>
      <c r="I1836" s="96"/>
      <c r="J1836" s="104"/>
      <c r="K1836" s="104"/>
      <c r="L1836" s="104"/>
      <c r="M1836" s="104"/>
    </row>
    <row r="1837" spans="1:13" x14ac:dyDescent="0.25">
      <c r="A1837" s="96"/>
      <c r="B1837" s="96"/>
      <c r="C1837" s="96"/>
      <c r="D1837" s="95"/>
      <c r="E1837" s="96"/>
      <c r="F1837" s="96"/>
      <c r="G1837" s="96"/>
      <c r="H1837" s="96"/>
      <c r="I1837" s="96"/>
      <c r="J1837" s="104"/>
      <c r="K1837" s="104"/>
      <c r="L1837" s="104"/>
      <c r="M1837" s="104"/>
    </row>
    <row r="1838" spans="1:13" x14ac:dyDescent="0.25">
      <c r="A1838" s="96"/>
      <c r="B1838" s="96"/>
      <c r="C1838" s="96"/>
      <c r="D1838" s="95"/>
      <c r="E1838" s="96"/>
      <c r="F1838" s="96"/>
      <c r="G1838" s="96"/>
      <c r="H1838" s="96"/>
      <c r="I1838" s="96"/>
      <c r="J1838" s="104"/>
      <c r="K1838" s="104"/>
      <c r="L1838" s="104"/>
      <c r="M1838" s="104"/>
    </row>
    <row r="1839" spans="1:13" x14ac:dyDescent="0.25">
      <c r="A1839" s="96"/>
      <c r="B1839" s="96"/>
      <c r="C1839" s="96"/>
      <c r="D1839" s="95"/>
      <c r="E1839" s="96"/>
      <c r="F1839" s="96"/>
      <c r="G1839" s="96"/>
      <c r="H1839" s="96"/>
      <c r="I1839" s="96"/>
      <c r="J1839" s="104"/>
      <c r="K1839" s="104"/>
      <c r="L1839" s="104"/>
      <c r="M1839" s="104"/>
    </row>
    <row r="1840" spans="1:13" x14ac:dyDescent="0.25">
      <c r="A1840" s="96"/>
      <c r="B1840" s="96"/>
      <c r="C1840" s="96"/>
      <c r="D1840" s="95"/>
      <c r="E1840" s="96"/>
      <c r="F1840" s="96"/>
      <c r="G1840" s="96"/>
      <c r="H1840" s="96"/>
      <c r="I1840" s="96"/>
      <c r="J1840" s="104"/>
      <c r="K1840" s="104"/>
      <c r="L1840" s="104"/>
      <c r="M1840" s="104"/>
    </row>
    <row r="1841" spans="1:13" x14ac:dyDescent="0.25">
      <c r="A1841" s="96"/>
      <c r="B1841" s="96"/>
      <c r="C1841" s="96"/>
      <c r="D1841" s="95"/>
      <c r="E1841" s="96"/>
      <c r="F1841" s="96"/>
      <c r="G1841" s="96"/>
      <c r="H1841" s="96"/>
      <c r="I1841" s="96"/>
      <c r="J1841" s="104"/>
      <c r="K1841" s="104"/>
      <c r="L1841" s="104"/>
      <c r="M1841" s="104"/>
    </row>
    <row r="1842" spans="1:13" x14ac:dyDescent="0.25">
      <c r="A1842" s="96"/>
      <c r="B1842" s="96"/>
      <c r="C1842" s="96"/>
      <c r="D1842" s="95"/>
      <c r="E1842" s="96"/>
      <c r="F1842" s="96"/>
      <c r="G1842" s="96"/>
      <c r="H1842" s="96"/>
      <c r="I1842" s="96"/>
      <c r="J1842" s="104"/>
      <c r="K1842" s="104"/>
      <c r="L1842" s="104"/>
      <c r="M1842" s="104"/>
    </row>
    <row r="1843" spans="1:13" x14ac:dyDescent="0.25">
      <c r="A1843" s="96"/>
      <c r="B1843" s="96"/>
      <c r="C1843" s="96"/>
      <c r="D1843" s="95"/>
      <c r="E1843" s="96"/>
      <c r="F1843" s="96"/>
      <c r="G1843" s="96"/>
      <c r="H1843" s="96"/>
      <c r="I1843" s="96"/>
      <c r="J1843" s="104"/>
      <c r="K1843" s="104"/>
      <c r="L1843" s="104"/>
      <c r="M1843" s="104"/>
    </row>
    <row r="1844" spans="1:13" x14ac:dyDescent="0.25">
      <c r="A1844" s="96"/>
      <c r="B1844" s="96"/>
      <c r="C1844" s="96"/>
      <c r="D1844" s="95"/>
      <c r="E1844" s="96"/>
      <c r="F1844" s="96"/>
      <c r="G1844" s="96"/>
      <c r="H1844" s="96"/>
      <c r="I1844" s="96"/>
      <c r="J1844" s="104"/>
      <c r="K1844" s="104"/>
      <c r="L1844" s="104"/>
      <c r="M1844" s="104"/>
    </row>
    <row r="1845" spans="1:13" x14ac:dyDescent="0.25">
      <c r="A1845" s="96"/>
      <c r="B1845" s="96"/>
      <c r="C1845" s="96"/>
      <c r="D1845" s="95"/>
      <c r="E1845" s="96"/>
      <c r="F1845" s="96"/>
      <c r="G1845" s="96"/>
      <c r="H1845" s="96"/>
      <c r="I1845" s="96"/>
      <c r="J1845" s="104"/>
      <c r="K1845" s="104"/>
      <c r="L1845" s="104"/>
      <c r="M1845" s="104"/>
    </row>
    <row r="1846" spans="1:13" x14ac:dyDescent="0.25">
      <c r="A1846" s="96"/>
      <c r="B1846" s="96"/>
      <c r="C1846" s="96"/>
      <c r="D1846" s="95"/>
      <c r="E1846" s="96"/>
      <c r="F1846" s="96"/>
      <c r="G1846" s="96"/>
      <c r="H1846" s="96"/>
      <c r="I1846" s="96"/>
      <c r="J1846" s="104"/>
      <c r="K1846" s="104"/>
      <c r="L1846" s="104"/>
      <c r="M1846" s="104"/>
    </row>
    <row r="1847" spans="1:13" x14ac:dyDescent="0.25">
      <c r="A1847" s="96"/>
      <c r="B1847" s="96"/>
      <c r="C1847" s="96"/>
      <c r="D1847" s="95"/>
      <c r="E1847" s="96"/>
      <c r="F1847" s="96"/>
      <c r="G1847" s="96"/>
      <c r="H1847" s="96"/>
      <c r="I1847" s="96"/>
      <c r="J1847" s="104"/>
      <c r="K1847" s="104"/>
      <c r="L1847" s="104"/>
      <c r="M1847" s="104"/>
    </row>
    <row r="1848" spans="1:13" x14ac:dyDescent="0.25">
      <c r="A1848" s="96"/>
      <c r="B1848" s="96"/>
      <c r="C1848" s="96"/>
      <c r="D1848" s="95"/>
      <c r="E1848" s="96"/>
      <c r="F1848" s="96"/>
      <c r="G1848" s="96"/>
      <c r="H1848" s="96"/>
      <c r="I1848" s="96"/>
      <c r="J1848" s="104"/>
      <c r="K1848" s="104"/>
      <c r="L1848" s="104"/>
      <c r="M1848" s="104"/>
    </row>
    <row r="1849" spans="1:13" x14ac:dyDescent="0.25">
      <c r="A1849" s="96"/>
      <c r="B1849" s="96"/>
      <c r="C1849" s="96"/>
      <c r="D1849" s="95"/>
      <c r="E1849" s="96"/>
      <c r="F1849" s="96"/>
      <c r="G1849" s="96"/>
      <c r="H1849" s="96"/>
      <c r="I1849" s="96"/>
      <c r="J1849" s="104"/>
      <c r="K1849" s="104"/>
      <c r="L1849" s="104"/>
      <c r="M1849" s="104"/>
    </row>
    <row r="1850" spans="1:13" x14ac:dyDescent="0.25">
      <c r="A1850" s="96"/>
      <c r="B1850" s="96"/>
      <c r="C1850" s="96"/>
      <c r="D1850" s="95"/>
      <c r="E1850" s="96"/>
      <c r="F1850" s="96"/>
      <c r="G1850" s="96"/>
      <c r="H1850" s="96"/>
      <c r="I1850" s="96"/>
      <c r="J1850" s="104"/>
      <c r="K1850" s="104"/>
      <c r="L1850" s="104"/>
      <c r="M1850" s="104"/>
    </row>
    <row r="1851" spans="1:13" x14ac:dyDescent="0.25">
      <c r="A1851" s="96"/>
      <c r="B1851" s="96"/>
      <c r="C1851" s="96"/>
      <c r="D1851" s="95"/>
      <c r="E1851" s="96"/>
      <c r="F1851" s="96"/>
      <c r="G1851" s="96"/>
      <c r="H1851" s="96"/>
      <c r="I1851" s="96"/>
      <c r="J1851" s="104"/>
      <c r="K1851" s="104"/>
      <c r="L1851" s="104"/>
      <c r="M1851" s="104"/>
    </row>
    <row r="1852" spans="1:13" x14ac:dyDescent="0.25">
      <c r="A1852" s="96"/>
      <c r="B1852" s="96"/>
      <c r="C1852" s="96"/>
      <c r="D1852" s="95"/>
      <c r="E1852" s="96"/>
      <c r="F1852" s="96"/>
      <c r="G1852" s="96"/>
      <c r="H1852" s="96"/>
      <c r="I1852" s="96"/>
      <c r="J1852" s="104"/>
      <c r="K1852" s="104"/>
      <c r="L1852" s="104"/>
      <c r="M1852" s="104"/>
    </row>
    <row r="1853" spans="1:13" x14ac:dyDescent="0.25">
      <c r="A1853" s="96"/>
      <c r="B1853" s="96"/>
      <c r="C1853" s="96"/>
      <c r="D1853" s="95"/>
      <c r="E1853" s="96"/>
      <c r="F1853" s="96"/>
      <c r="G1853" s="96"/>
      <c r="H1853" s="96"/>
      <c r="I1853" s="96"/>
      <c r="J1853" s="104"/>
      <c r="K1853" s="104"/>
      <c r="L1853" s="104"/>
      <c r="M1853" s="104"/>
    </row>
    <row r="1854" spans="1:13" x14ac:dyDescent="0.25">
      <c r="A1854" s="96"/>
      <c r="B1854" s="96"/>
      <c r="C1854" s="96"/>
      <c r="D1854" s="95"/>
      <c r="E1854" s="96"/>
      <c r="F1854" s="96"/>
      <c r="G1854" s="96"/>
      <c r="H1854" s="96"/>
      <c r="I1854" s="96"/>
      <c r="J1854" s="104"/>
      <c r="K1854" s="104"/>
      <c r="L1854" s="104"/>
      <c r="M1854" s="104"/>
    </row>
    <row r="1855" spans="1:13" x14ac:dyDescent="0.25">
      <c r="A1855" s="96"/>
      <c r="B1855" s="96"/>
      <c r="C1855" s="96"/>
      <c r="D1855" s="95"/>
      <c r="E1855" s="96"/>
      <c r="F1855" s="96"/>
      <c r="G1855" s="96"/>
      <c r="H1855" s="96"/>
      <c r="I1855" s="96"/>
      <c r="J1855" s="104"/>
      <c r="K1855" s="104"/>
      <c r="L1855" s="104"/>
      <c r="M1855" s="104"/>
    </row>
    <row r="1856" spans="1:13" x14ac:dyDescent="0.25">
      <c r="A1856" s="96"/>
      <c r="B1856" s="96"/>
      <c r="C1856" s="96"/>
      <c r="D1856" s="95"/>
      <c r="E1856" s="96"/>
      <c r="F1856" s="96"/>
      <c r="G1856" s="96"/>
      <c r="H1856" s="96"/>
      <c r="I1856" s="96"/>
      <c r="J1856" s="104"/>
      <c r="K1856" s="104"/>
      <c r="L1856" s="104"/>
      <c r="M1856" s="104"/>
    </row>
    <row r="1857" spans="1:13" x14ac:dyDescent="0.25">
      <c r="A1857" s="96"/>
      <c r="B1857" s="96"/>
      <c r="C1857" s="96"/>
      <c r="D1857" s="95"/>
      <c r="E1857" s="96"/>
      <c r="F1857" s="96"/>
      <c r="G1857" s="96"/>
      <c r="H1857" s="96"/>
      <c r="I1857" s="96"/>
      <c r="J1857" s="104"/>
      <c r="K1857" s="104"/>
      <c r="L1857" s="104"/>
      <c r="M1857" s="104"/>
    </row>
    <row r="1858" spans="1:13" x14ac:dyDescent="0.25">
      <c r="A1858" s="96"/>
      <c r="B1858" s="96"/>
      <c r="C1858" s="96"/>
      <c r="D1858" s="95"/>
      <c r="E1858" s="96"/>
      <c r="F1858" s="96"/>
      <c r="G1858" s="96"/>
      <c r="H1858" s="96"/>
      <c r="I1858" s="96"/>
      <c r="J1858" s="104"/>
      <c r="K1858" s="104"/>
      <c r="L1858" s="104"/>
      <c r="M1858" s="104"/>
    </row>
    <row r="1859" spans="1:13" x14ac:dyDescent="0.25">
      <c r="A1859" s="96"/>
      <c r="B1859" s="96"/>
      <c r="C1859" s="96"/>
      <c r="D1859" s="95"/>
      <c r="E1859" s="96"/>
      <c r="F1859" s="96"/>
      <c r="G1859" s="96"/>
      <c r="H1859" s="96"/>
      <c r="I1859" s="96"/>
      <c r="J1859" s="104"/>
      <c r="K1859" s="104"/>
      <c r="L1859" s="104"/>
      <c r="M1859" s="104"/>
    </row>
    <row r="1860" spans="1:13" x14ac:dyDescent="0.25">
      <c r="A1860" s="96"/>
      <c r="B1860" s="96"/>
      <c r="C1860" s="96"/>
      <c r="D1860" s="95"/>
      <c r="E1860" s="96"/>
      <c r="F1860" s="96"/>
      <c r="G1860" s="96"/>
      <c r="H1860" s="96"/>
      <c r="I1860" s="96"/>
      <c r="J1860" s="104"/>
      <c r="K1860" s="104"/>
      <c r="L1860" s="104"/>
      <c r="M1860" s="104"/>
    </row>
    <row r="1861" spans="1:13" x14ac:dyDescent="0.25">
      <c r="A1861" s="96"/>
      <c r="B1861" s="96"/>
      <c r="C1861" s="96"/>
      <c r="D1861" s="95"/>
      <c r="E1861" s="96"/>
      <c r="F1861" s="96"/>
      <c r="G1861" s="96"/>
      <c r="H1861" s="96"/>
      <c r="I1861" s="96"/>
      <c r="J1861" s="104"/>
      <c r="K1861" s="104"/>
      <c r="L1861" s="104"/>
      <c r="M1861" s="104"/>
    </row>
    <row r="1862" spans="1:13" x14ac:dyDescent="0.25">
      <c r="A1862" s="96"/>
      <c r="B1862" s="96"/>
      <c r="C1862" s="96"/>
      <c r="D1862" s="95"/>
      <c r="E1862" s="96"/>
      <c r="F1862" s="96"/>
      <c r="G1862" s="96"/>
      <c r="H1862" s="96"/>
      <c r="I1862" s="96"/>
      <c r="J1862" s="104"/>
      <c r="K1862" s="104"/>
      <c r="L1862" s="104"/>
      <c r="M1862" s="104"/>
    </row>
    <row r="1863" spans="1:13" x14ac:dyDescent="0.25">
      <c r="A1863" s="96"/>
      <c r="B1863" s="96"/>
      <c r="C1863" s="96"/>
      <c r="D1863" s="95"/>
      <c r="E1863" s="96"/>
      <c r="F1863" s="96"/>
      <c r="G1863" s="96"/>
      <c r="H1863" s="96"/>
      <c r="I1863" s="96"/>
      <c r="J1863" s="104"/>
      <c r="K1863" s="104"/>
      <c r="L1863" s="104"/>
      <c r="M1863" s="104"/>
    </row>
    <row r="1864" spans="1:13" x14ac:dyDescent="0.25">
      <c r="A1864" s="96"/>
      <c r="B1864" s="96"/>
      <c r="C1864" s="96"/>
      <c r="D1864" s="95"/>
      <c r="E1864" s="96"/>
      <c r="F1864" s="96"/>
      <c r="G1864" s="96"/>
      <c r="H1864" s="96"/>
      <c r="I1864" s="96"/>
      <c r="J1864" s="104"/>
      <c r="K1864" s="104"/>
      <c r="L1864" s="104"/>
      <c r="M1864" s="104"/>
    </row>
    <row r="1865" spans="1:13" x14ac:dyDescent="0.25">
      <c r="A1865" s="96"/>
      <c r="B1865" s="96"/>
      <c r="C1865" s="96"/>
      <c r="D1865" s="95"/>
      <c r="E1865" s="96"/>
      <c r="F1865" s="96"/>
      <c r="G1865" s="96"/>
      <c r="H1865" s="96"/>
      <c r="I1865" s="96"/>
      <c r="J1865" s="104"/>
      <c r="K1865" s="104"/>
      <c r="L1865" s="104"/>
      <c r="M1865" s="104"/>
    </row>
    <row r="1866" spans="1:13" x14ac:dyDescent="0.25">
      <c r="A1866" s="96"/>
      <c r="B1866" s="96"/>
      <c r="C1866" s="96"/>
      <c r="D1866" s="95"/>
      <c r="E1866" s="96"/>
      <c r="F1866" s="96"/>
      <c r="G1866" s="96"/>
      <c r="H1866" s="96"/>
      <c r="I1866" s="96"/>
      <c r="J1866" s="104"/>
      <c r="K1866" s="104"/>
      <c r="L1866" s="104"/>
      <c r="M1866" s="104"/>
    </row>
    <row r="1867" spans="1:13" x14ac:dyDescent="0.25">
      <c r="A1867" s="96"/>
      <c r="B1867" s="96"/>
      <c r="C1867" s="96"/>
      <c r="D1867" s="95"/>
      <c r="E1867" s="96"/>
      <c r="F1867" s="96"/>
      <c r="G1867" s="96"/>
      <c r="H1867" s="96"/>
      <c r="I1867" s="96"/>
      <c r="J1867" s="104"/>
      <c r="K1867" s="104"/>
      <c r="L1867" s="104"/>
      <c r="M1867" s="104"/>
    </row>
    <row r="1868" spans="1:13" x14ac:dyDescent="0.25">
      <c r="A1868" s="96"/>
      <c r="B1868" s="96"/>
      <c r="C1868" s="96"/>
      <c r="D1868" s="95"/>
      <c r="E1868" s="96"/>
      <c r="F1868" s="96"/>
      <c r="G1868" s="96"/>
      <c r="H1868" s="96"/>
      <c r="I1868" s="96"/>
      <c r="J1868" s="104"/>
      <c r="K1868" s="104"/>
      <c r="L1868" s="104"/>
      <c r="M1868" s="104"/>
    </row>
    <row r="1869" spans="1:13" x14ac:dyDescent="0.25">
      <c r="A1869" s="96"/>
      <c r="B1869" s="96"/>
      <c r="C1869" s="96"/>
      <c r="D1869" s="95"/>
      <c r="E1869" s="96"/>
      <c r="F1869" s="96"/>
      <c r="G1869" s="96"/>
      <c r="H1869" s="96"/>
      <c r="I1869" s="96"/>
      <c r="J1869" s="104"/>
      <c r="K1869" s="104"/>
      <c r="L1869" s="104"/>
      <c r="M1869" s="104"/>
    </row>
    <row r="1870" spans="1:13" x14ac:dyDescent="0.25">
      <c r="A1870" s="96"/>
      <c r="B1870" s="96"/>
      <c r="C1870" s="96"/>
      <c r="D1870" s="95"/>
      <c r="E1870" s="96"/>
      <c r="F1870" s="96"/>
      <c r="G1870" s="96"/>
      <c r="H1870" s="96"/>
      <c r="I1870" s="96"/>
      <c r="J1870" s="104"/>
      <c r="K1870" s="104"/>
      <c r="L1870" s="104"/>
      <c r="M1870" s="104"/>
    </row>
    <row r="1871" spans="1:13" x14ac:dyDescent="0.25">
      <c r="A1871" s="96"/>
      <c r="B1871" s="96"/>
      <c r="C1871" s="96"/>
      <c r="D1871" s="95"/>
      <c r="E1871" s="96"/>
      <c r="F1871" s="96"/>
      <c r="G1871" s="96"/>
      <c r="H1871" s="96"/>
      <c r="I1871" s="96"/>
      <c r="J1871" s="104"/>
      <c r="K1871" s="104"/>
      <c r="L1871" s="104"/>
      <c r="M1871" s="104"/>
    </row>
    <row r="1872" spans="1:13" x14ac:dyDescent="0.25">
      <c r="A1872" s="96"/>
      <c r="B1872" s="96"/>
      <c r="C1872" s="96"/>
      <c r="D1872" s="95"/>
      <c r="E1872" s="96"/>
      <c r="F1872" s="96"/>
      <c r="G1872" s="96"/>
      <c r="H1872" s="96"/>
      <c r="I1872" s="96"/>
      <c r="J1872" s="104"/>
      <c r="K1872" s="104"/>
      <c r="L1872" s="104"/>
      <c r="M1872" s="104"/>
    </row>
    <row r="1873" spans="1:13" x14ac:dyDescent="0.25">
      <c r="A1873" s="96"/>
      <c r="B1873" s="96"/>
      <c r="C1873" s="96"/>
      <c r="D1873" s="95"/>
      <c r="E1873" s="96"/>
      <c r="F1873" s="96"/>
      <c r="G1873" s="96"/>
      <c r="H1873" s="96"/>
      <c r="I1873" s="96"/>
      <c r="J1873" s="104"/>
      <c r="K1873" s="104"/>
      <c r="L1873" s="104"/>
      <c r="M1873" s="104"/>
    </row>
    <row r="1874" spans="1:13" x14ac:dyDescent="0.25">
      <c r="A1874" s="96"/>
      <c r="B1874" s="96"/>
      <c r="C1874" s="96"/>
      <c r="D1874" s="95"/>
      <c r="E1874" s="96"/>
      <c r="F1874" s="96"/>
      <c r="G1874" s="96"/>
      <c r="H1874" s="96"/>
      <c r="I1874" s="96"/>
      <c r="J1874" s="104"/>
      <c r="K1874" s="104"/>
      <c r="L1874" s="104"/>
      <c r="M1874" s="104"/>
    </row>
    <row r="1875" spans="1:13" x14ac:dyDescent="0.25">
      <c r="A1875" s="96"/>
      <c r="B1875" s="96"/>
      <c r="C1875" s="96"/>
      <c r="D1875" s="95"/>
      <c r="E1875" s="96"/>
      <c r="F1875" s="96"/>
      <c r="G1875" s="96"/>
      <c r="H1875" s="96"/>
      <c r="I1875" s="96"/>
      <c r="J1875" s="104"/>
      <c r="K1875" s="104"/>
      <c r="L1875" s="104"/>
      <c r="M1875" s="104"/>
    </row>
    <row r="1876" spans="1:13" x14ac:dyDescent="0.25">
      <c r="A1876" s="96"/>
      <c r="B1876" s="96"/>
      <c r="C1876" s="96"/>
      <c r="D1876" s="95"/>
      <c r="E1876" s="96"/>
      <c r="F1876" s="96"/>
      <c r="G1876" s="96"/>
      <c r="H1876" s="96"/>
      <c r="I1876" s="96"/>
      <c r="J1876" s="104"/>
      <c r="K1876" s="104"/>
      <c r="L1876" s="104"/>
      <c r="M1876" s="104"/>
    </row>
    <row r="1877" spans="1:13" x14ac:dyDescent="0.25">
      <c r="A1877" s="96"/>
      <c r="B1877" s="96"/>
      <c r="C1877" s="96"/>
      <c r="D1877" s="95"/>
      <c r="E1877" s="96"/>
      <c r="F1877" s="96"/>
      <c r="G1877" s="96"/>
      <c r="H1877" s="96"/>
      <c r="I1877" s="96"/>
      <c r="J1877" s="104"/>
      <c r="K1877" s="104"/>
      <c r="L1877" s="104"/>
      <c r="M1877" s="104"/>
    </row>
    <row r="1878" spans="1:13" x14ac:dyDescent="0.25">
      <c r="A1878" s="96"/>
      <c r="B1878" s="96"/>
      <c r="C1878" s="96"/>
      <c r="D1878" s="95"/>
      <c r="E1878" s="96"/>
      <c r="F1878" s="96"/>
      <c r="G1878" s="96"/>
      <c r="H1878" s="96"/>
      <c r="I1878" s="96"/>
      <c r="J1878" s="104"/>
      <c r="K1878" s="104"/>
      <c r="L1878" s="104"/>
      <c r="M1878" s="104"/>
    </row>
    <row r="1879" spans="1:13" x14ac:dyDescent="0.25">
      <c r="A1879" s="96"/>
      <c r="B1879" s="96"/>
      <c r="C1879" s="96"/>
      <c r="D1879" s="95"/>
      <c r="E1879" s="96"/>
      <c r="F1879" s="96"/>
      <c r="G1879" s="96"/>
      <c r="H1879" s="96"/>
      <c r="I1879" s="96"/>
      <c r="J1879" s="104"/>
      <c r="K1879" s="104"/>
      <c r="L1879" s="104"/>
      <c r="M1879" s="104"/>
    </row>
    <row r="1880" spans="1:13" x14ac:dyDescent="0.25">
      <c r="A1880" s="96"/>
      <c r="B1880" s="96"/>
      <c r="C1880" s="96"/>
      <c r="D1880" s="95"/>
      <c r="E1880" s="96"/>
      <c r="F1880" s="96"/>
      <c r="G1880" s="96"/>
      <c r="H1880" s="96"/>
      <c r="I1880" s="96"/>
      <c r="J1880" s="104"/>
      <c r="K1880" s="104"/>
      <c r="L1880" s="104"/>
      <c r="M1880" s="104"/>
    </row>
    <row r="1881" spans="1:13" x14ac:dyDescent="0.25">
      <c r="A1881" s="96"/>
      <c r="B1881" s="96"/>
      <c r="C1881" s="96"/>
      <c r="D1881" s="95"/>
      <c r="E1881" s="96"/>
      <c r="F1881" s="96"/>
      <c r="G1881" s="96"/>
      <c r="H1881" s="96"/>
      <c r="I1881" s="96"/>
      <c r="J1881" s="104"/>
      <c r="K1881" s="104"/>
      <c r="L1881" s="104"/>
      <c r="M1881" s="104"/>
    </row>
    <row r="1882" spans="1:13" x14ac:dyDescent="0.25">
      <c r="A1882" s="96"/>
      <c r="B1882" s="96"/>
      <c r="C1882" s="96"/>
      <c r="D1882" s="95"/>
      <c r="E1882" s="96"/>
      <c r="F1882" s="96"/>
      <c r="G1882" s="96"/>
      <c r="H1882" s="96"/>
      <c r="I1882" s="96"/>
      <c r="J1882" s="104"/>
      <c r="K1882" s="104"/>
      <c r="L1882" s="104"/>
      <c r="M1882" s="104"/>
    </row>
    <row r="1883" spans="1:13" x14ac:dyDescent="0.25">
      <c r="A1883" s="96"/>
      <c r="B1883" s="96"/>
      <c r="C1883" s="96"/>
      <c r="D1883" s="95"/>
      <c r="E1883" s="96"/>
      <c r="F1883" s="96"/>
      <c r="G1883" s="96"/>
      <c r="H1883" s="96"/>
      <c r="I1883" s="96"/>
      <c r="J1883" s="104"/>
      <c r="K1883" s="104"/>
      <c r="L1883" s="104"/>
      <c r="M1883" s="104"/>
    </row>
    <row r="1884" spans="1:13" x14ac:dyDescent="0.25">
      <c r="A1884" s="96"/>
      <c r="B1884" s="96"/>
      <c r="C1884" s="96"/>
      <c r="D1884" s="95"/>
      <c r="E1884" s="96"/>
      <c r="F1884" s="96"/>
      <c r="G1884" s="96"/>
      <c r="H1884" s="96"/>
      <c r="I1884" s="96"/>
      <c r="J1884" s="104"/>
      <c r="K1884" s="104"/>
      <c r="L1884" s="104"/>
      <c r="M1884" s="104"/>
    </row>
    <row r="1885" spans="1:13" x14ac:dyDescent="0.25">
      <c r="A1885" s="96"/>
      <c r="B1885" s="96"/>
      <c r="C1885" s="96"/>
      <c r="D1885" s="95"/>
      <c r="E1885" s="96"/>
      <c r="F1885" s="96"/>
      <c r="G1885" s="96"/>
      <c r="H1885" s="96"/>
      <c r="I1885" s="96"/>
      <c r="J1885" s="104"/>
      <c r="K1885" s="104"/>
      <c r="L1885" s="104"/>
      <c r="M1885" s="104"/>
    </row>
    <row r="1886" spans="1:13" x14ac:dyDescent="0.25">
      <c r="A1886" s="96"/>
      <c r="B1886" s="96"/>
      <c r="C1886" s="96"/>
      <c r="D1886" s="95"/>
      <c r="E1886" s="96"/>
      <c r="F1886" s="96"/>
      <c r="G1886" s="96"/>
      <c r="H1886" s="96"/>
      <c r="I1886" s="96"/>
      <c r="J1886" s="104"/>
      <c r="K1886" s="104"/>
      <c r="L1886" s="104"/>
      <c r="M1886" s="104"/>
    </row>
    <row r="1887" spans="1:13" x14ac:dyDescent="0.25">
      <c r="A1887" s="96"/>
      <c r="B1887" s="96"/>
      <c r="C1887" s="96"/>
      <c r="D1887" s="95"/>
      <c r="E1887" s="96"/>
      <c r="F1887" s="96"/>
      <c r="G1887" s="96"/>
      <c r="H1887" s="96"/>
      <c r="I1887" s="96"/>
      <c r="J1887" s="104"/>
      <c r="K1887" s="104"/>
      <c r="L1887" s="104"/>
      <c r="M1887" s="104"/>
    </row>
    <row r="1888" spans="1:13" x14ac:dyDescent="0.25">
      <c r="A1888" s="96"/>
      <c r="B1888" s="96"/>
      <c r="C1888" s="96"/>
      <c r="D1888" s="95"/>
      <c r="E1888" s="96"/>
      <c r="F1888" s="96"/>
      <c r="G1888" s="96"/>
      <c r="H1888" s="96"/>
      <c r="I1888" s="96"/>
      <c r="J1888" s="104"/>
      <c r="K1888" s="104"/>
      <c r="L1888" s="104"/>
      <c r="M1888" s="104"/>
    </row>
    <row r="1889" spans="1:13" x14ac:dyDescent="0.25">
      <c r="A1889" s="96"/>
      <c r="B1889" s="96"/>
      <c r="C1889" s="96"/>
      <c r="D1889" s="95"/>
      <c r="E1889" s="96"/>
      <c r="F1889" s="96"/>
      <c r="G1889" s="96"/>
      <c r="H1889" s="96"/>
      <c r="I1889" s="96"/>
      <c r="J1889" s="104"/>
      <c r="K1889" s="104"/>
      <c r="L1889" s="104"/>
      <c r="M1889" s="104"/>
    </row>
    <row r="1890" spans="1:13" x14ac:dyDescent="0.25">
      <c r="A1890" s="96"/>
      <c r="B1890" s="96"/>
      <c r="C1890" s="96"/>
      <c r="D1890" s="95"/>
      <c r="E1890" s="96"/>
      <c r="F1890" s="96"/>
      <c r="G1890" s="96"/>
      <c r="H1890" s="96"/>
      <c r="I1890" s="96"/>
      <c r="J1890" s="104"/>
      <c r="K1890" s="104"/>
      <c r="L1890" s="104"/>
      <c r="M1890" s="104"/>
    </row>
    <row r="1891" spans="1:13" x14ac:dyDescent="0.25">
      <c r="A1891" s="96"/>
      <c r="B1891" s="96"/>
      <c r="C1891" s="96"/>
      <c r="D1891" s="95"/>
      <c r="E1891" s="96"/>
      <c r="F1891" s="96"/>
      <c r="G1891" s="96"/>
      <c r="H1891" s="96"/>
      <c r="I1891" s="96"/>
      <c r="J1891" s="104"/>
      <c r="K1891" s="104"/>
      <c r="L1891" s="104"/>
      <c r="M1891" s="104"/>
    </row>
    <row r="1892" spans="1:13" x14ac:dyDescent="0.25">
      <c r="A1892" s="96"/>
      <c r="B1892" s="96"/>
      <c r="C1892" s="96"/>
      <c r="D1892" s="95"/>
      <c r="E1892" s="96"/>
      <c r="F1892" s="96"/>
      <c r="G1892" s="96"/>
      <c r="H1892" s="96"/>
      <c r="I1892" s="96"/>
      <c r="J1892" s="104"/>
      <c r="K1892" s="104"/>
      <c r="L1892" s="104"/>
      <c r="M1892" s="104"/>
    </row>
    <row r="1893" spans="1:13" x14ac:dyDescent="0.25">
      <c r="A1893" s="96"/>
      <c r="B1893" s="96"/>
      <c r="C1893" s="96"/>
      <c r="D1893" s="95"/>
      <c r="E1893" s="96"/>
      <c r="F1893" s="96"/>
      <c r="G1893" s="96"/>
      <c r="H1893" s="96"/>
      <c r="I1893" s="96"/>
      <c r="J1893" s="104"/>
      <c r="K1893" s="104"/>
      <c r="L1893" s="104"/>
      <c r="M1893" s="104"/>
    </row>
    <row r="1894" spans="1:13" x14ac:dyDescent="0.25">
      <c r="A1894" s="96"/>
      <c r="B1894" s="96"/>
      <c r="C1894" s="96"/>
      <c r="D1894" s="95"/>
      <c r="E1894" s="96"/>
      <c r="F1894" s="96"/>
      <c r="G1894" s="96"/>
      <c r="H1894" s="96"/>
      <c r="I1894" s="96"/>
      <c r="J1894" s="104"/>
      <c r="K1894" s="104"/>
      <c r="L1894" s="104"/>
      <c r="M1894" s="104"/>
    </row>
    <row r="1895" spans="1:13" x14ac:dyDescent="0.25">
      <c r="A1895" s="96"/>
      <c r="B1895" s="96"/>
      <c r="C1895" s="96"/>
      <c r="D1895" s="95"/>
      <c r="E1895" s="96"/>
      <c r="F1895" s="96"/>
      <c r="G1895" s="96"/>
      <c r="H1895" s="96"/>
      <c r="I1895" s="96"/>
      <c r="J1895" s="104"/>
      <c r="K1895" s="104"/>
      <c r="L1895" s="104"/>
      <c r="M1895" s="104"/>
    </row>
    <row r="1896" spans="1:13" x14ac:dyDescent="0.25">
      <c r="A1896" s="96"/>
      <c r="B1896" s="96"/>
      <c r="C1896" s="96"/>
      <c r="D1896" s="95"/>
      <c r="E1896" s="96"/>
      <c r="F1896" s="96"/>
      <c r="G1896" s="96"/>
      <c r="H1896" s="96"/>
      <c r="I1896" s="96"/>
      <c r="J1896" s="104"/>
      <c r="K1896" s="104"/>
      <c r="L1896" s="104"/>
      <c r="M1896" s="104"/>
    </row>
    <row r="1897" spans="1:13" x14ac:dyDescent="0.25">
      <c r="A1897" s="96"/>
      <c r="B1897" s="96"/>
      <c r="C1897" s="96"/>
      <c r="D1897" s="95"/>
      <c r="E1897" s="96"/>
      <c r="F1897" s="96"/>
      <c r="G1897" s="96"/>
      <c r="H1897" s="96"/>
      <c r="I1897" s="96"/>
      <c r="J1897" s="104"/>
      <c r="K1897" s="104"/>
      <c r="L1897" s="104"/>
      <c r="M1897" s="104"/>
    </row>
    <row r="1898" spans="1:13" x14ac:dyDescent="0.25">
      <c r="A1898" s="96"/>
      <c r="B1898" s="96"/>
      <c r="C1898" s="96"/>
      <c r="D1898" s="95"/>
      <c r="E1898" s="96"/>
      <c r="F1898" s="96"/>
      <c r="G1898" s="96"/>
      <c r="H1898" s="96"/>
      <c r="I1898" s="96"/>
      <c r="J1898" s="104"/>
      <c r="K1898" s="104"/>
      <c r="L1898" s="104"/>
      <c r="M1898" s="104"/>
    </row>
    <row r="1899" spans="1:13" x14ac:dyDescent="0.25">
      <c r="A1899" s="96"/>
      <c r="B1899" s="96"/>
      <c r="C1899" s="96"/>
      <c r="D1899" s="95"/>
      <c r="E1899" s="96"/>
      <c r="F1899" s="96"/>
      <c r="G1899" s="96"/>
      <c r="H1899" s="96"/>
      <c r="I1899" s="96"/>
      <c r="J1899" s="104"/>
      <c r="K1899" s="104"/>
      <c r="L1899" s="104"/>
      <c r="M1899" s="104"/>
    </row>
    <row r="1900" spans="1:13" x14ac:dyDescent="0.25">
      <c r="A1900" s="96"/>
      <c r="B1900" s="96"/>
      <c r="C1900" s="96"/>
      <c r="D1900" s="95"/>
      <c r="E1900" s="96"/>
      <c r="F1900" s="96"/>
      <c r="G1900" s="96"/>
      <c r="H1900" s="96"/>
      <c r="I1900" s="96"/>
      <c r="J1900" s="104"/>
      <c r="K1900" s="104"/>
      <c r="L1900" s="104"/>
      <c r="M1900" s="104"/>
    </row>
    <row r="1901" spans="1:13" x14ac:dyDescent="0.25">
      <c r="A1901" s="96"/>
      <c r="B1901" s="96"/>
      <c r="C1901" s="96"/>
      <c r="D1901" s="95"/>
      <c r="E1901" s="96"/>
      <c r="F1901" s="96"/>
      <c r="G1901" s="96"/>
      <c r="H1901" s="96"/>
      <c r="I1901" s="96"/>
      <c r="J1901" s="104"/>
      <c r="K1901" s="104"/>
      <c r="L1901" s="104"/>
      <c r="M1901" s="104"/>
    </row>
    <row r="1902" spans="1:13" x14ac:dyDescent="0.25">
      <c r="A1902" s="96"/>
      <c r="B1902" s="96"/>
      <c r="C1902" s="96"/>
      <c r="D1902" s="95"/>
      <c r="E1902" s="96"/>
      <c r="F1902" s="96"/>
      <c r="G1902" s="96"/>
      <c r="H1902" s="96"/>
      <c r="I1902" s="96"/>
      <c r="J1902" s="104"/>
      <c r="K1902" s="104"/>
      <c r="L1902" s="104"/>
      <c r="M1902" s="104"/>
    </row>
    <row r="1903" spans="1:13" x14ac:dyDescent="0.25">
      <c r="A1903" s="96"/>
      <c r="B1903" s="96"/>
      <c r="C1903" s="96"/>
      <c r="D1903" s="95"/>
      <c r="E1903" s="96"/>
      <c r="F1903" s="96"/>
      <c r="G1903" s="96"/>
      <c r="H1903" s="96"/>
      <c r="I1903" s="96"/>
      <c r="J1903" s="104"/>
      <c r="K1903" s="104"/>
      <c r="L1903" s="104"/>
      <c r="M1903" s="104"/>
    </row>
    <row r="1904" spans="1:13" x14ac:dyDescent="0.25">
      <c r="A1904" s="96"/>
      <c r="B1904" s="96"/>
      <c r="C1904" s="96"/>
      <c r="D1904" s="95"/>
      <c r="E1904" s="96"/>
      <c r="F1904" s="96"/>
      <c r="G1904" s="96"/>
      <c r="H1904" s="96"/>
      <c r="I1904" s="96"/>
      <c r="J1904" s="104"/>
      <c r="K1904" s="104"/>
      <c r="L1904" s="104"/>
      <c r="M1904" s="104"/>
    </row>
    <row r="1905" spans="1:13" x14ac:dyDescent="0.25">
      <c r="A1905" s="96"/>
      <c r="B1905" s="96"/>
      <c r="C1905" s="96"/>
      <c r="D1905" s="95"/>
      <c r="E1905" s="96"/>
      <c r="F1905" s="96"/>
      <c r="G1905" s="96"/>
      <c r="H1905" s="96"/>
      <c r="I1905" s="96"/>
      <c r="J1905" s="104"/>
      <c r="K1905" s="104"/>
      <c r="L1905" s="104"/>
      <c r="M1905" s="104"/>
    </row>
    <row r="1906" spans="1:13" x14ac:dyDescent="0.25">
      <c r="A1906" s="96"/>
      <c r="B1906" s="96"/>
      <c r="C1906" s="96"/>
      <c r="D1906" s="95"/>
      <c r="E1906" s="96"/>
      <c r="F1906" s="96"/>
      <c r="G1906" s="96"/>
      <c r="H1906" s="96"/>
      <c r="I1906" s="96"/>
      <c r="J1906" s="104"/>
      <c r="K1906" s="104"/>
      <c r="L1906" s="104"/>
      <c r="M1906" s="104"/>
    </row>
    <row r="1907" spans="1:13" x14ac:dyDescent="0.25">
      <c r="A1907" s="96"/>
      <c r="B1907" s="96"/>
      <c r="C1907" s="96"/>
      <c r="D1907" s="95"/>
      <c r="E1907" s="96"/>
      <c r="F1907" s="96"/>
      <c r="G1907" s="96"/>
      <c r="H1907" s="96"/>
      <c r="I1907" s="96"/>
      <c r="J1907" s="104"/>
      <c r="K1907" s="104"/>
      <c r="L1907" s="104"/>
      <c r="M1907" s="104"/>
    </row>
    <row r="1908" spans="1:13" x14ac:dyDescent="0.25">
      <c r="A1908" s="96"/>
      <c r="B1908" s="96"/>
      <c r="C1908" s="96"/>
      <c r="D1908" s="95"/>
      <c r="E1908" s="96"/>
      <c r="F1908" s="96"/>
      <c r="G1908" s="96"/>
      <c r="H1908" s="96"/>
      <c r="I1908" s="96"/>
      <c r="J1908" s="104"/>
      <c r="K1908" s="104"/>
      <c r="L1908" s="104"/>
      <c r="M1908" s="104"/>
    </row>
    <row r="1909" spans="1:13" x14ac:dyDescent="0.25">
      <c r="A1909" s="96"/>
      <c r="B1909" s="96"/>
      <c r="C1909" s="96"/>
      <c r="D1909" s="95"/>
      <c r="E1909" s="96"/>
      <c r="F1909" s="96"/>
      <c r="G1909" s="96"/>
      <c r="H1909" s="96"/>
      <c r="I1909" s="96"/>
      <c r="J1909" s="104"/>
      <c r="K1909" s="104"/>
      <c r="L1909" s="104"/>
      <c r="M1909" s="104"/>
    </row>
    <row r="1910" spans="1:13" x14ac:dyDescent="0.25">
      <c r="A1910" s="96"/>
      <c r="B1910" s="96"/>
      <c r="C1910" s="96"/>
      <c r="D1910" s="95"/>
      <c r="E1910" s="96"/>
      <c r="F1910" s="96"/>
      <c r="G1910" s="96"/>
      <c r="H1910" s="96"/>
      <c r="I1910" s="96"/>
      <c r="J1910" s="104"/>
      <c r="K1910" s="104"/>
      <c r="L1910" s="104"/>
      <c r="M1910" s="104"/>
    </row>
    <row r="1911" spans="1:13" x14ac:dyDescent="0.25">
      <c r="A1911" s="96"/>
      <c r="B1911" s="96"/>
      <c r="C1911" s="96"/>
      <c r="D1911" s="95"/>
      <c r="E1911" s="96"/>
      <c r="F1911" s="96"/>
      <c r="G1911" s="96"/>
      <c r="H1911" s="96"/>
      <c r="I1911" s="96"/>
      <c r="J1911" s="104"/>
      <c r="K1911" s="104"/>
      <c r="L1911" s="104"/>
      <c r="M1911" s="104"/>
    </row>
    <row r="1912" spans="1:13" x14ac:dyDescent="0.25">
      <c r="A1912" s="96"/>
      <c r="B1912" s="96"/>
      <c r="C1912" s="96"/>
      <c r="D1912" s="95"/>
      <c r="E1912" s="96"/>
      <c r="F1912" s="96"/>
      <c r="G1912" s="96"/>
      <c r="H1912" s="96"/>
      <c r="I1912" s="96"/>
      <c r="J1912" s="104"/>
      <c r="K1912" s="104"/>
      <c r="L1912" s="104"/>
      <c r="M1912" s="104"/>
    </row>
    <row r="1913" spans="1:13" x14ac:dyDescent="0.25">
      <c r="A1913" s="96"/>
      <c r="B1913" s="96"/>
      <c r="C1913" s="96"/>
      <c r="D1913" s="95"/>
      <c r="E1913" s="96"/>
      <c r="F1913" s="96"/>
      <c r="G1913" s="96"/>
      <c r="H1913" s="96"/>
      <c r="I1913" s="96"/>
      <c r="J1913" s="104"/>
      <c r="K1913" s="104"/>
      <c r="L1913" s="104"/>
      <c r="M1913" s="104"/>
    </row>
    <row r="1914" spans="1:13" x14ac:dyDescent="0.25">
      <c r="A1914" s="96"/>
      <c r="B1914" s="96"/>
      <c r="C1914" s="96"/>
      <c r="D1914" s="95"/>
      <c r="E1914" s="96"/>
      <c r="F1914" s="96"/>
      <c r="G1914" s="96"/>
      <c r="H1914" s="96"/>
      <c r="I1914" s="96"/>
      <c r="J1914" s="104"/>
      <c r="K1914" s="104"/>
      <c r="L1914" s="104"/>
      <c r="M1914" s="104"/>
    </row>
    <row r="1915" spans="1:13" x14ac:dyDescent="0.25">
      <c r="A1915" s="96"/>
      <c r="B1915" s="96"/>
      <c r="C1915" s="96"/>
      <c r="D1915" s="95"/>
      <c r="E1915" s="96"/>
      <c r="F1915" s="96"/>
      <c r="G1915" s="96"/>
      <c r="H1915" s="96"/>
      <c r="I1915" s="96"/>
      <c r="J1915" s="104"/>
      <c r="K1915" s="104"/>
      <c r="L1915" s="104"/>
      <c r="M1915" s="104"/>
    </row>
    <row r="1916" spans="1:13" x14ac:dyDescent="0.25">
      <c r="A1916" s="96"/>
      <c r="B1916" s="96"/>
      <c r="C1916" s="96"/>
      <c r="D1916" s="95"/>
      <c r="E1916" s="96"/>
      <c r="F1916" s="96"/>
      <c r="G1916" s="96"/>
      <c r="H1916" s="96"/>
      <c r="I1916" s="96"/>
      <c r="J1916" s="104"/>
      <c r="K1916" s="104"/>
      <c r="L1916" s="104"/>
      <c r="M1916" s="104"/>
    </row>
    <row r="1917" spans="1:13" x14ac:dyDescent="0.25">
      <c r="A1917" s="96"/>
      <c r="B1917" s="96"/>
      <c r="C1917" s="96"/>
      <c r="D1917" s="95"/>
      <c r="E1917" s="96"/>
      <c r="F1917" s="96"/>
      <c r="G1917" s="96"/>
      <c r="H1917" s="96"/>
      <c r="I1917" s="96"/>
      <c r="J1917" s="104"/>
      <c r="K1917" s="104"/>
      <c r="L1917" s="104"/>
      <c r="M1917" s="104"/>
    </row>
    <row r="1918" spans="1:13" x14ac:dyDescent="0.25">
      <c r="A1918" s="96"/>
      <c r="B1918" s="96"/>
      <c r="C1918" s="96"/>
      <c r="D1918" s="95"/>
      <c r="E1918" s="96"/>
      <c r="F1918" s="96"/>
      <c r="G1918" s="96"/>
      <c r="H1918" s="96"/>
      <c r="I1918" s="96"/>
      <c r="J1918" s="104"/>
      <c r="K1918" s="104"/>
      <c r="L1918" s="104"/>
      <c r="M1918" s="104"/>
    </row>
    <row r="1919" spans="1:13" x14ac:dyDescent="0.25">
      <c r="A1919" s="96"/>
      <c r="B1919" s="96"/>
      <c r="C1919" s="96"/>
      <c r="D1919" s="95"/>
      <c r="E1919" s="96"/>
      <c r="F1919" s="96"/>
      <c r="G1919" s="96"/>
      <c r="H1919" s="96"/>
      <c r="I1919" s="96"/>
      <c r="J1919" s="104"/>
      <c r="K1919" s="104"/>
      <c r="L1919" s="104"/>
      <c r="M1919" s="104"/>
    </row>
    <row r="1920" spans="1:13" x14ac:dyDescent="0.25">
      <c r="A1920" s="96"/>
      <c r="B1920" s="96"/>
      <c r="C1920" s="96"/>
      <c r="D1920" s="95"/>
      <c r="E1920" s="96"/>
      <c r="F1920" s="96"/>
      <c r="G1920" s="96"/>
      <c r="H1920" s="96"/>
      <c r="I1920" s="96"/>
      <c r="J1920" s="104"/>
      <c r="K1920" s="104"/>
      <c r="L1920" s="104"/>
      <c r="M1920" s="104"/>
    </row>
    <row r="1921" spans="1:13" x14ac:dyDescent="0.25">
      <c r="A1921" s="96"/>
      <c r="B1921" s="96"/>
      <c r="C1921" s="96"/>
      <c r="D1921" s="95"/>
      <c r="E1921" s="96"/>
      <c r="F1921" s="96"/>
      <c r="G1921" s="96"/>
      <c r="H1921" s="96"/>
      <c r="I1921" s="96"/>
      <c r="J1921" s="104"/>
      <c r="K1921" s="104"/>
      <c r="L1921" s="104"/>
      <c r="M1921" s="104"/>
    </row>
    <row r="1922" spans="1:13" x14ac:dyDescent="0.25">
      <c r="A1922" s="96"/>
      <c r="B1922" s="96"/>
      <c r="C1922" s="96"/>
      <c r="D1922" s="95"/>
      <c r="E1922" s="96"/>
      <c r="F1922" s="96"/>
      <c r="G1922" s="96"/>
      <c r="H1922" s="96"/>
      <c r="I1922" s="96"/>
      <c r="J1922" s="104"/>
      <c r="K1922" s="104"/>
      <c r="L1922" s="104"/>
      <c r="M1922" s="104"/>
    </row>
    <row r="1923" spans="1:13" x14ac:dyDescent="0.25">
      <c r="A1923" s="96"/>
      <c r="B1923" s="96"/>
      <c r="C1923" s="96"/>
      <c r="D1923" s="95"/>
      <c r="E1923" s="96"/>
      <c r="F1923" s="96"/>
      <c r="G1923" s="96"/>
      <c r="H1923" s="96"/>
      <c r="I1923" s="96"/>
      <c r="J1923" s="104"/>
      <c r="K1923" s="104"/>
      <c r="L1923" s="104"/>
      <c r="M1923" s="104"/>
    </row>
    <row r="1924" spans="1:13" x14ac:dyDescent="0.25">
      <c r="A1924" s="96"/>
      <c r="B1924" s="96"/>
      <c r="C1924" s="96"/>
      <c r="D1924" s="95"/>
      <c r="E1924" s="96"/>
      <c r="F1924" s="96"/>
      <c r="G1924" s="96"/>
      <c r="H1924" s="96"/>
      <c r="I1924" s="96"/>
      <c r="J1924" s="104"/>
      <c r="K1924" s="104"/>
      <c r="L1924" s="104"/>
      <c r="M1924" s="104"/>
    </row>
    <row r="1925" spans="1:13" x14ac:dyDescent="0.25">
      <c r="A1925" s="96"/>
      <c r="B1925" s="96"/>
      <c r="C1925" s="96"/>
      <c r="D1925" s="95"/>
      <c r="E1925" s="96"/>
      <c r="F1925" s="96"/>
      <c r="G1925" s="96"/>
      <c r="H1925" s="96"/>
      <c r="I1925" s="96"/>
      <c r="J1925" s="104"/>
      <c r="K1925" s="104"/>
      <c r="L1925" s="104"/>
      <c r="M1925" s="104"/>
    </row>
    <row r="1926" spans="1:13" x14ac:dyDescent="0.25">
      <c r="A1926" s="96"/>
      <c r="B1926" s="96"/>
      <c r="C1926" s="96"/>
      <c r="D1926" s="95"/>
      <c r="E1926" s="96"/>
      <c r="F1926" s="96"/>
      <c r="G1926" s="96"/>
      <c r="H1926" s="96"/>
      <c r="I1926" s="96"/>
      <c r="J1926" s="104"/>
      <c r="K1926" s="104"/>
      <c r="L1926" s="104"/>
      <c r="M1926" s="104"/>
    </row>
    <row r="1927" spans="1:13" x14ac:dyDescent="0.25">
      <c r="A1927" s="96"/>
      <c r="B1927" s="96"/>
      <c r="C1927" s="96"/>
      <c r="D1927" s="95"/>
      <c r="E1927" s="96"/>
      <c r="F1927" s="96"/>
      <c r="G1927" s="96"/>
      <c r="H1927" s="96"/>
      <c r="I1927" s="96"/>
      <c r="J1927" s="104"/>
      <c r="K1927" s="104"/>
      <c r="L1927" s="104"/>
      <c r="M1927" s="104"/>
    </row>
    <row r="1928" spans="1:13" x14ac:dyDescent="0.25">
      <c r="A1928" s="96"/>
      <c r="B1928" s="96"/>
      <c r="C1928" s="96"/>
      <c r="D1928" s="95"/>
      <c r="E1928" s="96"/>
      <c r="F1928" s="96"/>
      <c r="G1928" s="96"/>
      <c r="H1928" s="96"/>
      <c r="I1928" s="96"/>
      <c r="J1928" s="104"/>
      <c r="K1928" s="104"/>
      <c r="L1928" s="104"/>
      <c r="M1928" s="104"/>
    </row>
    <row r="1929" spans="1:13" x14ac:dyDescent="0.25">
      <c r="A1929" s="96"/>
      <c r="B1929" s="96"/>
      <c r="C1929" s="96"/>
      <c r="D1929" s="95"/>
      <c r="E1929" s="96"/>
      <c r="F1929" s="96"/>
      <c r="G1929" s="96"/>
      <c r="H1929" s="96"/>
      <c r="I1929" s="96"/>
      <c r="J1929" s="104"/>
      <c r="K1929" s="104"/>
      <c r="L1929" s="104"/>
      <c r="M1929" s="104"/>
    </row>
    <row r="1930" spans="1:13" x14ac:dyDescent="0.25">
      <c r="A1930" s="96"/>
      <c r="B1930" s="96"/>
      <c r="C1930" s="96"/>
      <c r="D1930" s="95"/>
      <c r="E1930" s="96"/>
      <c r="F1930" s="96"/>
      <c r="G1930" s="96"/>
      <c r="H1930" s="96"/>
      <c r="I1930" s="96"/>
      <c r="J1930" s="104"/>
      <c r="K1930" s="104"/>
      <c r="L1930" s="104"/>
      <c r="M1930" s="104"/>
    </row>
    <row r="1931" spans="1:13" x14ac:dyDescent="0.25">
      <c r="A1931" s="96"/>
      <c r="B1931" s="96"/>
      <c r="C1931" s="96"/>
      <c r="D1931" s="95"/>
      <c r="E1931" s="96"/>
      <c r="F1931" s="96"/>
      <c r="G1931" s="96"/>
      <c r="H1931" s="96"/>
      <c r="I1931" s="96"/>
      <c r="J1931" s="104"/>
      <c r="K1931" s="104"/>
      <c r="L1931" s="104"/>
      <c r="M1931" s="104"/>
    </row>
    <row r="1932" spans="1:13" x14ac:dyDescent="0.25">
      <c r="A1932" s="96"/>
      <c r="B1932" s="96"/>
      <c r="C1932" s="96"/>
      <c r="D1932" s="95"/>
      <c r="E1932" s="96"/>
      <c r="F1932" s="96"/>
      <c r="G1932" s="96"/>
      <c r="H1932" s="96"/>
      <c r="I1932" s="96"/>
      <c r="J1932" s="104"/>
      <c r="K1932" s="104"/>
      <c r="L1932" s="104"/>
      <c r="M1932" s="104"/>
    </row>
    <row r="1933" spans="1:13" x14ac:dyDescent="0.25">
      <c r="A1933" s="96"/>
      <c r="B1933" s="96"/>
      <c r="C1933" s="96"/>
      <c r="D1933" s="95"/>
      <c r="E1933" s="96"/>
      <c r="F1933" s="96"/>
      <c r="G1933" s="96"/>
      <c r="H1933" s="96"/>
      <c r="I1933" s="96"/>
      <c r="J1933" s="104"/>
      <c r="K1933" s="104"/>
      <c r="L1933" s="104"/>
      <c r="M1933" s="104"/>
    </row>
    <row r="1934" spans="1:13" x14ac:dyDescent="0.25">
      <c r="A1934" s="96"/>
      <c r="B1934" s="96"/>
      <c r="C1934" s="96"/>
      <c r="D1934" s="95"/>
      <c r="E1934" s="96"/>
      <c r="F1934" s="96"/>
      <c r="G1934" s="96"/>
      <c r="H1934" s="96"/>
      <c r="I1934" s="96"/>
      <c r="J1934" s="104"/>
      <c r="K1934" s="104"/>
      <c r="L1934" s="104"/>
      <c r="M1934" s="104"/>
    </row>
    <row r="1935" spans="1:13" x14ac:dyDescent="0.25">
      <c r="A1935" s="96"/>
      <c r="B1935" s="96"/>
      <c r="C1935" s="96"/>
      <c r="D1935" s="95"/>
      <c r="E1935" s="96"/>
      <c r="F1935" s="96"/>
      <c r="G1935" s="96"/>
      <c r="H1935" s="96"/>
      <c r="I1935" s="96"/>
      <c r="J1935" s="104"/>
      <c r="K1935" s="104"/>
      <c r="L1935" s="104"/>
      <c r="M1935" s="104"/>
    </row>
    <row r="1936" spans="1:13" x14ac:dyDescent="0.25">
      <c r="A1936" s="96"/>
      <c r="B1936" s="96"/>
      <c r="C1936" s="96"/>
      <c r="D1936" s="95"/>
      <c r="E1936" s="96"/>
      <c r="F1936" s="96"/>
      <c r="G1936" s="96"/>
      <c r="H1936" s="96"/>
      <c r="I1936" s="96"/>
      <c r="J1936" s="104"/>
      <c r="K1936" s="104"/>
      <c r="L1936" s="104"/>
      <c r="M1936" s="104"/>
    </row>
    <row r="1937" spans="1:13" x14ac:dyDescent="0.25">
      <c r="A1937" s="96"/>
      <c r="B1937" s="96"/>
      <c r="C1937" s="96"/>
      <c r="D1937" s="95"/>
      <c r="E1937" s="96"/>
      <c r="F1937" s="96"/>
      <c r="G1937" s="96"/>
      <c r="H1937" s="96"/>
      <c r="I1937" s="96"/>
      <c r="J1937" s="104"/>
      <c r="K1937" s="104"/>
      <c r="L1937" s="104"/>
      <c r="M1937" s="104"/>
    </row>
    <row r="1938" spans="1:13" x14ac:dyDescent="0.25">
      <c r="A1938" s="96"/>
      <c r="B1938" s="96"/>
      <c r="C1938" s="96"/>
      <c r="D1938" s="95"/>
      <c r="E1938" s="96"/>
      <c r="F1938" s="96"/>
      <c r="G1938" s="96"/>
      <c r="H1938" s="96"/>
      <c r="I1938" s="96"/>
      <c r="J1938" s="104"/>
      <c r="K1938" s="104"/>
      <c r="L1938" s="104"/>
      <c r="M1938" s="104"/>
    </row>
    <row r="1939" spans="1:13" x14ac:dyDescent="0.25">
      <c r="A1939" s="96"/>
      <c r="B1939" s="96"/>
      <c r="C1939" s="96"/>
      <c r="D1939" s="95"/>
      <c r="E1939" s="96"/>
      <c r="F1939" s="96"/>
      <c r="G1939" s="96"/>
      <c r="H1939" s="96"/>
      <c r="I1939" s="96"/>
      <c r="J1939" s="104"/>
      <c r="K1939" s="104"/>
      <c r="L1939" s="104"/>
      <c r="M1939" s="104"/>
    </row>
    <row r="1940" spans="1:13" x14ac:dyDescent="0.25">
      <c r="A1940" s="96"/>
      <c r="B1940" s="96"/>
      <c r="C1940" s="96"/>
      <c r="D1940" s="95"/>
      <c r="E1940" s="96"/>
      <c r="F1940" s="96"/>
      <c r="G1940" s="96"/>
      <c r="H1940" s="96"/>
      <c r="I1940" s="96"/>
      <c r="J1940" s="104"/>
      <c r="K1940" s="104"/>
      <c r="L1940" s="104"/>
      <c r="M1940" s="104"/>
    </row>
    <row r="1941" spans="1:13" x14ac:dyDescent="0.25">
      <c r="A1941" s="96"/>
      <c r="B1941" s="96"/>
      <c r="C1941" s="96"/>
      <c r="D1941" s="95"/>
      <c r="E1941" s="96"/>
      <c r="F1941" s="96"/>
      <c r="G1941" s="96"/>
      <c r="H1941" s="96"/>
      <c r="I1941" s="96"/>
      <c r="J1941" s="104"/>
      <c r="K1941" s="104"/>
      <c r="L1941" s="104"/>
      <c r="M1941" s="104"/>
    </row>
    <row r="1942" spans="1:13" x14ac:dyDescent="0.25">
      <c r="A1942" s="96"/>
      <c r="B1942" s="96"/>
      <c r="C1942" s="96"/>
      <c r="D1942" s="95"/>
      <c r="E1942" s="96"/>
      <c r="F1942" s="96"/>
      <c r="G1942" s="96"/>
      <c r="H1942" s="96"/>
      <c r="I1942" s="96"/>
      <c r="J1942" s="104"/>
      <c r="K1942" s="104"/>
      <c r="L1942" s="104"/>
      <c r="M1942" s="104"/>
    </row>
    <row r="1943" spans="1:13" x14ac:dyDescent="0.25">
      <c r="A1943" s="96"/>
      <c r="B1943" s="96"/>
      <c r="C1943" s="96"/>
      <c r="D1943" s="95"/>
      <c r="E1943" s="96"/>
      <c r="F1943" s="96"/>
      <c r="G1943" s="96"/>
      <c r="H1943" s="96"/>
      <c r="I1943" s="96"/>
      <c r="J1943" s="104"/>
      <c r="K1943" s="104"/>
      <c r="L1943" s="104"/>
      <c r="M1943" s="104"/>
    </row>
    <row r="1944" spans="1:13" x14ac:dyDescent="0.25">
      <c r="A1944" s="96"/>
      <c r="B1944" s="96"/>
      <c r="C1944" s="96"/>
      <c r="D1944" s="95"/>
      <c r="E1944" s="96"/>
      <c r="F1944" s="96"/>
      <c r="G1944" s="96"/>
      <c r="H1944" s="96"/>
      <c r="I1944" s="96"/>
      <c r="J1944" s="104"/>
      <c r="K1944" s="104"/>
      <c r="L1944" s="104"/>
      <c r="M1944" s="104"/>
    </row>
    <row r="1945" spans="1:13" x14ac:dyDescent="0.25">
      <c r="A1945" s="96"/>
      <c r="B1945" s="96"/>
      <c r="C1945" s="96"/>
      <c r="D1945" s="95"/>
      <c r="E1945" s="96"/>
      <c r="F1945" s="96"/>
      <c r="G1945" s="96"/>
      <c r="H1945" s="96"/>
      <c r="I1945" s="96"/>
      <c r="J1945" s="104"/>
      <c r="K1945" s="104"/>
      <c r="L1945" s="104"/>
      <c r="M1945" s="104"/>
    </row>
    <row r="1946" spans="1:13" x14ac:dyDescent="0.25">
      <c r="A1946" s="96"/>
      <c r="B1946" s="96"/>
      <c r="C1946" s="96"/>
      <c r="D1946" s="95"/>
      <c r="E1946" s="96"/>
      <c r="F1946" s="96"/>
      <c r="G1946" s="96"/>
      <c r="H1946" s="96"/>
      <c r="I1946" s="96"/>
      <c r="J1946" s="104"/>
      <c r="K1946" s="104"/>
      <c r="L1946" s="104"/>
      <c r="M1946" s="104"/>
    </row>
    <row r="1947" spans="1:13" x14ac:dyDescent="0.25">
      <c r="A1947" s="96"/>
      <c r="B1947" s="96"/>
      <c r="C1947" s="96"/>
      <c r="D1947" s="95"/>
      <c r="E1947" s="96"/>
      <c r="F1947" s="96"/>
      <c r="G1947" s="96"/>
      <c r="H1947" s="96"/>
      <c r="I1947" s="96"/>
      <c r="J1947" s="104"/>
      <c r="K1947" s="104"/>
      <c r="L1947" s="104"/>
      <c r="M1947" s="104"/>
    </row>
    <row r="1948" spans="1:13" x14ac:dyDescent="0.25">
      <c r="A1948" s="96"/>
      <c r="B1948" s="96"/>
      <c r="C1948" s="96"/>
      <c r="D1948" s="95"/>
      <c r="E1948" s="96"/>
      <c r="F1948" s="96"/>
      <c r="G1948" s="96"/>
      <c r="H1948" s="96"/>
      <c r="I1948" s="96"/>
      <c r="J1948" s="104"/>
      <c r="K1948" s="104"/>
      <c r="L1948" s="104"/>
      <c r="M1948" s="104"/>
    </row>
    <row r="1949" spans="1:13" x14ac:dyDescent="0.25">
      <c r="A1949" s="96"/>
      <c r="B1949" s="96"/>
      <c r="C1949" s="96"/>
      <c r="D1949" s="95"/>
      <c r="E1949" s="96"/>
      <c r="F1949" s="96"/>
      <c r="G1949" s="96"/>
      <c r="H1949" s="96"/>
      <c r="I1949" s="96"/>
      <c r="J1949" s="104"/>
      <c r="K1949" s="104"/>
      <c r="L1949" s="104"/>
      <c r="M1949" s="104"/>
    </row>
    <row r="1950" spans="1:13" x14ac:dyDescent="0.25">
      <c r="A1950" s="96"/>
      <c r="B1950" s="96"/>
      <c r="C1950" s="96"/>
      <c r="D1950" s="95"/>
      <c r="E1950" s="96"/>
      <c r="F1950" s="96"/>
      <c r="G1950" s="96"/>
      <c r="H1950" s="96"/>
      <c r="I1950" s="96"/>
      <c r="J1950" s="104"/>
      <c r="K1950" s="104"/>
      <c r="L1950" s="104"/>
      <c r="M1950" s="104"/>
    </row>
    <row r="1951" spans="1:13" x14ac:dyDescent="0.25">
      <c r="A1951" s="96"/>
      <c r="B1951" s="96"/>
      <c r="C1951" s="96"/>
      <c r="D1951" s="95"/>
      <c r="E1951" s="96"/>
      <c r="F1951" s="96"/>
      <c r="G1951" s="96"/>
      <c r="H1951" s="96"/>
      <c r="I1951" s="96"/>
      <c r="J1951" s="104"/>
      <c r="K1951" s="104"/>
      <c r="L1951" s="104"/>
      <c r="M1951" s="104"/>
    </row>
    <row r="1952" spans="1:13" x14ac:dyDescent="0.25">
      <c r="A1952" s="96"/>
      <c r="B1952" s="96"/>
      <c r="C1952" s="96"/>
      <c r="D1952" s="95"/>
      <c r="E1952" s="96"/>
      <c r="F1952" s="96"/>
      <c r="G1952" s="96"/>
      <c r="H1952" s="96"/>
      <c r="I1952" s="96"/>
      <c r="J1952" s="104"/>
      <c r="K1952" s="104"/>
      <c r="L1952" s="104"/>
      <c r="M1952" s="104"/>
    </row>
    <row r="1953" spans="1:13" x14ac:dyDescent="0.25">
      <c r="A1953" s="96"/>
      <c r="B1953" s="96"/>
      <c r="C1953" s="96"/>
      <c r="D1953" s="95"/>
      <c r="E1953" s="96"/>
      <c r="F1953" s="96"/>
      <c r="G1953" s="96"/>
      <c r="H1953" s="96"/>
      <c r="I1953" s="96"/>
      <c r="J1953" s="104"/>
      <c r="K1953" s="104"/>
      <c r="L1953" s="104"/>
      <c r="M1953" s="104"/>
    </row>
    <row r="1954" spans="1:13" x14ac:dyDescent="0.25">
      <c r="A1954" s="96"/>
      <c r="B1954" s="96"/>
      <c r="C1954" s="96"/>
      <c r="D1954" s="95"/>
      <c r="E1954" s="96"/>
      <c r="F1954" s="96"/>
      <c r="G1954" s="96"/>
      <c r="H1954" s="96"/>
      <c r="I1954" s="96"/>
      <c r="J1954" s="104"/>
      <c r="K1954" s="104"/>
      <c r="L1954" s="104"/>
      <c r="M1954" s="104"/>
    </row>
    <row r="1955" spans="1:13" x14ac:dyDescent="0.25">
      <c r="A1955" s="96"/>
      <c r="B1955" s="96"/>
      <c r="C1955" s="96"/>
      <c r="D1955" s="95"/>
      <c r="E1955" s="96"/>
      <c r="F1955" s="96"/>
      <c r="G1955" s="96"/>
      <c r="H1955" s="96"/>
      <c r="I1955" s="96"/>
      <c r="J1955" s="104"/>
      <c r="K1955" s="104"/>
      <c r="L1955" s="104"/>
      <c r="M1955" s="104"/>
    </row>
    <row r="1956" spans="1:13" x14ac:dyDescent="0.25">
      <c r="A1956" s="96"/>
      <c r="B1956" s="96"/>
      <c r="C1956" s="96"/>
      <c r="D1956" s="95"/>
      <c r="E1956" s="96"/>
      <c r="F1956" s="96"/>
      <c r="G1956" s="96"/>
      <c r="H1956" s="96"/>
      <c r="I1956" s="96"/>
      <c r="J1956" s="104"/>
      <c r="K1956" s="104"/>
      <c r="L1956" s="104"/>
      <c r="M1956" s="104"/>
    </row>
    <row r="1957" spans="1:13" x14ac:dyDescent="0.25">
      <c r="A1957" s="96"/>
      <c r="B1957" s="96"/>
      <c r="C1957" s="96"/>
      <c r="D1957" s="95"/>
      <c r="E1957" s="96"/>
      <c r="F1957" s="96"/>
      <c r="G1957" s="96"/>
      <c r="H1957" s="96"/>
      <c r="I1957" s="96"/>
      <c r="J1957" s="104"/>
      <c r="K1957" s="104"/>
      <c r="L1957" s="104"/>
      <c r="M1957" s="104"/>
    </row>
    <row r="1958" spans="1:13" x14ac:dyDescent="0.25">
      <c r="A1958" s="96"/>
      <c r="B1958" s="96"/>
      <c r="C1958" s="96"/>
      <c r="D1958" s="95"/>
      <c r="E1958" s="96"/>
      <c r="F1958" s="96"/>
      <c r="G1958" s="96"/>
      <c r="H1958" s="96"/>
      <c r="I1958" s="96"/>
      <c r="J1958" s="104"/>
      <c r="K1958" s="104"/>
      <c r="L1958" s="104"/>
      <c r="M1958" s="104"/>
    </row>
    <row r="1959" spans="1:13" x14ac:dyDescent="0.25">
      <c r="A1959" s="96"/>
      <c r="B1959" s="96"/>
      <c r="C1959" s="96"/>
      <c r="D1959" s="95"/>
      <c r="E1959" s="96"/>
      <c r="F1959" s="96"/>
      <c r="G1959" s="96"/>
      <c r="H1959" s="96"/>
      <c r="I1959" s="96"/>
      <c r="J1959" s="104"/>
      <c r="K1959" s="104"/>
      <c r="L1959" s="104"/>
      <c r="M1959" s="104"/>
    </row>
    <row r="1960" spans="1:13" x14ac:dyDescent="0.25">
      <c r="A1960" s="96"/>
      <c r="B1960" s="96"/>
      <c r="C1960" s="96"/>
      <c r="D1960" s="95"/>
      <c r="E1960" s="96"/>
      <c r="F1960" s="96"/>
      <c r="G1960" s="96"/>
      <c r="H1960" s="96"/>
      <c r="I1960" s="96"/>
      <c r="J1960" s="104"/>
      <c r="K1960" s="104"/>
      <c r="L1960" s="104"/>
      <c r="M1960" s="104"/>
    </row>
    <row r="1961" spans="1:13" x14ac:dyDescent="0.25">
      <c r="A1961" s="96"/>
      <c r="B1961" s="96"/>
      <c r="C1961" s="96"/>
      <c r="D1961" s="95"/>
      <c r="E1961" s="96"/>
      <c r="F1961" s="96"/>
      <c r="G1961" s="96"/>
      <c r="H1961" s="96"/>
      <c r="I1961" s="96"/>
      <c r="J1961" s="104"/>
      <c r="K1961" s="104"/>
      <c r="L1961" s="104"/>
      <c r="M1961" s="104"/>
    </row>
    <row r="1962" spans="1:13" x14ac:dyDescent="0.25">
      <c r="A1962" s="96"/>
      <c r="B1962" s="96"/>
      <c r="C1962" s="96"/>
      <c r="D1962" s="95"/>
      <c r="E1962" s="96"/>
      <c r="F1962" s="96"/>
      <c r="G1962" s="96"/>
      <c r="H1962" s="96"/>
      <c r="I1962" s="96"/>
      <c r="J1962" s="104"/>
      <c r="K1962" s="104"/>
      <c r="L1962" s="104"/>
      <c r="M1962" s="104"/>
    </row>
    <row r="1963" spans="1:13" x14ac:dyDescent="0.25">
      <c r="A1963" s="96"/>
      <c r="B1963" s="96"/>
      <c r="C1963" s="96"/>
      <c r="D1963" s="95"/>
      <c r="E1963" s="96"/>
      <c r="F1963" s="96"/>
      <c r="G1963" s="96"/>
      <c r="H1963" s="96"/>
      <c r="I1963" s="96"/>
      <c r="J1963" s="104"/>
      <c r="K1963" s="104"/>
      <c r="L1963" s="104"/>
      <c r="M1963" s="104"/>
    </row>
    <row r="1964" spans="1:13" x14ac:dyDescent="0.25">
      <c r="A1964" s="96"/>
      <c r="B1964" s="96"/>
      <c r="C1964" s="96"/>
      <c r="D1964" s="95"/>
      <c r="E1964" s="96"/>
      <c r="F1964" s="96"/>
      <c r="G1964" s="96"/>
      <c r="H1964" s="96"/>
      <c r="I1964" s="96"/>
      <c r="J1964" s="104"/>
      <c r="K1964" s="104"/>
      <c r="L1964" s="104"/>
      <c r="M1964" s="104"/>
    </row>
    <row r="1965" spans="1:13" x14ac:dyDescent="0.25">
      <c r="A1965" s="96"/>
      <c r="B1965" s="96"/>
      <c r="C1965" s="96"/>
      <c r="D1965" s="95"/>
      <c r="E1965" s="96"/>
      <c r="F1965" s="96"/>
      <c r="G1965" s="96"/>
      <c r="H1965" s="96"/>
      <c r="I1965" s="96"/>
      <c r="J1965" s="104"/>
      <c r="K1965" s="104"/>
      <c r="L1965" s="104"/>
      <c r="M1965" s="104"/>
    </row>
    <row r="1966" spans="1:13" x14ac:dyDescent="0.25">
      <c r="A1966" s="96"/>
      <c r="B1966" s="96"/>
      <c r="C1966" s="96"/>
      <c r="D1966" s="95"/>
      <c r="E1966" s="96"/>
      <c r="F1966" s="96"/>
      <c r="G1966" s="96"/>
      <c r="H1966" s="96"/>
      <c r="I1966" s="96"/>
      <c r="J1966" s="104"/>
      <c r="K1966" s="104"/>
      <c r="L1966" s="104"/>
      <c r="M1966" s="104"/>
    </row>
    <row r="1967" spans="1:13" x14ac:dyDescent="0.25">
      <c r="A1967" s="96"/>
      <c r="B1967" s="96"/>
      <c r="C1967" s="96"/>
      <c r="D1967" s="95"/>
      <c r="E1967" s="96"/>
      <c r="F1967" s="96"/>
      <c r="G1967" s="96"/>
      <c r="H1967" s="96"/>
      <c r="I1967" s="96"/>
      <c r="J1967" s="104"/>
      <c r="K1967" s="104"/>
      <c r="L1967" s="104"/>
      <c r="M1967" s="104"/>
    </row>
    <row r="1968" spans="1:13" x14ac:dyDescent="0.25">
      <c r="A1968" s="96"/>
      <c r="B1968" s="96"/>
      <c r="C1968" s="96"/>
      <c r="D1968" s="95"/>
      <c r="E1968" s="96"/>
      <c r="F1968" s="96"/>
      <c r="G1968" s="96"/>
      <c r="H1968" s="96"/>
      <c r="I1968" s="96"/>
      <c r="J1968" s="104"/>
      <c r="K1968" s="104"/>
      <c r="L1968" s="104"/>
      <c r="M1968" s="104"/>
    </row>
    <row r="1969" spans="1:13" x14ac:dyDescent="0.25">
      <c r="A1969" s="96"/>
      <c r="B1969" s="96"/>
      <c r="C1969" s="96"/>
      <c r="D1969" s="95"/>
      <c r="E1969" s="96"/>
      <c r="F1969" s="96"/>
      <c r="G1969" s="96"/>
      <c r="H1969" s="96"/>
      <c r="I1969" s="96"/>
      <c r="J1969" s="104"/>
      <c r="K1969" s="104"/>
      <c r="L1969" s="104"/>
      <c r="M1969" s="104"/>
    </row>
    <row r="1970" spans="1:13" x14ac:dyDescent="0.25">
      <c r="A1970" s="96"/>
      <c r="B1970" s="96"/>
      <c r="C1970" s="96"/>
      <c r="D1970" s="95"/>
      <c r="E1970" s="96"/>
      <c r="F1970" s="96"/>
      <c r="G1970" s="96"/>
      <c r="H1970" s="96"/>
      <c r="I1970" s="96"/>
      <c r="J1970" s="104"/>
      <c r="K1970" s="104"/>
      <c r="L1970" s="104"/>
      <c r="M1970" s="104"/>
    </row>
    <row r="1971" spans="1:13" x14ac:dyDescent="0.25">
      <c r="A1971" s="96"/>
      <c r="B1971" s="96"/>
      <c r="C1971" s="96"/>
      <c r="D1971" s="95"/>
      <c r="E1971" s="96"/>
      <c r="F1971" s="96"/>
      <c r="G1971" s="96"/>
      <c r="H1971" s="96"/>
      <c r="I1971" s="96"/>
      <c r="J1971" s="104"/>
      <c r="K1971" s="104"/>
      <c r="L1971" s="104"/>
      <c r="M1971" s="104"/>
    </row>
    <row r="1972" spans="1:13" x14ac:dyDescent="0.25">
      <c r="A1972" s="96"/>
      <c r="B1972" s="96"/>
      <c r="C1972" s="96"/>
      <c r="D1972" s="95"/>
      <c r="E1972" s="96"/>
      <c r="F1972" s="96"/>
      <c r="G1972" s="96"/>
      <c r="H1972" s="96"/>
      <c r="I1972" s="96"/>
      <c r="J1972" s="104"/>
      <c r="K1972" s="104"/>
      <c r="L1972" s="104"/>
      <c r="M1972" s="104"/>
    </row>
    <row r="1973" spans="1:13" x14ac:dyDescent="0.25">
      <c r="A1973" s="96"/>
      <c r="B1973" s="96"/>
      <c r="C1973" s="96"/>
      <c r="D1973" s="95"/>
      <c r="E1973" s="96"/>
      <c r="F1973" s="96"/>
      <c r="G1973" s="96"/>
      <c r="H1973" s="96"/>
      <c r="I1973" s="96"/>
      <c r="J1973" s="104"/>
      <c r="K1973" s="104"/>
      <c r="L1973" s="104"/>
      <c r="M1973" s="104"/>
    </row>
    <row r="1974" spans="1:13" x14ac:dyDescent="0.25">
      <c r="A1974" s="96"/>
      <c r="B1974" s="96"/>
      <c r="C1974" s="96"/>
      <c r="D1974" s="95"/>
      <c r="E1974" s="96"/>
      <c r="F1974" s="96"/>
      <c r="G1974" s="96"/>
      <c r="H1974" s="96"/>
      <c r="I1974" s="96"/>
      <c r="J1974" s="104"/>
      <c r="K1974" s="104"/>
      <c r="L1974" s="104"/>
      <c r="M1974" s="104"/>
    </row>
    <row r="1975" spans="1:13" x14ac:dyDescent="0.25">
      <c r="A1975" s="96"/>
      <c r="B1975" s="96"/>
      <c r="C1975" s="96"/>
      <c r="D1975" s="95"/>
      <c r="E1975" s="96"/>
      <c r="F1975" s="96"/>
      <c r="G1975" s="96"/>
      <c r="H1975" s="96"/>
      <c r="I1975" s="96"/>
      <c r="J1975" s="104"/>
      <c r="K1975" s="104"/>
      <c r="L1975" s="104"/>
      <c r="M1975" s="104"/>
    </row>
    <row r="1976" spans="1:13" x14ac:dyDescent="0.25">
      <c r="A1976" s="96"/>
      <c r="B1976" s="96"/>
      <c r="C1976" s="96"/>
      <c r="D1976" s="95"/>
      <c r="E1976" s="96"/>
      <c r="F1976" s="96"/>
      <c r="G1976" s="96"/>
      <c r="H1976" s="96"/>
      <c r="I1976" s="96"/>
      <c r="J1976" s="104"/>
      <c r="K1976" s="104"/>
      <c r="L1976" s="104"/>
      <c r="M1976" s="104"/>
    </row>
    <row r="1977" spans="1:13" x14ac:dyDescent="0.25">
      <c r="A1977" s="96"/>
      <c r="B1977" s="96"/>
      <c r="C1977" s="96"/>
      <c r="D1977" s="95"/>
      <c r="E1977" s="96"/>
      <c r="F1977" s="96"/>
      <c r="G1977" s="96"/>
      <c r="H1977" s="96"/>
      <c r="I1977" s="96"/>
      <c r="J1977" s="104"/>
      <c r="K1977" s="104"/>
      <c r="L1977" s="104"/>
      <c r="M1977" s="104"/>
    </row>
    <row r="1978" spans="1:13" x14ac:dyDescent="0.25">
      <c r="A1978" s="96"/>
      <c r="B1978" s="96"/>
      <c r="C1978" s="96"/>
      <c r="D1978" s="95"/>
      <c r="E1978" s="96"/>
      <c r="F1978" s="96"/>
      <c r="G1978" s="96"/>
      <c r="H1978" s="96"/>
      <c r="I1978" s="96"/>
      <c r="J1978" s="104"/>
      <c r="K1978" s="104"/>
      <c r="L1978" s="104"/>
      <c r="M1978" s="104"/>
    </row>
    <row r="1979" spans="1:13" x14ac:dyDescent="0.25">
      <c r="A1979" s="96"/>
      <c r="B1979" s="96"/>
      <c r="C1979" s="96"/>
      <c r="D1979" s="95"/>
      <c r="E1979" s="96"/>
      <c r="F1979" s="96"/>
      <c r="G1979" s="96"/>
      <c r="H1979" s="96"/>
      <c r="I1979" s="96"/>
      <c r="J1979" s="104"/>
      <c r="K1979" s="104"/>
      <c r="L1979" s="104"/>
      <c r="M1979" s="104"/>
    </row>
    <row r="1980" spans="1:13" x14ac:dyDescent="0.25">
      <c r="A1980" s="96"/>
      <c r="B1980" s="96"/>
      <c r="C1980" s="96"/>
      <c r="D1980" s="95"/>
      <c r="E1980" s="96"/>
      <c r="F1980" s="96"/>
      <c r="G1980" s="96"/>
      <c r="H1980" s="96"/>
      <c r="I1980" s="96"/>
      <c r="J1980" s="104"/>
      <c r="K1980" s="104"/>
      <c r="L1980" s="104"/>
      <c r="M1980" s="104"/>
    </row>
    <row r="1981" spans="1:13" x14ac:dyDescent="0.25">
      <c r="A1981" s="96"/>
      <c r="B1981" s="96"/>
      <c r="C1981" s="96"/>
      <c r="D1981" s="95"/>
      <c r="E1981" s="96"/>
      <c r="F1981" s="96"/>
      <c r="G1981" s="96"/>
      <c r="H1981" s="96"/>
      <c r="I1981" s="96"/>
      <c r="J1981" s="104"/>
      <c r="K1981" s="104"/>
      <c r="L1981" s="104"/>
      <c r="M1981" s="104"/>
    </row>
    <row r="1982" spans="1:13" x14ac:dyDescent="0.25">
      <c r="A1982" s="96"/>
      <c r="B1982" s="96"/>
      <c r="C1982" s="96"/>
      <c r="D1982" s="95"/>
      <c r="E1982" s="96"/>
      <c r="F1982" s="96"/>
      <c r="G1982" s="96"/>
      <c r="H1982" s="96"/>
      <c r="I1982" s="96"/>
      <c r="J1982" s="104"/>
      <c r="K1982" s="104"/>
      <c r="L1982" s="104"/>
      <c r="M1982" s="104"/>
    </row>
    <row r="1983" spans="1:13" x14ac:dyDescent="0.25">
      <c r="A1983" s="96"/>
      <c r="B1983" s="96"/>
      <c r="C1983" s="96"/>
      <c r="D1983" s="95"/>
      <c r="E1983" s="96"/>
      <c r="F1983" s="96"/>
      <c r="G1983" s="96"/>
      <c r="H1983" s="96"/>
      <c r="I1983" s="96"/>
      <c r="J1983" s="104"/>
      <c r="K1983" s="104"/>
      <c r="L1983" s="104"/>
      <c r="M1983" s="104"/>
    </row>
    <row r="1984" spans="1:13" x14ac:dyDescent="0.25">
      <c r="A1984" s="96"/>
      <c r="B1984" s="96"/>
      <c r="C1984" s="96"/>
      <c r="D1984" s="95"/>
      <c r="E1984" s="96"/>
      <c r="F1984" s="96"/>
      <c r="G1984" s="96"/>
      <c r="H1984" s="96"/>
      <c r="I1984" s="96"/>
      <c r="J1984" s="104"/>
      <c r="K1984" s="104"/>
      <c r="L1984" s="104"/>
      <c r="M1984" s="104"/>
    </row>
    <row r="1985" spans="1:13" x14ac:dyDescent="0.25">
      <c r="A1985" s="96"/>
      <c r="B1985" s="96"/>
      <c r="C1985" s="96"/>
      <c r="D1985" s="95"/>
      <c r="E1985" s="96"/>
      <c r="F1985" s="96"/>
      <c r="G1985" s="96"/>
      <c r="H1985" s="96"/>
      <c r="I1985" s="96"/>
      <c r="J1985" s="104"/>
      <c r="K1985" s="104"/>
      <c r="L1985" s="104"/>
      <c r="M1985" s="104"/>
    </row>
    <row r="1986" spans="1:13" x14ac:dyDescent="0.25">
      <c r="A1986" s="96"/>
      <c r="B1986" s="96"/>
      <c r="C1986" s="96"/>
      <c r="D1986" s="95"/>
      <c r="E1986" s="96"/>
      <c r="F1986" s="96"/>
      <c r="G1986" s="96"/>
      <c r="H1986" s="96"/>
      <c r="I1986" s="96"/>
      <c r="J1986" s="104"/>
      <c r="K1986" s="104"/>
      <c r="L1986" s="104"/>
      <c r="M1986" s="104"/>
    </row>
    <row r="1987" spans="1:13" x14ac:dyDescent="0.25">
      <c r="A1987" s="96"/>
      <c r="B1987" s="96"/>
      <c r="C1987" s="96"/>
      <c r="D1987" s="95"/>
      <c r="E1987" s="96"/>
      <c r="F1987" s="96"/>
      <c r="G1987" s="96"/>
      <c r="H1987" s="96"/>
      <c r="I1987" s="96"/>
      <c r="J1987" s="104"/>
      <c r="K1987" s="104"/>
      <c r="L1987" s="104"/>
      <c r="M1987" s="104"/>
    </row>
    <row r="1988" spans="1:13" x14ac:dyDescent="0.25">
      <c r="A1988" s="96"/>
      <c r="B1988" s="96"/>
      <c r="C1988" s="96"/>
      <c r="D1988" s="95"/>
      <c r="E1988" s="96"/>
      <c r="F1988" s="96"/>
      <c r="G1988" s="96"/>
      <c r="H1988" s="96"/>
      <c r="I1988" s="96"/>
      <c r="J1988" s="104"/>
      <c r="K1988" s="104"/>
      <c r="L1988" s="104"/>
      <c r="M1988" s="104"/>
    </row>
    <row r="1989" spans="1:13" x14ac:dyDescent="0.25">
      <c r="A1989" s="96"/>
      <c r="B1989" s="96"/>
      <c r="C1989" s="96"/>
      <c r="D1989" s="95"/>
      <c r="E1989" s="96"/>
      <c r="F1989" s="96"/>
      <c r="G1989" s="96"/>
      <c r="H1989" s="96"/>
      <c r="I1989" s="96"/>
      <c r="J1989" s="104"/>
      <c r="K1989" s="104"/>
      <c r="L1989" s="104"/>
      <c r="M1989" s="104"/>
    </row>
    <row r="1990" spans="1:13" x14ac:dyDescent="0.25">
      <c r="A1990" s="96"/>
      <c r="B1990" s="96"/>
      <c r="C1990" s="96"/>
      <c r="D1990" s="95"/>
      <c r="E1990" s="96"/>
      <c r="F1990" s="96"/>
      <c r="G1990" s="96"/>
      <c r="H1990" s="96"/>
      <c r="I1990" s="96"/>
      <c r="J1990" s="104"/>
      <c r="K1990" s="104"/>
      <c r="L1990" s="104"/>
      <c r="M1990" s="104"/>
    </row>
    <row r="1991" spans="1:13" x14ac:dyDescent="0.25">
      <c r="A1991" s="96"/>
      <c r="B1991" s="96"/>
      <c r="C1991" s="96"/>
      <c r="D1991" s="95"/>
      <c r="E1991" s="96"/>
      <c r="F1991" s="96"/>
      <c r="G1991" s="96"/>
      <c r="H1991" s="96"/>
      <c r="I1991" s="96"/>
      <c r="J1991" s="104"/>
      <c r="K1991" s="104"/>
      <c r="L1991" s="104"/>
      <c r="M1991" s="104"/>
    </row>
    <row r="1992" spans="1:13" x14ac:dyDescent="0.25">
      <c r="A1992" s="96"/>
      <c r="B1992" s="96"/>
      <c r="C1992" s="96"/>
      <c r="D1992" s="95"/>
      <c r="E1992" s="96"/>
      <c r="F1992" s="96"/>
      <c r="G1992" s="96"/>
      <c r="H1992" s="96"/>
      <c r="I1992" s="96"/>
      <c r="J1992" s="104"/>
      <c r="K1992" s="104"/>
      <c r="L1992" s="104"/>
      <c r="M1992" s="104"/>
    </row>
    <row r="1993" spans="1:13" x14ac:dyDescent="0.25">
      <c r="A1993" s="96"/>
      <c r="B1993" s="96"/>
      <c r="C1993" s="96"/>
      <c r="D1993" s="95"/>
      <c r="E1993" s="96"/>
      <c r="F1993" s="96"/>
      <c r="G1993" s="96"/>
      <c r="H1993" s="96"/>
      <c r="I1993" s="96"/>
      <c r="J1993" s="104"/>
      <c r="K1993" s="104"/>
      <c r="L1993" s="104"/>
      <c r="M1993" s="104"/>
    </row>
    <row r="1994" spans="1:13" x14ac:dyDescent="0.25">
      <c r="A1994" s="96"/>
      <c r="B1994" s="96"/>
      <c r="C1994" s="96"/>
      <c r="D1994" s="95"/>
      <c r="E1994" s="96"/>
      <c r="F1994" s="96"/>
      <c r="G1994" s="96"/>
      <c r="H1994" s="96"/>
      <c r="I1994" s="96"/>
      <c r="J1994" s="104"/>
      <c r="K1994" s="104"/>
      <c r="L1994" s="104"/>
      <c r="M1994" s="104"/>
    </row>
    <row r="1995" spans="1:13" x14ac:dyDescent="0.25">
      <c r="A1995" s="96"/>
      <c r="B1995" s="96"/>
      <c r="C1995" s="96"/>
      <c r="D1995" s="95"/>
      <c r="E1995" s="96"/>
      <c r="F1995" s="96"/>
      <c r="G1995" s="96"/>
      <c r="H1995" s="96"/>
      <c r="I1995" s="96"/>
      <c r="J1995" s="104"/>
      <c r="K1995" s="104"/>
      <c r="L1995" s="104"/>
      <c r="M1995" s="104"/>
    </row>
    <row r="1996" spans="1:13" x14ac:dyDescent="0.25">
      <c r="A1996" s="96"/>
      <c r="B1996" s="96"/>
      <c r="C1996" s="96"/>
      <c r="D1996" s="95"/>
      <c r="E1996" s="96"/>
      <c r="F1996" s="96"/>
      <c r="G1996" s="96"/>
      <c r="H1996" s="96"/>
      <c r="I1996" s="96"/>
      <c r="J1996" s="104"/>
      <c r="K1996" s="104"/>
      <c r="L1996" s="104"/>
      <c r="M1996" s="104"/>
    </row>
    <row r="1997" spans="1:13" x14ac:dyDescent="0.25">
      <c r="A1997" s="96"/>
      <c r="B1997" s="96"/>
      <c r="C1997" s="96"/>
      <c r="D1997" s="95"/>
      <c r="E1997" s="96"/>
      <c r="F1997" s="96"/>
      <c r="G1997" s="96"/>
      <c r="H1997" s="96"/>
      <c r="I1997" s="96"/>
      <c r="J1997" s="104"/>
      <c r="K1997" s="104"/>
      <c r="L1997" s="104"/>
      <c r="M1997" s="104"/>
    </row>
    <row r="1998" spans="1:13" x14ac:dyDescent="0.25">
      <c r="A1998" s="96"/>
      <c r="B1998" s="96"/>
      <c r="C1998" s="96"/>
      <c r="D1998" s="95"/>
      <c r="E1998" s="96"/>
      <c r="F1998" s="96"/>
      <c r="G1998" s="96"/>
      <c r="H1998" s="96"/>
      <c r="I1998" s="96"/>
      <c r="J1998" s="104"/>
      <c r="K1998" s="104"/>
      <c r="L1998" s="104"/>
      <c r="M1998" s="104"/>
    </row>
    <row r="1999" spans="1:13" x14ac:dyDescent="0.25">
      <c r="A1999" s="96"/>
      <c r="B1999" s="96"/>
      <c r="C1999" s="96"/>
      <c r="D1999" s="95"/>
      <c r="E1999" s="96"/>
      <c r="F1999" s="96"/>
      <c r="G1999" s="96"/>
      <c r="H1999" s="96"/>
      <c r="I1999" s="96"/>
      <c r="J1999" s="104"/>
      <c r="K1999" s="104"/>
      <c r="L1999" s="104"/>
      <c r="M1999" s="104"/>
    </row>
    <row r="2000" spans="1:13" x14ac:dyDescent="0.25">
      <c r="A2000" s="96"/>
      <c r="B2000" s="96"/>
      <c r="C2000" s="96"/>
      <c r="D2000" s="95"/>
      <c r="E2000" s="96"/>
      <c r="F2000" s="96"/>
      <c r="G2000" s="96"/>
      <c r="H2000" s="96"/>
      <c r="I2000" s="96"/>
      <c r="J2000" s="104"/>
      <c r="K2000" s="104"/>
      <c r="L2000" s="104"/>
      <c r="M2000" s="104"/>
    </row>
    <row r="2001" spans="1:13" x14ac:dyDescent="0.25">
      <c r="A2001" s="96"/>
      <c r="B2001" s="96"/>
      <c r="C2001" s="96"/>
      <c r="D2001" s="95"/>
      <c r="E2001" s="96"/>
      <c r="F2001" s="96"/>
      <c r="G2001" s="96"/>
      <c r="H2001" s="96"/>
      <c r="I2001" s="96"/>
      <c r="J2001" s="104"/>
      <c r="K2001" s="104"/>
      <c r="L2001" s="104"/>
      <c r="M2001" s="104"/>
    </row>
    <row r="2002" spans="1:13" x14ac:dyDescent="0.25">
      <c r="A2002" s="96"/>
      <c r="B2002" s="96"/>
      <c r="C2002" s="96"/>
      <c r="D2002" s="95"/>
      <c r="E2002" s="96"/>
      <c r="F2002" s="96"/>
      <c r="G2002" s="96"/>
      <c r="H2002" s="96"/>
      <c r="I2002" s="96"/>
      <c r="J2002" s="104"/>
      <c r="K2002" s="104"/>
      <c r="L2002" s="104"/>
      <c r="M2002" s="104"/>
    </row>
    <row r="2003" spans="1:13" x14ac:dyDescent="0.25">
      <c r="A2003" s="96"/>
      <c r="B2003" s="96"/>
      <c r="C2003" s="96"/>
      <c r="D2003" s="95"/>
      <c r="E2003" s="96"/>
      <c r="F2003" s="96"/>
      <c r="G2003" s="96"/>
      <c r="H2003" s="96"/>
      <c r="I2003" s="96"/>
      <c r="J2003" s="104"/>
      <c r="K2003" s="104"/>
      <c r="L2003" s="104"/>
      <c r="M2003" s="104"/>
    </row>
    <row r="2004" spans="1:13" x14ac:dyDescent="0.25">
      <c r="A2004" s="96"/>
      <c r="B2004" s="96"/>
      <c r="C2004" s="96"/>
      <c r="D2004" s="95"/>
      <c r="E2004" s="96"/>
      <c r="F2004" s="96"/>
      <c r="G2004" s="96"/>
      <c r="H2004" s="96"/>
      <c r="I2004" s="96"/>
      <c r="J2004" s="104"/>
      <c r="K2004" s="104"/>
      <c r="L2004" s="104"/>
      <c r="M2004" s="104"/>
    </row>
    <row r="2005" spans="1:13" x14ac:dyDescent="0.25">
      <c r="A2005" s="96"/>
      <c r="B2005" s="96"/>
      <c r="C2005" s="96"/>
      <c r="D2005" s="95"/>
      <c r="E2005" s="96"/>
      <c r="F2005" s="96"/>
      <c r="G2005" s="96"/>
      <c r="H2005" s="96"/>
      <c r="I2005" s="96"/>
      <c r="J2005" s="104"/>
      <c r="K2005" s="104"/>
      <c r="L2005" s="104"/>
      <c r="M2005" s="104"/>
    </row>
    <row r="2006" spans="1:13" x14ac:dyDescent="0.25">
      <c r="A2006" s="96"/>
      <c r="B2006" s="96"/>
      <c r="C2006" s="96"/>
      <c r="D2006" s="95"/>
      <c r="E2006" s="96"/>
      <c r="F2006" s="96"/>
      <c r="G2006" s="96"/>
      <c r="H2006" s="96"/>
      <c r="I2006" s="96"/>
      <c r="J2006" s="104"/>
      <c r="K2006" s="104"/>
      <c r="L2006" s="104"/>
      <c r="M2006" s="104"/>
    </row>
    <row r="2007" spans="1:13" x14ac:dyDescent="0.25">
      <c r="A2007" s="96"/>
      <c r="B2007" s="96"/>
      <c r="C2007" s="96"/>
      <c r="D2007" s="95"/>
      <c r="E2007" s="96"/>
      <c r="F2007" s="96"/>
      <c r="G2007" s="96"/>
      <c r="H2007" s="96"/>
      <c r="I2007" s="96"/>
      <c r="J2007" s="104"/>
      <c r="K2007" s="104"/>
      <c r="L2007" s="104"/>
      <c r="M2007" s="104"/>
    </row>
    <row r="2008" spans="1:13" x14ac:dyDescent="0.25">
      <c r="A2008" s="96"/>
      <c r="B2008" s="96"/>
      <c r="C2008" s="96"/>
      <c r="D2008" s="95"/>
      <c r="E2008" s="96"/>
      <c r="F2008" s="96"/>
      <c r="G2008" s="96"/>
      <c r="H2008" s="96"/>
      <c r="I2008" s="96"/>
      <c r="J2008" s="104"/>
      <c r="K2008" s="104"/>
      <c r="L2008" s="104"/>
      <c r="M2008" s="104"/>
    </row>
    <row r="2009" spans="1:13" x14ac:dyDescent="0.25">
      <c r="A2009" s="96"/>
      <c r="B2009" s="96"/>
      <c r="C2009" s="96"/>
      <c r="D2009" s="95"/>
      <c r="E2009" s="96"/>
      <c r="F2009" s="96"/>
      <c r="G2009" s="96"/>
      <c r="H2009" s="96"/>
      <c r="I2009" s="96"/>
      <c r="J2009" s="104"/>
      <c r="K2009" s="104"/>
      <c r="L2009" s="104"/>
      <c r="M2009" s="104"/>
    </row>
    <row r="2010" spans="1:13" x14ac:dyDescent="0.25">
      <c r="A2010" s="96"/>
      <c r="B2010" s="96"/>
      <c r="C2010" s="96"/>
      <c r="D2010" s="95"/>
      <c r="E2010" s="96"/>
      <c r="F2010" s="96"/>
      <c r="G2010" s="96"/>
      <c r="H2010" s="96"/>
      <c r="I2010" s="96"/>
      <c r="J2010" s="104"/>
      <c r="K2010" s="104"/>
      <c r="L2010" s="104"/>
      <c r="M2010" s="104"/>
    </row>
    <row r="2011" spans="1:13" x14ac:dyDescent="0.25">
      <c r="A2011" s="96"/>
      <c r="B2011" s="96"/>
      <c r="C2011" s="96"/>
      <c r="D2011" s="95"/>
      <c r="E2011" s="96"/>
      <c r="F2011" s="96"/>
      <c r="G2011" s="96"/>
      <c r="H2011" s="96"/>
      <c r="I2011" s="96"/>
      <c r="J2011" s="104"/>
      <c r="K2011" s="104"/>
      <c r="L2011" s="104"/>
      <c r="M2011" s="104"/>
    </row>
    <row r="2012" spans="1:13" x14ac:dyDescent="0.25">
      <c r="A2012" s="96"/>
      <c r="B2012" s="96"/>
      <c r="C2012" s="96"/>
      <c r="D2012" s="95"/>
      <c r="E2012" s="96"/>
      <c r="F2012" s="96"/>
      <c r="G2012" s="96"/>
      <c r="H2012" s="96"/>
      <c r="I2012" s="96"/>
      <c r="J2012" s="104"/>
      <c r="K2012" s="104"/>
      <c r="L2012" s="104"/>
      <c r="M2012" s="104"/>
    </row>
    <row r="2013" spans="1:13" x14ac:dyDescent="0.25">
      <c r="A2013" s="96"/>
      <c r="B2013" s="96"/>
      <c r="C2013" s="96"/>
      <c r="D2013" s="95"/>
      <c r="E2013" s="96"/>
      <c r="F2013" s="96"/>
      <c r="G2013" s="96"/>
      <c r="H2013" s="96"/>
      <c r="I2013" s="96"/>
      <c r="J2013" s="104"/>
      <c r="K2013" s="104"/>
      <c r="L2013" s="104"/>
      <c r="M2013" s="104"/>
    </row>
    <row r="2014" spans="1:13" x14ac:dyDescent="0.25">
      <c r="A2014" s="96"/>
      <c r="B2014" s="96"/>
      <c r="C2014" s="96"/>
      <c r="D2014" s="95"/>
      <c r="E2014" s="96"/>
      <c r="F2014" s="96"/>
      <c r="G2014" s="96"/>
      <c r="H2014" s="96"/>
      <c r="I2014" s="96"/>
      <c r="J2014" s="104"/>
      <c r="K2014" s="104"/>
      <c r="L2014" s="104"/>
      <c r="M2014" s="104"/>
    </row>
    <row r="2015" spans="1:13" x14ac:dyDescent="0.25">
      <c r="A2015" s="96"/>
      <c r="B2015" s="96"/>
      <c r="C2015" s="96"/>
      <c r="D2015" s="95"/>
      <c r="E2015" s="96"/>
      <c r="F2015" s="96"/>
      <c r="G2015" s="96"/>
      <c r="H2015" s="96"/>
      <c r="I2015" s="96"/>
      <c r="J2015" s="104"/>
      <c r="K2015" s="104"/>
      <c r="L2015" s="104"/>
      <c r="M2015" s="104"/>
    </row>
    <row r="2016" spans="1:13" x14ac:dyDescent="0.25">
      <c r="A2016" s="96"/>
      <c r="B2016" s="96"/>
      <c r="C2016" s="96"/>
      <c r="D2016" s="95"/>
      <c r="E2016" s="96"/>
      <c r="F2016" s="96"/>
      <c r="G2016" s="96"/>
      <c r="H2016" s="96"/>
      <c r="I2016" s="96"/>
      <c r="J2016" s="104"/>
      <c r="K2016" s="104"/>
      <c r="L2016" s="104"/>
      <c r="M2016" s="104"/>
    </row>
    <row r="2017" spans="1:13" x14ac:dyDescent="0.25">
      <c r="A2017" s="96"/>
      <c r="B2017" s="96"/>
      <c r="C2017" s="96"/>
      <c r="D2017" s="95"/>
      <c r="E2017" s="96"/>
      <c r="F2017" s="96"/>
      <c r="G2017" s="96"/>
      <c r="H2017" s="96"/>
      <c r="I2017" s="96"/>
      <c r="J2017" s="104"/>
      <c r="K2017" s="104"/>
      <c r="L2017" s="104"/>
      <c r="M2017" s="104"/>
    </row>
    <row r="2018" spans="1:13" x14ac:dyDescent="0.25">
      <c r="A2018" s="96"/>
      <c r="B2018" s="96"/>
      <c r="C2018" s="96"/>
      <c r="D2018" s="95"/>
      <c r="E2018" s="96"/>
      <c r="F2018" s="96"/>
      <c r="G2018" s="96"/>
      <c r="H2018" s="96"/>
      <c r="I2018" s="96"/>
      <c r="J2018" s="104"/>
      <c r="K2018" s="104"/>
      <c r="L2018" s="104"/>
      <c r="M2018" s="104"/>
    </row>
    <row r="2019" spans="1:13" x14ac:dyDescent="0.25">
      <c r="A2019" s="96"/>
      <c r="B2019" s="96"/>
      <c r="C2019" s="96"/>
      <c r="D2019" s="95"/>
      <c r="E2019" s="96"/>
      <c r="F2019" s="96"/>
      <c r="G2019" s="96"/>
      <c r="H2019" s="96"/>
      <c r="I2019" s="96"/>
      <c r="J2019" s="104"/>
      <c r="K2019" s="104"/>
      <c r="L2019" s="104"/>
      <c r="M2019" s="104"/>
    </row>
    <row r="2020" spans="1:13" x14ac:dyDescent="0.25">
      <c r="A2020" s="96"/>
      <c r="B2020" s="96"/>
      <c r="C2020" s="96"/>
      <c r="D2020" s="95"/>
      <c r="E2020" s="96"/>
      <c r="F2020" s="96"/>
      <c r="G2020" s="96"/>
      <c r="H2020" s="96"/>
      <c r="I2020" s="96"/>
      <c r="J2020" s="104"/>
      <c r="K2020" s="104"/>
      <c r="L2020" s="104"/>
      <c r="M2020" s="104"/>
    </row>
    <row r="2021" spans="1:13" x14ac:dyDescent="0.25">
      <c r="A2021" s="96"/>
      <c r="B2021" s="96"/>
      <c r="C2021" s="96"/>
      <c r="D2021" s="95"/>
      <c r="E2021" s="96"/>
      <c r="F2021" s="96"/>
      <c r="G2021" s="96"/>
      <c r="H2021" s="96"/>
      <c r="I2021" s="96"/>
      <c r="J2021" s="104"/>
      <c r="K2021" s="104"/>
      <c r="L2021" s="104"/>
      <c r="M2021" s="104"/>
    </row>
    <row r="2022" spans="1:13" x14ac:dyDescent="0.25">
      <c r="A2022" s="96"/>
      <c r="B2022" s="96"/>
      <c r="C2022" s="96"/>
      <c r="D2022" s="95"/>
      <c r="E2022" s="96"/>
      <c r="F2022" s="96"/>
      <c r="G2022" s="96"/>
      <c r="H2022" s="96"/>
      <c r="I2022" s="96"/>
      <c r="J2022" s="104"/>
      <c r="K2022" s="104"/>
      <c r="L2022" s="104"/>
      <c r="M2022" s="104"/>
    </row>
    <row r="2023" spans="1:13" x14ac:dyDescent="0.25">
      <c r="A2023" s="96"/>
      <c r="B2023" s="96"/>
      <c r="C2023" s="96"/>
      <c r="D2023" s="95"/>
      <c r="E2023" s="96"/>
      <c r="F2023" s="96"/>
      <c r="G2023" s="96"/>
      <c r="H2023" s="96"/>
      <c r="I2023" s="96"/>
      <c r="J2023" s="104"/>
      <c r="K2023" s="104"/>
      <c r="L2023" s="104"/>
      <c r="M2023" s="104"/>
    </row>
    <row r="2024" spans="1:13" x14ac:dyDescent="0.25">
      <c r="A2024" s="96"/>
      <c r="B2024" s="96"/>
      <c r="C2024" s="96"/>
      <c r="D2024" s="95"/>
      <c r="E2024" s="96"/>
      <c r="F2024" s="96"/>
      <c r="G2024" s="96"/>
      <c r="H2024" s="96"/>
      <c r="I2024" s="96"/>
      <c r="J2024" s="104"/>
      <c r="K2024" s="104"/>
      <c r="L2024" s="104"/>
      <c r="M2024" s="104"/>
    </row>
    <row r="2025" spans="1:13" x14ac:dyDescent="0.25">
      <c r="A2025" s="96"/>
      <c r="B2025" s="96"/>
      <c r="C2025" s="96"/>
      <c r="D2025" s="95"/>
      <c r="E2025" s="96"/>
      <c r="F2025" s="96"/>
      <c r="G2025" s="96"/>
      <c r="H2025" s="96"/>
      <c r="I2025" s="96"/>
      <c r="J2025" s="104"/>
      <c r="K2025" s="104"/>
      <c r="L2025" s="104"/>
      <c r="M2025" s="104"/>
    </row>
    <row r="2026" spans="1:13" x14ac:dyDescent="0.25">
      <c r="A2026" s="96"/>
      <c r="B2026" s="96"/>
      <c r="C2026" s="96"/>
      <c r="D2026" s="95"/>
      <c r="E2026" s="96"/>
      <c r="F2026" s="96"/>
      <c r="G2026" s="96"/>
      <c r="H2026" s="96"/>
      <c r="I2026" s="96"/>
      <c r="J2026" s="104"/>
      <c r="K2026" s="104"/>
      <c r="L2026" s="104"/>
      <c r="M2026" s="104"/>
    </row>
    <row r="2027" spans="1:13" x14ac:dyDescent="0.25">
      <c r="A2027" s="96"/>
      <c r="B2027" s="96"/>
      <c r="C2027" s="96"/>
      <c r="D2027" s="95"/>
      <c r="E2027" s="96"/>
      <c r="F2027" s="96"/>
      <c r="G2027" s="96"/>
      <c r="H2027" s="96"/>
      <c r="I2027" s="96"/>
      <c r="J2027" s="104"/>
      <c r="K2027" s="104"/>
      <c r="L2027" s="104"/>
      <c r="M2027" s="104"/>
    </row>
    <row r="2028" spans="1:13" x14ac:dyDescent="0.25">
      <c r="A2028" s="96"/>
      <c r="B2028" s="96"/>
      <c r="C2028" s="96"/>
      <c r="D2028" s="95"/>
      <c r="E2028" s="96"/>
      <c r="F2028" s="96"/>
      <c r="G2028" s="96"/>
      <c r="H2028" s="96"/>
      <c r="I2028" s="96"/>
      <c r="J2028" s="104"/>
      <c r="K2028" s="104"/>
      <c r="L2028" s="104"/>
      <c r="M2028" s="104"/>
    </row>
    <row r="2029" spans="1:13" x14ac:dyDescent="0.25">
      <c r="A2029" s="96"/>
      <c r="B2029" s="96"/>
      <c r="C2029" s="96"/>
      <c r="D2029" s="95"/>
      <c r="E2029" s="96"/>
      <c r="F2029" s="96"/>
      <c r="G2029" s="96"/>
      <c r="H2029" s="96"/>
      <c r="I2029" s="96"/>
      <c r="J2029" s="104"/>
      <c r="K2029" s="104"/>
      <c r="L2029" s="104"/>
      <c r="M2029" s="104"/>
    </row>
    <row r="2030" spans="1:13" x14ac:dyDescent="0.25">
      <c r="A2030" s="96"/>
      <c r="B2030" s="96"/>
      <c r="C2030" s="96"/>
      <c r="D2030" s="95"/>
      <c r="E2030" s="96"/>
      <c r="F2030" s="96"/>
      <c r="G2030" s="96"/>
      <c r="H2030" s="96"/>
      <c r="I2030" s="96"/>
      <c r="J2030" s="104"/>
      <c r="K2030" s="104"/>
      <c r="L2030" s="104"/>
      <c r="M2030" s="104"/>
    </row>
    <row r="2031" spans="1:13" x14ac:dyDescent="0.25">
      <c r="A2031" s="96"/>
      <c r="B2031" s="96"/>
      <c r="C2031" s="96"/>
      <c r="D2031" s="95"/>
      <c r="E2031" s="96"/>
      <c r="F2031" s="96"/>
      <c r="G2031" s="96"/>
      <c r="H2031" s="96"/>
      <c r="I2031" s="96"/>
      <c r="J2031" s="104"/>
      <c r="K2031" s="104"/>
      <c r="L2031" s="104"/>
      <c r="M2031" s="104"/>
    </row>
    <row r="2032" spans="1:13" x14ac:dyDescent="0.25">
      <c r="A2032" s="96"/>
      <c r="B2032" s="96"/>
      <c r="C2032" s="96"/>
      <c r="D2032" s="95"/>
      <c r="E2032" s="96"/>
      <c r="F2032" s="96"/>
      <c r="G2032" s="96"/>
      <c r="H2032" s="96"/>
      <c r="I2032" s="96"/>
      <c r="J2032" s="104"/>
      <c r="K2032" s="104"/>
      <c r="L2032" s="104"/>
      <c r="M2032" s="104"/>
    </row>
    <row r="2033" spans="1:13" x14ac:dyDescent="0.25">
      <c r="A2033" s="96"/>
      <c r="B2033" s="96"/>
      <c r="C2033" s="96"/>
      <c r="D2033" s="95"/>
      <c r="E2033" s="96"/>
      <c r="F2033" s="96"/>
      <c r="G2033" s="96"/>
      <c r="H2033" s="96"/>
      <c r="I2033" s="96"/>
      <c r="J2033" s="104"/>
      <c r="K2033" s="104"/>
      <c r="L2033" s="104"/>
      <c r="M2033" s="104"/>
    </row>
    <row r="2034" spans="1:13" x14ac:dyDescent="0.25">
      <c r="A2034" s="96"/>
      <c r="B2034" s="96"/>
      <c r="C2034" s="96"/>
      <c r="D2034" s="95"/>
      <c r="E2034" s="96"/>
      <c r="F2034" s="96"/>
      <c r="G2034" s="96"/>
      <c r="H2034" s="96"/>
      <c r="I2034" s="96"/>
      <c r="J2034" s="104"/>
      <c r="K2034" s="104"/>
      <c r="L2034" s="104"/>
      <c r="M2034" s="104"/>
    </row>
    <row r="2035" spans="1:13" x14ac:dyDescent="0.25">
      <c r="A2035" s="96"/>
      <c r="B2035" s="96"/>
      <c r="C2035" s="96"/>
      <c r="D2035" s="95"/>
      <c r="E2035" s="96"/>
      <c r="F2035" s="96"/>
      <c r="G2035" s="96"/>
      <c r="H2035" s="96"/>
      <c r="I2035" s="96"/>
      <c r="J2035" s="104"/>
      <c r="K2035" s="104"/>
      <c r="L2035" s="104"/>
      <c r="M2035" s="104"/>
    </row>
    <row r="2036" spans="1:13" x14ac:dyDescent="0.25">
      <c r="A2036" s="96"/>
      <c r="B2036" s="96"/>
      <c r="C2036" s="96"/>
      <c r="D2036" s="95"/>
      <c r="E2036" s="96"/>
      <c r="F2036" s="96"/>
      <c r="G2036" s="96"/>
      <c r="H2036" s="96"/>
      <c r="I2036" s="96"/>
      <c r="J2036" s="104"/>
      <c r="K2036" s="104"/>
      <c r="L2036" s="104"/>
      <c r="M2036" s="104"/>
    </row>
    <row r="2037" spans="1:13" x14ac:dyDescent="0.25">
      <c r="A2037" s="96"/>
      <c r="B2037" s="96"/>
      <c r="C2037" s="96"/>
      <c r="D2037" s="95"/>
      <c r="E2037" s="96"/>
      <c r="F2037" s="96"/>
      <c r="G2037" s="96"/>
      <c r="H2037" s="96"/>
      <c r="I2037" s="96"/>
      <c r="J2037" s="104"/>
      <c r="K2037" s="104"/>
      <c r="L2037" s="104"/>
      <c r="M2037" s="104"/>
    </row>
    <row r="2038" spans="1:13" x14ac:dyDescent="0.25">
      <c r="A2038" s="96"/>
      <c r="B2038" s="96"/>
      <c r="C2038" s="96"/>
      <c r="D2038" s="95"/>
      <c r="E2038" s="96"/>
      <c r="F2038" s="96"/>
      <c r="G2038" s="96"/>
      <c r="H2038" s="96"/>
      <c r="I2038" s="96"/>
      <c r="J2038" s="104"/>
      <c r="K2038" s="104"/>
      <c r="L2038" s="104"/>
      <c r="M2038" s="104"/>
    </row>
    <row r="2039" spans="1:13" x14ac:dyDescent="0.25">
      <c r="A2039" s="96"/>
      <c r="B2039" s="96"/>
      <c r="C2039" s="96"/>
      <c r="D2039" s="95"/>
      <c r="E2039" s="96"/>
      <c r="F2039" s="96"/>
      <c r="G2039" s="96"/>
      <c r="H2039" s="96"/>
      <c r="I2039" s="96"/>
      <c r="J2039" s="104"/>
      <c r="K2039" s="104"/>
      <c r="L2039" s="104"/>
      <c r="M2039" s="104"/>
    </row>
    <row r="2040" spans="1:13" x14ac:dyDescent="0.25">
      <c r="A2040" s="96"/>
      <c r="B2040" s="96"/>
      <c r="C2040" s="96"/>
      <c r="D2040" s="95"/>
      <c r="E2040" s="96"/>
      <c r="F2040" s="96"/>
      <c r="G2040" s="96"/>
      <c r="H2040" s="96"/>
      <c r="I2040" s="96"/>
      <c r="J2040" s="104"/>
      <c r="K2040" s="104"/>
      <c r="L2040" s="104"/>
      <c r="M2040" s="104"/>
    </row>
    <row r="2041" spans="1:13" x14ac:dyDescent="0.25">
      <c r="A2041" s="96"/>
      <c r="B2041" s="96"/>
      <c r="C2041" s="96"/>
      <c r="D2041" s="95"/>
      <c r="E2041" s="96"/>
      <c r="F2041" s="96"/>
      <c r="G2041" s="96"/>
      <c r="H2041" s="96"/>
      <c r="I2041" s="96"/>
      <c r="J2041" s="104"/>
      <c r="K2041" s="104"/>
      <c r="L2041" s="104"/>
      <c r="M2041" s="104"/>
    </row>
    <row r="2042" spans="1:13" x14ac:dyDescent="0.25">
      <c r="A2042" s="96"/>
      <c r="B2042" s="96"/>
      <c r="C2042" s="96"/>
      <c r="D2042" s="95"/>
      <c r="E2042" s="96"/>
      <c r="F2042" s="96"/>
      <c r="G2042" s="96"/>
      <c r="H2042" s="96"/>
      <c r="I2042" s="96"/>
      <c r="J2042" s="104"/>
      <c r="K2042" s="104"/>
      <c r="L2042" s="104"/>
      <c r="M2042" s="104"/>
    </row>
    <row r="2043" spans="1:13" x14ac:dyDescent="0.25">
      <c r="A2043" s="96"/>
      <c r="B2043" s="96"/>
      <c r="C2043" s="96"/>
      <c r="D2043" s="95"/>
      <c r="E2043" s="96"/>
      <c r="F2043" s="96"/>
      <c r="G2043" s="96"/>
      <c r="H2043" s="96"/>
      <c r="I2043" s="96"/>
      <c r="J2043" s="104"/>
      <c r="K2043" s="104"/>
      <c r="L2043" s="104"/>
      <c r="M2043" s="104"/>
    </row>
    <row r="2044" spans="1:13" x14ac:dyDescent="0.25">
      <c r="A2044" s="96"/>
      <c r="B2044" s="96"/>
      <c r="C2044" s="96"/>
      <c r="D2044" s="95"/>
      <c r="E2044" s="96"/>
      <c r="F2044" s="96"/>
      <c r="G2044" s="96"/>
      <c r="H2044" s="96"/>
      <c r="I2044" s="96"/>
      <c r="J2044" s="104"/>
      <c r="K2044" s="104"/>
      <c r="L2044" s="104"/>
      <c r="M2044" s="104"/>
    </row>
    <row r="2045" spans="1:13" x14ac:dyDescent="0.25">
      <c r="A2045" s="96"/>
      <c r="B2045" s="96"/>
      <c r="C2045" s="96"/>
      <c r="D2045" s="95"/>
      <c r="E2045" s="96"/>
      <c r="F2045" s="96"/>
      <c r="G2045" s="96"/>
      <c r="H2045" s="96"/>
      <c r="I2045" s="96"/>
      <c r="J2045" s="104"/>
      <c r="K2045" s="104"/>
      <c r="L2045" s="104"/>
      <c r="M2045" s="104"/>
    </row>
    <row r="2046" spans="1:13" x14ac:dyDescent="0.25">
      <c r="A2046" s="96"/>
      <c r="B2046" s="96"/>
      <c r="C2046" s="96"/>
      <c r="D2046" s="95"/>
      <c r="E2046" s="96"/>
      <c r="F2046" s="96"/>
      <c r="G2046" s="96"/>
      <c r="H2046" s="96"/>
      <c r="I2046" s="96"/>
      <c r="J2046" s="104"/>
      <c r="K2046" s="104"/>
      <c r="L2046" s="104"/>
      <c r="M2046" s="104"/>
    </row>
    <row r="2047" spans="1:13" x14ac:dyDescent="0.25">
      <c r="A2047" s="96"/>
      <c r="B2047" s="96"/>
      <c r="C2047" s="96"/>
      <c r="D2047" s="95"/>
      <c r="E2047" s="96"/>
      <c r="F2047" s="96"/>
      <c r="G2047" s="96"/>
      <c r="H2047" s="96"/>
      <c r="I2047" s="96"/>
      <c r="J2047" s="104"/>
      <c r="K2047" s="104"/>
      <c r="L2047" s="104"/>
      <c r="M2047" s="104"/>
    </row>
    <row r="2048" spans="1:13" x14ac:dyDescent="0.25">
      <c r="A2048" s="96"/>
      <c r="B2048" s="96"/>
      <c r="C2048" s="96"/>
      <c r="D2048" s="95"/>
      <c r="E2048" s="96"/>
      <c r="F2048" s="96"/>
      <c r="G2048" s="96"/>
      <c r="H2048" s="96"/>
      <c r="I2048" s="96"/>
      <c r="J2048" s="104"/>
      <c r="K2048" s="104"/>
      <c r="L2048" s="104"/>
      <c r="M2048" s="104"/>
    </row>
    <row r="2049" spans="1:13" x14ac:dyDescent="0.25">
      <c r="A2049" s="96"/>
      <c r="B2049" s="96"/>
      <c r="C2049" s="96"/>
      <c r="D2049" s="95"/>
      <c r="E2049" s="96"/>
      <c r="F2049" s="96"/>
      <c r="G2049" s="96"/>
      <c r="H2049" s="96"/>
      <c r="I2049" s="96"/>
      <c r="J2049" s="104"/>
      <c r="K2049" s="104"/>
      <c r="L2049" s="104"/>
      <c r="M2049" s="104"/>
    </row>
    <row r="2050" spans="1:13" x14ac:dyDescent="0.25">
      <c r="A2050" s="96"/>
      <c r="B2050" s="96"/>
      <c r="C2050" s="96"/>
      <c r="D2050" s="95"/>
      <c r="E2050" s="96"/>
      <c r="F2050" s="96"/>
      <c r="G2050" s="96"/>
      <c r="H2050" s="96"/>
      <c r="I2050" s="96"/>
      <c r="J2050" s="104"/>
      <c r="K2050" s="104"/>
      <c r="L2050" s="104"/>
      <c r="M2050" s="104"/>
    </row>
    <row r="2051" spans="1:13" x14ac:dyDescent="0.25">
      <c r="A2051" s="96"/>
      <c r="B2051" s="96"/>
      <c r="C2051" s="96"/>
      <c r="D2051" s="95"/>
      <c r="E2051" s="96"/>
      <c r="F2051" s="96"/>
      <c r="G2051" s="96"/>
      <c r="H2051" s="96"/>
      <c r="I2051" s="96"/>
      <c r="J2051" s="104"/>
      <c r="K2051" s="104"/>
      <c r="L2051" s="104"/>
      <c r="M2051" s="104"/>
    </row>
    <row r="2052" spans="1:13" x14ac:dyDescent="0.25">
      <c r="A2052" s="96"/>
      <c r="B2052" s="96"/>
      <c r="C2052" s="96"/>
      <c r="D2052" s="95"/>
      <c r="E2052" s="96"/>
      <c r="F2052" s="96"/>
      <c r="G2052" s="96"/>
      <c r="H2052" s="96"/>
      <c r="I2052" s="96"/>
      <c r="J2052" s="104"/>
      <c r="K2052" s="104"/>
      <c r="L2052" s="104"/>
      <c r="M2052" s="104"/>
    </row>
    <row r="2053" spans="1:13" x14ac:dyDescent="0.25">
      <c r="A2053" s="96"/>
      <c r="B2053" s="96"/>
      <c r="C2053" s="96"/>
      <c r="D2053" s="95"/>
      <c r="E2053" s="96"/>
      <c r="F2053" s="96"/>
      <c r="G2053" s="96"/>
      <c r="H2053" s="96"/>
      <c r="I2053" s="96"/>
      <c r="J2053" s="104"/>
      <c r="K2053" s="104"/>
      <c r="L2053" s="104"/>
      <c r="M2053" s="104"/>
    </row>
    <row r="2054" spans="1:13" x14ac:dyDescent="0.25">
      <c r="A2054" s="96"/>
      <c r="B2054" s="96"/>
      <c r="C2054" s="96"/>
      <c r="D2054" s="95"/>
      <c r="E2054" s="96"/>
      <c r="F2054" s="96"/>
      <c r="G2054" s="96"/>
      <c r="H2054" s="96"/>
      <c r="I2054" s="96"/>
      <c r="J2054" s="104"/>
      <c r="K2054" s="104"/>
      <c r="L2054" s="104"/>
      <c r="M2054" s="104"/>
    </row>
    <row r="2055" spans="1:13" x14ac:dyDescent="0.25">
      <c r="A2055" s="96"/>
      <c r="B2055" s="96"/>
      <c r="C2055" s="96"/>
      <c r="D2055" s="95"/>
      <c r="E2055" s="96"/>
      <c r="F2055" s="96"/>
      <c r="G2055" s="96"/>
      <c r="H2055" s="96"/>
      <c r="I2055" s="96"/>
      <c r="J2055" s="104"/>
      <c r="K2055" s="104"/>
      <c r="L2055" s="104"/>
      <c r="M2055" s="104"/>
    </row>
    <row r="2056" spans="1:13" x14ac:dyDescent="0.25">
      <c r="A2056" s="96"/>
      <c r="B2056" s="96"/>
      <c r="C2056" s="96"/>
      <c r="D2056" s="95"/>
      <c r="E2056" s="96"/>
      <c r="F2056" s="96"/>
      <c r="G2056" s="96"/>
      <c r="H2056" s="96"/>
      <c r="I2056" s="96"/>
      <c r="J2056" s="104"/>
      <c r="K2056" s="104"/>
      <c r="L2056" s="104"/>
      <c r="M2056" s="104"/>
    </row>
    <row r="2057" spans="1:13" x14ac:dyDescent="0.25">
      <c r="A2057" s="96"/>
      <c r="B2057" s="96"/>
      <c r="C2057" s="96"/>
      <c r="D2057" s="95"/>
      <c r="E2057" s="96"/>
      <c r="F2057" s="96"/>
      <c r="G2057" s="96"/>
      <c r="H2057" s="96"/>
      <c r="I2057" s="96"/>
      <c r="J2057" s="104"/>
      <c r="K2057" s="104"/>
      <c r="L2057" s="104"/>
      <c r="M2057" s="104"/>
    </row>
    <row r="2058" spans="1:13" x14ac:dyDescent="0.25">
      <c r="A2058" s="96"/>
      <c r="B2058" s="96"/>
      <c r="C2058" s="96"/>
      <c r="D2058" s="95"/>
      <c r="E2058" s="96"/>
      <c r="F2058" s="96"/>
      <c r="G2058" s="96"/>
      <c r="H2058" s="96"/>
      <c r="I2058" s="96"/>
      <c r="J2058" s="104"/>
      <c r="K2058" s="104"/>
      <c r="L2058" s="104"/>
      <c r="M2058" s="104"/>
    </row>
    <row r="2059" spans="1:13" x14ac:dyDescent="0.25">
      <c r="A2059" s="96"/>
      <c r="B2059" s="96"/>
      <c r="C2059" s="96"/>
      <c r="D2059" s="95"/>
      <c r="E2059" s="96"/>
      <c r="F2059" s="96"/>
      <c r="G2059" s="96"/>
      <c r="H2059" s="96"/>
      <c r="I2059" s="96"/>
      <c r="J2059" s="104"/>
      <c r="K2059" s="104"/>
      <c r="L2059" s="104"/>
      <c r="M2059" s="104"/>
    </row>
    <row r="2060" spans="1:13" x14ac:dyDescent="0.25">
      <c r="A2060" s="96"/>
      <c r="B2060" s="96"/>
      <c r="C2060" s="96"/>
      <c r="D2060" s="95"/>
      <c r="E2060" s="96"/>
      <c r="F2060" s="96"/>
      <c r="G2060" s="96"/>
      <c r="H2060" s="96"/>
      <c r="I2060" s="96"/>
      <c r="J2060" s="104"/>
      <c r="K2060" s="104"/>
      <c r="L2060" s="104"/>
      <c r="M2060" s="104"/>
    </row>
    <row r="2061" spans="1:13" x14ac:dyDescent="0.25">
      <c r="A2061" s="96"/>
      <c r="B2061" s="96"/>
      <c r="C2061" s="96"/>
      <c r="D2061" s="95"/>
      <c r="E2061" s="96"/>
      <c r="F2061" s="96"/>
      <c r="G2061" s="96"/>
      <c r="H2061" s="96"/>
      <c r="I2061" s="96"/>
      <c r="J2061" s="104"/>
      <c r="K2061" s="104"/>
      <c r="L2061" s="104"/>
      <c r="M2061" s="104"/>
    </row>
    <row r="2062" spans="1:13" x14ac:dyDescent="0.25">
      <c r="A2062" s="96"/>
      <c r="B2062" s="96"/>
      <c r="C2062" s="96"/>
      <c r="D2062" s="95"/>
      <c r="E2062" s="96"/>
      <c r="F2062" s="96"/>
      <c r="G2062" s="96"/>
      <c r="H2062" s="96"/>
      <c r="I2062" s="96"/>
      <c r="J2062" s="104"/>
      <c r="K2062" s="104"/>
      <c r="L2062" s="104"/>
      <c r="M2062" s="104"/>
    </row>
    <row r="2063" spans="1:13" x14ac:dyDescent="0.25">
      <c r="A2063" s="96"/>
      <c r="B2063" s="96"/>
      <c r="C2063" s="96"/>
      <c r="D2063" s="95"/>
      <c r="E2063" s="96"/>
      <c r="F2063" s="96"/>
      <c r="G2063" s="96"/>
      <c r="H2063" s="96"/>
      <c r="I2063" s="96"/>
      <c r="J2063" s="104"/>
      <c r="K2063" s="104"/>
      <c r="L2063" s="104"/>
      <c r="M2063" s="104"/>
    </row>
    <row r="2064" spans="1:13" x14ac:dyDescent="0.25">
      <c r="A2064" s="96"/>
      <c r="B2064" s="96"/>
      <c r="C2064" s="96"/>
      <c r="D2064" s="95"/>
      <c r="E2064" s="96"/>
      <c r="F2064" s="96"/>
      <c r="G2064" s="96"/>
      <c r="H2064" s="96"/>
      <c r="I2064" s="96"/>
      <c r="J2064" s="104"/>
      <c r="K2064" s="104"/>
      <c r="L2064" s="104"/>
      <c r="M2064" s="104"/>
    </row>
    <row r="2065" spans="1:13" x14ac:dyDescent="0.25">
      <c r="A2065" s="96"/>
      <c r="B2065" s="96"/>
      <c r="C2065" s="96"/>
      <c r="D2065" s="95"/>
      <c r="E2065" s="96"/>
      <c r="F2065" s="96"/>
      <c r="G2065" s="96"/>
      <c r="H2065" s="96"/>
      <c r="I2065" s="96"/>
      <c r="J2065" s="104"/>
      <c r="K2065" s="104"/>
      <c r="L2065" s="104"/>
      <c r="M2065" s="104"/>
    </row>
    <row r="2066" spans="1:13" x14ac:dyDescent="0.25">
      <c r="A2066" s="96"/>
      <c r="B2066" s="96"/>
      <c r="C2066" s="96"/>
      <c r="D2066" s="95"/>
      <c r="E2066" s="96"/>
      <c r="F2066" s="96"/>
      <c r="G2066" s="96"/>
      <c r="H2066" s="96"/>
      <c r="I2066" s="96"/>
      <c r="J2066" s="104"/>
      <c r="K2066" s="104"/>
      <c r="L2066" s="104"/>
      <c r="M2066" s="104"/>
    </row>
    <row r="2067" spans="1:13" x14ac:dyDescent="0.25">
      <c r="A2067" s="96"/>
      <c r="B2067" s="96"/>
      <c r="C2067" s="96"/>
      <c r="D2067" s="95"/>
      <c r="E2067" s="96"/>
      <c r="F2067" s="96"/>
      <c r="G2067" s="96"/>
      <c r="H2067" s="96"/>
      <c r="I2067" s="96"/>
      <c r="J2067" s="104"/>
      <c r="K2067" s="104"/>
      <c r="L2067" s="104"/>
      <c r="M2067" s="104"/>
    </row>
    <row r="2068" spans="1:13" x14ac:dyDescent="0.25">
      <c r="A2068" s="96"/>
      <c r="B2068" s="96"/>
      <c r="C2068" s="96"/>
      <c r="D2068" s="95"/>
      <c r="E2068" s="96"/>
      <c r="F2068" s="96"/>
      <c r="G2068" s="96"/>
      <c r="H2068" s="96"/>
      <c r="I2068" s="96"/>
      <c r="J2068" s="104"/>
      <c r="K2068" s="104"/>
      <c r="L2068" s="104"/>
      <c r="M2068" s="104"/>
    </row>
    <row r="2069" spans="1:13" x14ac:dyDescent="0.25">
      <c r="A2069" s="96"/>
      <c r="B2069" s="96"/>
      <c r="C2069" s="96"/>
      <c r="D2069" s="95"/>
      <c r="E2069" s="96"/>
      <c r="F2069" s="96"/>
      <c r="G2069" s="96"/>
      <c r="H2069" s="96"/>
      <c r="I2069" s="96"/>
      <c r="J2069" s="104"/>
      <c r="K2069" s="104"/>
      <c r="L2069" s="104"/>
      <c r="M2069" s="104"/>
    </row>
    <row r="2070" spans="1:13" x14ac:dyDescent="0.25">
      <c r="A2070" s="96"/>
      <c r="B2070" s="96"/>
      <c r="C2070" s="96"/>
      <c r="D2070" s="95"/>
      <c r="E2070" s="96"/>
      <c r="F2070" s="96"/>
      <c r="G2070" s="96"/>
      <c r="H2070" s="96"/>
      <c r="I2070" s="96"/>
      <c r="J2070" s="104"/>
      <c r="K2070" s="104"/>
      <c r="L2070" s="104"/>
      <c r="M2070" s="104"/>
    </row>
    <row r="2071" spans="1:13" x14ac:dyDescent="0.25">
      <c r="A2071" s="96"/>
      <c r="B2071" s="96"/>
      <c r="C2071" s="96"/>
      <c r="D2071" s="95"/>
      <c r="E2071" s="96"/>
      <c r="F2071" s="96"/>
      <c r="G2071" s="96"/>
      <c r="H2071" s="96"/>
      <c r="I2071" s="96"/>
      <c r="J2071" s="104"/>
      <c r="K2071" s="104"/>
      <c r="L2071" s="104"/>
      <c r="M2071" s="104"/>
    </row>
    <row r="2072" spans="1:13" x14ac:dyDescent="0.25">
      <c r="A2072" s="96"/>
      <c r="B2072" s="96"/>
      <c r="C2072" s="96"/>
      <c r="D2072" s="95"/>
      <c r="E2072" s="96"/>
      <c r="F2072" s="96"/>
      <c r="G2072" s="96"/>
      <c r="H2072" s="96"/>
      <c r="I2072" s="96"/>
      <c r="J2072" s="104"/>
      <c r="K2072" s="104"/>
      <c r="L2072" s="104"/>
      <c r="M2072" s="104"/>
    </row>
    <row r="2073" spans="1:13" x14ac:dyDescent="0.25">
      <c r="A2073" s="96"/>
      <c r="B2073" s="96"/>
      <c r="C2073" s="96"/>
      <c r="D2073" s="95"/>
      <c r="E2073" s="96"/>
      <c r="F2073" s="96"/>
      <c r="G2073" s="96"/>
      <c r="H2073" s="96"/>
      <c r="I2073" s="96"/>
      <c r="J2073" s="104"/>
      <c r="K2073" s="104"/>
      <c r="L2073" s="104"/>
      <c r="M2073" s="104"/>
    </row>
    <row r="2074" spans="1:13" x14ac:dyDescent="0.25">
      <c r="A2074" s="96"/>
      <c r="B2074" s="96"/>
      <c r="C2074" s="96"/>
      <c r="D2074" s="95"/>
      <c r="E2074" s="96"/>
      <c r="F2074" s="96"/>
      <c r="G2074" s="96"/>
      <c r="H2074" s="96"/>
      <c r="I2074" s="96"/>
      <c r="J2074" s="104"/>
      <c r="K2074" s="104"/>
      <c r="L2074" s="104"/>
      <c r="M2074" s="104"/>
    </row>
    <row r="2075" spans="1:13" x14ac:dyDescent="0.25">
      <c r="A2075" s="96"/>
      <c r="B2075" s="96"/>
      <c r="C2075" s="96"/>
      <c r="D2075" s="95"/>
      <c r="E2075" s="96"/>
      <c r="F2075" s="96"/>
      <c r="G2075" s="96"/>
      <c r="H2075" s="96"/>
      <c r="I2075" s="96"/>
      <c r="J2075" s="104"/>
      <c r="K2075" s="104"/>
      <c r="L2075" s="104"/>
      <c r="M2075" s="104"/>
    </row>
    <row r="2076" spans="1:13" x14ac:dyDescent="0.25">
      <c r="A2076" s="96"/>
      <c r="B2076" s="96"/>
      <c r="C2076" s="96"/>
      <c r="D2076" s="95"/>
      <c r="E2076" s="96"/>
      <c r="F2076" s="96"/>
      <c r="G2076" s="96"/>
      <c r="H2076" s="96"/>
      <c r="I2076" s="96"/>
      <c r="J2076" s="104"/>
      <c r="K2076" s="104"/>
      <c r="L2076" s="104"/>
      <c r="M2076" s="104"/>
    </row>
    <row r="2077" spans="1:13" x14ac:dyDescent="0.25">
      <c r="A2077" s="96"/>
      <c r="B2077" s="96"/>
      <c r="C2077" s="96"/>
      <c r="D2077" s="95"/>
      <c r="E2077" s="96"/>
      <c r="F2077" s="96"/>
      <c r="G2077" s="96"/>
      <c r="H2077" s="96"/>
      <c r="I2077" s="96"/>
      <c r="J2077" s="104"/>
      <c r="K2077" s="104"/>
      <c r="L2077" s="104"/>
      <c r="M2077" s="104"/>
    </row>
    <row r="2078" spans="1:13" x14ac:dyDescent="0.25">
      <c r="A2078" s="96"/>
      <c r="B2078" s="96"/>
      <c r="C2078" s="96"/>
      <c r="D2078" s="95"/>
      <c r="E2078" s="96"/>
      <c r="F2078" s="96"/>
      <c r="G2078" s="96"/>
      <c r="H2078" s="96"/>
      <c r="I2078" s="96"/>
      <c r="J2078" s="104"/>
      <c r="K2078" s="104"/>
      <c r="L2078" s="104"/>
      <c r="M2078" s="104"/>
    </row>
    <row r="2079" spans="1:13" x14ac:dyDescent="0.25">
      <c r="A2079" s="96"/>
      <c r="B2079" s="96"/>
      <c r="C2079" s="96"/>
      <c r="D2079" s="95"/>
      <c r="E2079" s="96"/>
      <c r="F2079" s="96"/>
      <c r="G2079" s="96"/>
      <c r="H2079" s="96"/>
      <c r="I2079" s="96"/>
      <c r="J2079" s="104"/>
      <c r="K2079" s="104"/>
      <c r="L2079" s="104"/>
      <c r="M2079" s="104"/>
    </row>
    <row r="2080" spans="1:13" x14ac:dyDescent="0.25">
      <c r="A2080" s="96"/>
      <c r="B2080" s="96"/>
      <c r="C2080" s="96"/>
      <c r="D2080" s="95"/>
      <c r="E2080" s="96"/>
      <c r="F2080" s="96"/>
      <c r="G2080" s="96"/>
      <c r="H2080" s="96"/>
      <c r="I2080" s="96"/>
      <c r="J2080" s="104"/>
      <c r="K2080" s="104"/>
      <c r="L2080" s="104"/>
      <c r="M2080" s="104"/>
    </row>
    <row r="2081" spans="1:13" x14ac:dyDescent="0.25">
      <c r="A2081" s="96"/>
      <c r="B2081" s="96"/>
      <c r="C2081" s="96"/>
      <c r="D2081" s="95"/>
      <c r="E2081" s="96"/>
      <c r="F2081" s="96"/>
      <c r="G2081" s="96"/>
      <c r="H2081" s="96"/>
      <c r="I2081" s="96"/>
      <c r="J2081" s="104"/>
      <c r="K2081" s="104"/>
      <c r="L2081" s="104"/>
      <c r="M2081" s="104"/>
    </row>
    <row r="2082" spans="1:13" x14ac:dyDescent="0.25">
      <c r="A2082" s="96"/>
      <c r="B2082" s="96"/>
      <c r="C2082" s="96"/>
      <c r="D2082" s="95"/>
      <c r="E2082" s="96"/>
      <c r="F2082" s="96"/>
      <c r="G2082" s="96"/>
      <c r="H2082" s="96"/>
      <c r="I2082" s="96"/>
      <c r="J2082" s="104"/>
      <c r="K2082" s="104"/>
      <c r="L2082" s="104"/>
      <c r="M2082" s="104"/>
    </row>
    <row r="2083" spans="1:13" x14ac:dyDescent="0.25">
      <c r="A2083" s="96"/>
      <c r="B2083" s="96"/>
      <c r="C2083" s="96"/>
      <c r="D2083" s="95"/>
      <c r="E2083" s="96"/>
      <c r="F2083" s="96"/>
      <c r="G2083" s="96"/>
      <c r="H2083" s="96"/>
      <c r="I2083" s="96"/>
      <c r="J2083" s="104"/>
      <c r="K2083" s="104"/>
      <c r="L2083" s="104"/>
      <c r="M2083" s="104"/>
    </row>
    <row r="2084" spans="1:13" x14ac:dyDescent="0.25">
      <c r="A2084" s="96"/>
      <c r="B2084" s="96"/>
      <c r="C2084" s="96"/>
      <c r="D2084" s="95"/>
      <c r="E2084" s="96"/>
      <c r="F2084" s="96"/>
      <c r="G2084" s="96"/>
      <c r="H2084" s="96"/>
      <c r="I2084" s="96"/>
      <c r="J2084" s="104"/>
      <c r="K2084" s="104"/>
      <c r="L2084" s="104"/>
      <c r="M2084" s="104"/>
    </row>
    <row r="2085" spans="1:13" x14ac:dyDescent="0.25">
      <c r="A2085" s="96"/>
      <c r="B2085" s="96"/>
      <c r="C2085" s="96"/>
      <c r="D2085" s="95"/>
      <c r="E2085" s="96"/>
      <c r="F2085" s="96"/>
      <c r="G2085" s="96"/>
      <c r="H2085" s="96"/>
      <c r="I2085" s="96"/>
      <c r="J2085" s="104"/>
      <c r="K2085" s="104"/>
      <c r="L2085" s="104"/>
      <c r="M2085" s="104"/>
    </row>
    <row r="2086" spans="1:13" x14ac:dyDescent="0.25">
      <c r="A2086" s="96"/>
      <c r="B2086" s="96"/>
      <c r="C2086" s="96"/>
      <c r="D2086" s="95"/>
      <c r="E2086" s="96"/>
      <c r="F2086" s="96"/>
      <c r="G2086" s="96"/>
      <c r="H2086" s="96"/>
      <c r="I2086" s="96"/>
      <c r="J2086" s="104"/>
      <c r="K2086" s="104"/>
      <c r="L2086" s="104"/>
      <c r="M2086" s="104"/>
    </row>
    <row r="2087" spans="1:13" x14ac:dyDescent="0.25">
      <c r="A2087" s="96"/>
      <c r="B2087" s="96"/>
      <c r="C2087" s="96"/>
      <c r="D2087" s="95"/>
      <c r="E2087" s="96"/>
      <c r="F2087" s="96"/>
      <c r="G2087" s="96"/>
      <c r="H2087" s="96"/>
      <c r="I2087" s="96"/>
      <c r="J2087" s="104"/>
      <c r="K2087" s="104"/>
      <c r="L2087" s="104"/>
      <c r="M2087" s="104"/>
    </row>
    <row r="2088" spans="1:13" x14ac:dyDescent="0.25">
      <c r="A2088" s="96"/>
      <c r="B2088" s="96"/>
      <c r="C2088" s="96"/>
      <c r="D2088" s="95"/>
      <c r="E2088" s="96"/>
      <c r="F2088" s="96"/>
      <c r="G2088" s="96"/>
      <c r="H2088" s="96"/>
      <c r="I2088" s="96"/>
      <c r="J2088" s="104"/>
      <c r="K2088" s="104"/>
      <c r="L2088" s="104"/>
      <c r="M2088" s="104"/>
    </row>
    <row r="2089" spans="1:13" x14ac:dyDescent="0.25">
      <c r="A2089" s="96"/>
      <c r="B2089" s="96"/>
      <c r="C2089" s="96"/>
      <c r="D2089" s="95"/>
      <c r="E2089" s="96"/>
      <c r="F2089" s="96"/>
      <c r="G2089" s="96"/>
      <c r="H2089" s="96"/>
      <c r="I2089" s="96"/>
      <c r="J2089" s="104"/>
      <c r="K2089" s="104"/>
      <c r="L2089" s="104"/>
      <c r="M2089" s="104"/>
    </row>
    <row r="2090" spans="1:13" x14ac:dyDescent="0.25">
      <c r="A2090" s="96"/>
      <c r="B2090" s="96"/>
      <c r="C2090" s="96"/>
      <c r="D2090" s="95"/>
      <c r="E2090" s="96"/>
      <c r="F2090" s="96"/>
      <c r="G2090" s="96"/>
      <c r="H2090" s="96"/>
      <c r="I2090" s="96"/>
      <c r="J2090" s="104"/>
      <c r="K2090" s="104"/>
      <c r="L2090" s="104"/>
      <c r="M2090" s="104"/>
    </row>
    <row r="2091" spans="1:13" x14ac:dyDescent="0.25">
      <c r="A2091" s="96"/>
      <c r="B2091" s="96"/>
      <c r="C2091" s="96"/>
      <c r="D2091" s="95"/>
      <c r="E2091" s="96"/>
      <c r="F2091" s="96"/>
      <c r="G2091" s="96"/>
      <c r="H2091" s="96"/>
      <c r="I2091" s="96"/>
      <c r="J2091" s="104"/>
      <c r="K2091" s="104"/>
      <c r="L2091" s="104"/>
      <c r="M2091" s="104"/>
    </row>
    <row r="2092" spans="1:13" x14ac:dyDescent="0.25">
      <c r="A2092" s="96"/>
      <c r="B2092" s="96"/>
      <c r="C2092" s="96"/>
      <c r="D2092" s="95"/>
      <c r="E2092" s="96"/>
      <c r="F2092" s="96"/>
      <c r="G2092" s="96"/>
      <c r="H2092" s="96"/>
      <c r="I2092" s="96"/>
      <c r="J2092" s="104"/>
      <c r="K2092" s="104"/>
      <c r="L2092" s="104"/>
      <c r="M2092" s="104"/>
    </row>
    <row r="2093" spans="1:13" x14ac:dyDescent="0.25">
      <c r="A2093" s="96"/>
      <c r="B2093" s="96"/>
      <c r="C2093" s="96"/>
      <c r="D2093" s="95"/>
      <c r="E2093" s="96"/>
      <c r="F2093" s="96"/>
      <c r="G2093" s="96"/>
      <c r="H2093" s="96"/>
      <c r="I2093" s="96"/>
      <c r="J2093" s="104"/>
      <c r="K2093" s="104"/>
      <c r="L2093" s="104"/>
      <c r="M2093" s="104"/>
    </row>
    <row r="2094" spans="1:13" x14ac:dyDescent="0.25">
      <c r="A2094" s="96"/>
      <c r="B2094" s="96"/>
      <c r="C2094" s="96"/>
      <c r="D2094" s="95"/>
      <c r="E2094" s="96"/>
      <c r="F2094" s="96"/>
      <c r="G2094" s="96"/>
      <c r="H2094" s="96"/>
      <c r="I2094" s="96"/>
      <c r="J2094" s="104"/>
      <c r="K2094" s="104"/>
      <c r="L2094" s="104"/>
      <c r="M2094" s="104"/>
    </row>
    <row r="2095" spans="1:13" x14ac:dyDescent="0.25">
      <c r="A2095" s="96"/>
      <c r="B2095" s="96"/>
      <c r="C2095" s="96"/>
      <c r="D2095" s="95"/>
      <c r="E2095" s="96"/>
      <c r="F2095" s="96"/>
      <c r="G2095" s="96"/>
      <c r="H2095" s="96"/>
      <c r="I2095" s="96"/>
      <c r="J2095" s="104"/>
      <c r="K2095" s="104"/>
      <c r="L2095" s="104"/>
      <c r="M2095" s="104"/>
    </row>
    <row r="2096" spans="1:13" x14ac:dyDescent="0.25">
      <c r="A2096" s="96"/>
      <c r="B2096" s="96"/>
      <c r="C2096" s="96"/>
      <c r="D2096" s="95"/>
      <c r="E2096" s="96"/>
      <c r="F2096" s="96"/>
      <c r="G2096" s="96"/>
      <c r="H2096" s="96"/>
      <c r="I2096" s="96"/>
      <c r="J2096" s="104"/>
      <c r="K2096" s="104"/>
      <c r="L2096" s="104"/>
      <c r="M2096" s="104"/>
    </row>
    <row r="2097" spans="1:13" x14ac:dyDescent="0.25">
      <c r="A2097" s="96"/>
      <c r="B2097" s="96"/>
      <c r="C2097" s="96"/>
      <c r="D2097" s="95"/>
      <c r="E2097" s="96"/>
      <c r="F2097" s="96"/>
      <c r="G2097" s="96"/>
      <c r="H2097" s="96"/>
      <c r="I2097" s="96"/>
      <c r="J2097" s="104"/>
      <c r="K2097" s="104"/>
      <c r="L2097" s="104"/>
      <c r="M2097" s="104"/>
    </row>
    <row r="2098" spans="1:13" x14ac:dyDescent="0.25">
      <c r="A2098" s="96"/>
      <c r="B2098" s="96"/>
      <c r="C2098" s="96"/>
      <c r="D2098" s="95"/>
      <c r="E2098" s="96"/>
      <c r="F2098" s="96"/>
      <c r="G2098" s="96"/>
      <c r="H2098" s="96"/>
      <c r="I2098" s="96"/>
      <c r="J2098" s="104"/>
      <c r="K2098" s="104"/>
      <c r="L2098" s="104"/>
      <c r="M2098" s="104"/>
    </row>
    <row r="2099" spans="1:13" x14ac:dyDescent="0.25">
      <c r="A2099" s="96"/>
      <c r="B2099" s="96"/>
      <c r="C2099" s="96"/>
      <c r="D2099" s="95"/>
      <c r="E2099" s="96"/>
      <c r="F2099" s="96"/>
      <c r="G2099" s="96"/>
      <c r="H2099" s="96"/>
      <c r="I2099" s="96"/>
      <c r="J2099" s="104"/>
      <c r="K2099" s="104"/>
      <c r="L2099" s="104"/>
      <c r="M2099" s="104"/>
    </row>
    <row r="2100" spans="1:13" x14ac:dyDescent="0.25">
      <c r="A2100" s="96"/>
      <c r="B2100" s="96"/>
      <c r="C2100" s="96"/>
      <c r="D2100" s="95"/>
      <c r="E2100" s="96"/>
      <c r="F2100" s="96"/>
      <c r="G2100" s="96"/>
      <c r="H2100" s="96"/>
      <c r="I2100" s="96"/>
      <c r="J2100" s="104"/>
      <c r="K2100" s="104"/>
      <c r="L2100" s="104"/>
      <c r="M2100" s="104"/>
    </row>
    <row r="2101" spans="1:13" x14ac:dyDescent="0.25">
      <c r="A2101" s="96"/>
      <c r="B2101" s="96"/>
      <c r="C2101" s="96"/>
      <c r="D2101" s="95"/>
      <c r="E2101" s="96"/>
      <c r="F2101" s="96"/>
      <c r="G2101" s="96"/>
      <c r="H2101" s="96"/>
      <c r="I2101" s="96"/>
      <c r="J2101" s="104"/>
      <c r="K2101" s="104"/>
      <c r="L2101" s="104"/>
      <c r="M2101" s="104"/>
    </row>
    <row r="2102" spans="1:13" x14ac:dyDescent="0.25">
      <c r="A2102" s="96"/>
      <c r="B2102" s="96"/>
      <c r="C2102" s="96"/>
      <c r="D2102" s="95"/>
      <c r="E2102" s="96"/>
      <c r="F2102" s="96"/>
      <c r="G2102" s="96"/>
      <c r="H2102" s="96"/>
      <c r="I2102" s="96"/>
      <c r="J2102" s="104"/>
      <c r="K2102" s="104"/>
      <c r="L2102" s="104"/>
      <c r="M2102" s="104"/>
    </row>
    <row r="2103" spans="1:13" x14ac:dyDescent="0.25">
      <c r="A2103" s="96"/>
      <c r="B2103" s="96"/>
      <c r="C2103" s="96"/>
      <c r="D2103" s="95"/>
      <c r="E2103" s="96"/>
      <c r="F2103" s="96"/>
      <c r="G2103" s="96"/>
      <c r="H2103" s="96"/>
      <c r="I2103" s="96"/>
      <c r="J2103" s="104"/>
      <c r="K2103" s="104"/>
      <c r="L2103" s="104"/>
      <c r="M2103" s="104"/>
    </row>
    <row r="2104" spans="1:13" x14ac:dyDescent="0.25">
      <c r="A2104" s="96"/>
      <c r="B2104" s="96"/>
      <c r="C2104" s="96"/>
      <c r="D2104" s="95"/>
      <c r="E2104" s="96"/>
      <c r="F2104" s="96"/>
      <c r="G2104" s="96"/>
      <c r="H2104" s="96"/>
      <c r="I2104" s="96"/>
      <c r="J2104" s="104"/>
      <c r="K2104" s="104"/>
      <c r="L2104" s="104"/>
      <c r="M2104" s="104"/>
    </row>
    <row r="2105" spans="1:13" x14ac:dyDescent="0.25">
      <c r="A2105" s="96"/>
      <c r="B2105" s="96"/>
      <c r="C2105" s="96"/>
      <c r="D2105" s="95"/>
      <c r="E2105" s="96"/>
      <c r="F2105" s="96"/>
      <c r="G2105" s="96"/>
      <c r="H2105" s="96"/>
      <c r="I2105" s="96"/>
      <c r="J2105" s="104"/>
      <c r="K2105" s="104"/>
      <c r="L2105" s="104"/>
      <c r="M2105" s="104"/>
    </row>
    <row r="2106" spans="1:13" x14ac:dyDescent="0.25">
      <c r="A2106" s="96"/>
      <c r="B2106" s="96"/>
      <c r="C2106" s="96"/>
      <c r="D2106" s="95"/>
      <c r="E2106" s="96"/>
      <c r="F2106" s="96"/>
      <c r="G2106" s="96"/>
      <c r="H2106" s="96"/>
      <c r="I2106" s="96"/>
      <c r="J2106" s="104"/>
      <c r="K2106" s="104"/>
      <c r="L2106" s="104"/>
      <c r="M2106" s="104"/>
    </row>
    <row r="2107" spans="1:13" x14ac:dyDescent="0.25">
      <c r="A2107" s="96"/>
      <c r="B2107" s="96"/>
      <c r="C2107" s="96"/>
      <c r="D2107" s="95"/>
      <c r="E2107" s="96"/>
      <c r="F2107" s="96"/>
      <c r="G2107" s="96"/>
      <c r="H2107" s="96"/>
      <c r="I2107" s="96"/>
      <c r="J2107" s="104"/>
      <c r="K2107" s="104"/>
      <c r="L2107" s="104"/>
      <c r="M2107" s="104"/>
    </row>
    <row r="2108" spans="1:13" x14ac:dyDescent="0.25">
      <c r="A2108" s="96"/>
      <c r="B2108" s="96"/>
      <c r="C2108" s="96"/>
      <c r="D2108" s="95"/>
      <c r="E2108" s="96"/>
      <c r="F2108" s="96"/>
      <c r="G2108" s="96"/>
      <c r="H2108" s="96"/>
      <c r="I2108" s="96"/>
      <c r="J2108" s="104"/>
      <c r="K2108" s="104"/>
      <c r="L2108" s="104"/>
      <c r="M2108" s="104"/>
    </row>
    <row r="2109" spans="1:13" x14ac:dyDescent="0.25">
      <c r="A2109" s="96"/>
      <c r="B2109" s="96"/>
      <c r="C2109" s="96"/>
      <c r="D2109" s="95"/>
      <c r="E2109" s="96"/>
      <c r="F2109" s="96"/>
      <c r="G2109" s="96"/>
      <c r="H2109" s="96"/>
      <c r="I2109" s="96"/>
      <c r="J2109" s="104"/>
      <c r="K2109" s="104"/>
      <c r="L2109" s="104"/>
      <c r="M2109" s="104"/>
    </row>
    <row r="2110" spans="1:13" x14ac:dyDescent="0.25">
      <c r="A2110" s="96"/>
      <c r="B2110" s="96"/>
      <c r="C2110" s="96"/>
      <c r="D2110" s="95"/>
      <c r="E2110" s="96"/>
      <c r="F2110" s="96"/>
      <c r="G2110" s="96"/>
      <c r="H2110" s="96"/>
      <c r="I2110" s="96"/>
      <c r="J2110" s="104"/>
      <c r="K2110" s="104"/>
      <c r="L2110" s="104"/>
      <c r="M2110" s="104"/>
    </row>
    <row r="2111" spans="1:13" x14ac:dyDescent="0.25">
      <c r="A2111" s="96"/>
      <c r="B2111" s="96"/>
      <c r="C2111" s="96"/>
      <c r="D2111" s="95"/>
      <c r="E2111" s="96"/>
      <c r="F2111" s="96"/>
      <c r="G2111" s="96"/>
      <c r="H2111" s="96"/>
      <c r="I2111" s="96"/>
      <c r="J2111" s="104"/>
      <c r="K2111" s="104"/>
      <c r="L2111" s="104"/>
      <c r="M2111" s="104"/>
    </row>
    <row r="2112" spans="1:13" x14ac:dyDescent="0.25">
      <c r="A2112" s="96"/>
      <c r="B2112" s="96"/>
      <c r="C2112" s="96"/>
      <c r="D2112" s="95"/>
      <c r="E2112" s="96"/>
      <c r="F2112" s="96"/>
      <c r="G2112" s="96"/>
      <c r="H2112" s="96"/>
      <c r="I2112" s="96"/>
      <c r="J2112" s="104"/>
      <c r="K2112" s="104"/>
      <c r="L2112" s="104"/>
      <c r="M2112" s="104"/>
    </row>
    <row r="2113" spans="1:13" x14ac:dyDescent="0.25">
      <c r="A2113" s="96"/>
      <c r="B2113" s="96"/>
      <c r="C2113" s="96"/>
      <c r="D2113" s="95"/>
      <c r="E2113" s="96"/>
      <c r="F2113" s="96"/>
      <c r="G2113" s="96"/>
      <c r="H2113" s="96"/>
      <c r="I2113" s="96"/>
      <c r="J2113" s="104"/>
      <c r="K2113" s="104"/>
      <c r="L2113" s="104"/>
      <c r="M2113" s="104"/>
    </row>
    <row r="2114" spans="1:13" x14ac:dyDescent="0.25">
      <c r="A2114" s="96"/>
      <c r="B2114" s="96"/>
      <c r="C2114" s="96"/>
      <c r="D2114" s="95"/>
      <c r="E2114" s="96"/>
      <c r="F2114" s="96"/>
      <c r="G2114" s="96"/>
      <c r="H2114" s="96"/>
      <c r="I2114" s="96"/>
      <c r="J2114" s="104"/>
      <c r="K2114" s="104"/>
      <c r="L2114" s="104"/>
      <c r="M2114" s="104"/>
    </row>
    <row r="2115" spans="1:13" x14ac:dyDescent="0.25">
      <c r="A2115" s="96"/>
      <c r="B2115" s="96"/>
      <c r="C2115" s="96"/>
      <c r="D2115" s="95"/>
      <c r="E2115" s="96"/>
      <c r="F2115" s="96"/>
      <c r="G2115" s="96"/>
      <c r="H2115" s="96"/>
      <c r="I2115" s="96"/>
      <c r="J2115" s="104"/>
      <c r="K2115" s="104"/>
      <c r="L2115" s="104"/>
      <c r="M2115" s="104"/>
    </row>
    <row r="2116" spans="1:13" x14ac:dyDescent="0.25">
      <c r="A2116" s="96"/>
      <c r="B2116" s="96"/>
      <c r="C2116" s="96"/>
      <c r="D2116" s="95"/>
      <c r="E2116" s="96"/>
      <c r="F2116" s="96"/>
      <c r="G2116" s="96"/>
      <c r="H2116" s="96"/>
      <c r="I2116" s="96"/>
      <c r="J2116" s="104"/>
      <c r="K2116" s="104"/>
      <c r="L2116" s="104"/>
      <c r="M2116" s="104"/>
    </row>
    <row r="2117" spans="1:13" x14ac:dyDescent="0.25">
      <c r="A2117" s="96"/>
      <c r="B2117" s="96"/>
      <c r="C2117" s="96"/>
      <c r="D2117" s="95"/>
      <c r="E2117" s="96"/>
      <c r="F2117" s="96"/>
      <c r="G2117" s="96"/>
      <c r="H2117" s="96"/>
      <c r="I2117" s="96"/>
      <c r="J2117" s="104"/>
      <c r="K2117" s="104"/>
      <c r="L2117" s="104"/>
      <c r="M2117" s="104"/>
    </row>
    <row r="2118" spans="1:13" x14ac:dyDescent="0.25">
      <c r="A2118" s="96"/>
      <c r="B2118" s="96"/>
      <c r="C2118" s="96"/>
      <c r="D2118" s="95"/>
      <c r="E2118" s="96"/>
      <c r="F2118" s="96"/>
      <c r="G2118" s="96"/>
      <c r="H2118" s="96"/>
      <c r="I2118" s="96"/>
      <c r="J2118" s="104"/>
      <c r="K2118" s="104"/>
      <c r="L2118" s="104"/>
      <c r="M2118" s="104"/>
    </row>
    <row r="2119" spans="1:13" x14ac:dyDescent="0.25">
      <c r="A2119" s="96"/>
      <c r="B2119" s="96"/>
      <c r="C2119" s="96"/>
      <c r="D2119" s="95"/>
      <c r="E2119" s="96"/>
      <c r="F2119" s="96"/>
      <c r="G2119" s="96"/>
      <c r="H2119" s="96"/>
      <c r="I2119" s="96"/>
      <c r="J2119" s="104"/>
      <c r="K2119" s="104"/>
      <c r="L2119" s="104"/>
      <c r="M2119" s="104"/>
    </row>
    <row r="2120" spans="1:13" x14ac:dyDescent="0.25">
      <c r="A2120" s="96"/>
      <c r="B2120" s="96"/>
      <c r="C2120" s="96"/>
      <c r="D2120" s="95"/>
      <c r="E2120" s="96"/>
      <c r="F2120" s="96"/>
      <c r="G2120" s="96"/>
      <c r="H2120" s="96"/>
      <c r="I2120" s="96"/>
      <c r="J2120" s="104"/>
      <c r="K2120" s="104"/>
      <c r="L2120" s="104"/>
      <c r="M2120" s="104"/>
    </row>
    <row r="2121" spans="1:13" x14ac:dyDescent="0.25">
      <c r="A2121" s="96"/>
      <c r="B2121" s="96"/>
      <c r="C2121" s="96"/>
      <c r="D2121" s="95"/>
      <c r="E2121" s="96"/>
      <c r="F2121" s="96"/>
      <c r="G2121" s="96"/>
      <c r="H2121" s="96"/>
      <c r="I2121" s="96"/>
      <c r="J2121" s="104"/>
      <c r="K2121" s="104"/>
      <c r="L2121" s="104"/>
      <c r="M2121" s="104"/>
    </row>
    <row r="2122" spans="1:13" x14ac:dyDescent="0.25">
      <c r="A2122" s="96"/>
      <c r="B2122" s="96"/>
      <c r="C2122" s="96"/>
      <c r="D2122" s="95"/>
      <c r="E2122" s="96"/>
      <c r="F2122" s="96"/>
      <c r="G2122" s="96"/>
      <c r="H2122" s="96"/>
      <c r="I2122" s="96"/>
      <c r="J2122" s="104"/>
      <c r="K2122" s="104"/>
      <c r="L2122" s="104"/>
      <c r="M2122" s="104"/>
    </row>
    <row r="2123" spans="1:13" x14ac:dyDescent="0.25">
      <c r="A2123" s="96"/>
      <c r="B2123" s="96"/>
      <c r="C2123" s="96"/>
      <c r="D2123" s="95"/>
      <c r="E2123" s="96"/>
      <c r="F2123" s="96"/>
      <c r="G2123" s="96"/>
      <c r="H2123" s="96"/>
      <c r="I2123" s="96"/>
      <c r="J2123" s="104"/>
      <c r="K2123" s="104"/>
      <c r="L2123" s="104"/>
      <c r="M2123" s="104"/>
    </row>
    <row r="2124" spans="1:13" x14ac:dyDescent="0.25">
      <c r="A2124" s="96"/>
      <c r="B2124" s="96"/>
      <c r="C2124" s="96"/>
      <c r="D2124" s="95"/>
      <c r="E2124" s="96"/>
      <c r="F2124" s="96"/>
      <c r="G2124" s="96"/>
      <c r="H2124" s="96"/>
      <c r="I2124" s="96"/>
      <c r="J2124" s="104"/>
      <c r="K2124" s="104"/>
      <c r="L2124" s="104"/>
      <c r="M2124" s="104"/>
    </row>
    <row r="2125" spans="1:13" x14ac:dyDescent="0.25">
      <c r="A2125" s="96"/>
      <c r="B2125" s="96"/>
      <c r="C2125" s="96"/>
      <c r="D2125" s="95"/>
      <c r="E2125" s="96"/>
      <c r="F2125" s="96"/>
      <c r="G2125" s="96"/>
      <c r="H2125" s="96"/>
      <c r="I2125" s="96"/>
      <c r="J2125" s="104"/>
      <c r="K2125" s="104"/>
      <c r="L2125" s="104"/>
      <c r="M2125" s="104"/>
    </row>
    <row r="2126" spans="1:13" x14ac:dyDescent="0.25">
      <c r="A2126" s="96"/>
      <c r="B2126" s="96"/>
      <c r="C2126" s="96"/>
      <c r="D2126" s="95"/>
      <c r="E2126" s="96"/>
      <c r="F2126" s="96"/>
      <c r="G2126" s="96"/>
      <c r="H2126" s="96"/>
      <c r="I2126" s="96"/>
      <c r="J2126" s="104"/>
      <c r="K2126" s="104"/>
      <c r="L2126" s="104"/>
      <c r="M2126" s="104"/>
    </row>
    <row r="2127" spans="1:13" x14ac:dyDescent="0.25">
      <c r="A2127" s="96"/>
      <c r="B2127" s="96"/>
      <c r="C2127" s="96"/>
      <c r="D2127" s="95"/>
      <c r="E2127" s="96"/>
      <c r="F2127" s="96"/>
      <c r="G2127" s="96"/>
      <c r="H2127" s="96"/>
      <c r="I2127" s="96"/>
      <c r="J2127" s="104"/>
      <c r="K2127" s="104"/>
      <c r="L2127" s="104"/>
      <c r="M2127" s="104"/>
    </row>
    <row r="2128" spans="1:13" x14ac:dyDescent="0.25">
      <c r="A2128" s="96"/>
      <c r="B2128" s="96"/>
      <c r="C2128" s="96"/>
      <c r="D2128" s="95"/>
      <c r="E2128" s="96"/>
      <c r="F2128" s="96"/>
      <c r="G2128" s="96"/>
      <c r="H2128" s="96"/>
      <c r="I2128" s="96"/>
      <c r="J2128" s="104"/>
      <c r="K2128" s="104"/>
      <c r="L2128" s="104"/>
      <c r="M2128" s="104"/>
    </row>
    <row r="2129" spans="1:13" x14ac:dyDescent="0.25">
      <c r="A2129" s="96"/>
      <c r="B2129" s="96"/>
      <c r="C2129" s="96"/>
      <c r="D2129" s="95"/>
      <c r="E2129" s="96"/>
      <c r="F2129" s="96"/>
      <c r="G2129" s="96"/>
      <c r="H2129" s="96"/>
      <c r="I2129" s="96"/>
      <c r="J2129" s="104"/>
      <c r="K2129" s="104"/>
      <c r="L2129" s="104"/>
      <c r="M2129" s="104"/>
    </row>
    <row r="2130" spans="1:13" x14ac:dyDescent="0.25">
      <c r="A2130" s="96"/>
      <c r="B2130" s="96"/>
      <c r="C2130" s="96"/>
      <c r="D2130" s="95"/>
      <c r="E2130" s="96"/>
      <c r="F2130" s="96"/>
      <c r="G2130" s="96"/>
      <c r="H2130" s="96"/>
      <c r="I2130" s="96"/>
      <c r="J2130" s="104"/>
      <c r="K2130" s="104"/>
      <c r="L2130" s="104"/>
      <c r="M2130" s="104"/>
    </row>
    <row r="2131" spans="1:13" x14ac:dyDescent="0.25">
      <c r="A2131" s="96"/>
      <c r="B2131" s="96"/>
      <c r="C2131" s="96"/>
      <c r="D2131" s="95"/>
      <c r="E2131" s="96"/>
      <c r="F2131" s="96"/>
      <c r="G2131" s="96"/>
      <c r="H2131" s="96"/>
      <c r="I2131" s="96"/>
      <c r="J2131" s="104"/>
      <c r="K2131" s="104"/>
      <c r="L2131" s="104"/>
      <c r="M2131" s="104"/>
    </row>
    <row r="2132" spans="1:13" x14ac:dyDescent="0.25">
      <c r="A2132" s="96"/>
      <c r="B2132" s="96"/>
      <c r="C2132" s="96"/>
      <c r="D2132" s="95"/>
      <c r="E2132" s="96"/>
      <c r="F2132" s="96"/>
      <c r="G2132" s="96"/>
      <c r="H2132" s="96"/>
      <c r="I2132" s="96"/>
      <c r="J2132" s="104"/>
      <c r="K2132" s="104"/>
      <c r="L2132" s="104"/>
      <c r="M2132" s="104"/>
    </row>
    <row r="2133" spans="1:13" x14ac:dyDescent="0.25">
      <c r="A2133" s="96"/>
      <c r="B2133" s="96"/>
      <c r="C2133" s="96"/>
      <c r="D2133" s="95"/>
      <c r="E2133" s="96"/>
      <c r="F2133" s="96"/>
      <c r="G2133" s="96"/>
      <c r="H2133" s="96"/>
      <c r="I2133" s="96"/>
      <c r="J2133" s="104"/>
      <c r="K2133" s="104"/>
      <c r="L2133" s="104"/>
      <c r="M2133" s="104"/>
    </row>
    <row r="2134" spans="1:13" x14ac:dyDescent="0.25">
      <c r="A2134" s="96"/>
      <c r="B2134" s="96"/>
      <c r="C2134" s="96"/>
      <c r="D2134" s="95"/>
      <c r="E2134" s="96"/>
      <c r="F2134" s="96"/>
      <c r="G2134" s="96"/>
      <c r="H2134" s="96"/>
      <c r="I2134" s="96"/>
      <c r="J2134" s="104"/>
      <c r="K2134" s="104"/>
      <c r="L2134" s="104"/>
      <c r="M2134" s="104"/>
    </row>
    <row r="2135" spans="1:13" x14ac:dyDescent="0.25">
      <c r="A2135" s="96"/>
      <c r="B2135" s="96"/>
      <c r="C2135" s="96"/>
      <c r="D2135" s="95"/>
      <c r="E2135" s="96"/>
      <c r="F2135" s="96"/>
      <c r="G2135" s="96"/>
      <c r="H2135" s="96"/>
      <c r="I2135" s="96"/>
      <c r="J2135" s="104"/>
      <c r="K2135" s="104"/>
      <c r="L2135" s="104"/>
      <c r="M2135" s="104"/>
    </row>
    <row r="2136" spans="1:13" x14ac:dyDescent="0.25">
      <c r="A2136" s="96"/>
      <c r="B2136" s="96"/>
      <c r="C2136" s="96"/>
      <c r="D2136" s="95"/>
      <c r="E2136" s="96"/>
      <c r="F2136" s="96"/>
      <c r="G2136" s="96"/>
      <c r="H2136" s="96"/>
      <c r="I2136" s="96"/>
      <c r="J2136" s="104"/>
      <c r="K2136" s="104"/>
      <c r="L2136" s="104"/>
      <c r="M2136" s="104"/>
    </row>
    <row r="2137" spans="1:13" x14ac:dyDescent="0.25">
      <c r="A2137" s="96"/>
      <c r="B2137" s="96"/>
      <c r="C2137" s="96"/>
      <c r="D2137" s="95"/>
      <c r="E2137" s="96"/>
      <c r="F2137" s="96"/>
      <c r="G2137" s="96"/>
      <c r="H2137" s="96"/>
      <c r="I2137" s="96"/>
      <c r="J2137" s="104"/>
      <c r="K2137" s="104"/>
      <c r="L2137" s="104"/>
      <c r="M2137" s="104"/>
    </row>
    <row r="2138" spans="1:13" x14ac:dyDescent="0.25">
      <c r="A2138" s="96"/>
      <c r="B2138" s="96"/>
      <c r="C2138" s="96"/>
      <c r="D2138" s="95"/>
      <c r="E2138" s="96"/>
      <c r="F2138" s="96"/>
      <c r="G2138" s="96"/>
      <c r="H2138" s="96"/>
      <c r="I2138" s="96"/>
      <c r="J2138" s="104"/>
      <c r="K2138" s="104"/>
      <c r="L2138" s="104"/>
      <c r="M2138" s="104"/>
    </row>
    <row r="2139" spans="1:13" x14ac:dyDescent="0.25">
      <c r="A2139" s="96"/>
      <c r="B2139" s="96"/>
      <c r="C2139" s="96"/>
      <c r="D2139" s="95"/>
      <c r="E2139" s="96"/>
      <c r="F2139" s="96"/>
      <c r="G2139" s="96"/>
      <c r="H2139" s="96"/>
      <c r="I2139" s="96"/>
      <c r="J2139" s="104"/>
      <c r="K2139" s="104"/>
      <c r="L2139" s="104"/>
      <c r="M2139" s="104"/>
    </row>
    <row r="2140" spans="1:13" x14ac:dyDescent="0.25">
      <c r="A2140" s="96"/>
      <c r="B2140" s="96"/>
      <c r="C2140" s="96"/>
      <c r="D2140" s="95"/>
      <c r="E2140" s="96"/>
      <c r="F2140" s="96"/>
      <c r="G2140" s="96"/>
      <c r="H2140" s="96"/>
      <c r="I2140" s="96"/>
      <c r="J2140" s="104"/>
      <c r="K2140" s="104"/>
      <c r="L2140" s="104"/>
      <c r="M2140" s="104"/>
    </row>
    <row r="2141" spans="1:13" x14ac:dyDescent="0.25">
      <c r="A2141" s="96"/>
      <c r="B2141" s="96"/>
      <c r="C2141" s="96"/>
      <c r="D2141" s="95"/>
      <c r="E2141" s="96"/>
      <c r="F2141" s="96"/>
      <c r="G2141" s="96"/>
      <c r="H2141" s="96"/>
      <c r="I2141" s="96"/>
      <c r="J2141" s="104"/>
      <c r="K2141" s="104"/>
      <c r="L2141" s="104"/>
      <c r="M2141" s="104"/>
    </row>
    <row r="2142" spans="1:13" x14ac:dyDescent="0.25">
      <c r="A2142" s="96"/>
      <c r="B2142" s="96"/>
      <c r="C2142" s="96"/>
      <c r="D2142" s="95"/>
      <c r="E2142" s="96"/>
      <c r="F2142" s="96"/>
      <c r="G2142" s="96"/>
      <c r="H2142" s="96"/>
      <c r="I2142" s="96"/>
      <c r="J2142" s="104"/>
      <c r="K2142" s="104"/>
      <c r="L2142" s="104"/>
      <c r="M2142" s="104"/>
    </row>
    <row r="2143" spans="1:13" x14ac:dyDescent="0.25">
      <c r="A2143" s="96"/>
      <c r="B2143" s="96"/>
      <c r="C2143" s="96"/>
      <c r="D2143" s="95"/>
      <c r="E2143" s="96"/>
      <c r="F2143" s="96"/>
      <c r="G2143" s="96"/>
      <c r="H2143" s="96"/>
      <c r="I2143" s="96"/>
      <c r="J2143" s="104"/>
      <c r="K2143" s="104"/>
      <c r="L2143" s="104"/>
      <c r="M2143" s="104"/>
    </row>
    <row r="2144" spans="1:13" x14ac:dyDescent="0.25">
      <c r="A2144" s="96"/>
      <c r="B2144" s="96"/>
      <c r="C2144" s="96"/>
      <c r="D2144" s="95"/>
      <c r="E2144" s="96"/>
      <c r="F2144" s="96"/>
      <c r="G2144" s="96"/>
      <c r="H2144" s="96"/>
      <c r="I2144" s="96"/>
      <c r="J2144" s="104"/>
      <c r="K2144" s="104"/>
      <c r="L2144" s="104"/>
      <c r="M2144" s="104"/>
    </row>
    <row r="2145" spans="1:13" x14ac:dyDescent="0.25">
      <c r="A2145" s="96"/>
      <c r="B2145" s="96"/>
      <c r="C2145" s="96"/>
      <c r="D2145" s="95"/>
      <c r="E2145" s="96"/>
      <c r="F2145" s="96"/>
      <c r="G2145" s="96"/>
      <c r="H2145" s="96"/>
      <c r="I2145" s="96"/>
      <c r="J2145" s="104"/>
      <c r="K2145" s="104"/>
      <c r="L2145" s="104"/>
      <c r="M2145" s="104"/>
    </row>
    <row r="2146" spans="1:13" x14ac:dyDescent="0.25">
      <c r="A2146" s="96"/>
      <c r="B2146" s="96"/>
      <c r="C2146" s="96"/>
      <c r="D2146" s="95"/>
      <c r="E2146" s="96"/>
      <c r="F2146" s="96"/>
      <c r="G2146" s="96"/>
      <c r="H2146" s="96"/>
      <c r="I2146" s="96"/>
      <c r="J2146" s="104"/>
      <c r="K2146" s="104"/>
      <c r="L2146" s="104"/>
      <c r="M2146" s="104"/>
    </row>
    <row r="2147" spans="1:13" x14ac:dyDescent="0.25">
      <c r="A2147" s="96"/>
      <c r="B2147" s="96"/>
      <c r="C2147" s="96"/>
      <c r="D2147" s="95"/>
      <c r="E2147" s="96"/>
      <c r="F2147" s="96"/>
      <c r="G2147" s="96"/>
      <c r="H2147" s="96"/>
      <c r="I2147" s="96"/>
      <c r="J2147" s="104"/>
      <c r="K2147" s="104"/>
      <c r="L2147" s="104"/>
      <c r="M2147" s="104"/>
    </row>
    <row r="2148" spans="1:13" x14ac:dyDescent="0.25">
      <c r="A2148" s="96"/>
      <c r="B2148" s="96"/>
      <c r="C2148" s="96"/>
      <c r="D2148" s="95"/>
      <c r="E2148" s="96"/>
      <c r="F2148" s="96"/>
      <c r="G2148" s="96"/>
      <c r="H2148" s="96"/>
      <c r="I2148" s="96"/>
      <c r="J2148" s="104"/>
      <c r="K2148" s="104"/>
      <c r="L2148" s="104"/>
      <c r="M2148" s="104"/>
    </row>
    <row r="2149" spans="1:13" x14ac:dyDescent="0.25">
      <c r="A2149" s="96"/>
      <c r="B2149" s="96"/>
      <c r="C2149" s="96"/>
      <c r="D2149" s="95"/>
      <c r="E2149" s="96"/>
      <c r="F2149" s="96"/>
      <c r="G2149" s="96"/>
      <c r="H2149" s="96"/>
      <c r="I2149" s="96"/>
      <c r="J2149" s="104"/>
      <c r="K2149" s="104"/>
      <c r="L2149" s="104"/>
      <c r="M2149" s="104"/>
    </row>
    <row r="2150" spans="1:13" x14ac:dyDescent="0.25">
      <c r="A2150" s="96"/>
      <c r="B2150" s="96"/>
      <c r="C2150" s="96"/>
      <c r="D2150" s="95"/>
      <c r="E2150" s="96"/>
      <c r="F2150" s="96"/>
      <c r="G2150" s="96"/>
      <c r="H2150" s="96"/>
      <c r="I2150" s="96"/>
      <c r="J2150" s="104"/>
      <c r="K2150" s="104"/>
      <c r="L2150" s="104"/>
      <c r="M2150" s="104"/>
    </row>
    <row r="2151" spans="1:13" x14ac:dyDescent="0.25">
      <c r="A2151" s="96"/>
      <c r="B2151" s="96"/>
      <c r="C2151" s="96"/>
      <c r="D2151" s="95"/>
      <c r="E2151" s="96"/>
      <c r="F2151" s="96"/>
      <c r="G2151" s="96"/>
      <c r="H2151" s="96"/>
      <c r="I2151" s="96"/>
      <c r="J2151" s="104"/>
      <c r="K2151" s="104"/>
      <c r="L2151" s="104"/>
      <c r="M2151" s="104"/>
    </row>
    <row r="2152" spans="1:13" x14ac:dyDescent="0.25">
      <c r="A2152" s="96"/>
      <c r="B2152" s="96"/>
      <c r="C2152" s="96"/>
      <c r="D2152" s="95"/>
      <c r="E2152" s="96"/>
      <c r="F2152" s="96"/>
      <c r="G2152" s="96"/>
      <c r="H2152" s="96"/>
      <c r="I2152" s="96"/>
      <c r="J2152" s="104"/>
      <c r="K2152" s="104"/>
      <c r="L2152" s="104"/>
      <c r="M2152" s="104"/>
    </row>
    <row r="2153" spans="1:13" x14ac:dyDescent="0.25">
      <c r="A2153" s="96"/>
      <c r="B2153" s="96"/>
      <c r="C2153" s="96"/>
      <c r="D2153" s="95"/>
      <c r="E2153" s="96"/>
      <c r="F2153" s="96"/>
      <c r="G2153" s="96"/>
      <c r="H2153" s="96"/>
      <c r="I2153" s="96"/>
      <c r="J2153" s="104"/>
      <c r="K2153" s="104"/>
      <c r="L2153" s="104"/>
      <c r="M2153" s="104"/>
    </row>
    <row r="2154" spans="1:13" x14ac:dyDescent="0.25">
      <c r="A2154" s="96"/>
      <c r="B2154" s="96"/>
      <c r="C2154" s="96"/>
      <c r="D2154" s="95"/>
      <c r="E2154" s="96"/>
      <c r="F2154" s="96"/>
      <c r="G2154" s="96"/>
      <c r="H2154" s="96"/>
      <c r="I2154" s="96"/>
      <c r="J2154" s="104"/>
      <c r="K2154" s="104"/>
      <c r="L2154" s="104"/>
      <c r="M2154" s="104"/>
    </row>
    <row r="2155" spans="1:13" x14ac:dyDescent="0.25">
      <c r="A2155" s="96"/>
      <c r="B2155" s="96"/>
      <c r="C2155" s="96"/>
      <c r="D2155" s="95"/>
      <c r="E2155" s="96"/>
      <c r="F2155" s="96"/>
      <c r="G2155" s="96"/>
      <c r="H2155" s="96"/>
      <c r="I2155" s="96"/>
      <c r="J2155" s="104"/>
      <c r="K2155" s="104"/>
      <c r="L2155" s="104"/>
      <c r="M2155" s="104"/>
    </row>
    <row r="2156" spans="1:13" x14ac:dyDescent="0.25">
      <c r="A2156" s="96"/>
      <c r="B2156" s="96"/>
      <c r="C2156" s="96"/>
      <c r="D2156" s="95"/>
      <c r="E2156" s="96"/>
      <c r="F2156" s="96"/>
      <c r="G2156" s="96"/>
      <c r="H2156" s="96"/>
      <c r="I2156" s="96"/>
      <c r="J2156" s="104"/>
      <c r="K2156" s="104"/>
      <c r="L2156" s="104"/>
      <c r="M2156" s="104"/>
    </row>
    <row r="2157" spans="1:13" x14ac:dyDescent="0.25">
      <c r="A2157" s="96"/>
      <c r="B2157" s="96"/>
      <c r="C2157" s="96"/>
      <c r="D2157" s="95"/>
      <c r="E2157" s="96"/>
      <c r="F2157" s="96"/>
      <c r="G2157" s="96"/>
      <c r="H2157" s="96"/>
      <c r="I2157" s="96"/>
      <c r="J2157" s="104"/>
      <c r="K2157" s="104"/>
      <c r="L2157" s="104"/>
      <c r="M2157" s="104"/>
    </row>
    <row r="2158" spans="1:13" x14ac:dyDescent="0.25">
      <c r="A2158" s="96"/>
      <c r="B2158" s="96"/>
      <c r="C2158" s="96"/>
      <c r="D2158" s="95"/>
      <c r="E2158" s="96"/>
      <c r="F2158" s="96"/>
      <c r="G2158" s="96"/>
      <c r="H2158" s="96"/>
      <c r="I2158" s="96"/>
      <c r="J2158" s="104"/>
      <c r="K2158" s="104"/>
      <c r="L2158" s="104"/>
      <c r="M2158" s="104"/>
    </row>
    <row r="2159" spans="1:13" x14ac:dyDescent="0.25">
      <c r="A2159" s="96"/>
      <c r="B2159" s="96"/>
      <c r="C2159" s="96"/>
      <c r="D2159" s="95"/>
      <c r="E2159" s="96"/>
      <c r="F2159" s="96"/>
      <c r="G2159" s="96"/>
      <c r="H2159" s="96"/>
      <c r="I2159" s="96"/>
      <c r="J2159" s="104"/>
      <c r="K2159" s="104"/>
      <c r="L2159" s="104"/>
      <c r="M2159" s="104"/>
    </row>
    <row r="2160" spans="1:13" x14ac:dyDescent="0.25">
      <c r="A2160" s="96"/>
      <c r="B2160" s="96"/>
      <c r="C2160" s="96"/>
      <c r="D2160" s="95"/>
      <c r="E2160" s="96"/>
      <c r="F2160" s="96"/>
      <c r="G2160" s="96"/>
      <c r="H2160" s="96"/>
      <c r="I2160" s="96"/>
      <c r="J2160" s="104"/>
      <c r="K2160" s="104"/>
      <c r="L2160" s="104"/>
      <c r="M2160" s="104"/>
    </row>
    <row r="2161" spans="1:13" x14ac:dyDescent="0.25">
      <c r="A2161" s="96"/>
      <c r="B2161" s="96"/>
      <c r="C2161" s="96"/>
      <c r="D2161" s="95"/>
      <c r="E2161" s="96"/>
      <c r="F2161" s="96"/>
      <c r="G2161" s="96"/>
      <c r="H2161" s="96"/>
      <c r="I2161" s="96"/>
      <c r="J2161" s="104"/>
      <c r="K2161" s="104"/>
      <c r="L2161" s="104"/>
      <c r="M2161" s="104"/>
    </row>
    <row r="2162" spans="1:13" x14ac:dyDescent="0.25">
      <c r="A2162" s="96"/>
      <c r="B2162" s="96"/>
      <c r="C2162" s="96"/>
      <c r="D2162" s="95"/>
      <c r="E2162" s="96"/>
      <c r="F2162" s="96"/>
      <c r="G2162" s="96"/>
      <c r="H2162" s="96"/>
      <c r="I2162" s="96"/>
      <c r="J2162" s="104"/>
      <c r="K2162" s="104"/>
      <c r="L2162" s="104"/>
      <c r="M2162" s="104"/>
    </row>
    <row r="2163" spans="1:13" x14ac:dyDescent="0.25">
      <c r="A2163" s="96"/>
      <c r="B2163" s="96"/>
      <c r="C2163" s="96"/>
      <c r="D2163" s="95"/>
      <c r="E2163" s="96"/>
      <c r="F2163" s="96"/>
      <c r="G2163" s="96"/>
      <c r="H2163" s="96"/>
      <c r="I2163" s="96"/>
      <c r="J2163" s="104"/>
      <c r="K2163" s="104"/>
      <c r="L2163" s="104"/>
      <c r="M2163" s="104"/>
    </row>
    <row r="2164" spans="1:13" x14ac:dyDescent="0.25">
      <c r="A2164" s="96"/>
      <c r="B2164" s="96"/>
      <c r="C2164" s="96"/>
      <c r="D2164" s="95"/>
      <c r="E2164" s="96"/>
      <c r="F2164" s="96"/>
      <c r="G2164" s="96"/>
      <c r="H2164" s="96"/>
      <c r="I2164" s="96"/>
      <c r="J2164" s="104"/>
      <c r="K2164" s="104"/>
      <c r="L2164" s="104"/>
      <c r="M2164" s="104"/>
    </row>
    <row r="2165" spans="1:13" x14ac:dyDescent="0.25">
      <c r="A2165" s="96"/>
      <c r="B2165" s="96"/>
      <c r="C2165" s="96"/>
      <c r="D2165" s="95"/>
      <c r="E2165" s="96"/>
      <c r="F2165" s="96"/>
      <c r="G2165" s="96"/>
      <c r="H2165" s="96"/>
      <c r="I2165" s="96"/>
      <c r="J2165" s="104"/>
      <c r="K2165" s="104"/>
      <c r="L2165" s="104"/>
      <c r="M2165" s="104"/>
    </row>
    <row r="2166" spans="1:13" x14ac:dyDescent="0.25">
      <c r="A2166" s="96"/>
      <c r="B2166" s="96"/>
      <c r="C2166" s="96"/>
      <c r="D2166" s="95"/>
      <c r="E2166" s="96"/>
      <c r="F2166" s="96"/>
      <c r="G2166" s="96"/>
      <c r="H2166" s="96"/>
      <c r="I2166" s="96"/>
      <c r="J2166" s="104"/>
      <c r="K2166" s="104"/>
      <c r="L2166" s="104"/>
      <c r="M2166" s="104"/>
    </row>
    <row r="2167" spans="1:13" x14ac:dyDescent="0.25">
      <c r="A2167" s="96"/>
      <c r="B2167" s="96"/>
      <c r="C2167" s="96"/>
      <c r="D2167" s="95"/>
      <c r="E2167" s="96"/>
      <c r="F2167" s="96"/>
      <c r="G2167" s="96"/>
      <c r="H2167" s="96"/>
      <c r="I2167" s="96"/>
      <c r="J2167" s="104"/>
      <c r="K2167" s="104"/>
      <c r="L2167" s="104"/>
      <c r="M2167" s="104"/>
    </row>
    <row r="2168" spans="1:13" x14ac:dyDescent="0.25">
      <c r="A2168" s="96"/>
      <c r="B2168" s="96"/>
      <c r="C2168" s="96"/>
      <c r="D2168" s="95"/>
      <c r="E2168" s="96"/>
      <c r="F2168" s="96"/>
      <c r="G2168" s="96"/>
      <c r="H2168" s="96"/>
      <c r="I2168" s="96"/>
      <c r="J2168" s="104"/>
      <c r="K2168" s="104"/>
      <c r="L2168" s="104"/>
      <c r="M2168" s="104"/>
    </row>
    <row r="2169" spans="1:13" x14ac:dyDescent="0.25">
      <c r="A2169" s="96"/>
      <c r="B2169" s="96"/>
      <c r="C2169" s="96"/>
      <c r="D2169" s="95"/>
      <c r="E2169" s="96"/>
      <c r="F2169" s="96"/>
      <c r="G2169" s="96"/>
      <c r="H2169" s="96"/>
      <c r="I2169" s="96"/>
      <c r="J2169" s="104"/>
      <c r="K2169" s="104"/>
      <c r="L2169" s="104"/>
      <c r="M2169" s="104"/>
    </row>
    <row r="2170" spans="1:13" x14ac:dyDescent="0.25">
      <c r="A2170" s="96"/>
      <c r="B2170" s="96"/>
      <c r="C2170" s="96"/>
      <c r="D2170" s="95"/>
      <c r="E2170" s="96"/>
      <c r="F2170" s="96"/>
      <c r="G2170" s="96"/>
      <c r="H2170" s="96"/>
      <c r="I2170" s="96"/>
      <c r="J2170" s="104"/>
      <c r="K2170" s="104"/>
      <c r="L2170" s="104"/>
      <c r="M2170" s="104"/>
    </row>
    <row r="2171" spans="1:13" x14ac:dyDescent="0.25">
      <c r="A2171" s="96"/>
      <c r="B2171" s="96"/>
      <c r="C2171" s="96"/>
      <c r="D2171" s="95"/>
      <c r="E2171" s="96"/>
      <c r="F2171" s="96"/>
      <c r="G2171" s="96"/>
      <c r="H2171" s="96"/>
      <c r="I2171" s="96"/>
      <c r="J2171" s="104"/>
      <c r="K2171" s="104"/>
      <c r="L2171" s="104"/>
      <c r="M2171" s="104"/>
    </row>
    <row r="2172" spans="1:13" x14ac:dyDescent="0.25">
      <c r="A2172" s="96"/>
      <c r="B2172" s="96"/>
      <c r="C2172" s="96"/>
      <c r="D2172" s="95"/>
      <c r="E2172" s="96"/>
      <c r="F2172" s="96"/>
      <c r="G2172" s="96"/>
      <c r="H2172" s="96"/>
      <c r="I2172" s="96"/>
      <c r="J2172" s="104"/>
      <c r="K2172" s="104"/>
      <c r="L2172" s="104"/>
      <c r="M2172" s="104"/>
    </row>
    <row r="2173" spans="1:13" x14ac:dyDescent="0.25">
      <c r="A2173" s="96"/>
      <c r="B2173" s="96"/>
      <c r="C2173" s="96"/>
      <c r="D2173" s="95"/>
      <c r="E2173" s="96"/>
      <c r="F2173" s="96"/>
      <c r="G2173" s="96"/>
      <c r="H2173" s="96"/>
      <c r="I2173" s="96"/>
      <c r="J2173" s="104"/>
      <c r="K2173" s="104"/>
      <c r="L2173" s="104"/>
      <c r="M2173" s="104"/>
    </row>
    <row r="2174" spans="1:13" x14ac:dyDescent="0.25">
      <c r="A2174" s="96"/>
      <c r="B2174" s="96"/>
      <c r="C2174" s="96"/>
      <c r="D2174" s="95"/>
      <c r="E2174" s="96"/>
      <c r="F2174" s="96"/>
      <c r="G2174" s="96"/>
      <c r="H2174" s="96"/>
      <c r="I2174" s="96"/>
      <c r="J2174" s="104"/>
      <c r="K2174" s="104"/>
      <c r="L2174" s="104"/>
      <c r="M2174" s="104"/>
    </row>
    <row r="2175" spans="1:13" x14ac:dyDescent="0.25">
      <c r="A2175" s="96"/>
      <c r="B2175" s="96"/>
      <c r="C2175" s="96"/>
      <c r="D2175" s="95"/>
      <c r="E2175" s="96"/>
      <c r="F2175" s="96"/>
      <c r="G2175" s="96"/>
      <c r="H2175" s="96"/>
      <c r="I2175" s="96"/>
      <c r="J2175" s="104"/>
      <c r="K2175" s="104"/>
      <c r="L2175" s="104"/>
      <c r="M2175" s="104"/>
    </row>
    <row r="2176" spans="1:13" x14ac:dyDescent="0.25">
      <c r="A2176" s="96"/>
      <c r="B2176" s="96"/>
      <c r="C2176" s="96"/>
      <c r="D2176" s="95"/>
      <c r="E2176" s="96"/>
      <c r="F2176" s="96"/>
      <c r="G2176" s="96"/>
      <c r="H2176" s="96"/>
      <c r="I2176" s="96"/>
      <c r="J2176" s="104"/>
      <c r="K2176" s="104"/>
      <c r="L2176" s="104"/>
      <c r="M2176" s="104"/>
    </row>
    <row r="2177" spans="1:13" x14ac:dyDescent="0.25">
      <c r="A2177" s="96"/>
      <c r="B2177" s="96"/>
      <c r="C2177" s="96"/>
      <c r="D2177" s="95"/>
      <c r="E2177" s="96"/>
      <c r="F2177" s="96"/>
      <c r="G2177" s="96"/>
      <c r="H2177" s="96"/>
      <c r="I2177" s="96"/>
      <c r="J2177" s="104"/>
      <c r="K2177" s="104"/>
      <c r="L2177" s="104"/>
      <c r="M2177" s="104"/>
    </row>
    <row r="2178" spans="1:13" x14ac:dyDescent="0.25">
      <c r="A2178" s="96"/>
      <c r="B2178" s="96"/>
      <c r="C2178" s="96"/>
      <c r="D2178" s="95"/>
      <c r="E2178" s="96"/>
      <c r="F2178" s="96"/>
      <c r="G2178" s="96"/>
      <c r="H2178" s="96"/>
      <c r="I2178" s="96"/>
      <c r="J2178" s="104"/>
      <c r="K2178" s="104"/>
      <c r="L2178" s="104"/>
      <c r="M2178" s="104"/>
    </row>
    <row r="2179" spans="1:13" x14ac:dyDescent="0.25">
      <c r="A2179" s="96"/>
      <c r="B2179" s="96"/>
      <c r="C2179" s="96"/>
      <c r="D2179" s="95"/>
      <c r="E2179" s="96"/>
      <c r="F2179" s="96"/>
      <c r="G2179" s="96"/>
      <c r="H2179" s="96"/>
      <c r="I2179" s="96"/>
      <c r="J2179" s="104"/>
      <c r="K2179" s="104"/>
      <c r="L2179" s="104"/>
      <c r="M2179" s="104"/>
    </row>
    <row r="2180" spans="1:13" x14ac:dyDescent="0.25">
      <c r="A2180" s="96"/>
      <c r="B2180" s="96"/>
      <c r="C2180" s="96"/>
      <c r="D2180" s="95"/>
      <c r="E2180" s="96"/>
      <c r="F2180" s="96"/>
      <c r="G2180" s="96"/>
      <c r="H2180" s="96"/>
      <c r="I2180" s="96"/>
      <c r="J2180" s="104"/>
      <c r="K2180" s="104"/>
      <c r="L2180" s="104"/>
      <c r="M2180" s="104"/>
    </row>
    <row r="2181" spans="1:13" x14ac:dyDescent="0.25">
      <c r="A2181" s="96"/>
      <c r="B2181" s="96"/>
      <c r="C2181" s="96"/>
      <c r="D2181" s="95"/>
      <c r="E2181" s="96"/>
      <c r="F2181" s="96"/>
      <c r="G2181" s="96"/>
      <c r="H2181" s="96"/>
      <c r="I2181" s="96"/>
      <c r="J2181" s="104"/>
      <c r="K2181" s="104"/>
      <c r="L2181" s="104"/>
      <c r="M2181" s="104"/>
    </row>
    <row r="2182" spans="1:13" x14ac:dyDescent="0.25">
      <c r="A2182" s="96"/>
      <c r="B2182" s="96"/>
      <c r="C2182" s="96"/>
      <c r="D2182" s="95"/>
      <c r="E2182" s="96"/>
      <c r="F2182" s="96"/>
      <c r="G2182" s="96"/>
      <c r="H2182" s="96"/>
      <c r="I2182" s="96"/>
      <c r="J2182" s="104"/>
      <c r="K2182" s="104"/>
      <c r="L2182" s="104"/>
      <c r="M2182" s="104"/>
    </row>
    <row r="2183" spans="1:13" x14ac:dyDescent="0.25">
      <c r="A2183" s="96"/>
      <c r="B2183" s="96"/>
      <c r="C2183" s="96"/>
      <c r="D2183" s="95"/>
      <c r="E2183" s="96"/>
      <c r="F2183" s="96"/>
      <c r="G2183" s="96"/>
      <c r="H2183" s="96"/>
      <c r="I2183" s="96"/>
      <c r="J2183" s="104"/>
      <c r="K2183" s="104"/>
      <c r="L2183" s="104"/>
      <c r="M2183" s="104"/>
    </row>
    <row r="2184" spans="1:13" x14ac:dyDescent="0.25">
      <c r="A2184" s="96"/>
      <c r="B2184" s="96"/>
      <c r="C2184" s="96"/>
      <c r="D2184" s="95"/>
      <c r="E2184" s="96"/>
      <c r="F2184" s="96"/>
      <c r="G2184" s="96"/>
      <c r="H2184" s="96"/>
      <c r="I2184" s="96"/>
      <c r="J2184" s="104"/>
      <c r="K2184" s="104"/>
      <c r="L2184" s="104"/>
      <c r="M2184" s="104"/>
    </row>
    <row r="2185" spans="1:13" x14ac:dyDescent="0.25">
      <c r="A2185" s="96"/>
      <c r="B2185" s="96"/>
      <c r="C2185" s="96"/>
      <c r="D2185" s="95"/>
      <c r="E2185" s="96"/>
      <c r="F2185" s="96"/>
      <c r="G2185" s="96"/>
      <c r="H2185" s="96"/>
      <c r="I2185" s="96"/>
      <c r="J2185" s="104"/>
      <c r="K2185" s="104"/>
      <c r="L2185" s="104"/>
      <c r="M2185" s="104"/>
    </row>
    <row r="2186" spans="1:13" x14ac:dyDescent="0.25">
      <c r="A2186" s="96"/>
      <c r="B2186" s="96"/>
      <c r="C2186" s="96"/>
      <c r="D2186" s="95"/>
      <c r="E2186" s="96"/>
      <c r="F2186" s="96"/>
      <c r="G2186" s="96"/>
      <c r="H2186" s="96"/>
      <c r="I2186" s="96"/>
      <c r="J2186" s="104"/>
      <c r="K2186" s="104"/>
      <c r="L2186" s="104"/>
      <c r="M2186" s="104"/>
    </row>
    <row r="2187" spans="1:13" x14ac:dyDescent="0.25">
      <c r="A2187" s="96"/>
      <c r="B2187" s="96"/>
      <c r="C2187" s="96"/>
      <c r="D2187" s="95"/>
      <c r="E2187" s="96"/>
      <c r="F2187" s="96"/>
      <c r="G2187" s="96"/>
      <c r="H2187" s="96"/>
      <c r="I2187" s="96"/>
      <c r="J2187" s="104"/>
      <c r="K2187" s="104"/>
      <c r="L2187" s="104"/>
      <c r="M2187" s="104"/>
    </row>
    <row r="2188" spans="1:13" x14ac:dyDescent="0.25">
      <c r="A2188" s="96"/>
      <c r="B2188" s="96"/>
      <c r="C2188" s="96"/>
      <c r="D2188" s="95"/>
      <c r="E2188" s="96"/>
      <c r="F2188" s="96"/>
      <c r="G2188" s="96"/>
      <c r="H2188" s="96"/>
      <c r="I2188" s="96"/>
      <c r="J2188" s="104"/>
      <c r="K2188" s="104"/>
      <c r="L2188" s="104"/>
      <c r="M2188" s="104"/>
    </row>
    <row r="2189" spans="1:13" x14ac:dyDescent="0.25">
      <c r="A2189" s="96"/>
      <c r="B2189" s="96"/>
      <c r="C2189" s="96"/>
      <c r="D2189" s="95"/>
      <c r="E2189" s="96"/>
      <c r="F2189" s="96"/>
      <c r="G2189" s="96"/>
      <c r="H2189" s="96"/>
      <c r="I2189" s="96"/>
      <c r="J2189" s="104"/>
      <c r="K2189" s="104"/>
      <c r="L2189" s="104"/>
      <c r="M2189" s="104"/>
    </row>
    <row r="2190" spans="1:13" x14ac:dyDescent="0.25">
      <c r="A2190" s="96"/>
      <c r="B2190" s="96"/>
      <c r="C2190" s="96"/>
      <c r="D2190" s="95"/>
      <c r="E2190" s="96"/>
      <c r="F2190" s="96"/>
      <c r="G2190" s="96"/>
      <c r="H2190" s="96"/>
      <c r="I2190" s="96"/>
      <c r="J2190" s="104"/>
      <c r="K2190" s="104"/>
      <c r="L2190" s="104"/>
      <c r="M2190" s="104"/>
    </row>
    <row r="2191" spans="1:13" x14ac:dyDescent="0.25">
      <c r="A2191" s="96"/>
      <c r="B2191" s="96"/>
      <c r="C2191" s="96"/>
      <c r="D2191" s="95"/>
      <c r="E2191" s="96"/>
      <c r="F2191" s="96"/>
      <c r="G2191" s="96"/>
      <c r="H2191" s="96"/>
      <c r="I2191" s="96"/>
      <c r="J2191" s="104"/>
      <c r="K2191" s="104"/>
      <c r="L2191" s="104"/>
      <c r="M2191" s="104"/>
    </row>
    <row r="2192" spans="1:13" x14ac:dyDescent="0.25">
      <c r="A2192" s="96"/>
      <c r="B2192" s="96"/>
      <c r="C2192" s="96"/>
      <c r="D2192" s="95"/>
      <c r="E2192" s="96"/>
      <c r="F2192" s="96"/>
      <c r="G2192" s="96"/>
      <c r="H2192" s="96"/>
      <c r="I2192" s="96"/>
      <c r="J2192" s="104"/>
      <c r="K2192" s="104"/>
      <c r="L2192" s="104"/>
      <c r="M2192" s="104"/>
    </row>
    <row r="2193" spans="1:13" x14ac:dyDescent="0.25">
      <c r="A2193" s="96"/>
      <c r="B2193" s="96"/>
      <c r="C2193" s="96"/>
      <c r="D2193" s="95"/>
      <c r="E2193" s="96"/>
      <c r="F2193" s="96"/>
      <c r="G2193" s="96"/>
      <c r="H2193" s="96"/>
      <c r="I2193" s="96"/>
      <c r="J2193" s="104"/>
      <c r="K2193" s="104"/>
      <c r="L2193" s="104"/>
      <c r="M2193" s="104"/>
    </row>
    <row r="2194" spans="1:13" x14ac:dyDescent="0.25">
      <c r="A2194" s="96"/>
      <c r="B2194" s="96"/>
      <c r="C2194" s="96"/>
      <c r="D2194" s="95"/>
      <c r="E2194" s="96"/>
      <c r="F2194" s="96"/>
      <c r="G2194" s="96"/>
      <c r="H2194" s="96"/>
      <c r="I2194" s="96"/>
      <c r="J2194" s="104"/>
      <c r="K2194" s="104"/>
      <c r="L2194" s="104"/>
      <c r="M2194" s="104"/>
    </row>
    <row r="2195" spans="1:13" x14ac:dyDescent="0.25">
      <c r="A2195" s="96"/>
      <c r="B2195" s="96"/>
      <c r="C2195" s="96"/>
      <c r="D2195" s="95"/>
      <c r="E2195" s="96"/>
      <c r="F2195" s="96"/>
      <c r="G2195" s="96"/>
      <c r="H2195" s="96"/>
      <c r="I2195" s="96"/>
      <c r="J2195" s="104"/>
      <c r="K2195" s="104"/>
      <c r="L2195" s="104"/>
      <c r="M2195" s="104"/>
    </row>
    <row r="2196" spans="1:13" x14ac:dyDescent="0.25">
      <c r="A2196" s="96"/>
      <c r="B2196" s="96"/>
      <c r="C2196" s="96"/>
      <c r="D2196" s="95"/>
      <c r="E2196" s="96"/>
      <c r="F2196" s="96"/>
      <c r="G2196" s="96"/>
      <c r="H2196" s="96"/>
      <c r="I2196" s="96"/>
      <c r="J2196" s="104"/>
      <c r="K2196" s="104"/>
      <c r="L2196" s="104"/>
      <c r="M2196" s="104"/>
    </row>
    <row r="2197" spans="1:13" x14ac:dyDescent="0.25">
      <c r="A2197" s="96"/>
      <c r="B2197" s="96"/>
      <c r="C2197" s="96"/>
      <c r="D2197" s="95"/>
      <c r="E2197" s="96"/>
      <c r="F2197" s="96"/>
      <c r="G2197" s="96"/>
      <c r="H2197" s="96"/>
      <c r="I2197" s="96"/>
      <c r="J2197" s="104"/>
      <c r="K2197" s="104"/>
      <c r="L2197" s="104"/>
      <c r="M2197" s="104"/>
    </row>
    <row r="2198" spans="1:13" x14ac:dyDescent="0.25">
      <c r="A2198" s="96"/>
      <c r="B2198" s="96"/>
      <c r="C2198" s="96"/>
      <c r="D2198" s="95"/>
      <c r="E2198" s="96"/>
      <c r="F2198" s="96"/>
      <c r="G2198" s="96"/>
      <c r="H2198" s="96"/>
      <c r="I2198" s="96"/>
      <c r="J2198" s="104"/>
      <c r="K2198" s="104"/>
      <c r="L2198" s="104"/>
      <c r="M2198" s="104"/>
    </row>
    <row r="2199" spans="1:13" x14ac:dyDescent="0.25">
      <c r="A2199" s="96"/>
      <c r="B2199" s="96"/>
      <c r="C2199" s="96"/>
      <c r="D2199" s="95"/>
      <c r="E2199" s="96"/>
      <c r="F2199" s="96"/>
      <c r="G2199" s="96"/>
      <c r="H2199" s="96"/>
      <c r="I2199" s="96"/>
      <c r="J2199" s="104"/>
      <c r="K2199" s="104"/>
      <c r="L2199" s="104"/>
      <c r="M2199" s="104"/>
    </row>
    <row r="2200" spans="1:13" x14ac:dyDescent="0.25">
      <c r="A2200" s="96"/>
      <c r="B2200" s="96"/>
      <c r="C2200" s="96"/>
      <c r="D2200" s="95"/>
      <c r="E2200" s="96"/>
      <c r="F2200" s="96"/>
      <c r="G2200" s="96"/>
      <c r="H2200" s="96"/>
      <c r="I2200" s="96"/>
      <c r="J2200" s="104"/>
      <c r="K2200" s="104"/>
      <c r="L2200" s="104"/>
      <c r="M2200" s="104"/>
    </row>
    <row r="2201" spans="1:13" x14ac:dyDescent="0.25">
      <c r="A2201" s="96"/>
      <c r="B2201" s="96"/>
      <c r="C2201" s="96"/>
      <c r="D2201" s="95"/>
      <c r="E2201" s="96"/>
      <c r="F2201" s="96"/>
      <c r="G2201" s="96"/>
      <c r="H2201" s="96"/>
      <c r="I2201" s="96"/>
      <c r="J2201" s="104"/>
      <c r="K2201" s="104"/>
      <c r="L2201" s="104"/>
      <c r="M2201" s="104"/>
    </row>
    <row r="2202" spans="1:13" x14ac:dyDescent="0.25">
      <c r="A2202" s="96"/>
      <c r="B2202" s="96"/>
      <c r="C2202" s="96"/>
      <c r="D2202" s="95"/>
      <c r="E2202" s="96"/>
      <c r="F2202" s="96"/>
      <c r="G2202" s="96"/>
      <c r="H2202" s="96"/>
      <c r="I2202" s="96"/>
      <c r="J2202" s="104"/>
      <c r="K2202" s="104"/>
      <c r="L2202" s="104"/>
      <c r="M2202" s="104"/>
    </row>
    <row r="2203" spans="1:13" x14ac:dyDescent="0.25">
      <c r="A2203" s="96"/>
      <c r="B2203" s="96"/>
      <c r="C2203" s="96"/>
      <c r="D2203" s="95"/>
      <c r="E2203" s="96"/>
      <c r="F2203" s="96"/>
      <c r="G2203" s="96"/>
      <c r="H2203" s="96"/>
      <c r="I2203" s="96"/>
      <c r="J2203" s="104"/>
      <c r="K2203" s="104"/>
      <c r="L2203" s="104"/>
      <c r="M2203" s="104"/>
    </row>
    <row r="2204" spans="1:13" x14ac:dyDescent="0.25">
      <c r="A2204" s="96"/>
      <c r="B2204" s="96"/>
      <c r="C2204" s="96"/>
      <c r="D2204" s="95"/>
      <c r="E2204" s="96"/>
      <c r="F2204" s="96"/>
      <c r="G2204" s="96"/>
      <c r="H2204" s="96"/>
      <c r="I2204" s="96"/>
      <c r="J2204" s="104"/>
      <c r="K2204" s="104"/>
      <c r="L2204" s="104"/>
      <c r="M2204" s="104"/>
    </row>
    <row r="2205" spans="1:13" x14ac:dyDescent="0.25">
      <c r="A2205" s="96"/>
      <c r="B2205" s="96"/>
      <c r="C2205" s="96"/>
      <c r="D2205" s="95"/>
      <c r="E2205" s="96"/>
      <c r="F2205" s="96"/>
      <c r="G2205" s="96"/>
      <c r="H2205" s="96"/>
      <c r="I2205" s="96"/>
      <c r="J2205" s="104"/>
      <c r="K2205" s="104"/>
      <c r="L2205" s="104"/>
      <c r="M2205" s="104"/>
    </row>
    <row r="2206" spans="1:13" x14ac:dyDescent="0.25">
      <c r="A2206" s="96"/>
      <c r="B2206" s="96"/>
      <c r="C2206" s="96"/>
      <c r="D2206" s="95"/>
      <c r="E2206" s="96"/>
      <c r="F2206" s="96"/>
      <c r="G2206" s="96"/>
      <c r="H2206" s="96"/>
      <c r="I2206" s="96"/>
      <c r="J2206" s="104"/>
      <c r="K2206" s="104"/>
      <c r="L2206" s="104"/>
      <c r="M2206" s="104"/>
    </row>
    <row r="2207" spans="1:13" x14ac:dyDescent="0.25">
      <c r="A2207" s="96"/>
      <c r="B2207" s="96"/>
      <c r="C2207" s="96"/>
      <c r="D2207" s="95"/>
      <c r="E2207" s="96"/>
      <c r="F2207" s="96"/>
      <c r="G2207" s="96"/>
      <c r="H2207" s="96"/>
      <c r="I2207" s="96"/>
      <c r="J2207" s="104"/>
      <c r="K2207" s="104"/>
      <c r="L2207" s="104"/>
      <c r="M2207" s="104"/>
    </row>
    <row r="2208" spans="1:13" x14ac:dyDescent="0.25">
      <c r="A2208" s="96"/>
      <c r="B2208" s="96"/>
      <c r="C2208" s="96"/>
      <c r="D2208" s="95"/>
      <c r="E2208" s="96"/>
      <c r="F2208" s="96"/>
      <c r="G2208" s="96"/>
      <c r="H2208" s="96"/>
      <c r="I2208" s="96"/>
      <c r="J2208" s="104"/>
      <c r="K2208" s="104"/>
      <c r="L2208" s="104"/>
      <c r="M2208" s="104"/>
    </row>
    <row r="2209" spans="1:13" x14ac:dyDescent="0.25">
      <c r="A2209" s="96"/>
      <c r="B2209" s="96"/>
      <c r="C2209" s="96"/>
      <c r="D2209" s="95"/>
      <c r="E2209" s="96"/>
      <c r="F2209" s="96"/>
      <c r="G2209" s="96"/>
      <c r="H2209" s="96"/>
      <c r="I2209" s="96"/>
      <c r="J2209" s="104"/>
      <c r="K2209" s="104"/>
      <c r="L2209" s="104"/>
      <c r="M2209" s="104"/>
    </row>
    <row r="2210" spans="1:13" x14ac:dyDescent="0.25">
      <c r="A2210" s="96"/>
      <c r="B2210" s="96"/>
      <c r="C2210" s="96"/>
      <c r="D2210" s="95"/>
      <c r="E2210" s="96"/>
      <c r="F2210" s="96"/>
      <c r="G2210" s="96"/>
      <c r="H2210" s="96"/>
      <c r="I2210" s="96"/>
      <c r="J2210" s="104"/>
      <c r="K2210" s="104"/>
      <c r="L2210" s="104"/>
      <c r="M2210" s="104"/>
    </row>
    <row r="2211" spans="1:13" x14ac:dyDescent="0.25">
      <c r="A2211" s="96"/>
      <c r="B2211" s="96"/>
      <c r="C2211" s="96"/>
      <c r="D2211" s="95"/>
      <c r="E2211" s="96"/>
      <c r="F2211" s="96"/>
      <c r="G2211" s="96"/>
      <c r="H2211" s="96"/>
      <c r="I2211" s="96"/>
      <c r="J2211" s="104"/>
      <c r="K2211" s="104"/>
      <c r="L2211" s="104"/>
      <c r="M2211" s="104"/>
    </row>
    <row r="2212" spans="1:13" x14ac:dyDescent="0.25">
      <c r="A2212" s="96"/>
      <c r="B2212" s="96"/>
      <c r="C2212" s="96"/>
      <c r="D2212" s="95"/>
      <c r="E2212" s="96"/>
      <c r="F2212" s="96"/>
      <c r="G2212" s="96"/>
      <c r="H2212" s="96"/>
      <c r="I2212" s="96"/>
      <c r="J2212" s="104"/>
      <c r="K2212" s="104"/>
      <c r="L2212" s="104"/>
      <c r="M2212" s="104"/>
    </row>
    <row r="2213" spans="1:13" x14ac:dyDescent="0.25">
      <c r="A2213" s="96"/>
      <c r="B2213" s="96"/>
      <c r="C2213" s="96"/>
      <c r="D2213" s="95"/>
      <c r="E2213" s="96"/>
      <c r="F2213" s="96"/>
      <c r="G2213" s="96"/>
      <c r="H2213" s="96"/>
      <c r="I2213" s="96"/>
      <c r="J2213" s="104"/>
      <c r="K2213" s="104"/>
      <c r="L2213" s="104"/>
      <c r="M2213" s="104"/>
    </row>
    <row r="2214" spans="1:13" x14ac:dyDescent="0.25">
      <c r="A2214" s="96"/>
      <c r="B2214" s="96"/>
      <c r="C2214" s="96"/>
      <c r="D2214" s="95"/>
      <c r="E2214" s="96"/>
      <c r="F2214" s="96"/>
      <c r="G2214" s="96"/>
      <c r="H2214" s="96"/>
      <c r="I2214" s="96"/>
      <c r="J2214" s="104"/>
      <c r="K2214" s="104"/>
      <c r="L2214" s="104"/>
      <c r="M2214" s="104"/>
    </row>
    <row r="2215" spans="1:13" x14ac:dyDescent="0.25">
      <c r="A2215" s="96"/>
      <c r="B2215" s="96"/>
      <c r="C2215" s="96"/>
      <c r="D2215" s="95"/>
      <c r="E2215" s="96"/>
      <c r="F2215" s="96"/>
      <c r="G2215" s="96"/>
      <c r="H2215" s="96"/>
      <c r="I2215" s="96"/>
      <c r="J2215" s="104"/>
      <c r="K2215" s="104"/>
      <c r="L2215" s="104"/>
      <c r="M2215" s="104"/>
    </row>
    <row r="2216" spans="1:13" x14ac:dyDescent="0.25">
      <c r="A2216" s="96"/>
      <c r="B2216" s="96"/>
      <c r="C2216" s="96"/>
      <c r="D2216" s="95"/>
      <c r="E2216" s="96"/>
      <c r="F2216" s="96"/>
      <c r="G2216" s="96"/>
      <c r="H2216" s="96"/>
      <c r="I2216" s="96"/>
      <c r="J2216" s="104"/>
      <c r="K2216" s="104"/>
      <c r="L2216" s="104"/>
      <c r="M2216" s="104"/>
    </row>
    <row r="2217" spans="1:13" x14ac:dyDescent="0.25">
      <c r="A2217" s="96"/>
      <c r="B2217" s="96"/>
      <c r="C2217" s="96"/>
      <c r="D2217" s="95"/>
      <c r="E2217" s="96"/>
      <c r="F2217" s="96"/>
      <c r="G2217" s="96"/>
      <c r="H2217" s="96"/>
      <c r="I2217" s="96"/>
      <c r="J2217" s="104"/>
      <c r="K2217" s="104"/>
      <c r="L2217" s="104"/>
      <c r="M2217" s="104"/>
    </row>
    <row r="2218" spans="1:13" x14ac:dyDescent="0.25">
      <c r="A2218" s="96"/>
      <c r="B2218" s="96"/>
      <c r="C2218" s="96"/>
      <c r="D2218" s="95"/>
      <c r="E2218" s="96"/>
      <c r="F2218" s="96"/>
      <c r="G2218" s="96"/>
      <c r="H2218" s="96"/>
      <c r="I2218" s="96"/>
      <c r="J2218" s="104"/>
      <c r="K2218" s="104"/>
      <c r="L2218" s="104"/>
      <c r="M2218" s="104"/>
    </row>
    <row r="2219" spans="1:13" x14ac:dyDescent="0.25">
      <c r="A2219" s="96"/>
      <c r="B2219" s="96"/>
      <c r="C2219" s="96"/>
      <c r="D2219" s="95"/>
      <c r="E2219" s="96"/>
      <c r="F2219" s="96"/>
      <c r="G2219" s="96"/>
      <c r="H2219" s="96"/>
      <c r="I2219" s="96"/>
      <c r="J2219" s="104"/>
      <c r="K2219" s="104"/>
      <c r="L2219" s="104"/>
      <c r="M2219" s="104"/>
    </row>
    <row r="2220" spans="1:13" x14ac:dyDescent="0.25">
      <c r="A2220" s="96"/>
      <c r="B2220" s="96"/>
      <c r="C2220" s="96"/>
      <c r="D2220" s="95"/>
      <c r="E2220" s="96"/>
      <c r="F2220" s="96"/>
      <c r="G2220" s="96"/>
      <c r="H2220" s="96"/>
      <c r="I2220" s="96"/>
      <c r="J2220" s="104"/>
      <c r="K2220" s="104"/>
      <c r="L2220" s="104"/>
      <c r="M2220" s="104"/>
    </row>
    <row r="2221" spans="1:13" x14ac:dyDescent="0.25">
      <c r="A2221" s="96"/>
      <c r="B2221" s="96"/>
      <c r="C2221" s="96"/>
      <c r="D2221" s="95"/>
      <c r="E2221" s="96"/>
      <c r="F2221" s="96"/>
      <c r="G2221" s="96"/>
      <c r="H2221" s="96"/>
      <c r="I2221" s="96"/>
      <c r="J2221" s="104"/>
      <c r="K2221" s="104"/>
      <c r="L2221" s="104"/>
      <c r="M2221" s="104"/>
    </row>
    <row r="2222" spans="1:13" x14ac:dyDescent="0.25">
      <c r="A2222" s="96"/>
      <c r="B2222" s="96"/>
      <c r="C2222" s="96"/>
      <c r="D2222" s="95"/>
      <c r="E2222" s="96"/>
      <c r="F2222" s="96"/>
      <c r="G2222" s="96"/>
      <c r="H2222" s="96"/>
      <c r="I2222" s="96"/>
      <c r="J2222" s="104"/>
      <c r="K2222" s="104"/>
      <c r="L2222" s="104"/>
      <c r="M2222" s="104"/>
    </row>
    <row r="2223" spans="1:13" x14ac:dyDescent="0.25">
      <c r="A2223" s="96"/>
      <c r="B2223" s="96"/>
      <c r="C2223" s="96"/>
      <c r="D2223" s="95"/>
      <c r="E2223" s="96"/>
      <c r="F2223" s="96"/>
      <c r="G2223" s="96"/>
      <c r="H2223" s="96"/>
      <c r="I2223" s="96"/>
      <c r="J2223" s="104"/>
      <c r="K2223" s="104"/>
      <c r="L2223" s="104"/>
      <c r="M2223" s="104"/>
    </row>
    <row r="2224" spans="1:13" x14ac:dyDescent="0.25">
      <c r="A2224" s="96"/>
      <c r="B2224" s="96"/>
      <c r="C2224" s="96"/>
      <c r="D2224" s="95"/>
      <c r="E2224" s="96"/>
      <c r="F2224" s="96"/>
      <c r="G2224" s="96"/>
      <c r="H2224" s="96"/>
      <c r="I2224" s="96"/>
      <c r="J2224" s="104"/>
      <c r="K2224" s="104"/>
      <c r="L2224" s="104"/>
      <c r="M2224" s="104"/>
    </row>
    <row r="2225" spans="1:13" x14ac:dyDescent="0.25">
      <c r="A2225" s="96"/>
      <c r="B2225" s="96"/>
      <c r="C2225" s="96"/>
      <c r="D2225" s="95"/>
      <c r="E2225" s="96"/>
      <c r="F2225" s="96"/>
      <c r="G2225" s="96"/>
      <c r="H2225" s="96"/>
      <c r="I2225" s="96"/>
      <c r="J2225" s="104"/>
      <c r="K2225" s="104"/>
      <c r="L2225" s="104"/>
      <c r="M2225" s="104"/>
    </row>
    <row r="2226" spans="1:13" x14ac:dyDescent="0.25">
      <c r="A2226" s="96"/>
      <c r="B2226" s="96"/>
      <c r="C2226" s="96"/>
      <c r="D2226" s="95"/>
      <c r="E2226" s="96"/>
      <c r="F2226" s="96"/>
      <c r="G2226" s="96"/>
      <c r="H2226" s="96"/>
      <c r="I2226" s="96"/>
      <c r="J2226" s="104"/>
      <c r="K2226" s="104"/>
      <c r="L2226" s="104"/>
      <c r="M2226" s="104"/>
    </row>
    <row r="2227" spans="1:13" x14ac:dyDescent="0.25">
      <c r="A2227" s="96"/>
      <c r="B2227" s="96"/>
      <c r="C2227" s="96"/>
      <c r="D2227" s="95"/>
      <c r="E2227" s="96"/>
      <c r="F2227" s="96"/>
      <c r="G2227" s="96"/>
      <c r="H2227" s="96"/>
      <c r="I2227" s="96"/>
      <c r="J2227" s="104"/>
      <c r="K2227" s="104"/>
      <c r="L2227" s="104"/>
      <c r="M2227" s="104"/>
    </row>
    <row r="2228" spans="1:13" x14ac:dyDescent="0.25">
      <c r="A2228" s="96"/>
      <c r="B2228" s="96"/>
      <c r="C2228" s="96"/>
      <c r="D2228" s="95"/>
      <c r="E2228" s="96"/>
      <c r="F2228" s="96"/>
      <c r="G2228" s="96"/>
      <c r="H2228" s="96"/>
      <c r="I2228" s="96"/>
      <c r="J2228" s="104"/>
      <c r="K2228" s="104"/>
      <c r="L2228" s="104"/>
      <c r="M2228" s="104"/>
    </row>
    <row r="2229" spans="1:13" x14ac:dyDescent="0.25">
      <c r="A2229" s="96"/>
      <c r="B2229" s="96"/>
      <c r="C2229" s="96"/>
      <c r="D2229" s="95"/>
      <c r="E2229" s="96"/>
      <c r="F2229" s="96"/>
      <c r="G2229" s="96"/>
      <c r="H2229" s="96"/>
      <c r="I2229" s="96"/>
      <c r="J2229" s="104"/>
      <c r="K2229" s="104"/>
      <c r="L2229" s="104"/>
      <c r="M2229" s="104"/>
    </row>
    <row r="2230" spans="1:13" x14ac:dyDescent="0.25">
      <c r="A2230" s="96"/>
      <c r="B2230" s="96"/>
      <c r="C2230" s="96"/>
      <c r="D2230" s="95"/>
      <c r="E2230" s="96"/>
      <c r="F2230" s="96"/>
      <c r="G2230" s="96"/>
      <c r="H2230" s="96"/>
      <c r="I2230" s="96"/>
      <c r="J2230" s="104"/>
      <c r="K2230" s="104"/>
      <c r="L2230" s="104"/>
      <c r="M2230" s="104"/>
    </row>
    <row r="2231" spans="1:13" x14ac:dyDescent="0.25">
      <c r="A2231" s="96"/>
      <c r="B2231" s="96"/>
      <c r="C2231" s="96"/>
      <c r="D2231" s="95"/>
      <c r="E2231" s="96"/>
      <c r="F2231" s="96"/>
      <c r="G2231" s="96"/>
      <c r="H2231" s="96"/>
      <c r="I2231" s="96"/>
      <c r="J2231" s="104"/>
      <c r="K2231" s="104"/>
      <c r="L2231" s="104"/>
      <c r="M2231" s="104"/>
    </row>
    <row r="2232" spans="1:13" x14ac:dyDescent="0.25">
      <c r="A2232" s="96"/>
      <c r="B2232" s="96"/>
      <c r="C2232" s="96"/>
      <c r="D2232" s="95"/>
      <c r="E2232" s="96"/>
      <c r="F2232" s="96"/>
      <c r="G2232" s="96"/>
      <c r="H2232" s="96"/>
      <c r="I2232" s="96"/>
      <c r="J2232" s="104"/>
      <c r="K2232" s="104"/>
      <c r="L2232" s="104"/>
      <c r="M2232" s="104"/>
    </row>
    <row r="2233" spans="1:13" x14ac:dyDescent="0.25">
      <c r="A2233" s="96"/>
      <c r="B2233" s="96"/>
      <c r="C2233" s="96"/>
      <c r="D2233" s="95"/>
      <c r="E2233" s="96"/>
      <c r="F2233" s="96"/>
      <c r="G2233" s="96"/>
      <c r="H2233" s="96"/>
      <c r="I2233" s="96"/>
      <c r="J2233" s="104"/>
      <c r="K2233" s="104"/>
      <c r="L2233" s="104"/>
      <c r="M2233" s="104"/>
    </row>
    <row r="2234" spans="1:13" x14ac:dyDescent="0.25">
      <c r="A2234" s="96"/>
      <c r="B2234" s="96"/>
      <c r="C2234" s="96"/>
      <c r="D2234" s="95"/>
      <c r="E2234" s="96"/>
      <c r="F2234" s="96"/>
      <c r="G2234" s="96"/>
      <c r="H2234" s="96"/>
      <c r="I2234" s="96"/>
      <c r="J2234" s="104"/>
      <c r="K2234" s="104"/>
      <c r="L2234" s="104"/>
      <c r="M2234" s="104"/>
    </row>
    <row r="2235" spans="1:13" x14ac:dyDescent="0.25">
      <c r="A2235" s="96"/>
      <c r="B2235" s="96"/>
      <c r="C2235" s="96"/>
      <c r="D2235" s="95"/>
      <c r="E2235" s="96"/>
      <c r="F2235" s="96"/>
      <c r="G2235" s="96"/>
      <c r="H2235" s="96"/>
      <c r="I2235" s="96"/>
      <c r="J2235" s="104"/>
      <c r="K2235" s="104"/>
      <c r="L2235" s="104"/>
      <c r="M2235" s="104"/>
    </row>
    <row r="2236" spans="1:13" x14ac:dyDescent="0.25">
      <c r="A2236" s="96"/>
      <c r="B2236" s="96"/>
      <c r="C2236" s="96"/>
      <c r="D2236" s="95"/>
      <c r="E2236" s="96"/>
      <c r="F2236" s="96"/>
      <c r="G2236" s="96"/>
      <c r="H2236" s="96"/>
      <c r="I2236" s="96"/>
      <c r="J2236" s="104"/>
      <c r="K2236" s="104"/>
      <c r="L2236" s="104"/>
      <c r="M2236" s="104"/>
    </row>
    <row r="2237" spans="1:13" x14ac:dyDescent="0.25">
      <c r="A2237" s="96"/>
      <c r="B2237" s="96"/>
      <c r="C2237" s="96"/>
      <c r="D2237" s="95"/>
      <c r="E2237" s="96"/>
      <c r="F2237" s="96"/>
      <c r="G2237" s="96"/>
      <c r="H2237" s="96"/>
      <c r="I2237" s="96"/>
      <c r="J2237" s="104"/>
      <c r="K2237" s="104"/>
      <c r="L2237" s="104"/>
      <c r="M2237" s="104"/>
    </row>
    <row r="2238" spans="1:13" x14ac:dyDescent="0.25">
      <c r="A2238" s="96"/>
      <c r="B2238" s="96"/>
      <c r="C2238" s="96"/>
      <c r="D2238" s="95"/>
      <c r="E2238" s="96"/>
      <c r="F2238" s="96"/>
      <c r="G2238" s="96"/>
      <c r="H2238" s="96"/>
      <c r="I2238" s="96"/>
      <c r="J2238" s="104"/>
      <c r="K2238" s="104"/>
      <c r="L2238" s="104"/>
      <c r="M2238" s="104"/>
    </row>
    <row r="2239" spans="1:13" x14ac:dyDescent="0.25">
      <c r="A2239" s="96"/>
      <c r="B2239" s="96"/>
      <c r="C2239" s="96"/>
      <c r="D2239" s="95"/>
      <c r="E2239" s="96"/>
      <c r="F2239" s="96"/>
      <c r="G2239" s="96"/>
      <c r="H2239" s="96"/>
      <c r="I2239" s="96"/>
      <c r="J2239" s="104"/>
      <c r="K2239" s="104"/>
      <c r="L2239" s="104"/>
      <c r="M2239" s="104"/>
    </row>
    <row r="2240" spans="1:13" x14ac:dyDescent="0.25">
      <c r="A2240" s="96"/>
      <c r="B2240" s="96"/>
      <c r="C2240" s="96"/>
      <c r="D2240" s="95"/>
      <c r="E2240" s="96"/>
      <c r="F2240" s="96"/>
      <c r="G2240" s="96"/>
      <c r="H2240" s="96"/>
      <c r="I2240" s="96"/>
      <c r="J2240" s="104"/>
      <c r="K2240" s="104"/>
      <c r="L2240" s="104"/>
      <c r="M2240" s="104"/>
    </row>
    <row r="2241" spans="1:13" x14ac:dyDescent="0.25">
      <c r="A2241" s="96"/>
      <c r="B2241" s="96"/>
      <c r="C2241" s="96"/>
      <c r="D2241" s="95"/>
      <c r="E2241" s="96"/>
      <c r="F2241" s="96"/>
      <c r="G2241" s="96"/>
      <c r="H2241" s="96"/>
      <c r="I2241" s="96"/>
      <c r="J2241" s="104"/>
      <c r="K2241" s="104"/>
      <c r="L2241" s="104"/>
      <c r="M2241" s="104"/>
    </row>
    <row r="2242" spans="1:13" x14ac:dyDescent="0.25">
      <c r="A2242" s="96"/>
      <c r="B2242" s="96"/>
      <c r="C2242" s="96"/>
      <c r="D2242" s="95"/>
      <c r="E2242" s="96"/>
      <c r="F2242" s="96"/>
      <c r="G2242" s="96"/>
      <c r="H2242" s="96"/>
      <c r="I2242" s="96"/>
      <c r="J2242" s="104"/>
      <c r="K2242" s="104"/>
      <c r="L2242" s="104"/>
      <c r="M2242" s="104"/>
    </row>
    <row r="2243" spans="1:13" x14ac:dyDescent="0.25">
      <c r="A2243" s="96"/>
      <c r="B2243" s="96"/>
      <c r="C2243" s="96"/>
      <c r="D2243" s="95"/>
      <c r="E2243" s="96"/>
      <c r="F2243" s="96"/>
      <c r="G2243" s="96"/>
      <c r="H2243" s="96"/>
      <c r="I2243" s="96"/>
      <c r="J2243" s="104"/>
      <c r="K2243" s="104"/>
      <c r="L2243" s="104"/>
      <c r="M2243" s="104"/>
    </row>
    <row r="2244" spans="1:13" x14ac:dyDescent="0.25">
      <c r="A2244" s="96"/>
      <c r="B2244" s="96"/>
      <c r="C2244" s="96"/>
      <c r="D2244" s="95"/>
      <c r="E2244" s="96"/>
      <c r="F2244" s="96"/>
      <c r="G2244" s="96"/>
      <c r="H2244" s="96"/>
      <c r="I2244" s="96"/>
      <c r="J2244" s="104"/>
      <c r="K2244" s="104"/>
      <c r="L2244" s="104"/>
      <c r="M2244" s="104"/>
    </row>
    <row r="2245" spans="1:13" x14ac:dyDescent="0.25">
      <c r="A2245" s="96"/>
      <c r="B2245" s="96"/>
      <c r="C2245" s="96"/>
      <c r="D2245" s="95"/>
      <c r="E2245" s="96"/>
      <c r="F2245" s="96"/>
      <c r="G2245" s="96"/>
      <c r="H2245" s="96"/>
      <c r="I2245" s="96"/>
      <c r="J2245" s="104"/>
      <c r="K2245" s="104"/>
      <c r="L2245" s="104"/>
      <c r="M2245" s="104"/>
    </row>
    <row r="2246" spans="1:13" x14ac:dyDescent="0.25">
      <c r="A2246" s="96"/>
      <c r="B2246" s="96"/>
      <c r="C2246" s="96"/>
      <c r="D2246" s="95"/>
      <c r="E2246" s="96"/>
      <c r="F2246" s="96"/>
      <c r="G2246" s="96"/>
      <c r="H2246" s="96"/>
      <c r="I2246" s="96"/>
      <c r="J2246" s="104"/>
      <c r="K2246" s="104"/>
      <c r="L2246" s="104"/>
      <c r="M2246" s="104"/>
    </row>
    <row r="2247" spans="1:13" x14ac:dyDescent="0.25">
      <c r="A2247" s="96"/>
      <c r="B2247" s="96"/>
      <c r="C2247" s="96"/>
      <c r="D2247" s="95"/>
      <c r="E2247" s="96"/>
      <c r="F2247" s="96"/>
      <c r="G2247" s="96"/>
      <c r="H2247" s="96"/>
      <c r="I2247" s="96"/>
      <c r="J2247" s="104"/>
      <c r="K2247" s="104"/>
      <c r="L2247" s="104"/>
      <c r="M2247" s="104"/>
    </row>
    <row r="2248" spans="1:13" x14ac:dyDescent="0.25">
      <c r="A2248" s="96"/>
      <c r="B2248" s="96"/>
      <c r="C2248" s="96"/>
      <c r="D2248" s="95"/>
      <c r="E2248" s="96"/>
      <c r="F2248" s="96"/>
      <c r="G2248" s="96"/>
      <c r="H2248" s="96"/>
      <c r="I2248" s="96"/>
      <c r="J2248" s="104"/>
      <c r="K2248" s="104"/>
      <c r="L2248" s="104"/>
      <c r="M2248" s="104"/>
    </row>
    <row r="2249" spans="1:13" x14ac:dyDescent="0.25">
      <c r="A2249" s="96"/>
      <c r="B2249" s="96"/>
      <c r="C2249" s="96"/>
      <c r="D2249" s="95"/>
      <c r="E2249" s="96"/>
      <c r="F2249" s="96"/>
      <c r="G2249" s="96"/>
      <c r="H2249" s="96"/>
      <c r="I2249" s="96"/>
      <c r="J2249" s="104"/>
      <c r="K2249" s="104"/>
      <c r="L2249" s="104"/>
      <c r="M2249" s="104"/>
    </row>
    <row r="2250" spans="1:13" x14ac:dyDescent="0.25">
      <c r="A2250" s="96"/>
      <c r="B2250" s="96"/>
      <c r="C2250" s="96"/>
      <c r="D2250" s="95"/>
      <c r="E2250" s="96"/>
      <c r="F2250" s="96"/>
      <c r="G2250" s="96"/>
      <c r="H2250" s="96"/>
      <c r="I2250" s="96"/>
      <c r="J2250" s="104"/>
      <c r="K2250" s="104"/>
      <c r="L2250" s="104"/>
      <c r="M2250" s="104"/>
    </row>
    <row r="2251" spans="1:13" x14ac:dyDescent="0.25">
      <c r="A2251" s="96"/>
      <c r="B2251" s="96"/>
      <c r="C2251" s="96"/>
      <c r="D2251" s="95"/>
      <c r="E2251" s="96"/>
      <c r="F2251" s="96"/>
      <c r="G2251" s="96"/>
      <c r="H2251" s="96"/>
      <c r="I2251" s="96"/>
      <c r="J2251" s="104"/>
      <c r="K2251" s="104"/>
      <c r="L2251" s="104"/>
      <c r="M2251" s="104"/>
    </row>
    <row r="2252" spans="1:13" x14ac:dyDescent="0.25">
      <c r="A2252" s="96"/>
      <c r="B2252" s="96"/>
      <c r="C2252" s="96"/>
      <c r="D2252" s="95"/>
      <c r="E2252" s="96"/>
      <c r="F2252" s="96"/>
      <c r="G2252" s="96"/>
      <c r="H2252" s="96"/>
      <c r="I2252" s="96"/>
      <c r="J2252" s="104"/>
      <c r="K2252" s="104"/>
      <c r="L2252" s="104"/>
      <c r="M2252" s="104"/>
    </row>
    <row r="2253" spans="1:13" x14ac:dyDescent="0.25">
      <c r="A2253" s="96"/>
      <c r="B2253" s="96"/>
      <c r="C2253" s="96"/>
      <c r="D2253" s="95"/>
      <c r="E2253" s="96"/>
      <c r="F2253" s="96"/>
      <c r="G2253" s="96"/>
      <c r="H2253" s="96"/>
      <c r="I2253" s="96"/>
      <c r="J2253" s="104"/>
      <c r="K2253" s="104"/>
      <c r="L2253" s="104"/>
      <c r="M2253" s="104"/>
    </row>
    <row r="2254" spans="1:13" x14ac:dyDescent="0.25">
      <c r="A2254" s="96"/>
      <c r="B2254" s="96"/>
      <c r="C2254" s="96"/>
      <c r="D2254" s="95"/>
      <c r="E2254" s="96"/>
      <c r="F2254" s="96"/>
      <c r="G2254" s="96"/>
      <c r="H2254" s="96"/>
      <c r="I2254" s="96"/>
      <c r="J2254" s="104"/>
      <c r="K2254" s="104"/>
      <c r="L2254" s="104"/>
      <c r="M2254" s="104"/>
    </row>
    <row r="2255" spans="1:13" x14ac:dyDescent="0.25">
      <c r="A2255" s="96"/>
      <c r="B2255" s="96"/>
      <c r="C2255" s="96"/>
      <c r="D2255" s="95"/>
      <c r="E2255" s="96"/>
      <c r="F2255" s="96"/>
      <c r="G2255" s="96"/>
      <c r="H2255" s="96"/>
      <c r="I2255" s="96"/>
      <c r="J2255" s="104"/>
      <c r="K2255" s="104"/>
      <c r="L2255" s="104"/>
      <c r="M2255" s="104"/>
    </row>
    <row r="2256" spans="1:13" x14ac:dyDescent="0.25">
      <c r="A2256" s="96"/>
      <c r="B2256" s="96"/>
      <c r="C2256" s="96"/>
      <c r="D2256" s="95"/>
      <c r="E2256" s="96"/>
      <c r="F2256" s="96"/>
      <c r="G2256" s="96"/>
      <c r="H2256" s="96"/>
      <c r="I2256" s="96"/>
      <c r="J2256" s="104"/>
      <c r="K2256" s="104"/>
      <c r="L2256" s="104"/>
      <c r="M2256" s="104"/>
    </row>
    <row r="2257" spans="1:13" x14ac:dyDescent="0.25">
      <c r="A2257" s="96"/>
      <c r="B2257" s="96"/>
      <c r="C2257" s="96"/>
      <c r="D2257" s="95"/>
      <c r="E2257" s="96"/>
      <c r="F2257" s="96"/>
      <c r="G2257" s="96"/>
      <c r="H2257" s="96"/>
      <c r="I2257" s="96"/>
      <c r="J2257" s="104"/>
      <c r="K2257" s="104"/>
      <c r="L2257" s="104"/>
      <c r="M2257" s="104"/>
    </row>
    <row r="2258" spans="1:13" x14ac:dyDescent="0.25">
      <c r="A2258" s="96"/>
      <c r="B2258" s="96"/>
      <c r="C2258" s="96"/>
      <c r="D2258" s="95"/>
      <c r="E2258" s="96"/>
      <c r="F2258" s="96"/>
      <c r="G2258" s="96"/>
      <c r="H2258" s="96"/>
      <c r="I2258" s="96"/>
      <c r="J2258" s="104"/>
      <c r="K2258" s="104"/>
      <c r="L2258" s="104"/>
      <c r="M2258" s="104"/>
    </row>
    <row r="2259" spans="1:13" x14ac:dyDescent="0.25">
      <c r="A2259" s="96"/>
      <c r="B2259" s="96"/>
      <c r="C2259" s="96"/>
      <c r="D2259" s="95"/>
      <c r="E2259" s="96"/>
      <c r="F2259" s="96"/>
      <c r="G2259" s="96"/>
      <c r="H2259" s="96"/>
      <c r="I2259" s="96"/>
      <c r="J2259" s="104"/>
      <c r="K2259" s="104"/>
      <c r="L2259" s="104"/>
      <c r="M2259" s="104"/>
    </row>
    <row r="2260" spans="1:13" x14ac:dyDescent="0.25">
      <c r="A2260" s="96"/>
      <c r="B2260" s="96"/>
      <c r="C2260" s="96"/>
      <c r="D2260" s="95"/>
      <c r="E2260" s="96"/>
      <c r="F2260" s="96"/>
      <c r="G2260" s="96"/>
      <c r="H2260" s="96"/>
      <c r="I2260" s="96"/>
      <c r="J2260" s="104"/>
      <c r="K2260" s="104"/>
      <c r="L2260" s="104"/>
      <c r="M2260" s="104"/>
    </row>
    <row r="2261" spans="1:13" x14ac:dyDescent="0.25">
      <c r="A2261" s="96"/>
      <c r="B2261" s="96"/>
      <c r="C2261" s="96"/>
      <c r="D2261" s="95"/>
      <c r="E2261" s="96"/>
      <c r="F2261" s="96"/>
      <c r="G2261" s="96"/>
      <c r="H2261" s="96"/>
      <c r="I2261" s="96"/>
      <c r="J2261" s="104"/>
      <c r="K2261" s="104"/>
      <c r="L2261" s="104"/>
      <c r="M2261" s="104"/>
    </row>
    <row r="2262" spans="1:13" x14ac:dyDescent="0.25">
      <c r="A2262" s="96"/>
      <c r="B2262" s="96"/>
      <c r="C2262" s="96"/>
      <c r="D2262" s="95"/>
      <c r="E2262" s="96"/>
      <c r="F2262" s="96"/>
      <c r="G2262" s="96"/>
      <c r="H2262" s="96"/>
      <c r="I2262" s="96"/>
      <c r="J2262" s="104"/>
      <c r="K2262" s="104"/>
      <c r="L2262" s="104"/>
      <c r="M2262" s="104"/>
    </row>
    <row r="2263" spans="1:13" x14ac:dyDescent="0.25">
      <c r="A2263" s="96"/>
      <c r="B2263" s="96"/>
      <c r="C2263" s="96"/>
      <c r="D2263" s="95"/>
      <c r="E2263" s="96"/>
      <c r="F2263" s="96"/>
      <c r="G2263" s="96"/>
      <c r="H2263" s="96"/>
      <c r="I2263" s="96"/>
      <c r="J2263" s="104"/>
      <c r="K2263" s="104"/>
      <c r="L2263" s="104"/>
      <c r="M2263" s="104"/>
    </row>
    <row r="2264" spans="1:13" x14ac:dyDescent="0.25">
      <c r="A2264" s="96"/>
      <c r="B2264" s="96"/>
      <c r="C2264" s="96"/>
      <c r="D2264" s="95"/>
      <c r="E2264" s="96"/>
      <c r="F2264" s="96"/>
      <c r="G2264" s="96"/>
      <c r="H2264" s="96"/>
      <c r="I2264" s="96"/>
      <c r="J2264" s="104"/>
      <c r="K2264" s="104"/>
      <c r="L2264" s="104"/>
      <c r="M2264" s="104"/>
    </row>
    <row r="2265" spans="1:13" x14ac:dyDescent="0.25">
      <c r="A2265" s="96"/>
      <c r="B2265" s="96"/>
      <c r="C2265" s="96"/>
      <c r="D2265" s="95"/>
      <c r="E2265" s="96"/>
      <c r="F2265" s="96"/>
      <c r="G2265" s="96"/>
      <c r="H2265" s="96"/>
      <c r="I2265" s="96"/>
      <c r="J2265" s="104"/>
      <c r="K2265" s="104"/>
      <c r="L2265" s="104"/>
      <c r="M2265" s="104"/>
    </row>
    <row r="2266" spans="1:13" x14ac:dyDescent="0.25">
      <c r="A2266" s="96"/>
      <c r="B2266" s="96"/>
      <c r="C2266" s="96"/>
      <c r="D2266" s="95"/>
      <c r="E2266" s="96"/>
      <c r="F2266" s="96"/>
      <c r="G2266" s="96"/>
      <c r="H2266" s="96"/>
      <c r="I2266" s="96"/>
      <c r="J2266" s="104"/>
      <c r="K2266" s="104"/>
      <c r="L2266" s="104"/>
      <c r="M2266" s="104"/>
    </row>
    <row r="2267" spans="1:13" x14ac:dyDescent="0.25">
      <c r="A2267" s="96"/>
      <c r="B2267" s="96"/>
      <c r="C2267" s="96"/>
      <c r="D2267" s="95"/>
      <c r="E2267" s="96"/>
      <c r="F2267" s="96"/>
      <c r="G2267" s="96"/>
      <c r="H2267" s="96"/>
      <c r="I2267" s="96"/>
      <c r="J2267" s="104"/>
      <c r="K2267" s="104"/>
      <c r="L2267" s="104"/>
      <c r="M2267" s="104"/>
    </row>
    <row r="2268" spans="1:13" x14ac:dyDescent="0.25">
      <c r="A2268" s="96"/>
      <c r="B2268" s="96"/>
      <c r="C2268" s="96"/>
      <c r="D2268" s="95"/>
      <c r="E2268" s="96"/>
      <c r="F2268" s="96"/>
      <c r="G2268" s="96"/>
      <c r="H2268" s="96"/>
      <c r="I2268" s="96"/>
      <c r="J2268" s="104"/>
      <c r="K2268" s="104"/>
      <c r="L2268" s="104"/>
      <c r="M2268" s="104"/>
    </row>
    <row r="2269" spans="1:13" x14ac:dyDescent="0.25">
      <c r="A2269" s="96"/>
      <c r="B2269" s="96"/>
      <c r="C2269" s="96"/>
      <c r="D2269" s="95"/>
      <c r="E2269" s="96"/>
      <c r="F2269" s="96"/>
      <c r="G2269" s="96"/>
      <c r="H2269" s="96"/>
      <c r="I2269" s="96"/>
      <c r="J2269" s="104"/>
      <c r="K2269" s="104"/>
      <c r="L2269" s="104"/>
      <c r="M2269" s="104"/>
    </row>
    <row r="2270" spans="1:13" x14ac:dyDescent="0.25">
      <c r="A2270" s="96"/>
      <c r="B2270" s="96"/>
      <c r="C2270" s="96"/>
      <c r="D2270" s="95"/>
      <c r="E2270" s="96"/>
      <c r="F2270" s="96"/>
      <c r="G2270" s="96"/>
      <c r="H2270" s="96"/>
      <c r="I2270" s="96"/>
      <c r="J2270" s="104"/>
      <c r="K2270" s="104"/>
      <c r="L2270" s="104"/>
      <c r="M2270" s="104"/>
    </row>
    <row r="2271" spans="1:13" x14ac:dyDescent="0.25">
      <c r="A2271" s="96"/>
      <c r="B2271" s="96"/>
      <c r="C2271" s="96"/>
      <c r="D2271" s="95"/>
      <c r="E2271" s="96"/>
      <c r="F2271" s="96"/>
      <c r="G2271" s="96"/>
      <c r="H2271" s="96"/>
      <c r="I2271" s="96"/>
      <c r="J2271" s="104"/>
      <c r="K2271" s="104"/>
      <c r="L2271" s="104"/>
      <c r="M2271" s="104"/>
    </row>
    <row r="2272" spans="1:13" x14ac:dyDescent="0.25">
      <c r="A2272" s="96"/>
      <c r="B2272" s="96"/>
      <c r="C2272" s="96"/>
      <c r="D2272" s="95"/>
      <c r="E2272" s="96"/>
      <c r="F2272" s="96"/>
      <c r="G2272" s="96"/>
      <c r="H2272" s="96"/>
      <c r="I2272" s="96"/>
      <c r="J2272" s="104"/>
      <c r="K2272" s="104"/>
      <c r="L2272" s="104"/>
      <c r="M2272" s="104"/>
    </row>
    <row r="2273" spans="1:13" x14ac:dyDescent="0.25">
      <c r="A2273" s="96"/>
      <c r="B2273" s="96"/>
      <c r="C2273" s="96"/>
      <c r="D2273" s="95"/>
      <c r="E2273" s="96"/>
      <c r="F2273" s="96"/>
      <c r="G2273" s="96"/>
      <c r="H2273" s="96"/>
      <c r="I2273" s="96"/>
      <c r="J2273" s="104"/>
      <c r="K2273" s="104"/>
      <c r="L2273" s="104"/>
      <c r="M2273" s="104"/>
    </row>
    <row r="2274" spans="1:13" x14ac:dyDescent="0.25">
      <c r="A2274" s="96"/>
      <c r="B2274" s="96"/>
      <c r="C2274" s="96"/>
      <c r="D2274" s="95"/>
      <c r="E2274" s="96"/>
      <c r="F2274" s="96"/>
      <c r="G2274" s="96"/>
      <c r="H2274" s="96"/>
      <c r="I2274" s="96"/>
      <c r="J2274" s="104"/>
      <c r="K2274" s="104"/>
      <c r="L2274" s="104"/>
      <c r="M2274" s="104"/>
    </row>
    <row r="2275" spans="1:13" x14ac:dyDescent="0.25">
      <c r="A2275" s="96"/>
      <c r="B2275" s="96"/>
      <c r="C2275" s="96"/>
      <c r="D2275" s="95"/>
      <c r="E2275" s="96"/>
      <c r="F2275" s="96"/>
      <c r="G2275" s="96"/>
      <c r="H2275" s="96"/>
      <c r="I2275" s="96"/>
      <c r="J2275" s="104"/>
      <c r="K2275" s="104"/>
      <c r="L2275" s="104"/>
      <c r="M2275" s="104"/>
    </row>
    <row r="2276" spans="1:13" x14ac:dyDescent="0.25">
      <c r="A2276" s="96"/>
      <c r="B2276" s="96"/>
      <c r="C2276" s="96"/>
      <c r="D2276" s="95"/>
      <c r="E2276" s="96"/>
      <c r="F2276" s="96"/>
      <c r="G2276" s="96"/>
      <c r="H2276" s="96"/>
      <c r="I2276" s="96"/>
      <c r="J2276" s="104"/>
      <c r="K2276" s="104"/>
      <c r="L2276" s="104"/>
      <c r="M2276" s="104"/>
    </row>
    <row r="2277" spans="1:13" x14ac:dyDescent="0.25">
      <c r="A2277" s="96"/>
      <c r="B2277" s="96"/>
      <c r="C2277" s="96"/>
      <c r="D2277" s="95"/>
      <c r="E2277" s="96"/>
      <c r="F2277" s="96"/>
      <c r="G2277" s="96"/>
      <c r="H2277" s="96"/>
      <c r="I2277" s="96"/>
      <c r="J2277" s="104"/>
      <c r="K2277" s="104"/>
      <c r="L2277" s="104"/>
      <c r="M2277" s="104"/>
    </row>
    <row r="2278" spans="1:13" x14ac:dyDescent="0.25">
      <c r="A2278" s="96"/>
      <c r="B2278" s="96"/>
      <c r="C2278" s="96"/>
      <c r="D2278" s="95"/>
      <c r="E2278" s="96"/>
      <c r="F2278" s="96"/>
      <c r="G2278" s="96"/>
      <c r="H2278" s="96"/>
      <c r="I2278" s="96"/>
      <c r="J2278" s="104"/>
      <c r="K2278" s="104"/>
      <c r="L2278" s="104"/>
      <c r="M2278" s="104"/>
    </row>
    <row r="2279" spans="1:13" x14ac:dyDescent="0.25">
      <c r="A2279" s="96"/>
      <c r="B2279" s="96"/>
      <c r="C2279" s="96"/>
      <c r="D2279" s="95"/>
      <c r="E2279" s="96"/>
      <c r="F2279" s="96"/>
      <c r="G2279" s="96"/>
      <c r="H2279" s="96"/>
      <c r="I2279" s="96"/>
      <c r="J2279" s="104"/>
      <c r="K2279" s="104"/>
      <c r="L2279" s="104"/>
      <c r="M2279" s="104"/>
    </row>
    <row r="2280" spans="1:13" x14ac:dyDescent="0.25">
      <c r="A2280" s="96"/>
      <c r="B2280" s="96"/>
      <c r="C2280" s="96"/>
      <c r="D2280" s="95"/>
      <c r="E2280" s="96"/>
      <c r="F2280" s="96"/>
      <c r="G2280" s="96"/>
      <c r="H2280" s="96"/>
      <c r="I2280" s="96"/>
      <c r="J2280" s="104"/>
      <c r="K2280" s="104"/>
      <c r="L2280" s="104"/>
      <c r="M2280" s="104"/>
    </row>
    <row r="2281" spans="1:13" x14ac:dyDescent="0.25">
      <c r="A2281" s="96"/>
      <c r="B2281" s="96"/>
      <c r="C2281" s="96"/>
      <c r="D2281" s="95"/>
      <c r="E2281" s="96"/>
      <c r="F2281" s="96"/>
      <c r="G2281" s="96"/>
      <c r="H2281" s="96"/>
      <c r="I2281" s="96"/>
      <c r="J2281" s="104"/>
      <c r="K2281" s="104"/>
      <c r="L2281" s="104"/>
      <c r="M2281" s="104"/>
    </row>
    <row r="2282" spans="1:13" x14ac:dyDescent="0.25">
      <c r="A2282" s="96"/>
      <c r="B2282" s="96"/>
      <c r="C2282" s="96"/>
      <c r="D2282" s="95"/>
      <c r="E2282" s="96"/>
      <c r="F2282" s="96"/>
      <c r="G2282" s="96"/>
      <c r="H2282" s="96"/>
      <c r="I2282" s="96"/>
      <c r="J2282" s="104"/>
      <c r="K2282" s="104"/>
      <c r="L2282" s="104"/>
      <c r="M2282" s="104"/>
    </row>
    <row r="2283" spans="1:13" x14ac:dyDescent="0.25">
      <c r="A2283" s="96"/>
      <c r="B2283" s="96"/>
      <c r="C2283" s="96"/>
      <c r="D2283" s="95"/>
      <c r="E2283" s="96"/>
      <c r="F2283" s="96"/>
      <c r="G2283" s="96"/>
      <c r="H2283" s="96"/>
      <c r="I2283" s="96"/>
      <c r="J2283" s="104"/>
      <c r="K2283" s="104"/>
      <c r="L2283" s="104"/>
      <c r="M2283" s="104"/>
    </row>
    <row r="2284" spans="1:13" x14ac:dyDescent="0.25">
      <c r="A2284" s="96"/>
      <c r="B2284" s="96"/>
      <c r="C2284" s="96"/>
      <c r="D2284" s="95"/>
      <c r="E2284" s="96"/>
      <c r="F2284" s="96"/>
      <c r="G2284" s="96"/>
      <c r="H2284" s="96"/>
      <c r="I2284" s="96"/>
      <c r="J2284" s="104"/>
      <c r="K2284" s="104"/>
      <c r="L2284" s="104"/>
      <c r="M2284" s="104"/>
    </row>
    <row r="2285" spans="1:13" x14ac:dyDescent="0.25">
      <c r="A2285" s="96"/>
      <c r="B2285" s="96"/>
      <c r="C2285" s="96"/>
      <c r="D2285" s="95"/>
      <c r="E2285" s="96"/>
      <c r="F2285" s="96"/>
      <c r="G2285" s="96"/>
      <c r="H2285" s="96"/>
      <c r="I2285" s="96"/>
      <c r="J2285" s="104"/>
      <c r="K2285" s="104"/>
      <c r="L2285" s="104"/>
      <c r="M2285" s="104"/>
    </row>
    <row r="2286" spans="1:13" x14ac:dyDescent="0.25">
      <c r="A2286" s="96"/>
      <c r="B2286" s="96"/>
      <c r="C2286" s="96"/>
      <c r="D2286" s="95"/>
      <c r="E2286" s="96"/>
      <c r="F2286" s="96"/>
      <c r="G2286" s="96"/>
      <c r="H2286" s="96"/>
      <c r="I2286" s="96"/>
      <c r="J2286" s="104"/>
      <c r="K2286" s="104"/>
      <c r="L2286" s="104"/>
      <c r="M2286" s="104"/>
    </row>
    <row r="2287" spans="1:13" x14ac:dyDescent="0.25">
      <c r="A2287" s="96"/>
      <c r="B2287" s="96"/>
      <c r="C2287" s="96"/>
      <c r="D2287" s="95"/>
      <c r="E2287" s="96"/>
      <c r="F2287" s="96"/>
      <c r="G2287" s="96"/>
      <c r="H2287" s="96"/>
      <c r="I2287" s="96"/>
      <c r="J2287" s="104"/>
      <c r="K2287" s="104"/>
      <c r="L2287" s="104"/>
      <c r="M2287" s="104"/>
    </row>
    <row r="2288" spans="1:13" x14ac:dyDescent="0.25">
      <c r="A2288" s="96"/>
      <c r="B2288" s="96"/>
      <c r="C2288" s="96"/>
      <c r="D2288" s="95"/>
      <c r="E2288" s="96"/>
      <c r="F2288" s="96"/>
      <c r="G2288" s="96"/>
      <c r="H2288" s="96"/>
      <c r="I2288" s="96"/>
      <c r="J2288" s="104"/>
      <c r="K2288" s="104"/>
      <c r="L2288" s="104"/>
      <c r="M2288" s="104"/>
    </row>
    <row r="2289" spans="1:13" x14ac:dyDescent="0.25">
      <c r="A2289" s="96"/>
      <c r="B2289" s="96"/>
      <c r="C2289" s="96"/>
      <c r="D2289" s="95"/>
      <c r="E2289" s="96"/>
      <c r="F2289" s="96"/>
      <c r="G2289" s="96"/>
      <c r="H2289" s="96"/>
      <c r="I2289" s="96"/>
      <c r="J2289" s="104"/>
      <c r="K2289" s="104"/>
      <c r="L2289" s="104"/>
      <c r="M2289" s="104"/>
    </row>
    <row r="2290" spans="1:13" x14ac:dyDescent="0.25">
      <c r="A2290" s="96"/>
      <c r="B2290" s="96"/>
      <c r="C2290" s="96"/>
      <c r="D2290" s="95"/>
      <c r="E2290" s="96"/>
      <c r="F2290" s="96"/>
      <c r="G2290" s="96"/>
      <c r="H2290" s="96"/>
      <c r="I2290" s="96"/>
      <c r="J2290" s="104"/>
      <c r="K2290" s="104"/>
      <c r="L2290" s="104"/>
      <c r="M2290" s="104"/>
    </row>
    <row r="2291" spans="1:13" x14ac:dyDescent="0.25">
      <c r="A2291" s="96"/>
      <c r="B2291" s="96"/>
      <c r="C2291" s="96"/>
      <c r="D2291" s="95"/>
      <c r="E2291" s="96"/>
      <c r="F2291" s="96"/>
      <c r="G2291" s="96"/>
      <c r="H2291" s="96"/>
      <c r="I2291" s="96"/>
      <c r="J2291" s="104"/>
      <c r="K2291" s="104"/>
      <c r="L2291" s="104"/>
      <c r="M2291" s="104"/>
    </row>
    <row r="2292" spans="1:13" x14ac:dyDescent="0.25">
      <c r="A2292" s="96"/>
      <c r="B2292" s="96"/>
      <c r="C2292" s="96"/>
      <c r="D2292" s="95"/>
      <c r="E2292" s="96"/>
      <c r="F2292" s="96"/>
      <c r="G2292" s="96"/>
      <c r="H2292" s="96"/>
      <c r="I2292" s="96"/>
      <c r="J2292" s="104"/>
      <c r="K2292" s="104"/>
      <c r="L2292" s="104"/>
      <c r="M2292" s="104"/>
    </row>
    <row r="2293" spans="1:13" x14ac:dyDescent="0.25">
      <c r="A2293" s="96"/>
      <c r="B2293" s="96"/>
      <c r="C2293" s="96"/>
      <c r="D2293" s="95"/>
      <c r="E2293" s="96"/>
      <c r="F2293" s="96"/>
      <c r="G2293" s="96"/>
      <c r="H2293" s="96"/>
      <c r="I2293" s="96"/>
      <c r="J2293" s="104"/>
      <c r="K2293" s="104"/>
      <c r="L2293" s="104"/>
      <c r="M2293" s="104"/>
    </row>
    <row r="2294" spans="1:13" x14ac:dyDescent="0.25">
      <c r="A2294" s="96"/>
      <c r="B2294" s="96"/>
      <c r="C2294" s="96"/>
      <c r="D2294" s="95"/>
      <c r="E2294" s="96"/>
      <c r="F2294" s="96"/>
      <c r="G2294" s="96"/>
      <c r="H2294" s="96"/>
      <c r="I2294" s="96"/>
      <c r="J2294" s="104"/>
      <c r="K2294" s="104"/>
      <c r="L2294" s="104"/>
      <c r="M2294" s="104"/>
    </row>
    <row r="2295" spans="1:13" x14ac:dyDescent="0.25">
      <c r="A2295" s="96"/>
      <c r="B2295" s="96"/>
      <c r="C2295" s="96"/>
      <c r="D2295" s="95"/>
      <c r="E2295" s="96"/>
      <c r="F2295" s="96"/>
      <c r="G2295" s="96"/>
      <c r="H2295" s="96"/>
      <c r="I2295" s="96"/>
      <c r="J2295" s="104"/>
      <c r="K2295" s="104"/>
      <c r="L2295" s="104"/>
      <c r="M2295" s="104"/>
    </row>
    <row r="2296" spans="1:13" x14ac:dyDescent="0.25">
      <c r="A2296" s="96"/>
      <c r="B2296" s="96"/>
      <c r="C2296" s="96"/>
      <c r="D2296" s="95"/>
      <c r="E2296" s="96"/>
      <c r="F2296" s="96"/>
      <c r="G2296" s="96"/>
      <c r="H2296" s="96"/>
      <c r="I2296" s="96"/>
      <c r="J2296" s="104"/>
      <c r="K2296" s="104"/>
      <c r="L2296" s="104"/>
      <c r="M2296" s="104"/>
    </row>
    <row r="2297" spans="1:13" x14ac:dyDescent="0.25">
      <c r="A2297" s="96"/>
      <c r="B2297" s="96"/>
      <c r="C2297" s="96"/>
      <c r="D2297" s="95"/>
      <c r="E2297" s="96"/>
      <c r="F2297" s="96"/>
      <c r="G2297" s="96"/>
      <c r="H2297" s="96"/>
      <c r="I2297" s="96"/>
      <c r="J2297" s="104"/>
      <c r="K2297" s="104"/>
      <c r="L2297" s="104"/>
      <c r="M2297" s="104"/>
    </row>
    <row r="2298" spans="1:13" x14ac:dyDescent="0.25">
      <c r="A2298" s="96"/>
      <c r="B2298" s="96"/>
      <c r="C2298" s="96"/>
      <c r="D2298" s="95"/>
      <c r="E2298" s="96"/>
      <c r="F2298" s="96"/>
      <c r="G2298" s="96"/>
      <c r="H2298" s="96"/>
      <c r="I2298" s="96"/>
      <c r="J2298" s="104"/>
      <c r="K2298" s="104"/>
      <c r="L2298" s="104"/>
      <c r="M2298" s="104"/>
    </row>
    <row r="2299" spans="1:13" x14ac:dyDescent="0.25">
      <c r="A2299" s="96"/>
      <c r="B2299" s="96"/>
      <c r="C2299" s="96"/>
      <c r="D2299" s="95"/>
      <c r="E2299" s="96"/>
      <c r="F2299" s="96"/>
      <c r="G2299" s="96"/>
      <c r="H2299" s="96"/>
      <c r="I2299" s="96"/>
      <c r="J2299" s="104"/>
      <c r="K2299" s="104"/>
      <c r="L2299" s="104"/>
      <c r="M2299" s="104"/>
    </row>
    <row r="2300" spans="1:13" x14ac:dyDescent="0.25">
      <c r="A2300" s="96"/>
      <c r="B2300" s="96"/>
      <c r="C2300" s="96"/>
      <c r="D2300" s="95"/>
      <c r="E2300" s="96"/>
      <c r="F2300" s="96"/>
      <c r="G2300" s="96"/>
      <c r="H2300" s="96"/>
      <c r="I2300" s="96"/>
      <c r="J2300" s="104"/>
      <c r="K2300" s="104"/>
      <c r="L2300" s="104"/>
      <c r="M2300" s="104"/>
    </row>
    <row r="2301" spans="1:13" x14ac:dyDescent="0.25">
      <c r="A2301" s="96"/>
      <c r="B2301" s="96"/>
      <c r="C2301" s="96"/>
      <c r="D2301" s="95"/>
      <c r="E2301" s="96"/>
      <c r="F2301" s="96"/>
      <c r="G2301" s="96"/>
      <c r="H2301" s="96"/>
      <c r="I2301" s="96"/>
      <c r="J2301" s="104"/>
      <c r="K2301" s="104"/>
      <c r="L2301" s="104"/>
      <c r="M2301" s="104"/>
    </row>
    <row r="2302" spans="1:13" x14ac:dyDescent="0.25">
      <c r="A2302" s="96"/>
      <c r="B2302" s="96"/>
      <c r="C2302" s="96"/>
      <c r="D2302" s="95"/>
      <c r="E2302" s="96"/>
      <c r="F2302" s="96"/>
      <c r="G2302" s="96"/>
      <c r="H2302" s="96"/>
      <c r="I2302" s="96"/>
      <c r="J2302" s="104"/>
      <c r="K2302" s="104"/>
      <c r="L2302" s="104"/>
      <c r="M2302" s="104"/>
    </row>
    <row r="2303" spans="1:13" x14ac:dyDescent="0.25">
      <c r="A2303" s="96"/>
      <c r="B2303" s="96"/>
      <c r="C2303" s="96"/>
      <c r="D2303" s="95"/>
      <c r="E2303" s="96"/>
      <c r="F2303" s="96"/>
      <c r="G2303" s="96"/>
      <c r="H2303" s="96"/>
      <c r="I2303" s="96"/>
      <c r="J2303" s="104"/>
      <c r="K2303" s="104"/>
      <c r="L2303" s="104"/>
      <c r="M2303" s="104"/>
    </row>
    <row r="2304" spans="1:13" x14ac:dyDescent="0.25">
      <c r="A2304" s="96"/>
      <c r="B2304" s="96"/>
      <c r="C2304" s="96"/>
      <c r="D2304" s="95"/>
      <c r="E2304" s="96"/>
      <c r="F2304" s="96"/>
      <c r="G2304" s="96"/>
      <c r="H2304" s="96"/>
      <c r="I2304" s="96"/>
      <c r="J2304" s="104"/>
      <c r="K2304" s="104"/>
      <c r="L2304" s="104"/>
      <c r="M2304" s="104"/>
    </row>
    <row r="2305" spans="1:13" x14ac:dyDescent="0.25">
      <c r="A2305" s="96"/>
      <c r="B2305" s="96"/>
      <c r="C2305" s="96"/>
      <c r="D2305" s="95"/>
      <c r="E2305" s="96"/>
      <c r="F2305" s="96"/>
      <c r="G2305" s="96"/>
      <c r="H2305" s="96"/>
      <c r="I2305" s="96"/>
      <c r="J2305" s="104"/>
      <c r="K2305" s="104"/>
      <c r="L2305" s="104"/>
      <c r="M2305" s="104"/>
    </row>
    <row r="2306" spans="1:13" x14ac:dyDescent="0.25">
      <c r="A2306" s="96"/>
      <c r="B2306" s="96"/>
      <c r="C2306" s="96"/>
      <c r="D2306" s="95"/>
      <c r="E2306" s="96"/>
      <c r="F2306" s="96"/>
      <c r="G2306" s="96"/>
      <c r="H2306" s="96"/>
      <c r="I2306" s="96"/>
      <c r="J2306" s="104"/>
      <c r="K2306" s="104"/>
      <c r="L2306" s="104"/>
      <c r="M2306" s="104"/>
    </row>
    <row r="2307" spans="1:13" x14ac:dyDescent="0.25">
      <c r="A2307" s="96"/>
      <c r="B2307" s="96"/>
      <c r="C2307" s="96"/>
      <c r="D2307" s="95"/>
      <c r="E2307" s="96"/>
      <c r="F2307" s="96"/>
      <c r="G2307" s="96"/>
      <c r="H2307" s="96"/>
      <c r="I2307" s="96"/>
      <c r="J2307" s="104"/>
      <c r="K2307" s="104"/>
      <c r="L2307" s="104"/>
      <c r="M2307" s="104"/>
    </row>
    <row r="2308" spans="1:13" x14ac:dyDescent="0.25">
      <c r="A2308" s="96"/>
      <c r="B2308" s="96"/>
      <c r="C2308" s="96"/>
      <c r="D2308" s="95"/>
      <c r="E2308" s="96"/>
      <c r="F2308" s="96"/>
      <c r="G2308" s="96"/>
      <c r="H2308" s="96"/>
      <c r="I2308" s="96"/>
      <c r="J2308" s="104"/>
      <c r="K2308" s="104"/>
      <c r="L2308" s="104"/>
      <c r="M2308" s="104"/>
    </row>
    <row r="2309" spans="1:13" x14ac:dyDescent="0.25">
      <c r="A2309" s="96"/>
      <c r="B2309" s="96"/>
      <c r="C2309" s="96"/>
      <c r="D2309" s="95"/>
      <c r="E2309" s="96"/>
      <c r="F2309" s="96"/>
      <c r="G2309" s="96"/>
      <c r="H2309" s="96"/>
      <c r="I2309" s="96"/>
      <c r="J2309" s="104"/>
      <c r="K2309" s="104"/>
      <c r="L2309" s="104"/>
      <c r="M2309" s="104"/>
    </row>
    <row r="2310" spans="1:13" x14ac:dyDescent="0.25">
      <c r="A2310" s="96"/>
      <c r="B2310" s="96"/>
      <c r="C2310" s="96"/>
      <c r="D2310" s="95"/>
      <c r="E2310" s="96"/>
      <c r="F2310" s="96"/>
      <c r="G2310" s="96"/>
      <c r="H2310" s="96"/>
      <c r="I2310" s="96"/>
      <c r="J2310" s="104"/>
      <c r="K2310" s="104"/>
      <c r="L2310" s="104"/>
      <c r="M2310" s="104"/>
    </row>
    <row r="2311" spans="1:13" x14ac:dyDescent="0.25">
      <c r="A2311" s="96"/>
      <c r="B2311" s="96"/>
      <c r="C2311" s="96"/>
      <c r="D2311" s="95"/>
      <c r="E2311" s="96"/>
      <c r="F2311" s="96"/>
      <c r="G2311" s="96"/>
      <c r="H2311" s="96"/>
      <c r="I2311" s="96"/>
      <c r="J2311" s="104"/>
      <c r="K2311" s="104"/>
      <c r="L2311" s="104"/>
      <c r="M2311" s="104"/>
    </row>
    <row r="2312" spans="1:13" x14ac:dyDescent="0.25">
      <c r="A2312" s="96"/>
      <c r="B2312" s="96"/>
      <c r="C2312" s="96"/>
      <c r="D2312" s="95"/>
      <c r="E2312" s="96"/>
      <c r="F2312" s="96"/>
      <c r="G2312" s="96"/>
      <c r="H2312" s="96"/>
      <c r="I2312" s="96"/>
      <c r="J2312" s="104"/>
      <c r="K2312" s="104"/>
      <c r="L2312" s="104"/>
      <c r="M2312" s="104"/>
    </row>
    <row r="2313" spans="1:13" x14ac:dyDescent="0.25">
      <c r="A2313" s="96"/>
      <c r="B2313" s="96"/>
      <c r="C2313" s="96"/>
      <c r="D2313" s="95"/>
      <c r="E2313" s="96"/>
      <c r="F2313" s="96"/>
      <c r="G2313" s="96"/>
      <c r="H2313" s="96"/>
      <c r="I2313" s="96"/>
      <c r="J2313" s="104"/>
      <c r="K2313" s="104"/>
      <c r="L2313" s="104"/>
      <c r="M2313" s="104"/>
    </row>
    <row r="2314" spans="1:13" x14ac:dyDescent="0.25">
      <c r="A2314" s="96"/>
      <c r="B2314" s="96"/>
      <c r="C2314" s="96"/>
      <c r="D2314" s="95"/>
      <c r="E2314" s="96"/>
      <c r="F2314" s="96"/>
      <c r="G2314" s="96"/>
      <c r="H2314" s="96"/>
      <c r="I2314" s="96"/>
      <c r="J2314" s="104"/>
      <c r="K2314" s="104"/>
      <c r="L2314" s="104"/>
      <c r="M2314" s="104"/>
    </row>
    <row r="2315" spans="1:13" x14ac:dyDescent="0.25">
      <c r="A2315" s="96"/>
      <c r="B2315" s="96"/>
      <c r="C2315" s="96"/>
      <c r="D2315" s="95"/>
      <c r="E2315" s="96"/>
      <c r="F2315" s="96"/>
      <c r="G2315" s="96"/>
      <c r="H2315" s="96"/>
      <c r="I2315" s="96"/>
      <c r="J2315" s="104"/>
      <c r="K2315" s="104"/>
      <c r="L2315" s="104"/>
      <c r="M2315" s="104"/>
    </row>
    <row r="2316" spans="1:13" x14ac:dyDescent="0.25">
      <c r="A2316" s="96"/>
      <c r="B2316" s="96"/>
      <c r="C2316" s="96"/>
      <c r="D2316" s="95"/>
      <c r="E2316" s="96"/>
      <c r="F2316" s="96"/>
      <c r="G2316" s="96"/>
      <c r="H2316" s="96"/>
      <c r="I2316" s="96"/>
      <c r="J2316" s="104"/>
      <c r="K2316" s="104"/>
      <c r="L2316" s="104"/>
      <c r="M2316" s="104"/>
    </row>
    <row r="2317" spans="1:13" x14ac:dyDescent="0.25">
      <c r="A2317" s="96"/>
      <c r="B2317" s="96"/>
      <c r="C2317" s="96"/>
      <c r="D2317" s="95"/>
      <c r="E2317" s="96"/>
      <c r="F2317" s="96"/>
      <c r="G2317" s="96"/>
      <c r="H2317" s="96"/>
      <c r="I2317" s="96"/>
      <c r="J2317" s="104"/>
      <c r="K2317" s="104"/>
      <c r="L2317" s="104"/>
      <c r="M2317" s="104"/>
    </row>
    <row r="2318" spans="1:13" x14ac:dyDescent="0.25">
      <c r="A2318" s="96"/>
      <c r="B2318" s="96"/>
      <c r="C2318" s="96"/>
      <c r="D2318" s="95"/>
      <c r="E2318" s="96"/>
      <c r="F2318" s="96"/>
      <c r="G2318" s="96"/>
      <c r="H2318" s="96"/>
      <c r="I2318" s="96"/>
      <c r="J2318" s="104"/>
      <c r="K2318" s="104"/>
      <c r="L2318" s="104"/>
      <c r="M2318" s="104"/>
    </row>
    <row r="2319" spans="1:13" x14ac:dyDescent="0.25">
      <c r="A2319" s="96"/>
      <c r="B2319" s="96"/>
      <c r="C2319" s="96"/>
      <c r="D2319" s="95"/>
      <c r="E2319" s="96"/>
      <c r="F2319" s="96"/>
      <c r="G2319" s="96"/>
      <c r="H2319" s="96"/>
      <c r="I2319" s="96"/>
      <c r="J2319" s="104"/>
      <c r="K2319" s="104"/>
      <c r="L2319" s="104"/>
      <c r="M2319" s="104"/>
    </row>
    <row r="2320" spans="1:13" x14ac:dyDescent="0.25">
      <c r="A2320" s="96"/>
      <c r="B2320" s="96"/>
      <c r="C2320" s="96"/>
      <c r="D2320" s="95"/>
      <c r="E2320" s="96"/>
      <c r="F2320" s="96"/>
      <c r="G2320" s="96"/>
      <c r="H2320" s="96"/>
      <c r="I2320" s="96"/>
      <c r="J2320" s="104"/>
      <c r="K2320" s="104"/>
      <c r="L2320" s="104"/>
      <c r="M2320" s="104"/>
    </row>
    <row r="2321" spans="1:13" x14ac:dyDescent="0.25">
      <c r="A2321" s="96"/>
      <c r="B2321" s="96"/>
      <c r="C2321" s="96"/>
      <c r="D2321" s="95"/>
      <c r="E2321" s="96"/>
      <c r="F2321" s="96"/>
      <c r="G2321" s="96"/>
      <c r="H2321" s="96"/>
      <c r="I2321" s="96"/>
      <c r="J2321" s="104"/>
      <c r="K2321" s="104"/>
      <c r="L2321" s="104"/>
      <c r="M2321" s="104"/>
    </row>
    <row r="2322" spans="1:13" x14ac:dyDescent="0.25">
      <c r="A2322" s="96"/>
      <c r="B2322" s="96"/>
      <c r="C2322" s="96"/>
      <c r="D2322" s="95"/>
      <c r="E2322" s="96"/>
      <c r="F2322" s="96"/>
      <c r="G2322" s="96"/>
      <c r="H2322" s="96"/>
      <c r="I2322" s="96"/>
      <c r="J2322" s="104"/>
      <c r="K2322" s="104"/>
      <c r="L2322" s="104"/>
      <c r="M2322" s="104"/>
    </row>
    <row r="2323" spans="1:13" x14ac:dyDescent="0.25">
      <c r="A2323" s="96"/>
      <c r="B2323" s="96"/>
      <c r="C2323" s="96"/>
      <c r="D2323" s="95"/>
      <c r="E2323" s="96"/>
      <c r="F2323" s="96"/>
      <c r="G2323" s="96"/>
      <c r="H2323" s="96"/>
      <c r="I2323" s="96"/>
      <c r="J2323" s="104"/>
      <c r="K2323" s="104"/>
      <c r="L2323" s="104"/>
      <c r="M2323" s="104"/>
    </row>
    <row r="2324" spans="1:13" x14ac:dyDescent="0.25">
      <c r="A2324" s="96"/>
      <c r="B2324" s="96"/>
      <c r="C2324" s="96"/>
      <c r="D2324" s="95"/>
      <c r="E2324" s="96"/>
      <c r="F2324" s="96"/>
      <c r="G2324" s="96"/>
      <c r="H2324" s="96"/>
      <c r="I2324" s="96"/>
      <c r="J2324" s="104"/>
      <c r="K2324" s="104"/>
      <c r="L2324" s="104"/>
      <c r="M2324" s="104"/>
    </row>
    <row r="2325" spans="1:13" x14ac:dyDescent="0.25">
      <c r="A2325" s="96"/>
      <c r="B2325" s="96"/>
      <c r="C2325" s="96"/>
      <c r="D2325" s="95"/>
      <c r="E2325" s="96"/>
      <c r="F2325" s="96"/>
      <c r="G2325" s="96"/>
      <c r="H2325" s="96"/>
      <c r="I2325" s="96"/>
      <c r="J2325" s="104"/>
      <c r="K2325" s="104"/>
      <c r="L2325" s="104"/>
      <c r="M2325" s="104"/>
    </row>
    <row r="2326" spans="1:13" x14ac:dyDescent="0.25">
      <c r="A2326" s="96"/>
      <c r="B2326" s="96"/>
      <c r="C2326" s="96"/>
      <c r="D2326" s="95"/>
      <c r="E2326" s="96"/>
      <c r="F2326" s="96"/>
      <c r="G2326" s="96"/>
      <c r="H2326" s="96"/>
      <c r="I2326" s="96"/>
      <c r="J2326" s="104"/>
      <c r="K2326" s="104"/>
      <c r="L2326" s="104"/>
      <c r="M2326" s="104"/>
    </row>
    <row r="2327" spans="1:13" x14ac:dyDescent="0.25">
      <c r="A2327" s="96"/>
      <c r="B2327" s="96"/>
      <c r="C2327" s="96"/>
      <c r="D2327" s="95"/>
      <c r="E2327" s="96"/>
      <c r="F2327" s="96"/>
      <c r="G2327" s="96"/>
      <c r="H2327" s="96"/>
      <c r="I2327" s="96"/>
      <c r="J2327" s="104"/>
      <c r="K2327" s="104"/>
      <c r="L2327" s="104"/>
      <c r="M2327" s="104"/>
    </row>
    <row r="2328" spans="1:13" x14ac:dyDescent="0.25">
      <c r="A2328" s="96"/>
      <c r="B2328" s="96"/>
      <c r="C2328" s="96"/>
      <c r="D2328" s="95"/>
      <c r="E2328" s="96"/>
      <c r="F2328" s="96"/>
      <c r="G2328" s="96"/>
      <c r="H2328" s="96"/>
      <c r="I2328" s="96"/>
      <c r="J2328" s="104"/>
      <c r="K2328" s="104"/>
      <c r="L2328" s="104"/>
      <c r="M2328" s="104"/>
    </row>
    <row r="2329" spans="1:13" x14ac:dyDescent="0.25">
      <c r="A2329" s="96"/>
      <c r="B2329" s="96"/>
      <c r="C2329" s="96"/>
      <c r="D2329" s="95"/>
      <c r="E2329" s="96"/>
      <c r="F2329" s="96"/>
      <c r="G2329" s="96"/>
      <c r="H2329" s="96"/>
      <c r="I2329" s="96"/>
      <c r="J2329" s="104"/>
      <c r="K2329" s="104"/>
      <c r="L2329" s="104"/>
      <c r="M2329" s="104"/>
    </row>
    <row r="2330" spans="1:13" x14ac:dyDescent="0.25">
      <c r="A2330" s="96"/>
      <c r="B2330" s="96"/>
      <c r="C2330" s="96"/>
      <c r="D2330" s="95"/>
      <c r="E2330" s="96"/>
      <c r="F2330" s="96"/>
      <c r="G2330" s="96"/>
      <c r="H2330" s="96"/>
      <c r="I2330" s="96"/>
      <c r="J2330" s="104"/>
      <c r="K2330" s="104"/>
      <c r="L2330" s="104"/>
      <c r="M2330" s="104"/>
    </row>
    <row r="2331" spans="1:13" x14ac:dyDescent="0.25">
      <c r="A2331" s="96"/>
      <c r="B2331" s="96"/>
      <c r="C2331" s="96"/>
      <c r="D2331" s="95"/>
      <c r="E2331" s="96"/>
      <c r="F2331" s="96"/>
      <c r="G2331" s="96"/>
      <c r="H2331" s="96"/>
      <c r="I2331" s="96"/>
      <c r="J2331" s="104"/>
      <c r="K2331" s="104"/>
      <c r="L2331" s="104"/>
      <c r="M2331" s="104"/>
    </row>
    <row r="2332" spans="1:13" x14ac:dyDescent="0.25">
      <c r="A2332" s="96"/>
      <c r="B2332" s="96"/>
      <c r="C2332" s="96"/>
      <c r="D2332" s="95"/>
      <c r="E2332" s="96"/>
      <c r="F2332" s="96"/>
      <c r="G2332" s="96"/>
      <c r="H2332" s="96"/>
      <c r="I2332" s="96"/>
      <c r="J2332" s="104"/>
      <c r="K2332" s="104"/>
      <c r="L2332" s="104"/>
      <c r="M2332" s="104"/>
    </row>
    <row r="2333" spans="1:13" x14ac:dyDescent="0.25">
      <c r="A2333" s="96"/>
      <c r="B2333" s="96"/>
      <c r="C2333" s="96"/>
      <c r="D2333" s="95"/>
      <c r="E2333" s="96"/>
      <c r="F2333" s="96"/>
      <c r="G2333" s="96"/>
      <c r="H2333" s="96"/>
      <c r="I2333" s="96"/>
      <c r="J2333" s="104"/>
      <c r="K2333" s="104"/>
      <c r="L2333" s="104"/>
      <c r="M2333" s="104"/>
    </row>
    <row r="2334" spans="1:13" x14ac:dyDescent="0.25">
      <c r="A2334" s="96"/>
      <c r="B2334" s="96"/>
      <c r="C2334" s="96"/>
      <c r="D2334" s="95"/>
      <c r="E2334" s="96"/>
      <c r="F2334" s="96"/>
      <c r="G2334" s="96"/>
      <c r="H2334" s="96"/>
      <c r="I2334" s="96"/>
      <c r="J2334" s="104"/>
      <c r="K2334" s="104"/>
      <c r="L2334" s="104"/>
      <c r="M2334" s="104"/>
    </row>
    <row r="2335" spans="1:13" x14ac:dyDescent="0.25">
      <c r="A2335" s="96"/>
      <c r="B2335" s="96"/>
      <c r="C2335" s="96"/>
      <c r="D2335" s="95"/>
      <c r="E2335" s="96"/>
      <c r="F2335" s="96"/>
      <c r="G2335" s="96"/>
      <c r="H2335" s="96"/>
      <c r="I2335" s="96"/>
      <c r="J2335" s="104"/>
      <c r="K2335" s="104"/>
      <c r="L2335" s="104"/>
      <c r="M2335" s="104"/>
    </row>
    <row r="2336" spans="1:13" x14ac:dyDescent="0.25">
      <c r="A2336" s="96"/>
      <c r="B2336" s="96"/>
      <c r="C2336" s="96"/>
      <c r="D2336" s="95"/>
      <c r="E2336" s="96"/>
      <c r="F2336" s="96"/>
      <c r="G2336" s="96"/>
      <c r="H2336" s="96"/>
      <c r="I2336" s="96"/>
      <c r="J2336" s="104"/>
      <c r="K2336" s="104"/>
      <c r="L2336" s="104"/>
      <c r="M2336" s="104"/>
    </row>
    <row r="2337" spans="1:13" x14ac:dyDescent="0.25">
      <c r="A2337" s="96"/>
      <c r="B2337" s="96"/>
      <c r="C2337" s="96"/>
      <c r="D2337" s="95"/>
      <c r="E2337" s="96"/>
      <c r="F2337" s="96"/>
      <c r="G2337" s="96"/>
      <c r="H2337" s="96"/>
      <c r="I2337" s="96"/>
      <c r="J2337" s="104"/>
      <c r="K2337" s="104"/>
      <c r="L2337" s="104"/>
      <c r="M2337" s="104"/>
    </row>
    <row r="2338" spans="1:13" x14ac:dyDescent="0.25">
      <c r="A2338" s="96"/>
      <c r="B2338" s="96"/>
      <c r="C2338" s="96"/>
      <c r="D2338" s="95"/>
      <c r="E2338" s="96"/>
      <c r="F2338" s="96"/>
      <c r="G2338" s="96"/>
      <c r="H2338" s="96"/>
      <c r="I2338" s="96"/>
      <c r="J2338" s="104"/>
      <c r="K2338" s="104"/>
      <c r="L2338" s="104"/>
      <c r="M2338" s="104"/>
    </row>
    <row r="2339" spans="1:13" x14ac:dyDescent="0.25">
      <c r="A2339" s="96"/>
      <c r="B2339" s="96"/>
      <c r="C2339" s="96"/>
      <c r="D2339" s="95"/>
      <c r="E2339" s="96"/>
      <c r="F2339" s="96"/>
      <c r="G2339" s="96"/>
      <c r="H2339" s="96"/>
      <c r="I2339" s="96"/>
      <c r="J2339" s="104"/>
      <c r="K2339" s="104"/>
      <c r="L2339" s="104"/>
      <c r="M2339" s="104"/>
    </row>
    <row r="2340" spans="1:13" x14ac:dyDescent="0.25">
      <c r="A2340" s="96"/>
      <c r="B2340" s="96"/>
      <c r="C2340" s="96"/>
      <c r="D2340" s="95"/>
      <c r="E2340" s="96"/>
      <c r="F2340" s="96"/>
      <c r="G2340" s="96"/>
      <c r="H2340" s="96"/>
      <c r="I2340" s="96"/>
      <c r="J2340" s="104"/>
      <c r="K2340" s="104"/>
      <c r="L2340" s="104"/>
      <c r="M2340" s="104"/>
    </row>
    <row r="2341" spans="1:13" x14ac:dyDescent="0.25">
      <c r="A2341" s="96"/>
      <c r="B2341" s="96"/>
      <c r="C2341" s="96"/>
      <c r="D2341" s="95"/>
      <c r="E2341" s="96"/>
      <c r="F2341" s="96"/>
      <c r="G2341" s="96"/>
      <c r="H2341" s="96"/>
      <c r="I2341" s="96"/>
      <c r="J2341" s="104"/>
      <c r="K2341" s="104"/>
      <c r="L2341" s="104"/>
      <c r="M2341" s="104"/>
    </row>
    <row r="2342" spans="1:13" x14ac:dyDescent="0.25">
      <c r="A2342" s="96"/>
      <c r="B2342" s="96"/>
      <c r="C2342" s="96"/>
      <c r="D2342" s="95"/>
      <c r="E2342" s="96"/>
      <c r="F2342" s="96"/>
      <c r="G2342" s="96"/>
      <c r="H2342" s="96"/>
      <c r="I2342" s="96"/>
      <c r="J2342" s="104"/>
      <c r="K2342" s="104"/>
      <c r="L2342" s="104"/>
      <c r="M2342" s="104"/>
    </row>
    <row r="2343" spans="1:13" x14ac:dyDescent="0.25">
      <c r="A2343" s="96"/>
      <c r="B2343" s="96"/>
      <c r="C2343" s="96"/>
      <c r="D2343" s="95"/>
      <c r="E2343" s="96"/>
      <c r="F2343" s="96"/>
      <c r="G2343" s="96"/>
      <c r="H2343" s="96"/>
      <c r="I2343" s="96"/>
      <c r="J2343" s="104"/>
      <c r="K2343" s="104"/>
      <c r="L2343" s="104"/>
      <c r="M2343" s="104"/>
    </row>
    <row r="2344" spans="1:13" x14ac:dyDescent="0.25">
      <c r="A2344" s="96"/>
      <c r="B2344" s="96"/>
      <c r="C2344" s="96"/>
      <c r="D2344" s="95"/>
      <c r="E2344" s="96"/>
      <c r="F2344" s="96"/>
      <c r="G2344" s="96"/>
      <c r="H2344" s="96"/>
      <c r="I2344" s="96"/>
      <c r="J2344" s="104"/>
      <c r="K2344" s="104"/>
      <c r="L2344" s="104"/>
      <c r="M2344" s="104"/>
    </row>
    <row r="2345" spans="1:13" x14ac:dyDescent="0.25">
      <c r="A2345" s="96"/>
      <c r="B2345" s="96"/>
      <c r="C2345" s="96"/>
      <c r="D2345" s="95"/>
      <c r="E2345" s="96"/>
      <c r="F2345" s="96"/>
      <c r="G2345" s="96"/>
      <c r="H2345" s="96"/>
      <c r="I2345" s="96"/>
      <c r="J2345" s="104"/>
      <c r="K2345" s="104"/>
      <c r="L2345" s="104"/>
      <c r="M2345" s="104"/>
    </row>
    <row r="2346" spans="1:13" x14ac:dyDescent="0.25">
      <c r="A2346" s="96"/>
      <c r="B2346" s="96"/>
      <c r="C2346" s="96"/>
      <c r="D2346" s="95"/>
      <c r="E2346" s="96"/>
      <c r="F2346" s="96"/>
      <c r="G2346" s="96"/>
      <c r="H2346" s="96"/>
      <c r="I2346" s="96"/>
      <c r="J2346" s="104"/>
      <c r="K2346" s="104"/>
      <c r="L2346" s="104"/>
      <c r="M2346" s="104"/>
    </row>
    <row r="2347" spans="1:13" x14ac:dyDescent="0.25">
      <c r="A2347" s="96"/>
      <c r="B2347" s="96"/>
      <c r="C2347" s="96"/>
      <c r="D2347" s="95"/>
      <c r="E2347" s="96"/>
      <c r="F2347" s="96"/>
      <c r="G2347" s="96"/>
      <c r="H2347" s="96"/>
      <c r="I2347" s="96"/>
      <c r="J2347" s="104"/>
      <c r="K2347" s="104"/>
      <c r="L2347" s="104"/>
      <c r="M2347" s="104"/>
    </row>
    <row r="2348" spans="1:13" x14ac:dyDescent="0.25">
      <c r="A2348" s="96"/>
      <c r="B2348" s="96"/>
      <c r="C2348" s="96"/>
      <c r="D2348" s="95"/>
      <c r="E2348" s="96"/>
      <c r="F2348" s="96"/>
      <c r="G2348" s="96"/>
      <c r="H2348" s="96"/>
      <c r="I2348" s="96"/>
      <c r="J2348" s="104"/>
      <c r="K2348" s="104"/>
      <c r="L2348" s="104"/>
      <c r="M2348" s="104"/>
    </row>
    <row r="2349" spans="1:13" x14ac:dyDescent="0.25">
      <c r="A2349" s="96"/>
      <c r="B2349" s="96"/>
      <c r="C2349" s="96"/>
      <c r="D2349" s="95"/>
      <c r="E2349" s="96"/>
      <c r="F2349" s="96"/>
      <c r="G2349" s="96"/>
      <c r="H2349" s="96"/>
      <c r="I2349" s="96"/>
      <c r="J2349" s="104"/>
      <c r="K2349" s="104"/>
      <c r="L2349" s="104"/>
      <c r="M2349" s="104"/>
    </row>
    <row r="2350" spans="1:13" x14ac:dyDescent="0.25">
      <c r="A2350" s="96"/>
      <c r="B2350" s="96"/>
      <c r="C2350" s="96"/>
      <c r="D2350" s="95"/>
      <c r="E2350" s="96"/>
      <c r="F2350" s="96"/>
      <c r="G2350" s="96"/>
      <c r="H2350" s="96"/>
      <c r="I2350" s="96"/>
      <c r="J2350" s="104"/>
      <c r="K2350" s="104"/>
      <c r="L2350" s="104"/>
      <c r="M2350" s="104"/>
    </row>
    <row r="2351" spans="1:13" x14ac:dyDescent="0.25">
      <c r="A2351" s="96"/>
      <c r="B2351" s="96"/>
      <c r="C2351" s="96"/>
      <c r="D2351" s="95"/>
      <c r="E2351" s="96"/>
      <c r="F2351" s="96"/>
      <c r="G2351" s="96"/>
      <c r="H2351" s="96"/>
      <c r="I2351" s="96"/>
      <c r="J2351" s="104"/>
      <c r="K2351" s="104"/>
      <c r="L2351" s="104"/>
      <c r="M2351" s="104"/>
    </row>
    <row r="2352" spans="1:13" x14ac:dyDescent="0.25">
      <c r="A2352" s="96"/>
      <c r="B2352" s="96"/>
      <c r="C2352" s="96"/>
      <c r="D2352" s="95"/>
      <c r="E2352" s="96"/>
      <c r="F2352" s="96"/>
      <c r="G2352" s="96"/>
      <c r="H2352" s="96"/>
      <c r="I2352" s="96"/>
      <c r="J2352" s="104"/>
      <c r="K2352" s="104"/>
      <c r="L2352" s="104"/>
      <c r="M2352" s="104"/>
    </row>
    <row r="2353" spans="1:13" x14ac:dyDescent="0.25">
      <c r="A2353" s="96"/>
      <c r="B2353" s="96"/>
      <c r="C2353" s="96"/>
      <c r="D2353" s="95"/>
      <c r="E2353" s="96"/>
      <c r="F2353" s="96"/>
      <c r="G2353" s="96"/>
      <c r="H2353" s="96"/>
      <c r="I2353" s="96"/>
      <c r="J2353" s="104"/>
      <c r="K2353" s="104"/>
      <c r="L2353" s="104"/>
      <c r="M2353" s="104"/>
    </row>
    <row r="2354" spans="1:13" x14ac:dyDescent="0.25">
      <c r="A2354" s="96"/>
      <c r="B2354" s="96"/>
      <c r="C2354" s="96"/>
      <c r="D2354" s="95"/>
      <c r="E2354" s="96"/>
      <c r="F2354" s="96"/>
      <c r="G2354" s="96"/>
      <c r="H2354" s="96"/>
      <c r="I2354" s="96"/>
      <c r="J2354" s="104"/>
      <c r="K2354" s="104"/>
      <c r="L2354" s="104"/>
      <c r="M2354" s="104"/>
    </row>
    <row r="2355" spans="1:13" x14ac:dyDescent="0.25">
      <c r="A2355" s="96"/>
      <c r="B2355" s="96"/>
      <c r="C2355" s="96"/>
      <c r="D2355" s="95"/>
      <c r="E2355" s="96"/>
      <c r="F2355" s="96"/>
      <c r="G2355" s="96"/>
      <c r="H2355" s="96"/>
      <c r="I2355" s="96"/>
      <c r="J2355" s="104"/>
      <c r="K2355" s="104"/>
      <c r="L2355" s="104"/>
      <c r="M2355" s="104"/>
    </row>
    <row r="2356" spans="1:13" x14ac:dyDescent="0.25">
      <c r="A2356" s="96"/>
      <c r="B2356" s="96"/>
      <c r="C2356" s="96"/>
      <c r="D2356" s="95"/>
      <c r="E2356" s="96"/>
      <c r="F2356" s="96"/>
      <c r="G2356" s="96"/>
      <c r="H2356" s="96"/>
      <c r="I2356" s="96"/>
      <c r="J2356" s="104"/>
      <c r="K2356" s="104"/>
      <c r="L2356" s="104"/>
      <c r="M2356" s="104"/>
    </row>
    <row r="2357" spans="1:13" x14ac:dyDescent="0.25">
      <c r="A2357" s="96"/>
      <c r="B2357" s="96"/>
      <c r="C2357" s="96"/>
      <c r="D2357" s="95"/>
      <c r="E2357" s="96"/>
      <c r="F2357" s="96"/>
      <c r="G2357" s="96"/>
      <c r="H2357" s="96"/>
      <c r="I2357" s="96"/>
      <c r="J2357" s="104"/>
      <c r="K2357" s="104"/>
      <c r="L2357" s="104"/>
      <c r="M2357" s="104"/>
    </row>
    <row r="2358" spans="1:13" x14ac:dyDescent="0.25">
      <c r="A2358" s="96"/>
      <c r="B2358" s="96"/>
      <c r="C2358" s="96"/>
      <c r="D2358" s="95"/>
      <c r="E2358" s="96"/>
      <c r="F2358" s="96"/>
      <c r="G2358" s="96"/>
      <c r="H2358" s="96"/>
      <c r="I2358" s="96"/>
      <c r="J2358" s="104"/>
      <c r="K2358" s="104"/>
      <c r="L2358" s="104"/>
      <c r="M2358" s="104"/>
    </row>
    <row r="2359" spans="1:13" x14ac:dyDescent="0.25">
      <c r="A2359" s="96"/>
      <c r="B2359" s="96"/>
      <c r="C2359" s="96"/>
      <c r="D2359" s="95"/>
      <c r="E2359" s="96"/>
      <c r="F2359" s="96"/>
      <c r="G2359" s="96"/>
      <c r="H2359" s="96"/>
      <c r="I2359" s="96"/>
      <c r="J2359" s="104"/>
      <c r="K2359" s="104"/>
      <c r="L2359" s="104"/>
      <c r="M2359" s="104"/>
    </row>
    <row r="2360" spans="1:13" x14ac:dyDescent="0.25">
      <c r="A2360" s="96"/>
      <c r="B2360" s="96"/>
      <c r="C2360" s="96"/>
      <c r="D2360" s="95"/>
      <c r="E2360" s="96"/>
      <c r="F2360" s="96"/>
      <c r="G2360" s="96"/>
      <c r="H2360" s="96"/>
      <c r="I2360" s="96"/>
      <c r="J2360" s="104"/>
      <c r="K2360" s="104"/>
      <c r="L2360" s="104"/>
      <c r="M2360" s="104"/>
    </row>
    <row r="2361" spans="1:13" x14ac:dyDescent="0.25">
      <c r="A2361" s="96"/>
      <c r="B2361" s="96"/>
      <c r="C2361" s="96"/>
      <c r="D2361" s="95"/>
      <c r="E2361" s="96"/>
      <c r="F2361" s="96"/>
      <c r="G2361" s="96"/>
      <c r="H2361" s="96"/>
      <c r="I2361" s="96"/>
      <c r="J2361" s="104"/>
      <c r="K2361" s="104"/>
      <c r="L2361" s="104"/>
      <c r="M2361" s="104"/>
    </row>
    <row r="2362" spans="1:13" x14ac:dyDescent="0.25">
      <c r="A2362" s="96"/>
      <c r="B2362" s="96"/>
      <c r="C2362" s="96"/>
      <c r="D2362" s="95"/>
      <c r="E2362" s="96"/>
      <c r="F2362" s="96"/>
      <c r="G2362" s="96"/>
      <c r="H2362" s="96"/>
      <c r="I2362" s="96"/>
      <c r="J2362" s="104"/>
      <c r="K2362" s="104"/>
      <c r="L2362" s="104"/>
      <c r="M2362" s="104"/>
    </row>
    <row r="2363" spans="1:13" x14ac:dyDescent="0.25">
      <c r="A2363" s="96"/>
      <c r="B2363" s="96"/>
      <c r="C2363" s="96"/>
      <c r="D2363" s="95"/>
      <c r="E2363" s="96"/>
      <c r="F2363" s="96"/>
      <c r="G2363" s="96"/>
      <c r="H2363" s="96"/>
      <c r="I2363" s="96"/>
      <c r="J2363" s="104"/>
      <c r="K2363" s="104"/>
      <c r="L2363" s="104"/>
      <c r="M2363" s="104"/>
    </row>
    <row r="2364" spans="1:13" x14ac:dyDescent="0.25">
      <c r="A2364" s="96"/>
      <c r="B2364" s="96"/>
      <c r="C2364" s="96"/>
      <c r="D2364" s="95"/>
      <c r="E2364" s="96"/>
      <c r="F2364" s="96"/>
      <c r="G2364" s="96"/>
      <c r="H2364" s="96"/>
      <c r="I2364" s="96"/>
      <c r="J2364" s="104"/>
      <c r="K2364" s="104"/>
      <c r="L2364" s="104"/>
      <c r="M2364" s="104"/>
    </row>
    <row r="2365" spans="1:13" x14ac:dyDescent="0.25">
      <c r="A2365" s="96"/>
      <c r="B2365" s="96"/>
      <c r="C2365" s="96"/>
      <c r="D2365" s="95"/>
      <c r="E2365" s="96"/>
      <c r="F2365" s="96"/>
      <c r="G2365" s="96"/>
      <c r="H2365" s="96"/>
      <c r="I2365" s="96"/>
      <c r="J2365" s="104"/>
      <c r="K2365" s="104"/>
      <c r="L2365" s="104"/>
      <c r="M2365" s="104"/>
    </row>
    <row r="2366" spans="1:13" x14ac:dyDescent="0.25">
      <c r="A2366" s="96"/>
      <c r="B2366" s="96"/>
      <c r="C2366" s="96"/>
      <c r="D2366" s="95"/>
      <c r="E2366" s="96"/>
      <c r="F2366" s="96"/>
      <c r="G2366" s="96"/>
      <c r="H2366" s="96"/>
      <c r="I2366" s="96"/>
      <c r="J2366" s="104"/>
      <c r="K2366" s="104"/>
      <c r="L2366" s="104"/>
      <c r="M2366" s="104"/>
    </row>
    <row r="2367" spans="1:13" x14ac:dyDescent="0.25">
      <c r="A2367" s="96"/>
      <c r="B2367" s="96"/>
      <c r="C2367" s="96"/>
      <c r="D2367" s="95"/>
      <c r="E2367" s="96"/>
      <c r="F2367" s="96"/>
      <c r="G2367" s="96"/>
      <c r="H2367" s="96"/>
      <c r="I2367" s="96"/>
      <c r="J2367" s="104"/>
      <c r="K2367" s="104"/>
      <c r="L2367" s="104"/>
      <c r="M2367" s="104"/>
    </row>
    <row r="2368" spans="1:13" x14ac:dyDescent="0.25">
      <c r="A2368" s="96"/>
      <c r="B2368" s="96"/>
      <c r="C2368" s="96"/>
      <c r="D2368" s="95"/>
      <c r="E2368" s="96"/>
      <c r="F2368" s="96"/>
      <c r="G2368" s="96"/>
      <c r="H2368" s="96"/>
      <c r="I2368" s="96"/>
      <c r="J2368" s="104"/>
      <c r="K2368" s="104"/>
      <c r="L2368" s="104"/>
      <c r="M2368" s="104"/>
    </row>
    <row r="2369" spans="1:13" x14ac:dyDescent="0.25">
      <c r="A2369" s="96"/>
      <c r="B2369" s="96"/>
      <c r="C2369" s="96"/>
      <c r="D2369" s="95"/>
      <c r="E2369" s="96"/>
      <c r="F2369" s="96"/>
      <c r="G2369" s="96"/>
      <c r="H2369" s="96"/>
      <c r="I2369" s="96"/>
      <c r="J2369" s="104"/>
      <c r="K2369" s="104"/>
      <c r="L2369" s="104"/>
      <c r="M2369" s="104"/>
    </row>
    <row r="2370" spans="1:13" x14ac:dyDescent="0.25">
      <c r="A2370" s="96"/>
      <c r="B2370" s="96"/>
      <c r="C2370" s="96"/>
      <c r="D2370" s="95"/>
      <c r="E2370" s="96"/>
      <c r="F2370" s="96"/>
      <c r="G2370" s="96"/>
      <c r="H2370" s="96"/>
      <c r="I2370" s="96"/>
      <c r="J2370" s="104"/>
      <c r="K2370" s="104"/>
      <c r="L2370" s="104"/>
      <c r="M2370" s="104"/>
    </row>
    <row r="2371" spans="1:13" x14ac:dyDescent="0.25">
      <c r="A2371" s="96"/>
      <c r="B2371" s="96"/>
      <c r="C2371" s="96"/>
      <c r="D2371" s="95"/>
      <c r="E2371" s="96"/>
      <c r="F2371" s="96"/>
      <c r="G2371" s="96"/>
      <c r="H2371" s="96"/>
      <c r="I2371" s="96"/>
      <c r="J2371" s="104"/>
      <c r="K2371" s="104"/>
      <c r="L2371" s="104"/>
      <c r="M2371" s="104"/>
    </row>
    <row r="2372" spans="1:13" x14ac:dyDescent="0.25">
      <c r="A2372" s="96"/>
      <c r="B2372" s="96"/>
      <c r="C2372" s="96"/>
      <c r="D2372" s="95"/>
      <c r="E2372" s="96"/>
      <c r="F2372" s="96"/>
      <c r="G2372" s="96"/>
      <c r="H2372" s="96"/>
      <c r="I2372" s="96"/>
      <c r="J2372" s="104"/>
      <c r="K2372" s="104"/>
      <c r="L2372" s="104"/>
      <c r="M2372" s="104"/>
    </row>
    <row r="2373" spans="1:13" x14ac:dyDescent="0.25">
      <c r="A2373" s="96"/>
      <c r="B2373" s="96"/>
      <c r="C2373" s="96"/>
      <c r="D2373" s="95"/>
      <c r="E2373" s="96"/>
      <c r="F2373" s="96"/>
      <c r="G2373" s="96"/>
      <c r="H2373" s="96"/>
      <c r="I2373" s="96"/>
      <c r="J2373" s="104"/>
      <c r="K2373" s="104"/>
      <c r="L2373" s="104"/>
      <c r="M2373" s="104"/>
    </row>
    <row r="2374" spans="1:13" x14ac:dyDescent="0.25">
      <c r="A2374" s="96"/>
      <c r="B2374" s="96"/>
      <c r="C2374" s="96"/>
      <c r="D2374" s="95"/>
      <c r="E2374" s="96"/>
      <c r="F2374" s="96"/>
      <c r="G2374" s="96"/>
      <c r="H2374" s="96"/>
      <c r="I2374" s="96"/>
      <c r="J2374" s="104"/>
      <c r="K2374" s="104"/>
      <c r="L2374" s="104"/>
      <c r="M2374" s="104"/>
    </row>
    <row r="2375" spans="1:13" x14ac:dyDescent="0.25">
      <c r="A2375" s="96"/>
      <c r="B2375" s="96"/>
      <c r="C2375" s="96"/>
      <c r="D2375" s="95"/>
      <c r="E2375" s="96"/>
      <c r="F2375" s="96"/>
      <c r="G2375" s="96"/>
      <c r="H2375" s="96"/>
      <c r="I2375" s="96"/>
      <c r="J2375" s="104"/>
      <c r="K2375" s="104"/>
      <c r="L2375" s="104"/>
      <c r="M2375" s="104"/>
    </row>
    <row r="2376" spans="1:13" x14ac:dyDescent="0.25">
      <c r="A2376" s="96"/>
      <c r="B2376" s="96"/>
      <c r="C2376" s="96"/>
      <c r="D2376" s="95"/>
      <c r="E2376" s="96"/>
      <c r="F2376" s="96"/>
      <c r="G2376" s="96"/>
      <c r="H2376" s="96"/>
      <c r="I2376" s="96"/>
      <c r="J2376" s="104"/>
      <c r="K2376" s="104"/>
      <c r="L2376" s="104"/>
      <c r="M2376" s="104"/>
    </row>
    <row r="2377" spans="1:13" x14ac:dyDescent="0.25">
      <c r="A2377" s="96"/>
      <c r="B2377" s="96"/>
      <c r="C2377" s="96"/>
      <c r="D2377" s="95"/>
      <c r="E2377" s="96"/>
      <c r="F2377" s="96"/>
      <c r="G2377" s="96"/>
      <c r="H2377" s="96"/>
      <c r="I2377" s="96"/>
      <c r="J2377" s="104"/>
      <c r="K2377" s="104"/>
      <c r="L2377" s="104"/>
      <c r="M2377" s="104"/>
    </row>
    <row r="2378" spans="1:13" x14ac:dyDescent="0.25">
      <c r="A2378" s="96"/>
      <c r="B2378" s="96"/>
      <c r="C2378" s="96"/>
      <c r="D2378" s="95"/>
      <c r="E2378" s="96"/>
      <c r="F2378" s="96"/>
      <c r="G2378" s="96"/>
      <c r="H2378" s="96"/>
      <c r="I2378" s="96"/>
      <c r="J2378" s="104"/>
      <c r="K2378" s="104"/>
      <c r="L2378" s="104"/>
      <c r="M2378" s="104"/>
    </row>
    <row r="2379" spans="1:13" x14ac:dyDescent="0.25">
      <c r="A2379" s="96"/>
      <c r="B2379" s="96"/>
      <c r="C2379" s="96"/>
      <c r="D2379" s="95"/>
      <c r="E2379" s="96"/>
      <c r="F2379" s="96"/>
      <c r="G2379" s="96"/>
      <c r="H2379" s="96"/>
      <c r="I2379" s="96"/>
      <c r="J2379" s="104"/>
      <c r="K2379" s="104"/>
      <c r="L2379" s="104"/>
      <c r="M2379" s="104"/>
    </row>
    <row r="2380" spans="1:13" x14ac:dyDescent="0.25">
      <c r="A2380" s="96"/>
      <c r="B2380" s="96"/>
      <c r="C2380" s="96"/>
      <c r="D2380" s="95"/>
      <c r="E2380" s="96"/>
      <c r="F2380" s="96"/>
      <c r="G2380" s="96"/>
      <c r="H2380" s="96"/>
      <c r="I2380" s="96"/>
      <c r="J2380" s="104"/>
      <c r="K2380" s="104"/>
      <c r="L2380" s="104"/>
      <c r="M2380" s="104"/>
    </row>
    <row r="2381" spans="1:13" x14ac:dyDescent="0.25">
      <c r="A2381" s="96"/>
      <c r="B2381" s="96"/>
      <c r="C2381" s="96"/>
      <c r="D2381" s="95"/>
      <c r="E2381" s="96"/>
      <c r="F2381" s="96"/>
      <c r="G2381" s="96"/>
      <c r="H2381" s="96"/>
      <c r="I2381" s="96"/>
      <c r="J2381" s="104"/>
      <c r="K2381" s="104"/>
      <c r="L2381" s="104"/>
      <c r="M2381" s="104"/>
    </row>
    <row r="2382" spans="1:13" x14ac:dyDescent="0.25">
      <c r="A2382" s="96"/>
      <c r="B2382" s="96"/>
      <c r="C2382" s="96"/>
      <c r="D2382" s="95"/>
      <c r="E2382" s="96"/>
      <c r="F2382" s="96"/>
      <c r="G2382" s="96"/>
      <c r="H2382" s="96"/>
      <c r="I2382" s="96"/>
      <c r="J2382" s="104"/>
      <c r="K2382" s="104"/>
      <c r="L2382" s="104"/>
      <c r="M2382" s="104"/>
    </row>
    <row r="2383" spans="1:13" x14ac:dyDescent="0.25">
      <c r="A2383" s="96"/>
      <c r="B2383" s="96"/>
      <c r="C2383" s="96"/>
      <c r="D2383" s="95"/>
      <c r="E2383" s="96"/>
      <c r="F2383" s="96"/>
      <c r="G2383" s="96"/>
      <c r="H2383" s="96"/>
      <c r="I2383" s="96"/>
      <c r="J2383" s="104"/>
      <c r="K2383" s="104"/>
      <c r="L2383" s="104"/>
      <c r="M2383" s="104"/>
    </row>
    <row r="2384" spans="1:13" x14ac:dyDescent="0.25">
      <c r="A2384" s="96"/>
      <c r="B2384" s="96"/>
      <c r="C2384" s="96"/>
      <c r="D2384" s="95"/>
      <c r="E2384" s="96"/>
      <c r="F2384" s="96"/>
      <c r="G2384" s="96"/>
      <c r="H2384" s="96"/>
      <c r="I2384" s="96"/>
      <c r="J2384" s="104"/>
      <c r="K2384" s="104"/>
      <c r="L2384" s="104"/>
      <c r="M2384" s="104"/>
    </row>
    <row r="2385" spans="1:13" x14ac:dyDescent="0.25">
      <c r="A2385" s="96"/>
      <c r="B2385" s="96"/>
      <c r="C2385" s="96"/>
      <c r="D2385" s="95"/>
      <c r="E2385" s="96"/>
      <c r="F2385" s="96"/>
      <c r="G2385" s="96"/>
      <c r="H2385" s="96"/>
      <c r="I2385" s="96"/>
      <c r="J2385" s="104"/>
      <c r="K2385" s="104"/>
      <c r="L2385" s="104"/>
      <c r="M2385" s="104"/>
    </row>
    <row r="2386" spans="1:13" x14ac:dyDescent="0.25">
      <c r="A2386" s="96"/>
      <c r="B2386" s="96"/>
      <c r="C2386" s="96"/>
      <c r="D2386" s="95"/>
      <c r="E2386" s="96"/>
      <c r="F2386" s="96"/>
      <c r="G2386" s="96"/>
      <c r="H2386" s="96"/>
      <c r="I2386" s="96"/>
      <c r="J2386" s="104"/>
      <c r="K2386" s="104"/>
      <c r="L2386" s="104"/>
      <c r="M2386" s="104"/>
    </row>
    <row r="2387" spans="1:13" x14ac:dyDescent="0.25">
      <c r="A2387" s="96"/>
      <c r="B2387" s="96"/>
      <c r="C2387" s="96"/>
      <c r="D2387" s="95"/>
      <c r="E2387" s="96"/>
      <c r="F2387" s="96"/>
      <c r="G2387" s="96"/>
      <c r="H2387" s="96"/>
      <c r="I2387" s="96"/>
      <c r="J2387" s="104"/>
      <c r="K2387" s="104"/>
      <c r="L2387" s="104"/>
      <c r="M2387" s="104"/>
    </row>
    <row r="2388" spans="1:13" x14ac:dyDescent="0.25">
      <c r="A2388" s="96"/>
      <c r="B2388" s="96"/>
      <c r="C2388" s="96"/>
      <c r="D2388" s="95"/>
      <c r="E2388" s="96"/>
      <c r="F2388" s="96"/>
      <c r="G2388" s="96"/>
      <c r="H2388" s="96"/>
      <c r="I2388" s="96"/>
      <c r="J2388" s="104"/>
      <c r="K2388" s="104"/>
      <c r="L2388" s="104"/>
      <c r="M2388" s="104"/>
    </row>
    <row r="2389" spans="1:13" x14ac:dyDescent="0.25">
      <c r="A2389" s="96"/>
      <c r="B2389" s="96"/>
      <c r="C2389" s="96"/>
      <c r="D2389" s="95"/>
      <c r="E2389" s="96"/>
      <c r="F2389" s="96"/>
      <c r="G2389" s="96"/>
      <c r="H2389" s="96"/>
      <c r="I2389" s="96"/>
      <c r="J2389" s="104"/>
      <c r="K2389" s="104"/>
      <c r="L2389" s="104"/>
      <c r="M2389" s="104"/>
    </row>
    <row r="2390" spans="1:13" x14ac:dyDescent="0.25">
      <c r="A2390" s="96"/>
      <c r="B2390" s="96"/>
      <c r="C2390" s="96"/>
      <c r="D2390" s="95"/>
      <c r="E2390" s="96"/>
      <c r="F2390" s="96"/>
      <c r="G2390" s="96"/>
      <c r="H2390" s="96"/>
      <c r="I2390" s="96"/>
      <c r="J2390" s="104"/>
      <c r="K2390" s="104"/>
      <c r="L2390" s="104"/>
      <c r="M2390" s="104"/>
    </row>
    <row r="2391" spans="1:13" x14ac:dyDescent="0.25">
      <c r="A2391" s="96"/>
      <c r="B2391" s="96"/>
      <c r="C2391" s="96"/>
      <c r="D2391" s="95"/>
      <c r="E2391" s="96"/>
      <c r="F2391" s="96"/>
      <c r="G2391" s="96"/>
      <c r="H2391" s="96"/>
      <c r="I2391" s="96"/>
      <c r="J2391" s="104"/>
      <c r="K2391" s="104"/>
      <c r="L2391" s="104"/>
      <c r="M2391" s="104"/>
    </row>
    <row r="2392" spans="1:13" x14ac:dyDescent="0.25">
      <c r="A2392" s="96"/>
      <c r="B2392" s="96"/>
      <c r="C2392" s="96"/>
      <c r="D2392" s="95"/>
      <c r="E2392" s="96"/>
      <c r="F2392" s="96"/>
      <c r="G2392" s="96"/>
      <c r="H2392" s="96"/>
      <c r="I2392" s="96"/>
      <c r="J2392" s="104"/>
      <c r="K2392" s="104"/>
      <c r="L2392" s="104"/>
      <c r="M2392" s="104"/>
    </row>
    <row r="2393" spans="1:13" x14ac:dyDescent="0.25">
      <c r="A2393" s="96"/>
      <c r="B2393" s="96"/>
      <c r="C2393" s="96"/>
      <c r="D2393" s="95"/>
      <c r="E2393" s="96"/>
      <c r="F2393" s="96"/>
      <c r="G2393" s="96"/>
      <c r="H2393" s="96"/>
      <c r="I2393" s="96"/>
      <c r="J2393" s="104"/>
      <c r="K2393" s="104"/>
      <c r="L2393" s="104"/>
      <c r="M2393" s="104"/>
    </row>
    <row r="2394" spans="1:13" x14ac:dyDescent="0.25">
      <c r="A2394" s="96"/>
      <c r="B2394" s="96"/>
      <c r="C2394" s="96"/>
      <c r="D2394" s="95"/>
      <c r="E2394" s="96"/>
      <c r="F2394" s="96"/>
      <c r="G2394" s="96"/>
      <c r="H2394" s="96"/>
      <c r="I2394" s="96"/>
      <c r="J2394" s="104"/>
      <c r="K2394" s="104"/>
      <c r="L2394" s="104"/>
      <c r="M2394" s="104"/>
    </row>
    <row r="2395" spans="1:13" x14ac:dyDescent="0.25">
      <c r="A2395" s="96"/>
      <c r="B2395" s="96"/>
      <c r="C2395" s="96"/>
      <c r="D2395" s="95"/>
      <c r="E2395" s="96"/>
      <c r="F2395" s="96"/>
      <c r="G2395" s="96"/>
      <c r="H2395" s="96"/>
      <c r="I2395" s="96"/>
      <c r="J2395" s="104"/>
      <c r="K2395" s="104"/>
      <c r="L2395" s="104"/>
      <c r="M2395" s="104"/>
    </row>
    <row r="2396" spans="1:13" x14ac:dyDescent="0.25">
      <c r="A2396" s="96"/>
      <c r="B2396" s="96"/>
      <c r="C2396" s="96"/>
      <c r="D2396" s="95"/>
      <c r="E2396" s="96"/>
      <c r="F2396" s="96"/>
      <c r="G2396" s="96"/>
      <c r="H2396" s="96"/>
      <c r="I2396" s="96"/>
      <c r="J2396" s="104"/>
      <c r="K2396" s="104"/>
      <c r="L2396" s="104"/>
      <c r="M2396" s="104"/>
    </row>
    <row r="2397" spans="1:13" x14ac:dyDescent="0.25">
      <c r="A2397" s="96"/>
      <c r="B2397" s="96"/>
      <c r="C2397" s="96"/>
      <c r="D2397" s="95"/>
      <c r="E2397" s="96"/>
      <c r="F2397" s="96"/>
      <c r="G2397" s="96"/>
      <c r="H2397" s="96"/>
      <c r="I2397" s="96"/>
      <c r="J2397" s="104"/>
      <c r="K2397" s="104"/>
      <c r="L2397" s="104"/>
      <c r="M2397" s="104"/>
    </row>
    <row r="2398" spans="1:13" x14ac:dyDescent="0.25">
      <c r="A2398" s="96"/>
      <c r="B2398" s="96"/>
      <c r="C2398" s="96"/>
      <c r="D2398" s="95"/>
      <c r="E2398" s="96"/>
      <c r="F2398" s="96"/>
      <c r="G2398" s="96"/>
      <c r="H2398" s="96"/>
      <c r="I2398" s="96"/>
      <c r="J2398" s="104"/>
      <c r="K2398" s="104"/>
      <c r="L2398" s="104"/>
      <c r="M2398" s="104"/>
    </row>
    <row r="2399" spans="1:13" x14ac:dyDescent="0.25">
      <c r="A2399" s="96"/>
      <c r="B2399" s="96"/>
      <c r="C2399" s="96"/>
      <c r="D2399" s="95"/>
      <c r="E2399" s="96"/>
      <c r="F2399" s="96"/>
      <c r="G2399" s="96"/>
      <c r="H2399" s="96"/>
      <c r="I2399" s="96"/>
      <c r="J2399" s="104"/>
      <c r="K2399" s="104"/>
      <c r="L2399" s="104"/>
      <c r="M2399" s="104"/>
    </row>
    <row r="2400" spans="1:13" x14ac:dyDescent="0.25">
      <c r="A2400" s="96"/>
      <c r="B2400" s="96"/>
      <c r="C2400" s="96"/>
      <c r="D2400" s="95"/>
      <c r="E2400" s="96"/>
      <c r="F2400" s="96"/>
      <c r="G2400" s="96"/>
      <c r="H2400" s="96"/>
      <c r="I2400" s="96"/>
      <c r="J2400" s="104"/>
      <c r="K2400" s="104"/>
      <c r="L2400" s="104"/>
      <c r="M2400" s="104"/>
    </row>
    <row r="2401" spans="1:13" x14ac:dyDescent="0.25">
      <c r="A2401" s="96"/>
      <c r="B2401" s="96"/>
      <c r="C2401" s="96"/>
      <c r="D2401" s="95"/>
      <c r="E2401" s="96"/>
      <c r="F2401" s="96"/>
      <c r="G2401" s="96"/>
      <c r="H2401" s="96"/>
      <c r="I2401" s="96"/>
      <c r="J2401" s="104"/>
      <c r="K2401" s="104"/>
      <c r="L2401" s="104"/>
      <c r="M2401" s="104"/>
    </row>
    <row r="2402" spans="1:13" x14ac:dyDescent="0.25">
      <c r="A2402" s="96"/>
      <c r="B2402" s="96"/>
      <c r="C2402" s="96"/>
      <c r="D2402" s="95"/>
      <c r="E2402" s="96"/>
      <c r="F2402" s="96"/>
      <c r="G2402" s="96"/>
      <c r="H2402" s="96"/>
      <c r="I2402" s="96"/>
      <c r="J2402" s="104"/>
      <c r="K2402" s="104"/>
      <c r="L2402" s="104"/>
      <c r="M2402" s="104"/>
    </row>
    <row r="2403" spans="1:13" x14ac:dyDescent="0.25">
      <c r="A2403" s="96"/>
      <c r="B2403" s="96"/>
      <c r="C2403" s="96"/>
      <c r="D2403" s="95"/>
      <c r="E2403" s="96"/>
      <c r="F2403" s="96"/>
      <c r="G2403" s="96"/>
      <c r="H2403" s="96"/>
      <c r="I2403" s="96"/>
      <c r="J2403" s="104"/>
      <c r="K2403" s="104"/>
      <c r="L2403" s="104"/>
      <c r="M2403" s="104"/>
    </row>
    <row r="2404" spans="1:13" x14ac:dyDescent="0.25">
      <c r="A2404" s="96"/>
      <c r="B2404" s="96"/>
      <c r="C2404" s="96"/>
      <c r="D2404" s="95"/>
      <c r="E2404" s="96"/>
      <c r="F2404" s="96"/>
      <c r="G2404" s="96"/>
      <c r="H2404" s="96"/>
      <c r="I2404" s="96"/>
      <c r="J2404" s="104"/>
      <c r="K2404" s="104"/>
      <c r="L2404" s="104"/>
      <c r="M2404" s="104"/>
    </row>
    <row r="2405" spans="1:13" x14ac:dyDescent="0.25">
      <c r="A2405" s="96"/>
      <c r="B2405" s="96"/>
      <c r="C2405" s="96"/>
      <c r="D2405" s="95"/>
      <c r="E2405" s="96"/>
      <c r="F2405" s="96"/>
      <c r="G2405" s="96"/>
      <c r="H2405" s="96"/>
      <c r="I2405" s="96"/>
      <c r="J2405" s="104"/>
      <c r="K2405" s="104"/>
      <c r="L2405" s="104"/>
      <c r="M2405" s="104"/>
    </row>
    <row r="2406" spans="1:13" x14ac:dyDescent="0.25">
      <c r="A2406" s="96"/>
      <c r="B2406" s="96"/>
      <c r="C2406" s="96"/>
      <c r="D2406" s="95"/>
      <c r="E2406" s="96"/>
      <c r="F2406" s="96"/>
      <c r="G2406" s="96"/>
      <c r="H2406" s="96"/>
      <c r="I2406" s="96"/>
      <c r="J2406" s="104"/>
      <c r="K2406" s="104"/>
      <c r="L2406" s="104"/>
      <c r="M2406" s="104"/>
    </row>
    <row r="2407" spans="1:13" x14ac:dyDescent="0.25">
      <c r="A2407" s="96"/>
      <c r="B2407" s="96"/>
      <c r="C2407" s="96"/>
      <c r="D2407" s="95"/>
      <c r="E2407" s="96"/>
      <c r="F2407" s="96"/>
      <c r="G2407" s="96"/>
      <c r="H2407" s="96"/>
      <c r="I2407" s="96"/>
      <c r="J2407" s="104"/>
      <c r="K2407" s="104"/>
      <c r="L2407" s="104"/>
      <c r="M2407" s="104"/>
    </row>
    <row r="2408" spans="1:13" x14ac:dyDescent="0.25">
      <c r="A2408" s="96"/>
      <c r="B2408" s="96"/>
      <c r="C2408" s="96"/>
      <c r="D2408" s="95"/>
      <c r="E2408" s="96"/>
      <c r="F2408" s="96"/>
      <c r="G2408" s="96"/>
      <c r="H2408" s="96"/>
      <c r="I2408" s="96"/>
      <c r="J2408" s="104"/>
      <c r="K2408" s="104"/>
      <c r="L2408" s="104"/>
      <c r="M2408" s="104"/>
    </row>
    <row r="2409" spans="1:13" x14ac:dyDescent="0.25">
      <c r="A2409" s="96"/>
      <c r="B2409" s="96"/>
      <c r="C2409" s="96"/>
      <c r="D2409" s="95"/>
      <c r="E2409" s="96"/>
      <c r="F2409" s="96"/>
      <c r="G2409" s="96"/>
      <c r="H2409" s="96"/>
      <c r="I2409" s="96"/>
      <c r="J2409" s="104"/>
      <c r="K2409" s="104"/>
      <c r="L2409" s="104"/>
      <c r="M2409" s="104"/>
    </row>
    <row r="2410" spans="1:13" x14ac:dyDescent="0.25">
      <c r="A2410" s="96"/>
      <c r="B2410" s="96"/>
      <c r="C2410" s="96"/>
      <c r="D2410" s="95"/>
      <c r="E2410" s="96"/>
      <c r="F2410" s="96"/>
      <c r="G2410" s="96"/>
      <c r="H2410" s="96"/>
      <c r="I2410" s="96"/>
      <c r="J2410" s="104"/>
      <c r="K2410" s="104"/>
      <c r="L2410" s="104"/>
      <c r="M2410" s="104"/>
    </row>
    <row r="2411" spans="1:13" x14ac:dyDescent="0.25">
      <c r="A2411" s="96"/>
      <c r="B2411" s="96"/>
      <c r="C2411" s="96"/>
      <c r="D2411" s="95"/>
      <c r="E2411" s="96"/>
      <c r="F2411" s="96"/>
      <c r="G2411" s="96"/>
      <c r="H2411" s="96"/>
      <c r="I2411" s="96"/>
      <c r="J2411" s="104"/>
      <c r="K2411" s="104"/>
      <c r="L2411" s="104"/>
      <c r="M2411" s="104"/>
    </row>
    <row r="2412" spans="1:13" x14ac:dyDescent="0.25">
      <c r="A2412" s="96"/>
      <c r="B2412" s="96"/>
      <c r="C2412" s="96"/>
      <c r="D2412" s="95"/>
      <c r="E2412" s="96"/>
      <c r="F2412" s="96"/>
      <c r="G2412" s="96"/>
      <c r="H2412" s="96"/>
      <c r="I2412" s="96"/>
      <c r="J2412" s="104"/>
      <c r="K2412" s="104"/>
      <c r="L2412" s="104"/>
      <c r="M2412" s="104"/>
    </row>
    <row r="2413" spans="1:13" x14ac:dyDescent="0.25">
      <c r="A2413" s="96"/>
      <c r="B2413" s="96"/>
      <c r="C2413" s="96"/>
      <c r="D2413" s="95"/>
      <c r="E2413" s="96"/>
      <c r="F2413" s="96"/>
      <c r="G2413" s="96"/>
      <c r="H2413" s="96"/>
      <c r="I2413" s="96"/>
      <c r="J2413" s="104"/>
      <c r="K2413" s="104"/>
      <c r="L2413" s="104"/>
      <c r="M2413" s="104"/>
    </row>
    <row r="2414" spans="1:13" x14ac:dyDescent="0.25">
      <c r="A2414" s="96"/>
      <c r="B2414" s="96"/>
      <c r="C2414" s="96"/>
      <c r="D2414" s="95"/>
      <c r="E2414" s="96"/>
      <c r="F2414" s="96"/>
      <c r="G2414" s="96"/>
      <c r="H2414" s="96"/>
      <c r="I2414" s="96"/>
      <c r="J2414" s="104"/>
      <c r="K2414" s="104"/>
      <c r="L2414" s="104"/>
      <c r="M2414" s="104"/>
    </row>
    <row r="2415" spans="1:13" x14ac:dyDescent="0.25">
      <c r="A2415" s="96"/>
      <c r="B2415" s="96"/>
      <c r="C2415" s="96"/>
      <c r="D2415" s="95"/>
      <c r="E2415" s="96"/>
      <c r="F2415" s="96"/>
      <c r="G2415" s="96"/>
      <c r="H2415" s="96"/>
      <c r="I2415" s="96"/>
      <c r="J2415" s="104"/>
      <c r="K2415" s="104"/>
      <c r="L2415" s="104"/>
      <c r="M2415" s="104"/>
    </row>
    <row r="2416" spans="1:13" x14ac:dyDescent="0.25">
      <c r="A2416" s="96"/>
      <c r="B2416" s="96"/>
      <c r="C2416" s="96"/>
      <c r="D2416" s="95"/>
      <c r="E2416" s="96"/>
      <c r="F2416" s="96"/>
      <c r="G2416" s="96"/>
      <c r="H2416" s="96"/>
      <c r="I2416" s="96"/>
      <c r="J2416" s="104"/>
      <c r="K2416" s="104"/>
      <c r="L2416" s="104"/>
      <c r="M2416" s="104"/>
    </row>
    <row r="2417" spans="1:13" x14ac:dyDescent="0.25">
      <c r="A2417" s="96"/>
      <c r="B2417" s="96"/>
      <c r="C2417" s="96"/>
      <c r="D2417" s="95"/>
      <c r="E2417" s="96"/>
      <c r="F2417" s="96"/>
      <c r="G2417" s="96"/>
      <c r="H2417" s="96"/>
      <c r="I2417" s="96"/>
      <c r="J2417" s="104"/>
      <c r="K2417" s="104"/>
      <c r="L2417" s="104"/>
      <c r="M2417" s="104"/>
    </row>
    <row r="2418" spans="1:13" x14ac:dyDescent="0.25">
      <c r="A2418" s="96"/>
      <c r="B2418" s="96"/>
      <c r="C2418" s="96"/>
      <c r="D2418" s="95"/>
      <c r="E2418" s="96"/>
      <c r="F2418" s="96"/>
      <c r="G2418" s="96"/>
      <c r="H2418" s="96"/>
      <c r="I2418" s="96"/>
      <c r="J2418" s="104"/>
      <c r="K2418" s="104"/>
      <c r="L2418" s="104"/>
      <c r="M2418" s="104"/>
    </row>
    <row r="2419" spans="1:13" x14ac:dyDescent="0.25">
      <c r="A2419" s="96"/>
      <c r="B2419" s="96"/>
      <c r="C2419" s="96"/>
      <c r="D2419" s="95"/>
      <c r="E2419" s="96"/>
      <c r="F2419" s="96"/>
      <c r="G2419" s="96"/>
      <c r="H2419" s="96"/>
      <c r="I2419" s="96"/>
      <c r="J2419" s="104"/>
      <c r="K2419" s="104"/>
      <c r="L2419" s="104"/>
      <c r="M2419" s="104"/>
    </row>
    <row r="2420" spans="1:13" x14ac:dyDescent="0.25">
      <c r="A2420" s="96"/>
      <c r="B2420" s="96"/>
      <c r="C2420" s="96"/>
      <c r="D2420" s="95"/>
      <c r="E2420" s="96"/>
      <c r="F2420" s="96"/>
      <c r="G2420" s="96"/>
      <c r="H2420" s="96"/>
      <c r="I2420" s="96"/>
      <c r="J2420" s="104"/>
      <c r="K2420" s="104"/>
      <c r="L2420" s="104"/>
      <c r="M2420" s="104"/>
    </row>
    <row r="2421" spans="1:13" x14ac:dyDescent="0.25">
      <c r="A2421" s="96"/>
      <c r="B2421" s="96"/>
      <c r="C2421" s="96"/>
      <c r="D2421" s="95"/>
      <c r="E2421" s="96"/>
      <c r="F2421" s="96"/>
      <c r="G2421" s="96"/>
      <c r="H2421" s="96"/>
      <c r="I2421" s="96"/>
      <c r="J2421" s="104"/>
      <c r="K2421" s="104"/>
      <c r="L2421" s="104"/>
      <c r="M2421" s="104"/>
    </row>
    <row r="2422" spans="1:13" x14ac:dyDescent="0.25">
      <c r="A2422" s="96"/>
      <c r="B2422" s="96"/>
      <c r="C2422" s="96"/>
      <c r="D2422" s="95"/>
      <c r="E2422" s="96"/>
      <c r="F2422" s="96"/>
      <c r="G2422" s="96"/>
      <c r="H2422" s="96"/>
      <c r="I2422" s="96"/>
      <c r="J2422" s="104"/>
      <c r="K2422" s="104"/>
      <c r="L2422" s="104"/>
      <c r="M2422" s="104"/>
    </row>
    <row r="2423" spans="1:13" x14ac:dyDescent="0.25">
      <c r="A2423" s="96"/>
      <c r="B2423" s="96"/>
      <c r="C2423" s="96"/>
      <c r="D2423" s="95"/>
      <c r="E2423" s="96"/>
      <c r="F2423" s="96"/>
      <c r="G2423" s="96"/>
      <c r="H2423" s="96"/>
      <c r="I2423" s="96"/>
      <c r="J2423" s="104"/>
      <c r="K2423" s="104"/>
      <c r="L2423" s="104"/>
      <c r="M2423" s="104"/>
    </row>
    <row r="2424" spans="1:13" x14ac:dyDescent="0.25">
      <c r="A2424" s="96"/>
      <c r="B2424" s="96"/>
      <c r="C2424" s="96"/>
      <c r="D2424" s="95"/>
      <c r="E2424" s="96"/>
      <c r="F2424" s="96"/>
      <c r="G2424" s="96"/>
      <c r="H2424" s="96"/>
      <c r="I2424" s="96"/>
      <c r="J2424" s="104"/>
      <c r="K2424" s="104"/>
      <c r="L2424" s="104"/>
      <c r="M2424" s="104"/>
    </row>
    <row r="2425" spans="1:13" x14ac:dyDescent="0.25">
      <c r="A2425" s="96"/>
      <c r="B2425" s="96"/>
      <c r="C2425" s="96"/>
      <c r="D2425" s="95"/>
      <c r="E2425" s="96"/>
      <c r="F2425" s="96"/>
      <c r="G2425" s="96"/>
      <c r="H2425" s="96"/>
      <c r="I2425" s="96"/>
      <c r="J2425" s="104"/>
      <c r="K2425" s="104"/>
      <c r="L2425" s="104"/>
      <c r="M2425" s="104"/>
    </row>
    <row r="2426" spans="1:13" x14ac:dyDescent="0.25">
      <c r="A2426" s="96"/>
      <c r="B2426" s="96"/>
      <c r="C2426" s="96"/>
      <c r="D2426" s="95"/>
      <c r="E2426" s="96"/>
      <c r="F2426" s="96"/>
      <c r="G2426" s="96"/>
      <c r="H2426" s="96"/>
      <c r="I2426" s="96"/>
      <c r="J2426" s="104"/>
      <c r="K2426" s="104"/>
      <c r="L2426" s="104"/>
      <c r="M2426" s="104"/>
    </row>
    <row r="2427" spans="1:13" x14ac:dyDescent="0.25">
      <c r="A2427" s="96"/>
      <c r="B2427" s="96"/>
      <c r="C2427" s="96"/>
      <c r="D2427" s="95"/>
      <c r="E2427" s="96"/>
      <c r="F2427" s="96"/>
      <c r="G2427" s="96"/>
      <c r="H2427" s="96"/>
      <c r="I2427" s="96"/>
      <c r="J2427" s="104"/>
      <c r="K2427" s="104"/>
      <c r="L2427" s="104"/>
      <c r="M2427" s="104"/>
    </row>
    <row r="2428" spans="1:13" x14ac:dyDescent="0.25">
      <c r="A2428" s="96"/>
      <c r="B2428" s="96"/>
      <c r="C2428" s="96"/>
      <c r="D2428" s="95"/>
      <c r="E2428" s="96"/>
      <c r="F2428" s="96"/>
      <c r="G2428" s="96"/>
      <c r="H2428" s="96"/>
      <c r="I2428" s="96"/>
      <c r="J2428" s="104"/>
      <c r="K2428" s="104"/>
      <c r="L2428" s="104"/>
      <c r="M2428" s="104"/>
    </row>
    <row r="2429" spans="1:13" x14ac:dyDescent="0.25">
      <c r="A2429" s="96"/>
      <c r="B2429" s="96"/>
      <c r="C2429" s="96"/>
      <c r="D2429" s="95"/>
      <c r="E2429" s="96"/>
      <c r="F2429" s="96"/>
      <c r="G2429" s="96"/>
      <c r="H2429" s="96"/>
      <c r="I2429" s="96"/>
      <c r="J2429" s="104"/>
      <c r="K2429" s="104"/>
      <c r="L2429" s="104"/>
      <c r="M2429" s="104"/>
    </row>
    <row r="2430" spans="1:13" x14ac:dyDescent="0.25">
      <c r="A2430" s="96"/>
      <c r="B2430" s="96"/>
      <c r="C2430" s="96"/>
      <c r="D2430" s="95"/>
      <c r="E2430" s="96"/>
      <c r="F2430" s="96"/>
      <c r="G2430" s="96"/>
      <c r="H2430" s="96"/>
      <c r="I2430" s="96"/>
      <c r="J2430" s="104"/>
      <c r="K2430" s="104"/>
      <c r="L2430" s="104"/>
      <c r="M2430" s="104"/>
    </row>
    <row r="2431" spans="1:13" x14ac:dyDescent="0.25">
      <c r="A2431" s="96"/>
      <c r="B2431" s="96"/>
      <c r="C2431" s="96"/>
      <c r="D2431" s="95"/>
      <c r="E2431" s="96"/>
      <c r="F2431" s="96"/>
      <c r="G2431" s="96"/>
      <c r="H2431" s="96"/>
      <c r="I2431" s="96"/>
      <c r="J2431" s="104"/>
      <c r="K2431" s="104"/>
      <c r="L2431" s="104"/>
      <c r="M2431" s="104"/>
    </row>
    <row r="2432" spans="1:13" x14ac:dyDescent="0.25">
      <c r="A2432" s="96"/>
      <c r="B2432" s="96"/>
      <c r="C2432" s="96"/>
      <c r="D2432" s="95"/>
      <c r="E2432" s="96"/>
      <c r="F2432" s="96"/>
      <c r="G2432" s="96"/>
      <c r="H2432" s="96"/>
      <c r="I2432" s="96"/>
      <c r="J2432" s="104"/>
      <c r="K2432" s="104"/>
      <c r="L2432" s="104"/>
      <c r="M2432" s="104"/>
    </row>
    <row r="2433" spans="1:13" x14ac:dyDescent="0.25">
      <c r="A2433" s="96"/>
      <c r="B2433" s="96"/>
      <c r="C2433" s="96"/>
      <c r="D2433" s="95"/>
      <c r="E2433" s="96"/>
      <c r="F2433" s="96"/>
      <c r="G2433" s="96"/>
      <c r="H2433" s="96"/>
      <c r="I2433" s="96"/>
      <c r="J2433" s="104"/>
      <c r="K2433" s="104"/>
      <c r="L2433" s="104"/>
      <c r="M2433" s="104"/>
    </row>
    <row r="2434" spans="1:13" x14ac:dyDescent="0.25">
      <c r="A2434" s="96"/>
      <c r="B2434" s="96"/>
      <c r="C2434" s="96"/>
      <c r="D2434" s="95"/>
      <c r="E2434" s="96"/>
      <c r="F2434" s="96"/>
      <c r="G2434" s="96"/>
      <c r="H2434" s="96"/>
      <c r="I2434" s="96"/>
      <c r="J2434" s="104"/>
      <c r="K2434" s="104"/>
      <c r="L2434" s="104"/>
      <c r="M2434" s="104"/>
    </row>
    <row r="2435" spans="1:13" x14ac:dyDescent="0.25">
      <c r="A2435" s="96"/>
      <c r="B2435" s="96"/>
      <c r="C2435" s="96"/>
      <c r="D2435" s="95"/>
      <c r="E2435" s="96"/>
      <c r="F2435" s="96"/>
      <c r="G2435" s="96"/>
      <c r="H2435" s="96"/>
      <c r="I2435" s="96"/>
      <c r="J2435" s="104"/>
      <c r="K2435" s="104"/>
      <c r="L2435" s="104"/>
      <c r="M2435" s="104"/>
    </row>
    <row r="2436" spans="1:13" x14ac:dyDescent="0.25">
      <c r="A2436" s="96"/>
      <c r="B2436" s="96"/>
      <c r="C2436" s="96"/>
      <c r="D2436" s="95"/>
      <c r="E2436" s="96"/>
      <c r="F2436" s="96"/>
      <c r="G2436" s="96"/>
      <c r="H2436" s="96"/>
      <c r="I2436" s="96"/>
      <c r="J2436" s="104"/>
      <c r="K2436" s="104"/>
      <c r="L2436" s="104"/>
      <c r="M2436" s="104"/>
    </row>
    <row r="2437" spans="1:13" x14ac:dyDescent="0.25">
      <c r="A2437" s="96"/>
      <c r="B2437" s="96"/>
      <c r="C2437" s="96"/>
      <c r="D2437" s="95"/>
      <c r="E2437" s="96"/>
      <c r="F2437" s="96"/>
      <c r="G2437" s="96"/>
      <c r="H2437" s="96"/>
      <c r="I2437" s="96"/>
      <c r="J2437" s="104"/>
      <c r="K2437" s="104"/>
      <c r="L2437" s="104"/>
      <c r="M2437" s="104"/>
    </row>
    <row r="2438" spans="1:13" x14ac:dyDescent="0.25">
      <c r="A2438" s="96"/>
      <c r="B2438" s="96"/>
      <c r="C2438" s="96"/>
      <c r="D2438" s="95"/>
      <c r="E2438" s="96"/>
      <c r="F2438" s="96"/>
      <c r="G2438" s="96"/>
      <c r="H2438" s="96"/>
      <c r="I2438" s="96"/>
      <c r="J2438" s="104"/>
      <c r="K2438" s="104"/>
      <c r="L2438" s="104"/>
      <c r="M2438" s="104"/>
    </row>
    <row r="2439" spans="1:13" x14ac:dyDescent="0.25">
      <c r="A2439" s="96"/>
      <c r="B2439" s="96"/>
      <c r="C2439" s="96"/>
      <c r="D2439" s="95"/>
      <c r="E2439" s="96"/>
      <c r="F2439" s="96"/>
      <c r="G2439" s="96"/>
      <c r="H2439" s="96"/>
      <c r="I2439" s="96"/>
      <c r="J2439" s="104"/>
      <c r="K2439" s="104"/>
      <c r="L2439" s="104"/>
      <c r="M2439" s="104"/>
    </row>
    <row r="2440" spans="1:13" x14ac:dyDescent="0.25">
      <c r="A2440" s="96"/>
      <c r="B2440" s="96"/>
      <c r="C2440" s="96"/>
      <c r="D2440" s="95"/>
      <c r="E2440" s="96"/>
      <c r="F2440" s="96"/>
      <c r="G2440" s="96"/>
      <c r="H2440" s="96"/>
      <c r="I2440" s="96"/>
      <c r="J2440" s="104"/>
      <c r="K2440" s="104"/>
      <c r="L2440" s="104"/>
      <c r="M2440" s="104"/>
    </row>
    <row r="2441" spans="1:13" x14ac:dyDescent="0.25">
      <c r="A2441" s="96"/>
      <c r="B2441" s="96"/>
      <c r="C2441" s="96"/>
      <c r="D2441" s="95"/>
      <c r="E2441" s="96"/>
      <c r="F2441" s="96"/>
      <c r="G2441" s="96"/>
      <c r="H2441" s="96"/>
      <c r="I2441" s="96"/>
      <c r="J2441" s="104"/>
      <c r="K2441" s="104"/>
      <c r="L2441" s="104"/>
      <c r="M2441" s="104"/>
    </row>
    <row r="2442" spans="1:13" x14ac:dyDescent="0.25">
      <c r="A2442" s="96"/>
      <c r="B2442" s="96"/>
      <c r="C2442" s="96"/>
      <c r="D2442" s="95"/>
      <c r="E2442" s="96"/>
      <c r="F2442" s="96"/>
      <c r="G2442" s="96"/>
      <c r="H2442" s="96"/>
      <c r="I2442" s="96"/>
      <c r="J2442" s="104"/>
      <c r="K2442" s="104"/>
      <c r="L2442" s="104"/>
      <c r="M2442" s="104"/>
    </row>
    <row r="2443" spans="1:13" x14ac:dyDescent="0.25">
      <c r="A2443" s="96"/>
      <c r="B2443" s="96"/>
      <c r="C2443" s="96"/>
      <c r="D2443" s="95"/>
      <c r="E2443" s="96"/>
      <c r="F2443" s="96"/>
      <c r="G2443" s="96"/>
      <c r="H2443" s="96"/>
      <c r="I2443" s="96"/>
      <c r="J2443" s="104"/>
      <c r="K2443" s="104"/>
      <c r="L2443" s="104"/>
      <c r="M2443" s="104"/>
    </row>
    <row r="2444" spans="1:13" x14ac:dyDescent="0.25">
      <c r="A2444" s="96"/>
      <c r="B2444" s="96"/>
      <c r="C2444" s="96"/>
      <c r="D2444" s="95"/>
      <c r="E2444" s="96"/>
      <c r="F2444" s="96"/>
      <c r="G2444" s="96"/>
      <c r="H2444" s="96"/>
      <c r="I2444" s="96"/>
      <c r="J2444" s="104"/>
      <c r="K2444" s="104"/>
      <c r="L2444" s="104"/>
      <c r="M2444" s="104"/>
    </row>
    <row r="2445" spans="1:13" x14ac:dyDescent="0.25">
      <c r="A2445" s="96"/>
      <c r="B2445" s="96"/>
      <c r="C2445" s="96"/>
      <c r="D2445" s="95"/>
      <c r="E2445" s="96"/>
      <c r="F2445" s="96"/>
      <c r="G2445" s="96"/>
      <c r="H2445" s="96"/>
      <c r="I2445" s="96"/>
      <c r="J2445" s="104"/>
      <c r="K2445" s="104"/>
      <c r="L2445" s="104"/>
      <c r="M2445" s="104"/>
    </row>
    <row r="2446" spans="1:13" x14ac:dyDescent="0.25">
      <c r="A2446" s="96"/>
      <c r="B2446" s="96"/>
      <c r="C2446" s="96"/>
      <c r="D2446" s="95"/>
      <c r="E2446" s="96"/>
      <c r="F2446" s="96"/>
      <c r="G2446" s="96"/>
      <c r="H2446" s="96"/>
      <c r="I2446" s="96"/>
      <c r="J2446" s="104"/>
      <c r="K2446" s="104"/>
      <c r="L2446" s="104"/>
      <c r="M2446" s="104"/>
    </row>
    <row r="2447" spans="1:13" x14ac:dyDescent="0.25">
      <c r="A2447" s="96"/>
      <c r="B2447" s="96"/>
      <c r="C2447" s="96"/>
      <c r="D2447" s="95"/>
      <c r="E2447" s="96"/>
      <c r="F2447" s="96"/>
      <c r="G2447" s="96"/>
      <c r="H2447" s="96"/>
      <c r="I2447" s="96"/>
      <c r="J2447" s="104"/>
      <c r="K2447" s="104"/>
      <c r="L2447" s="104"/>
      <c r="M2447" s="104"/>
    </row>
    <row r="2448" spans="1:13" x14ac:dyDescent="0.25">
      <c r="A2448" s="96"/>
      <c r="B2448" s="96"/>
      <c r="C2448" s="96"/>
      <c r="D2448" s="95"/>
      <c r="E2448" s="96"/>
      <c r="F2448" s="96"/>
      <c r="G2448" s="96"/>
      <c r="H2448" s="96"/>
      <c r="I2448" s="96"/>
      <c r="J2448" s="104"/>
      <c r="K2448" s="104"/>
      <c r="L2448" s="104"/>
      <c r="M2448" s="104"/>
    </row>
    <row r="2449" spans="1:13" x14ac:dyDescent="0.25">
      <c r="A2449" s="96"/>
      <c r="B2449" s="96"/>
      <c r="C2449" s="96"/>
      <c r="D2449" s="95"/>
      <c r="E2449" s="96"/>
      <c r="F2449" s="96"/>
      <c r="G2449" s="96"/>
      <c r="H2449" s="96"/>
      <c r="I2449" s="96"/>
      <c r="J2449" s="104"/>
      <c r="K2449" s="104"/>
      <c r="L2449" s="104"/>
      <c r="M2449" s="104"/>
    </row>
    <row r="2450" spans="1:13" x14ac:dyDescent="0.25">
      <c r="A2450" s="96"/>
      <c r="B2450" s="96"/>
      <c r="C2450" s="96"/>
      <c r="D2450" s="95"/>
      <c r="E2450" s="96"/>
      <c r="F2450" s="96"/>
      <c r="G2450" s="96"/>
      <c r="H2450" s="96"/>
      <c r="I2450" s="96"/>
      <c r="J2450" s="104"/>
      <c r="K2450" s="104"/>
      <c r="L2450" s="104"/>
      <c r="M2450" s="104"/>
    </row>
    <row r="2451" spans="1:13" x14ac:dyDescent="0.25">
      <c r="A2451" s="96"/>
      <c r="B2451" s="96"/>
      <c r="C2451" s="96"/>
      <c r="D2451" s="95"/>
      <c r="E2451" s="96"/>
      <c r="F2451" s="96"/>
      <c r="G2451" s="96"/>
      <c r="H2451" s="96"/>
      <c r="I2451" s="96"/>
      <c r="J2451" s="104"/>
      <c r="K2451" s="104"/>
      <c r="L2451" s="104"/>
      <c r="M2451" s="104"/>
    </row>
    <row r="2452" spans="1:13" x14ac:dyDescent="0.25">
      <c r="A2452" s="96"/>
      <c r="B2452" s="96"/>
      <c r="C2452" s="96"/>
      <c r="D2452" s="95"/>
      <c r="E2452" s="96"/>
      <c r="F2452" s="96"/>
      <c r="G2452" s="96"/>
      <c r="H2452" s="96"/>
      <c r="I2452" s="96"/>
      <c r="J2452" s="104"/>
      <c r="K2452" s="104"/>
      <c r="L2452" s="104"/>
      <c r="M2452" s="104"/>
    </row>
    <row r="2453" spans="1:13" x14ac:dyDescent="0.25">
      <c r="A2453" s="96"/>
      <c r="B2453" s="96"/>
      <c r="C2453" s="96"/>
      <c r="D2453" s="95"/>
      <c r="E2453" s="96"/>
      <c r="F2453" s="96"/>
      <c r="G2453" s="96"/>
      <c r="H2453" s="96"/>
      <c r="I2453" s="96"/>
      <c r="J2453" s="104"/>
      <c r="K2453" s="104"/>
      <c r="L2453" s="104"/>
      <c r="M2453" s="104"/>
    </row>
    <row r="2454" spans="1:13" x14ac:dyDescent="0.25">
      <c r="A2454" s="96"/>
      <c r="B2454" s="96"/>
      <c r="C2454" s="96"/>
      <c r="D2454" s="95"/>
      <c r="E2454" s="96"/>
      <c r="F2454" s="96"/>
      <c r="G2454" s="96"/>
      <c r="H2454" s="96"/>
      <c r="I2454" s="96"/>
      <c r="J2454" s="104"/>
      <c r="K2454" s="104"/>
      <c r="L2454" s="104"/>
      <c r="M2454" s="104"/>
    </row>
    <row r="2455" spans="1:13" x14ac:dyDescent="0.25">
      <c r="A2455" s="96"/>
      <c r="B2455" s="96"/>
      <c r="C2455" s="96"/>
      <c r="D2455" s="95"/>
      <c r="E2455" s="96"/>
      <c r="F2455" s="96"/>
      <c r="G2455" s="96"/>
      <c r="H2455" s="96"/>
      <c r="I2455" s="96"/>
      <c r="J2455" s="104"/>
      <c r="K2455" s="104"/>
      <c r="L2455" s="104"/>
      <c r="M2455" s="104"/>
    </row>
    <row r="2456" spans="1:13" x14ac:dyDescent="0.25">
      <c r="A2456" s="96"/>
      <c r="B2456" s="96"/>
      <c r="C2456" s="96"/>
      <c r="D2456" s="95"/>
      <c r="E2456" s="96"/>
      <c r="F2456" s="96"/>
      <c r="G2456" s="96"/>
      <c r="H2456" s="96"/>
      <c r="I2456" s="96"/>
      <c r="J2456" s="104"/>
      <c r="K2456" s="104"/>
      <c r="L2456" s="104"/>
      <c r="M2456" s="104"/>
    </row>
    <row r="2457" spans="1:13" x14ac:dyDescent="0.25">
      <c r="A2457" s="96"/>
      <c r="B2457" s="96"/>
      <c r="C2457" s="96"/>
      <c r="D2457" s="95"/>
      <c r="E2457" s="96"/>
      <c r="F2457" s="96"/>
      <c r="G2457" s="96"/>
      <c r="H2457" s="96"/>
      <c r="I2457" s="96"/>
      <c r="J2457" s="104"/>
      <c r="K2457" s="104"/>
      <c r="L2457" s="104"/>
      <c r="M2457" s="104"/>
    </row>
    <row r="2458" spans="1:13" x14ac:dyDescent="0.25">
      <c r="A2458" s="96"/>
      <c r="B2458" s="96"/>
      <c r="C2458" s="96"/>
      <c r="D2458" s="95"/>
      <c r="E2458" s="96"/>
      <c r="F2458" s="96"/>
      <c r="G2458" s="96"/>
      <c r="H2458" s="96"/>
      <c r="I2458" s="96"/>
      <c r="J2458" s="104"/>
      <c r="K2458" s="104"/>
      <c r="L2458" s="104"/>
      <c r="M2458" s="104"/>
    </row>
    <row r="2459" spans="1:13" x14ac:dyDescent="0.25">
      <c r="A2459" s="96"/>
      <c r="B2459" s="96"/>
      <c r="C2459" s="96"/>
      <c r="D2459" s="95"/>
      <c r="E2459" s="96"/>
      <c r="F2459" s="96"/>
      <c r="G2459" s="96"/>
      <c r="H2459" s="96"/>
      <c r="I2459" s="96"/>
      <c r="J2459" s="104"/>
      <c r="K2459" s="104"/>
      <c r="L2459" s="104"/>
      <c r="M2459" s="104"/>
    </row>
    <row r="2460" spans="1:13" x14ac:dyDescent="0.25">
      <c r="A2460" s="96"/>
      <c r="B2460" s="96"/>
      <c r="C2460" s="96"/>
      <c r="D2460" s="95"/>
      <c r="E2460" s="96"/>
      <c r="F2460" s="96"/>
      <c r="G2460" s="96"/>
      <c r="H2460" s="96"/>
      <c r="I2460" s="96"/>
      <c r="J2460" s="104"/>
      <c r="K2460" s="104"/>
      <c r="L2460" s="104"/>
      <c r="M2460" s="104"/>
    </row>
    <row r="2461" spans="1:13" x14ac:dyDescent="0.25">
      <c r="A2461" s="96"/>
      <c r="B2461" s="96"/>
      <c r="C2461" s="96"/>
      <c r="D2461" s="95"/>
      <c r="E2461" s="96"/>
      <c r="F2461" s="96"/>
      <c r="G2461" s="96"/>
      <c r="H2461" s="96"/>
      <c r="I2461" s="96"/>
      <c r="J2461" s="104"/>
      <c r="K2461" s="104"/>
      <c r="L2461" s="104"/>
      <c r="M2461" s="104"/>
    </row>
    <row r="2462" spans="1:13" x14ac:dyDescent="0.25">
      <c r="A2462" s="96"/>
      <c r="B2462" s="96"/>
      <c r="C2462" s="96"/>
      <c r="D2462" s="95"/>
      <c r="E2462" s="96"/>
      <c r="F2462" s="96"/>
      <c r="G2462" s="96"/>
      <c r="H2462" s="96"/>
      <c r="I2462" s="96"/>
      <c r="J2462" s="104"/>
      <c r="K2462" s="104"/>
      <c r="L2462" s="104"/>
      <c r="M2462" s="104"/>
    </row>
    <row r="2463" spans="1:13" x14ac:dyDescent="0.25">
      <c r="A2463" s="96"/>
      <c r="B2463" s="96"/>
      <c r="C2463" s="96"/>
      <c r="D2463" s="95"/>
      <c r="E2463" s="96"/>
      <c r="F2463" s="96"/>
      <c r="G2463" s="96"/>
      <c r="H2463" s="96"/>
      <c r="I2463" s="96"/>
      <c r="J2463" s="104"/>
      <c r="K2463" s="104"/>
      <c r="L2463" s="104"/>
      <c r="M2463" s="104"/>
    </row>
    <row r="2464" spans="1:13" x14ac:dyDescent="0.25">
      <c r="A2464" s="96"/>
      <c r="B2464" s="96"/>
      <c r="C2464" s="96"/>
      <c r="D2464" s="95"/>
      <c r="E2464" s="96"/>
      <c r="F2464" s="96"/>
      <c r="G2464" s="96"/>
      <c r="H2464" s="96"/>
      <c r="I2464" s="96"/>
      <c r="J2464" s="104"/>
      <c r="K2464" s="104"/>
      <c r="L2464" s="104"/>
      <c r="M2464" s="104"/>
    </row>
    <row r="2465" spans="1:13" x14ac:dyDescent="0.25">
      <c r="A2465" s="96"/>
      <c r="B2465" s="96"/>
      <c r="C2465" s="96"/>
      <c r="D2465" s="95"/>
      <c r="E2465" s="96"/>
      <c r="F2465" s="96"/>
      <c r="G2465" s="96"/>
      <c r="H2465" s="96"/>
      <c r="I2465" s="96"/>
      <c r="J2465" s="104"/>
      <c r="K2465" s="104"/>
      <c r="L2465" s="104"/>
      <c r="M2465" s="104"/>
    </row>
    <row r="2466" spans="1:13" x14ac:dyDescent="0.25">
      <c r="A2466" s="96"/>
      <c r="B2466" s="96"/>
      <c r="C2466" s="96"/>
      <c r="D2466" s="95"/>
      <c r="E2466" s="96"/>
      <c r="F2466" s="96"/>
      <c r="G2466" s="96"/>
      <c r="H2466" s="96"/>
      <c r="I2466" s="96"/>
      <c r="J2466" s="104"/>
      <c r="K2466" s="104"/>
      <c r="L2466" s="104"/>
      <c r="M2466" s="104"/>
    </row>
    <row r="2467" spans="1:13" x14ac:dyDescent="0.25">
      <c r="A2467" s="96"/>
      <c r="B2467" s="96"/>
      <c r="C2467" s="96"/>
      <c r="D2467" s="95"/>
      <c r="E2467" s="96"/>
      <c r="F2467" s="96"/>
      <c r="G2467" s="96"/>
      <c r="H2467" s="96"/>
      <c r="I2467" s="96"/>
      <c r="J2467" s="104"/>
      <c r="K2467" s="104"/>
      <c r="L2467" s="104"/>
      <c r="M2467" s="104"/>
    </row>
    <row r="2468" spans="1:13" x14ac:dyDescent="0.25">
      <c r="A2468" s="96"/>
      <c r="B2468" s="96"/>
      <c r="C2468" s="96"/>
      <c r="D2468" s="95"/>
      <c r="E2468" s="96"/>
      <c r="F2468" s="96"/>
      <c r="G2468" s="96"/>
      <c r="H2468" s="96"/>
      <c r="I2468" s="96"/>
      <c r="J2468" s="104"/>
      <c r="K2468" s="104"/>
      <c r="L2468" s="104"/>
      <c r="M2468" s="104"/>
    </row>
    <row r="2469" spans="1:13" x14ac:dyDescent="0.25">
      <c r="A2469" s="96"/>
      <c r="B2469" s="96"/>
      <c r="C2469" s="96"/>
      <c r="D2469" s="95"/>
      <c r="E2469" s="96"/>
      <c r="F2469" s="96"/>
      <c r="G2469" s="96"/>
      <c r="H2469" s="96"/>
      <c r="I2469" s="96"/>
      <c r="J2469" s="104"/>
      <c r="K2469" s="104"/>
      <c r="L2469" s="104"/>
      <c r="M2469" s="104"/>
    </row>
    <row r="2470" spans="1:13" x14ac:dyDescent="0.25">
      <c r="A2470" s="96"/>
      <c r="B2470" s="96"/>
      <c r="C2470" s="96"/>
      <c r="D2470" s="95"/>
      <c r="E2470" s="96"/>
      <c r="F2470" s="96"/>
      <c r="G2470" s="96"/>
      <c r="H2470" s="96"/>
      <c r="I2470" s="96"/>
      <c r="J2470" s="104"/>
      <c r="K2470" s="104"/>
      <c r="L2470" s="104"/>
      <c r="M2470" s="104"/>
    </row>
    <row r="2471" spans="1:13" x14ac:dyDescent="0.25">
      <c r="A2471" s="96"/>
      <c r="B2471" s="96"/>
      <c r="C2471" s="96"/>
      <c r="D2471" s="95"/>
      <c r="E2471" s="96"/>
      <c r="F2471" s="96"/>
      <c r="G2471" s="96"/>
      <c r="H2471" s="96"/>
      <c r="I2471" s="96"/>
      <c r="J2471" s="104"/>
      <c r="K2471" s="104"/>
      <c r="L2471" s="104"/>
      <c r="M2471" s="104"/>
    </row>
    <row r="2472" spans="1:13" x14ac:dyDescent="0.25">
      <c r="A2472" s="96"/>
      <c r="B2472" s="96"/>
      <c r="C2472" s="96"/>
      <c r="D2472" s="95"/>
      <c r="E2472" s="96"/>
      <c r="F2472" s="96"/>
      <c r="G2472" s="96"/>
      <c r="H2472" s="96"/>
      <c r="I2472" s="96"/>
      <c r="J2472" s="104"/>
      <c r="K2472" s="104"/>
      <c r="L2472" s="104"/>
      <c r="M2472" s="104"/>
    </row>
    <row r="2473" spans="1:13" x14ac:dyDescent="0.25">
      <c r="A2473" s="96"/>
      <c r="B2473" s="96"/>
      <c r="C2473" s="96"/>
      <c r="D2473" s="95"/>
      <c r="E2473" s="96"/>
      <c r="F2473" s="96"/>
      <c r="G2473" s="96"/>
      <c r="H2473" s="96"/>
      <c r="I2473" s="96"/>
      <c r="J2473" s="104"/>
      <c r="K2473" s="104"/>
      <c r="L2473" s="104"/>
      <c r="M2473" s="104"/>
    </row>
    <row r="2474" spans="1:13" x14ac:dyDescent="0.25">
      <c r="A2474" s="96"/>
      <c r="B2474" s="96"/>
      <c r="C2474" s="96"/>
      <c r="D2474" s="95"/>
      <c r="E2474" s="96"/>
      <c r="F2474" s="96"/>
      <c r="G2474" s="96"/>
      <c r="H2474" s="96"/>
      <c r="I2474" s="96"/>
      <c r="J2474" s="104"/>
      <c r="K2474" s="104"/>
      <c r="L2474" s="104"/>
      <c r="M2474" s="104"/>
    </row>
    <row r="2475" spans="1:13" x14ac:dyDescent="0.25">
      <c r="A2475" s="96"/>
      <c r="B2475" s="96"/>
      <c r="C2475" s="96"/>
      <c r="D2475" s="95"/>
      <c r="E2475" s="96"/>
      <c r="F2475" s="96"/>
      <c r="G2475" s="96"/>
      <c r="H2475" s="96"/>
      <c r="I2475" s="96"/>
      <c r="J2475" s="104"/>
      <c r="K2475" s="104"/>
      <c r="L2475" s="104"/>
      <c r="M2475" s="104"/>
    </row>
    <row r="2476" spans="1:13" x14ac:dyDescent="0.25">
      <c r="A2476" s="96"/>
      <c r="B2476" s="96"/>
      <c r="C2476" s="96"/>
      <c r="D2476" s="95"/>
      <c r="E2476" s="96"/>
      <c r="F2476" s="96"/>
      <c r="G2476" s="96"/>
      <c r="H2476" s="96"/>
      <c r="I2476" s="96"/>
      <c r="J2476" s="104"/>
      <c r="K2476" s="104"/>
      <c r="L2476" s="104"/>
      <c r="M2476" s="104"/>
    </row>
    <row r="2477" spans="1:13" x14ac:dyDescent="0.25">
      <c r="A2477" s="96"/>
      <c r="B2477" s="96"/>
      <c r="C2477" s="96"/>
      <c r="D2477" s="95"/>
      <c r="E2477" s="96"/>
      <c r="F2477" s="96"/>
      <c r="G2477" s="96"/>
      <c r="H2477" s="96"/>
      <c r="I2477" s="96"/>
      <c r="J2477" s="104"/>
      <c r="K2477" s="104"/>
      <c r="L2477" s="104"/>
      <c r="M2477" s="104"/>
    </row>
    <row r="2478" spans="1:13" x14ac:dyDescent="0.25">
      <c r="A2478" s="96"/>
      <c r="B2478" s="96"/>
      <c r="C2478" s="96"/>
      <c r="D2478" s="95"/>
      <c r="E2478" s="96"/>
      <c r="F2478" s="96"/>
      <c r="G2478" s="96"/>
      <c r="H2478" s="96"/>
      <c r="I2478" s="96"/>
      <c r="J2478" s="104"/>
      <c r="K2478" s="104"/>
      <c r="L2478" s="104"/>
      <c r="M2478" s="104"/>
    </row>
    <row r="2479" spans="1:13" x14ac:dyDescent="0.25">
      <c r="A2479" s="96"/>
      <c r="B2479" s="96"/>
      <c r="C2479" s="96"/>
      <c r="D2479" s="95"/>
      <c r="E2479" s="96"/>
      <c r="F2479" s="96"/>
      <c r="G2479" s="96"/>
      <c r="H2479" s="96"/>
      <c r="I2479" s="96"/>
      <c r="J2479" s="104"/>
      <c r="K2479" s="104"/>
      <c r="L2479" s="104"/>
      <c r="M2479" s="104"/>
    </row>
    <row r="2480" spans="1:13" x14ac:dyDescent="0.25">
      <c r="A2480" s="96"/>
      <c r="B2480" s="96"/>
      <c r="C2480" s="96"/>
      <c r="D2480" s="95"/>
      <c r="E2480" s="96"/>
      <c r="F2480" s="96"/>
      <c r="G2480" s="96"/>
      <c r="H2480" s="96"/>
      <c r="I2480" s="96"/>
      <c r="J2480" s="104"/>
      <c r="K2480" s="104"/>
      <c r="L2480" s="104"/>
      <c r="M2480" s="104"/>
    </row>
    <row r="2481" spans="1:13" x14ac:dyDescent="0.25">
      <c r="A2481" s="96"/>
      <c r="B2481" s="96"/>
      <c r="C2481" s="96"/>
      <c r="D2481" s="95"/>
      <c r="E2481" s="96"/>
      <c r="F2481" s="96"/>
      <c r="G2481" s="96"/>
      <c r="H2481" s="96"/>
      <c r="I2481" s="96"/>
      <c r="J2481" s="104"/>
      <c r="K2481" s="104"/>
      <c r="L2481" s="104"/>
      <c r="M2481" s="104"/>
    </row>
    <row r="2482" spans="1:13" x14ac:dyDescent="0.25">
      <c r="A2482" s="96"/>
      <c r="B2482" s="96"/>
      <c r="C2482" s="96"/>
      <c r="D2482" s="95"/>
      <c r="E2482" s="96"/>
      <c r="F2482" s="96"/>
      <c r="G2482" s="96"/>
      <c r="H2482" s="96"/>
      <c r="I2482" s="96"/>
      <c r="J2482" s="104"/>
      <c r="K2482" s="104"/>
      <c r="L2482" s="104"/>
      <c r="M2482" s="104"/>
    </row>
    <row r="2483" spans="1:13" x14ac:dyDescent="0.25">
      <c r="A2483" s="96"/>
      <c r="B2483" s="96"/>
      <c r="C2483" s="96"/>
      <c r="D2483" s="95"/>
      <c r="E2483" s="96"/>
      <c r="F2483" s="96"/>
      <c r="G2483" s="96"/>
      <c r="H2483" s="96"/>
      <c r="I2483" s="96"/>
      <c r="J2483" s="104"/>
      <c r="K2483" s="104"/>
      <c r="L2483" s="104"/>
      <c r="M2483" s="104"/>
    </row>
    <row r="2484" spans="1:13" x14ac:dyDescent="0.25">
      <c r="A2484" s="96"/>
      <c r="B2484" s="96"/>
      <c r="C2484" s="96"/>
      <c r="D2484" s="95"/>
      <c r="E2484" s="96"/>
      <c r="F2484" s="96"/>
      <c r="G2484" s="96"/>
      <c r="H2484" s="96"/>
      <c r="I2484" s="96"/>
      <c r="J2484" s="104"/>
      <c r="K2484" s="104"/>
      <c r="L2484" s="104"/>
      <c r="M2484" s="104"/>
    </row>
    <row r="2485" spans="1:13" x14ac:dyDescent="0.25">
      <c r="A2485" s="96"/>
      <c r="B2485" s="96"/>
      <c r="C2485" s="96"/>
      <c r="D2485" s="95"/>
      <c r="E2485" s="96"/>
      <c r="F2485" s="96"/>
      <c r="G2485" s="96"/>
      <c r="H2485" s="96"/>
      <c r="I2485" s="96"/>
      <c r="J2485" s="104"/>
      <c r="K2485" s="104"/>
      <c r="L2485" s="104"/>
      <c r="M2485" s="104"/>
    </row>
    <row r="2486" spans="1:13" x14ac:dyDescent="0.25">
      <c r="A2486" s="96"/>
      <c r="B2486" s="96"/>
      <c r="C2486" s="96"/>
      <c r="D2486" s="95"/>
      <c r="E2486" s="96"/>
      <c r="F2486" s="96"/>
      <c r="G2486" s="96"/>
      <c r="H2486" s="96"/>
      <c r="I2486" s="96"/>
      <c r="J2486" s="104"/>
      <c r="K2486" s="104"/>
      <c r="L2486" s="104"/>
      <c r="M2486" s="104"/>
    </row>
    <row r="2487" spans="1:13" x14ac:dyDescent="0.25">
      <c r="A2487" s="96"/>
      <c r="B2487" s="96"/>
      <c r="C2487" s="96"/>
      <c r="D2487" s="95"/>
      <c r="E2487" s="96"/>
      <c r="F2487" s="96"/>
      <c r="G2487" s="96"/>
      <c r="H2487" s="96"/>
      <c r="I2487" s="96"/>
      <c r="J2487" s="104"/>
      <c r="K2487" s="104"/>
      <c r="L2487" s="104"/>
      <c r="M2487" s="104"/>
    </row>
    <row r="2488" spans="1:13" x14ac:dyDescent="0.25">
      <c r="A2488" s="96"/>
      <c r="B2488" s="96"/>
      <c r="C2488" s="96"/>
      <c r="D2488" s="95"/>
      <c r="E2488" s="96"/>
      <c r="F2488" s="96"/>
      <c r="G2488" s="96"/>
      <c r="H2488" s="96"/>
      <c r="I2488" s="96"/>
      <c r="J2488" s="104"/>
      <c r="K2488" s="104"/>
      <c r="L2488" s="104"/>
      <c r="M2488" s="104"/>
    </row>
    <row r="2489" spans="1:13" x14ac:dyDescent="0.25">
      <c r="A2489" s="96"/>
      <c r="B2489" s="96"/>
      <c r="C2489" s="96"/>
      <c r="D2489" s="95"/>
      <c r="E2489" s="96"/>
      <c r="F2489" s="96"/>
      <c r="G2489" s="96"/>
      <c r="H2489" s="96"/>
      <c r="I2489" s="96"/>
      <c r="J2489" s="104"/>
      <c r="K2489" s="104"/>
      <c r="L2489" s="104"/>
      <c r="M2489" s="104"/>
    </row>
    <row r="2490" spans="1:13" x14ac:dyDescent="0.25">
      <c r="A2490" s="96"/>
      <c r="B2490" s="96"/>
      <c r="C2490" s="96"/>
      <c r="D2490" s="95"/>
      <c r="E2490" s="96"/>
      <c r="F2490" s="96"/>
      <c r="G2490" s="96"/>
      <c r="H2490" s="96"/>
      <c r="I2490" s="96"/>
      <c r="J2490" s="104"/>
      <c r="K2490" s="104"/>
      <c r="L2490" s="104"/>
      <c r="M2490" s="104"/>
    </row>
    <row r="2491" spans="1:13" x14ac:dyDescent="0.25">
      <c r="A2491" s="96"/>
      <c r="B2491" s="96"/>
      <c r="C2491" s="96"/>
      <c r="D2491" s="95"/>
      <c r="E2491" s="96"/>
      <c r="F2491" s="96"/>
      <c r="G2491" s="96"/>
      <c r="H2491" s="96"/>
      <c r="I2491" s="96"/>
      <c r="J2491" s="104"/>
      <c r="K2491" s="104"/>
      <c r="L2491" s="104"/>
      <c r="M2491" s="104"/>
    </row>
    <row r="2492" spans="1:13" x14ac:dyDescent="0.25">
      <c r="A2492" s="96"/>
      <c r="B2492" s="96"/>
      <c r="C2492" s="96"/>
      <c r="D2492" s="95"/>
      <c r="E2492" s="96"/>
      <c r="F2492" s="96"/>
      <c r="G2492" s="96"/>
      <c r="H2492" s="96"/>
      <c r="I2492" s="96"/>
      <c r="J2492" s="104"/>
      <c r="K2492" s="104"/>
      <c r="L2492" s="104"/>
      <c r="M2492" s="104"/>
    </row>
    <row r="2493" spans="1:13" x14ac:dyDescent="0.25">
      <c r="A2493" s="96"/>
      <c r="B2493" s="96"/>
      <c r="C2493" s="96"/>
      <c r="D2493" s="95"/>
      <c r="E2493" s="96"/>
      <c r="F2493" s="96"/>
      <c r="G2493" s="96"/>
      <c r="H2493" s="96"/>
      <c r="I2493" s="96"/>
      <c r="J2493" s="104"/>
      <c r="K2493" s="104"/>
      <c r="L2493" s="104"/>
      <c r="M2493" s="104"/>
    </row>
    <row r="2494" spans="1:13" x14ac:dyDescent="0.25">
      <c r="A2494" s="96"/>
      <c r="B2494" s="96"/>
      <c r="C2494" s="96"/>
      <c r="D2494" s="95"/>
      <c r="E2494" s="96"/>
      <c r="F2494" s="96"/>
      <c r="G2494" s="96"/>
      <c r="H2494" s="96"/>
      <c r="I2494" s="96"/>
      <c r="J2494" s="104"/>
      <c r="K2494" s="104"/>
      <c r="L2494" s="104"/>
      <c r="M2494" s="104"/>
    </row>
    <row r="2495" spans="1:13" x14ac:dyDescent="0.25">
      <c r="A2495" s="96"/>
      <c r="B2495" s="96"/>
      <c r="C2495" s="96"/>
      <c r="D2495" s="95"/>
      <c r="E2495" s="96"/>
      <c r="F2495" s="96"/>
      <c r="G2495" s="96"/>
      <c r="H2495" s="96"/>
      <c r="I2495" s="96"/>
      <c r="J2495" s="104"/>
      <c r="K2495" s="104"/>
      <c r="L2495" s="104"/>
      <c r="M2495" s="104"/>
    </row>
    <row r="2496" spans="1:13" x14ac:dyDescent="0.25">
      <c r="A2496" s="96"/>
      <c r="B2496" s="96"/>
      <c r="C2496" s="96"/>
      <c r="D2496" s="95"/>
      <c r="E2496" s="96"/>
      <c r="F2496" s="96"/>
      <c r="G2496" s="96"/>
      <c r="H2496" s="96"/>
      <c r="I2496" s="96"/>
      <c r="J2496" s="104"/>
      <c r="K2496" s="104"/>
      <c r="L2496" s="104"/>
      <c r="M2496" s="104"/>
    </row>
    <row r="2497" spans="1:13" x14ac:dyDescent="0.25">
      <c r="A2497" s="96"/>
      <c r="B2497" s="96"/>
      <c r="C2497" s="96"/>
      <c r="D2497" s="95"/>
      <c r="E2497" s="96"/>
      <c r="F2497" s="96"/>
      <c r="G2497" s="96"/>
      <c r="H2497" s="96"/>
      <c r="I2497" s="96"/>
      <c r="J2497" s="104"/>
      <c r="K2497" s="104"/>
      <c r="L2497" s="104"/>
      <c r="M2497" s="104"/>
    </row>
    <row r="2498" spans="1:13" x14ac:dyDescent="0.25">
      <c r="A2498" s="96"/>
      <c r="B2498" s="96"/>
      <c r="C2498" s="96"/>
      <c r="D2498" s="95"/>
      <c r="E2498" s="96"/>
      <c r="F2498" s="96"/>
      <c r="G2498" s="96"/>
      <c r="H2498" s="96"/>
      <c r="I2498" s="96"/>
      <c r="J2498" s="104"/>
      <c r="K2498" s="104"/>
      <c r="L2498" s="104"/>
      <c r="M2498" s="104"/>
    </row>
    <row r="2499" spans="1:13" x14ac:dyDescent="0.25">
      <c r="A2499" s="96"/>
      <c r="B2499" s="96"/>
      <c r="C2499" s="96"/>
      <c r="D2499" s="95"/>
      <c r="E2499" s="96"/>
      <c r="F2499" s="96"/>
      <c r="G2499" s="96"/>
      <c r="H2499" s="96"/>
      <c r="I2499" s="96"/>
      <c r="J2499" s="104"/>
      <c r="K2499" s="104"/>
      <c r="L2499" s="104"/>
      <c r="M2499" s="104"/>
    </row>
    <row r="2500" spans="1:13" x14ac:dyDescent="0.25">
      <c r="A2500" s="96"/>
      <c r="B2500" s="96"/>
      <c r="C2500" s="96"/>
      <c r="D2500" s="95"/>
      <c r="E2500" s="96"/>
      <c r="F2500" s="96"/>
      <c r="G2500" s="96"/>
      <c r="H2500" s="96"/>
      <c r="I2500" s="96"/>
      <c r="J2500" s="104"/>
      <c r="K2500" s="104"/>
      <c r="L2500" s="104"/>
      <c r="M2500" s="104"/>
    </row>
    <row r="2501" spans="1:13" x14ac:dyDescent="0.25">
      <c r="A2501" s="96"/>
      <c r="B2501" s="96"/>
      <c r="C2501" s="96"/>
      <c r="D2501" s="95"/>
      <c r="E2501" s="96"/>
      <c r="F2501" s="96"/>
      <c r="G2501" s="96"/>
      <c r="H2501" s="96"/>
      <c r="I2501" s="96"/>
      <c r="J2501" s="104"/>
      <c r="K2501" s="104"/>
      <c r="L2501" s="104"/>
      <c r="M2501" s="104"/>
    </row>
    <row r="2502" spans="1:13" x14ac:dyDescent="0.25">
      <c r="A2502" s="96"/>
      <c r="B2502" s="96"/>
      <c r="C2502" s="96"/>
      <c r="D2502" s="95"/>
      <c r="E2502" s="96"/>
      <c r="F2502" s="96"/>
      <c r="G2502" s="96"/>
      <c r="H2502" s="96"/>
      <c r="I2502" s="96"/>
      <c r="J2502" s="104"/>
      <c r="K2502" s="104"/>
      <c r="L2502" s="104"/>
      <c r="M2502" s="104"/>
    </row>
    <row r="2503" spans="1:13" x14ac:dyDescent="0.25">
      <c r="A2503" s="96"/>
      <c r="B2503" s="96"/>
      <c r="C2503" s="96"/>
      <c r="D2503" s="95"/>
      <c r="E2503" s="96"/>
      <c r="F2503" s="96"/>
      <c r="G2503" s="96"/>
      <c r="H2503" s="96"/>
      <c r="I2503" s="96"/>
      <c r="J2503" s="104"/>
      <c r="K2503" s="104"/>
      <c r="L2503" s="104"/>
      <c r="M2503" s="104"/>
    </row>
    <row r="2504" spans="1:13" x14ac:dyDescent="0.25">
      <c r="A2504" s="96"/>
      <c r="B2504" s="96"/>
      <c r="C2504" s="96"/>
      <c r="D2504" s="95"/>
      <c r="E2504" s="96"/>
      <c r="F2504" s="96"/>
      <c r="G2504" s="96"/>
      <c r="H2504" s="96"/>
      <c r="I2504" s="96"/>
      <c r="J2504" s="104"/>
      <c r="K2504" s="104"/>
      <c r="L2504" s="104"/>
      <c r="M2504" s="104"/>
    </row>
    <row r="2505" spans="1:13" x14ac:dyDescent="0.25">
      <c r="A2505" s="96"/>
      <c r="B2505" s="96"/>
      <c r="C2505" s="96"/>
      <c r="D2505" s="95"/>
      <c r="E2505" s="96"/>
      <c r="F2505" s="96"/>
      <c r="G2505" s="96"/>
      <c r="H2505" s="96"/>
      <c r="I2505" s="96"/>
      <c r="J2505" s="104"/>
      <c r="K2505" s="104"/>
      <c r="L2505" s="104"/>
      <c r="M2505" s="104"/>
    </row>
    <row r="2506" spans="1:13" x14ac:dyDescent="0.25">
      <c r="A2506" s="96"/>
      <c r="B2506" s="96"/>
      <c r="C2506" s="96"/>
      <c r="D2506" s="95"/>
      <c r="E2506" s="96"/>
      <c r="F2506" s="96"/>
      <c r="G2506" s="96"/>
      <c r="H2506" s="96"/>
      <c r="I2506" s="96"/>
      <c r="J2506" s="104"/>
      <c r="K2506" s="104"/>
      <c r="L2506" s="104"/>
      <c r="M2506" s="104"/>
    </row>
    <row r="2507" spans="1:13" x14ac:dyDescent="0.25">
      <c r="A2507" s="96"/>
      <c r="B2507" s="96"/>
      <c r="C2507" s="96"/>
      <c r="D2507" s="95"/>
      <c r="E2507" s="96"/>
      <c r="F2507" s="96"/>
      <c r="G2507" s="96"/>
      <c r="H2507" s="96"/>
      <c r="I2507" s="96"/>
      <c r="J2507" s="104"/>
      <c r="K2507" s="104"/>
      <c r="L2507" s="104"/>
      <c r="M2507" s="104"/>
    </row>
    <row r="2508" spans="1:13" x14ac:dyDescent="0.25">
      <c r="A2508" s="96"/>
      <c r="B2508" s="96"/>
      <c r="C2508" s="96"/>
      <c r="D2508" s="95"/>
      <c r="E2508" s="96"/>
      <c r="F2508" s="96"/>
      <c r="G2508" s="96"/>
      <c r="H2508" s="96"/>
      <c r="I2508" s="96"/>
      <c r="J2508" s="104"/>
      <c r="K2508" s="104"/>
      <c r="L2508" s="104"/>
      <c r="M2508" s="104"/>
    </row>
    <row r="2509" spans="1:13" x14ac:dyDescent="0.25">
      <c r="A2509" s="96"/>
      <c r="B2509" s="96"/>
      <c r="C2509" s="96"/>
      <c r="D2509" s="95"/>
      <c r="E2509" s="96"/>
      <c r="F2509" s="96"/>
      <c r="G2509" s="96"/>
      <c r="H2509" s="96"/>
      <c r="I2509" s="96"/>
      <c r="J2509" s="104"/>
      <c r="K2509" s="104"/>
      <c r="L2509" s="104"/>
      <c r="M2509" s="104"/>
    </row>
    <row r="2510" spans="1:13" x14ac:dyDescent="0.25">
      <c r="A2510" s="96"/>
      <c r="B2510" s="96"/>
      <c r="C2510" s="96"/>
      <c r="D2510" s="95"/>
      <c r="E2510" s="96"/>
      <c r="F2510" s="96"/>
      <c r="G2510" s="96"/>
      <c r="H2510" s="96"/>
      <c r="I2510" s="96"/>
      <c r="J2510" s="104"/>
      <c r="K2510" s="104"/>
      <c r="L2510" s="104"/>
      <c r="M2510" s="104"/>
    </row>
    <row r="2511" spans="1:13" x14ac:dyDescent="0.25">
      <c r="A2511" s="96"/>
      <c r="B2511" s="96"/>
      <c r="C2511" s="96"/>
      <c r="D2511" s="95"/>
      <c r="E2511" s="96"/>
      <c r="F2511" s="96"/>
      <c r="G2511" s="96"/>
      <c r="H2511" s="96"/>
      <c r="I2511" s="96"/>
      <c r="J2511" s="104"/>
      <c r="K2511" s="104"/>
      <c r="L2511" s="104"/>
      <c r="M2511" s="104"/>
    </row>
    <row r="2512" spans="1:13" x14ac:dyDescent="0.25">
      <c r="A2512" s="96"/>
      <c r="B2512" s="96"/>
      <c r="C2512" s="96"/>
      <c r="D2512" s="95"/>
      <c r="E2512" s="96"/>
      <c r="F2512" s="96"/>
      <c r="G2512" s="96"/>
      <c r="H2512" s="96"/>
      <c r="I2512" s="96"/>
      <c r="J2512" s="104"/>
      <c r="K2512" s="104"/>
      <c r="L2512" s="104"/>
      <c r="M2512" s="104"/>
    </row>
    <row r="2513" spans="1:13" x14ac:dyDescent="0.25">
      <c r="A2513" s="96"/>
      <c r="B2513" s="96"/>
      <c r="C2513" s="96"/>
      <c r="D2513" s="95"/>
      <c r="E2513" s="96"/>
      <c r="F2513" s="96"/>
      <c r="G2513" s="96"/>
      <c r="H2513" s="96"/>
      <c r="I2513" s="96"/>
      <c r="J2513" s="104"/>
      <c r="K2513" s="104"/>
      <c r="L2513" s="104"/>
      <c r="M2513" s="104"/>
    </row>
    <row r="2514" spans="1:13" x14ac:dyDescent="0.25">
      <c r="A2514" s="96"/>
      <c r="B2514" s="96"/>
      <c r="C2514" s="96"/>
      <c r="D2514" s="95"/>
      <c r="E2514" s="96"/>
      <c r="F2514" s="96"/>
      <c r="G2514" s="96"/>
      <c r="H2514" s="96"/>
      <c r="I2514" s="96"/>
      <c r="J2514" s="104"/>
      <c r="K2514" s="104"/>
      <c r="L2514" s="104"/>
      <c r="M2514" s="104"/>
    </row>
    <row r="2515" spans="1:13" x14ac:dyDescent="0.25">
      <c r="A2515" s="96"/>
      <c r="B2515" s="96"/>
      <c r="C2515" s="96"/>
      <c r="D2515" s="95"/>
      <c r="E2515" s="96"/>
      <c r="F2515" s="96"/>
      <c r="G2515" s="96"/>
      <c r="H2515" s="96"/>
      <c r="I2515" s="96"/>
      <c r="J2515" s="104"/>
      <c r="K2515" s="104"/>
      <c r="L2515" s="104"/>
      <c r="M2515" s="104"/>
    </row>
    <row r="2516" spans="1:13" x14ac:dyDescent="0.25">
      <c r="A2516" s="96"/>
      <c r="B2516" s="96"/>
      <c r="C2516" s="96"/>
      <c r="D2516" s="95"/>
      <c r="E2516" s="96"/>
      <c r="F2516" s="96"/>
      <c r="G2516" s="96"/>
      <c r="H2516" s="96"/>
      <c r="I2516" s="96"/>
      <c r="J2516" s="104"/>
      <c r="K2516" s="104"/>
      <c r="L2516" s="104"/>
      <c r="M2516" s="104"/>
    </row>
    <row r="2517" spans="1:13" x14ac:dyDescent="0.25">
      <c r="A2517" s="96"/>
      <c r="B2517" s="96"/>
      <c r="C2517" s="96"/>
      <c r="D2517" s="95"/>
      <c r="E2517" s="96"/>
      <c r="F2517" s="96"/>
      <c r="G2517" s="96"/>
      <c r="H2517" s="96"/>
      <c r="I2517" s="96"/>
      <c r="J2517" s="104"/>
      <c r="K2517" s="104"/>
      <c r="L2517" s="104"/>
      <c r="M2517" s="104"/>
    </row>
    <row r="2518" spans="1:13" x14ac:dyDescent="0.25">
      <c r="A2518" s="96"/>
      <c r="B2518" s="96"/>
      <c r="C2518" s="96"/>
      <c r="D2518" s="95"/>
      <c r="E2518" s="96"/>
      <c r="F2518" s="96"/>
      <c r="G2518" s="96"/>
      <c r="H2518" s="96"/>
      <c r="I2518" s="96"/>
      <c r="J2518" s="104"/>
      <c r="K2518" s="104"/>
      <c r="L2518" s="104"/>
      <c r="M2518" s="104"/>
    </row>
    <row r="2519" spans="1:13" x14ac:dyDescent="0.25">
      <c r="A2519" s="96"/>
      <c r="B2519" s="96"/>
      <c r="C2519" s="96"/>
      <c r="D2519" s="95"/>
      <c r="E2519" s="96"/>
      <c r="F2519" s="96"/>
      <c r="G2519" s="96"/>
      <c r="H2519" s="96"/>
      <c r="I2519" s="96"/>
      <c r="J2519" s="104"/>
      <c r="K2519" s="104"/>
      <c r="L2519" s="104"/>
      <c r="M2519" s="104"/>
    </row>
    <row r="2520" spans="1:13" x14ac:dyDescent="0.25">
      <c r="A2520" s="96"/>
      <c r="B2520" s="96"/>
      <c r="C2520" s="96"/>
      <c r="D2520" s="95"/>
      <c r="E2520" s="96"/>
      <c r="F2520" s="96"/>
      <c r="G2520" s="96"/>
      <c r="H2520" s="96"/>
      <c r="I2520" s="96"/>
      <c r="J2520" s="104"/>
      <c r="K2520" s="104"/>
      <c r="L2520" s="104"/>
      <c r="M2520" s="104"/>
    </row>
    <row r="2521" spans="1:13" x14ac:dyDescent="0.25">
      <c r="A2521" s="96"/>
      <c r="B2521" s="96"/>
      <c r="C2521" s="96"/>
      <c r="D2521" s="95"/>
      <c r="E2521" s="96"/>
      <c r="F2521" s="96"/>
      <c r="G2521" s="96"/>
      <c r="H2521" s="96"/>
      <c r="I2521" s="96"/>
      <c r="J2521" s="104"/>
      <c r="K2521" s="104"/>
      <c r="L2521" s="104"/>
      <c r="M2521" s="104"/>
    </row>
    <row r="2522" spans="1:13" x14ac:dyDescent="0.25">
      <c r="A2522" s="96"/>
      <c r="B2522" s="96"/>
      <c r="C2522" s="96"/>
      <c r="D2522" s="95"/>
      <c r="E2522" s="96"/>
      <c r="F2522" s="96"/>
      <c r="G2522" s="96"/>
      <c r="H2522" s="96"/>
      <c r="I2522" s="96"/>
      <c r="J2522" s="104"/>
      <c r="K2522" s="104"/>
      <c r="L2522" s="104"/>
      <c r="M2522" s="104"/>
    </row>
    <row r="2523" spans="1:13" x14ac:dyDescent="0.25">
      <c r="A2523" s="96"/>
      <c r="B2523" s="96"/>
      <c r="C2523" s="96"/>
      <c r="D2523" s="95"/>
      <c r="E2523" s="96"/>
      <c r="F2523" s="96"/>
      <c r="G2523" s="96"/>
      <c r="H2523" s="96"/>
      <c r="I2523" s="96"/>
      <c r="J2523" s="104"/>
      <c r="K2523" s="104"/>
      <c r="L2523" s="104"/>
      <c r="M2523" s="104"/>
    </row>
    <row r="2524" spans="1:13" x14ac:dyDescent="0.25">
      <c r="A2524" s="96"/>
      <c r="B2524" s="96"/>
      <c r="C2524" s="96"/>
      <c r="D2524" s="95"/>
      <c r="E2524" s="96"/>
      <c r="F2524" s="96"/>
      <c r="G2524" s="96"/>
      <c r="H2524" s="96"/>
      <c r="I2524" s="96"/>
      <c r="J2524" s="104"/>
      <c r="K2524" s="104"/>
      <c r="L2524" s="104"/>
      <c r="M2524" s="104"/>
    </row>
    <row r="2525" spans="1:13" x14ac:dyDescent="0.25">
      <c r="A2525" s="96"/>
      <c r="B2525" s="96"/>
      <c r="C2525" s="96"/>
      <c r="D2525" s="95"/>
      <c r="E2525" s="96"/>
      <c r="F2525" s="96"/>
      <c r="G2525" s="96"/>
      <c r="H2525" s="96"/>
      <c r="I2525" s="96"/>
      <c r="J2525" s="104"/>
      <c r="K2525" s="104"/>
      <c r="L2525" s="104"/>
      <c r="M2525" s="104"/>
    </row>
    <row r="2526" spans="1:13" x14ac:dyDescent="0.25">
      <c r="A2526" s="96"/>
      <c r="B2526" s="96"/>
      <c r="C2526" s="96"/>
      <c r="D2526" s="95"/>
      <c r="E2526" s="96"/>
      <c r="F2526" s="96"/>
      <c r="G2526" s="96"/>
      <c r="H2526" s="96"/>
      <c r="I2526" s="96"/>
      <c r="J2526" s="104"/>
      <c r="K2526" s="104"/>
      <c r="L2526" s="104"/>
      <c r="M2526" s="104"/>
    </row>
    <row r="2527" spans="1:13" x14ac:dyDescent="0.25">
      <c r="A2527" s="96"/>
      <c r="B2527" s="96"/>
      <c r="C2527" s="96"/>
      <c r="D2527" s="95"/>
      <c r="E2527" s="96"/>
      <c r="F2527" s="96"/>
      <c r="G2527" s="96"/>
      <c r="H2527" s="96"/>
      <c r="I2527" s="96"/>
      <c r="J2527" s="104"/>
      <c r="K2527" s="104"/>
      <c r="L2527" s="104"/>
      <c r="M2527" s="104"/>
    </row>
    <row r="2528" spans="1:13" x14ac:dyDescent="0.25">
      <c r="A2528" s="96"/>
      <c r="B2528" s="96"/>
      <c r="C2528" s="96"/>
      <c r="D2528" s="95"/>
      <c r="E2528" s="96"/>
      <c r="F2528" s="96"/>
      <c r="G2528" s="96"/>
      <c r="H2528" s="96"/>
      <c r="I2528" s="96"/>
      <c r="J2528" s="104"/>
      <c r="K2528" s="104"/>
      <c r="L2528" s="104"/>
      <c r="M2528" s="104"/>
    </row>
    <row r="2529" spans="1:13" x14ac:dyDescent="0.25">
      <c r="A2529" s="96"/>
      <c r="B2529" s="96"/>
      <c r="C2529" s="96"/>
      <c r="D2529" s="95"/>
      <c r="E2529" s="96"/>
      <c r="F2529" s="96"/>
      <c r="G2529" s="96"/>
      <c r="H2529" s="96"/>
      <c r="I2529" s="96"/>
      <c r="J2529" s="104"/>
      <c r="K2529" s="104"/>
      <c r="L2529" s="104"/>
      <c r="M2529" s="104"/>
    </row>
    <row r="2530" spans="1:13" x14ac:dyDescent="0.25">
      <c r="A2530" s="96"/>
      <c r="B2530" s="96"/>
      <c r="C2530" s="96"/>
      <c r="D2530" s="95"/>
      <c r="E2530" s="96"/>
      <c r="F2530" s="96"/>
      <c r="G2530" s="96"/>
      <c r="H2530" s="96"/>
      <c r="I2530" s="96"/>
      <c r="J2530" s="104"/>
      <c r="K2530" s="104"/>
      <c r="L2530" s="104"/>
      <c r="M2530" s="104"/>
    </row>
    <row r="2531" spans="1:13" x14ac:dyDescent="0.25">
      <c r="A2531" s="96"/>
      <c r="B2531" s="96"/>
      <c r="C2531" s="96"/>
      <c r="D2531" s="95"/>
      <c r="E2531" s="96"/>
      <c r="F2531" s="96"/>
      <c r="G2531" s="96"/>
      <c r="H2531" s="96"/>
      <c r="I2531" s="96"/>
      <c r="J2531" s="104"/>
      <c r="K2531" s="104"/>
      <c r="L2531" s="104"/>
      <c r="M2531" s="104"/>
    </row>
    <row r="2532" spans="1:13" x14ac:dyDescent="0.25">
      <c r="A2532" s="96"/>
      <c r="B2532" s="96"/>
      <c r="C2532" s="96"/>
      <c r="D2532" s="95"/>
      <c r="E2532" s="96"/>
      <c r="F2532" s="96"/>
      <c r="G2532" s="96"/>
      <c r="H2532" s="96"/>
      <c r="I2532" s="96"/>
      <c r="J2532" s="104"/>
      <c r="K2532" s="104"/>
      <c r="L2532" s="104"/>
      <c r="M2532" s="104"/>
    </row>
    <row r="2533" spans="1:13" x14ac:dyDescent="0.25">
      <c r="A2533" s="96"/>
      <c r="B2533" s="96"/>
      <c r="C2533" s="96"/>
      <c r="D2533" s="95"/>
      <c r="E2533" s="96"/>
      <c r="F2533" s="96"/>
      <c r="G2533" s="96"/>
      <c r="H2533" s="96"/>
      <c r="I2533" s="96"/>
      <c r="J2533" s="104"/>
      <c r="K2533" s="104"/>
      <c r="L2533" s="104"/>
      <c r="M2533" s="104"/>
    </row>
    <row r="2534" spans="1:13" x14ac:dyDescent="0.25">
      <c r="A2534" s="96"/>
      <c r="B2534" s="96"/>
      <c r="C2534" s="96"/>
      <c r="D2534" s="95"/>
      <c r="E2534" s="96"/>
      <c r="F2534" s="96"/>
      <c r="G2534" s="96"/>
      <c r="H2534" s="96"/>
      <c r="I2534" s="96"/>
      <c r="J2534" s="104"/>
      <c r="K2534" s="104"/>
      <c r="L2534" s="104"/>
      <c r="M2534" s="104"/>
    </row>
    <row r="2535" spans="1:13" x14ac:dyDescent="0.25">
      <c r="A2535" s="96"/>
      <c r="B2535" s="96"/>
      <c r="C2535" s="96"/>
      <c r="D2535" s="95"/>
      <c r="E2535" s="96"/>
      <c r="F2535" s="96"/>
      <c r="G2535" s="96"/>
      <c r="H2535" s="96"/>
      <c r="I2535" s="96"/>
      <c r="J2535" s="104"/>
      <c r="K2535" s="104"/>
      <c r="L2535" s="104"/>
      <c r="M2535" s="104"/>
    </row>
    <row r="2536" spans="1:13" x14ac:dyDescent="0.25">
      <c r="A2536" s="96"/>
      <c r="B2536" s="96"/>
      <c r="C2536" s="96"/>
      <c r="D2536" s="95"/>
      <c r="E2536" s="96"/>
      <c r="F2536" s="96"/>
      <c r="G2536" s="96"/>
      <c r="H2536" s="96"/>
      <c r="I2536" s="96"/>
      <c r="J2536" s="104"/>
      <c r="K2536" s="104"/>
      <c r="L2536" s="104"/>
      <c r="M2536" s="104"/>
    </row>
    <row r="2537" spans="1:13" x14ac:dyDescent="0.25">
      <c r="A2537" s="96"/>
      <c r="B2537" s="96"/>
      <c r="C2537" s="96"/>
      <c r="D2537" s="95"/>
      <c r="E2537" s="96"/>
      <c r="F2537" s="96"/>
      <c r="G2537" s="96"/>
      <c r="H2537" s="96"/>
      <c r="I2537" s="96"/>
      <c r="J2537" s="104"/>
      <c r="K2537" s="104"/>
      <c r="L2537" s="104"/>
      <c r="M2537" s="104"/>
    </row>
    <row r="2538" spans="1:13" x14ac:dyDescent="0.25">
      <c r="A2538" s="96"/>
      <c r="B2538" s="96"/>
      <c r="C2538" s="96"/>
      <c r="D2538" s="95"/>
      <c r="E2538" s="96"/>
      <c r="F2538" s="96"/>
      <c r="G2538" s="96"/>
      <c r="H2538" s="96"/>
      <c r="I2538" s="96"/>
      <c r="J2538" s="104"/>
      <c r="K2538" s="104"/>
      <c r="L2538" s="104"/>
      <c r="M2538" s="104"/>
    </row>
    <row r="2539" spans="1:13" x14ac:dyDescent="0.25">
      <c r="A2539" s="96"/>
      <c r="B2539" s="96"/>
      <c r="C2539" s="96"/>
      <c r="D2539" s="95"/>
      <c r="E2539" s="96"/>
      <c r="F2539" s="96"/>
      <c r="G2539" s="96"/>
      <c r="H2539" s="96"/>
      <c r="I2539" s="96"/>
      <c r="J2539" s="104"/>
      <c r="K2539" s="104"/>
      <c r="L2539" s="104"/>
      <c r="M2539" s="104"/>
    </row>
    <row r="2540" spans="1:13" x14ac:dyDescent="0.25">
      <c r="A2540" s="96"/>
      <c r="B2540" s="96"/>
      <c r="C2540" s="96"/>
      <c r="D2540" s="95"/>
      <c r="E2540" s="96"/>
      <c r="F2540" s="96"/>
      <c r="G2540" s="96"/>
      <c r="H2540" s="96"/>
      <c r="I2540" s="96"/>
      <c r="J2540" s="104"/>
      <c r="K2540" s="104"/>
      <c r="L2540" s="104"/>
      <c r="M2540" s="104"/>
    </row>
    <row r="2541" spans="1:13" x14ac:dyDescent="0.25">
      <c r="A2541" s="96"/>
      <c r="B2541" s="96"/>
      <c r="C2541" s="96"/>
      <c r="D2541" s="95"/>
      <c r="E2541" s="96"/>
      <c r="F2541" s="96"/>
      <c r="G2541" s="96"/>
      <c r="H2541" s="96"/>
      <c r="I2541" s="96"/>
      <c r="J2541" s="104"/>
      <c r="K2541" s="104"/>
      <c r="L2541" s="104"/>
      <c r="M2541" s="104"/>
    </row>
    <row r="2542" spans="1:13" x14ac:dyDescent="0.25">
      <c r="A2542" s="96"/>
      <c r="B2542" s="96"/>
      <c r="C2542" s="96"/>
      <c r="D2542" s="95"/>
      <c r="E2542" s="96"/>
      <c r="F2542" s="96"/>
      <c r="G2542" s="96"/>
      <c r="H2542" s="96"/>
      <c r="I2542" s="96"/>
      <c r="J2542" s="104"/>
      <c r="K2542" s="104"/>
      <c r="L2542" s="104"/>
      <c r="M2542" s="104"/>
    </row>
    <row r="2543" spans="1:13" x14ac:dyDescent="0.25">
      <c r="A2543" s="96"/>
      <c r="B2543" s="96"/>
      <c r="C2543" s="96"/>
      <c r="D2543" s="95"/>
      <c r="E2543" s="96"/>
      <c r="F2543" s="96"/>
      <c r="G2543" s="96"/>
      <c r="H2543" s="96"/>
      <c r="I2543" s="96"/>
      <c r="J2543" s="104"/>
      <c r="K2543" s="104"/>
      <c r="L2543" s="104"/>
      <c r="M2543" s="104"/>
    </row>
    <row r="2544" spans="1:13" x14ac:dyDescent="0.25">
      <c r="A2544" s="96"/>
      <c r="B2544" s="96"/>
      <c r="C2544" s="96"/>
      <c r="D2544" s="95"/>
      <c r="E2544" s="96"/>
      <c r="F2544" s="96"/>
      <c r="G2544" s="96"/>
      <c r="H2544" s="96"/>
      <c r="I2544" s="96"/>
      <c r="J2544" s="104"/>
      <c r="K2544" s="104"/>
      <c r="L2544" s="104"/>
      <c r="M2544" s="104"/>
    </row>
    <row r="2545" spans="1:13" x14ac:dyDescent="0.25">
      <c r="A2545" s="96"/>
      <c r="B2545" s="96"/>
      <c r="C2545" s="96"/>
      <c r="D2545" s="95"/>
      <c r="E2545" s="96"/>
      <c r="F2545" s="96"/>
      <c r="G2545" s="96"/>
      <c r="H2545" s="96"/>
      <c r="I2545" s="96"/>
      <c r="J2545" s="104"/>
      <c r="K2545" s="104"/>
      <c r="L2545" s="104"/>
      <c r="M2545" s="104"/>
    </row>
    <row r="2546" spans="1:13" x14ac:dyDescent="0.25">
      <c r="A2546" s="96"/>
      <c r="B2546" s="96"/>
      <c r="C2546" s="96"/>
      <c r="D2546" s="95"/>
      <c r="E2546" s="96"/>
      <c r="F2546" s="96"/>
      <c r="G2546" s="96"/>
      <c r="H2546" s="96"/>
      <c r="I2546" s="96"/>
      <c r="J2546" s="104"/>
      <c r="K2546" s="104"/>
      <c r="L2546" s="104"/>
      <c r="M2546" s="104"/>
    </row>
    <row r="2547" spans="1:13" x14ac:dyDescent="0.25">
      <c r="A2547" s="96"/>
      <c r="B2547" s="96"/>
      <c r="C2547" s="96"/>
      <c r="D2547" s="95"/>
      <c r="E2547" s="96"/>
      <c r="F2547" s="96"/>
      <c r="G2547" s="96"/>
      <c r="H2547" s="96"/>
      <c r="I2547" s="96"/>
      <c r="J2547" s="104"/>
      <c r="K2547" s="104"/>
      <c r="L2547" s="104"/>
      <c r="M2547" s="104"/>
    </row>
    <row r="2548" spans="1:13" x14ac:dyDescent="0.25">
      <c r="A2548" s="96"/>
      <c r="B2548" s="96"/>
      <c r="C2548" s="96"/>
      <c r="D2548" s="95"/>
      <c r="E2548" s="96"/>
      <c r="F2548" s="96"/>
      <c r="G2548" s="96"/>
      <c r="H2548" s="96"/>
      <c r="I2548" s="96"/>
      <c r="J2548" s="104"/>
      <c r="K2548" s="104"/>
      <c r="L2548" s="104"/>
      <c r="M2548" s="104"/>
    </row>
    <row r="2549" spans="1:13" x14ac:dyDescent="0.25">
      <c r="A2549" s="96"/>
      <c r="B2549" s="96"/>
      <c r="C2549" s="96"/>
      <c r="D2549" s="95"/>
      <c r="E2549" s="96"/>
      <c r="F2549" s="96"/>
      <c r="G2549" s="96"/>
      <c r="H2549" s="96"/>
      <c r="I2549" s="96"/>
      <c r="J2549" s="104"/>
      <c r="K2549" s="104"/>
      <c r="L2549" s="104"/>
      <c r="M2549" s="104"/>
    </row>
    <row r="2550" spans="1:13" x14ac:dyDescent="0.25">
      <c r="A2550" s="96"/>
      <c r="B2550" s="96"/>
      <c r="C2550" s="96"/>
      <c r="D2550" s="95"/>
      <c r="E2550" s="96"/>
      <c r="F2550" s="96"/>
      <c r="G2550" s="96"/>
      <c r="H2550" s="96"/>
      <c r="I2550" s="96"/>
      <c r="J2550" s="104"/>
      <c r="K2550" s="104"/>
      <c r="L2550" s="104"/>
      <c r="M2550" s="104"/>
    </row>
    <row r="2551" spans="1:13" x14ac:dyDescent="0.25">
      <c r="A2551" s="96"/>
      <c r="B2551" s="96"/>
      <c r="C2551" s="96"/>
      <c r="D2551" s="95"/>
      <c r="E2551" s="96"/>
      <c r="F2551" s="96"/>
      <c r="G2551" s="96"/>
      <c r="H2551" s="96"/>
      <c r="I2551" s="96"/>
      <c r="J2551" s="104"/>
      <c r="K2551" s="104"/>
      <c r="L2551" s="104"/>
      <c r="M2551" s="104"/>
    </row>
    <row r="2552" spans="1:13" x14ac:dyDescent="0.25">
      <c r="A2552" s="96"/>
      <c r="B2552" s="96"/>
      <c r="C2552" s="96"/>
      <c r="D2552" s="95"/>
      <c r="E2552" s="96"/>
      <c r="F2552" s="96"/>
      <c r="G2552" s="96"/>
      <c r="H2552" s="96"/>
      <c r="I2552" s="96"/>
      <c r="J2552" s="104"/>
      <c r="K2552" s="104"/>
      <c r="L2552" s="104"/>
      <c r="M2552" s="104"/>
    </row>
    <row r="2553" spans="1:13" x14ac:dyDescent="0.25">
      <c r="A2553" s="96"/>
      <c r="B2553" s="96"/>
      <c r="C2553" s="96"/>
      <c r="D2553" s="95"/>
      <c r="E2553" s="96"/>
      <c r="F2553" s="96"/>
      <c r="G2553" s="96"/>
      <c r="H2553" s="96"/>
      <c r="I2553" s="96"/>
      <c r="J2553" s="104"/>
      <c r="K2553" s="104"/>
      <c r="L2553" s="104"/>
      <c r="M2553" s="104"/>
    </row>
    <row r="2554" spans="1:13" x14ac:dyDescent="0.25">
      <c r="A2554" s="96"/>
      <c r="B2554" s="96"/>
      <c r="C2554" s="96"/>
      <c r="D2554" s="95"/>
      <c r="E2554" s="96"/>
      <c r="F2554" s="96"/>
      <c r="G2554" s="96"/>
      <c r="H2554" s="96"/>
      <c r="I2554" s="96"/>
      <c r="J2554" s="104"/>
      <c r="K2554" s="104"/>
      <c r="L2554" s="104"/>
      <c r="M2554" s="104"/>
    </row>
    <row r="2555" spans="1:13" x14ac:dyDescent="0.25">
      <c r="A2555" s="96"/>
      <c r="B2555" s="96"/>
      <c r="C2555" s="96"/>
      <c r="D2555" s="95"/>
      <c r="E2555" s="96"/>
      <c r="F2555" s="96"/>
      <c r="G2555" s="96"/>
      <c r="H2555" s="96"/>
      <c r="I2555" s="96"/>
      <c r="J2555" s="104"/>
      <c r="K2555" s="104"/>
      <c r="L2555" s="104"/>
      <c r="M2555" s="104"/>
    </row>
    <row r="2556" spans="1:13" x14ac:dyDescent="0.25">
      <c r="A2556" s="96"/>
      <c r="B2556" s="96"/>
      <c r="C2556" s="96"/>
      <c r="D2556" s="95"/>
      <c r="E2556" s="96"/>
      <c r="F2556" s="96"/>
      <c r="G2556" s="96"/>
      <c r="H2556" s="96"/>
      <c r="I2556" s="96"/>
      <c r="J2556" s="104"/>
      <c r="K2556" s="104"/>
      <c r="L2556" s="104"/>
      <c r="M2556" s="104"/>
    </row>
    <row r="2557" spans="1:13" x14ac:dyDescent="0.25">
      <c r="A2557" s="96"/>
      <c r="B2557" s="96"/>
      <c r="C2557" s="96"/>
      <c r="D2557" s="95"/>
      <c r="E2557" s="96"/>
      <c r="F2557" s="96"/>
      <c r="G2557" s="96"/>
      <c r="H2557" s="96"/>
      <c r="I2557" s="96"/>
      <c r="J2557" s="104"/>
      <c r="K2557" s="104"/>
      <c r="L2557" s="104"/>
      <c r="M2557" s="104"/>
    </row>
    <row r="2558" spans="1:13" x14ac:dyDescent="0.25">
      <c r="A2558" s="96"/>
      <c r="B2558" s="96"/>
      <c r="C2558" s="96"/>
      <c r="D2558" s="95"/>
      <c r="E2558" s="96"/>
      <c r="F2558" s="96"/>
      <c r="G2558" s="96"/>
      <c r="H2558" s="96"/>
      <c r="I2558" s="96"/>
      <c r="J2558" s="104"/>
      <c r="K2558" s="104"/>
      <c r="L2558" s="104"/>
      <c r="M2558" s="104"/>
    </row>
    <row r="2559" spans="1:13" x14ac:dyDescent="0.25">
      <c r="A2559" s="96"/>
      <c r="B2559" s="96"/>
      <c r="C2559" s="96"/>
      <c r="D2559" s="95"/>
      <c r="E2559" s="96"/>
      <c r="F2559" s="96"/>
      <c r="G2559" s="96"/>
      <c r="H2559" s="96"/>
      <c r="I2559" s="96"/>
      <c r="J2559" s="104"/>
      <c r="K2559" s="104"/>
      <c r="L2559" s="104"/>
      <c r="M2559" s="104"/>
    </row>
    <row r="2560" spans="1:13" x14ac:dyDescent="0.25">
      <c r="A2560" s="96"/>
      <c r="B2560" s="96"/>
      <c r="C2560" s="96"/>
      <c r="D2560" s="95"/>
      <c r="E2560" s="96"/>
      <c r="F2560" s="96"/>
      <c r="G2560" s="96"/>
      <c r="H2560" s="96"/>
      <c r="I2560" s="96"/>
      <c r="J2560" s="104"/>
      <c r="K2560" s="104"/>
      <c r="L2560" s="104"/>
      <c r="M2560" s="104"/>
    </row>
    <row r="2561" spans="1:13" x14ac:dyDescent="0.25">
      <c r="A2561" s="96"/>
      <c r="B2561" s="96"/>
      <c r="C2561" s="96"/>
      <c r="D2561" s="95"/>
      <c r="E2561" s="96"/>
      <c r="F2561" s="96"/>
      <c r="G2561" s="96"/>
      <c r="H2561" s="96"/>
      <c r="I2561" s="96"/>
      <c r="J2561" s="104"/>
      <c r="K2561" s="104"/>
      <c r="L2561" s="104"/>
      <c r="M2561" s="104"/>
    </row>
    <row r="2562" spans="1:13" x14ac:dyDescent="0.25">
      <c r="A2562" s="96"/>
      <c r="B2562" s="96"/>
      <c r="C2562" s="96"/>
      <c r="D2562" s="95"/>
      <c r="E2562" s="96"/>
      <c r="F2562" s="96"/>
      <c r="G2562" s="96"/>
      <c r="H2562" s="96"/>
      <c r="I2562" s="96"/>
      <c r="J2562" s="104"/>
      <c r="K2562" s="104"/>
      <c r="L2562" s="104"/>
      <c r="M2562" s="104"/>
    </row>
    <row r="2563" spans="1:13" x14ac:dyDescent="0.25">
      <c r="A2563" s="96"/>
      <c r="B2563" s="96"/>
      <c r="C2563" s="96"/>
      <c r="D2563" s="95"/>
      <c r="E2563" s="96"/>
      <c r="F2563" s="96"/>
      <c r="G2563" s="96"/>
      <c r="H2563" s="96"/>
      <c r="I2563" s="96"/>
      <c r="J2563" s="104"/>
      <c r="K2563" s="104"/>
      <c r="L2563" s="104"/>
      <c r="M2563" s="104"/>
    </row>
    <row r="2564" spans="1:13" x14ac:dyDescent="0.25">
      <c r="A2564" s="96"/>
      <c r="B2564" s="96"/>
      <c r="C2564" s="96"/>
      <c r="D2564" s="95"/>
      <c r="E2564" s="96"/>
      <c r="F2564" s="96"/>
      <c r="G2564" s="96"/>
      <c r="H2564" s="96"/>
      <c r="I2564" s="96"/>
      <c r="J2564" s="104"/>
      <c r="K2564" s="104"/>
      <c r="L2564" s="104"/>
      <c r="M2564" s="104"/>
    </row>
    <row r="2565" spans="1:13" x14ac:dyDescent="0.25">
      <c r="A2565" s="96"/>
      <c r="B2565" s="96"/>
      <c r="C2565" s="96"/>
      <c r="D2565" s="95"/>
      <c r="E2565" s="96"/>
      <c r="F2565" s="96"/>
      <c r="G2565" s="96"/>
      <c r="H2565" s="96"/>
      <c r="I2565" s="96"/>
      <c r="J2565" s="104"/>
      <c r="K2565" s="104"/>
      <c r="L2565" s="104"/>
      <c r="M2565" s="104"/>
    </row>
    <row r="2566" spans="1:13" x14ac:dyDescent="0.25">
      <c r="A2566" s="96"/>
      <c r="B2566" s="96"/>
      <c r="C2566" s="96"/>
      <c r="D2566" s="95"/>
      <c r="E2566" s="96"/>
      <c r="F2566" s="96"/>
      <c r="G2566" s="96"/>
      <c r="H2566" s="96"/>
      <c r="I2566" s="96"/>
      <c r="J2566" s="104"/>
      <c r="K2566" s="104"/>
      <c r="L2566" s="104"/>
      <c r="M2566" s="104"/>
    </row>
    <row r="2567" spans="1:13" x14ac:dyDescent="0.25">
      <c r="A2567" s="96"/>
      <c r="B2567" s="96"/>
      <c r="C2567" s="96"/>
      <c r="D2567" s="95"/>
      <c r="E2567" s="96"/>
      <c r="F2567" s="96"/>
      <c r="G2567" s="96"/>
      <c r="H2567" s="96"/>
      <c r="I2567" s="96"/>
      <c r="J2567" s="104"/>
      <c r="K2567" s="104"/>
      <c r="L2567" s="104"/>
      <c r="M2567" s="104"/>
    </row>
    <row r="2568" spans="1:13" x14ac:dyDescent="0.25">
      <c r="A2568" s="96"/>
      <c r="B2568" s="96"/>
      <c r="C2568" s="96"/>
      <c r="D2568" s="95"/>
      <c r="E2568" s="96"/>
      <c r="F2568" s="96"/>
      <c r="G2568" s="96"/>
      <c r="H2568" s="96"/>
      <c r="I2568" s="96"/>
      <c r="J2568" s="104"/>
      <c r="K2568" s="104"/>
      <c r="L2568" s="104"/>
      <c r="M2568" s="104"/>
    </row>
    <row r="2569" spans="1:13" x14ac:dyDescent="0.25">
      <c r="A2569" s="96"/>
      <c r="B2569" s="96"/>
      <c r="C2569" s="96"/>
      <c r="D2569" s="95"/>
      <c r="E2569" s="96"/>
      <c r="F2569" s="96"/>
      <c r="G2569" s="96"/>
      <c r="H2569" s="96"/>
      <c r="I2569" s="96"/>
      <c r="J2569" s="104"/>
      <c r="K2569" s="104"/>
      <c r="L2569" s="104"/>
      <c r="M2569" s="104"/>
    </row>
    <row r="2570" spans="1:13" x14ac:dyDescent="0.25">
      <c r="A2570" s="96"/>
      <c r="B2570" s="96"/>
      <c r="C2570" s="96"/>
      <c r="D2570" s="95"/>
      <c r="E2570" s="96"/>
      <c r="F2570" s="96"/>
      <c r="G2570" s="96"/>
      <c r="H2570" s="96"/>
      <c r="I2570" s="96"/>
      <c r="J2570" s="104"/>
      <c r="K2570" s="104"/>
      <c r="L2570" s="104"/>
      <c r="M2570" s="104"/>
    </row>
    <row r="2571" spans="1:13" x14ac:dyDescent="0.25">
      <c r="A2571" s="96"/>
      <c r="B2571" s="96"/>
      <c r="C2571" s="96"/>
      <c r="D2571" s="95"/>
      <c r="E2571" s="96"/>
      <c r="F2571" s="96"/>
      <c r="G2571" s="96"/>
      <c r="H2571" s="96"/>
      <c r="I2571" s="96"/>
      <c r="J2571" s="104"/>
      <c r="K2571" s="104"/>
      <c r="L2571" s="104"/>
      <c r="M2571" s="104"/>
    </row>
    <row r="2572" spans="1:13" x14ac:dyDescent="0.25">
      <c r="A2572" s="96"/>
      <c r="B2572" s="96"/>
      <c r="C2572" s="96"/>
      <c r="D2572" s="95"/>
      <c r="E2572" s="96"/>
      <c r="F2572" s="96"/>
      <c r="G2572" s="96"/>
      <c r="H2572" s="96"/>
      <c r="I2572" s="96"/>
      <c r="J2572" s="104"/>
      <c r="K2572" s="104"/>
      <c r="L2572" s="104"/>
      <c r="M2572" s="104"/>
    </row>
    <row r="2573" spans="1:13" x14ac:dyDescent="0.25">
      <c r="A2573" s="96"/>
      <c r="B2573" s="96"/>
      <c r="C2573" s="96"/>
      <c r="D2573" s="95"/>
      <c r="E2573" s="96"/>
      <c r="F2573" s="96"/>
      <c r="G2573" s="96"/>
      <c r="H2573" s="96"/>
      <c r="I2573" s="96"/>
      <c r="J2573" s="104"/>
      <c r="K2573" s="104"/>
      <c r="L2573" s="104"/>
      <c r="M2573" s="104"/>
    </row>
    <row r="2574" spans="1:13" x14ac:dyDescent="0.25">
      <c r="A2574" s="96"/>
      <c r="B2574" s="96"/>
      <c r="C2574" s="96"/>
      <c r="D2574" s="95"/>
      <c r="E2574" s="96"/>
      <c r="F2574" s="96"/>
      <c r="G2574" s="96"/>
      <c r="H2574" s="96"/>
      <c r="I2574" s="96"/>
      <c r="J2574" s="104"/>
      <c r="K2574" s="104"/>
      <c r="L2574" s="104"/>
      <c r="M2574" s="104"/>
    </row>
    <row r="2575" spans="1:13" x14ac:dyDescent="0.25">
      <c r="A2575" s="96"/>
      <c r="B2575" s="96"/>
      <c r="C2575" s="96"/>
      <c r="D2575" s="95"/>
      <c r="E2575" s="96"/>
      <c r="F2575" s="96"/>
      <c r="G2575" s="96"/>
      <c r="H2575" s="96"/>
      <c r="I2575" s="96"/>
      <c r="J2575" s="104"/>
      <c r="K2575" s="104"/>
      <c r="L2575" s="104"/>
      <c r="M2575" s="104"/>
    </row>
    <row r="2576" spans="1:13" x14ac:dyDescent="0.25">
      <c r="A2576" s="96"/>
      <c r="B2576" s="96"/>
      <c r="C2576" s="96"/>
      <c r="D2576" s="95"/>
      <c r="E2576" s="96"/>
      <c r="F2576" s="96"/>
      <c r="G2576" s="96"/>
      <c r="H2576" s="96"/>
      <c r="I2576" s="96"/>
      <c r="J2576" s="104"/>
      <c r="K2576" s="104"/>
      <c r="L2576" s="104"/>
      <c r="M2576" s="104"/>
    </row>
    <row r="2577" spans="1:13" x14ac:dyDescent="0.25">
      <c r="A2577" s="96"/>
      <c r="B2577" s="96"/>
      <c r="C2577" s="96"/>
      <c r="D2577" s="95"/>
      <c r="E2577" s="96"/>
      <c r="F2577" s="96"/>
      <c r="G2577" s="96"/>
      <c r="H2577" s="96"/>
      <c r="I2577" s="96"/>
      <c r="J2577" s="104"/>
      <c r="K2577" s="104"/>
      <c r="L2577" s="104"/>
      <c r="M2577" s="104"/>
    </row>
    <row r="2578" spans="1:13" x14ac:dyDescent="0.25">
      <c r="A2578" s="96"/>
      <c r="B2578" s="96"/>
      <c r="C2578" s="96"/>
      <c r="D2578" s="95"/>
      <c r="E2578" s="96"/>
      <c r="F2578" s="96"/>
      <c r="G2578" s="96"/>
      <c r="H2578" s="96"/>
      <c r="I2578" s="96"/>
      <c r="J2578" s="104"/>
      <c r="K2578" s="104"/>
      <c r="L2578" s="104"/>
      <c r="M2578" s="104"/>
    </row>
    <row r="2579" spans="1:13" x14ac:dyDescent="0.25">
      <c r="A2579" s="96"/>
      <c r="B2579" s="96"/>
      <c r="C2579" s="96"/>
      <c r="D2579" s="95"/>
      <c r="E2579" s="96"/>
      <c r="F2579" s="96"/>
      <c r="G2579" s="96"/>
      <c r="H2579" s="96"/>
      <c r="I2579" s="96"/>
      <c r="J2579" s="104"/>
      <c r="K2579" s="104"/>
      <c r="L2579" s="104"/>
      <c r="M2579" s="104"/>
    </row>
    <row r="2580" spans="1:13" x14ac:dyDescent="0.25">
      <c r="A2580" s="96"/>
      <c r="B2580" s="96"/>
      <c r="C2580" s="96"/>
      <c r="D2580" s="95"/>
      <c r="E2580" s="96"/>
      <c r="F2580" s="96"/>
      <c r="G2580" s="96"/>
      <c r="H2580" s="96"/>
      <c r="I2580" s="96"/>
      <c r="J2580" s="104"/>
      <c r="K2580" s="104"/>
      <c r="L2580" s="104"/>
      <c r="M2580" s="104"/>
    </row>
    <row r="2581" spans="1:13" x14ac:dyDescent="0.25">
      <c r="A2581" s="96"/>
      <c r="B2581" s="96"/>
      <c r="C2581" s="96"/>
      <c r="D2581" s="95"/>
      <c r="E2581" s="96"/>
      <c r="F2581" s="96"/>
      <c r="G2581" s="96"/>
      <c r="H2581" s="96"/>
      <c r="I2581" s="96"/>
      <c r="J2581" s="104"/>
      <c r="K2581" s="104"/>
      <c r="L2581" s="104"/>
      <c r="M2581" s="104"/>
    </row>
    <row r="2582" spans="1:13" x14ac:dyDescent="0.25">
      <c r="A2582" s="96"/>
      <c r="B2582" s="96"/>
      <c r="C2582" s="96"/>
      <c r="D2582" s="95"/>
      <c r="E2582" s="96"/>
      <c r="F2582" s="96"/>
      <c r="G2582" s="96"/>
      <c r="H2582" s="96"/>
      <c r="I2582" s="96"/>
      <c r="J2582" s="104"/>
      <c r="K2582" s="104"/>
      <c r="L2582" s="104"/>
      <c r="M2582" s="104"/>
    </row>
    <row r="2583" spans="1:13" x14ac:dyDescent="0.25">
      <c r="A2583" s="96"/>
      <c r="B2583" s="96"/>
      <c r="C2583" s="96"/>
      <c r="D2583" s="95"/>
      <c r="E2583" s="96"/>
      <c r="F2583" s="96"/>
      <c r="G2583" s="96"/>
      <c r="H2583" s="96"/>
      <c r="I2583" s="96"/>
      <c r="J2583" s="104"/>
      <c r="K2583" s="104"/>
      <c r="L2583" s="104"/>
      <c r="M2583" s="104"/>
    </row>
    <row r="2584" spans="1:13" x14ac:dyDescent="0.25">
      <c r="A2584" s="96"/>
      <c r="B2584" s="96"/>
      <c r="C2584" s="96"/>
      <c r="D2584" s="95"/>
      <c r="E2584" s="96"/>
      <c r="F2584" s="96"/>
      <c r="G2584" s="96"/>
      <c r="H2584" s="96"/>
      <c r="I2584" s="96"/>
      <c r="J2584" s="104"/>
      <c r="K2584" s="104"/>
      <c r="L2584" s="104"/>
      <c r="M2584" s="104"/>
    </row>
    <row r="2585" spans="1:13" x14ac:dyDescent="0.25">
      <c r="A2585" s="96"/>
      <c r="B2585" s="96"/>
      <c r="C2585" s="96"/>
      <c r="D2585" s="95"/>
      <c r="E2585" s="96"/>
      <c r="F2585" s="96"/>
      <c r="G2585" s="96"/>
      <c r="H2585" s="96"/>
      <c r="I2585" s="96"/>
      <c r="J2585" s="104"/>
      <c r="K2585" s="104"/>
      <c r="L2585" s="104"/>
      <c r="M2585" s="104"/>
    </row>
    <row r="2586" spans="1:13" x14ac:dyDescent="0.25">
      <c r="A2586" s="96"/>
      <c r="B2586" s="96"/>
      <c r="C2586" s="96"/>
      <c r="D2586" s="95"/>
      <c r="E2586" s="96"/>
      <c r="F2586" s="96"/>
      <c r="G2586" s="96"/>
      <c r="H2586" s="96"/>
      <c r="I2586" s="96"/>
      <c r="J2586" s="104"/>
      <c r="K2586" s="104"/>
      <c r="L2586" s="104"/>
      <c r="M2586" s="104"/>
    </row>
    <row r="2587" spans="1:13" x14ac:dyDescent="0.25">
      <c r="A2587" s="96"/>
      <c r="B2587" s="96"/>
      <c r="C2587" s="96"/>
      <c r="D2587" s="95"/>
      <c r="E2587" s="96"/>
      <c r="F2587" s="96"/>
      <c r="G2587" s="96"/>
      <c r="H2587" s="96"/>
      <c r="I2587" s="96"/>
      <c r="J2587" s="104"/>
      <c r="K2587" s="104"/>
      <c r="L2587" s="104"/>
      <c r="M2587" s="104"/>
    </row>
    <row r="2588" spans="1:13" x14ac:dyDescent="0.25">
      <c r="A2588" s="96"/>
      <c r="B2588" s="96"/>
      <c r="C2588" s="96"/>
      <c r="D2588" s="95"/>
      <c r="E2588" s="96"/>
      <c r="F2588" s="96"/>
      <c r="G2588" s="96"/>
      <c r="H2588" s="96"/>
      <c r="I2588" s="96"/>
      <c r="J2588" s="104"/>
      <c r="K2588" s="104"/>
      <c r="L2588" s="104"/>
      <c r="M2588" s="104"/>
    </row>
    <row r="2589" spans="1:13" x14ac:dyDescent="0.25">
      <c r="A2589" s="96"/>
      <c r="B2589" s="96"/>
      <c r="C2589" s="96"/>
      <c r="D2589" s="95"/>
      <c r="E2589" s="96"/>
      <c r="F2589" s="96"/>
      <c r="G2589" s="96"/>
      <c r="H2589" s="96"/>
      <c r="I2589" s="96"/>
      <c r="J2589" s="104"/>
      <c r="K2589" s="104"/>
      <c r="L2589" s="104"/>
      <c r="M2589" s="104"/>
    </row>
    <row r="2590" spans="1:13" x14ac:dyDescent="0.25">
      <c r="A2590" s="96"/>
      <c r="B2590" s="96"/>
      <c r="C2590" s="96"/>
      <c r="D2590" s="95"/>
      <c r="E2590" s="96"/>
      <c r="F2590" s="96"/>
      <c r="G2590" s="96"/>
      <c r="H2590" s="96"/>
      <c r="I2590" s="96"/>
      <c r="J2590" s="104"/>
      <c r="K2590" s="104"/>
      <c r="L2590" s="104"/>
      <c r="M2590" s="104"/>
    </row>
    <row r="2591" spans="1:13" x14ac:dyDescent="0.25">
      <c r="A2591" s="96"/>
      <c r="B2591" s="96"/>
      <c r="C2591" s="96"/>
      <c r="D2591" s="95"/>
      <c r="E2591" s="96"/>
      <c r="F2591" s="96"/>
      <c r="G2591" s="96"/>
      <c r="H2591" s="96"/>
      <c r="I2591" s="96"/>
      <c r="J2591" s="104"/>
      <c r="K2591" s="104"/>
      <c r="L2591" s="104"/>
      <c r="M2591" s="104"/>
    </row>
    <row r="2592" spans="1:13" x14ac:dyDescent="0.25">
      <c r="A2592" s="96"/>
      <c r="B2592" s="96"/>
      <c r="C2592" s="96"/>
      <c r="D2592" s="95"/>
      <c r="E2592" s="96"/>
      <c r="F2592" s="96"/>
      <c r="G2592" s="96"/>
      <c r="H2592" s="96"/>
      <c r="I2592" s="96"/>
      <c r="J2592" s="104"/>
      <c r="K2592" s="104"/>
      <c r="L2592" s="104"/>
      <c r="M2592" s="104"/>
    </row>
    <row r="2593" spans="1:13" x14ac:dyDescent="0.25">
      <c r="A2593" s="96"/>
      <c r="B2593" s="96"/>
      <c r="C2593" s="96"/>
      <c r="D2593" s="95"/>
      <c r="E2593" s="96"/>
      <c r="F2593" s="96"/>
      <c r="G2593" s="96"/>
      <c r="H2593" s="96"/>
      <c r="I2593" s="96"/>
      <c r="J2593" s="104"/>
      <c r="K2593" s="104"/>
      <c r="L2593" s="104"/>
      <c r="M2593" s="104"/>
    </row>
    <row r="2594" spans="1:13" x14ac:dyDescent="0.25">
      <c r="A2594" s="96"/>
      <c r="B2594" s="96"/>
      <c r="C2594" s="96"/>
      <c r="D2594" s="95"/>
      <c r="E2594" s="96"/>
      <c r="F2594" s="96"/>
      <c r="G2594" s="96"/>
      <c r="H2594" s="96"/>
      <c r="I2594" s="96"/>
      <c r="J2594" s="104"/>
      <c r="K2594" s="104"/>
      <c r="L2594" s="104"/>
      <c r="M2594" s="104"/>
    </row>
    <row r="2595" spans="1:13" x14ac:dyDescent="0.25">
      <c r="A2595" s="96"/>
      <c r="B2595" s="96"/>
      <c r="C2595" s="96"/>
      <c r="D2595" s="95"/>
      <c r="E2595" s="96"/>
      <c r="F2595" s="96"/>
      <c r="G2595" s="96"/>
      <c r="H2595" s="96"/>
      <c r="I2595" s="96"/>
      <c r="J2595" s="104"/>
      <c r="K2595" s="104"/>
      <c r="L2595" s="104"/>
      <c r="M2595" s="104"/>
    </row>
    <row r="2596" spans="1:13" x14ac:dyDescent="0.25">
      <c r="A2596" s="96"/>
      <c r="B2596" s="96"/>
      <c r="C2596" s="96"/>
      <c r="D2596" s="95"/>
      <c r="E2596" s="96"/>
      <c r="F2596" s="96"/>
      <c r="G2596" s="96"/>
      <c r="H2596" s="96"/>
      <c r="I2596" s="96"/>
      <c r="J2596" s="104"/>
      <c r="K2596" s="104"/>
      <c r="L2596" s="104"/>
      <c r="M2596" s="104"/>
    </row>
    <row r="2597" spans="1:13" x14ac:dyDescent="0.25">
      <c r="A2597" s="96"/>
      <c r="B2597" s="96"/>
      <c r="C2597" s="96"/>
      <c r="D2597" s="95"/>
      <c r="E2597" s="96"/>
      <c r="F2597" s="96"/>
      <c r="G2597" s="96"/>
      <c r="H2597" s="96"/>
      <c r="I2597" s="96"/>
      <c r="J2597" s="104"/>
      <c r="K2597" s="104"/>
      <c r="L2597" s="104"/>
      <c r="M2597" s="104"/>
    </row>
    <row r="2598" spans="1:13" x14ac:dyDescent="0.25">
      <c r="A2598" s="96"/>
      <c r="B2598" s="96"/>
      <c r="C2598" s="96"/>
      <c r="D2598" s="95"/>
      <c r="E2598" s="96"/>
      <c r="F2598" s="96"/>
      <c r="G2598" s="96"/>
      <c r="H2598" s="96"/>
      <c r="I2598" s="96"/>
      <c r="J2598" s="104"/>
      <c r="K2598" s="104"/>
      <c r="L2598" s="104"/>
      <c r="M2598" s="104"/>
    </row>
    <row r="2599" spans="1:13" x14ac:dyDescent="0.25">
      <c r="A2599" s="96"/>
      <c r="B2599" s="96"/>
      <c r="C2599" s="96"/>
      <c r="D2599" s="95"/>
      <c r="E2599" s="96"/>
      <c r="F2599" s="96"/>
      <c r="G2599" s="96"/>
      <c r="H2599" s="96"/>
      <c r="I2599" s="96"/>
      <c r="J2599" s="104"/>
      <c r="K2599" s="104"/>
      <c r="L2599" s="104"/>
      <c r="M2599" s="104"/>
    </row>
    <row r="2600" spans="1:13" x14ac:dyDescent="0.25">
      <c r="A2600" s="96"/>
      <c r="B2600" s="96"/>
      <c r="C2600" s="96"/>
      <c r="D2600" s="95"/>
      <c r="E2600" s="96"/>
      <c r="F2600" s="96"/>
      <c r="G2600" s="96"/>
      <c r="H2600" s="96"/>
      <c r="I2600" s="96"/>
      <c r="J2600" s="104"/>
      <c r="K2600" s="104"/>
      <c r="L2600" s="104"/>
      <c r="M2600" s="104"/>
    </row>
    <row r="2601" spans="1:13" x14ac:dyDescent="0.25">
      <c r="A2601" s="96"/>
      <c r="B2601" s="96"/>
      <c r="C2601" s="96"/>
      <c r="D2601" s="95"/>
      <c r="E2601" s="96"/>
      <c r="F2601" s="96"/>
      <c r="G2601" s="96"/>
      <c r="H2601" s="96"/>
      <c r="I2601" s="96"/>
      <c r="J2601" s="104"/>
      <c r="K2601" s="104"/>
      <c r="L2601" s="104"/>
      <c r="M2601" s="104"/>
    </row>
    <row r="2602" spans="1:13" x14ac:dyDescent="0.25">
      <c r="A2602" s="96"/>
      <c r="B2602" s="96"/>
      <c r="C2602" s="96"/>
      <c r="D2602" s="95"/>
      <c r="E2602" s="96"/>
      <c r="F2602" s="96"/>
      <c r="G2602" s="96"/>
      <c r="H2602" s="96"/>
      <c r="I2602" s="96"/>
      <c r="J2602" s="104"/>
      <c r="K2602" s="104"/>
      <c r="L2602" s="104"/>
      <c r="M2602" s="104"/>
    </row>
    <row r="2603" spans="1:13" x14ac:dyDescent="0.25">
      <c r="A2603" s="96"/>
      <c r="B2603" s="96"/>
      <c r="C2603" s="96"/>
      <c r="D2603" s="95"/>
      <c r="E2603" s="96"/>
      <c r="F2603" s="96"/>
      <c r="G2603" s="96"/>
      <c r="H2603" s="96"/>
      <c r="I2603" s="96"/>
      <c r="J2603" s="104"/>
      <c r="K2603" s="104"/>
      <c r="L2603" s="104"/>
      <c r="M2603" s="104"/>
    </row>
    <row r="2604" spans="1:13" x14ac:dyDescent="0.25">
      <c r="A2604" s="96"/>
      <c r="B2604" s="96"/>
      <c r="C2604" s="96"/>
      <c r="D2604" s="95"/>
      <c r="E2604" s="96"/>
      <c r="F2604" s="96"/>
      <c r="G2604" s="96"/>
      <c r="H2604" s="96"/>
      <c r="I2604" s="96"/>
      <c r="J2604" s="104"/>
      <c r="K2604" s="104"/>
      <c r="L2604" s="104"/>
      <c r="M2604" s="104"/>
    </row>
    <row r="2605" spans="1:13" x14ac:dyDescent="0.25">
      <c r="A2605" s="96"/>
      <c r="B2605" s="96"/>
      <c r="C2605" s="96"/>
      <c r="D2605" s="95"/>
      <c r="E2605" s="96"/>
      <c r="F2605" s="96"/>
      <c r="G2605" s="96"/>
      <c r="H2605" s="96"/>
      <c r="I2605" s="96"/>
      <c r="J2605" s="104"/>
      <c r="K2605" s="104"/>
      <c r="L2605" s="104"/>
      <c r="M2605" s="104"/>
    </row>
    <row r="2606" spans="1:13" x14ac:dyDescent="0.25">
      <c r="A2606" s="96"/>
      <c r="B2606" s="96"/>
      <c r="C2606" s="96"/>
      <c r="D2606" s="95"/>
      <c r="E2606" s="96"/>
      <c r="F2606" s="96"/>
      <c r="G2606" s="96"/>
      <c r="H2606" s="96"/>
      <c r="I2606" s="96"/>
      <c r="J2606" s="104"/>
      <c r="K2606" s="104"/>
      <c r="L2606" s="104"/>
      <c r="M2606" s="104"/>
    </row>
    <row r="2607" spans="1:13" x14ac:dyDescent="0.25">
      <c r="A2607" s="96"/>
      <c r="B2607" s="96"/>
      <c r="C2607" s="96"/>
      <c r="D2607" s="95"/>
      <c r="E2607" s="96"/>
      <c r="F2607" s="96"/>
      <c r="G2607" s="96"/>
      <c r="H2607" s="96"/>
      <c r="I2607" s="96"/>
      <c r="J2607" s="104"/>
      <c r="K2607" s="104"/>
      <c r="L2607" s="104"/>
      <c r="M2607" s="104"/>
    </row>
    <row r="2608" spans="1:13" x14ac:dyDescent="0.25">
      <c r="A2608" s="96"/>
      <c r="B2608" s="96"/>
      <c r="C2608" s="96"/>
      <c r="D2608" s="95"/>
      <c r="E2608" s="96"/>
      <c r="F2608" s="96"/>
      <c r="G2608" s="96"/>
      <c r="H2608" s="96"/>
      <c r="I2608" s="96"/>
      <c r="J2608" s="104"/>
      <c r="K2608" s="104"/>
      <c r="L2608" s="104"/>
      <c r="M2608" s="104"/>
    </row>
    <row r="2609" spans="1:13" x14ac:dyDescent="0.25">
      <c r="A2609" s="96"/>
      <c r="B2609" s="96"/>
      <c r="C2609" s="96"/>
      <c r="D2609" s="95"/>
      <c r="E2609" s="96"/>
      <c r="F2609" s="96"/>
      <c r="G2609" s="96"/>
      <c r="H2609" s="96"/>
      <c r="I2609" s="96"/>
      <c r="J2609" s="104"/>
      <c r="K2609" s="104"/>
      <c r="L2609" s="104"/>
      <c r="M2609" s="104"/>
    </row>
    <row r="2610" spans="1:13" x14ac:dyDescent="0.25">
      <c r="A2610" s="96"/>
      <c r="B2610" s="96"/>
      <c r="C2610" s="96"/>
      <c r="D2610" s="95"/>
      <c r="E2610" s="96"/>
      <c r="F2610" s="96"/>
      <c r="G2610" s="96"/>
      <c r="H2610" s="96"/>
      <c r="I2610" s="96"/>
      <c r="J2610" s="104"/>
      <c r="K2610" s="104"/>
      <c r="L2610" s="104"/>
      <c r="M2610" s="104"/>
    </row>
    <row r="2611" spans="1:13" x14ac:dyDescent="0.25">
      <c r="A2611" s="96"/>
      <c r="B2611" s="96"/>
      <c r="C2611" s="96"/>
      <c r="D2611" s="95"/>
      <c r="E2611" s="96"/>
      <c r="F2611" s="96"/>
      <c r="G2611" s="96"/>
      <c r="H2611" s="96"/>
      <c r="I2611" s="96"/>
      <c r="J2611" s="104"/>
      <c r="K2611" s="104"/>
      <c r="L2611" s="104"/>
      <c r="M2611" s="104"/>
    </row>
    <row r="2612" spans="1:13" x14ac:dyDescent="0.25">
      <c r="A2612" s="96"/>
      <c r="B2612" s="96"/>
      <c r="C2612" s="96"/>
      <c r="D2612" s="95"/>
      <c r="E2612" s="96"/>
      <c r="F2612" s="96"/>
      <c r="G2612" s="96"/>
      <c r="H2612" s="96"/>
      <c r="I2612" s="96"/>
      <c r="J2612" s="104"/>
      <c r="K2612" s="104"/>
      <c r="L2612" s="104"/>
      <c r="M2612" s="104"/>
    </row>
    <row r="2613" spans="1:13" x14ac:dyDescent="0.25">
      <c r="A2613" s="96"/>
      <c r="B2613" s="96"/>
      <c r="C2613" s="96"/>
      <c r="D2613" s="95"/>
      <c r="E2613" s="96"/>
      <c r="F2613" s="96"/>
      <c r="G2613" s="96"/>
      <c r="H2613" s="96"/>
      <c r="I2613" s="96"/>
      <c r="J2613" s="104"/>
      <c r="K2613" s="104"/>
      <c r="L2613" s="104"/>
      <c r="M2613" s="104"/>
    </row>
    <row r="2614" spans="1:13" x14ac:dyDescent="0.25">
      <c r="A2614" s="96"/>
      <c r="B2614" s="96"/>
      <c r="C2614" s="96"/>
      <c r="D2614" s="95"/>
      <c r="E2614" s="96"/>
      <c r="F2614" s="96"/>
      <c r="G2614" s="96"/>
      <c r="H2614" s="96"/>
      <c r="I2614" s="96"/>
      <c r="J2614" s="104"/>
      <c r="K2614" s="104"/>
      <c r="L2614" s="104"/>
      <c r="M2614" s="104"/>
    </row>
    <row r="2615" spans="1:13" x14ac:dyDescent="0.25">
      <c r="A2615" s="96"/>
      <c r="B2615" s="96"/>
      <c r="C2615" s="96"/>
      <c r="D2615" s="95"/>
      <c r="E2615" s="96"/>
      <c r="F2615" s="96"/>
      <c r="G2615" s="96"/>
      <c r="H2615" s="96"/>
      <c r="I2615" s="96"/>
      <c r="J2615" s="104"/>
      <c r="K2615" s="104"/>
      <c r="L2615" s="104"/>
      <c r="M2615" s="104"/>
    </row>
    <row r="2616" spans="1:13" x14ac:dyDescent="0.25">
      <c r="A2616" s="96"/>
      <c r="B2616" s="96"/>
      <c r="C2616" s="96"/>
      <c r="D2616" s="95"/>
      <c r="E2616" s="96"/>
      <c r="F2616" s="96"/>
      <c r="G2616" s="96"/>
      <c r="H2616" s="96"/>
      <c r="I2616" s="96"/>
      <c r="J2616" s="104"/>
      <c r="K2616" s="104"/>
      <c r="L2616" s="104"/>
      <c r="M2616" s="104"/>
    </row>
    <row r="2617" spans="1:13" x14ac:dyDescent="0.25">
      <c r="A2617" s="96"/>
      <c r="B2617" s="96"/>
      <c r="C2617" s="96"/>
      <c r="D2617" s="95"/>
      <c r="E2617" s="96"/>
      <c r="F2617" s="96"/>
      <c r="G2617" s="96"/>
      <c r="H2617" s="96"/>
      <c r="I2617" s="96"/>
      <c r="J2617" s="104"/>
      <c r="K2617" s="104"/>
      <c r="L2617" s="104"/>
      <c r="M2617" s="104"/>
    </row>
    <row r="2618" spans="1:13" x14ac:dyDescent="0.25">
      <c r="A2618" s="96"/>
      <c r="B2618" s="96"/>
      <c r="C2618" s="96"/>
      <c r="D2618" s="95"/>
      <c r="E2618" s="96"/>
      <c r="F2618" s="96"/>
      <c r="G2618" s="96"/>
      <c r="H2618" s="96"/>
      <c r="I2618" s="96"/>
      <c r="J2618" s="104"/>
      <c r="K2618" s="104"/>
      <c r="L2618" s="104"/>
      <c r="M2618" s="104"/>
    </row>
    <row r="2619" spans="1:13" x14ac:dyDescent="0.25">
      <c r="A2619" s="96"/>
      <c r="B2619" s="96"/>
      <c r="C2619" s="96"/>
      <c r="D2619" s="95"/>
      <c r="E2619" s="96"/>
      <c r="F2619" s="96"/>
      <c r="G2619" s="96"/>
      <c r="H2619" s="96"/>
      <c r="I2619" s="96"/>
      <c r="J2619" s="104"/>
      <c r="K2619" s="104"/>
      <c r="L2619" s="104"/>
      <c r="M2619" s="104"/>
    </row>
    <row r="2620" spans="1:13" x14ac:dyDescent="0.25">
      <c r="A2620" s="96"/>
      <c r="B2620" s="96"/>
      <c r="C2620" s="96"/>
      <c r="D2620" s="95"/>
      <c r="E2620" s="96"/>
      <c r="F2620" s="96"/>
      <c r="G2620" s="96"/>
      <c r="H2620" s="96"/>
      <c r="I2620" s="96"/>
      <c r="J2620" s="104"/>
      <c r="K2620" s="104"/>
      <c r="L2620" s="104"/>
      <c r="M2620" s="104"/>
    </row>
    <row r="2621" spans="1:13" x14ac:dyDescent="0.25">
      <c r="A2621" s="96"/>
      <c r="B2621" s="96"/>
      <c r="C2621" s="96"/>
      <c r="D2621" s="95"/>
      <c r="E2621" s="96"/>
      <c r="F2621" s="96"/>
      <c r="G2621" s="96"/>
      <c r="H2621" s="96"/>
      <c r="I2621" s="96"/>
      <c r="J2621" s="104"/>
      <c r="K2621" s="104"/>
      <c r="L2621" s="104"/>
      <c r="M2621" s="104"/>
    </row>
    <row r="2622" spans="1:13" x14ac:dyDescent="0.25">
      <c r="A2622" s="96"/>
      <c r="B2622" s="96"/>
      <c r="C2622" s="96"/>
      <c r="D2622" s="95"/>
      <c r="E2622" s="96"/>
      <c r="F2622" s="96"/>
      <c r="G2622" s="96"/>
      <c r="H2622" s="96"/>
      <c r="I2622" s="96"/>
      <c r="J2622" s="104"/>
      <c r="K2622" s="104"/>
      <c r="L2622" s="104"/>
      <c r="M2622" s="104"/>
    </row>
    <row r="2623" spans="1:13" x14ac:dyDescent="0.25">
      <c r="A2623" s="96"/>
      <c r="B2623" s="96"/>
      <c r="C2623" s="96"/>
      <c r="D2623" s="95"/>
      <c r="E2623" s="96"/>
      <c r="F2623" s="96"/>
      <c r="G2623" s="96"/>
      <c r="H2623" s="96"/>
      <c r="I2623" s="96"/>
      <c r="J2623" s="104"/>
      <c r="K2623" s="104"/>
      <c r="L2623" s="104"/>
      <c r="M2623" s="104"/>
    </row>
    <row r="2624" spans="1:13" x14ac:dyDescent="0.25">
      <c r="A2624" s="96"/>
      <c r="B2624" s="96"/>
      <c r="C2624" s="96"/>
      <c r="D2624" s="95"/>
      <c r="E2624" s="96"/>
      <c r="F2624" s="96"/>
      <c r="G2624" s="96"/>
      <c r="H2624" s="96"/>
      <c r="I2624" s="96"/>
      <c r="J2624" s="104"/>
      <c r="K2624" s="104"/>
      <c r="L2624" s="104"/>
      <c r="M2624" s="104"/>
    </row>
    <row r="2625" spans="1:13" x14ac:dyDescent="0.25">
      <c r="A2625" s="96"/>
      <c r="B2625" s="96"/>
      <c r="C2625" s="96"/>
      <c r="D2625" s="95"/>
      <c r="E2625" s="96"/>
      <c r="F2625" s="96"/>
      <c r="G2625" s="96"/>
      <c r="H2625" s="96"/>
      <c r="I2625" s="96"/>
      <c r="J2625" s="104"/>
      <c r="K2625" s="104"/>
      <c r="L2625" s="104"/>
      <c r="M2625" s="104"/>
    </row>
    <row r="2626" spans="1:13" x14ac:dyDescent="0.25">
      <c r="A2626" s="96"/>
      <c r="B2626" s="96"/>
      <c r="C2626" s="96"/>
      <c r="D2626" s="95"/>
      <c r="E2626" s="96"/>
      <c r="F2626" s="96"/>
      <c r="G2626" s="96"/>
      <c r="H2626" s="96"/>
      <c r="I2626" s="96"/>
      <c r="J2626" s="104"/>
      <c r="K2626" s="104"/>
      <c r="L2626" s="104"/>
      <c r="M2626" s="104"/>
    </row>
    <row r="2627" spans="1:13" x14ac:dyDescent="0.25">
      <c r="A2627" s="96"/>
      <c r="B2627" s="96"/>
      <c r="C2627" s="96"/>
      <c r="D2627" s="95"/>
      <c r="E2627" s="96"/>
      <c r="F2627" s="96"/>
      <c r="G2627" s="96"/>
      <c r="H2627" s="96"/>
      <c r="I2627" s="96"/>
      <c r="J2627" s="104"/>
      <c r="K2627" s="104"/>
      <c r="L2627" s="104"/>
      <c r="M2627" s="104"/>
    </row>
    <row r="2628" spans="1:13" x14ac:dyDescent="0.25">
      <c r="A2628" s="96"/>
      <c r="B2628" s="96"/>
      <c r="C2628" s="96"/>
      <c r="D2628" s="95"/>
      <c r="E2628" s="96"/>
      <c r="F2628" s="96"/>
      <c r="G2628" s="96"/>
      <c r="H2628" s="96"/>
      <c r="I2628" s="96"/>
      <c r="J2628" s="104"/>
      <c r="K2628" s="104"/>
      <c r="L2628" s="104"/>
      <c r="M2628" s="104"/>
    </row>
    <row r="2629" spans="1:13" x14ac:dyDescent="0.25">
      <c r="A2629" s="96"/>
      <c r="B2629" s="96"/>
      <c r="C2629" s="96"/>
      <c r="D2629" s="95"/>
      <c r="E2629" s="96"/>
      <c r="F2629" s="96"/>
      <c r="G2629" s="96"/>
      <c r="H2629" s="96"/>
      <c r="I2629" s="96"/>
      <c r="J2629" s="104"/>
      <c r="K2629" s="104"/>
      <c r="L2629" s="104"/>
      <c r="M2629" s="104"/>
    </row>
    <row r="2630" spans="1:13" x14ac:dyDescent="0.25">
      <c r="A2630" s="96"/>
      <c r="B2630" s="96"/>
      <c r="C2630" s="96"/>
      <c r="D2630" s="95"/>
      <c r="E2630" s="96"/>
      <c r="F2630" s="96"/>
      <c r="G2630" s="96"/>
      <c r="H2630" s="96"/>
      <c r="I2630" s="96"/>
      <c r="J2630" s="104"/>
      <c r="K2630" s="104"/>
      <c r="L2630" s="104"/>
      <c r="M2630" s="104"/>
    </row>
    <row r="2631" spans="1:13" x14ac:dyDescent="0.25">
      <c r="A2631" s="96"/>
      <c r="B2631" s="96"/>
      <c r="C2631" s="96"/>
      <c r="D2631" s="95"/>
      <c r="E2631" s="96"/>
      <c r="F2631" s="96"/>
      <c r="G2631" s="96"/>
      <c r="H2631" s="96"/>
      <c r="I2631" s="96"/>
      <c r="J2631" s="104"/>
      <c r="K2631" s="104"/>
      <c r="L2631" s="104"/>
      <c r="M2631" s="104"/>
    </row>
    <row r="2632" spans="1:13" x14ac:dyDescent="0.25">
      <c r="A2632" s="96"/>
      <c r="B2632" s="96"/>
      <c r="C2632" s="96"/>
      <c r="D2632" s="95"/>
      <c r="E2632" s="96"/>
      <c r="F2632" s="96"/>
      <c r="G2632" s="96"/>
      <c r="H2632" s="96"/>
      <c r="I2632" s="96"/>
      <c r="J2632" s="104"/>
      <c r="K2632" s="104"/>
      <c r="L2632" s="104"/>
      <c r="M2632" s="104"/>
    </row>
    <row r="2633" spans="1:13" x14ac:dyDescent="0.25">
      <c r="A2633" s="96"/>
      <c r="B2633" s="96"/>
      <c r="C2633" s="96"/>
      <c r="D2633" s="95"/>
      <c r="E2633" s="96"/>
      <c r="F2633" s="96"/>
      <c r="G2633" s="96"/>
      <c r="H2633" s="96"/>
      <c r="I2633" s="96"/>
      <c r="J2633" s="104"/>
      <c r="K2633" s="104"/>
      <c r="L2633" s="104"/>
      <c r="M2633" s="104"/>
    </row>
    <row r="2634" spans="1:13" x14ac:dyDescent="0.25">
      <c r="A2634" s="96"/>
      <c r="B2634" s="96"/>
      <c r="C2634" s="96"/>
      <c r="D2634" s="95"/>
      <c r="E2634" s="96"/>
      <c r="F2634" s="96"/>
      <c r="G2634" s="96"/>
      <c r="H2634" s="96"/>
      <c r="I2634" s="96"/>
      <c r="J2634" s="104"/>
      <c r="K2634" s="104"/>
      <c r="L2634" s="104"/>
      <c r="M2634" s="104"/>
    </row>
    <row r="2635" spans="1:13" x14ac:dyDescent="0.25">
      <c r="A2635" s="96"/>
      <c r="B2635" s="96"/>
      <c r="C2635" s="96"/>
      <c r="D2635" s="95"/>
      <c r="E2635" s="96"/>
      <c r="F2635" s="96"/>
      <c r="G2635" s="96"/>
      <c r="H2635" s="96"/>
      <c r="I2635" s="96"/>
      <c r="J2635" s="104"/>
      <c r="K2635" s="104"/>
      <c r="L2635" s="104"/>
      <c r="M2635" s="104"/>
    </row>
    <row r="2636" spans="1:13" x14ac:dyDescent="0.25">
      <c r="A2636" s="96"/>
      <c r="B2636" s="96"/>
      <c r="C2636" s="96"/>
      <c r="D2636" s="95"/>
      <c r="E2636" s="96"/>
      <c r="F2636" s="96"/>
      <c r="G2636" s="96"/>
      <c r="H2636" s="96"/>
      <c r="I2636" s="96"/>
      <c r="J2636" s="104"/>
      <c r="K2636" s="104"/>
      <c r="L2636" s="104"/>
      <c r="M2636" s="104"/>
    </row>
    <row r="2637" spans="1:13" x14ac:dyDescent="0.25">
      <c r="A2637" s="96"/>
      <c r="B2637" s="96"/>
      <c r="C2637" s="96"/>
      <c r="D2637" s="95"/>
      <c r="E2637" s="96"/>
      <c r="F2637" s="96"/>
      <c r="G2637" s="96"/>
      <c r="H2637" s="96"/>
      <c r="I2637" s="96"/>
      <c r="J2637" s="104"/>
      <c r="K2637" s="104"/>
      <c r="L2637" s="104"/>
      <c r="M2637" s="104"/>
    </row>
    <row r="2638" spans="1:13" x14ac:dyDescent="0.25">
      <c r="A2638" s="96"/>
      <c r="B2638" s="96"/>
      <c r="C2638" s="96"/>
      <c r="D2638" s="95"/>
      <c r="E2638" s="96"/>
      <c r="F2638" s="96"/>
      <c r="G2638" s="96"/>
      <c r="H2638" s="96"/>
      <c r="I2638" s="96"/>
      <c r="J2638" s="104"/>
      <c r="K2638" s="104"/>
      <c r="L2638" s="104"/>
      <c r="M2638" s="104"/>
    </row>
    <row r="2639" spans="1:13" x14ac:dyDescent="0.25">
      <c r="A2639" s="96"/>
      <c r="B2639" s="96"/>
      <c r="C2639" s="96"/>
      <c r="D2639" s="95"/>
      <c r="E2639" s="96"/>
      <c r="F2639" s="96"/>
      <c r="G2639" s="96"/>
      <c r="H2639" s="96"/>
      <c r="I2639" s="96"/>
      <c r="J2639" s="104"/>
      <c r="K2639" s="104"/>
      <c r="L2639" s="104"/>
      <c r="M2639" s="104"/>
    </row>
    <row r="2640" spans="1:13" x14ac:dyDescent="0.25">
      <c r="A2640" s="96"/>
      <c r="B2640" s="96"/>
      <c r="C2640" s="96"/>
      <c r="D2640" s="95"/>
      <c r="E2640" s="96"/>
      <c r="F2640" s="96"/>
      <c r="G2640" s="96"/>
      <c r="H2640" s="96"/>
      <c r="I2640" s="96"/>
      <c r="J2640" s="104"/>
      <c r="K2640" s="104"/>
      <c r="L2640" s="104"/>
      <c r="M2640" s="104"/>
    </row>
    <row r="2641" spans="1:13" x14ac:dyDescent="0.25">
      <c r="A2641" s="96"/>
      <c r="B2641" s="96"/>
      <c r="C2641" s="96"/>
      <c r="D2641" s="95"/>
      <c r="E2641" s="96"/>
      <c r="F2641" s="96"/>
      <c r="G2641" s="96"/>
      <c r="H2641" s="96"/>
      <c r="I2641" s="96"/>
      <c r="J2641" s="104"/>
      <c r="K2641" s="104"/>
      <c r="L2641" s="104"/>
      <c r="M2641" s="104"/>
    </row>
    <row r="2642" spans="1:13" x14ac:dyDescent="0.25">
      <c r="A2642" s="96"/>
      <c r="B2642" s="96"/>
      <c r="C2642" s="96"/>
      <c r="D2642" s="95"/>
      <c r="E2642" s="96"/>
      <c r="F2642" s="96"/>
      <c r="G2642" s="96"/>
      <c r="H2642" s="96"/>
      <c r="I2642" s="96"/>
      <c r="J2642" s="104"/>
      <c r="K2642" s="104"/>
      <c r="L2642" s="104"/>
      <c r="M2642" s="104"/>
    </row>
    <row r="2643" spans="1:13" x14ac:dyDescent="0.25">
      <c r="A2643" s="96"/>
      <c r="B2643" s="96"/>
      <c r="C2643" s="96"/>
      <c r="D2643" s="95"/>
      <c r="E2643" s="96"/>
      <c r="F2643" s="96"/>
      <c r="G2643" s="96"/>
      <c r="H2643" s="96"/>
      <c r="I2643" s="96"/>
      <c r="J2643" s="104"/>
      <c r="K2643" s="104"/>
      <c r="L2643" s="104"/>
      <c r="M2643" s="104"/>
    </row>
    <row r="2644" spans="1:13" x14ac:dyDescent="0.25">
      <c r="A2644" s="96"/>
      <c r="B2644" s="96"/>
      <c r="C2644" s="96"/>
      <c r="D2644" s="95"/>
      <c r="E2644" s="96"/>
      <c r="F2644" s="96"/>
      <c r="G2644" s="96"/>
      <c r="H2644" s="96"/>
      <c r="I2644" s="96"/>
      <c r="J2644" s="104"/>
      <c r="K2644" s="104"/>
      <c r="L2644" s="104"/>
      <c r="M2644" s="104"/>
    </row>
    <row r="2645" spans="1:13" x14ac:dyDescent="0.25">
      <c r="A2645" s="96"/>
      <c r="B2645" s="96"/>
      <c r="C2645" s="96"/>
      <c r="D2645" s="95"/>
      <c r="E2645" s="96"/>
      <c r="F2645" s="96"/>
      <c r="G2645" s="96"/>
      <c r="H2645" s="96"/>
      <c r="I2645" s="96"/>
      <c r="J2645" s="104"/>
      <c r="K2645" s="104"/>
      <c r="L2645" s="104"/>
      <c r="M2645" s="104"/>
    </row>
    <row r="2646" spans="1:13" x14ac:dyDescent="0.25">
      <c r="A2646" s="96"/>
      <c r="B2646" s="96"/>
      <c r="C2646" s="96"/>
      <c r="D2646" s="95"/>
      <c r="E2646" s="96"/>
      <c r="F2646" s="96"/>
      <c r="G2646" s="96"/>
      <c r="H2646" s="96"/>
      <c r="I2646" s="96"/>
      <c r="J2646" s="104"/>
      <c r="K2646" s="104"/>
      <c r="L2646" s="104"/>
      <c r="M2646" s="104"/>
    </row>
    <row r="2647" spans="1:13" x14ac:dyDescent="0.25">
      <c r="A2647" s="96"/>
      <c r="B2647" s="96"/>
      <c r="C2647" s="96"/>
      <c r="D2647" s="95"/>
      <c r="E2647" s="96"/>
      <c r="F2647" s="96"/>
      <c r="G2647" s="96"/>
      <c r="H2647" s="96"/>
      <c r="I2647" s="96"/>
      <c r="J2647" s="104"/>
      <c r="K2647" s="104"/>
      <c r="L2647" s="104"/>
      <c r="M2647" s="104"/>
    </row>
    <row r="2648" spans="1:13" x14ac:dyDescent="0.25">
      <c r="A2648" s="96"/>
      <c r="B2648" s="96"/>
      <c r="C2648" s="96"/>
      <c r="D2648" s="95"/>
      <c r="E2648" s="96"/>
      <c r="F2648" s="96"/>
      <c r="G2648" s="96"/>
      <c r="H2648" s="96"/>
      <c r="I2648" s="96"/>
      <c r="J2648" s="104"/>
      <c r="K2648" s="104"/>
      <c r="L2648" s="104"/>
      <c r="M2648" s="104"/>
    </row>
    <row r="2649" spans="1:13" x14ac:dyDescent="0.25">
      <c r="A2649" s="96"/>
      <c r="B2649" s="96"/>
      <c r="C2649" s="96"/>
      <c r="D2649" s="95"/>
      <c r="E2649" s="96"/>
      <c r="F2649" s="96"/>
      <c r="G2649" s="96"/>
      <c r="H2649" s="96"/>
      <c r="I2649" s="96"/>
      <c r="J2649" s="104"/>
      <c r="K2649" s="104"/>
      <c r="L2649" s="104"/>
      <c r="M2649" s="104"/>
    </row>
    <row r="2650" spans="1:13" x14ac:dyDescent="0.25">
      <c r="A2650" s="96"/>
      <c r="B2650" s="96"/>
      <c r="C2650" s="96"/>
      <c r="D2650" s="95"/>
      <c r="E2650" s="96"/>
      <c r="F2650" s="96"/>
      <c r="G2650" s="96"/>
      <c r="H2650" s="96"/>
      <c r="I2650" s="96"/>
      <c r="J2650" s="104"/>
      <c r="K2650" s="104"/>
      <c r="L2650" s="104"/>
      <c r="M2650" s="104"/>
    </row>
    <row r="2651" spans="1:13" x14ac:dyDescent="0.25">
      <c r="A2651" s="96"/>
      <c r="B2651" s="96"/>
      <c r="C2651" s="96"/>
      <c r="D2651" s="95"/>
      <c r="E2651" s="96"/>
      <c r="F2651" s="96"/>
      <c r="G2651" s="96"/>
      <c r="H2651" s="96"/>
      <c r="I2651" s="96"/>
      <c r="J2651" s="104"/>
      <c r="K2651" s="104"/>
      <c r="L2651" s="104"/>
      <c r="M2651" s="104"/>
    </row>
    <row r="2652" spans="1:13" x14ac:dyDescent="0.25">
      <c r="A2652" s="96"/>
      <c r="B2652" s="96"/>
      <c r="C2652" s="96"/>
      <c r="D2652" s="95"/>
      <c r="E2652" s="96"/>
      <c r="F2652" s="96"/>
      <c r="G2652" s="96"/>
      <c r="H2652" s="96"/>
      <c r="I2652" s="96"/>
      <c r="J2652" s="104"/>
      <c r="K2652" s="104"/>
      <c r="L2652" s="104"/>
      <c r="M2652" s="104"/>
    </row>
    <row r="2653" spans="1:13" x14ac:dyDescent="0.25">
      <c r="A2653" s="96"/>
      <c r="B2653" s="96"/>
      <c r="C2653" s="96"/>
      <c r="D2653" s="95"/>
      <c r="E2653" s="96"/>
      <c r="F2653" s="96"/>
      <c r="G2653" s="96"/>
      <c r="H2653" s="96"/>
      <c r="I2653" s="96"/>
      <c r="J2653" s="104"/>
      <c r="K2653" s="104"/>
      <c r="L2653" s="104"/>
      <c r="M2653" s="104"/>
    </row>
    <row r="2654" spans="1:13" x14ac:dyDescent="0.25">
      <c r="A2654" s="96"/>
      <c r="B2654" s="96"/>
      <c r="C2654" s="96"/>
      <c r="D2654" s="95"/>
      <c r="E2654" s="96"/>
      <c r="F2654" s="96"/>
      <c r="G2654" s="96"/>
      <c r="H2654" s="96"/>
      <c r="I2654" s="96"/>
      <c r="J2654" s="104"/>
      <c r="K2654" s="104"/>
      <c r="L2654" s="104"/>
      <c r="M2654" s="104"/>
    </row>
    <row r="2655" spans="1:13" x14ac:dyDescent="0.25">
      <c r="A2655" s="96"/>
      <c r="B2655" s="96"/>
      <c r="C2655" s="96"/>
      <c r="D2655" s="95"/>
      <c r="E2655" s="96"/>
      <c r="F2655" s="96"/>
      <c r="G2655" s="96"/>
      <c r="H2655" s="96"/>
      <c r="I2655" s="96"/>
      <c r="J2655" s="104"/>
      <c r="K2655" s="104"/>
      <c r="L2655" s="104"/>
      <c r="M2655" s="104"/>
    </row>
    <row r="2656" spans="1:13" x14ac:dyDescent="0.25">
      <c r="A2656" s="96"/>
      <c r="B2656" s="96"/>
      <c r="C2656" s="96"/>
      <c r="D2656" s="95"/>
      <c r="E2656" s="96"/>
      <c r="F2656" s="96"/>
      <c r="G2656" s="96"/>
      <c r="H2656" s="96"/>
      <c r="I2656" s="96"/>
      <c r="J2656" s="104"/>
      <c r="K2656" s="104"/>
      <c r="L2656" s="104"/>
      <c r="M2656" s="104"/>
    </row>
    <row r="2657" spans="1:13" x14ac:dyDescent="0.25">
      <c r="A2657" s="96"/>
      <c r="B2657" s="96"/>
      <c r="C2657" s="96"/>
      <c r="D2657" s="95"/>
      <c r="E2657" s="96"/>
      <c r="F2657" s="96"/>
      <c r="G2657" s="96"/>
      <c r="H2657" s="96"/>
      <c r="I2657" s="96"/>
      <c r="J2657" s="104"/>
      <c r="K2657" s="104"/>
      <c r="L2657" s="104"/>
      <c r="M2657" s="104"/>
    </row>
    <row r="2658" spans="1:13" x14ac:dyDescent="0.25">
      <c r="A2658" s="96"/>
      <c r="B2658" s="96"/>
      <c r="C2658" s="96"/>
      <c r="D2658" s="95"/>
      <c r="E2658" s="96"/>
      <c r="F2658" s="96"/>
      <c r="G2658" s="96"/>
      <c r="H2658" s="96"/>
      <c r="I2658" s="96"/>
      <c r="J2658" s="104"/>
      <c r="K2658" s="104"/>
      <c r="L2658" s="104"/>
      <c r="M2658" s="104"/>
    </row>
    <row r="2659" spans="1:13" x14ac:dyDescent="0.25">
      <c r="A2659" s="96"/>
      <c r="B2659" s="96"/>
      <c r="C2659" s="96"/>
      <c r="D2659" s="95"/>
      <c r="E2659" s="96"/>
      <c r="F2659" s="96"/>
      <c r="G2659" s="96"/>
      <c r="H2659" s="96"/>
      <c r="I2659" s="96"/>
      <c r="J2659" s="104"/>
      <c r="K2659" s="104"/>
      <c r="L2659" s="104"/>
      <c r="M2659" s="104"/>
    </row>
    <row r="2660" spans="1:13" x14ac:dyDescent="0.25">
      <c r="A2660" s="96"/>
      <c r="B2660" s="96"/>
      <c r="C2660" s="96"/>
      <c r="D2660" s="95"/>
      <c r="E2660" s="96"/>
      <c r="F2660" s="96"/>
      <c r="G2660" s="96"/>
      <c r="H2660" s="96"/>
      <c r="I2660" s="96"/>
      <c r="J2660" s="104"/>
      <c r="K2660" s="104"/>
      <c r="L2660" s="104"/>
      <c r="M2660" s="104"/>
    </row>
    <row r="2661" spans="1:13" x14ac:dyDescent="0.25">
      <c r="A2661" s="96"/>
      <c r="B2661" s="96"/>
      <c r="C2661" s="96"/>
      <c r="D2661" s="95"/>
      <c r="E2661" s="96"/>
      <c r="F2661" s="96"/>
      <c r="G2661" s="96"/>
      <c r="H2661" s="96"/>
      <c r="I2661" s="96"/>
      <c r="J2661" s="104"/>
      <c r="K2661" s="104"/>
      <c r="L2661" s="104"/>
      <c r="M2661" s="104"/>
    </row>
    <row r="2662" spans="1:13" x14ac:dyDescent="0.25">
      <c r="A2662" s="96"/>
      <c r="B2662" s="96"/>
      <c r="C2662" s="96"/>
      <c r="D2662" s="95"/>
      <c r="E2662" s="96"/>
      <c r="F2662" s="96"/>
      <c r="G2662" s="96"/>
      <c r="H2662" s="96"/>
      <c r="I2662" s="96"/>
      <c r="J2662" s="104"/>
      <c r="K2662" s="104"/>
      <c r="L2662" s="104"/>
      <c r="M2662" s="104"/>
    </row>
    <row r="2663" spans="1:13" x14ac:dyDescent="0.25">
      <c r="A2663" s="96"/>
      <c r="B2663" s="96"/>
      <c r="C2663" s="96"/>
      <c r="D2663" s="95"/>
      <c r="E2663" s="96"/>
      <c r="F2663" s="96"/>
      <c r="G2663" s="96"/>
      <c r="H2663" s="96"/>
      <c r="I2663" s="96"/>
      <c r="J2663" s="104"/>
      <c r="K2663" s="104"/>
      <c r="L2663" s="104"/>
      <c r="M2663" s="104"/>
    </row>
    <row r="2664" spans="1:13" x14ac:dyDescent="0.25">
      <c r="A2664" s="96"/>
      <c r="B2664" s="96"/>
      <c r="C2664" s="96"/>
      <c r="D2664" s="95"/>
      <c r="E2664" s="96"/>
      <c r="F2664" s="96"/>
      <c r="G2664" s="96"/>
      <c r="H2664" s="96"/>
      <c r="I2664" s="96"/>
      <c r="J2664" s="104"/>
      <c r="K2664" s="104"/>
      <c r="L2664" s="104"/>
      <c r="M2664" s="104"/>
    </row>
    <row r="2665" spans="1:13" x14ac:dyDescent="0.25">
      <c r="A2665" s="96"/>
      <c r="B2665" s="96"/>
      <c r="C2665" s="96"/>
      <c r="D2665" s="95"/>
      <c r="E2665" s="96"/>
      <c r="F2665" s="96"/>
      <c r="G2665" s="96"/>
      <c r="H2665" s="96"/>
      <c r="I2665" s="96"/>
      <c r="J2665" s="104"/>
      <c r="K2665" s="104"/>
      <c r="L2665" s="104"/>
      <c r="M2665" s="104"/>
    </row>
    <row r="2666" spans="1:13" x14ac:dyDescent="0.25">
      <c r="A2666" s="96"/>
      <c r="B2666" s="96"/>
      <c r="C2666" s="96"/>
      <c r="D2666" s="95"/>
      <c r="E2666" s="96"/>
      <c r="F2666" s="96"/>
      <c r="G2666" s="96"/>
      <c r="H2666" s="96"/>
      <c r="I2666" s="96"/>
      <c r="J2666" s="104"/>
      <c r="K2666" s="104"/>
      <c r="L2666" s="104"/>
      <c r="M2666" s="104"/>
    </row>
    <row r="2667" spans="1:13" x14ac:dyDescent="0.25">
      <c r="A2667" s="96"/>
      <c r="B2667" s="96"/>
      <c r="C2667" s="96"/>
      <c r="D2667" s="95"/>
      <c r="E2667" s="96"/>
      <c r="F2667" s="96"/>
      <c r="G2667" s="96"/>
      <c r="H2667" s="96"/>
      <c r="I2667" s="96"/>
      <c r="J2667" s="104"/>
      <c r="K2667" s="104"/>
      <c r="L2667" s="104"/>
      <c r="M2667" s="104"/>
    </row>
    <row r="2668" spans="1:13" x14ac:dyDescent="0.25">
      <c r="A2668" s="96"/>
      <c r="B2668" s="96"/>
      <c r="C2668" s="96"/>
      <c r="D2668" s="95"/>
      <c r="E2668" s="96"/>
      <c r="F2668" s="96"/>
      <c r="G2668" s="96"/>
      <c r="H2668" s="96"/>
      <c r="I2668" s="96"/>
      <c r="J2668" s="104"/>
      <c r="K2668" s="104"/>
      <c r="L2668" s="104"/>
      <c r="M2668" s="104"/>
    </row>
    <row r="2669" spans="1:13" x14ac:dyDescent="0.25">
      <c r="A2669" s="96"/>
      <c r="B2669" s="96"/>
      <c r="C2669" s="96"/>
      <c r="D2669" s="95"/>
      <c r="E2669" s="96"/>
      <c r="F2669" s="96"/>
      <c r="G2669" s="96"/>
      <c r="H2669" s="96"/>
      <c r="I2669" s="96"/>
      <c r="J2669" s="104"/>
      <c r="K2669" s="104"/>
      <c r="L2669" s="104"/>
      <c r="M2669" s="104"/>
    </row>
    <row r="2670" spans="1:13" x14ac:dyDescent="0.25">
      <c r="A2670" s="96"/>
      <c r="B2670" s="96"/>
      <c r="C2670" s="96"/>
      <c r="D2670" s="95"/>
      <c r="E2670" s="96"/>
      <c r="F2670" s="96"/>
      <c r="G2670" s="96"/>
      <c r="H2670" s="96"/>
      <c r="I2670" s="96"/>
      <c r="J2670" s="104"/>
      <c r="K2670" s="104"/>
      <c r="L2670" s="104"/>
      <c r="M2670" s="104"/>
    </row>
    <row r="2671" spans="1:13" x14ac:dyDescent="0.25">
      <c r="A2671" s="96"/>
      <c r="B2671" s="96"/>
      <c r="C2671" s="96"/>
      <c r="D2671" s="95"/>
      <c r="E2671" s="96"/>
      <c r="F2671" s="96"/>
      <c r="G2671" s="96"/>
      <c r="H2671" s="96"/>
      <c r="I2671" s="96"/>
      <c r="J2671" s="104"/>
      <c r="K2671" s="104"/>
      <c r="L2671" s="104"/>
      <c r="M2671" s="104"/>
    </row>
    <row r="2672" spans="1:13" x14ac:dyDescent="0.25">
      <c r="A2672" s="96"/>
      <c r="B2672" s="96"/>
      <c r="C2672" s="96"/>
      <c r="D2672" s="95"/>
      <c r="E2672" s="96"/>
      <c r="F2672" s="96"/>
      <c r="G2672" s="96"/>
      <c r="H2672" s="96"/>
      <c r="I2672" s="96"/>
      <c r="J2672" s="104"/>
      <c r="K2672" s="104"/>
      <c r="L2672" s="104"/>
      <c r="M2672" s="104"/>
    </row>
    <row r="2673" spans="1:13" x14ac:dyDescent="0.25">
      <c r="A2673" s="96"/>
      <c r="B2673" s="96"/>
      <c r="C2673" s="96"/>
      <c r="D2673" s="95"/>
      <c r="E2673" s="96"/>
      <c r="F2673" s="96"/>
      <c r="G2673" s="96"/>
      <c r="H2673" s="96"/>
      <c r="I2673" s="96"/>
      <c r="J2673" s="104"/>
      <c r="K2673" s="104"/>
      <c r="L2673" s="104"/>
      <c r="M2673" s="104"/>
    </row>
    <row r="2674" spans="1:13" x14ac:dyDescent="0.25">
      <c r="A2674" s="96"/>
      <c r="B2674" s="96"/>
      <c r="C2674" s="96"/>
      <c r="D2674" s="95"/>
      <c r="E2674" s="96"/>
      <c r="F2674" s="96"/>
      <c r="G2674" s="96"/>
      <c r="H2674" s="96"/>
      <c r="I2674" s="96"/>
      <c r="J2674" s="104"/>
      <c r="K2674" s="104"/>
      <c r="L2674" s="104"/>
      <c r="M2674" s="104"/>
    </row>
    <row r="2675" spans="1:13" x14ac:dyDescent="0.25">
      <c r="A2675" s="96"/>
      <c r="B2675" s="96"/>
      <c r="C2675" s="96"/>
      <c r="D2675" s="95"/>
      <c r="E2675" s="96"/>
      <c r="F2675" s="96"/>
      <c r="G2675" s="96"/>
      <c r="H2675" s="96"/>
      <c r="I2675" s="96"/>
      <c r="J2675" s="104"/>
      <c r="K2675" s="104"/>
      <c r="L2675" s="104"/>
      <c r="M2675" s="104"/>
    </row>
    <row r="2676" spans="1:13" x14ac:dyDescent="0.25">
      <c r="A2676" s="96"/>
      <c r="B2676" s="96"/>
      <c r="C2676" s="96"/>
      <c r="D2676" s="95"/>
      <c r="E2676" s="96"/>
      <c r="F2676" s="96"/>
      <c r="G2676" s="96"/>
      <c r="H2676" s="96"/>
      <c r="I2676" s="96"/>
      <c r="J2676" s="104"/>
      <c r="K2676" s="104"/>
      <c r="L2676" s="104"/>
      <c r="M2676" s="104"/>
    </row>
    <row r="2677" spans="1:13" x14ac:dyDescent="0.25">
      <c r="A2677" s="96"/>
      <c r="B2677" s="96"/>
      <c r="C2677" s="96"/>
      <c r="D2677" s="95"/>
      <c r="E2677" s="96"/>
      <c r="F2677" s="96"/>
      <c r="G2677" s="96"/>
      <c r="H2677" s="96"/>
      <c r="I2677" s="96"/>
      <c r="J2677" s="104"/>
      <c r="K2677" s="104"/>
      <c r="L2677" s="104"/>
      <c r="M2677" s="104"/>
    </row>
    <row r="2678" spans="1:13" x14ac:dyDescent="0.25">
      <c r="A2678" s="96"/>
      <c r="B2678" s="96"/>
      <c r="C2678" s="96"/>
      <c r="D2678" s="95"/>
      <c r="E2678" s="96"/>
      <c r="F2678" s="96"/>
      <c r="G2678" s="96"/>
      <c r="H2678" s="96"/>
      <c r="I2678" s="96"/>
      <c r="J2678" s="104"/>
      <c r="K2678" s="104"/>
      <c r="L2678" s="104"/>
      <c r="M2678" s="104"/>
    </row>
    <row r="2679" spans="1:13" x14ac:dyDescent="0.25">
      <c r="A2679" s="96"/>
      <c r="B2679" s="96"/>
      <c r="C2679" s="96"/>
      <c r="D2679" s="95"/>
      <c r="E2679" s="96"/>
      <c r="F2679" s="96"/>
      <c r="G2679" s="96"/>
      <c r="H2679" s="96"/>
      <c r="I2679" s="96"/>
      <c r="J2679" s="104"/>
      <c r="K2679" s="104"/>
      <c r="L2679" s="104"/>
      <c r="M2679" s="104"/>
    </row>
    <row r="2680" spans="1:13" x14ac:dyDescent="0.25">
      <c r="A2680" s="96"/>
      <c r="B2680" s="96"/>
      <c r="C2680" s="96"/>
      <c r="D2680" s="95"/>
      <c r="E2680" s="96"/>
      <c r="F2680" s="96"/>
      <c r="G2680" s="96"/>
      <c r="H2680" s="96"/>
      <c r="I2680" s="96"/>
      <c r="J2680" s="104"/>
      <c r="K2680" s="104"/>
      <c r="L2680" s="104"/>
      <c r="M2680" s="104"/>
    </row>
    <row r="2681" spans="1:13" x14ac:dyDescent="0.25">
      <c r="A2681" s="96"/>
      <c r="B2681" s="96"/>
      <c r="C2681" s="96"/>
      <c r="D2681" s="95"/>
      <c r="E2681" s="96"/>
      <c r="F2681" s="96"/>
      <c r="G2681" s="96"/>
      <c r="H2681" s="96"/>
      <c r="I2681" s="96"/>
      <c r="J2681" s="104"/>
      <c r="K2681" s="104"/>
      <c r="L2681" s="104"/>
      <c r="M2681" s="104"/>
    </row>
    <row r="2682" spans="1:13" x14ac:dyDescent="0.25">
      <c r="A2682" s="96"/>
      <c r="B2682" s="96"/>
      <c r="C2682" s="96"/>
      <c r="D2682" s="95"/>
      <c r="E2682" s="96"/>
      <c r="F2682" s="96"/>
      <c r="G2682" s="96"/>
      <c r="H2682" s="96"/>
      <c r="I2682" s="96"/>
      <c r="J2682" s="104"/>
      <c r="K2682" s="104"/>
      <c r="L2682" s="104"/>
      <c r="M2682" s="104"/>
    </row>
    <row r="2683" spans="1:13" x14ac:dyDescent="0.25">
      <c r="A2683" s="96"/>
      <c r="B2683" s="96"/>
      <c r="C2683" s="96"/>
      <c r="D2683" s="95"/>
      <c r="E2683" s="96"/>
      <c r="F2683" s="96"/>
      <c r="G2683" s="96"/>
      <c r="H2683" s="96"/>
      <c r="I2683" s="96"/>
      <c r="J2683" s="104"/>
      <c r="K2683" s="104"/>
      <c r="L2683" s="104"/>
      <c r="M2683" s="104"/>
    </row>
    <row r="2684" spans="1:13" x14ac:dyDescent="0.25">
      <c r="A2684" s="96"/>
      <c r="B2684" s="96"/>
      <c r="C2684" s="96"/>
      <c r="D2684" s="95"/>
      <c r="E2684" s="96"/>
      <c r="F2684" s="96"/>
      <c r="G2684" s="96"/>
      <c r="H2684" s="96"/>
      <c r="I2684" s="96"/>
      <c r="J2684" s="104"/>
      <c r="K2684" s="104"/>
      <c r="L2684" s="104"/>
      <c r="M2684" s="104"/>
    </row>
    <row r="2685" spans="1:13" x14ac:dyDescent="0.25">
      <c r="A2685" s="96"/>
      <c r="B2685" s="96"/>
      <c r="C2685" s="96"/>
      <c r="D2685" s="95"/>
      <c r="E2685" s="96"/>
      <c r="F2685" s="96"/>
      <c r="G2685" s="96"/>
      <c r="H2685" s="96"/>
      <c r="I2685" s="96"/>
      <c r="J2685" s="104"/>
      <c r="K2685" s="104"/>
      <c r="L2685" s="104"/>
      <c r="M2685" s="104"/>
    </row>
    <row r="2686" spans="1:13" x14ac:dyDescent="0.25">
      <c r="A2686" s="96"/>
      <c r="B2686" s="96"/>
      <c r="C2686" s="96"/>
      <c r="D2686" s="95"/>
      <c r="E2686" s="96"/>
      <c r="F2686" s="96"/>
      <c r="G2686" s="96"/>
      <c r="H2686" s="96"/>
      <c r="I2686" s="96"/>
      <c r="J2686" s="104"/>
      <c r="K2686" s="104"/>
      <c r="L2686" s="104"/>
      <c r="M2686" s="104"/>
    </row>
    <row r="2687" spans="1:13" x14ac:dyDescent="0.25">
      <c r="A2687" s="96"/>
      <c r="B2687" s="96"/>
      <c r="C2687" s="96"/>
      <c r="D2687" s="95"/>
      <c r="E2687" s="96"/>
      <c r="F2687" s="96"/>
      <c r="G2687" s="96"/>
      <c r="H2687" s="96"/>
      <c r="I2687" s="96"/>
      <c r="J2687" s="104"/>
      <c r="K2687" s="104"/>
      <c r="L2687" s="104"/>
      <c r="M2687" s="104"/>
    </row>
    <row r="2688" spans="1:13" x14ac:dyDescent="0.25">
      <c r="A2688" s="96"/>
      <c r="B2688" s="96"/>
      <c r="C2688" s="96"/>
      <c r="D2688" s="95"/>
      <c r="E2688" s="96"/>
      <c r="F2688" s="96"/>
      <c r="G2688" s="96"/>
      <c r="H2688" s="96"/>
      <c r="I2688" s="96"/>
      <c r="J2688" s="104"/>
      <c r="K2688" s="104"/>
      <c r="L2688" s="104"/>
      <c r="M2688" s="104"/>
    </row>
    <row r="2689" spans="1:13" x14ac:dyDescent="0.25">
      <c r="A2689" s="96"/>
      <c r="B2689" s="96"/>
      <c r="C2689" s="96"/>
      <c r="D2689" s="95"/>
      <c r="E2689" s="96"/>
      <c r="F2689" s="96"/>
      <c r="G2689" s="96"/>
      <c r="H2689" s="96"/>
      <c r="I2689" s="96"/>
      <c r="J2689" s="104"/>
      <c r="K2689" s="104"/>
      <c r="L2689" s="104"/>
      <c r="M2689" s="104"/>
    </row>
    <row r="2690" spans="1:13" x14ac:dyDescent="0.25">
      <c r="A2690" s="96"/>
      <c r="B2690" s="96"/>
      <c r="C2690" s="96"/>
      <c r="D2690" s="95"/>
      <c r="E2690" s="96"/>
      <c r="F2690" s="96"/>
      <c r="G2690" s="96"/>
      <c r="H2690" s="96"/>
      <c r="I2690" s="96"/>
      <c r="J2690" s="104"/>
      <c r="K2690" s="104"/>
      <c r="L2690" s="104"/>
      <c r="M2690" s="104"/>
    </row>
    <row r="2691" spans="1:13" x14ac:dyDescent="0.25">
      <c r="A2691" s="96"/>
      <c r="B2691" s="96"/>
      <c r="C2691" s="96"/>
      <c r="D2691" s="95"/>
      <c r="E2691" s="96"/>
      <c r="F2691" s="96"/>
      <c r="G2691" s="96"/>
      <c r="H2691" s="96"/>
      <c r="I2691" s="96"/>
      <c r="J2691" s="104"/>
      <c r="K2691" s="104"/>
      <c r="L2691" s="104"/>
      <c r="M2691" s="104"/>
    </row>
    <row r="2692" spans="1:13" x14ac:dyDescent="0.25">
      <c r="A2692" s="96"/>
      <c r="B2692" s="96"/>
      <c r="C2692" s="96"/>
      <c r="D2692" s="95"/>
      <c r="E2692" s="96"/>
      <c r="F2692" s="96"/>
      <c r="G2692" s="96"/>
      <c r="H2692" s="96"/>
      <c r="I2692" s="96"/>
      <c r="J2692" s="104"/>
      <c r="K2692" s="104"/>
      <c r="L2692" s="104"/>
      <c r="M2692" s="104"/>
    </row>
    <row r="2693" spans="1:13" x14ac:dyDescent="0.25">
      <c r="A2693" s="96"/>
      <c r="B2693" s="96"/>
      <c r="C2693" s="96"/>
      <c r="D2693" s="95"/>
      <c r="E2693" s="96"/>
      <c r="F2693" s="96"/>
      <c r="G2693" s="96"/>
      <c r="H2693" s="96"/>
      <c r="I2693" s="96"/>
      <c r="J2693" s="104"/>
      <c r="K2693" s="104"/>
      <c r="L2693" s="104"/>
      <c r="M2693" s="104"/>
    </row>
    <row r="2694" spans="1:13" x14ac:dyDescent="0.25">
      <c r="A2694" s="96"/>
      <c r="B2694" s="96"/>
      <c r="C2694" s="96"/>
      <c r="D2694" s="95"/>
      <c r="E2694" s="96"/>
      <c r="F2694" s="96"/>
      <c r="G2694" s="96"/>
      <c r="H2694" s="96"/>
      <c r="I2694" s="96"/>
      <c r="J2694" s="104"/>
      <c r="K2694" s="104"/>
      <c r="L2694" s="104"/>
      <c r="M2694" s="104"/>
    </row>
    <row r="2695" spans="1:13" x14ac:dyDescent="0.25">
      <c r="A2695" s="96"/>
      <c r="B2695" s="96"/>
      <c r="C2695" s="96"/>
      <c r="D2695" s="95"/>
      <c r="E2695" s="96"/>
      <c r="F2695" s="96"/>
      <c r="G2695" s="96"/>
      <c r="H2695" s="96"/>
      <c r="I2695" s="96"/>
      <c r="J2695" s="104"/>
      <c r="K2695" s="104"/>
      <c r="L2695" s="104"/>
      <c r="M2695" s="104"/>
    </row>
    <row r="2696" spans="1:13" x14ac:dyDescent="0.25">
      <c r="A2696" s="96"/>
      <c r="B2696" s="96"/>
      <c r="C2696" s="96"/>
      <c r="D2696" s="95"/>
      <c r="E2696" s="96"/>
      <c r="F2696" s="96"/>
      <c r="G2696" s="96"/>
      <c r="H2696" s="96"/>
      <c r="I2696" s="96"/>
      <c r="J2696" s="104"/>
      <c r="K2696" s="104"/>
      <c r="L2696" s="104"/>
      <c r="M2696" s="104"/>
    </row>
    <row r="2697" spans="1:13" x14ac:dyDescent="0.25">
      <c r="A2697" s="96"/>
      <c r="B2697" s="96"/>
      <c r="C2697" s="96"/>
      <c r="D2697" s="95"/>
      <c r="E2697" s="96"/>
      <c r="F2697" s="96"/>
      <c r="G2697" s="96"/>
      <c r="H2697" s="96"/>
      <c r="I2697" s="96"/>
      <c r="J2697" s="104"/>
      <c r="K2697" s="104"/>
      <c r="L2697" s="104"/>
      <c r="M2697" s="104"/>
    </row>
    <row r="2698" spans="1:13" x14ac:dyDescent="0.25">
      <c r="A2698" s="96"/>
      <c r="B2698" s="96"/>
      <c r="C2698" s="96"/>
      <c r="D2698" s="95"/>
      <c r="E2698" s="96"/>
      <c r="F2698" s="96"/>
      <c r="G2698" s="96"/>
      <c r="H2698" s="96"/>
      <c r="I2698" s="96"/>
      <c r="J2698" s="104"/>
      <c r="K2698" s="104"/>
      <c r="L2698" s="104"/>
      <c r="M2698" s="104"/>
    </row>
    <row r="2699" spans="1:13" x14ac:dyDescent="0.25">
      <c r="A2699" s="96"/>
      <c r="B2699" s="96"/>
      <c r="C2699" s="96"/>
      <c r="D2699" s="95"/>
      <c r="E2699" s="96"/>
      <c r="F2699" s="96"/>
      <c r="G2699" s="96"/>
      <c r="H2699" s="96"/>
      <c r="I2699" s="96"/>
      <c r="J2699" s="104"/>
      <c r="K2699" s="104"/>
      <c r="L2699" s="104"/>
      <c r="M2699" s="104"/>
    </row>
    <row r="2700" spans="1:13" x14ac:dyDescent="0.25">
      <c r="A2700" s="96"/>
      <c r="B2700" s="96"/>
      <c r="C2700" s="96"/>
      <c r="D2700" s="95"/>
      <c r="E2700" s="96"/>
      <c r="F2700" s="96"/>
      <c r="G2700" s="96"/>
      <c r="H2700" s="96"/>
      <c r="I2700" s="96"/>
      <c r="J2700" s="104"/>
      <c r="K2700" s="104"/>
      <c r="L2700" s="104"/>
      <c r="M2700" s="104"/>
    </row>
    <row r="2701" spans="1:13" x14ac:dyDescent="0.25">
      <c r="A2701" s="96"/>
      <c r="B2701" s="96"/>
      <c r="C2701" s="96"/>
      <c r="D2701" s="95"/>
      <c r="E2701" s="96"/>
      <c r="F2701" s="96"/>
      <c r="G2701" s="96"/>
      <c r="H2701" s="96"/>
      <c r="I2701" s="96"/>
      <c r="J2701" s="104"/>
      <c r="K2701" s="104"/>
      <c r="L2701" s="104"/>
      <c r="M2701" s="104"/>
    </row>
    <row r="2702" spans="1:13" x14ac:dyDescent="0.25">
      <c r="A2702" s="96"/>
      <c r="B2702" s="96"/>
      <c r="C2702" s="96"/>
      <c r="D2702" s="95"/>
      <c r="E2702" s="96"/>
      <c r="F2702" s="96"/>
      <c r="G2702" s="96"/>
      <c r="H2702" s="96"/>
      <c r="I2702" s="96"/>
      <c r="J2702" s="104"/>
      <c r="K2702" s="104"/>
      <c r="L2702" s="104"/>
      <c r="M2702" s="104"/>
    </row>
    <row r="2703" spans="1:13" x14ac:dyDescent="0.25">
      <c r="A2703" s="96"/>
      <c r="B2703" s="96"/>
      <c r="C2703" s="96"/>
      <c r="D2703" s="95"/>
      <c r="E2703" s="96"/>
      <c r="F2703" s="96"/>
      <c r="G2703" s="96"/>
      <c r="H2703" s="96"/>
      <c r="I2703" s="96"/>
      <c r="J2703" s="104"/>
      <c r="K2703" s="104"/>
      <c r="L2703" s="104"/>
      <c r="M2703" s="104"/>
    </row>
    <row r="2704" spans="1:13" x14ac:dyDescent="0.25">
      <c r="A2704" s="96"/>
      <c r="B2704" s="96"/>
      <c r="C2704" s="96"/>
      <c r="D2704" s="95"/>
      <c r="E2704" s="96"/>
      <c r="F2704" s="96"/>
      <c r="G2704" s="96"/>
      <c r="H2704" s="96"/>
      <c r="I2704" s="96"/>
      <c r="J2704" s="104"/>
      <c r="K2704" s="104"/>
      <c r="L2704" s="104"/>
      <c r="M2704" s="104"/>
    </row>
    <row r="2705" spans="1:13" x14ac:dyDescent="0.25">
      <c r="A2705" s="96"/>
      <c r="B2705" s="96"/>
      <c r="C2705" s="96"/>
      <c r="D2705" s="95"/>
      <c r="E2705" s="96"/>
      <c r="F2705" s="96"/>
      <c r="G2705" s="96"/>
      <c r="H2705" s="96"/>
      <c r="I2705" s="96"/>
      <c r="J2705" s="104"/>
      <c r="K2705" s="104"/>
      <c r="L2705" s="104"/>
      <c r="M2705" s="104"/>
    </row>
    <row r="2706" spans="1:13" x14ac:dyDescent="0.25">
      <c r="A2706" s="96"/>
      <c r="B2706" s="96"/>
      <c r="C2706" s="96"/>
      <c r="D2706" s="95"/>
      <c r="E2706" s="96"/>
      <c r="F2706" s="96"/>
      <c r="G2706" s="96"/>
      <c r="H2706" s="96"/>
      <c r="I2706" s="96"/>
      <c r="J2706" s="104"/>
      <c r="K2706" s="104"/>
      <c r="L2706" s="104"/>
      <c r="M2706" s="104"/>
    </row>
    <row r="2707" spans="1:13" x14ac:dyDescent="0.25">
      <c r="A2707" s="96"/>
      <c r="B2707" s="96"/>
      <c r="C2707" s="96"/>
      <c r="D2707" s="95"/>
      <c r="E2707" s="96"/>
      <c r="F2707" s="96"/>
      <c r="G2707" s="96"/>
      <c r="H2707" s="96"/>
      <c r="I2707" s="96"/>
      <c r="J2707" s="104"/>
      <c r="K2707" s="104"/>
      <c r="L2707" s="104"/>
      <c r="M2707" s="104"/>
    </row>
    <row r="2708" spans="1:13" x14ac:dyDescent="0.25">
      <c r="A2708" s="96"/>
      <c r="B2708" s="96"/>
      <c r="C2708" s="96"/>
      <c r="D2708" s="95"/>
      <c r="E2708" s="96"/>
      <c r="F2708" s="96"/>
      <c r="G2708" s="96"/>
      <c r="H2708" s="96"/>
      <c r="I2708" s="96"/>
      <c r="J2708" s="104"/>
      <c r="K2708" s="104"/>
      <c r="L2708" s="104"/>
      <c r="M2708" s="104"/>
    </row>
    <row r="2709" spans="1:13" x14ac:dyDescent="0.25">
      <c r="A2709" s="96"/>
      <c r="B2709" s="96"/>
      <c r="C2709" s="96"/>
      <c r="D2709" s="95"/>
      <c r="E2709" s="96"/>
      <c r="F2709" s="96"/>
      <c r="G2709" s="96"/>
      <c r="H2709" s="96"/>
      <c r="I2709" s="96"/>
      <c r="J2709" s="104"/>
      <c r="K2709" s="104"/>
      <c r="L2709" s="104"/>
      <c r="M2709" s="104"/>
    </row>
    <row r="2710" spans="1:13" x14ac:dyDescent="0.25">
      <c r="A2710" s="96"/>
      <c r="B2710" s="96"/>
      <c r="C2710" s="96"/>
      <c r="D2710" s="95"/>
      <c r="E2710" s="96"/>
      <c r="F2710" s="96"/>
      <c r="G2710" s="96"/>
      <c r="H2710" s="96"/>
      <c r="I2710" s="96"/>
      <c r="J2710" s="104"/>
      <c r="K2710" s="104"/>
      <c r="L2710" s="104"/>
      <c r="M2710" s="104"/>
    </row>
    <row r="2711" spans="1:13" x14ac:dyDescent="0.25">
      <c r="A2711" s="96"/>
      <c r="B2711" s="96"/>
      <c r="C2711" s="96"/>
      <c r="D2711" s="95"/>
      <c r="E2711" s="96"/>
      <c r="F2711" s="96"/>
      <c r="G2711" s="96"/>
      <c r="H2711" s="96"/>
      <c r="I2711" s="96"/>
      <c r="J2711" s="104"/>
      <c r="K2711" s="104"/>
      <c r="L2711" s="104"/>
      <c r="M2711" s="104"/>
    </row>
    <row r="2712" spans="1:13" x14ac:dyDescent="0.25">
      <c r="A2712" s="96"/>
      <c r="B2712" s="96"/>
      <c r="C2712" s="96"/>
      <c r="D2712" s="95"/>
      <c r="E2712" s="96"/>
      <c r="F2712" s="96"/>
      <c r="G2712" s="96"/>
      <c r="H2712" s="96"/>
      <c r="I2712" s="96"/>
      <c r="J2712" s="104"/>
      <c r="K2712" s="104"/>
      <c r="L2712" s="104"/>
      <c r="M2712" s="104"/>
    </row>
    <row r="2713" spans="1:13" x14ac:dyDescent="0.25">
      <c r="A2713" s="96"/>
      <c r="B2713" s="96"/>
      <c r="C2713" s="96"/>
      <c r="D2713" s="95"/>
      <c r="E2713" s="96"/>
      <c r="F2713" s="96"/>
      <c r="G2713" s="96"/>
      <c r="H2713" s="96"/>
      <c r="I2713" s="96"/>
      <c r="J2713" s="104"/>
      <c r="K2713" s="104"/>
      <c r="L2713" s="104"/>
      <c r="M2713" s="104"/>
    </row>
    <row r="2714" spans="1:13" x14ac:dyDescent="0.25">
      <c r="A2714" s="96"/>
      <c r="B2714" s="96"/>
      <c r="C2714" s="96"/>
      <c r="D2714" s="95"/>
      <c r="E2714" s="96"/>
      <c r="F2714" s="96"/>
      <c r="G2714" s="96"/>
      <c r="H2714" s="96"/>
      <c r="I2714" s="96"/>
      <c r="J2714" s="104"/>
      <c r="K2714" s="104"/>
      <c r="L2714" s="104"/>
      <c r="M2714" s="104"/>
    </row>
    <row r="2715" spans="1:13" x14ac:dyDescent="0.25">
      <c r="A2715" s="96"/>
      <c r="B2715" s="96"/>
      <c r="C2715" s="96"/>
      <c r="D2715" s="95"/>
      <c r="E2715" s="96"/>
      <c r="F2715" s="96"/>
      <c r="G2715" s="96"/>
      <c r="H2715" s="96"/>
      <c r="I2715" s="96"/>
      <c r="J2715" s="104"/>
      <c r="K2715" s="104"/>
      <c r="L2715" s="104"/>
      <c r="M2715" s="104"/>
    </row>
    <row r="2716" spans="1:13" x14ac:dyDescent="0.25">
      <c r="A2716" s="96"/>
      <c r="B2716" s="96"/>
      <c r="C2716" s="96"/>
      <c r="D2716" s="95"/>
      <c r="E2716" s="96"/>
      <c r="F2716" s="96"/>
      <c r="G2716" s="96"/>
      <c r="H2716" s="96"/>
      <c r="I2716" s="96"/>
      <c r="J2716" s="104"/>
      <c r="K2716" s="104"/>
      <c r="L2716" s="104"/>
      <c r="M2716" s="104"/>
    </row>
    <row r="2717" spans="1:13" x14ac:dyDescent="0.25">
      <c r="A2717" s="96"/>
      <c r="B2717" s="96"/>
      <c r="C2717" s="96"/>
      <c r="D2717" s="95"/>
      <c r="E2717" s="96"/>
      <c r="F2717" s="96"/>
      <c r="G2717" s="96"/>
      <c r="H2717" s="96"/>
      <c r="I2717" s="96"/>
      <c r="J2717" s="104"/>
      <c r="K2717" s="104"/>
      <c r="L2717" s="104"/>
      <c r="M2717" s="104"/>
    </row>
    <row r="2718" spans="1:13" x14ac:dyDescent="0.25">
      <c r="A2718" s="96"/>
      <c r="B2718" s="96"/>
      <c r="C2718" s="96"/>
      <c r="D2718" s="95"/>
      <c r="E2718" s="96"/>
      <c r="F2718" s="96"/>
      <c r="G2718" s="96"/>
      <c r="H2718" s="96"/>
      <c r="I2718" s="96"/>
      <c r="J2718" s="104"/>
      <c r="K2718" s="104"/>
      <c r="L2718" s="104"/>
      <c r="M2718" s="104"/>
    </row>
    <row r="2719" spans="1:13" x14ac:dyDescent="0.25">
      <c r="A2719" s="96"/>
      <c r="B2719" s="96"/>
      <c r="C2719" s="96"/>
      <c r="D2719" s="95"/>
      <c r="E2719" s="96"/>
      <c r="F2719" s="96"/>
      <c r="G2719" s="96"/>
      <c r="H2719" s="96"/>
      <c r="I2719" s="96"/>
      <c r="J2719" s="104"/>
      <c r="K2719" s="104"/>
      <c r="L2719" s="104"/>
      <c r="M2719" s="104"/>
    </row>
    <row r="2720" spans="1:13" x14ac:dyDescent="0.25">
      <c r="A2720" s="96"/>
      <c r="B2720" s="96"/>
      <c r="C2720" s="96"/>
      <c r="D2720" s="95"/>
      <c r="E2720" s="96"/>
      <c r="F2720" s="96"/>
      <c r="G2720" s="96"/>
      <c r="H2720" s="96"/>
      <c r="I2720" s="96"/>
      <c r="J2720" s="104"/>
      <c r="K2720" s="104"/>
      <c r="L2720" s="104"/>
      <c r="M2720" s="104"/>
    </row>
    <row r="2721" spans="1:13" x14ac:dyDescent="0.25">
      <c r="A2721" s="96"/>
      <c r="B2721" s="96"/>
      <c r="C2721" s="96"/>
      <c r="D2721" s="95"/>
      <c r="E2721" s="96"/>
      <c r="F2721" s="96"/>
      <c r="G2721" s="96"/>
      <c r="H2721" s="96"/>
      <c r="I2721" s="96"/>
      <c r="J2721" s="104"/>
      <c r="K2721" s="104"/>
      <c r="L2721" s="104"/>
      <c r="M2721" s="104"/>
    </row>
    <row r="2722" spans="1:13" x14ac:dyDescent="0.25">
      <c r="A2722" s="96"/>
      <c r="B2722" s="96"/>
      <c r="C2722" s="96"/>
      <c r="D2722" s="95"/>
      <c r="E2722" s="96"/>
      <c r="F2722" s="96"/>
      <c r="G2722" s="96"/>
      <c r="H2722" s="96"/>
      <c r="I2722" s="96"/>
      <c r="J2722" s="104"/>
      <c r="K2722" s="104"/>
      <c r="L2722" s="104"/>
      <c r="M2722" s="104"/>
    </row>
    <row r="2723" spans="1:13" x14ac:dyDescent="0.25">
      <c r="A2723" s="96"/>
      <c r="B2723" s="96"/>
      <c r="C2723" s="96"/>
      <c r="D2723" s="95"/>
      <c r="E2723" s="96"/>
      <c r="F2723" s="96"/>
      <c r="G2723" s="96"/>
      <c r="H2723" s="96"/>
      <c r="I2723" s="96"/>
      <c r="J2723" s="104"/>
      <c r="K2723" s="104"/>
      <c r="L2723" s="104"/>
      <c r="M2723" s="104"/>
    </row>
    <row r="2724" spans="1:13" x14ac:dyDescent="0.25">
      <c r="A2724" s="96"/>
      <c r="B2724" s="96"/>
      <c r="C2724" s="96"/>
      <c r="D2724" s="95"/>
      <c r="E2724" s="96"/>
      <c r="F2724" s="96"/>
      <c r="G2724" s="96"/>
      <c r="H2724" s="96"/>
      <c r="I2724" s="96"/>
      <c r="J2724" s="104"/>
      <c r="K2724" s="104"/>
      <c r="L2724" s="104"/>
      <c r="M2724" s="104"/>
    </row>
    <row r="2725" spans="1:13" x14ac:dyDescent="0.25">
      <c r="A2725" s="96"/>
      <c r="B2725" s="96"/>
      <c r="C2725" s="96"/>
      <c r="D2725" s="95"/>
      <c r="E2725" s="96"/>
      <c r="F2725" s="96"/>
      <c r="G2725" s="96"/>
      <c r="H2725" s="96"/>
      <c r="I2725" s="96"/>
      <c r="J2725" s="104"/>
      <c r="K2725" s="104"/>
      <c r="L2725" s="104"/>
      <c r="M2725" s="104"/>
    </row>
    <row r="2726" spans="1:13" x14ac:dyDescent="0.25">
      <c r="A2726" s="96"/>
      <c r="B2726" s="96"/>
      <c r="C2726" s="96"/>
      <c r="D2726" s="95"/>
      <c r="E2726" s="96"/>
      <c r="F2726" s="96"/>
      <c r="G2726" s="96"/>
      <c r="H2726" s="96"/>
      <c r="I2726" s="96"/>
      <c r="J2726" s="104"/>
      <c r="K2726" s="104"/>
      <c r="L2726" s="104"/>
      <c r="M2726" s="104"/>
    </row>
    <row r="2727" spans="1:13" x14ac:dyDescent="0.25">
      <c r="A2727" s="96"/>
      <c r="B2727" s="96"/>
      <c r="C2727" s="96"/>
      <c r="D2727" s="95"/>
      <c r="E2727" s="96"/>
      <c r="F2727" s="96"/>
      <c r="G2727" s="96"/>
      <c r="H2727" s="96"/>
      <c r="I2727" s="96"/>
      <c r="J2727" s="104"/>
      <c r="K2727" s="104"/>
      <c r="L2727" s="104"/>
      <c r="M2727" s="104"/>
    </row>
    <row r="2728" spans="1:13" x14ac:dyDescent="0.25">
      <c r="A2728" s="96"/>
      <c r="B2728" s="96"/>
      <c r="C2728" s="96"/>
      <c r="D2728" s="95"/>
      <c r="E2728" s="96"/>
      <c r="F2728" s="96"/>
      <c r="G2728" s="96"/>
      <c r="H2728" s="96"/>
      <c r="I2728" s="96"/>
      <c r="J2728" s="104"/>
      <c r="K2728" s="104"/>
      <c r="L2728" s="104"/>
      <c r="M2728" s="104"/>
    </row>
    <row r="2729" spans="1:13" x14ac:dyDescent="0.25">
      <c r="A2729" s="96"/>
      <c r="B2729" s="96"/>
      <c r="C2729" s="96"/>
      <c r="D2729" s="95"/>
      <c r="E2729" s="96"/>
      <c r="F2729" s="96"/>
      <c r="G2729" s="96"/>
      <c r="H2729" s="96"/>
      <c r="I2729" s="96"/>
      <c r="J2729" s="104"/>
      <c r="K2729" s="104"/>
      <c r="L2729" s="104"/>
      <c r="M2729" s="104"/>
    </row>
    <row r="2730" spans="1:13" x14ac:dyDescent="0.25">
      <c r="A2730" s="96"/>
      <c r="B2730" s="96"/>
      <c r="C2730" s="96"/>
      <c r="D2730" s="95"/>
      <c r="E2730" s="96"/>
      <c r="F2730" s="96"/>
      <c r="G2730" s="96"/>
      <c r="H2730" s="96"/>
      <c r="I2730" s="96"/>
      <c r="J2730" s="104"/>
      <c r="K2730" s="104"/>
      <c r="L2730" s="104"/>
      <c r="M2730" s="104"/>
    </row>
    <row r="2731" spans="1:13" x14ac:dyDescent="0.25">
      <c r="A2731" s="96"/>
      <c r="B2731" s="96"/>
      <c r="C2731" s="96"/>
      <c r="D2731" s="95"/>
      <c r="E2731" s="96"/>
      <c r="F2731" s="96"/>
      <c r="G2731" s="96"/>
      <c r="H2731" s="96"/>
      <c r="I2731" s="96"/>
      <c r="J2731" s="104"/>
      <c r="K2731" s="104"/>
      <c r="L2731" s="104"/>
      <c r="M2731" s="104"/>
    </row>
    <row r="2732" spans="1:13" x14ac:dyDescent="0.25">
      <c r="A2732" s="96"/>
      <c r="B2732" s="96"/>
      <c r="C2732" s="96"/>
      <c r="D2732" s="95"/>
      <c r="E2732" s="96"/>
      <c r="F2732" s="96"/>
      <c r="G2732" s="96"/>
      <c r="H2732" s="96"/>
      <c r="I2732" s="96"/>
      <c r="J2732" s="104"/>
      <c r="K2732" s="104"/>
      <c r="L2732" s="104"/>
      <c r="M2732" s="104"/>
    </row>
    <row r="2733" spans="1:13" x14ac:dyDescent="0.25">
      <c r="A2733" s="96"/>
      <c r="B2733" s="96"/>
      <c r="C2733" s="96"/>
      <c r="D2733" s="95"/>
      <c r="E2733" s="96"/>
      <c r="F2733" s="96"/>
      <c r="G2733" s="96"/>
      <c r="H2733" s="96"/>
      <c r="I2733" s="96"/>
      <c r="J2733" s="104"/>
      <c r="K2733" s="104"/>
      <c r="L2733" s="104"/>
      <c r="M2733" s="104"/>
    </row>
    <row r="2734" spans="1:13" x14ac:dyDescent="0.25">
      <c r="A2734" s="96"/>
      <c r="B2734" s="96"/>
      <c r="C2734" s="96"/>
      <c r="D2734" s="95"/>
      <c r="E2734" s="96"/>
      <c r="F2734" s="96"/>
      <c r="G2734" s="96"/>
      <c r="H2734" s="96"/>
      <c r="I2734" s="96"/>
      <c r="J2734" s="104"/>
      <c r="K2734" s="104"/>
      <c r="L2734" s="104"/>
      <c r="M2734" s="104"/>
    </row>
    <row r="2735" spans="1:13" x14ac:dyDescent="0.25">
      <c r="A2735" s="96"/>
      <c r="B2735" s="96"/>
      <c r="C2735" s="96"/>
      <c r="D2735" s="95"/>
      <c r="E2735" s="96"/>
      <c r="F2735" s="96"/>
      <c r="G2735" s="96"/>
      <c r="H2735" s="96"/>
      <c r="I2735" s="96"/>
      <c r="J2735" s="104"/>
      <c r="K2735" s="104"/>
      <c r="L2735" s="104"/>
      <c r="M2735" s="104"/>
    </row>
    <row r="2736" spans="1:13" x14ac:dyDescent="0.25">
      <c r="A2736" s="96"/>
      <c r="B2736" s="96"/>
      <c r="C2736" s="96"/>
      <c r="D2736" s="95"/>
      <c r="E2736" s="96"/>
      <c r="F2736" s="96"/>
      <c r="G2736" s="96"/>
      <c r="H2736" s="96"/>
      <c r="I2736" s="96"/>
      <c r="J2736" s="104"/>
      <c r="K2736" s="104"/>
      <c r="L2736" s="104"/>
      <c r="M2736" s="104"/>
    </row>
    <row r="2737" spans="1:13" x14ac:dyDescent="0.25">
      <c r="A2737" s="96"/>
      <c r="B2737" s="96"/>
      <c r="C2737" s="96"/>
      <c r="D2737" s="95"/>
      <c r="E2737" s="96"/>
      <c r="F2737" s="96"/>
      <c r="G2737" s="96"/>
      <c r="H2737" s="96"/>
      <c r="I2737" s="96"/>
      <c r="J2737" s="104"/>
      <c r="K2737" s="104"/>
      <c r="L2737" s="104"/>
      <c r="M2737" s="104"/>
    </row>
    <row r="2738" spans="1:13" x14ac:dyDescent="0.25">
      <c r="A2738" s="96"/>
      <c r="B2738" s="96"/>
      <c r="C2738" s="96"/>
      <c r="D2738" s="95"/>
      <c r="E2738" s="96"/>
      <c r="F2738" s="96"/>
      <c r="G2738" s="96"/>
      <c r="H2738" s="96"/>
      <c r="I2738" s="96"/>
      <c r="J2738" s="104"/>
      <c r="K2738" s="104"/>
      <c r="L2738" s="104"/>
      <c r="M2738" s="104"/>
    </row>
    <row r="2739" spans="1:13" x14ac:dyDescent="0.25">
      <c r="A2739" s="96"/>
      <c r="B2739" s="96"/>
      <c r="C2739" s="96"/>
      <c r="D2739" s="95"/>
      <c r="E2739" s="96"/>
      <c r="F2739" s="96"/>
      <c r="G2739" s="96"/>
      <c r="H2739" s="96"/>
      <c r="I2739" s="96"/>
      <c r="J2739" s="104"/>
      <c r="K2739" s="104"/>
      <c r="L2739" s="104"/>
      <c r="M2739" s="104"/>
    </row>
    <row r="2740" spans="1:13" x14ac:dyDescent="0.25">
      <c r="A2740" s="96"/>
      <c r="B2740" s="96"/>
      <c r="C2740" s="96"/>
      <c r="D2740" s="95"/>
      <c r="E2740" s="96"/>
      <c r="F2740" s="96"/>
      <c r="G2740" s="96"/>
      <c r="H2740" s="96"/>
      <c r="I2740" s="96"/>
      <c r="J2740" s="104"/>
      <c r="K2740" s="104"/>
      <c r="L2740" s="104"/>
      <c r="M2740" s="104"/>
    </row>
    <row r="2741" spans="1:13" x14ac:dyDescent="0.25">
      <c r="A2741" s="96"/>
      <c r="B2741" s="96"/>
      <c r="C2741" s="96"/>
      <c r="D2741" s="95"/>
      <c r="E2741" s="96"/>
      <c r="F2741" s="96"/>
      <c r="G2741" s="96"/>
      <c r="H2741" s="96"/>
      <c r="I2741" s="96"/>
      <c r="J2741" s="104"/>
      <c r="K2741" s="104"/>
      <c r="L2741" s="104"/>
      <c r="M2741" s="104"/>
    </row>
    <row r="2742" spans="1:13" x14ac:dyDescent="0.25">
      <c r="A2742" s="96"/>
      <c r="B2742" s="96"/>
      <c r="C2742" s="96"/>
      <c r="D2742" s="95"/>
      <c r="E2742" s="96"/>
      <c r="F2742" s="96"/>
      <c r="G2742" s="96"/>
      <c r="H2742" s="96"/>
      <c r="I2742" s="96"/>
      <c r="J2742" s="104"/>
      <c r="K2742" s="104"/>
      <c r="L2742" s="104"/>
      <c r="M2742" s="104"/>
    </row>
    <row r="2743" spans="1:13" x14ac:dyDescent="0.25">
      <c r="A2743" s="96"/>
      <c r="B2743" s="96"/>
      <c r="C2743" s="96"/>
      <c r="D2743" s="95"/>
      <c r="E2743" s="96"/>
      <c r="F2743" s="96"/>
      <c r="G2743" s="96"/>
      <c r="H2743" s="96"/>
      <c r="I2743" s="96"/>
      <c r="J2743" s="104"/>
      <c r="K2743" s="104"/>
      <c r="L2743" s="104"/>
      <c r="M2743" s="104"/>
    </row>
    <row r="2744" spans="1:13" x14ac:dyDescent="0.25">
      <c r="A2744" s="96"/>
      <c r="B2744" s="96"/>
      <c r="C2744" s="96"/>
      <c r="D2744" s="95"/>
      <c r="E2744" s="96"/>
      <c r="F2744" s="96"/>
      <c r="G2744" s="96"/>
      <c r="H2744" s="96"/>
      <c r="I2744" s="96"/>
      <c r="J2744" s="104"/>
      <c r="K2744" s="104"/>
      <c r="L2744" s="104"/>
      <c r="M2744" s="104"/>
    </row>
    <row r="2745" spans="1:13" x14ac:dyDescent="0.25">
      <c r="A2745" s="96"/>
      <c r="B2745" s="96"/>
      <c r="C2745" s="96"/>
      <c r="D2745" s="95"/>
      <c r="E2745" s="96"/>
      <c r="F2745" s="96"/>
      <c r="G2745" s="96"/>
      <c r="H2745" s="96"/>
      <c r="I2745" s="96"/>
      <c r="J2745" s="104"/>
      <c r="K2745" s="104"/>
      <c r="L2745" s="104"/>
      <c r="M2745" s="104"/>
    </row>
    <row r="2746" spans="1:13" x14ac:dyDescent="0.25">
      <c r="A2746" s="96"/>
      <c r="B2746" s="96"/>
      <c r="C2746" s="96"/>
      <c r="D2746" s="95"/>
      <c r="E2746" s="96"/>
      <c r="F2746" s="96"/>
      <c r="G2746" s="96"/>
      <c r="H2746" s="96"/>
      <c r="I2746" s="96"/>
      <c r="J2746" s="104"/>
      <c r="K2746" s="104"/>
      <c r="L2746" s="104"/>
      <c r="M2746" s="104"/>
    </row>
    <row r="2747" spans="1:13" x14ac:dyDescent="0.25">
      <c r="A2747" s="96"/>
      <c r="B2747" s="96"/>
      <c r="C2747" s="96"/>
      <c r="D2747" s="95"/>
      <c r="E2747" s="96"/>
      <c r="F2747" s="96"/>
      <c r="G2747" s="96"/>
      <c r="H2747" s="96"/>
      <c r="I2747" s="96"/>
      <c r="J2747" s="104"/>
      <c r="K2747" s="104"/>
      <c r="L2747" s="104"/>
      <c r="M2747" s="104"/>
    </row>
    <row r="2748" spans="1:13" x14ac:dyDescent="0.25">
      <c r="A2748" s="96"/>
      <c r="B2748" s="96"/>
      <c r="C2748" s="96"/>
      <c r="D2748" s="95"/>
      <c r="E2748" s="96"/>
      <c r="F2748" s="96"/>
      <c r="G2748" s="96"/>
      <c r="H2748" s="96"/>
      <c r="I2748" s="96"/>
      <c r="J2748" s="104"/>
      <c r="K2748" s="104"/>
      <c r="L2748" s="104"/>
      <c r="M2748" s="104"/>
    </row>
    <row r="2749" spans="1:13" x14ac:dyDescent="0.25">
      <c r="A2749" s="96"/>
      <c r="B2749" s="96"/>
      <c r="C2749" s="96"/>
      <c r="D2749" s="95"/>
      <c r="E2749" s="96"/>
      <c r="F2749" s="96"/>
      <c r="G2749" s="96"/>
      <c r="H2749" s="96"/>
      <c r="I2749" s="96"/>
      <c r="J2749" s="104"/>
      <c r="K2749" s="104"/>
      <c r="L2749" s="104"/>
      <c r="M2749" s="104"/>
    </row>
    <row r="2750" spans="1:13" x14ac:dyDescent="0.25">
      <c r="A2750" s="96"/>
      <c r="B2750" s="96"/>
      <c r="C2750" s="96"/>
      <c r="D2750" s="95"/>
      <c r="E2750" s="96"/>
      <c r="F2750" s="96"/>
      <c r="G2750" s="96"/>
      <c r="H2750" s="96"/>
      <c r="I2750" s="96"/>
      <c r="J2750" s="104"/>
      <c r="K2750" s="104"/>
      <c r="L2750" s="104"/>
      <c r="M2750" s="104"/>
    </row>
    <row r="2751" spans="1:13" x14ac:dyDescent="0.25">
      <c r="A2751" s="96"/>
      <c r="B2751" s="96"/>
      <c r="C2751" s="96"/>
      <c r="D2751" s="95"/>
      <c r="E2751" s="96"/>
      <c r="F2751" s="96"/>
      <c r="G2751" s="96"/>
      <c r="H2751" s="96"/>
      <c r="I2751" s="96"/>
      <c r="J2751" s="104"/>
      <c r="K2751" s="104"/>
      <c r="L2751" s="104"/>
      <c r="M2751" s="104"/>
    </row>
    <row r="2752" spans="1:13" x14ac:dyDescent="0.25">
      <c r="A2752" s="96"/>
      <c r="B2752" s="96"/>
      <c r="C2752" s="96"/>
      <c r="D2752" s="95"/>
      <c r="E2752" s="96"/>
      <c r="F2752" s="96"/>
      <c r="G2752" s="96"/>
      <c r="H2752" s="96"/>
      <c r="I2752" s="96"/>
      <c r="J2752" s="104"/>
      <c r="K2752" s="104"/>
      <c r="L2752" s="104"/>
      <c r="M2752" s="104"/>
    </row>
    <row r="2753" spans="1:13" x14ac:dyDescent="0.25">
      <c r="A2753" s="96"/>
      <c r="B2753" s="96"/>
      <c r="C2753" s="96"/>
      <c r="D2753" s="95"/>
      <c r="E2753" s="96"/>
      <c r="F2753" s="96"/>
      <c r="G2753" s="96"/>
      <c r="H2753" s="96"/>
      <c r="I2753" s="96"/>
      <c r="J2753" s="104"/>
      <c r="K2753" s="104"/>
      <c r="L2753" s="104"/>
      <c r="M2753" s="104"/>
    </row>
    <row r="2754" spans="1:13" x14ac:dyDescent="0.25">
      <c r="A2754" s="96"/>
      <c r="B2754" s="96"/>
      <c r="C2754" s="96"/>
      <c r="D2754" s="95"/>
      <c r="E2754" s="96"/>
      <c r="F2754" s="96"/>
      <c r="G2754" s="96"/>
      <c r="H2754" s="96"/>
      <c r="I2754" s="96"/>
      <c r="J2754" s="104"/>
      <c r="K2754" s="104"/>
      <c r="L2754" s="104"/>
      <c r="M2754" s="104"/>
    </row>
    <row r="2755" spans="1:13" x14ac:dyDescent="0.25">
      <c r="A2755" s="96"/>
      <c r="B2755" s="96"/>
      <c r="C2755" s="96"/>
      <c r="D2755" s="95"/>
      <c r="E2755" s="96"/>
      <c r="F2755" s="96"/>
      <c r="G2755" s="96"/>
      <c r="H2755" s="96"/>
      <c r="I2755" s="96"/>
      <c r="J2755" s="104"/>
      <c r="K2755" s="104"/>
      <c r="L2755" s="104"/>
      <c r="M2755" s="104"/>
    </row>
    <row r="2756" spans="1:13" x14ac:dyDescent="0.25">
      <c r="A2756" s="96"/>
      <c r="B2756" s="96"/>
      <c r="C2756" s="96"/>
      <c r="D2756" s="95"/>
      <c r="E2756" s="96"/>
      <c r="F2756" s="96"/>
      <c r="G2756" s="96"/>
      <c r="H2756" s="96"/>
      <c r="I2756" s="96"/>
      <c r="J2756" s="104"/>
      <c r="K2756" s="104"/>
      <c r="L2756" s="104"/>
      <c r="M2756" s="104"/>
    </row>
    <row r="2757" spans="1:13" x14ac:dyDescent="0.25">
      <c r="A2757" s="96"/>
      <c r="B2757" s="96"/>
      <c r="C2757" s="96"/>
      <c r="D2757" s="95"/>
      <c r="E2757" s="96"/>
      <c r="F2757" s="96"/>
      <c r="G2757" s="96"/>
      <c r="H2757" s="96"/>
      <c r="I2757" s="96"/>
      <c r="J2757" s="104"/>
      <c r="K2757" s="104"/>
      <c r="L2757" s="104"/>
      <c r="M2757" s="104"/>
    </row>
    <row r="2758" spans="1:13" x14ac:dyDescent="0.25">
      <c r="A2758" s="96"/>
      <c r="B2758" s="96"/>
      <c r="C2758" s="96"/>
      <c r="D2758" s="95"/>
      <c r="E2758" s="96"/>
      <c r="F2758" s="96"/>
      <c r="G2758" s="96"/>
      <c r="H2758" s="96"/>
      <c r="I2758" s="96"/>
      <c r="J2758" s="104"/>
      <c r="K2758" s="104"/>
      <c r="L2758" s="104"/>
      <c r="M2758" s="104"/>
    </row>
    <row r="2759" spans="1:13" x14ac:dyDescent="0.25">
      <c r="A2759" s="96"/>
      <c r="B2759" s="96"/>
      <c r="C2759" s="96"/>
      <c r="D2759" s="95"/>
      <c r="E2759" s="96"/>
      <c r="F2759" s="96"/>
      <c r="G2759" s="96"/>
      <c r="H2759" s="96"/>
      <c r="I2759" s="96"/>
      <c r="J2759" s="104"/>
      <c r="K2759" s="104"/>
      <c r="L2759" s="104"/>
      <c r="M2759" s="104"/>
    </row>
    <row r="2760" spans="1:13" x14ac:dyDescent="0.25">
      <c r="A2760" s="96"/>
      <c r="B2760" s="96"/>
      <c r="C2760" s="96"/>
      <c r="D2760" s="95"/>
      <c r="E2760" s="96"/>
      <c r="F2760" s="96"/>
      <c r="G2760" s="96"/>
      <c r="H2760" s="96"/>
      <c r="I2760" s="96"/>
      <c r="J2760" s="104"/>
      <c r="K2760" s="104"/>
      <c r="L2760" s="104"/>
      <c r="M2760" s="104"/>
    </row>
    <row r="2761" spans="1:13" x14ac:dyDescent="0.25">
      <c r="A2761" s="96"/>
      <c r="B2761" s="96"/>
      <c r="C2761" s="96"/>
      <c r="D2761" s="95"/>
      <c r="E2761" s="96"/>
      <c r="F2761" s="96"/>
      <c r="G2761" s="96"/>
      <c r="H2761" s="96"/>
      <c r="I2761" s="96"/>
      <c r="J2761" s="104"/>
      <c r="K2761" s="104"/>
      <c r="L2761" s="104"/>
      <c r="M2761" s="104"/>
    </row>
    <row r="2762" spans="1:13" x14ac:dyDescent="0.25">
      <c r="A2762" s="96"/>
      <c r="B2762" s="96"/>
      <c r="C2762" s="96"/>
      <c r="D2762" s="95"/>
      <c r="E2762" s="96"/>
      <c r="F2762" s="96"/>
      <c r="G2762" s="96"/>
      <c r="H2762" s="96"/>
      <c r="I2762" s="96"/>
      <c r="J2762" s="104"/>
      <c r="K2762" s="104"/>
      <c r="L2762" s="104"/>
      <c r="M2762" s="104"/>
    </row>
    <row r="2763" spans="1:13" x14ac:dyDescent="0.25">
      <c r="A2763" s="96"/>
      <c r="B2763" s="96"/>
      <c r="C2763" s="96"/>
      <c r="D2763" s="95"/>
      <c r="E2763" s="96"/>
      <c r="F2763" s="96"/>
      <c r="G2763" s="96"/>
      <c r="H2763" s="96"/>
      <c r="I2763" s="96"/>
      <c r="J2763" s="104"/>
      <c r="K2763" s="104"/>
      <c r="L2763" s="104"/>
      <c r="M2763" s="104"/>
    </row>
    <row r="2764" spans="1:13" x14ac:dyDescent="0.25">
      <c r="A2764" s="96"/>
      <c r="B2764" s="96"/>
      <c r="C2764" s="96"/>
      <c r="D2764" s="95"/>
      <c r="E2764" s="96"/>
      <c r="F2764" s="96"/>
      <c r="G2764" s="96"/>
      <c r="H2764" s="96"/>
      <c r="I2764" s="96"/>
      <c r="J2764" s="104"/>
      <c r="K2764" s="104"/>
      <c r="L2764" s="104"/>
      <c r="M2764" s="104"/>
    </row>
    <row r="2765" spans="1:13" x14ac:dyDescent="0.25">
      <c r="A2765" s="96"/>
      <c r="B2765" s="96"/>
      <c r="C2765" s="96"/>
      <c r="D2765" s="95"/>
      <c r="E2765" s="96"/>
      <c r="F2765" s="96"/>
      <c r="G2765" s="96"/>
      <c r="H2765" s="96"/>
      <c r="I2765" s="96"/>
      <c r="J2765" s="104"/>
      <c r="K2765" s="104"/>
      <c r="L2765" s="104"/>
      <c r="M2765" s="104"/>
    </row>
    <row r="2766" spans="1:13" x14ac:dyDescent="0.25">
      <c r="A2766" s="96"/>
      <c r="B2766" s="96"/>
      <c r="C2766" s="96"/>
      <c r="D2766" s="95"/>
      <c r="E2766" s="96"/>
      <c r="F2766" s="96"/>
      <c r="G2766" s="96"/>
      <c r="H2766" s="96"/>
      <c r="I2766" s="96"/>
      <c r="J2766" s="104"/>
      <c r="K2766" s="104"/>
      <c r="L2766" s="104"/>
      <c r="M2766" s="104"/>
    </row>
    <row r="2767" spans="1:13" x14ac:dyDescent="0.25">
      <c r="A2767" s="96"/>
      <c r="B2767" s="96"/>
      <c r="C2767" s="96"/>
      <c r="D2767" s="95"/>
      <c r="E2767" s="96"/>
      <c r="F2767" s="96"/>
      <c r="G2767" s="96"/>
      <c r="H2767" s="96"/>
      <c r="I2767" s="96"/>
      <c r="J2767" s="104"/>
      <c r="K2767" s="104"/>
      <c r="L2767" s="104"/>
      <c r="M2767" s="104"/>
    </row>
    <row r="2768" spans="1:13" x14ac:dyDescent="0.25">
      <c r="A2768" s="96"/>
      <c r="B2768" s="96"/>
      <c r="C2768" s="96"/>
      <c r="D2768" s="95"/>
      <c r="E2768" s="96"/>
      <c r="F2768" s="96"/>
      <c r="G2768" s="96"/>
      <c r="H2768" s="96"/>
      <c r="I2768" s="96"/>
      <c r="J2768" s="104"/>
      <c r="K2768" s="104"/>
      <c r="L2768" s="104"/>
      <c r="M2768" s="104"/>
    </row>
    <row r="2769" spans="1:13" x14ac:dyDescent="0.25">
      <c r="A2769" s="96"/>
      <c r="B2769" s="96"/>
      <c r="C2769" s="96"/>
      <c r="D2769" s="95"/>
      <c r="E2769" s="96"/>
      <c r="F2769" s="96"/>
      <c r="G2769" s="96"/>
      <c r="H2769" s="96"/>
      <c r="I2769" s="96"/>
      <c r="J2769" s="104"/>
      <c r="K2769" s="104"/>
      <c r="L2769" s="104"/>
      <c r="M2769" s="104"/>
    </row>
    <row r="2770" spans="1:13" x14ac:dyDescent="0.25">
      <c r="A2770" s="96"/>
      <c r="B2770" s="96"/>
      <c r="C2770" s="96"/>
      <c r="D2770" s="95"/>
      <c r="E2770" s="96"/>
      <c r="F2770" s="96"/>
      <c r="G2770" s="96"/>
      <c r="H2770" s="96"/>
      <c r="I2770" s="96"/>
      <c r="J2770" s="104"/>
      <c r="K2770" s="104"/>
      <c r="L2770" s="104"/>
      <c r="M2770" s="104"/>
    </row>
    <row r="2771" spans="1:13" x14ac:dyDescent="0.25">
      <c r="A2771" s="96"/>
      <c r="B2771" s="96"/>
      <c r="C2771" s="96"/>
      <c r="D2771" s="95"/>
      <c r="E2771" s="96"/>
      <c r="F2771" s="96"/>
      <c r="G2771" s="96"/>
      <c r="H2771" s="96"/>
      <c r="I2771" s="96"/>
      <c r="J2771" s="104"/>
      <c r="K2771" s="104"/>
      <c r="L2771" s="104"/>
      <c r="M2771" s="104"/>
    </row>
    <row r="2772" spans="1:13" x14ac:dyDescent="0.25">
      <c r="A2772" s="96"/>
      <c r="B2772" s="96"/>
      <c r="C2772" s="96"/>
      <c r="D2772" s="95"/>
      <c r="E2772" s="96"/>
      <c r="F2772" s="96"/>
      <c r="G2772" s="96"/>
      <c r="H2772" s="96"/>
      <c r="I2772" s="96"/>
      <c r="J2772" s="104"/>
      <c r="K2772" s="104"/>
      <c r="L2772" s="104"/>
      <c r="M2772" s="104"/>
    </row>
    <row r="2773" spans="1:13" x14ac:dyDescent="0.25">
      <c r="A2773" s="96"/>
      <c r="B2773" s="96"/>
      <c r="C2773" s="96"/>
      <c r="D2773" s="95"/>
      <c r="E2773" s="96"/>
      <c r="F2773" s="96"/>
      <c r="G2773" s="96"/>
      <c r="H2773" s="96"/>
      <c r="I2773" s="96"/>
      <c r="J2773" s="104"/>
      <c r="K2773" s="104"/>
      <c r="L2773" s="104"/>
      <c r="M2773" s="104"/>
    </row>
    <row r="2774" spans="1:13" x14ac:dyDescent="0.25">
      <c r="A2774" s="96"/>
      <c r="B2774" s="96"/>
      <c r="C2774" s="96"/>
      <c r="D2774" s="95"/>
      <c r="E2774" s="96"/>
      <c r="F2774" s="96"/>
      <c r="G2774" s="96"/>
      <c r="H2774" s="96"/>
      <c r="I2774" s="96"/>
      <c r="J2774" s="104"/>
      <c r="K2774" s="104"/>
      <c r="L2774" s="104"/>
      <c r="M2774" s="104"/>
    </row>
    <row r="2775" spans="1:13" x14ac:dyDescent="0.25">
      <c r="A2775" s="96"/>
      <c r="B2775" s="96"/>
      <c r="C2775" s="96"/>
      <c r="D2775" s="95"/>
      <c r="E2775" s="96"/>
      <c r="F2775" s="96"/>
      <c r="G2775" s="96"/>
      <c r="H2775" s="96"/>
      <c r="I2775" s="96"/>
      <c r="J2775" s="104"/>
      <c r="K2775" s="104"/>
      <c r="L2775" s="104"/>
      <c r="M2775" s="104"/>
    </row>
    <row r="2776" spans="1:13" x14ac:dyDescent="0.25">
      <c r="A2776" s="96"/>
      <c r="B2776" s="96"/>
      <c r="C2776" s="96"/>
      <c r="D2776" s="95"/>
      <c r="E2776" s="96"/>
      <c r="F2776" s="96"/>
      <c r="G2776" s="96"/>
      <c r="H2776" s="96"/>
      <c r="I2776" s="96"/>
      <c r="J2776" s="104"/>
      <c r="K2776" s="104"/>
      <c r="L2776" s="104"/>
      <c r="M2776" s="104"/>
    </row>
    <row r="2777" spans="1:13" x14ac:dyDescent="0.25">
      <c r="A2777" s="96"/>
      <c r="B2777" s="96"/>
      <c r="C2777" s="96"/>
      <c r="D2777" s="95"/>
      <c r="E2777" s="96"/>
      <c r="F2777" s="96"/>
      <c r="G2777" s="96"/>
      <c r="H2777" s="96"/>
      <c r="I2777" s="96"/>
      <c r="J2777" s="104"/>
      <c r="K2777" s="104"/>
      <c r="L2777" s="104"/>
      <c r="M2777" s="104"/>
    </row>
    <row r="2778" spans="1:13" x14ac:dyDescent="0.25">
      <c r="A2778" s="96"/>
      <c r="B2778" s="96"/>
      <c r="C2778" s="96"/>
      <c r="D2778" s="95"/>
      <c r="E2778" s="96"/>
      <c r="F2778" s="96"/>
      <c r="G2778" s="96"/>
      <c r="H2778" s="96"/>
      <c r="I2778" s="96"/>
      <c r="J2778" s="104"/>
      <c r="K2778" s="104"/>
      <c r="L2778" s="104"/>
      <c r="M2778" s="104"/>
    </row>
    <row r="2779" spans="1:13" x14ac:dyDescent="0.25">
      <c r="A2779" s="96"/>
      <c r="B2779" s="96"/>
      <c r="C2779" s="96"/>
      <c r="D2779" s="95"/>
      <c r="E2779" s="96"/>
      <c r="F2779" s="96"/>
      <c r="G2779" s="96"/>
      <c r="H2779" s="96"/>
      <c r="I2779" s="96"/>
      <c r="J2779" s="104"/>
      <c r="K2779" s="104"/>
      <c r="L2779" s="104"/>
      <c r="M2779" s="104"/>
    </row>
    <row r="2780" spans="1:13" x14ac:dyDescent="0.25">
      <c r="A2780" s="96"/>
      <c r="B2780" s="96"/>
      <c r="C2780" s="96"/>
      <c r="D2780" s="95"/>
      <c r="E2780" s="96"/>
      <c r="F2780" s="96"/>
      <c r="G2780" s="96"/>
      <c r="H2780" s="96"/>
      <c r="I2780" s="96"/>
      <c r="J2780" s="104"/>
      <c r="K2780" s="104"/>
      <c r="L2780" s="104"/>
      <c r="M2780" s="104"/>
    </row>
    <row r="2781" spans="1:13" x14ac:dyDescent="0.25">
      <c r="A2781" s="96"/>
      <c r="B2781" s="96"/>
      <c r="C2781" s="96"/>
      <c r="D2781" s="95"/>
      <c r="E2781" s="96"/>
      <c r="F2781" s="96"/>
      <c r="G2781" s="96"/>
      <c r="H2781" s="96"/>
      <c r="I2781" s="96"/>
      <c r="J2781" s="104"/>
      <c r="K2781" s="104"/>
      <c r="L2781" s="104"/>
      <c r="M2781" s="104"/>
    </row>
    <row r="2782" spans="1:13" x14ac:dyDescent="0.25">
      <c r="A2782" s="96"/>
      <c r="B2782" s="96"/>
      <c r="C2782" s="96"/>
      <c r="D2782" s="95"/>
      <c r="E2782" s="96"/>
      <c r="F2782" s="96"/>
      <c r="G2782" s="96"/>
      <c r="H2782" s="96"/>
      <c r="I2782" s="96"/>
      <c r="J2782" s="104"/>
      <c r="K2782" s="104"/>
      <c r="L2782" s="104"/>
      <c r="M2782" s="104"/>
    </row>
    <row r="2783" spans="1:13" x14ac:dyDescent="0.25">
      <c r="A2783" s="96"/>
      <c r="B2783" s="96"/>
      <c r="C2783" s="96"/>
      <c r="D2783" s="95"/>
      <c r="E2783" s="96"/>
      <c r="F2783" s="96"/>
      <c r="G2783" s="96"/>
      <c r="H2783" s="96"/>
      <c r="I2783" s="96"/>
      <c r="J2783" s="104"/>
      <c r="K2783" s="104"/>
      <c r="L2783" s="104"/>
      <c r="M2783" s="104"/>
    </row>
    <row r="2784" spans="1:13" x14ac:dyDescent="0.25">
      <c r="A2784" s="96"/>
      <c r="B2784" s="96"/>
      <c r="C2784" s="96"/>
      <c r="D2784" s="95"/>
      <c r="E2784" s="96"/>
      <c r="F2784" s="96"/>
      <c r="G2784" s="96"/>
      <c r="H2784" s="96"/>
      <c r="I2784" s="96"/>
      <c r="J2784" s="104"/>
      <c r="K2784" s="104"/>
      <c r="L2784" s="104"/>
      <c r="M2784" s="104"/>
    </row>
    <row r="2785" spans="1:13" x14ac:dyDescent="0.25">
      <c r="A2785" s="96"/>
      <c r="B2785" s="96"/>
      <c r="C2785" s="96"/>
      <c r="D2785" s="95"/>
      <c r="E2785" s="96"/>
      <c r="F2785" s="96"/>
      <c r="G2785" s="96"/>
      <c r="H2785" s="96"/>
      <c r="I2785" s="96"/>
      <c r="J2785" s="104"/>
      <c r="K2785" s="104"/>
      <c r="L2785" s="104"/>
      <c r="M2785" s="104"/>
    </row>
    <row r="2786" spans="1:13" x14ac:dyDescent="0.25">
      <c r="A2786" s="96"/>
      <c r="B2786" s="96"/>
      <c r="C2786" s="96"/>
      <c r="D2786" s="95"/>
      <c r="E2786" s="96"/>
      <c r="F2786" s="96"/>
      <c r="G2786" s="96"/>
      <c r="H2786" s="96"/>
      <c r="I2786" s="96"/>
      <c r="J2786" s="104"/>
      <c r="K2786" s="104"/>
      <c r="L2786" s="104"/>
      <c r="M2786" s="104"/>
    </row>
  </sheetData>
  <sheetProtection selectLockedCells="1"/>
  <conditionalFormatting sqref="D3:D20">
    <cfRule type="expression" dxfId="14" priority="5">
      <formula>#REF!=1</formula>
    </cfRule>
  </conditionalFormatting>
  <conditionalFormatting sqref="D3:D20">
    <cfRule type="expression" dxfId="13" priority="6">
      <formula>AND(#REF!=1,#REF!=0)</formula>
    </cfRule>
  </conditionalFormatting>
  <conditionalFormatting sqref="D3:D20">
    <cfRule type="expression" dxfId="12" priority="4">
      <formula>#REF!=1</formula>
    </cfRule>
  </conditionalFormatting>
  <conditionalFormatting sqref="D21:D1183">
    <cfRule type="expression" dxfId="11" priority="2">
      <formula>#REF!=1</formula>
    </cfRule>
  </conditionalFormatting>
  <conditionalFormatting sqref="D21:D1183">
    <cfRule type="expression" dxfId="10" priority="3">
      <formula>AND(#REF!=1,#REF!=0)</formula>
    </cfRule>
  </conditionalFormatting>
  <conditionalFormatting sqref="D21:D1183">
    <cfRule type="expression" dxfId="9" priority="1">
      <formula>#REF!=1</formula>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V2786"/>
  <sheetViews>
    <sheetView showRuler="0" workbookViewId="0"/>
  </sheetViews>
  <sheetFormatPr defaultColWidth="0" defaultRowHeight="15" x14ac:dyDescent="0.25"/>
  <cols>
    <col min="1" max="1" width="10.140625" style="49" bestFit="1" customWidth="1"/>
    <col min="2" max="2" width="15" style="48" bestFit="1" customWidth="1"/>
    <col min="3" max="3" width="13.42578125" style="28" customWidth="1"/>
    <col min="4" max="4" width="16.28515625" style="49" bestFit="1" customWidth="1"/>
    <col min="5" max="5" width="15.85546875" style="49" bestFit="1" customWidth="1"/>
    <col min="6" max="22" width="0" style="8" hidden="1" customWidth="1"/>
    <col min="23" max="16384" width="8.85546875" style="8" hidden="1"/>
  </cols>
  <sheetData>
    <row r="1" spans="1:5" ht="18" customHeight="1" x14ac:dyDescent="0.15">
      <c r="A1" s="30" t="s">
        <v>159</v>
      </c>
      <c r="B1" s="30" t="s">
        <v>15</v>
      </c>
      <c r="C1" s="30" t="s">
        <v>221</v>
      </c>
      <c r="D1" s="30" t="s">
        <v>103</v>
      </c>
      <c r="E1" s="30" t="s">
        <v>102</v>
      </c>
    </row>
    <row r="2" spans="1:5" ht="15.95" customHeight="1" x14ac:dyDescent="0.15">
      <c r="A2" s="32" t="s">
        <v>53</v>
      </c>
      <c r="B2" s="31" t="s">
        <v>54</v>
      </c>
      <c r="C2" s="32" t="s">
        <v>220</v>
      </c>
      <c r="D2" s="31" t="s">
        <v>98</v>
      </c>
      <c r="E2" s="31" t="s">
        <v>97</v>
      </c>
    </row>
    <row r="3" spans="1:5" x14ac:dyDescent="0.15">
      <c r="A3" s="91"/>
      <c r="B3" s="91"/>
      <c r="C3" s="91"/>
      <c r="D3" s="91"/>
      <c r="E3" s="91"/>
    </row>
    <row r="4" spans="1:5" x14ac:dyDescent="0.15">
      <c r="A4" s="91"/>
      <c r="B4" s="91"/>
      <c r="C4" s="91"/>
      <c r="D4" s="91"/>
      <c r="E4" s="91"/>
    </row>
    <row r="5" spans="1:5" x14ac:dyDescent="0.15">
      <c r="A5" s="91"/>
      <c r="B5" s="91"/>
      <c r="C5" s="91"/>
      <c r="D5" s="91"/>
      <c r="E5" s="91"/>
    </row>
    <row r="6" spans="1:5" x14ac:dyDescent="0.15">
      <c r="A6" s="91"/>
      <c r="B6" s="91"/>
      <c r="C6" s="91"/>
      <c r="D6" s="91"/>
      <c r="E6" s="91"/>
    </row>
    <row r="7" spans="1:5" x14ac:dyDescent="0.15">
      <c r="A7" s="91"/>
      <c r="B7" s="91"/>
      <c r="C7" s="91"/>
      <c r="D7" s="91"/>
      <c r="E7" s="91"/>
    </row>
    <row r="8" spans="1:5" x14ac:dyDescent="0.15">
      <c r="A8" s="91"/>
      <c r="B8" s="91"/>
      <c r="C8" s="91"/>
      <c r="D8" s="91"/>
      <c r="E8" s="91"/>
    </row>
    <row r="9" spans="1:5" x14ac:dyDescent="0.15">
      <c r="A9" s="91"/>
      <c r="B9" s="91"/>
      <c r="C9" s="91"/>
      <c r="D9" s="91"/>
      <c r="E9" s="91"/>
    </row>
    <row r="10" spans="1:5" x14ac:dyDescent="0.15">
      <c r="A10" s="91"/>
      <c r="B10" s="91"/>
      <c r="C10" s="91"/>
      <c r="D10" s="91"/>
      <c r="E10" s="91"/>
    </row>
    <row r="11" spans="1:5" x14ac:dyDescent="0.15">
      <c r="A11" s="91"/>
      <c r="B11" s="91"/>
      <c r="C11" s="91"/>
      <c r="D11" s="91"/>
      <c r="E11" s="91"/>
    </row>
    <row r="12" spans="1:5" x14ac:dyDescent="0.15">
      <c r="A12" s="91"/>
      <c r="B12" s="91"/>
      <c r="C12" s="91"/>
      <c r="D12" s="91"/>
      <c r="E12" s="91"/>
    </row>
    <row r="13" spans="1:5" x14ac:dyDescent="0.15">
      <c r="A13" s="91"/>
      <c r="B13" s="91"/>
      <c r="C13" s="91"/>
      <c r="D13" s="91"/>
      <c r="E13" s="91"/>
    </row>
    <row r="14" spans="1:5" x14ac:dyDescent="0.15">
      <c r="A14" s="91"/>
      <c r="B14" s="91"/>
      <c r="C14" s="91"/>
      <c r="D14" s="91"/>
      <c r="E14" s="91"/>
    </row>
    <row r="15" spans="1:5" x14ac:dyDescent="0.15">
      <c r="A15" s="91"/>
      <c r="B15" s="91"/>
      <c r="C15" s="91"/>
      <c r="D15" s="91"/>
      <c r="E15" s="91"/>
    </row>
    <row r="16" spans="1:5" x14ac:dyDescent="0.15">
      <c r="A16" s="91"/>
      <c r="B16" s="91"/>
      <c r="C16" s="91"/>
      <c r="D16" s="91"/>
      <c r="E16" s="91"/>
    </row>
    <row r="17" spans="1:5" x14ac:dyDescent="0.15">
      <c r="A17" s="91"/>
      <c r="B17" s="91"/>
      <c r="C17" s="91"/>
      <c r="D17" s="91"/>
      <c r="E17" s="91"/>
    </row>
    <row r="18" spans="1:5" x14ac:dyDescent="0.15">
      <c r="A18" s="91"/>
      <c r="B18" s="91"/>
      <c r="C18" s="91"/>
      <c r="D18" s="91"/>
      <c r="E18" s="91"/>
    </row>
    <row r="19" spans="1:5" x14ac:dyDescent="0.15">
      <c r="A19" s="91"/>
      <c r="B19" s="91"/>
      <c r="C19" s="91"/>
      <c r="D19" s="91"/>
      <c r="E19" s="91"/>
    </row>
    <row r="20" spans="1:5" x14ac:dyDescent="0.15">
      <c r="A20" s="91"/>
      <c r="B20" s="91"/>
      <c r="C20" s="91"/>
      <c r="D20" s="91"/>
      <c r="E20" s="91"/>
    </row>
    <row r="21" spans="1:5" customFormat="1" x14ac:dyDescent="0.2">
      <c r="A21" s="91"/>
      <c r="B21" s="91"/>
      <c r="C21" s="91"/>
      <c r="D21" s="91"/>
      <c r="E21" s="91"/>
    </row>
    <row r="22" spans="1:5" customFormat="1" x14ac:dyDescent="0.2">
      <c r="A22" s="91"/>
      <c r="B22" s="91"/>
      <c r="C22" s="91"/>
      <c r="D22" s="91"/>
      <c r="E22" s="91"/>
    </row>
    <row r="23" spans="1:5" customFormat="1" x14ac:dyDescent="0.2">
      <c r="A23" s="91"/>
      <c r="B23" s="91"/>
      <c r="C23" s="91"/>
      <c r="D23" s="91"/>
      <c r="E23" s="91"/>
    </row>
    <row r="24" spans="1:5" customFormat="1" x14ac:dyDescent="0.2">
      <c r="A24" s="91"/>
      <c r="B24" s="91"/>
      <c r="C24" s="91"/>
      <c r="D24" s="91"/>
      <c r="E24" s="91"/>
    </row>
    <row r="25" spans="1:5" customFormat="1" x14ac:dyDescent="0.2">
      <c r="A25" s="91"/>
      <c r="B25" s="91"/>
      <c r="C25" s="91"/>
      <c r="D25" s="91"/>
      <c r="E25" s="91"/>
    </row>
    <row r="26" spans="1:5" customFormat="1" x14ac:dyDescent="0.2">
      <c r="A26" s="91"/>
      <c r="B26" s="91"/>
      <c r="C26" s="91"/>
      <c r="D26" s="91"/>
      <c r="E26" s="91"/>
    </row>
    <row r="27" spans="1:5" customFormat="1" x14ac:dyDescent="0.25">
      <c r="A27" s="91"/>
      <c r="B27" s="91"/>
      <c r="C27" s="91"/>
      <c r="D27" s="91"/>
      <c r="E27" s="91"/>
    </row>
    <row r="28" spans="1:5" customFormat="1" x14ac:dyDescent="0.25">
      <c r="A28" s="91"/>
      <c r="B28" s="91"/>
      <c r="C28" s="91"/>
      <c r="D28" s="91"/>
      <c r="E28" s="91"/>
    </row>
    <row r="29" spans="1:5" customFormat="1" x14ac:dyDescent="0.25">
      <c r="A29" s="91"/>
      <c r="B29" s="91"/>
      <c r="C29" s="91"/>
      <c r="D29" s="91"/>
      <c r="E29" s="91"/>
    </row>
    <row r="30" spans="1:5" customFormat="1" x14ac:dyDescent="0.25">
      <c r="A30" s="91"/>
      <c r="B30" s="91"/>
      <c r="C30" s="91"/>
      <c r="D30" s="91"/>
      <c r="E30" s="91"/>
    </row>
    <row r="31" spans="1:5" customFormat="1" x14ac:dyDescent="0.25">
      <c r="A31" s="91"/>
      <c r="B31" s="91"/>
      <c r="C31" s="91"/>
      <c r="D31" s="91"/>
      <c r="E31" s="91"/>
    </row>
    <row r="32" spans="1:5" customFormat="1" x14ac:dyDescent="0.25">
      <c r="A32" s="91"/>
      <c r="B32" s="91"/>
      <c r="C32" s="91"/>
      <c r="D32" s="91"/>
      <c r="E32" s="91"/>
    </row>
    <row r="33" spans="1:5" customFormat="1" x14ac:dyDescent="0.25">
      <c r="A33" s="91"/>
      <c r="B33" s="91"/>
      <c r="C33" s="91"/>
      <c r="D33" s="91"/>
      <c r="E33" s="91"/>
    </row>
    <row r="34" spans="1:5" customFormat="1" x14ac:dyDescent="0.25">
      <c r="A34" s="91"/>
      <c r="B34" s="91"/>
      <c r="C34" s="91"/>
      <c r="D34" s="91"/>
      <c r="E34" s="91"/>
    </row>
    <row r="35" spans="1:5" customFormat="1" x14ac:dyDescent="0.25">
      <c r="A35" s="91"/>
      <c r="B35" s="91"/>
      <c r="C35" s="91"/>
      <c r="D35" s="91"/>
      <c r="E35" s="91"/>
    </row>
    <row r="36" spans="1:5" customFormat="1" x14ac:dyDescent="0.25">
      <c r="A36" s="91"/>
      <c r="B36" s="91"/>
      <c r="C36" s="91"/>
      <c r="D36" s="91"/>
      <c r="E36" s="91"/>
    </row>
    <row r="37" spans="1:5" customFormat="1" x14ac:dyDescent="0.25">
      <c r="A37" s="91"/>
      <c r="B37" s="91"/>
      <c r="C37" s="91"/>
      <c r="D37" s="91"/>
      <c r="E37" s="91"/>
    </row>
    <row r="38" spans="1:5" customFormat="1" x14ac:dyDescent="0.25">
      <c r="A38" s="91"/>
      <c r="B38" s="91"/>
      <c r="C38" s="91"/>
      <c r="D38" s="91"/>
      <c r="E38" s="91"/>
    </row>
    <row r="39" spans="1:5" customFormat="1" x14ac:dyDescent="0.25">
      <c r="A39" s="91"/>
      <c r="B39" s="91"/>
      <c r="C39" s="91"/>
      <c r="D39" s="91"/>
      <c r="E39" s="91"/>
    </row>
    <row r="40" spans="1:5" customFormat="1" x14ac:dyDescent="0.25">
      <c r="A40" s="91"/>
      <c r="B40" s="91"/>
      <c r="C40" s="91"/>
      <c r="D40" s="91"/>
      <c r="E40" s="91"/>
    </row>
    <row r="41" spans="1:5" customFormat="1" x14ac:dyDescent="0.25">
      <c r="A41" s="91"/>
      <c r="B41" s="91"/>
      <c r="C41" s="91"/>
      <c r="D41" s="91"/>
      <c r="E41" s="91"/>
    </row>
    <row r="42" spans="1:5" customFormat="1" x14ac:dyDescent="0.25">
      <c r="A42" s="91"/>
      <c r="B42" s="91"/>
      <c r="C42" s="91"/>
      <c r="D42" s="91"/>
      <c r="E42" s="91"/>
    </row>
    <row r="43" spans="1:5" customFormat="1" x14ac:dyDescent="0.25">
      <c r="A43" s="91"/>
      <c r="B43" s="91"/>
      <c r="C43" s="91"/>
      <c r="D43" s="91"/>
      <c r="E43" s="91"/>
    </row>
    <row r="44" spans="1:5" customFormat="1" x14ac:dyDescent="0.25">
      <c r="A44" s="91"/>
      <c r="B44" s="91"/>
      <c r="C44" s="91"/>
      <c r="D44" s="91"/>
      <c r="E44" s="91"/>
    </row>
    <row r="45" spans="1:5" customFormat="1" x14ac:dyDescent="0.25">
      <c r="A45" s="91"/>
      <c r="B45" s="91"/>
      <c r="C45" s="91"/>
      <c r="D45" s="91"/>
      <c r="E45" s="91"/>
    </row>
    <row r="46" spans="1:5" customFormat="1" x14ac:dyDescent="0.25">
      <c r="A46" s="91"/>
      <c r="B46" s="91"/>
      <c r="C46" s="91"/>
      <c r="D46" s="91"/>
      <c r="E46" s="91"/>
    </row>
    <row r="47" spans="1:5" customFormat="1" x14ac:dyDescent="0.25">
      <c r="A47" s="91"/>
      <c r="B47" s="91"/>
      <c r="C47" s="91"/>
      <c r="D47" s="91"/>
      <c r="E47" s="91"/>
    </row>
    <row r="48" spans="1:5" customFormat="1" x14ac:dyDescent="0.25">
      <c r="A48" s="91"/>
      <c r="B48" s="91"/>
      <c r="C48" s="91"/>
      <c r="D48" s="91"/>
      <c r="E48" s="91"/>
    </row>
    <row r="49" spans="1:5" customFormat="1" x14ac:dyDescent="0.25">
      <c r="A49" s="91"/>
      <c r="B49" s="91"/>
      <c r="C49" s="91"/>
      <c r="D49" s="91"/>
      <c r="E49" s="91"/>
    </row>
    <row r="50" spans="1:5" customFormat="1" x14ac:dyDescent="0.25">
      <c r="A50" s="91"/>
      <c r="B50" s="91"/>
      <c r="C50" s="91"/>
      <c r="D50" s="91"/>
      <c r="E50" s="91"/>
    </row>
    <row r="51" spans="1:5" customFormat="1" x14ac:dyDescent="0.25">
      <c r="A51" s="91"/>
      <c r="B51" s="91"/>
      <c r="C51" s="91"/>
      <c r="D51" s="91"/>
      <c r="E51" s="91"/>
    </row>
    <row r="52" spans="1:5" customFormat="1" x14ac:dyDescent="0.25">
      <c r="A52" s="91"/>
      <c r="B52" s="91"/>
      <c r="C52" s="91"/>
      <c r="D52" s="91"/>
      <c r="E52" s="91"/>
    </row>
    <row r="53" spans="1:5" customFormat="1" x14ac:dyDescent="0.25">
      <c r="A53" s="91"/>
      <c r="B53" s="91"/>
      <c r="C53" s="91"/>
      <c r="D53" s="91"/>
      <c r="E53" s="91"/>
    </row>
    <row r="54" spans="1:5" customFormat="1" x14ac:dyDescent="0.25">
      <c r="A54" s="91"/>
      <c r="B54" s="91"/>
      <c r="C54" s="91"/>
      <c r="D54" s="91"/>
      <c r="E54" s="91"/>
    </row>
    <row r="55" spans="1:5" customFormat="1" x14ac:dyDescent="0.25">
      <c r="A55" s="91"/>
      <c r="B55" s="91"/>
      <c r="C55" s="91"/>
      <c r="D55" s="91"/>
      <c r="E55" s="91"/>
    </row>
    <row r="56" spans="1:5" customFormat="1" x14ac:dyDescent="0.25">
      <c r="A56" s="91"/>
      <c r="B56" s="91"/>
      <c r="C56" s="91"/>
      <c r="D56" s="91"/>
      <c r="E56" s="91"/>
    </row>
    <row r="57" spans="1:5" customFormat="1" x14ac:dyDescent="0.25">
      <c r="A57" s="91"/>
      <c r="B57" s="91"/>
      <c r="C57" s="91"/>
      <c r="D57" s="91"/>
      <c r="E57" s="91"/>
    </row>
    <row r="58" spans="1:5" customFormat="1" x14ac:dyDescent="0.25">
      <c r="A58" s="91"/>
      <c r="B58" s="91"/>
      <c r="C58" s="91"/>
      <c r="D58" s="91"/>
      <c r="E58" s="91"/>
    </row>
    <row r="59" spans="1:5" customFormat="1" x14ac:dyDescent="0.25">
      <c r="A59" s="91"/>
      <c r="B59" s="91"/>
      <c r="C59" s="91"/>
      <c r="D59" s="91"/>
      <c r="E59" s="91"/>
    </row>
    <row r="60" spans="1:5" customFormat="1" x14ac:dyDescent="0.25">
      <c r="A60" s="91"/>
      <c r="B60" s="91"/>
      <c r="C60" s="91"/>
      <c r="D60" s="91"/>
      <c r="E60" s="91"/>
    </row>
    <row r="61" spans="1:5" customFormat="1" x14ac:dyDescent="0.25">
      <c r="A61" s="91"/>
      <c r="B61" s="91"/>
      <c r="C61" s="91"/>
      <c r="D61" s="91"/>
      <c r="E61" s="91"/>
    </row>
    <row r="62" spans="1:5" customFormat="1" x14ac:dyDescent="0.25">
      <c r="A62" s="91"/>
      <c r="B62" s="91"/>
      <c r="C62" s="91"/>
      <c r="D62" s="91"/>
      <c r="E62" s="91"/>
    </row>
    <row r="63" spans="1:5" customFormat="1" x14ac:dyDescent="0.25">
      <c r="A63" s="91"/>
      <c r="B63" s="91"/>
      <c r="C63" s="91"/>
      <c r="D63" s="91"/>
      <c r="E63" s="91"/>
    </row>
    <row r="64" spans="1:5" customFormat="1" x14ac:dyDescent="0.25">
      <c r="A64" s="91"/>
      <c r="B64" s="91"/>
      <c r="C64" s="91"/>
      <c r="D64" s="91"/>
      <c r="E64" s="91"/>
    </row>
    <row r="65" spans="1:5" customFormat="1" x14ac:dyDescent="0.25">
      <c r="A65" s="91"/>
      <c r="B65" s="91"/>
      <c r="C65" s="91"/>
      <c r="D65" s="91"/>
      <c r="E65" s="91"/>
    </row>
    <row r="66" spans="1:5" customFormat="1" x14ac:dyDescent="0.25">
      <c r="A66" s="91"/>
      <c r="B66" s="91"/>
      <c r="C66" s="91"/>
      <c r="D66" s="91"/>
      <c r="E66" s="91"/>
    </row>
    <row r="67" spans="1:5" customFormat="1" x14ac:dyDescent="0.25">
      <c r="A67" s="91"/>
      <c r="B67" s="91"/>
      <c r="C67" s="91"/>
      <c r="D67" s="91"/>
      <c r="E67" s="91"/>
    </row>
    <row r="68" spans="1:5" customFormat="1" x14ac:dyDescent="0.25">
      <c r="A68" s="91"/>
      <c r="B68" s="91"/>
      <c r="C68" s="91"/>
      <c r="D68" s="91"/>
      <c r="E68" s="91"/>
    </row>
    <row r="69" spans="1:5" customFormat="1" x14ac:dyDescent="0.25">
      <c r="A69" s="91"/>
      <c r="B69" s="91"/>
      <c r="C69" s="91"/>
      <c r="D69" s="91"/>
      <c r="E69" s="91"/>
    </row>
    <row r="70" spans="1:5" customFormat="1" x14ac:dyDescent="0.25">
      <c r="A70" s="91"/>
      <c r="B70" s="91"/>
      <c r="C70" s="91"/>
      <c r="D70" s="91"/>
      <c r="E70" s="91"/>
    </row>
    <row r="71" spans="1:5" customFormat="1" x14ac:dyDescent="0.25">
      <c r="A71" s="91"/>
      <c r="B71" s="91"/>
      <c r="C71" s="91"/>
      <c r="D71" s="91"/>
      <c r="E71" s="91"/>
    </row>
    <row r="72" spans="1:5" customFormat="1" x14ac:dyDescent="0.25">
      <c r="A72" s="91"/>
      <c r="B72" s="91"/>
      <c r="C72" s="91"/>
      <c r="D72" s="91"/>
      <c r="E72" s="91"/>
    </row>
    <row r="73" spans="1:5" customFormat="1" x14ac:dyDescent="0.25">
      <c r="A73" s="91"/>
      <c r="B73" s="91"/>
      <c r="C73" s="91"/>
      <c r="D73" s="91"/>
      <c r="E73" s="91"/>
    </row>
    <row r="74" spans="1:5" customFormat="1" x14ac:dyDescent="0.25">
      <c r="A74" s="91"/>
      <c r="B74" s="91"/>
      <c r="C74" s="91"/>
      <c r="D74" s="91"/>
      <c r="E74" s="91"/>
    </row>
    <row r="75" spans="1:5" customFormat="1" x14ac:dyDescent="0.25">
      <c r="A75" s="91"/>
      <c r="B75" s="91"/>
      <c r="C75" s="91"/>
      <c r="D75" s="91"/>
      <c r="E75" s="91"/>
    </row>
    <row r="76" spans="1:5" customFormat="1" x14ac:dyDescent="0.25">
      <c r="A76" s="91"/>
      <c r="B76" s="91"/>
      <c r="C76" s="91"/>
      <c r="D76" s="91"/>
      <c r="E76" s="91"/>
    </row>
    <row r="77" spans="1:5" customFormat="1" x14ac:dyDescent="0.25">
      <c r="A77" s="91"/>
      <c r="B77" s="91"/>
      <c r="C77" s="91"/>
      <c r="D77" s="91"/>
      <c r="E77" s="91"/>
    </row>
    <row r="78" spans="1:5" customFormat="1" x14ac:dyDescent="0.25">
      <c r="A78" s="91"/>
      <c r="B78" s="91"/>
      <c r="C78" s="91"/>
      <c r="D78" s="91"/>
      <c r="E78" s="91"/>
    </row>
    <row r="79" spans="1:5" customFormat="1" x14ac:dyDescent="0.25">
      <c r="A79" s="91"/>
      <c r="B79" s="91"/>
      <c r="C79" s="91"/>
      <c r="D79" s="91"/>
      <c r="E79" s="91"/>
    </row>
    <row r="80" spans="1:5" customFormat="1" x14ac:dyDescent="0.25">
      <c r="A80" s="91"/>
      <c r="B80" s="91"/>
      <c r="C80" s="91"/>
      <c r="D80" s="91"/>
      <c r="E80" s="91"/>
    </row>
    <row r="81" spans="1:5" customFormat="1" x14ac:dyDescent="0.25">
      <c r="A81" s="91"/>
      <c r="B81" s="91"/>
      <c r="C81" s="91"/>
      <c r="D81" s="91"/>
      <c r="E81" s="91"/>
    </row>
    <row r="82" spans="1:5" customFormat="1" x14ac:dyDescent="0.25">
      <c r="A82" s="91"/>
      <c r="B82" s="91"/>
      <c r="C82" s="91"/>
      <c r="D82" s="91"/>
      <c r="E82" s="91"/>
    </row>
    <row r="83" spans="1:5" customFormat="1" x14ac:dyDescent="0.25">
      <c r="A83" s="91"/>
      <c r="B83" s="91"/>
      <c r="C83" s="91"/>
      <c r="D83" s="91"/>
      <c r="E83" s="91"/>
    </row>
    <row r="84" spans="1:5" customFormat="1" x14ac:dyDescent="0.25">
      <c r="A84" s="91"/>
      <c r="B84" s="91"/>
      <c r="C84" s="91"/>
      <c r="D84" s="91"/>
      <c r="E84" s="91"/>
    </row>
    <row r="85" spans="1:5" customFormat="1" x14ac:dyDescent="0.25">
      <c r="A85" s="91"/>
      <c r="B85" s="91"/>
      <c r="C85" s="91"/>
      <c r="D85" s="91"/>
      <c r="E85" s="91"/>
    </row>
    <row r="86" spans="1:5" customFormat="1" x14ac:dyDescent="0.25">
      <c r="A86" s="91"/>
      <c r="B86" s="91"/>
      <c r="C86" s="91"/>
      <c r="D86" s="91"/>
      <c r="E86" s="91"/>
    </row>
    <row r="87" spans="1:5" customFormat="1" x14ac:dyDescent="0.25">
      <c r="A87" s="91"/>
      <c r="B87" s="91"/>
      <c r="C87" s="91"/>
      <c r="D87" s="91"/>
      <c r="E87" s="91"/>
    </row>
    <row r="88" spans="1:5" customFormat="1" x14ac:dyDescent="0.25">
      <c r="A88" s="91"/>
      <c r="B88" s="91"/>
      <c r="C88" s="91"/>
      <c r="D88" s="91"/>
      <c r="E88" s="91"/>
    </row>
    <row r="89" spans="1:5" customFormat="1" x14ac:dyDescent="0.25">
      <c r="A89" s="91"/>
      <c r="B89" s="91"/>
      <c r="C89" s="91"/>
      <c r="D89" s="91"/>
      <c r="E89" s="91"/>
    </row>
    <row r="90" spans="1:5" customFormat="1" x14ac:dyDescent="0.25">
      <c r="A90" s="91"/>
      <c r="B90" s="91"/>
      <c r="C90" s="91"/>
      <c r="D90" s="91"/>
      <c r="E90" s="91"/>
    </row>
    <row r="91" spans="1:5" customFormat="1" x14ac:dyDescent="0.25">
      <c r="A91" s="91"/>
      <c r="B91" s="91"/>
      <c r="C91" s="91"/>
      <c r="D91" s="91"/>
      <c r="E91" s="91"/>
    </row>
    <row r="92" spans="1:5" customFormat="1" x14ac:dyDescent="0.25">
      <c r="A92" s="91"/>
      <c r="B92" s="91"/>
      <c r="C92" s="91"/>
      <c r="D92" s="91"/>
      <c r="E92" s="91"/>
    </row>
    <row r="93" spans="1:5" customFormat="1" x14ac:dyDescent="0.25">
      <c r="A93" s="91"/>
      <c r="B93" s="91"/>
      <c r="C93" s="91"/>
      <c r="D93" s="91"/>
      <c r="E93" s="91"/>
    </row>
    <row r="94" spans="1:5" customFormat="1" x14ac:dyDescent="0.25">
      <c r="A94" s="91"/>
      <c r="B94" s="91"/>
      <c r="C94" s="91"/>
      <c r="D94" s="91"/>
      <c r="E94" s="91"/>
    </row>
    <row r="95" spans="1:5" customFormat="1" x14ac:dyDescent="0.25">
      <c r="A95" s="91"/>
      <c r="B95" s="91"/>
      <c r="C95" s="91"/>
      <c r="D95" s="91"/>
      <c r="E95" s="91"/>
    </row>
    <row r="96" spans="1:5" customFormat="1" x14ac:dyDescent="0.25">
      <c r="A96" s="91"/>
      <c r="B96" s="91"/>
      <c r="C96" s="91"/>
      <c r="D96" s="91"/>
      <c r="E96" s="91"/>
    </row>
    <row r="97" spans="1:5" customFormat="1" x14ac:dyDescent="0.25">
      <c r="A97" s="91"/>
      <c r="B97" s="91"/>
      <c r="C97" s="91"/>
      <c r="D97" s="91"/>
      <c r="E97" s="91"/>
    </row>
    <row r="98" spans="1:5" customFormat="1" x14ac:dyDescent="0.25">
      <c r="A98" s="91"/>
      <c r="B98" s="91"/>
      <c r="C98" s="91"/>
      <c r="D98" s="91"/>
      <c r="E98" s="91"/>
    </row>
    <row r="99" spans="1:5" customFormat="1" x14ac:dyDescent="0.25">
      <c r="A99" s="91"/>
      <c r="B99" s="91"/>
      <c r="C99" s="91"/>
      <c r="D99" s="91"/>
      <c r="E99" s="91"/>
    </row>
    <row r="100" spans="1:5" customFormat="1" x14ac:dyDescent="0.25">
      <c r="A100" s="91"/>
      <c r="B100" s="91"/>
      <c r="C100" s="91"/>
      <c r="D100" s="91"/>
      <c r="E100" s="91"/>
    </row>
    <row r="101" spans="1:5" customFormat="1" x14ac:dyDescent="0.25">
      <c r="A101" s="91"/>
      <c r="B101" s="91"/>
      <c r="C101" s="91"/>
      <c r="D101" s="91"/>
      <c r="E101" s="91"/>
    </row>
    <row r="102" spans="1:5" customFormat="1" x14ac:dyDescent="0.25">
      <c r="A102" s="91"/>
      <c r="B102" s="91"/>
      <c r="C102" s="91"/>
      <c r="D102" s="91"/>
      <c r="E102" s="91"/>
    </row>
    <row r="103" spans="1:5" customFormat="1" x14ac:dyDescent="0.25">
      <c r="A103" s="91"/>
      <c r="B103" s="91"/>
      <c r="C103" s="91"/>
      <c r="D103" s="91"/>
      <c r="E103" s="91"/>
    </row>
    <row r="104" spans="1:5" customFormat="1" x14ac:dyDescent="0.25">
      <c r="A104" s="91"/>
      <c r="B104" s="91"/>
      <c r="C104" s="91"/>
      <c r="D104" s="91"/>
      <c r="E104" s="91"/>
    </row>
    <row r="105" spans="1:5" customFormat="1" x14ac:dyDescent="0.25">
      <c r="A105" s="91"/>
      <c r="B105" s="91"/>
      <c r="C105" s="91"/>
      <c r="D105" s="91"/>
      <c r="E105" s="91"/>
    </row>
    <row r="106" spans="1:5" customFormat="1" x14ac:dyDescent="0.25">
      <c r="A106" s="91"/>
      <c r="B106" s="91"/>
      <c r="C106" s="91"/>
      <c r="D106" s="91"/>
      <c r="E106" s="91"/>
    </row>
    <row r="107" spans="1:5" customFormat="1" x14ac:dyDescent="0.25">
      <c r="A107" s="91"/>
      <c r="B107" s="91"/>
      <c r="C107" s="91"/>
      <c r="D107" s="91"/>
      <c r="E107" s="91"/>
    </row>
    <row r="108" spans="1:5" customFormat="1" x14ac:dyDescent="0.25">
      <c r="A108" s="91"/>
      <c r="B108" s="91"/>
      <c r="C108" s="91"/>
      <c r="D108" s="91"/>
      <c r="E108" s="91"/>
    </row>
    <row r="109" spans="1:5" customFormat="1" x14ac:dyDescent="0.25">
      <c r="A109" s="91"/>
      <c r="B109" s="91"/>
      <c r="C109" s="91"/>
      <c r="D109" s="91"/>
      <c r="E109" s="91"/>
    </row>
    <row r="110" spans="1:5" customFormat="1" x14ac:dyDescent="0.25">
      <c r="A110" s="91"/>
      <c r="B110" s="91"/>
      <c r="C110" s="91"/>
      <c r="D110" s="91"/>
      <c r="E110" s="91"/>
    </row>
    <row r="111" spans="1:5" customFormat="1" x14ac:dyDescent="0.25">
      <c r="A111" s="91"/>
      <c r="B111" s="91"/>
      <c r="C111" s="91"/>
      <c r="D111" s="91"/>
      <c r="E111" s="91"/>
    </row>
    <row r="112" spans="1:5" customFormat="1" x14ac:dyDescent="0.25">
      <c r="A112" s="91"/>
      <c r="B112" s="91"/>
      <c r="C112" s="91"/>
      <c r="D112" s="91"/>
      <c r="E112" s="91"/>
    </row>
    <row r="113" spans="1:5" customFormat="1" x14ac:dyDescent="0.25">
      <c r="A113" s="91"/>
      <c r="B113" s="91"/>
      <c r="C113" s="91"/>
      <c r="D113" s="91"/>
      <c r="E113" s="91"/>
    </row>
    <row r="114" spans="1:5" customFormat="1" x14ac:dyDescent="0.25">
      <c r="A114" s="91"/>
      <c r="B114" s="91"/>
      <c r="C114" s="91"/>
      <c r="D114" s="91"/>
      <c r="E114" s="91"/>
    </row>
    <row r="115" spans="1:5" customFormat="1" x14ac:dyDescent="0.25">
      <c r="A115" s="91"/>
      <c r="B115" s="91"/>
      <c r="C115" s="91"/>
      <c r="D115" s="91"/>
      <c r="E115" s="91"/>
    </row>
    <row r="116" spans="1:5" customFormat="1" x14ac:dyDescent="0.25">
      <c r="A116" s="91"/>
      <c r="B116" s="91"/>
      <c r="C116" s="91"/>
      <c r="D116" s="91"/>
      <c r="E116" s="91"/>
    </row>
    <row r="117" spans="1:5" customFormat="1" x14ac:dyDescent="0.25">
      <c r="A117" s="91"/>
      <c r="B117" s="91"/>
      <c r="C117" s="91"/>
      <c r="D117" s="91"/>
      <c r="E117" s="91"/>
    </row>
    <row r="118" spans="1:5" customFormat="1" x14ac:dyDescent="0.25">
      <c r="A118" s="91"/>
      <c r="B118" s="91"/>
      <c r="C118" s="91"/>
      <c r="D118" s="91"/>
      <c r="E118" s="91"/>
    </row>
    <row r="119" spans="1:5" customFormat="1" x14ac:dyDescent="0.25">
      <c r="A119" s="91"/>
      <c r="B119" s="91"/>
      <c r="C119" s="91"/>
      <c r="D119" s="91"/>
      <c r="E119" s="91"/>
    </row>
    <row r="120" spans="1:5" customFormat="1" x14ac:dyDescent="0.25">
      <c r="A120" s="91"/>
      <c r="B120" s="91"/>
      <c r="C120" s="91"/>
      <c r="D120" s="91"/>
      <c r="E120" s="91"/>
    </row>
    <row r="121" spans="1:5" customFormat="1" x14ac:dyDescent="0.25">
      <c r="A121" s="91"/>
      <c r="B121" s="91"/>
      <c r="C121" s="91"/>
      <c r="D121" s="91"/>
      <c r="E121" s="91"/>
    </row>
    <row r="122" spans="1:5" customFormat="1" x14ac:dyDescent="0.25">
      <c r="A122" s="91"/>
      <c r="B122" s="91"/>
      <c r="C122" s="91"/>
      <c r="D122" s="91"/>
      <c r="E122" s="91"/>
    </row>
    <row r="123" spans="1:5" customFormat="1" x14ac:dyDescent="0.25">
      <c r="A123" s="91"/>
      <c r="B123" s="91"/>
      <c r="C123" s="91"/>
      <c r="D123" s="91"/>
      <c r="E123" s="91"/>
    </row>
    <row r="124" spans="1:5" customFormat="1" x14ac:dyDescent="0.25">
      <c r="A124" s="91"/>
      <c r="B124" s="91"/>
      <c r="C124" s="91"/>
      <c r="D124" s="91"/>
      <c r="E124" s="91"/>
    </row>
    <row r="125" spans="1:5" customFormat="1" x14ac:dyDescent="0.25">
      <c r="A125" s="91"/>
      <c r="B125" s="91"/>
      <c r="C125" s="91"/>
      <c r="D125" s="91"/>
      <c r="E125" s="91"/>
    </row>
    <row r="126" spans="1:5" customFormat="1" x14ac:dyDescent="0.25">
      <c r="A126" s="91"/>
      <c r="B126" s="91"/>
      <c r="C126" s="91"/>
      <c r="D126" s="91"/>
      <c r="E126" s="91"/>
    </row>
    <row r="127" spans="1:5" customFormat="1" x14ac:dyDescent="0.25">
      <c r="A127" s="91"/>
      <c r="B127" s="91"/>
      <c r="C127" s="91"/>
      <c r="D127" s="91"/>
      <c r="E127" s="91"/>
    </row>
    <row r="128" spans="1:5" customFormat="1" x14ac:dyDescent="0.25">
      <c r="A128" s="91"/>
      <c r="B128" s="91"/>
      <c r="C128" s="91"/>
      <c r="D128" s="91"/>
      <c r="E128" s="91"/>
    </row>
    <row r="129" spans="1:5" customFormat="1" x14ac:dyDescent="0.25">
      <c r="A129" s="91"/>
      <c r="B129" s="91"/>
      <c r="C129" s="91"/>
      <c r="D129" s="91"/>
      <c r="E129" s="91"/>
    </row>
    <row r="130" spans="1:5" customFormat="1" x14ac:dyDescent="0.25">
      <c r="A130" s="91"/>
      <c r="B130" s="91"/>
      <c r="C130" s="91"/>
      <c r="D130" s="91"/>
      <c r="E130" s="91"/>
    </row>
    <row r="131" spans="1:5" customFormat="1" x14ac:dyDescent="0.25">
      <c r="A131" s="91"/>
      <c r="B131" s="91"/>
      <c r="C131" s="91"/>
      <c r="D131" s="91"/>
      <c r="E131" s="91"/>
    </row>
    <row r="132" spans="1:5" customFormat="1" x14ac:dyDescent="0.25">
      <c r="A132" s="91"/>
      <c r="B132" s="91"/>
      <c r="C132" s="91"/>
      <c r="D132" s="91"/>
      <c r="E132" s="91"/>
    </row>
    <row r="133" spans="1:5" customFormat="1" x14ac:dyDescent="0.25">
      <c r="A133" s="91"/>
      <c r="B133" s="91"/>
      <c r="C133" s="91"/>
      <c r="D133" s="91"/>
      <c r="E133" s="91"/>
    </row>
    <row r="134" spans="1:5" customFormat="1" x14ac:dyDescent="0.25">
      <c r="A134" s="91"/>
      <c r="B134" s="91"/>
      <c r="C134" s="91"/>
      <c r="D134" s="91"/>
      <c r="E134" s="91"/>
    </row>
    <row r="135" spans="1:5" customFormat="1" x14ac:dyDescent="0.25">
      <c r="A135" s="91"/>
      <c r="B135" s="91"/>
      <c r="C135" s="91"/>
      <c r="D135" s="91"/>
      <c r="E135" s="91"/>
    </row>
    <row r="136" spans="1:5" customFormat="1" x14ac:dyDescent="0.25">
      <c r="A136" s="91"/>
      <c r="B136" s="91"/>
      <c r="C136" s="91"/>
      <c r="D136" s="91"/>
      <c r="E136" s="91"/>
    </row>
    <row r="137" spans="1:5" customFormat="1" x14ac:dyDescent="0.25">
      <c r="A137" s="91"/>
      <c r="B137" s="91"/>
      <c r="C137" s="91"/>
      <c r="D137" s="91"/>
      <c r="E137" s="91"/>
    </row>
    <row r="138" spans="1:5" customFormat="1" x14ac:dyDescent="0.25">
      <c r="A138" s="91"/>
      <c r="B138" s="91"/>
      <c r="C138" s="91"/>
      <c r="D138" s="91"/>
      <c r="E138" s="91"/>
    </row>
    <row r="139" spans="1:5" customFormat="1" x14ac:dyDescent="0.25">
      <c r="A139" s="91"/>
      <c r="B139" s="91"/>
      <c r="C139" s="91"/>
      <c r="D139" s="91"/>
      <c r="E139" s="91"/>
    </row>
    <row r="140" spans="1:5" customFormat="1" x14ac:dyDescent="0.25">
      <c r="A140" s="91"/>
      <c r="B140" s="91"/>
      <c r="C140" s="91"/>
      <c r="D140" s="91"/>
      <c r="E140" s="91"/>
    </row>
    <row r="141" spans="1:5" customFormat="1" x14ac:dyDescent="0.25">
      <c r="A141" s="91"/>
      <c r="B141" s="91"/>
      <c r="C141" s="91"/>
      <c r="D141" s="91"/>
      <c r="E141" s="91"/>
    </row>
    <row r="142" spans="1:5" customFormat="1" x14ac:dyDescent="0.25">
      <c r="A142" s="91"/>
      <c r="B142" s="91"/>
      <c r="C142" s="91"/>
      <c r="D142" s="91"/>
      <c r="E142" s="91"/>
    </row>
    <row r="143" spans="1:5" customFormat="1" x14ac:dyDescent="0.25">
      <c r="A143" s="91"/>
      <c r="B143" s="91"/>
      <c r="C143" s="91"/>
      <c r="D143" s="91"/>
      <c r="E143" s="91"/>
    </row>
    <row r="144" spans="1:5" customFormat="1" x14ac:dyDescent="0.25">
      <c r="A144" s="91"/>
      <c r="B144" s="91"/>
      <c r="C144" s="91"/>
      <c r="D144" s="91"/>
      <c r="E144" s="91"/>
    </row>
    <row r="145" spans="1:5" customFormat="1" x14ac:dyDescent="0.25">
      <c r="A145" s="91"/>
      <c r="B145" s="91"/>
      <c r="C145" s="91"/>
      <c r="D145" s="91"/>
      <c r="E145" s="91"/>
    </row>
    <row r="146" spans="1:5" customFormat="1" x14ac:dyDescent="0.25">
      <c r="A146" s="91"/>
      <c r="B146" s="91"/>
      <c r="C146" s="91"/>
      <c r="D146" s="91"/>
      <c r="E146" s="91"/>
    </row>
    <row r="147" spans="1:5" customFormat="1" x14ac:dyDescent="0.25">
      <c r="A147" s="91"/>
      <c r="B147" s="91"/>
      <c r="C147" s="91"/>
      <c r="D147" s="91"/>
      <c r="E147" s="91"/>
    </row>
    <row r="148" spans="1:5" customFormat="1" x14ac:dyDescent="0.25">
      <c r="A148" s="91"/>
      <c r="B148" s="91"/>
      <c r="C148" s="91"/>
      <c r="D148" s="91"/>
      <c r="E148" s="91"/>
    </row>
    <row r="149" spans="1:5" customFormat="1" x14ac:dyDescent="0.25">
      <c r="A149" s="91"/>
      <c r="B149" s="91"/>
      <c r="C149" s="91"/>
      <c r="D149" s="91"/>
      <c r="E149" s="91"/>
    </row>
    <row r="150" spans="1:5" customFormat="1" x14ac:dyDescent="0.25">
      <c r="A150" s="91"/>
      <c r="B150" s="91"/>
      <c r="C150" s="91"/>
      <c r="D150" s="91"/>
      <c r="E150" s="91"/>
    </row>
    <row r="151" spans="1:5" customFormat="1" x14ac:dyDescent="0.25">
      <c r="A151" s="91"/>
      <c r="B151" s="91"/>
      <c r="C151" s="91"/>
      <c r="D151" s="91"/>
      <c r="E151" s="91"/>
    </row>
    <row r="152" spans="1:5" customFormat="1" x14ac:dyDescent="0.25">
      <c r="A152" s="91"/>
      <c r="B152" s="91"/>
      <c r="C152" s="91"/>
      <c r="D152" s="91"/>
      <c r="E152" s="91"/>
    </row>
    <row r="153" spans="1:5" customFormat="1" x14ac:dyDescent="0.25">
      <c r="A153" s="91"/>
      <c r="B153" s="91"/>
      <c r="C153" s="91"/>
      <c r="D153" s="91"/>
      <c r="E153" s="91"/>
    </row>
    <row r="154" spans="1:5" customFormat="1" x14ac:dyDescent="0.25">
      <c r="A154" s="91"/>
      <c r="B154" s="91"/>
      <c r="C154" s="91"/>
      <c r="D154" s="91"/>
      <c r="E154" s="91"/>
    </row>
    <row r="155" spans="1:5" customFormat="1" x14ac:dyDescent="0.25">
      <c r="A155" s="91"/>
      <c r="B155" s="91"/>
      <c r="C155" s="91"/>
      <c r="D155" s="91"/>
      <c r="E155" s="91"/>
    </row>
    <row r="156" spans="1:5" customFormat="1" x14ac:dyDescent="0.25">
      <c r="A156" s="91"/>
      <c r="B156" s="91"/>
      <c r="C156" s="91"/>
      <c r="D156" s="91"/>
      <c r="E156" s="91"/>
    </row>
    <row r="157" spans="1:5" customFormat="1" x14ac:dyDescent="0.25">
      <c r="A157" s="91"/>
      <c r="B157" s="91"/>
      <c r="C157" s="91"/>
      <c r="D157" s="91"/>
      <c r="E157" s="91"/>
    </row>
    <row r="158" spans="1:5" customFormat="1" x14ac:dyDescent="0.25">
      <c r="A158" s="91"/>
      <c r="B158" s="91"/>
      <c r="C158" s="91"/>
      <c r="D158" s="91"/>
      <c r="E158" s="91"/>
    </row>
    <row r="159" spans="1:5" customFormat="1" x14ac:dyDescent="0.25">
      <c r="A159" s="91"/>
      <c r="B159" s="91"/>
      <c r="C159" s="91"/>
      <c r="D159" s="91"/>
      <c r="E159" s="91"/>
    </row>
    <row r="160" spans="1:5" customFormat="1" x14ac:dyDescent="0.25">
      <c r="A160" s="91"/>
      <c r="B160" s="91"/>
      <c r="C160" s="91"/>
      <c r="D160" s="91"/>
      <c r="E160" s="91"/>
    </row>
    <row r="161" spans="1:5" customFormat="1" x14ac:dyDescent="0.25">
      <c r="A161" s="91"/>
      <c r="B161" s="91"/>
      <c r="C161" s="91"/>
      <c r="D161" s="91"/>
      <c r="E161" s="91"/>
    </row>
    <row r="162" spans="1:5" customFormat="1" x14ac:dyDescent="0.25">
      <c r="A162" s="91"/>
      <c r="B162" s="91"/>
      <c r="C162" s="91"/>
      <c r="D162" s="91"/>
      <c r="E162" s="91"/>
    </row>
    <row r="163" spans="1:5" customFormat="1" x14ac:dyDescent="0.25">
      <c r="A163" s="91"/>
      <c r="B163" s="91"/>
      <c r="C163" s="91"/>
      <c r="D163" s="91"/>
      <c r="E163" s="91"/>
    </row>
    <row r="164" spans="1:5" customFormat="1" x14ac:dyDescent="0.25">
      <c r="A164" s="91"/>
      <c r="B164" s="91"/>
      <c r="C164" s="91"/>
      <c r="D164" s="91"/>
      <c r="E164" s="91"/>
    </row>
    <row r="165" spans="1:5" customFormat="1" x14ac:dyDescent="0.25">
      <c r="A165" s="91"/>
      <c r="B165" s="91"/>
      <c r="C165" s="91"/>
      <c r="D165" s="91"/>
      <c r="E165" s="91"/>
    </row>
    <row r="166" spans="1:5" customFormat="1" x14ac:dyDescent="0.25">
      <c r="A166" s="91"/>
      <c r="B166" s="91"/>
      <c r="C166" s="91"/>
      <c r="D166" s="91"/>
      <c r="E166" s="91"/>
    </row>
    <row r="167" spans="1:5" customFormat="1" x14ac:dyDescent="0.25">
      <c r="A167" s="91"/>
      <c r="B167" s="91"/>
      <c r="C167" s="91"/>
      <c r="D167" s="91"/>
      <c r="E167" s="91"/>
    </row>
    <row r="168" spans="1:5" customFormat="1" x14ac:dyDescent="0.25">
      <c r="A168" s="91"/>
      <c r="B168" s="91"/>
      <c r="C168" s="91"/>
      <c r="D168" s="91"/>
      <c r="E168" s="91"/>
    </row>
    <row r="169" spans="1:5" customFormat="1" x14ac:dyDescent="0.25">
      <c r="A169" s="91"/>
      <c r="B169" s="91"/>
      <c r="C169" s="91"/>
      <c r="D169" s="91"/>
      <c r="E169" s="91"/>
    </row>
    <row r="170" spans="1:5" customFormat="1" x14ac:dyDescent="0.25">
      <c r="A170" s="91"/>
      <c r="B170" s="91"/>
      <c r="C170" s="91"/>
      <c r="D170" s="91"/>
      <c r="E170" s="91"/>
    </row>
    <row r="171" spans="1:5" customFormat="1" x14ac:dyDescent="0.25">
      <c r="A171" s="91"/>
      <c r="B171" s="91"/>
      <c r="C171" s="91"/>
      <c r="D171" s="91"/>
      <c r="E171" s="91"/>
    </row>
    <row r="172" spans="1:5" customFormat="1" x14ac:dyDescent="0.25">
      <c r="A172" s="91"/>
      <c r="B172" s="91"/>
      <c r="C172" s="91"/>
      <c r="D172" s="91"/>
      <c r="E172" s="91"/>
    </row>
    <row r="173" spans="1:5" customFormat="1" x14ac:dyDescent="0.25">
      <c r="A173" s="91"/>
      <c r="B173" s="91"/>
      <c r="C173" s="91"/>
      <c r="D173" s="91"/>
      <c r="E173" s="91"/>
    </row>
    <row r="174" spans="1:5" customFormat="1" x14ac:dyDescent="0.25">
      <c r="A174" s="91"/>
      <c r="B174" s="91"/>
      <c r="C174" s="91"/>
      <c r="D174" s="91"/>
      <c r="E174" s="91"/>
    </row>
    <row r="175" spans="1:5" customFormat="1" x14ac:dyDescent="0.25">
      <c r="A175" s="91"/>
      <c r="B175" s="91"/>
      <c r="C175" s="91"/>
      <c r="D175" s="91"/>
      <c r="E175" s="91"/>
    </row>
    <row r="176" spans="1:5" customFormat="1" x14ac:dyDescent="0.25">
      <c r="A176" s="91"/>
      <c r="B176" s="91"/>
      <c r="C176" s="91"/>
      <c r="D176" s="91"/>
      <c r="E176" s="91"/>
    </row>
    <row r="177" spans="1:5" customFormat="1" x14ac:dyDescent="0.25">
      <c r="A177" s="91"/>
      <c r="B177" s="91"/>
      <c r="C177" s="91"/>
      <c r="D177" s="91"/>
      <c r="E177" s="91"/>
    </row>
    <row r="178" spans="1:5" customFormat="1" x14ac:dyDescent="0.25">
      <c r="A178" s="91"/>
      <c r="B178" s="91"/>
      <c r="C178" s="91"/>
      <c r="D178" s="91"/>
      <c r="E178" s="91"/>
    </row>
    <row r="179" spans="1:5" customFormat="1" x14ac:dyDescent="0.25">
      <c r="A179" s="91"/>
      <c r="B179" s="91"/>
      <c r="C179" s="91"/>
      <c r="D179" s="91"/>
      <c r="E179" s="91"/>
    </row>
    <row r="180" spans="1:5" customFormat="1" x14ac:dyDescent="0.25">
      <c r="A180" s="91"/>
      <c r="B180" s="91"/>
      <c r="C180" s="91"/>
      <c r="D180" s="91"/>
      <c r="E180" s="91"/>
    </row>
    <row r="181" spans="1:5" customFormat="1" x14ac:dyDescent="0.25">
      <c r="A181" s="91"/>
      <c r="B181" s="91"/>
      <c r="C181" s="91"/>
      <c r="D181" s="91"/>
      <c r="E181" s="91"/>
    </row>
    <row r="182" spans="1:5" customFormat="1" x14ac:dyDescent="0.25">
      <c r="A182" s="91"/>
      <c r="B182" s="91"/>
      <c r="C182" s="91"/>
      <c r="D182" s="91"/>
      <c r="E182" s="91"/>
    </row>
    <row r="183" spans="1:5" customFormat="1" x14ac:dyDescent="0.25">
      <c r="A183" s="91"/>
      <c r="B183" s="91"/>
      <c r="C183" s="91"/>
      <c r="D183" s="91"/>
      <c r="E183" s="91"/>
    </row>
    <row r="184" spans="1:5" customFormat="1" x14ac:dyDescent="0.25">
      <c r="A184" s="91"/>
      <c r="B184" s="91"/>
      <c r="C184" s="91"/>
      <c r="D184" s="91"/>
      <c r="E184" s="91"/>
    </row>
    <row r="185" spans="1:5" customFormat="1" x14ac:dyDescent="0.25">
      <c r="A185" s="91"/>
      <c r="B185" s="91"/>
      <c r="C185" s="91"/>
      <c r="D185" s="91"/>
      <c r="E185" s="91"/>
    </row>
    <row r="186" spans="1:5" customFormat="1" x14ac:dyDescent="0.25">
      <c r="A186" s="91"/>
      <c r="B186" s="91"/>
      <c r="C186" s="91"/>
      <c r="D186" s="91"/>
      <c r="E186" s="91"/>
    </row>
    <row r="187" spans="1:5" customFormat="1" x14ac:dyDescent="0.25">
      <c r="A187" s="91"/>
      <c r="B187" s="91"/>
      <c r="C187" s="91"/>
      <c r="D187" s="91"/>
      <c r="E187" s="91"/>
    </row>
    <row r="188" spans="1:5" customFormat="1" x14ac:dyDescent="0.25">
      <c r="A188" s="91"/>
      <c r="B188" s="91"/>
      <c r="C188" s="91"/>
      <c r="D188" s="91"/>
      <c r="E188" s="91"/>
    </row>
    <row r="189" spans="1:5" customFormat="1" x14ac:dyDescent="0.25">
      <c r="A189" s="91"/>
      <c r="B189" s="91"/>
      <c r="C189" s="91"/>
      <c r="D189" s="91"/>
      <c r="E189" s="91"/>
    </row>
    <row r="190" spans="1:5" customFormat="1" x14ac:dyDescent="0.25">
      <c r="A190" s="91"/>
      <c r="B190" s="91"/>
      <c r="C190" s="91"/>
      <c r="D190" s="91"/>
      <c r="E190" s="91"/>
    </row>
    <row r="191" spans="1:5" customFormat="1" x14ac:dyDescent="0.25">
      <c r="A191" s="91"/>
      <c r="B191" s="91"/>
      <c r="C191" s="91"/>
      <c r="D191" s="91"/>
      <c r="E191" s="91"/>
    </row>
    <row r="192" spans="1:5" customFormat="1" x14ac:dyDescent="0.25">
      <c r="A192" s="91"/>
      <c r="B192" s="91"/>
      <c r="C192" s="91"/>
      <c r="D192" s="91"/>
      <c r="E192" s="91"/>
    </row>
    <row r="193" spans="1:5" customFormat="1" x14ac:dyDescent="0.25">
      <c r="A193" s="91"/>
      <c r="B193" s="91"/>
      <c r="C193" s="91"/>
      <c r="D193" s="91"/>
      <c r="E193" s="91"/>
    </row>
    <row r="194" spans="1:5" customFormat="1" x14ac:dyDescent="0.25">
      <c r="A194" s="91"/>
      <c r="B194" s="91"/>
      <c r="C194" s="91"/>
      <c r="D194" s="91"/>
      <c r="E194" s="91"/>
    </row>
    <row r="195" spans="1:5" customFormat="1" x14ac:dyDescent="0.25">
      <c r="A195" s="91"/>
      <c r="B195" s="91"/>
      <c r="C195" s="91"/>
      <c r="D195" s="91"/>
      <c r="E195" s="91"/>
    </row>
    <row r="196" spans="1:5" customFormat="1" x14ac:dyDescent="0.25">
      <c r="A196" s="91"/>
      <c r="B196" s="91"/>
      <c r="C196" s="91"/>
      <c r="D196" s="91"/>
      <c r="E196" s="91"/>
    </row>
    <row r="197" spans="1:5" customFormat="1" x14ac:dyDescent="0.25">
      <c r="A197" s="91"/>
      <c r="B197" s="91"/>
      <c r="C197" s="91"/>
      <c r="D197" s="91"/>
      <c r="E197" s="91"/>
    </row>
    <row r="198" spans="1:5" customFormat="1" x14ac:dyDescent="0.25">
      <c r="A198" s="91"/>
      <c r="B198" s="91"/>
      <c r="C198" s="91"/>
      <c r="D198" s="91"/>
      <c r="E198" s="91"/>
    </row>
    <row r="199" spans="1:5" customFormat="1" x14ac:dyDescent="0.25">
      <c r="A199" s="91"/>
      <c r="B199" s="91"/>
      <c r="C199" s="91"/>
      <c r="D199" s="91"/>
      <c r="E199" s="91"/>
    </row>
    <row r="200" spans="1:5" customFormat="1" x14ac:dyDescent="0.25">
      <c r="A200" s="91"/>
      <c r="B200" s="91"/>
      <c r="C200" s="91"/>
      <c r="D200" s="91"/>
      <c r="E200" s="91"/>
    </row>
    <row r="201" spans="1:5" customFormat="1" x14ac:dyDescent="0.25">
      <c r="A201" s="91"/>
      <c r="B201" s="91"/>
      <c r="C201" s="91"/>
      <c r="D201" s="91"/>
      <c r="E201" s="91"/>
    </row>
    <row r="202" spans="1:5" customFormat="1" x14ac:dyDescent="0.25">
      <c r="A202" s="91"/>
      <c r="B202" s="91"/>
      <c r="C202" s="91"/>
      <c r="D202" s="91"/>
      <c r="E202" s="91"/>
    </row>
    <row r="203" spans="1:5" customFormat="1" x14ac:dyDescent="0.25">
      <c r="A203" s="91"/>
      <c r="B203" s="91"/>
      <c r="C203" s="91"/>
      <c r="D203" s="91"/>
      <c r="E203" s="91"/>
    </row>
    <row r="204" spans="1:5" customFormat="1" x14ac:dyDescent="0.25">
      <c r="A204" s="91"/>
      <c r="B204" s="91"/>
      <c r="C204" s="91"/>
      <c r="D204" s="91"/>
      <c r="E204" s="91"/>
    </row>
    <row r="205" spans="1:5" customFormat="1" x14ac:dyDescent="0.25">
      <c r="A205" s="91"/>
      <c r="B205" s="91"/>
      <c r="C205" s="91"/>
      <c r="D205" s="91"/>
      <c r="E205" s="91"/>
    </row>
    <row r="206" spans="1:5" customFormat="1" x14ac:dyDescent="0.25">
      <c r="A206" s="91"/>
      <c r="B206" s="91"/>
      <c r="C206" s="91"/>
      <c r="D206" s="91"/>
      <c r="E206" s="91"/>
    </row>
    <row r="207" spans="1:5" customFormat="1" x14ac:dyDescent="0.25">
      <c r="A207" s="91"/>
      <c r="B207" s="91"/>
      <c r="C207" s="91"/>
      <c r="D207" s="91"/>
      <c r="E207" s="91"/>
    </row>
    <row r="208" spans="1:5" customFormat="1" x14ac:dyDescent="0.25">
      <c r="A208" s="91"/>
      <c r="B208" s="91"/>
      <c r="C208" s="91"/>
      <c r="D208" s="91"/>
      <c r="E208" s="91"/>
    </row>
    <row r="209" spans="1:5" customFormat="1" x14ac:dyDescent="0.25">
      <c r="A209" s="91"/>
      <c r="B209" s="91"/>
      <c r="C209" s="91"/>
      <c r="D209" s="91"/>
      <c r="E209" s="91"/>
    </row>
    <row r="210" spans="1:5" customFormat="1" x14ac:dyDescent="0.25">
      <c r="A210" s="91"/>
      <c r="B210" s="91"/>
      <c r="C210" s="91"/>
      <c r="D210" s="91"/>
      <c r="E210" s="91"/>
    </row>
    <row r="211" spans="1:5" customFormat="1" x14ac:dyDescent="0.25">
      <c r="A211" s="91"/>
      <c r="B211" s="91"/>
      <c r="C211" s="91"/>
      <c r="D211" s="91"/>
      <c r="E211" s="91"/>
    </row>
    <row r="212" spans="1:5" customFormat="1" x14ac:dyDescent="0.25">
      <c r="A212" s="91"/>
      <c r="B212" s="91"/>
      <c r="C212" s="91"/>
      <c r="D212" s="91"/>
      <c r="E212" s="91"/>
    </row>
    <row r="213" spans="1:5" customFormat="1" x14ac:dyDescent="0.25">
      <c r="A213" s="91"/>
      <c r="B213" s="91"/>
      <c r="C213" s="91"/>
      <c r="D213" s="91"/>
      <c r="E213" s="91"/>
    </row>
    <row r="214" spans="1:5" customFormat="1" x14ac:dyDescent="0.25">
      <c r="A214" s="91"/>
      <c r="B214" s="91"/>
      <c r="C214" s="91"/>
      <c r="D214" s="91"/>
      <c r="E214" s="91"/>
    </row>
    <row r="215" spans="1:5" customFormat="1" x14ac:dyDescent="0.25">
      <c r="A215" s="91"/>
      <c r="B215" s="91"/>
      <c r="C215" s="91"/>
      <c r="D215" s="91"/>
      <c r="E215" s="91"/>
    </row>
    <row r="216" spans="1:5" customFormat="1" x14ac:dyDescent="0.25">
      <c r="A216" s="91"/>
      <c r="B216" s="91"/>
      <c r="C216" s="91"/>
      <c r="D216" s="91"/>
      <c r="E216" s="91"/>
    </row>
    <row r="217" spans="1:5" customFormat="1" x14ac:dyDescent="0.25">
      <c r="A217" s="91"/>
      <c r="B217" s="91"/>
      <c r="C217" s="91"/>
      <c r="D217" s="91"/>
      <c r="E217" s="91"/>
    </row>
    <row r="218" spans="1:5" customFormat="1" x14ac:dyDescent="0.25">
      <c r="A218" s="91"/>
      <c r="B218" s="91"/>
      <c r="C218" s="91"/>
      <c r="D218" s="91"/>
      <c r="E218" s="91"/>
    </row>
    <row r="219" spans="1:5" customFormat="1" x14ac:dyDescent="0.25">
      <c r="A219" s="91"/>
      <c r="B219" s="91"/>
      <c r="C219" s="91"/>
      <c r="D219" s="91"/>
      <c r="E219" s="91"/>
    </row>
    <row r="220" spans="1:5" customFormat="1" x14ac:dyDescent="0.25">
      <c r="A220" s="91"/>
      <c r="B220" s="91"/>
      <c r="C220" s="91"/>
      <c r="D220" s="91"/>
      <c r="E220" s="91"/>
    </row>
    <row r="221" spans="1:5" customFormat="1" x14ac:dyDescent="0.25">
      <c r="A221" s="91"/>
      <c r="B221" s="91"/>
      <c r="C221" s="91"/>
      <c r="D221" s="91"/>
      <c r="E221" s="91"/>
    </row>
    <row r="222" spans="1:5" customFormat="1" x14ac:dyDescent="0.25">
      <c r="A222" s="91"/>
      <c r="B222" s="91"/>
      <c r="C222" s="91"/>
      <c r="D222" s="91"/>
      <c r="E222" s="91"/>
    </row>
    <row r="223" spans="1:5" customFormat="1" x14ac:dyDescent="0.25">
      <c r="A223" s="91"/>
      <c r="B223" s="91"/>
      <c r="C223" s="91"/>
      <c r="D223" s="91"/>
      <c r="E223" s="91"/>
    </row>
    <row r="224" spans="1:5" customFormat="1" x14ac:dyDescent="0.25">
      <c r="A224" s="91"/>
      <c r="B224" s="91"/>
      <c r="C224" s="91"/>
      <c r="D224" s="91"/>
      <c r="E224" s="91"/>
    </row>
    <row r="225" spans="1:5" customFormat="1" x14ac:dyDescent="0.25">
      <c r="A225" s="91"/>
      <c r="B225" s="91"/>
      <c r="C225" s="91"/>
      <c r="D225" s="91"/>
      <c r="E225" s="91"/>
    </row>
    <row r="226" spans="1:5" customFormat="1" x14ac:dyDescent="0.25">
      <c r="A226" s="91"/>
      <c r="B226" s="91"/>
      <c r="C226" s="91"/>
      <c r="D226" s="91"/>
      <c r="E226" s="91"/>
    </row>
    <row r="227" spans="1:5" customFormat="1" x14ac:dyDescent="0.25">
      <c r="A227" s="91"/>
      <c r="B227" s="91"/>
      <c r="C227" s="91"/>
      <c r="D227" s="91"/>
      <c r="E227" s="91"/>
    </row>
    <row r="228" spans="1:5" customFormat="1" x14ac:dyDescent="0.25">
      <c r="A228" s="91"/>
      <c r="B228" s="91"/>
      <c r="C228" s="91"/>
      <c r="D228" s="91"/>
      <c r="E228" s="91"/>
    </row>
    <row r="229" spans="1:5" customFormat="1" x14ac:dyDescent="0.25">
      <c r="A229" s="91"/>
      <c r="B229" s="91"/>
      <c r="C229" s="91"/>
      <c r="D229" s="91"/>
      <c r="E229" s="91"/>
    </row>
    <row r="230" spans="1:5" customFormat="1" x14ac:dyDescent="0.25">
      <c r="A230" s="91"/>
      <c r="B230" s="91"/>
      <c r="C230" s="91"/>
      <c r="D230" s="91"/>
      <c r="E230" s="91"/>
    </row>
    <row r="231" spans="1:5" customFormat="1" x14ac:dyDescent="0.25">
      <c r="A231" s="91"/>
      <c r="B231" s="91"/>
      <c r="C231" s="91"/>
      <c r="D231" s="91"/>
      <c r="E231" s="91"/>
    </row>
    <row r="232" spans="1:5" customFormat="1" x14ac:dyDescent="0.25">
      <c r="A232" s="91"/>
      <c r="B232" s="91"/>
      <c r="C232" s="91"/>
      <c r="D232" s="91"/>
      <c r="E232" s="91"/>
    </row>
    <row r="233" spans="1:5" customFormat="1" x14ac:dyDescent="0.25">
      <c r="A233" s="91"/>
      <c r="B233" s="91"/>
      <c r="C233" s="91"/>
      <c r="D233" s="91"/>
      <c r="E233" s="91"/>
    </row>
    <row r="234" spans="1:5" customFormat="1" x14ac:dyDescent="0.25">
      <c r="A234" s="91"/>
      <c r="B234" s="91"/>
      <c r="C234" s="91"/>
      <c r="D234" s="91"/>
      <c r="E234" s="91"/>
    </row>
    <row r="235" spans="1:5" customFormat="1" x14ac:dyDescent="0.25">
      <c r="A235" s="91"/>
      <c r="B235" s="91"/>
      <c r="C235" s="91"/>
      <c r="D235" s="91"/>
      <c r="E235" s="91"/>
    </row>
    <row r="236" spans="1:5" customFormat="1" x14ac:dyDescent="0.25">
      <c r="A236" s="91"/>
      <c r="B236" s="91"/>
      <c r="C236" s="91"/>
      <c r="D236" s="91"/>
      <c r="E236" s="91"/>
    </row>
    <row r="237" spans="1:5" customFormat="1" x14ac:dyDescent="0.25">
      <c r="A237" s="91"/>
      <c r="B237" s="91"/>
      <c r="C237" s="91"/>
      <c r="D237" s="91"/>
      <c r="E237" s="91"/>
    </row>
    <row r="238" spans="1:5" customFormat="1" x14ac:dyDescent="0.25">
      <c r="A238" s="91"/>
      <c r="B238" s="91"/>
      <c r="C238" s="91"/>
      <c r="D238" s="91"/>
      <c r="E238" s="91"/>
    </row>
    <row r="239" spans="1:5" customFormat="1" x14ac:dyDescent="0.25">
      <c r="A239" s="91"/>
      <c r="B239" s="91"/>
      <c r="C239" s="91"/>
      <c r="D239" s="91"/>
      <c r="E239" s="91"/>
    </row>
    <row r="240" spans="1:5" customFormat="1" x14ac:dyDescent="0.25">
      <c r="A240" s="91"/>
      <c r="B240" s="91"/>
      <c r="C240" s="91"/>
      <c r="D240" s="91"/>
      <c r="E240" s="91"/>
    </row>
    <row r="241" spans="1:5" customFormat="1" x14ac:dyDescent="0.25">
      <c r="A241" s="91"/>
      <c r="B241" s="91"/>
      <c r="C241" s="91"/>
      <c r="D241" s="91"/>
      <c r="E241" s="91"/>
    </row>
    <row r="242" spans="1:5" customFormat="1" x14ac:dyDescent="0.25">
      <c r="A242" s="91"/>
      <c r="B242" s="91"/>
      <c r="C242" s="91"/>
      <c r="D242" s="91"/>
      <c r="E242" s="91"/>
    </row>
    <row r="243" spans="1:5" customFormat="1" x14ac:dyDescent="0.25">
      <c r="A243" s="91"/>
      <c r="B243" s="91"/>
      <c r="C243" s="91"/>
      <c r="D243" s="91"/>
      <c r="E243" s="91"/>
    </row>
    <row r="244" spans="1:5" customFormat="1" x14ac:dyDescent="0.25">
      <c r="A244" s="91"/>
      <c r="B244" s="91"/>
      <c r="C244" s="91"/>
      <c r="D244" s="91"/>
      <c r="E244" s="91"/>
    </row>
    <row r="245" spans="1:5" customFormat="1" x14ac:dyDescent="0.25">
      <c r="A245" s="91"/>
      <c r="B245" s="91"/>
      <c r="C245" s="91"/>
      <c r="D245" s="91"/>
      <c r="E245" s="91"/>
    </row>
    <row r="246" spans="1:5" customFormat="1" x14ac:dyDescent="0.25">
      <c r="A246" s="91"/>
      <c r="B246" s="91"/>
      <c r="C246" s="91"/>
      <c r="D246" s="91"/>
      <c r="E246" s="91"/>
    </row>
    <row r="247" spans="1:5" customFormat="1" x14ac:dyDescent="0.25">
      <c r="A247" s="91"/>
      <c r="B247" s="91"/>
      <c r="C247" s="91"/>
      <c r="D247" s="91"/>
      <c r="E247" s="91"/>
    </row>
    <row r="248" spans="1:5" customFormat="1" x14ac:dyDescent="0.25">
      <c r="A248" s="91"/>
      <c r="B248" s="91"/>
      <c r="C248" s="91"/>
      <c r="D248" s="91"/>
      <c r="E248" s="91"/>
    </row>
    <row r="249" spans="1:5" customFormat="1" x14ac:dyDescent="0.25">
      <c r="A249" s="91"/>
      <c r="B249" s="91"/>
      <c r="C249" s="91"/>
      <c r="D249" s="91"/>
      <c r="E249" s="91"/>
    </row>
    <row r="250" spans="1:5" customFormat="1" x14ac:dyDescent="0.25">
      <c r="A250" s="91"/>
      <c r="B250" s="91"/>
      <c r="C250" s="91"/>
      <c r="D250" s="91"/>
      <c r="E250" s="91"/>
    </row>
    <row r="251" spans="1:5" customFormat="1" x14ac:dyDescent="0.25">
      <c r="A251" s="91"/>
      <c r="B251" s="91"/>
      <c r="C251" s="91"/>
      <c r="D251" s="91"/>
      <c r="E251" s="91"/>
    </row>
    <row r="252" spans="1:5" customFormat="1" x14ac:dyDescent="0.25">
      <c r="A252" s="91"/>
      <c r="B252" s="91"/>
      <c r="C252" s="91"/>
      <c r="D252" s="91"/>
      <c r="E252" s="91"/>
    </row>
    <row r="253" spans="1:5" customFormat="1" x14ac:dyDescent="0.25">
      <c r="A253" s="91"/>
      <c r="B253" s="91"/>
      <c r="C253" s="91"/>
      <c r="D253" s="91"/>
      <c r="E253" s="91"/>
    </row>
    <row r="254" spans="1:5" customFormat="1" x14ac:dyDescent="0.25">
      <c r="A254" s="91"/>
      <c r="B254" s="91"/>
      <c r="C254" s="91"/>
      <c r="D254" s="91"/>
      <c r="E254" s="91"/>
    </row>
    <row r="255" spans="1:5" customFormat="1" x14ac:dyDescent="0.25">
      <c r="A255" s="91"/>
      <c r="B255" s="91"/>
      <c r="C255" s="91"/>
      <c r="D255" s="91"/>
      <c r="E255" s="91"/>
    </row>
    <row r="256" spans="1:5" customFormat="1" x14ac:dyDescent="0.25">
      <c r="A256" s="91"/>
      <c r="B256" s="91"/>
      <c r="C256" s="91"/>
      <c r="D256" s="91"/>
      <c r="E256" s="91"/>
    </row>
    <row r="257" spans="1:5" customFormat="1" x14ac:dyDescent="0.25">
      <c r="A257" s="91"/>
      <c r="B257" s="91"/>
      <c r="C257" s="91"/>
      <c r="D257" s="91"/>
      <c r="E257" s="91"/>
    </row>
    <row r="258" spans="1:5" customFormat="1" x14ac:dyDescent="0.25">
      <c r="A258" s="91"/>
      <c r="B258" s="91"/>
      <c r="C258" s="91"/>
      <c r="D258" s="91"/>
      <c r="E258" s="91"/>
    </row>
    <row r="259" spans="1:5" customFormat="1" x14ac:dyDescent="0.25">
      <c r="A259" s="91"/>
      <c r="B259" s="91"/>
      <c r="C259" s="91"/>
      <c r="D259" s="91"/>
      <c r="E259" s="91"/>
    </row>
    <row r="260" spans="1:5" customFormat="1" x14ac:dyDescent="0.25">
      <c r="A260" s="91"/>
      <c r="B260" s="91"/>
      <c r="C260" s="91"/>
      <c r="D260" s="91"/>
      <c r="E260" s="91"/>
    </row>
    <row r="261" spans="1:5" customFormat="1" x14ac:dyDescent="0.25">
      <c r="A261" s="91"/>
      <c r="B261" s="91"/>
      <c r="C261" s="91"/>
      <c r="D261" s="91"/>
      <c r="E261" s="91"/>
    </row>
    <row r="262" spans="1:5" customFormat="1" x14ac:dyDescent="0.25">
      <c r="A262" s="91"/>
      <c r="B262" s="91"/>
      <c r="C262" s="91"/>
      <c r="D262" s="91"/>
      <c r="E262" s="91"/>
    </row>
    <row r="263" spans="1:5" customFormat="1" x14ac:dyDescent="0.25">
      <c r="A263" s="91"/>
      <c r="B263" s="91"/>
      <c r="C263" s="91"/>
      <c r="D263" s="91"/>
      <c r="E263" s="91"/>
    </row>
    <row r="264" spans="1:5" customFormat="1" x14ac:dyDescent="0.25">
      <c r="A264" s="91"/>
      <c r="B264" s="91"/>
      <c r="C264" s="91"/>
      <c r="D264" s="91"/>
      <c r="E264" s="91"/>
    </row>
    <row r="265" spans="1:5" customFormat="1" x14ac:dyDescent="0.25">
      <c r="A265" s="91"/>
      <c r="B265" s="91"/>
      <c r="C265" s="91"/>
      <c r="D265" s="91"/>
      <c r="E265" s="91"/>
    </row>
    <row r="266" spans="1:5" customFormat="1" x14ac:dyDescent="0.25">
      <c r="A266" s="91"/>
      <c r="B266" s="91"/>
      <c r="C266" s="91"/>
      <c r="D266" s="91"/>
      <c r="E266" s="91"/>
    </row>
    <row r="267" spans="1:5" customFormat="1" x14ac:dyDescent="0.25">
      <c r="A267" s="91"/>
      <c r="B267" s="91"/>
      <c r="C267" s="91"/>
      <c r="D267" s="91"/>
      <c r="E267" s="91"/>
    </row>
    <row r="268" spans="1:5" customFormat="1" x14ac:dyDescent="0.25">
      <c r="A268" s="91"/>
      <c r="B268" s="91"/>
      <c r="C268" s="91"/>
      <c r="D268" s="91"/>
      <c r="E268" s="91"/>
    </row>
    <row r="269" spans="1:5" customFormat="1" x14ac:dyDescent="0.25">
      <c r="A269" s="91"/>
      <c r="B269" s="91"/>
      <c r="C269" s="91"/>
      <c r="D269" s="91"/>
      <c r="E269" s="91"/>
    </row>
    <row r="270" spans="1:5" customFormat="1" x14ac:dyDescent="0.25">
      <c r="A270" s="91"/>
      <c r="B270" s="91"/>
      <c r="C270" s="91"/>
      <c r="D270" s="91"/>
      <c r="E270" s="91"/>
    </row>
    <row r="271" spans="1:5" customFormat="1" x14ac:dyDescent="0.25">
      <c r="A271" s="91"/>
      <c r="B271" s="91"/>
      <c r="C271" s="91"/>
      <c r="D271" s="91"/>
      <c r="E271" s="91"/>
    </row>
    <row r="272" spans="1:5" customFormat="1" x14ac:dyDescent="0.25">
      <c r="A272" s="91"/>
      <c r="B272" s="91"/>
      <c r="C272" s="91"/>
      <c r="D272" s="91"/>
      <c r="E272" s="91"/>
    </row>
    <row r="273" spans="1:5" customFormat="1" x14ac:dyDescent="0.25">
      <c r="A273" s="91"/>
      <c r="B273" s="91"/>
      <c r="C273" s="91"/>
      <c r="D273" s="91"/>
      <c r="E273" s="91"/>
    </row>
    <row r="274" spans="1:5" customFormat="1" x14ac:dyDescent="0.25">
      <c r="A274" s="91"/>
      <c r="B274" s="91"/>
      <c r="C274" s="91"/>
      <c r="D274" s="91"/>
      <c r="E274" s="91"/>
    </row>
    <row r="275" spans="1:5" customFormat="1" x14ac:dyDescent="0.25">
      <c r="A275" s="91"/>
      <c r="B275" s="91"/>
      <c r="C275" s="91"/>
      <c r="D275" s="91"/>
      <c r="E275" s="91"/>
    </row>
    <row r="276" spans="1:5" customFormat="1" x14ac:dyDescent="0.25">
      <c r="A276" s="91"/>
      <c r="B276" s="91"/>
      <c r="C276" s="91"/>
      <c r="D276" s="91"/>
      <c r="E276" s="91"/>
    </row>
    <row r="277" spans="1:5" customFormat="1" x14ac:dyDescent="0.25">
      <c r="A277" s="91"/>
      <c r="B277" s="91"/>
      <c r="C277" s="91"/>
      <c r="D277" s="91"/>
      <c r="E277" s="91"/>
    </row>
    <row r="278" spans="1:5" customFormat="1" x14ac:dyDescent="0.25">
      <c r="A278" s="91"/>
      <c r="B278" s="91"/>
      <c r="C278" s="91"/>
      <c r="D278" s="91"/>
      <c r="E278" s="91"/>
    </row>
    <row r="279" spans="1:5" customFormat="1" x14ac:dyDescent="0.25">
      <c r="A279" s="91"/>
      <c r="B279" s="91"/>
      <c r="C279" s="91"/>
      <c r="D279" s="91"/>
      <c r="E279" s="91"/>
    </row>
    <row r="280" spans="1:5" customFormat="1" x14ac:dyDescent="0.25">
      <c r="A280" s="91"/>
      <c r="B280" s="91"/>
      <c r="C280" s="91"/>
      <c r="D280" s="91"/>
      <c r="E280" s="91"/>
    </row>
    <row r="281" spans="1:5" customFormat="1" x14ac:dyDescent="0.25">
      <c r="A281" s="91"/>
      <c r="B281" s="91"/>
      <c r="C281" s="91"/>
      <c r="D281" s="91"/>
      <c r="E281" s="91"/>
    </row>
    <row r="282" spans="1:5" customFormat="1" x14ac:dyDescent="0.25">
      <c r="A282" s="91"/>
      <c r="B282" s="91"/>
      <c r="C282" s="91"/>
      <c r="D282" s="91"/>
      <c r="E282" s="91"/>
    </row>
    <row r="283" spans="1:5" customFormat="1" x14ac:dyDescent="0.25">
      <c r="A283" s="91"/>
      <c r="B283" s="91"/>
      <c r="C283" s="91"/>
      <c r="D283" s="91"/>
      <c r="E283" s="91"/>
    </row>
    <row r="284" spans="1:5" customFormat="1" x14ac:dyDescent="0.25">
      <c r="A284" s="91"/>
      <c r="B284" s="91"/>
      <c r="C284" s="91"/>
      <c r="D284" s="91"/>
      <c r="E284" s="91"/>
    </row>
    <row r="285" spans="1:5" customFormat="1" x14ac:dyDescent="0.25">
      <c r="A285" s="91"/>
      <c r="B285" s="91"/>
      <c r="C285" s="91"/>
      <c r="D285" s="91"/>
      <c r="E285" s="91"/>
    </row>
    <row r="286" spans="1:5" customFormat="1" x14ac:dyDescent="0.25">
      <c r="A286" s="91"/>
      <c r="B286" s="91"/>
      <c r="C286" s="91"/>
      <c r="D286" s="91"/>
      <c r="E286" s="91"/>
    </row>
    <row r="287" spans="1:5" customFormat="1" x14ac:dyDescent="0.25">
      <c r="A287" s="91"/>
      <c r="B287" s="91"/>
      <c r="C287" s="91"/>
      <c r="D287" s="91"/>
      <c r="E287" s="91"/>
    </row>
    <row r="288" spans="1:5" customFormat="1" x14ac:dyDescent="0.25">
      <c r="A288" s="91"/>
      <c r="B288" s="91"/>
      <c r="C288" s="91"/>
      <c r="D288" s="91"/>
      <c r="E288" s="91"/>
    </row>
    <row r="289" spans="1:5" customFormat="1" x14ac:dyDescent="0.25">
      <c r="A289" s="91"/>
      <c r="B289" s="91"/>
      <c r="C289" s="91"/>
      <c r="D289" s="91"/>
      <c r="E289" s="91"/>
    </row>
    <row r="290" spans="1:5" customFormat="1" x14ac:dyDescent="0.25">
      <c r="A290" s="91"/>
      <c r="B290" s="91"/>
      <c r="C290" s="91"/>
      <c r="D290" s="91"/>
      <c r="E290" s="91"/>
    </row>
    <row r="291" spans="1:5" customFormat="1" x14ac:dyDescent="0.25">
      <c r="A291" s="91"/>
      <c r="B291" s="91"/>
      <c r="C291" s="91"/>
      <c r="D291" s="91"/>
      <c r="E291" s="91"/>
    </row>
    <row r="292" spans="1:5" customFormat="1" x14ac:dyDescent="0.25">
      <c r="A292" s="91"/>
      <c r="B292" s="91"/>
      <c r="C292" s="91"/>
      <c r="D292" s="91"/>
      <c r="E292" s="91"/>
    </row>
    <row r="293" spans="1:5" customFormat="1" x14ac:dyDescent="0.25">
      <c r="A293" s="91"/>
      <c r="B293" s="91"/>
      <c r="C293" s="91"/>
      <c r="D293" s="91"/>
      <c r="E293" s="91"/>
    </row>
    <row r="294" spans="1:5" customFormat="1" x14ac:dyDescent="0.25">
      <c r="A294" s="91"/>
      <c r="B294" s="91"/>
      <c r="C294" s="91"/>
      <c r="D294" s="91"/>
      <c r="E294" s="91"/>
    </row>
    <row r="295" spans="1:5" customFormat="1" x14ac:dyDescent="0.25">
      <c r="A295" s="91"/>
      <c r="B295" s="91"/>
      <c r="C295" s="91"/>
      <c r="D295" s="91"/>
      <c r="E295" s="91"/>
    </row>
    <row r="296" spans="1:5" customFormat="1" x14ac:dyDescent="0.25">
      <c r="A296" s="91"/>
      <c r="B296" s="91"/>
      <c r="C296" s="91"/>
      <c r="D296" s="91"/>
      <c r="E296" s="91"/>
    </row>
    <row r="297" spans="1:5" customFormat="1" x14ac:dyDescent="0.25">
      <c r="A297" s="91"/>
      <c r="B297" s="91"/>
      <c r="C297" s="91"/>
      <c r="D297" s="91"/>
      <c r="E297" s="91"/>
    </row>
    <row r="298" spans="1:5" customFormat="1" x14ac:dyDescent="0.25">
      <c r="A298" s="91"/>
      <c r="B298" s="91"/>
      <c r="C298" s="91"/>
      <c r="D298" s="91"/>
      <c r="E298" s="91"/>
    </row>
    <row r="299" spans="1:5" customFormat="1" x14ac:dyDescent="0.25">
      <c r="A299" s="91"/>
      <c r="B299" s="91"/>
      <c r="C299" s="91"/>
      <c r="D299" s="91"/>
      <c r="E299" s="91"/>
    </row>
    <row r="300" spans="1:5" customFormat="1" x14ac:dyDescent="0.25">
      <c r="A300" s="91"/>
      <c r="B300" s="91"/>
      <c r="C300" s="91"/>
      <c r="D300" s="91"/>
      <c r="E300" s="91"/>
    </row>
    <row r="301" spans="1:5" customFormat="1" x14ac:dyDescent="0.25">
      <c r="A301" s="91"/>
      <c r="B301" s="91"/>
      <c r="C301" s="91"/>
      <c r="D301" s="91"/>
      <c r="E301" s="91"/>
    </row>
    <row r="302" spans="1:5" customFormat="1" x14ac:dyDescent="0.25">
      <c r="A302" s="91"/>
      <c r="B302" s="91"/>
      <c r="C302" s="91"/>
      <c r="D302" s="91"/>
      <c r="E302" s="91"/>
    </row>
    <row r="303" spans="1:5" customFormat="1" x14ac:dyDescent="0.25">
      <c r="A303" s="91"/>
      <c r="B303" s="91"/>
      <c r="C303" s="91"/>
      <c r="D303" s="91"/>
      <c r="E303" s="91"/>
    </row>
    <row r="304" spans="1:5" customFormat="1" x14ac:dyDescent="0.25">
      <c r="A304" s="91"/>
      <c r="B304" s="91"/>
      <c r="C304" s="91"/>
      <c r="D304" s="91"/>
      <c r="E304" s="91"/>
    </row>
    <row r="305" spans="1:5" customFormat="1" x14ac:dyDescent="0.25">
      <c r="A305" s="91"/>
      <c r="B305" s="91"/>
      <c r="C305" s="91"/>
      <c r="D305" s="91"/>
      <c r="E305" s="91"/>
    </row>
    <row r="306" spans="1:5" customFormat="1" x14ac:dyDescent="0.25">
      <c r="A306" s="91"/>
      <c r="B306" s="91"/>
      <c r="C306" s="91"/>
      <c r="D306" s="91"/>
      <c r="E306" s="91"/>
    </row>
    <row r="307" spans="1:5" customFormat="1" x14ac:dyDescent="0.25">
      <c r="A307" s="91"/>
      <c r="B307" s="91"/>
      <c r="C307" s="91"/>
      <c r="D307" s="91"/>
      <c r="E307" s="91"/>
    </row>
    <row r="308" spans="1:5" customFormat="1" x14ac:dyDescent="0.25">
      <c r="A308" s="91"/>
      <c r="B308" s="91"/>
      <c r="C308" s="91"/>
      <c r="D308" s="91"/>
      <c r="E308" s="91"/>
    </row>
    <row r="309" spans="1:5" customFormat="1" x14ac:dyDescent="0.25">
      <c r="A309" s="91"/>
      <c r="B309" s="91"/>
      <c r="C309" s="91"/>
      <c r="D309" s="91"/>
      <c r="E309" s="91"/>
    </row>
    <row r="310" spans="1:5" customFormat="1" x14ac:dyDescent="0.25">
      <c r="A310" s="91"/>
      <c r="B310" s="91"/>
      <c r="C310" s="91"/>
      <c r="D310" s="91"/>
      <c r="E310" s="91"/>
    </row>
    <row r="311" spans="1:5" customFormat="1" x14ac:dyDescent="0.25">
      <c r="A311" s="91"/>
      <c r="B311" s="91"/>
      <c r="C311" s="91"/>
      <c r="D311" s="91"/>
      <c r="E311" s="91"/>
    </row>
    <row r="312" spans="1:5" customFormat="1" x14ac:dyDescent="0.25">
      <c r="A312" s="91"/>
      <c r="B312" s="91"/>
      <c r="C312" s="91"/>
      <c r="D312" s="91"/>
      <c r="E312" s="91"/>
    </row>
    <row r="313" spans="1:5" customFormat="1" x14ac:dyDescent="0.25">
      <c r="A313" s="91"/>
      <c r="B313" s="91"/>
      <c r="C313" s="91"/>
      <c r="D313" s="91"/>
      <c r="E313" s="91"/>
    </row>
    <row r="314" spans="1:5" customFormat="1" x14ac:dyDescent="0.25">
      <c r="A314" s="91"/>
      <c r="B314" s="91"/>
      <c r="C314" s="91"/>
      <c r="D314" s="91"/>
      <c r="E314" s="91"/>
    </row>
    <row r="315" spans="1:5" customFormat="1" x14ac:dyDescent="0.25">
      <c r="A315" s="91"/>
      <c r="B315" s="91"/>
      <c r="C315" s="91"/>
      <c r="D315" s="91"/>
      <c r="E315" s="91"/>
    </row>
    <row r="316" spans="1:5" customFormat="1" x14ac:dyDescent="0.25">
      <c r="A316" s="91"/>
      <c r="B316" s="91"/>
      <c r="C316" s="91"/>
      <c r="D316" s="91"/>
      <c r="E316" s="91"/>
    </row>
    <row r="317" spans="1:5" customFormat="1" x14ac:dyDescent="0.25">
      <c r="A317" s="91"/>
      <c r="B317" s="91"/>
      <c r="C317" s="91"/>
      <c r="D317" s="91"/>
      <c r="E317" s="91"/>
    </row>
    <row r="318" spans="1:5" customFormat="1" x14ac:dyDescent="0.25">
      <c r="A318" s="91"/>
      <c r="B318" s="91"/>
      <c r="C318" s="91"/>
      <c r="D318" s="91"/>
      <c r="E318" s="91"/>
    </row>
    <row r="319" spans="1:5" customFormat="1" x14ac:dyDescent="0.25">
      <c r="A319" s="91"/>
      <c r="B319" s="91"/>
      <c r="C319" s="91"/>
      <c r="D319" s="91"/>
      <c r="E319" s="91"/>
    </row>
    <row r="320" spans="1:5" customFormat="1" x14ac:dyDescent="0.25">
      <c r="A320" s="91"/>
      <c r="B320" s="91"/>
      <c r="C320" s="91"/>
      <c r="D320" s="91"/>
      <c r="E320" s="91"/>
    </row>
    <row r="321" spans="1:5" customFormat="1" x14ac:dyDescent="0.25">
      <c r="A321" s="91"/>
      <c r="B321" s="91"/>
      <c r="C321" s="91"/>
      <c r="D321" s="91"/>
      <c r="E321" s="91"/>
    </row>
    <row r="322" spans="1:5" customFormat="1" x14ac:dyDescent="0.25">
      <c r="A322" s="91"/>
      <c r="B322" s="91"/>
      <c r="C322" s="91"/>
      <c r="D322" s="91"/>
      <c r="E322" s="91"/>
    </row>
    <row r="323" spans="1:5" customFormat="1" x14ac:dyDescent="0.25">
      <c r="A323" s="91"/>
      <c r="B323" s="91"/>
      <c r="C323" s="91"/>
      <c r="D323" s="91"/>
      <c r="E323" s="91"/>
    </row>
    <row r="324" spans="1:5" customFormat="1" x14ac:dyDescent="0.25">
      <c r="A324" s="91"/>
      <c r="B324" s="91"/>
      <c r="C324" s="91"/>
      <c r="D324" s="91"/>
      <c r="E324" s="91"/>
    </row>
    <row r="325" spans="1:5" customFormat="1" x14ac:dyDescent="0.25">
      <c r="A325" s="91"/>
      <c r="B325" s="91"/>
      <c r="C325" s="91"/>
      <c r="D325" s="91"/>
      <c r="E325" s="91"/>
    </row>
    <row r="326" spans="1:5" customFormat="1" x14ac:dyDescent="0.25">
      <c r="A326" s="91"/>
      <c r="B326" s="91"/>
      <c r="C326" s="91"/>
      <c r="D326" s="91"/>
      <c r="E326" s="91"/>
    </row>
    <row r="327" spans="1:5" customFormat="1" x14ac:dyDescent="0.25">
      <c r="A327" s="91"/>
      <c r="B327" s="91"/>
      <c r="C327" s="91"/>
      <c r="D327" s="91"/>
      <c r="E327" s="91"/>
    </row>
    <row r="328" spans="1:5" customFormat="1" x14ac:dyDescent="0.25">
      <c r="A328" s="91"/>
      <c r="B328" s="91"/>
      <c r="C328" s="91"/>
      <c r="D328" s="91"/>
      <c r="E328" s="91"/>
    </row>
    <row r="329" spans="1:5" customFormat="1" x14ac:dyDescent="0.25">
      <c r="A329" s="91"/>
      <c r="B329" s="91"/>
      <c r="C329" s="91"/>
      <c r="D329" s="91"/>
      <c r="E329" s="91"/>
    </row>
    <row r="330" spans="1:5" customFormat="1" x14ac:dyDescent="0.25">
      <c r="A330" s="91"/>
      <c r="B330" s="91"/>
      <c r="C330" s="91"/>
      <c r="D330" s="91"/>
      <c r="E330" s="91"/>
    </row>
    <row r="331" spans="1:5" customFormat="1" x14ac:dyDescent="0.25">
      <c r="A331" s="91"/>
      <c r="B331" s="91"/>
      <c r="C331" s="91"/>
      <c r="D331" s="91"/>
      <c r="E331" s="91"/>
    </row>
    <row r="332" spans="1:5" customFormat="1" x14ac:dyDescent="0.25">
      <c r="A332" s="91"/>
      <c r="B332" s="91"/>
      <c r="C332" s="91"/>
      <c r="D332" s="91"/>
      <c r="E332" s="91"/>
    </row>
    <row r="333" spans="1:5" customFormat="1" x14ac:dyDescent="0.25">
      <c r="A333" s="91"/>
      <c r="B333" s="91"/>
      <c r="C333" s="91"/>
      <c r="D333" s="91"/>
      <c r="E333" s="91"/>
    </row>
    <row r="334" spans="1:5" customFormat="1" x14ac:dyDescent="0.25">
      <c r="A334" s="91"/>
      <c r="B334" s="91"/>
      <c r="C334" s="91"/>
      <c r="D334" s="91"/>
      <c r="E334" s="91"/>
    </row>
    <row r="335" spans="1:5" customFormat="1" x14ac:dyDescent="0.25">
      <c r="A335" s="91"/>
      <c r="B335" s="91"/>
      <c r="C335" s="91"/>
      <c r="D335" s="91"/>
      <c r="E335" s="91"/>
    </row>
    <row r="336" spans="1:5" customFormat="1" x14ac:dyDescent="0.25">
      <c r="A336" s="91"/>
      <c r="B336" s="91"/>
      <c r="C336" s="91"/>
      <c r="D336" s="91"/>
      <c r="E336" s="91"/>
    </row>
    <row r="337" spans="1:5" customFormat="1" x14ac:dyDescent="0.25">
      <c r="A337" s="91"/>
      <c r="B337" s="91"/>
      <c r="C337" s="91"/>
      <c r="D337" s="91"/>
      <c r="E337" s="91"/>
    </row>
    <row r="338" spans="1:5" customFormat="1" x14ac:dyDescent="0.25">
      <c r="A338" s="91"/>
      <c r="B338" s="91"/>
      <c r="C338" s="91"/>
      <c r="D338" s="91"/>
      <c r="E338" s="91"/>
    </row>
    <row r="339" spans="1:5" customFormat="1" x14ac:dyDescent="0.25">
      <c r="A339" s="91"/>
      <c r="B339" s="91"/>
      <c r="C339" s="91"/>
      <c r="D339" s="91"/>
      <c r="E339" s="91"/>
    </row>
    <row r="340" spans="1:5" customFormat="1" x14ac:dyDescent="0.25">
      <c r="A340" s="91"/>
      <c r="B340" s="91"/>
      <c r="C340" s="91"/>
      <c r="D340" s="91"/>
      <c r="E340" s="91"/>
    </row>
    <row r="341" spans="1:5" customFormat="1" x14ac:dyDescent="0.25">
      <c r="A341" s="91"/>
      <c r="B341" s="91"/>
      <c r="C341" s="91"/>
      <c r="D341" s="91"/>
      <c r="E341" s="91"/>
    </row>
    <row r="342" spans="1:5" customFormat="1" x14ac:dyDescent="0.25">
      <c r="A342" s="91"/>
      <c r="B342" s="91"/>
      <c r="C342" s="91"/>
      <c r="D342" s="91"/>
      <c r="E342" s="91"/>
    </row>
    <row r="343" spans="1:5" customFormat="1" x14ac:dyDescent="0.25">
      <c r="A343" s="91"/>
      <c r="B343" s="91"/>
      <c r="C343" s="91"/>
      <c r="D343" s="91"/>
      <c r="E343" s="91"/>
    </row>
    <row r="344" spans="1:5" customFormat="1" x14ac:dyDescent="0.25">
      <c r="A344" s="91"/>
      <c r="B344" s="91"/>
      <c r="C344" s="91"/>
      <c r="D344" s="91"/>
      <c r="E344" s="91"/>
    </row>
    <row r="345" spans="1:5" customFormat="1" x14ac:dyDescent="0.25">
      <c r="A345" s="91"/>
      <c r="B345" s="91"/>
      <c r="C345" s="91"/>
      <c r="D345" s="91"/>
      <c r="E345" s="91"/>
    </row>
    <row r="346" spans="1:5" customFormat="1" x14ac:dyDescent="0.25">
      <c r="A346" s="91"/>
      <c r="B346" s="91"/>
      <c r="C346" s="91"/>
      <c r="D346" s="91"/>
      <c r="E346" s="91"/>
    </row>
    <row r="347" spans="1:5" customFormat="1" x14ac:dyDescent="0.25">
      <c r="A347" s="91"/>
      <c r="B347" s="91"/>
      <c r="C347" s="91"/>
      <c r="D347" s="91"/>
      <c r="E347" s="91"/>
    </row>
    <row r="348" spans="1:5" customFormat="1" x14ac:dyDescent="0.25">
      <c r="A348" s="91"/>
      <c r="B348" s="91"/>
      <c r="C348" s="91"/>
      <c r="D348" s="91"/>
      <c r="E348" s="91"/>
    </row>
    <row r="349" spans="1:5" customFormat="1" x14ac:dyDescent="0.25">
      <c r="A349" s="91"/>
      <c r="B349" s="91"/>
      <c r="C349" s="91"/>
      <c r="D349" s="91"/>
      <c r="E349" s="91"/>
    </row>
    <row r="350" spans="1:5" customFormat="1" x14ac:dyDescent="0.25">
      <c r="A350" s="91"/>
      <c r="B350" s="91"/>
      <c r="C350" s="91"/>
      <c r="D350" s="91"/>
      <c r="E350" s="91"/>
    </row>
    <row r="351" spans="1:5" customFormat="1" x14ac:dyDescent="0.25">
      <c r="A351" s="91"/>
      <c r="B351" s="91"/>
      <c r="C351" s="91"/>
      <c r="D351" s="91"/>
      <c r="E351" s="91"/>
    </row>
    <row r="352" spans="1:5" customFormat="1" x14ac:dyDescent="0.25">
      <c r="A352" s="91"/>
      <c r="B352" s="91"/>
      <c r="C352" s="91"/>
      <c r="D352" s="91"/>
      <c r="E352" s="91"/>
    </row>
    <row r="353" spans="1:5" customFormat="1" x14ac:dyDescent="0.25">
      <c r="A353" s="91"/>
      <c r="B353" s="91"/>
      <c r="C353" s="91"/>
      <c r="D353" s="91"/>
      <c r="E353" s="91"/>
    </row>
    <row r="354" spans="1:5" customFormat="1" x14ac:dyDescent="0.25">
      <c r="A354" s="91"/>
      <c r="B354" s="91"/>
      <c r="C354" s="91"/>
      <c r="D354" s="91"/>
      <c r="E354" s="91"/>
    </row>
    <row r="355" spans="1:5" customFormat="1" x14ac:dyDescent="0.25">
      <c r="A355" s="91"/>
      <c r="B355" s="91"/>
      <c r="C355" s="91"/>
      <c r="D355" s="91"/>
      <c r="E355" s="91"/>
    </row>
    <row r="356" spans="1:5" customFormat="1" x14ac:dyDescent="0.25">
      <c r="A356" s="91"/>
      <c r="B356" s="91"/>
      <c r="C356" s="91"/>
      <c r="D356" s="91"/>
      <c r="E356" s="91"/>
    </row>
    <row r="357" spans="1:5" customFormat="1" x14ac:dyDescent="0.25">
      <c r="A357" s="91"/>
      <c r="B357" s="91"/>
      <c r="C357" s="91"/>
      <c r="D357" s="91"/>
      <c r="E357" s="91"/>
    </row>
    <row r="358" spans="1:5" customFormat="1" x14ac:dyDescent="0.25">
      <c r="A358" s="91"/>
      <c r="B358" s="91"/>
      <c r="C358" s="91"/>
      <c r="D358" s="91"/>
      <c r="E358" s="91"/>
    </row>
    <row r="359" spans="1:5" customFormat="1" x14ac:dyDescent="0.25">
      <c r="A359" s="91"/>
      <c r="B359" s="91"/>
      <c r="C359" s="91"/>
      <c r="D359" s="91"/>
      <c r="E359" s="91"/>
    </row>
    <row r="360" spans="1:5" customFormat="1" x14ac:dyDescent="0.25">
      <c r="A360" s="91"/>
      <c r="B360" s="91"/>
      <c r="C360" s="91"/>
      <c r="D360" s="91"/>
      <c r="E360" s="91"/>
    </row>
    <row r="361" spans="1:5" customFormat="1" x14ac:dyDescent="0.25">
      <c r="A361" s="91"/>
      <c r="B361" s="91"/>
      <c r="C361" s="91"/>
      <c r="D361" s="91"/>
      <c r="E361" s="91"/>
    </row>
    <row r="362" spans="1:5" customFormat="1" x14ac:dyDescent="0.25">
      <c r="A362" s="91"/>
      <c r="B362" s="91"/>
      <c r="C362" s="91"/>
      <c r="D362" s="91"/>
      <c r="E362" s="91"/>
    </row>
    <row r="363" spans="1:5" customFormat="1" x14ac:dyDescent="0.25">
      <c r="A363" s="91"/>
      <c r="B363" s="91"/>
      <c r="C363" s="91"/>
      <c r="D363" s="91"/>
      <c r="E363" s="91"/>
    </row>
    <row r="364" spans="1:5" customFormat="1" x14ac:dyDescent="0.25">
      <c r="A364" s="91"/>
      <c r="B364" s="91"/>
      <c r="C364" s="91"/>
      <c r="D364" s="91"/>
      <c r="E364" s="91"/>
    </row>
    <row r="365" spans="1:5" customFormat="1" x14ac:dyDescent="0.25">
      <c r="A365" s="91"/>
      <c r="B365" s="91"/>
      <c r="C365" s="91"/>
      <c r="D365" s="91"/>
      <c r="E365" s="91"/>
    </row>
    <row r="366" spans="1:5" customFormat="1" x14ac:dyDescent="0.25">
      <c r="A366" s="91"/>
      <c r="B366" s="91"/>
      <c r="C366" s="91"/>
      <c r="D366" s="91"/>
      <c r="E366" s="91"/>
    </row>
    <row r="367" spans="1:5" customFormat="1" x14ac:dyDescent="0.25">
      <c r="A367" s="91"/>
      <c r="B367" s="91"/>
      <c r="C367" s="91"/>
      <c r="D367" s="91"/>
      <c r="E367" s="91"/>
    </row>
    <row r="368" spans="1:5" customFormat="1" x14ac:dyDescent="0.25">
      <c r="A368" s="91"/>
      <c r="B368" s="91"/>
      <c r="C368" s="91"/>
      <c r="D368" s="91"/>
      <c r="E368" s="91"/>
    </row>
    <row r="369" spans="1:5" customFormat="1" x14ac:dyDescent="0.25">
      <c r="A369" s="91"/>
      <c r="B369" s="91"/>
      <c r="C369" s="91"/>
      <c r="D369" s="91"/>
      <c r="E369" s="91"/>
    </row>
    <row r="370" spans="1:5" customFormat="1" x14ac:dyDescent="0.25">
      <c r="A370" s="91"/>
      <c r="B370" s="91"/>
      <c r="C370" s="91"/>
      <c r="D370" s="91"/>
      <c r="E370" s="91"/>
    </row>
    <row r="371" spans="1:5" customFormat="1" x14ac:dyDescent="0.25">
      <c r="A371" s="91"/>
      <c r="B371" s="91"/>
      <c r="C371" s="91"/>
      <c r="D371" s="91"/>
      <c r="E371" s="91"/>
    </row>
    <row r="372" spans="1:5" customFormat="1" x14ac:dyDescent="0.25">
      <c r="A372" s="91"/>
      <c r="B372" s="91"/>
      <c r="C372" s="91"/>
      <c r="D372" s="91"/>
      <c r="E372" s="91"/>
    </row>
    <row r="373" spans="1:5" customFormat="1" x14ac:dyDescent="0.25">
      <c r="A373" s="91"/>
      <c r="B373" s="91"/>
      <c r="C373" s="91"/>
      <c r="D373" s="91"/>
      <c r="E373" s="91"/>
    </row>
    <row r="374" spans="1:5" customFormat="1" x14ac:dyDescent="0.25">
      <c r="A374" s="91"/>
      <c r="B374" s="91"/>
      <c r="C374" s="91"/>
      <c r="D374" s="91"/>
      <c r="E374" s="91"/>
    </row>
    <row r="375" spans="1:5" customFormat="1" x14ac:dyDescent="0.25">
      <c r="A375" s="91"/>
      <c r="B375" s="91"/>
      <c r="C375" s="91"/>
      <c r="D375" s="91"/>
      <c r="E375" s="91"/>
    </row>
    <row r="376" spans="1:5" customFormat="1" x14ac:dyDescent="0.25">
      <c r="A376" s="91"/>
      <c r="B376" s="91"/>
      <c r="C376" s="91"/>
      <c r="D376" s="91"/>
      <c r="E376" s="91"/>
    </row>
    <row r="377" spans="1:5" customFormat="1" x14ac:dyDescent="0.25">
      <c r="A377" s="91"/>
      <c r="B377" s="91"/>
      <c r="C377" s="91"/>
      <c r="D377" s="91"/>
      <c r="E377" s="91"/>
    </row>
    <row r="378" spans="1:5" customFormat="1" x14ac:dyDescent="0.25">
      <c r="A378" s="91"/>
      <c r="B378" s="91"/>
      <c r="C378" s="91"/>
      <c r="D378" s="91"/>
      <c r="E378" s="91"/>
    </row>
    <row r="379" spans="1:5" customFormat="1" x14ac:dyDescent="0.25">
      <c r="A379" s="91"/>
      <c r="B379" s="91"/>
      <c r="C379" s="91"/>
      <c r="D379" s="91"/>
      <c r="E379" s="91"/>
    </row>
    <row r="380" spans="1:5" customFormat="1" x14ac:dyDescent="0.25">
      <c r="A380" s="91"/>
      <c r="B380" s="91"/>
      <c r="C380" s="91"/>
      <c r="D380" s="91"/>
      <c r="E380" s="91"/>
    </row>
    <row r="381" spans="1:5" customFormat="1" x14ac:dyDescent="0.25">
      <c r="A381" s="91"/>
      <c r="B381" s="91"/>
      <c r="C381" s="91"/>
      <c r="D381" s="91"/>
      <c r="E381" s="91"/>
    </row>
    <row r="382" spans="1:5" customFormat="1" x14ac:dyDescent="0.25">
      <c r="A382" s="91"/>
      <c r="B382" s="91"/>
      <c r="C382" s="91"/>
      <c r="D382" s="91"/>
      <c r="E382" s="91"/>
    </row>
    <row r="383" spans="1:5" customFormat="1" x14ac:dyDescent="0.25">
      <c r="A383" s="91"/>
      <c r="B383" s="91"/>
      <c r="C383" s="91"/>
      <c r="D383" s="91"/>
      <c r="E383" s="91"/>
    </row>
    <row r="384" spans="1:5" customFormat="1" x14ac:dyDescent="0.25">
      <c r="A384" s="91"/>
      <c r="B384" s="91"/>
      <c r="C384" s="91"/>
      <c r="D384" s="91"/>
      <c r="E384" s="91"/>
    </row>
    <row r="385" spans="1:5" customFormat="1" x14ac:dyDescent="0.25">
      <c r="A385" s="91"/>
      <c r="B385" s="91"/>
      <c r="C385" s="91"/>
      <c r="D385" s="91"/>
      <c r="E385" s="91"/>
    </row>
    <row r="386" spans="1:5" customFormat="1" x14ac:dyDescent="0.25">
      <c r="A386" s="91"/>
      <c r="B386" s="91"/>
      <c r="C386" s="91"/>
      <c r="D386" s="91"/>
      <c r="E386" s="91"/>
    </row>
    <row r="387" spans="1:5" customFormat="1" x14ac:dyDescent="0.25">
      <c r="A387" s="91"/>
      <c r="B387" s="91"/>
      <c r="C387" s="91"/>
      <c r="D387" s="91"/>
      <c r="E387" s="91"/>
    </row>
    <row r="388" spans="1:5" customFormat="1" x14ac:dyDescent="0.25">
      <c r="A388" s="91"/>
      <c r="B388" s="91"/>
      <c r="C388" s="91"/>
      <c r="D388" s="91"/>
      <c r="E388" s="91"/>
    </row>
    <row r="389" spans="1:5" customFormat="1" x14ac:dyDescent="0.25">
      <c r="A389" s="91"/>
      <c r="B389" s="91"/>
      <c r="C389" s="91"/>
      <c r="D389" s="91"/>
      <c r="E389" s="91"/>
    </row>
    <row r="390" spans="1:5" customFormat="1" x14ac:dyDescent="0.25">
      <c r="A390" s="91"/>
      <c r="B390" s="91"/>
      <c r="C390" s="91"/>
      <c r="D390" s="91"/>
      <c r="E390" s="91"/>
    </row>
    <row r="391" spans="1:5" customFormat="1" x14ac:dyDescent="0.25">
      <c r="A391" s="91"/>
      <c r="B391" s="91"/>
      <c r="C391" s="91"/>
      <c r="D391" s="91"/>
      <c r="E391" s="91"/>
    </row>
    <row r="392" spans="1:5" customFormat="1" x14ac:dyDescent="0.25">
      <c r="A392" s="91"/>
      <c r="B392" s="91"/>
      <c r="C392" s="91"/>
      <c r="D392" s="91"/>
      <c r="E392" s="91"/>
    </row>
    <row r="393" spans="1:5" customFormat="1" x14ac:dyDescent="0.25">
      <c r="A393" s="91"/>
      <c r="B393" s="91"/>
      <c r="C393" s="91"/>
      <c r="D393" s="91"/>
      <c r="E393" s="91"/>
    </row>
    <row r="394" spans="1:5" customFormat="1" x14ac:dyDescent="0.25">
      <c r="A394" s="91"/>
      <c r="B394" s="91"/>
      <c r="C394" s="91"/>
      <c r="D394" s="91"/>
      <c r="E394" s="91"/>
    </row>
    <row r="395" spans="1:5" customFormat="1" x14ac:dyDescent="0.25">
      <c r="A395" s="91"/>
      <c r="B395" s="91"/>
      <c r="C395" s="91"/>
      <c r="D395" s="91"/>
      <c r="E395" s="91"/>
    </row>
    <row r="396" spans="1:5" customFormat="1" x14ac:dyDescent="0.25">
      <c r="A396" s="91"/>
      <c r="B396" s="91"/>
      <c r="C396" s="91"/>
      <c r="D396" s="91"/>
      <c r="E396" s="91"/>
    </row>
    <row r="397" spans="1:5" customFormat="1" x14ac:dyDescent="0.25">
      <c r="A397" s="91"/>
      <c r="B397" s="91"/>
      <c r="C397" s="91"/>
      <c r="D397" s="91"/>
      <c r="E397" s="91"/>
    </row>
    <row r="398" spans="1:5" customFormat="1" x14ac:dyDescent="0.25">
      <c r="A398" s="91"/>
      <c r="B398" s="91"/>
      <c r="C398" s="91"/>
      <c r="D398" s="91"/>
      <c r="E398" s="91"/>
    </row>
    <row r="399" spans="1:5" customFormat="1" x14ac:dyDescent="0.25">
      <c r="A399" s="91"/>
      <c r="B399" s="91"/>
      <c r="C399" s="91"/>
      <c r="D399" s="91"/>
      <c r="E399" s="91"/>
    </row>
    <row r="400" spans="1:5" customFormat="1" x14ac:dyDescent="0.25">
      <c r="A400" s="91"/>
      <c r="B400" s="91"/>
      <c r="C400" s="91"/>
      <c r="D400" s="91"/>
      <c r="E400" s="91"/>
    </row>
    <row r="401" spans="1:5" customFormat="1" x14ac:dyDescent="0.25">
      <c r="A401" s="91"/>
      <c r="B401" s="91"/>
      <c r="C401" s="91"/>
      <c r="D401" s="91"/>
      <c r="E401" s="91"/>
    </row>
    <row r="402" spans="1:5" customFormat="1" x14ac:dyDescent="0.25">
      <c r="A402" s="91"/>
      <c r="B402" s="91"/>
      <c r="C402" s="91"/>
      <c r="D402" s="91"/>
      <c r="E402" s="91"/>
    </row>
    <row r="403" spans="1:5" customFormat="1" x14ac:dyDescent="0.25">
      <c r="A403" s="91"/>
      <c r="B403" s="91"/>
      <c r="C403" s="91"/>
      <c r="D403" s="91"/>
      <c r="E403" s="91"/>
    </row>
    <row r="404" spans="1:5" customFormat="1" x14ac:dyDescent="0.25">
      <c r="A404" s="91"/>
      <c r="B404" s="91"/>
      <c r="C404" s="91"/>
      <c r="D404" s="91"/>
      <c r="E404" s="91"/>
    </row>
    <row r="405" spans="1:5" customFormat="1" x14ac:dyDescent="0.25">
      <c r="A405" s="91"/>
      <c r="B405" s="91"/>
      <c r="C405" s="91"/>
      <c r="D405" s="91"/>
      <c r="E405" s="91"/>
    </row>
    <row r="406" spans="1:5" customFormat="1" x14ac:dyDescent="0.25">
      <c r="A406" s="91"/>
      <c r="B406" s="91"/>
      <c r="C406" s="91"/>
      <c r="D406" s="91"/>
      <c r="E406" s="91"/>
    </row>
    <row r="407" spans="1:5" customFormat="1" x14ac:dyDescent="0.25">
      <c r="A407" s="91"/>
      <c r="B407" s="91"/>
      <c r="C407" s="91"/>
      <c r="D407" s="91"/>
      <c r="E407" s="91"/>
    </row>
    <row r="408" spans="1:5" customFormat="1" x14ac:dyDescent="0.25">
      <c r="A408" s="91"/>
      <c r="B408" s="91"/>
      <c r="C408" s="91"/>
      <c r="D408" s="91"/>
      <c r="E408" s="91"/>
    </row>
    <row r="409" spans="1:5" customFormat="1" x14ac:dyDescent="0.25">
      <c r="A409" s="91"/>
      <c r="B409" s="91"/>
      <c r="C409" s="91"/>
      <c r="D409" s="91"/>
      <c r="E409" s="91"/>
    </row>
    <row r="410" spans="1:5" customFormat="1" x14ac:dyDescent="0.25">
      <c r="A410" s="91"/>
      <c r="B410" s="91"/>
      <c r="C410" s="91"/>
      <c r="D410" s="91"/>
      <c r="E410" s="91"/>
    </row>
    <row r="411" spans="1:5" customFormat="1" x14ac:dyDescent="0.25">
      <c r="A411" s="91"/>
      <c r="B411" s="91"/>
      <c r="C411" s="91"/>
      <c r="D411" s="91"/>
      <c r="E411" s="91"/>
    </row>
    <row r="412" spans="1:5" customFormat="1" x14ac:dyDescent="0.25">
      <c r="A412" s="91"/>
      <c r="B412" s="91"/>
      <c r="C412" s="91"/>
      <c r="D412" s="91"/>
      <c r="E412" s="91"/>
    </row>
    <row r="413" spans="1:5" customFormat="1" x14ac:dyDescent="0.25">
      <c r="A413" s="91"/>
      <c r="B413" s="91"/>
      <c r="C413" s="91"/>
      <c r="D413" s="91"/>
      <c r="E413" s="91"/>
    </row>
    <row r="414" spans="1:5" customFormat="1" x14ac:dyDescent="0.25">
      <c r="A414" s="91"/>
      <c r="B414" s="91"/>
      <c r="C414" s="91"/>
      <c r="D414" s="91"/>
      <c r="E414" s="91"/>
    </row>
    <row r="415" spans="1:5" customFormat="1" x14ac:dyDescent="0.25">
      <c r="A415" s="91"/>
      <c r="B415" s="91"/>
      <c r="C415" s="91"/>
      <c r="D415" s="91"/>
      <c r="E415" s="91"/>
    </row>
    <row r="416" spans="1:5" customFormat="1" x14ac:dyDescent="0.25">
      <c r="A416" s="91"/>
      <c r="B416" s="91"/>
      <c r="C416" s="91"/>
      <c r="D416" s="91"/>
      <c r="E416" s="91"/>
    </row>
    <row r="417" spans="1:5" customFormat="1" x14ac:dyDescent="0.25">
      <c r="A417" s="91"/>
      <c r="B417" s="91"/>
      <c r="C417" s="91"/>
      <c r="D417" s="91"/>
      <c r="E417" s="91"/>
    </row>
    <row r="418" spans="1:5" customFormat="1" x14ac:dyDescent="0.25">
      <c r="A418" s="91"/>
      <c r="B418" s="91"/>
      <c r="C418" s="91"/>
      <c r="D418" s="91"/>
      <c r="E418" s="91"/>
    </row>
    <row r="419" spans="1:5" customFormat="1" x14ac:dyDescent="0.25">
      <c r="A419" s="91"/>
      <c r="B419" s="91"/>
      <c r="C419" s="91"/>
      <c r="D419" s="91"/>
      <c r="E419" s="91"/>
    </row>
    <row r="420" spans="1:5" customFormat="1" x14ac:dyDescent="0.25">
      <c r="A420" s="91"/>
      <c r="B420" s="91"/>
      <c r="C420" s="91"/>
      <c r="D420" s="91"/>
      <c r="E420" s="91"/>
    </row>
    <row r="421" spans="1:5" customFormat="1" x14ac:dyDescent="0.25">
      <c r="A421" s="91"/>
      <c r="B421" s="91"/>
      <c r="C421" s="91"/>
      <c r="D421" s="91"/>
      <c r="E421" s="91"/>
    </row>
    <row r="422" spans="1:5" customFormat="1" x14ac:dyDescent="0.25">
      <c r="A422" s="91"/>
      <c r="B422" s="91"/>
      <c r="C422" s="91"/>
      <c r="D422" s="91"/>
      <c r="E422" s="91"/>
    </row>
    <row r="423" spans="1:5" customFormat="1" x14ac:dyDescent="0.25">
      <c r="A423" s="91"/>
      <c r="B423" s="91"/>
      <c r="C423" s="91"/>
      <c r="D423" s="91"/>
      <c r="E423" s="91"/>
    </row>
    <row r="424" spans="1:5" customFormat="1" x14ac:dyDescent="0.25">
      <c r="A424" s="91"/>
      <c r="B424" s="91"/>
      <c r="C424" s="91"/>
      <c r="D424" s="91"/>
      <c r="E424" s="91"/>
    </row>
    <row r="425" spans="1:5" customFormat="1" x14ac:dyDescent="0.25">
      <c r="A425" s="91"/>
      <c r="B425" s="91"/>
      <c r="C425" s="91"/>
      <c r="D425" s="91"/>
      <c r="E425" s="91"/>
    </row>
    <row r="426" spans="1:5" customFormat="1" x14ac:dyDescent="0.25">
      <c r="A426" s="91"/>
      <c r="B426" s="91"/>
      <c r="C426" s="91"/>
      <c r="D426" s="91"/>
      <c r="E426" s="91"/>
    </row>
    <row r="427" spans="1:5" customFormat="1" x14ac:dyDescent="0.25">
      <c r="A427" s="91"/>
      <c r="B427" s="91"/>
      <c r="C427" s="91"/>
      <c r="D427" s="91"/>
      <c r="E427" s="91"/>
    </row>
    <row r="428" spans="1:5" customFormat="1" x14ac:dyDescent="0.25">
      <c r="A428" s="91"/>
      <c r="B428" s="91"/>
      <c r="C428" s="91"/>
      <c r="D428" s="91"/>
      <c r="E428" s="91"/>
    </row>
    <row r="429" spans="1:5" customFormat="1" x14ac:dyDescent="0.25">
      <c r="A429" s="91"/>
      <c r="B429" s="91"/>
      <c r="C429" s="91"/>
      <c r="D429" s="91"/>
      <c r="E429" s="91"/>
    </row>
    <row r="430" spans="1:5" customFormat="1" x14ac:dyDescent="0.25">
      <c r="A430" s="91"/>
      <c r="B430" s="91"/>
      <c r="C430" s="91"/>
      <c r="D430" s="91"/>
      <c r="E430" s="91"/>
    </row>
    <row r="431" spans="1:5" customFormat="1" x14ac:dyDescent="0.25">
      <c r="A431" s="91"/>
      <c r="B431" s="91"/>
      <c r="C431" s="91"/>
      <c r="D431" s="91"/>
      <c r="E431" s="91"/>
    </row>
    <row r="432" spans="1:5" customFormat="1" x14ac:dyDescent="0.25">
      <c r="A432" s="91"/>
      <c r="B432" s="91"/>
      <c r="C432" s="91"/>
      <c r="D432" s="91"/>
      <c r="E432" s="91"/>
    </row>
    <row r="433" spans="1:5" customFormat="1" x14ac:dyDescent="0.25">
      <c r="A433" s="91"/>
      <c r="B433" s="91"/>
      <c r="C433" s="91"/>
      <c r="D433" s="91"/>
      <c r="E433" s="91"/>
    </row>
    <row r="434" spans="1:5" customFormat="1" x14ac:dyDescent="0.25">
      <c r="A434" s="91"/>
      <c r="B434" s="91"/>
      <c r="C434" s="91"/>
      <c r="D434" s="91"/>
      <c r="E434" s="91"/>
    </row>
    <row r="435" spans="1:5" customFormat="1" x14ac:dyDescent="0.25">
      <c r="A435" s="91"/>
      <c r="B435" s="91"/>
      <c r="C435" s="91"/>
      <c r="D435" s="91"/>
      <c r="E435" s="91"/>
    </row>
    <row r="436" spans="1:5" customFormat="1" x14ac:dyDescent="0.25">
      <c r="A436" s="91"/>
      <c r="B436" s="91"/>
      <c r="C436" s="91"/>
      <c r="D436" s="91"/>
      <c r="E436" s="91"/>
    </row>
    <row r="437" spans="1:5" customFormat="1" x14ac:dyDescent="0.25">
      <c r="A437" s="91"/>
      <c r="B437" s="91"/>
      <c r="C437" s="91"/>
      <c r="D437" s="91"/>
      <c r="E437" s="91"/>
    </row>
    <row r="438" spans="1:5" customFormat="1" x14ac:dyDescent="0.25">
      <c r="A438" s="91"/>
      <c r="B438" s="91"/>
      <c r="C438" s="91"/>
      <c r="D438" s="91"/>
      <c r="E438" s="91"/>
    </row>
    <row r="439" spans="1:5" customFormat="1" x14ac:dyDescent="0.25">
      <c r="A439" s="91"/>
      <c r="B439" s="91"/>
      <c r="C439" s="91"/>
      <c r="D439" s="91"/>
      <c r="E439" s="91"/>
    </row>
    <row r="440" spans="1:5" customFormat="1" x14ac:dyDescent="0.25">
      <c r="A440" s="91"/>
      <c r="B440" s="91"/>
      <c r="C440" s="91"/>
      <c r="D440" s="91"/>
      <c r="E440" s="91"/>
    </row>
    <row r="441" spans="1:5" customFormat="1" x14ac:dyDescent="0.25">
      <c r="A441" s="91"/>
      <c r="B441" s="91"/>
      <c r="C441" s="91"/>
      <c r="D441" s="91"/>
      <c r="E441" s="91"/>
    </row>
    <row r="442" spans="1:5" customFormat="1" x14ac:dyDescent="0.25">
      <c r="A442" s="91"/>
      <c r="B442" s="91"/>
      <c r="C442" s="91"/>
      <c r="D442" s="91"/>
      <c r="E442" s="91"/>
    </row>
    <row r="443" spans="1:5" customFormat="1" x14ac:dyDescent="0.25">
      <c r="A443" s="91"/>
      <c r="B443" s="91"/>
      <c r="C443" s="91"/>
      <c r="D443" s="91"/>
      <c r="E443" s="91"/>
    </row>
    <row r="444" spans="1:5" customFormat="1" x14ac:dyDescent="0.25">
      <c r="A444" s="91"/>
      <c r="B444" s="91"/>
      <c r="C444" s="91"/>
      <c r="D444" s="91"/>
      <c r="E444" s="91"/>
    </row>
    <row r="445" spans="1:5" customFormat="1" x14ac:dyDescent="0.25">
      <c r="A445" s="91"/>
      <c r="B445" s="91"/>
      <c r="C445" s="91"/>
      <c r="D445" s="91"/>
      <c r="E445" s="91"/>
    </row>
    <row r="446" spans="1:5" customFormat="1" x14ac:dyDescent="0.25">
      <c r="A446" s="91"/>
      <c r="B446" s="91"/>
      <c r="C446" s="91"/>
      <c r="D446" s="91"/>
      <c r="E446" s="91"/>
    </row>
    <row r="447" spans="1:5" customFormat="1" x14ac:dyDescent="0.25">
      <c r="A447" s="91"/>
      <c r="B447" s="91"/>
      <c r="C447" s="91"/>
      <c r="D447" s="91"/>
      <c r="E447" s="91"/>
    </row>
    <row r="448" spans="1:5" customFormat="1" x14ac:dyDescent="0.25">
      <c r="A448" s="91"/>
      <c r="B448" s="91"/>
      <c r="C448" s="91"/>
      <c r="D448" s="91"/>
      <c r="E448" s="91"/>
    </row>
    <row r="449" spans="1:5" customFormat="1" x14ac:dyDescent="0.25">
      <c r="A449" s="91"/>
      <c r="B449" s="91"/>
      <c r="C449" s="91"/>
      <c r="D449" s="91"/>
      <c r="E449" s="91"/>
    </row>
    <row r="450" spans="1:5" customFormat="1" x14ac:dyDescent="0.25">
      <c r="A450" s="91"/>
      <c r="B450" s="91"/>
      <c r="C450" s="91"/>
      <c r="D450" s="91"/>
      <c r="E450" s="91"/>
    </row>
    <row r="451" spans="1:5" customFormat="1" x14ac:dyDescent="0.25">
      <c r="A451" s="91"/>
      <c r="B451" s="91"/>
      <c r="C451" s="91"/>
      <c r="D451" s="91"/>
      <c r="E451" s="91"/>
    </row>
    <row r="452" spans="1:5" customFormat="1" x14ac:dyDescent="0.25">
      <c r="A452" s="91"/>
      <c r="B452" s="91"/>
      <c r="C452" s="91"/>
      <c r="D452" s="91"/>
      <c r="E452" s="91"/>
    </row>
    <row r="453" spans="1:5" customFormat="1" x14ac:dyDescent="0.25">
      <c r="A453" s="91"/>
      <c r="B453" s="91"/>
      <c r="C453" s="91"/>
      <c r="D453" s="91"/>
      <c r="E453" s="91"/>
    </row>
    <row r="454" spans="1:5" customFormat="1" x14ac:dyDescent="0.25">
      <c r="A454" s="91"/>
      <c r="B454" s="91"/>
      <c r="C454" s="91"/>
      <c r="D454" s="91"/>
      <c r="E454" s="91"/>
    </row>
    <row r="455" spans="1:5" customFormat="1" x14ac:dyDescent="0.25">
      <c r="A455" s="91"/>
      <c r="B455" s="91"/>
      <c r="C455" s="91"/>
      <c r="D455" s="91"/>
      <c r="E455" s="91"/>
    </row>
    <row r="456" spans="1:5" customFormat="1" x14ac:dyDescent="0.25">
      <c r="A456" s="91"/>
      <c r="B456" s="91"/>
      <c r="C456" s="91"/>
      <c r="D456" s="91"/>
      <c r="E456" s="91"/>
    </row>
    <row r="457" spans="1:5" customFormat="1" x14ac:dyDescent="0.25">
      <c r="A457" s="91"/>
      <c r="B457" s="91"/>
      <c r="C457" s="91"/>
      <c r="D457" s="91"/>
      <c r="E457" s="91"/>
    </row>
    <row r="458" spans="1:5" customFormat="1" x14ac:dyDescent="0.25">
      <c r="A458" s="91"/>
      <c r="B458" s="91"/>
      <c r="C458" s="91"/>
      <c r="D458" s="91"/>
      <c r="E458" s="91"/>
    </row>
    <row r="459" spans="1:5" customFormat="1" x14ac:dyDescent="0.25">
      <c r="A459" s="91"/>
      <c r="B459" s="91"/>
      <c r="C459" s="91"/>
      <c r="D459" s="91"/>
      <c r="E459" s="91"/>
    </row>
    <row r="460" spans="1:5" customFormat="1" x14ac:dyDescent="0.25">
      <c r="A460" s="91"/>
      <c r="B460" s="91"/>
      <c r="C460" s="91"/>
      <c r="D460" s="91"/>
      <c r="E460" s="91"/>
    </row>
    <row r="461" spans="1:5" customFormat="1" x14ac:dyDescent="0.25">
      <c r="A461" s="91"/>
      <c r="B461" s="91"/>
      <c r="C461" s="91"/>
      <c r="D461" s="91"/>
      <c r="E461" s="91"/>
    </row>
    <row r="462" spans="1:5" customFormat="1" x14ac:dyDescent="0.25">
      <c r="A462" s="91"/>
      <c r="B462" s="91"/>
      <c r="C462" s="91"/>
      <c r="D462" s="91"/>
      <c r="E462" s="91"/>
    </row>
    <row r="463" spans="1:5" customFormat="1" x14ac:dyDescent="0.25">
      <c r="A463" s="91"/>
      <c r="B463" s="91"/>
      <c r="C463" s="91"/>
      <c r="D463" s="91"/>
      <c r="E463" s="91"/>
    </row>
    <row r="464" spans="1:5" customFormat="1" x14ac:dyDescent="0.25">
      <c r="A464" s="91"/>
      <c r="B464" s="91"/>
      <c r="C464" s="91"/>
      <c r="D464" s="91"/>
      <c r="E464" s="91"/>
    </row>
    <row r="465" spans="1:5" customFormat="1" x14ac:dyDescent="0.25">
      <c r="A465" s="91"/>
      <c r="B465" s="91"/>
      <c r="C465" s="91"/>
      <c r="D465" s="91"/>
      <c r="E465" s="91"/>
    </row>
    <row r="466" spans="1:5" customFormat="1" x14ac:dyDescent="0.25">
      <c r="A466" s="91"/>
      <c r="B466" s="91"/>
      <c r="C466" s="91"/>
      <c r="D466" s="91"/>
      <c r="E466" s="91"/>
    </row>
    <row r="467" spans="1:5" customFormat="1" x14ac:dyDescent="0.25">
      <c r="A467" s="91"/>
      <c r="B467" s="91"/>
      <c r="C467" s="91"/>
      <c r="D467" s="91"/>
      <c r="E467" s="91"/>
    </row>
    <row r="468" spans="1:5" customFormat="1" x14ac:dyDescent="0.25">
      <c r="A468" s="91"/>
      <c r="B468" s="91"/>
      <c r="C468" s="91"/>
      <c r="D468" s="91"/>
      <c r="E468" s="91"/>
    </row>
    <row r="469" spans="1:5" customFormat="1" x14ac:dyDescent="0.25">
      <c r="A469" s="91"/>
      <c r="B469" s="91"/>
      <c r="C469" s="91"/>
      <c r="D469" s="91"/>
      <c r="E469" s="91"/>
    </row>
    <row r="470" spans="1:5" customFormat="1" x14ac:dyDescent="0.25">
      <c r="A470" s="91"/>
      <c r="B470" s="91"/>
      <c r="C470" s="91"/>
      <c r="D470" s="91"/>
      <c r="E470" s="91"/>
    </row>
    <row r="471" spans="1:5" customFormat="1" x14ac:dyDescent="0.25">
      <c r="A471" s="91"/>
      <c r="B471" s="91"/>
      <c r="C471" s="91"/>
      <c r="D471" s="91"/>
      <c r="E471" s="91"/>
    </row>
    <row r="472" spans="1:5" customFormat="1" x14ac:dyDescent="0.25">
      <c r="A472" s="91"/>
      <c r="B472" s="91"/>
      <c r="C472" s="91"/>
      <c r="D472" s="91"/>
      <c r="E472" s="91"/>
    </row>
    <row r="473" spans="1:5" customFormat="1" x14ac:dyDescent="0.25">
      <c r="A473" s="91"/>
      <c r="B473" s="91"/>
      <c r="C473" s="91"/>
      <c r="D473" s="91"/>
      <c r="E473" s="91"/>
    </row>
    <row r="474" spans="1:5" customFormat="1" x14ac:dyDescent="0.25">
      <c r="A474" s="91"/>
      <c r="B474" s="91"/>
      <c r="C474" s="91"/>
      <c r="D474" s="91"/>
      <c r="E474" s="91"/>
    </row>
    <row r="475" spans="1:5" customFormat="1" x14ac:dyDescent="0.25">
      <c r="A475" s="91"/>
      <c r="B475" s="91"/>
      <c r="C475" s="91"/>
      <c r="D475" s="91"/>
      <c r="E475" s="91"/>
    </row>
    <row r="476" spans="1:5" customFormat="1" x14ac:dyDescent="0.25">
      <c r="A476" s="91"/>
      <c r="B476" s="91"/>
      <c r="C476" s="91"/>
      <c r="D476" s="91"/>
      <c r="E476" s="91"/>
    </row>
    <row r="477" spans="1:5" customFormat="1" x14ac:dyDescent="0.25">
      <c r="A477" s="91"/>
      <c r="B477" s="91"/>
      <c r="C477" s="91"/>
      <c r="D477" s="91"/>
      <c r="E477" s="91"/>
    </row>
    <row r="478" spans="1:5" customFormat="1" x14ac:dyDescent="0.25">
      <c r="A478" s="91"/>
      <c r="B478" s="91"/>
      <c r="C478" s="91"/>
      <c r="D478" s="91"/>
      <c r="E478" s="91"/>
    </row>
    <row r="479" spans="1:5" customFormat="1" x14ac:dyDescent="0.25">
      <c r="A479" s="91"/>
      <c r="B479" s="91"/>
      <c r="C479" s="91"/>
      <c r="D479" s="91"/>
      <c r="E479" s="91"/>
    </row>
    <row r="480" spans="1:5" customFormat="1" x14ac:dyDescent="0.25">
      <c r="A480" s="91"/>
      <c r="B480" s="91"/>
      <c r="C480" s="91"/>
      <c r="D480" s="91"/>
      <c r="E480" s="91"/>
    </row>
    <row r="481" spans="1:5" customFormat="1" x14ac:dyDescent="0.25">
      <c r="A481" s="91"/>
      <c r="B481" s="91"/>
      <c r="C481" s="91"/>
      <c r="D481" s="91"/>
      <c r="E481" s="91"/>
    </row>
    <row r="482" spans="1:5" customFormat="1" x14ac:dyDescent="0.25">
      <c r="A482" s="91"/>
      <c r="B482" s="91"/>
      <c r="C482" s="91"/>
      <c r="D482" s="91"/>
      <c r="E482" s="91"/>
    </row>
    <row r="483" spans="1:5" customFormat="1" x14ac:dyDescent="0.25">
      <c r="A483" s="91"/>
      <c r="B483" s="91"/>
      <c r="C483" s="91"/>
      <c r="D483" s="91"/>
      <c r="E483" s="91"/>
    </row>
    <row r="484" spans="1:5" customFormat="1" x14ac:dyDescent="0.25">
      <c r="A484" s="91"/>
      <c r="B484" s="91"/>
      <c r="C484" s="91"/>
      <c r="D484" s="91"/>
      <c r="E484" s="91"/>
    </row>
    <row r="485" spans="1:5" customFormat="1" x14ac:dyDescent="0.25">
      <c r="A485" s="91"/>
      <c r="B485" s="91"/>
      <c r="C485" s="91"/>
      <c r="D485" s="91"/>
      <c r="E485" s="91"/>
    </row>
    <row r="486" spans="1:5" customFormat="1" x14ac:dyDescent="0.25">
      <c r="A486" s="91"/>
      <c r="B486" s="91"/>
      <c r="C486" s="91"/>
      <c r="D486" s="91"/>
      <c r="E486" s="91"/>
    </row>
    <row r="487" spans="1:5" customFormat="1" x14ac:dyDescent="0.25">
      <c r="A487" s="91"/>
      <c r="B487" s="91"/>
      <c r="C487" s="91"/>
      <c r="D487" s="91"/>
      <c r="E487" s="91"/>
    </row>
    <row r="488" spans="1:5" customFormat="1" x14ac:dyDescent="0.25">
      <c r="A488" s="91"/>
      <c r="B488" s="91"/>
      <c r="C488" s="91"/>
      <c r="D488" s="91"/>
      <c r="E488" s="91"/>
    </row>
    <row r="489" spans="1:5" customFormat="1" x14ac:dyDescent="0.25">
      <c r="A489" s="91"/>
      <c r="B489" s="91"/>
      <c r="C489" s="91"/>
      <c r="D489" s="91"/>
      <c r="E489" s="91"/>
    </row>
    <row r="490" spans="1:5" customFormat="1" x14ac:dyDescent="0.25">
      <c r="A490" s="91"/>
      <c r="B490" s="91"/>
      <c r="C490" s="91"/>
      <c r="D490" s="91"/>
      <c r="E490" s="91"/>
    </row>
    <row r="491" spans="1:5" customFormat="1" x14ac:dyDescent="0.25">
      <c r="A491" s="91"/>
      <c r="B491" s="91"/>
      <c r="C491" s="91"/>
      <c r="D491" s="91"/>
      <c r="E491" s="91"/>
    </row>
    <row r="492" spans="1:5" customFormat="1" x14ac:dyDescent="0.25">
      <c r="A492" s="91"/>
      <c r="B492" s="91"/>
      <c r="C492" s="91"/>
      <c r="D492" s="91"/>
      <c r="E492" s="91"/>
    </row>
    <row r="493" spans="1:5" customFormat="1" x14ac:dyDescent="0.25">
      <c r="A493" s="91"/>
      <c r="B493" s="91"/>
      <c r="C493" s="91"/>
      <c r="D493" s="91"/>
      <c r="E493" s="91"/>
    </row>
    <row r="494" spans="1:5" customFormat="1" x14ac:dyDescent="0.25">
      <c r="A494" s="91"/>
      <c r="B494" s="91"/>
      <c r="C494" s="91"/>
      <c r="D494" s="91"/>
      <c r="E494" s="91"/>
    </row>
    <row r="495" spans="1:5" customFormat="1" x14ac:dyDescent="0.25">
      <c r="A495" s="91"/>
      <c r="B495" s="91"/>
      <c r="C495" s="91"/>
      <c r="D495" s="91"/>
      <c r="E495" s="91"/>
    </row>
    <row r="496" spans="1:5" customFormat="1" x14ac:dyDescent="0.25">
      <c r="A496" s="91"/>
      <c r="B496" s="91"/>
      <c r="C496" s="91"/>
      <c r="D496" s="91"/>
      <c r="E496" s="91"/>
    </row>
    <row r="497" spans="1:5" customFormat="1" x14ac:dyDescent="0.25">
      <c r="A497" s="91"/>
      <c r="B497" s="91"/>
      <c r="C497" s="91"/>
      <c r="D497" s="91"/>
      <c r="E497" s="91"/>
    </row>
    <row r="498" spans="1:5" customFormat="1" x14ac:dyDescent="0.25">
      <c r="A498" s="91"/>
      <c r="B498" s="91"/>
      <c r="C498" s="91"/>
      <c r="D498" s="91"/>
      <c r="E498" s="91"/>
    </row>
    <row r="499" spans="1:5" customFormat="1" x14ac:dyDescent="0.25">
      <c r="A499" s="91"/>
      <c r="B499" s="91"/>
      <c r="C499" s="91"/>
      <c r="D499" s="91"/>
      <c r="E499" s="91"/>
    </row>
    <row r="500" spans="1:5" customFormat="1" x14ac:dyDescent="0.25">
      <c r="A500" s="91"/>
      <c r="B500" s="91"/>
      <c r="C500" s="91"/>
      <c r="D500" s="91"/>
      <c r="E500" s="91"/>
    </row>
    <row r="501" spans="1:5" customFormat="1" x14ac:dyDescent="0.25">
      <c r="A501" s="91"/>
      <c r="B501" s="91"/>
      <c r="C501" s="91"/>
      <c r="D501" s="91"/>
      <c r="E501" s="91"/>
    </row>
    <row r="502" spans="1:5" customFormat="1" x14ac:dyDescent="0.25">
      <c r="A502" s="91"/>
      <c r="B502" s="91"/>
      <c r="C502" s="91"/>
      <c r="D502" s="91"/>
      <c r="E502" s="91"/>
    </row>
    <row r="503" spans="1:5" customFormat="1" x14ac:dyDescent="0.25">
      <c r="A503" s="91"/>
      <c r="B503" s="91"/>
      <c r="C503" s="91"/>
      <c r="D503" s="91"/>
      <c r="E503" s="91"/>
    </row>
    <row r="504" spans="1:5" customFormat="1" x14ac:dyDescent="0.25">
      <c r="A504" s="91"/>
      <c r="B504" s="91"/>
      <c r="C504" s="91"/>
      <c r="D504" s="91"/>
      <c r="E504" s="91"/>
    </row>
    <row r="505" spans="1:5" customFormat="1" x14ac:dyDescent="0.25">
      <c r="A505" s="91"/>
      <c r="B505" s="91"/>
      <c r="C505" s="91"/>
      <c r="D505" s="91"/>
      <c r="E505" s="91"/>
    </row>
    <row r="506" spans="1:5" customFormat="1" x14ac:dyDescent="0.25">
      <c r="A506" s="91"/>
      <c r="B506" s="91"/>
      <c r="C506" s="91"/>
      <c r="D506" s="91"/>
      <c r="E506" s="91"/>
    </row>
    <row r="507" spans="1:5" customFormat="1" x14ac:dyDescent="0.25">
      <c r="A507" s="91"/>
      <c r="B507" s="91"/>
      <c r="C507" s="91"/>
      <c r="D507" s="91"/>
      <c r="E507" s="91"/>
    </row>
    <row r="508" spans="1:5" customFormat="1" x14ac:dyDescent="0.25">
      <c r="A508" s="91"/>
      <c r="B508" s="91"/>
      <c r="C508" s="91"/>
      <c r="D508" s="91"/>
      <c r="E508" s="91"/>
    </row>
    <row r="509" spans="1:5" customFormat="1" x14ac:dyDescent="0.25">
      <c r="A509" s="91"/>
      <c r="B509" s="91"/>
      <c r="C509" s="91"/>
      <c r="D509" s="91"/>
      <c r="E509" s="91"/>
    </row>
    <row r="510" spans="1:5" customFormat="1" x14ac:dyDescent="0.25">
      <c r="A510" s="91"/>
      <c r="B510" s="91"/>
      <c r="C510" s="91"/>
      <c r="D510" s="91"/>
      <c r="E510" s="91"/>
    </row>
    <row r="511" spans="1:5" customFormat="1" x14ac:dyDescent="0.25">
      <c r="A511" s="91"/>
      <c r="B511" s="91"/>
      <c r="C511" s="91"/>
      <c r="D511" s="91"/>
      <c r="E511" s="91"/>
    </row>
    <row r="512" spans="1:5" customFormat="1" x14ac:dyDescent="0.25">
      <c r="A512" s="91"/>
      <c r="B512" s="91"/>
      <c r="C512" s="91"/>
      <c r="D512" s="91"/>
      <c r="E512" s="91"/>
    </row>
    <row r="513" spans="1:5" customFormat="1" x14ac:dyDescent="0.25">
      <c r="A513" s="91"/>
      <c r="B513" s="91"/>
      <c r="C513" s="91"/>
      <c r="D513" s="91"/>
      <c r="E513" s="91"/>
    </row>
    <row r="514" spans="1:5" customFormat="1" x14ac:dyDescent="0.25">
      <c r="A514" s="91"/>
      <c r="B514" s="91"/>
      <c r="C514" s="91"/>
      <c r="D514" s="91"/>
      <c r="E514" s="91"/>
    </row>
    <row r="515" spans="1:5" customFormat="1" x14ac:dyDescent="0.25">
      <c r="A515" s="91"/>
      <c r="B515" s="91"/>
      <c r="C515" s="91"/>
      <c r="D515" s="91"/>
      <c r="E515" s="91"/>
    </row>
    <row r="516" spans="1:5" customFormat="1" x14ac:dyDescent="0.25">
      <c r="A516" s="91"/>
      <c r="B516" s="91"/>
      <c r="C516" s="91"/>
      <c r="D516" s="91"/>
      <c r="E516" s="91"/>
    </row>
    <row r="517" spans="1:5" customFormat="1" x14ac:dyDescent="0.25">
      <c r="A517" s="91"/>
      <c r="B517" s="91"/>
      <c r="C517" s="91"/>
      <c r="D517" s="91"/>
      <c r="E517" s="91"/>
    </row>
    <row r="518" spans="1:5" customFormat="1" x14ac:dyDescent="0.25">
      <c r="A518" s="91"/>
      <c r="B518" s="91"/>
      <c r="C518" s="91"/>
      <c r="D518" s="91"/>
      <c r="E518" s="91"/>
    </row>
    <row r="519" spans="1:5" customFormat="1" x14ac:dyDescent="0.25">
      <c r="A519" s="91"/>
      <c r="B519" s="91"/>
      <c r="C519" s="91"/>
      <c r="D519" s="91"/>
      <c r="E519" s="91"/>
    </row>
    <row r="520" spans="1:5" customFormat="1" x14ac:dyDescent="0.25">
      <c r="A520" s="91"/>
      <c r="B520" s="91"/>
      <c r="C520" s="91"/>
      <c r="D520" s="91"/>
      <c r="E520" s="91"/>
    </row>
    <row r="521" spans="1:5" customFormat="1" x14ac:dyDescent="0.25">
      <c r="A521" s="91"/>
      <c r="B521" s="91"/>
      <c r="C521" s="91"/>
      <c r="D521" s="91"/>
      <c r="E521" s="91"/>
    </row>
    <row r="522" spans="1:5" customFormat="1" x14ac:dyDescent="0.25">
      <c r="A522" s="91"/>
      <c r="B522" s="91"/>
      <c r="C522" s="91"/>
      <c r="D522" s="91"/>
      <c r="E522" s="91"/>
    </row>
    <row r="523" spans="1:5" customFormat="1" x14ac:dyDescent="0.25">
      <c r="A523" s="91"/>
      <c r="B523" s="91"/>
      <c r="C523" s="91"/>
      <c r="D523" s="91"/>
      <c r="E523" s="91"/>
    </row>
    <row r="524" spans="1:5" customFormat="1" x14ac:dyDescent="0.25">
      <c r="A524" s="91"/>
      <c r="B524" s="91"/>
      <c r="C524" s="91"/>
      <c r="D524" s="91"/>
      <c r="E524" s="91"/>
    </row>
    <row r="525" spans="1:5" customFormat="1" x14ac:dyDescent="0.25">
      <c r="A525" s="91"/>
      <c r="B525" s="91"/>
      <c r="C525" s="91"/>
      <c r="D525" s="91"/>
      <c r="E525" s="91"/>
    </row>
    <row r="526" spans="1:5" customFormat="1" x14ac:dyDescent="0.25">
      <c r="A526" s="91"/>
      <c r="B526" s="91"/>
      <c r="C526" s="91"/>
      <c r="D526" s="91"/>
      <c r="E526" s="91"/>
    </row>
    <row r="527" spans="1:5" customFormat="1" x14ac:dyDescent="0.25">
      <c r="A527" s="91"/>
      <c r="B527" s="91"/>
      <c r="C527" s="91"/>
      <c r="D527" s="91"/>
      <c r="E527" s="91"/>
    </row>
    <row r="528" spans="1:5" customFormat="1" x14ac:dyDescent="0.25">
      <c r="A528" s="91"/>
      <c r="B528" s="91"/>
      <c r="C528" s="91"/>
      <c r="D528" s="91"/>
      <c r="E528" s="91"/>
    </row>
    <row r="529" spans="1:5" customFormat="1" x14ac:dyDescent="0.25">
      <c r="A529" s="91"/>
      <c r="B529" s="91"/>
      <c r="C529" s="91"/>
      <c r="D529" s="91"/>
      <c r="E529" s="91"/>
    </row>
    <row r="530" spans="1:5" customFormat="1" x14ac:dyDescent="0.25">
      <c r="A530" s="91"/>
      <c r="B530" s="91"/>
      <c r="C530" s="91"/>
      <c r="D530" s="91"/>
      <c r="E530" s="91"/>
    </row>
    <row r="531" spans="1:5" customFormat="1" x14ac:dyDescent="0.25">
      <c r="A531" s="91"/>
      <c r="B531" s="91"/>
      <c r="C531" s="91"/>
      <c r="D531" s="91"/>
      <c r="E531" s="91"/>
    </row>
    <row r="532" spans="1:5" customFormat="1" x14ac:dyDescent="0.25">
      <c r="A532" s="91"/>
      <c r="B532" s="91"/>
      <c r="C532" s="91"/>
      <c r="D532" s="91"/>
      <c r="E532" s="91"/>
    </row>
    <row r="533" spans="1:5" customFormat="1" x14ac:dyDescent="0.25">
      <c r="A533" s="91"/>
      <c r="B533" s="91"/>
      <c r="C533" s="91"/>
      <c r="D533" s="91"/>
      <c r="E533" s="91"/>
    </row>
    <row r="534" spans="1:5" customFormat="1" x14ac:dyDescent="0.25">
      <c r="A534" s="91"/>
      <c r="B534" s="91"/>
      <c r="C534" s="91"/>
      <c r="D534" s="91"/>
      <c r="E534" s="91"/>
    </row>
    <row r="535" spans="1:5" customFormat="1" x14ac:dyDescent="0.25">
      <c r="A535" s="91"/>
      <c r="B535" s="91"/>
      <c r="C535" s="91"/>
      <c r="D535" s="91"/>
      <c r="E535" s="91"/>
    </row>
    <row r="536" spans="1:5" customFormat="1" x14ac:dyDescent="0.25">
      <c r="A536" s="91"/>
      <c r="B536" s="91"/>
      <c r="C536" s="91"/>
      <c r="D536" s="91"/>
      <c r="E536" s="91"/>
    </row>
    <row r="537" spans="1:5" customFormat="1" x14ac:dyDescent="0.25">
      <c r="A537" s="91"/>
      <c r="B537" s="91"/>
      <c r="C537" s="91"/>
      <c r="D537" s="91"/>
      <c r="E537" s="91"/>
    </row>
    <row r="538" spans="1:5" customFormat="1" x14ac:dyDescent="0.25">
      <c r="A538" s="91"/>
      <c r="B538" s="91"/>
      <c r="C538" s="91"/>
      <c r="D538" s="91"/>
      <c r="E538" s="91"/>
    </row>
    <row r="539" spans="1:5" customFormat="1" x14ac:dyDescent="0.25">
      <c r="A539" s="91"/>
      <c r="B539" s="91"/>
      <c r="C539" s="91"/>
      <c r="D539" s="91"/>
      <c r="E539" s="91"/>
    </row>
    <row r="540" spans="1:5" customFormat="1" x14ac:dyDescent="0.25">
      <c r="A540" s="91"/>
      <c r="B540" s="91"/>
      <c r="C540" s="91"/>
      <c r="D540" s="91"/>
      <c r="E540" s="91"/>
    </row>
    <row r="541" spans="1:5" customFormat="1" x14ac:dyDescent="0.25">
      <c r="A541" s="91"/>
      <c r="B541" s="91"/>
      <c r="C541" s="91"/>
      <c r="D541" s="91"/>
      <c r="E541" s="91"/>
    </row>
    <row r="542" spans="1:5" customFormat="1" x14ac:dyDescent="0.25">
      <c r="A542" s="91"/>
      <c r="B542" s="91"/>
      <c r="C542" s="91"/>
      <c r="D542" s="91"/>
      <c r="E542" s="91"/>
    </row>
    <row r="543" spans="1:5" customFormat="1" x14ac:dyDescent="0.25">
      <c r="A543" s="91"/>
      <c r="B543" s="91"/>
      <c r="C543" s="91"/>
      <c r="D543" s="91"/>
      <c r="E543" s="91"/>
    </row>
    <row r="544" spans="1:5" customFormat="1" x14ac:dyDescent="0.25">
      <c r="A544" s="91"/>
      <c r="B544" s="91"/>
      <c r="C544" s="91"/>
      <c r="D544" s="91"/>
      <c r="E544" s="91"/>
    </row>
    <row r="545" spans="1:5" customFormat="1" x14ac:dyDescent="0.25">
      <c r="A545" s="91"/>
      <c r="B545" s="91"/>
      <c r="C545" s="91"/>
      <c r="D545" s="91"/>
      <c r="E545" s="91"/>
    </row>
    <row r="546" spans="1:5" customFormat="1" x14ac:dyDescent="0.25">
      <c r="A546" s="91"/>
      <c r="B546" s="91"/>
      <c r="C546" s="91"/>
      <c r="D546" s="91"/>
      <c r="E546" s="91"/>
    </row>
    <row r="547" spans="1:5" customFormat="1" x14ac:dyDescent="0.25">
      <c r="A547" s="91"/>
      <c r="B547" s="91"/>
      <c r="C547" s="91"/>
      <c r="D547" s="91"/>
      <c r="E547" s="91"/>
    </row>
    <row r="548" spans="1:5" customFormat="1" x14ac:dyDescent="0.25">
      <c r="A548" s="91"/>
      <c r="B548" s="91"/>
      <c r="C548" s="91"/>
      <c r="D548" s="91"/>
      <c r="E548" s="91"/>
    </row>
    <row r="549" spans="1:5" customFormat="1" x14ac:dyDescent="0.25">
      <c r="A549" s="91"/>
      <c r="B549" s="91"/>
      <c r="C549" s="91"/>
      <c r="D549" s="91"/>
      <c r="E549" s="91"/>
    </row>
    <row r="550" spans="1:5" customFormat="1" x14ac:dyDescent="0.25">
      <c r="A550" s="91"/>
      <c r="B550" s="91"/>
      <c r="C550" s="91"/>
      <c r="D550" s="91"/>
      <c r="E550" s="91"/>
    </row>
    <row r="551" spans="1:5" customFormat="1" x14ac:dyDescent="0.25">
      <c r="A551" s="91"/>
      <c r="B551" s="91"/>
      <c r="C551" s="91"/>
      <c r="D551" s="91"/>
      <c r="E551" s="91"/>
    </row>
    <row r="552" spans="1:5" customFormat="1" x14ac:dyDescent="0.25">
      <c r="A552" s="91"/>
      <c r="B552" s="91"/>
      <c r="C552" s="91"/>
      <c r="D552" s="91"/>
      <c r="E552" s="91"/>
    </row>
    <row r="553" spans="1:5" customFormat="1" x14ac:dyDescent="0.25">
      <c r="A553" s="91"/>
      <c r="B553" s="91"/>
      <c r="C553" s="91"/>
      <c r="D553" s="91"/>
      <c r="E553" s="91"/>
    </row>
    <row r="554" spans="1:5" customFormat="1" x14ac:dyDescent="0.25">
      <c r="A554" s="91"/>
      <c r="B554" s="91"/>
      <c r="C554" s="91"/>
      <c r="D554" s="91"/>
      <c r="E554" s="91"/>
    </row>
    <row r="555" spans="1:5" customFormat="1" x14ac:dyDescent="0.25">
      <c r="A555" s="91"/>
      <c r="B555" s="91"/>
      <c r="C555" s="91"/>
      <c r="D555" s="91"/>
      <c r="E555" s="91"/>
    </row>
    <row r="556" spans="1:5" customFormat="1" x14ac:dyDescent="0.25">
      <c r="A556" s="91"/>
      <c r="B556" s="91"/>
      <c r="C556" s="91"/>
      <c r="D556" s="91"/>
      <c r="E556" s="91"/>
    </row>
    <row r="557" spans="1:5" customFormat="1" x14ac:dyDescent="0.25">
      <c r="A557" s="91"/>
      <c r="B557" s="91"/>
      <c r="C557" s="91"/>
      <c r="D557" s="91"/>
      <c r="E557" s="91"/>
    </row>
    <row r="558" spans="1:5" customFormat="1" x14ac:dyDescent="0.25">
      <c r="A558" s="91"/>
      <c r="B558" s="91"/>
      <c r="C558" s="91"/>
      <c r="D558" s="91"/>
      <c r="E558" s="91"/>
    </row>
    <row r="559" spans="1:5" customFormat="1" x14ac:dyDescent="0.25">
      <c r="A559" s="91"/>
      <c r="B559" s="91"/>
      <c r="C559" s="91"/>
      <c r="D559" s="91"/>
      <c r="E559" s="91"/>
    </row>
    <row r="560" spans="1:5" customFormat="1" x14ac:dyDescent="0.25">
      <c r="A560" s="91"/>
      <c r="B560" s="91"/>
      <c r="C560" s="91"/>
      <c r="D560" s="91"/>
      <c r="E560" s="91"/>
    </row>
    <row r="561" spans="1:5" customFormat="1" x14ac:dyDescent="0.25">
      <c r="A561" s="91"/>
      <c r="B561" s="91"/>
      <c r="C561" s="91"/>
      <c r="D561" s="91"/>
      <c r="E561" s="91"/>
    </row>
    <row r="562" spans="1:5" customFormat="1" x14ac:dyDescent="0.25">
      <c r="A562" s="91"/>
      <c r="B562" s="91"/>
      <c r="C562" s="91"/>
      <c r="D562" s="91"/>
      <c r="E562" s="91"/>
    </row>
    <row r="563" spans="1:5" customFormat="1" x14ac:dyDescent="0.25">
      <c r="A563" s="91"/>
      <c r="B563" s="91"/>
      <c r="C563" s="91"/>
      <c r="D563" s="91"/>
      <c r="E563" s="91"/>
    </row>
    <row r="564" spans="1:5" customFormat="1" x14ac:dyDescent="0.25">
      <c r="A564" s="91"/>
      <c r="B564" s="91"/>
      <c r="C564" s="91"/>
      <c r="D564" s="91"/>
      <c r="E564" s="91"/>
    </row>
    <row r="565" spans="1:5" customFormat="1" x14ac:dyDescent="0.25">
      <c r="A565" s="91"/>
      <c r="B565" s="91"/>
      <c r="C565" s="91"/>
      <c r="D565" s="91"/>
      <c r="E565" s="91"/>
    </row>
    <row r="566" spans="1:5" customFormat="1" x14ac:dyDescent="0.25">
      <c r="A566" s="91"/>
      <c r="B566" s="91"/>
      <c r="C566" s="91"/>
      <c r="D566" s="91"/>
      <c r="E566" s="91"/>
    </row>
    <row r="567" spans="1:5" customFormat="1" x14ac:dyDescent="0.25">
      <c r="A567" s="91"/>
      <c r="B567" s="91"/>
      <c r="C567" s="91"/>
      <c r="D567" s="91"/>
      <c r="E567" s="91"/>
    </row>
    <row r="568" spans="1:5" customFormat="1" x14ac:dyDescent="0.25">
      <c r="A568" s="91"/>
      <c r="B568" s="91"/>
      <c r="C568" s="91"/>
      <c r="D568" s="91"/>
      <c r="E568" s="91"/>
    </row>
    <row r="569" spans="1:5" customFormat="1" x14ac:dyDescent="0.25">
      <c r="A569" s="91"/>
      <c r="B569" s="91"/>
      <c r="C569" s="91"/>
      <c r="D569" s="91"/>
      <c r="E569" s="91"/>
    </row>
    <row r="570" spans="1:5" customFormat="1" x14ac:dyDescent="0.25">
      <c r="A570" s="91"/>
      <c r="B570" s="91"/>
      <c r="C570" s="91"/>
      <c r="D570" s="91"/>
      <c r="E570" s="91"/>
    </row>
    <row r="571" spans="1:5" customFormat="1" x14ac:dyDescent="0.25">
      <c r="A571" s="91"/>
      <c r="B571" s="91"/>
      <c r="C571" s="91"/>
      <c r="D571" s="91"/>
      <c r="E571" s="91"/>
    </row>
    <row r="572" spans="1:5" customFormat="1" x14ac:dyDescent="0.25">
      <c r="A572" s="91"/>
      <c r="B572" s="91"/>
      <c r="C572" s="91"/>
      <c r="D572" s="91"/>
      <c r="E572" s="91"/>
    </row>
    <row r="573" spans="1:5" customFormat="1" x14ac:dyDescent="0.25">
      <c r="A573" s="91"/>
      <c r="B573" s="91"/>
      <c r="C573" s="91"/>
      <c r="D573" s="91"/>
      <c r="E573" s="91"/>
    </row>
    <row r="574" spans="1:5" customFormat="1" x14ac:dyDescent="0.25">
      <c r="A574" s="91"/>
      <c r="B574" s="91"/>
      <c r="C574" s="91"/>
      <c r="D574" s="91"/>
      <c r="E574" s="91"/>
    </row>
    <row r="575" spans="1:5" customFormat="1" x14ac:dyDescent="0.25">
      <c r="A575" s="91"/>
      <c r="B575" s="91"/>
      <c r="C575" s="91"/>
      <c r="D575" s="91"/>
      <c r="E575" s="91"/>
    </row>
    <row r="576" spans="1:5" customFormat="1" x14ac:dyDescent="0.25">
      <c r="A576" s="91"/>
      <c r="B576" s="91"/>
      <c r="C576" s="91"/>
      <c r="D576" s="91"/>
      <c r="E576" s="91"/>
    </row>
    <row r="577" spans="1:5" customFormat="1" x14ac:dyDescent="0.25">
      <c r="A577" s="91"/>
      <c r="B577" s="91"/>
      <c r="C577" s="91"/>
      <c r="D577" s="91"/>
      <c r="E577" s="91"/>
    </row>
    <row r="578" spans="1:5" customFormat="1" x14ac:dyDescent="0.25">
      <c r="A578" s="91"/>
      <c r="B578" s="91"/>
      <c r="C578" s="91"/>
      <c r="D578" s="91"/>
      <c r="E578" s="91"/>
    </row>
    <row r="579" spans="1:5" customFormat="1" x14ac:dyDescent="0.25">
      <c r="A579" s="91"/>
      <c r="B579" s="91"/>
      <c r="C579" s="91"/>
      <c r="D579" s="91"/>
      <c r="E579" s="91"/>
    </row>
    <row r="580" spans="1:5" customFormat="1" x14ac:dyDescent="0.25">
      <c r="A580" s="91"/>
      <c r="B580" s="91"/>
      <c r="C580" s="91"/>
      <c r="D580" s="91"/>
      <c r="E580" s="91"/>
    </row>
    <row r="581" spans="1:5" customFormat="1" x14ac:dyDescent="0.25">
      <c r="A581" s="91"/>
      <c r="B581" s="91"/>
      <c r="C581" s="91"/>
      <c r="D581" s="91"/>
      <c r="E581" s="91"/>
    </row>
    <row r="582" spans="1:5" customFormat="1" x14ac:dyDescent="0.25">
      <c r="A582" s="91"/>
      <c r="B582" s="91"/>
      <c r="C582" s="91"/>
      <c r="D582" s="91"/>
      <c r="E582" s="91"/>
    </row>
    <row r="583" spans="1:5" customFormat="1" x14ac:dyDescent="0.25">
      <c r="A583" s="91"/>
      <c r="B583" s="91"/>
      <c r="C583" s="91"/>
      <c r="D583" s="91"/>
      <c r="E583" s="91"/>
    </row>
    <row r="584" spans="1:5" customFormat="1" x14ac:dyDescent="0.25">
      <c r="A584" s="91"/>
      <c r="B584" s="91"/>
      <c r="C584" s="91"/>
      <c r="D584" s="91"/>
      <c r="E584" s="91"/>
    </row>
    <row r="585" spans="1:5" customFormat="1" x14ac:dyDescent="0.25">
      <c r="A585" s="91"/>
      <c r="B585" s="91"/>
      <c r="C585" s="91"/>
      <c r="D585" s="91"/>
      <c r="E585" s="91"/>
    </row>
    <row r="586" spans="1:5" customFormat="1" x14ac:dyDescent="0.25">
      <c r="A586" s="91"/>
      <c r="B586" s="91"/>
      <c r="C586" s="91"/>
      <c r="D586" s="91"/>
      <c r="E586" s="91"/>
    </row>
    <row r="587" spans="1:5" customFormat="1" x14ac:dyDescent="0.25">
      <c r="A587" s="91"/>
      <c r="B587" s="91"/>
      <c r="C587" s="91"/>
      <c r="D587" s="91"/>
      <c r="E587" s="91"/>
    </row>
    <row r="588" spans="1:5" customFormat="1" x14ac:dyDescent="0.25">
      <c r="A588" s="91"/>
      <c r="B588" s="91"/>
      <c r="C588" s="91"/>
      <c r="D588" s="91"/>
      <c r="E588" s="91"/>
    </row>
    <row r="589" spans="1:5" customFormat="1" x14ac:dyDescent="0.25">
      <c r="A589" s="91"/>
      <c r="B589" s="91"/>
      <c r="C589" s="91"/>
      <c r="D589" s="91"/>
      <c r="E589" s="91"/>
    </row>
    <row r="590" spans="1:5" customFormat="1" x14ac:dyDescent="0.25">
      <c r="A590" s="91"/>
      <c r="B590" s="91"/>
      <c r="C590" s="91"/>
      <c r="D590" s="91"/>
      <c r="E590" s="91"/>
    </row>
    <row r="591" spans="1:5" customFormat="1" x14ac:dyDescent="0.25">
      <c r="A591" s="91"/>
      <c r="B591" s="91"/>
      <c r="C591" s="91"/>
      <c r="D591" s="91"/>
      <c r="E591" s="91"/>
    </row>
    <row r="592" spans="1:5" customFormat="1" x14ac:dyDescent="0.25">
      <c r="A592" s="91"/>
      <c r="B592" s="91"/>
      <c r="C592" s="91"/>
      <c r="D592" s="91"/>
      <c r="E592" s="91"/>
    </row>
    <row r="593" spans="1:5" customFormat="1" x14ac:dyDescent="0.25">
      <c r="A593" s="91"/>
      <c r="B593" s="91"/>
      <c r="C593" s="91"/>
      <c r="D593" s="91"/>
      <c r="E593" s="91"/>
    </row>
    <row r="594" spans="1:5" customFormat="1" x14ac:dyDescent="0.25">
      <c r="A594" s="91"/>
      <c r="B594" s="91"/>
      <c r="C594" s="91"/>
      <c r="D594" s="91"/>
      <c r="E594" s="91"/>
    </row>
    <row r="595" spans="1:5" customFormat="1" x14ac:dyDescent="0.25">
      <c r="A595" s="91"/>
      <c r="B595" s="91"/>
      <c r="C595" s="91"/>
      <c r="D595" s="91"/>
      <c r="E595" s="91"/>
    </row>
    <row r="596" spans="1:5" customFormat="1" x14ac:dyDescent="0.25">
      <c r="A596" s="91"/>
      <c r="B596" s="91"/>
      <c r="C596" s="91"/>
      <c r="D596" s="91"/>
      <c r="E596" s="91"/>
    </row>
    <row r="597" spans="1:5" customFormat="1" x14ac:dyDescent="0.25">
      <c r="A597" s="91"/>
      <c r="B597" s="91"/>
      <c r="C597" s="91"/>
      <c r="D597" s="91"/>
      <c r="E597" s="91"/>
    </row>
    <row r="598" spans="1:5" customFormat="1" x14ac:dyDescent="0.25">
      <c r="A598" s="91"/>
      <c r="B598" s="91"/>
      <c r="C598" s="91"/>
      <c r="D598" s="91"/>
      <c r="E598" s="91"/>
    </row>
    <row r="599" spans="1:5" customFormat="1" x14ac:dyDescent="0.25">
      <c r="A599" s="91"/>
      <c r="B599" s="91"/>
      <c r="C599" s="91"/>
      <c r="D599" s="91"/>
      <c r="E599" s="91"/>
    </row>
    <row r="600" spans="1:5" customFormat="1" x14ac:dyDescent="0.25">
      <c r="A600" s="91"/>
      <c r="B600" s="91"/>
      <c r="C600" s="91"/>
      <c r="D600" s="91"/>
      <c r="E600" s="91"/>
    </row>
    <row r="601" spans="1:5" customFormat="1" x14ac:dyDescent="0.25">
      <c r="A601" s="91"/>
      <c r="B601" s="91"/>
      <c r="C601" s="91"/>
      <c r="D601" s="91"/>
      <c r="E601" s="91"/>
    </row>
    <row r="602" spans="1:5" customFormat="1" x14ac:dyDescent="0.25">
      <c r="A602" s="91"/>
      <c r="B602" s="91"/>
      <c r="C602" s="91"/>
      <c r="D602" s="91"/>
      <c r="E602" s="91"/>
    </row>
    <row r="603" spans="1:5" customFormat="1" x14ac:dyDescent="0.25">
      <c r="A603" s="91"/>
      <c r="B603" s="91"/>
      <c r="C603" s="91"/>
      <c r="D603" s="91"/>
      <c r="E603" s="91"/>
    </row>
    <row r="604" spans="1:5" customFormat="1" x14ac:dyDescent="0.25">
      <c r="A604" s="91"/>
      <c r="B604" s="91"/>
      <c r="C604" s="91"/>
      <c r="D604" s="91"/>
      <c r="E604" s="91"/>
    </row>
    <row r="605" spans="1:5" customFormat="1" x14ac:dyDescent="0.25">
      <c r="A605" s="91"/>
      <c r="B605" s="91"/>
      <c r="C605" s="91"/>
      <c r="D605" s="91"/>
      <c r="E605" s="91"/>
    </row>
    <row r="606" spans="1:5" customFormat="1" x14ac:dyDescent="0.25">
      <c r="A606" s="91"/>
      <c r="B606" s="91"/>
      <c r="C606" s="91"/>
      <c r="D606" s="91"/>
      <c r="E606" s="91"/>
    </row>
    <row r="607" spans="1:5" customFormat="1" x14ac:dyDescent="0.25">
      <c r="A607" s="91"/>
      <c r="B607" s="91"/>
      <c r="C607" s="91"/>
      <c r="D607" s="91"/>
      <c r="E607" s="91"/>
    </row>
    <row r="608" spans="1:5" customFormat="1" x14ac:dyDescent="0.25">
      <c r="A608" s="91"/>
      <c r="B608" s="91"/>
      <c r="C608" s="91"/>
      <c r="D608" s="91"/>
      <c r="E608" s="91"/>
    </row>
    <row r="609" spans="1:5" customFormat="1" x14ac:dyDescent="0.25">
      <c r="A609" s="91"/>
      <c r="B609" s="91"/>
      <c r="C609" s="91"/>
      <c r="D609" s="91"/>
      <c r="E609" s="91"/>
    </row>
    <row r="610" spans="1:5" customFormat="1" x14ac:dyDescent="0.25">
      <c r="A610" s="91"/>
      <c r="B610" s="91"/>
      <c r="C610" s="91"/>
      <c r="D610" s="91"/>
      <c r="E610" s="91"/>
    </row>
    <row r="611" spans="1:5" customFormat="1" x14ac:dyDescent="0.25">
      <c r="A611" s="91"/>
      <c r="B611" s="91"/>
      <c r="C611" s="91"/>
      <c r="D611" s="91"/>
      <c r="E611" s="91"/>
    </row>
    <row r="612" spans="1:5" customFormat="1" x14ac:dyDescent="0.25">
      <c r="A612" s="91"/>
      <c r="B612" s="91"/>
      <c r="C612" s="91"/>
      <c r="D612" s="91"/>
      <c r="E612" s="91"/>
    </row>
    <row r="613" spans="1:5" customFormat="1" x14ac:dyDescent="0.25">
      <c r="A613" s="91"/>
      <c r="B613" s="91"/>
      <c r="C613" s="91"/>
      <c r="D613" s="91"/>
      <c r="E613" s="91"/>
    </row>
    <row r="614" spans="1:5" customFormat="1" x14ac:dyDescent="0.25">
      <c r="A614" s="91"/>
      <c r="B614" s="91"/>
      <c r="C614" s="91"/>
      <c r="D614" s="91"/>
      <c r="E614" s="91"/>
    </row>
    <row r="615" spans="1:5" customFormat="1" x14ac:dyDescent="0.25">
      <c r="A615" s="91"/>
      <c r="B615" s="91"/>
      <c r="C615" s="91"/>
      <c r="D615" s="91"/>
      <c r="E615" s="91"/>
    </row>
    <row r="616" spans="1:5" customFormat="1" x14ac:dyDescent="0.25">
      <c r="A616" s="91"/>
      <c r="B616" s="91"/>
      <c r="C616" s="91"/>
      <c r="D616" s="91"/>
      <c r="E616" s="91"/>
    </row>
    <row r="617" spans="1:5" customFormat="1" x14ac:dyDescent="0.25">
      <c r="A617" s="91"/>
      <c r="B617" s="91"/>
      <c r="C617" s="91"/>
      <c r="D617" s="91"/>
      <c r="E617" s="91"/>
    </row>
    <row r="618" spans="1:5" customFormat="1" x14ac:dyDescent="0.25">
      <c r="A618" s="91"/>
      <c r="B618" s="91"/>
      <c r="C618" s="91"/>
      <c r="D618" s="91"/>
      <c r="E618" s="91"/>
    </row>
    <row r="619" spans="1:5" customFormat="1" x14ac:dyDescent="0.25">
      <c r="A619" s="91"/>
      <c r="B619" s="91"/>
      <c r="C619" s="91"/>
      <c r="D619" s="91"/>
      <c r="E619" s="91"/>
    </row>
    <row r="620" spans="1:5" customFormat="1" x14ac:dyDescent="0.25">
      <c r="A620" s="91"/>
      <c r="B620" s="91"/>
      <c r="C620" s="91"/>
      <c r="D620" s="91"/>
      <c r="E620" s="91"/>
    </row>
    <row r="621" spans="1:5" customFormat="1" x14ac:dyDescent="0.25">
      <c r="A621" s="91"/>
      <c r="B621" s="91"/>
      <c r="C621" s="91"/>
      <c r="D621" s="91"/>
      <c r="E621" s="91"/>
    </row>
    <row r="622" spans="1:5" customFormat="1" x14ac:dyDescent="0.25">
      <c r="A622" s="91"/>
      <c r="B622" s="91"/>
      <c r="C622" s="91"/>
      <c r="D622" s="91"/>
      <c r="E622" s="91"/>
    </row>
    <row r="623" spans="1:5" customFormat="1" x14ac:dyDescent="0.25">
      <c r="A623" s="91"/>
      <c r="B623" s="91"/>
      <c r="C623" s="91"/>
      <c r="D623" s="91"/>
      <c r="E623" s="91"/>
    </row>
    <row r="624" spans="1:5" customFormat="1" x14ac:dyDescent="0.25">
      <c r="A624" s="91"/>
      <c r="B624" s="91"/>
      <c r="C624" s="91"/>
      <c r="D624" s="91"/>
      <c r="E624" s="91"/>
    </row>
    <row r="625" spans="1:5" customFormat="1" x14ac:dyDescent="0.25">
      <c r="A625" s="91"/>
      <c r="B625" s="91"/>
      <c r="C625" s="91"/>
      <c r="D625" s="91"/>
      <c r="E625" s="91"/>
    </row>
    <row r="626" spans="1:5" customFormat="1" x14ac:dyDescent="0.25">
      <c r="A626" s="91"/>
      <c r="B626" s="91"/>
      <c r="C626" s="91"/>
      <c r="D626" s="91"/>
      <c r="E626" s="91"/>
    </row>
    <row r="627" spans="1:5" customFormat="1" x14ac:dyDescent="0.25">
      <c r="A627" s="91"/>
      <c r="B627" s="91"/>
      <c r="C627" s="91"/>
      <c r="D627" s="91"/>
      <c r="E627" s="91"/>
    </row>
    <row r="628" spans="1:5" customFormat="1" x14ac:dyDescent="0.25">
      <c r="A628" s="91"/>
      <c r="B628" s="91"/>
      <c r="C628" s="91"/>
      <c r="D628" s="91"/>
      <c r="E628" s="91"/>
    </row>
    <row r="629" spans="1:5" customFormat="1" x14ac:dyDescent="0.25">
      <c r="A629" s="91"/>
      <c r="B629" s="91"/>
      <c r="C629" s="91"/>
      <c r="D629" s="91"/>
      <c r="E629" s="91"/>
    </row>
    <row r="630" spans="1:5" customFormat="1" x14ac:dyDescent="0.25">
      <c r="A630" s="91"/>
      <c r="B630" s="91"/>
      <c r="C630" s="91"/>
      <c r="D630" s="91"/>
      <c r="E630" s="91"/>
    </row>
    <row r="631" spans="1:5" customFormat="1" x14ac:dyDescent="0.25">
      <c r="A631" s="91"/>
      <c r="B631" s="91"/>
      <c r="C631" s="91"/>
      <c r="D631" s="91"/>
      <c r="E631" s="91"/>
    </row>
    <row r="632" spans="1:5" customFormat="1" x14ac:dyDescent="0.25">
      <c r="A632" s="91"/>
      <c r="B632" s="91"/>
      <c r="C632" s="91"/>
      <c r="D632" s="91"/>
      <c r="E632" s="91"/>
    </row>
    <row r="633" spans="1:5" customFormat="1" x14ac:dyDescent="0.25">
      <c r="A633" s="91"/>
      <c r="B633" s="91"/>
      <c r="C633" s="91"/>
      <c r="D633" s="91"/>
      <c r="E633" s="91"/>
    </row>
    <row r="634" spans="1:5" customFormat="1" x14ac:dyDescent="0.25">
      <c r="A634" s="91"/>
      <c r="B634" s="91"/>
      <c r="C634" s="91"/>
      <c r="D634" s="91"/>
      <c r="E634" s="91"/>
    </row>
    <row r="635" spans="1:5" customFormat="1" x14ac:dyDescent="0.25">
      <c r="A635" s="91"/>
      <c r="B635" s="91"/>
      <c r="C635" s="91"/>
      <c r="D635" s="91"/>
      <c r="E635" s="91"/>
    </row>
    <row r="636" spans="1:5" customFormat="1" x14ac:dyDescent="0.25">
      <c r="A636" s="91"/>
      <c r="B636" s="91"/>
      <c r="C636" s="91"/>
      <c r="D636" s="91"/>
      <c r="E636" s="91"/>
    </row>
    <row r="637" spans="1:5" customFormat="1" x14ac:dyDescent="0.25">
      <c r="A637" s="91"/>
      <c r="B637" s="91"/>
      <c r="C637" s="91"/>
      <c r="D637" s="91"/>
      <c r="E637" s="91"/>
    </row>
    <row r="638" spans="1:5" customFormat="1" x14ac:dyDescent="0.25">
      <c r="A638" s="91"/>
      <c r="B638" s="91"/>
      <c r="C638" s="91"/>
      <c r="D638" s="91"/>
      <c r="E638" s="91"/>
    </row>
    <row r="639" spans="1:5" customFormat="1" x14ac:dyDescent="0.25">
      <c r="A639" s="91"/>
      <c r="B639" s="91"/>
      <c r="C639" s="91"/>
      <c r="D639" s="91"/>
      <c r="E639" s="91"/>
    </row>
    <row r="640" spans="1:5" customFormat="1" x14ac:dyDescent="0.25">
      <c r="A640" s="91"/>
      <c r="B640" s="91"/>
      <c r="C640" s="91"/>
      <c r="D640" s="91"/>
      <c r="E640" s="91"/>
    </row>
    <row r="641" spans="1:5" customFormat="1" x14ac:dyDescent="0.25">
      <c r="A641" s="91"/>
      <c r="B641" s="91"/>
      <c r="C641" s="91"/>
      <c r="D641" s="91"/>
      <c r="E641" s="91"/>
    </row>
    <row r="642" spans="1:5" customFormat="1" x14ac:dyDescent="0.25">
      <c r="A642" s="91"/>
      <c r="B642" s="91"/>
      <c r="C642" s="91"/>
      <c r="D642" s="91"/>
      <c r="E642" s="91"/>
    </row>
    <row r="643" spans="1:5" customFormat="1" x14ac:dyDescent="0.25">
      <c r="A643" s="91"/>
      <c r="B643" s="91"/>
      <c r="C643" s="91"/>
      <c r="D643" s="91"/>
      <c r="E643" s="91"/>
    </row>
    <row r="644" spans="1:5" customFormat="1" x14ac:dyDescent="0.25">
      <c r="A644" s="91"/>
      <c r="B644" s="91"/>
      <c r="C644" s="91"/>
      <c r="D644" s="91"/>
      <c r="E644" s="91"/>
    </row>
    <row r="645" spans="1:5" customFormat="1" x14ac:dyDescent="0.25">
      <c r="A645" s="91"/>
      <c r="B645" s="91"/>
      <c r="C645" s="91"/>
      <c r="D645" s="91"/>
      <c r="E645" s="91"/>
    </row>
    <row r="646" spans="1:5" customFormat="1" x14ac:dyDescent="0.25">
      <c r="A646" s="91"/>
      <c r="B646" s="91"/>
      <c r="C646" s="91"/>
      <c r="D646" s="91"/>
      <c r="E646" s="91"/>
    </row>
    <row r="647" spans="1:5" customFormat="1" x14ac:dyDescent="0.25">
      <c r="A647" s="91"/>
      <c r="B647" s="91"/>
      <c r="C647" s="91"/>
      <c r="D647" s="91"/>
      <c r="E647" s="91"/>
    </row>
    <row r="648" spans="1:5" customFormat="1" x14ac:dyDescent="0.25">
      <c r="A648" s="91"/>
      <c r="B648" s="91"/>
      <c r="C648" s="91"/>
      <c r="D648" s="91"/>
      <c r="E648" s="91"/>
    </row>
    <row r="649" spans="1:5" customFormat="1" x14ac:dyDescent="0.25">
      <c r="A649" s="91"/>
      <c r="B649" s="91"/>
      <c r="C649" s="91"/>
      <c r="D649" s="91"/>
      <c r="E649" s="91"/>
    </row>
    <row r="650" spans="1:5" customFormat="1" x14ac:dyDescent="0.25">
      <c r="A650" s="91"/>
      <c r="B650" s="91"/>
      <c r="C650" s="91"/>
      <c r="D650" s="91"/>
      <c r="E650" s="91"/>
    </row>
    <row r="651" spans="1:5" customFormat="1" x14ac:dyDescent="0.25">
      <c r="A651" s="91"/>
      <c r="B651" s="91"/>
      <c r="C651" s="91"/>
      <c r="D651" s="91"/>
      <c r="E651" s="91"/>
    </row>
    <row r="652" spans="1:5" customFormat="1" x14ac:dyDescent="0.25">
      <c r="A652" s="91"/>
      <c r="B652" s="91"/>
      <c r="C652" s="91"/>
      <c r="D652" s="91"/>
      <c r="E652" s="91"/>
    </row>
    <row r="653" spans="1:5" customFormat="1" x14ac:dyDescent="0.25">
      <c r="A653" s="91"/>
      <c r="B653" s="91"/>
      <c r="C653" s="91"/>
      <c r="D653" s="91"/>
      <c r="E653" s="91"/>
    </row>
    <row r="654" spans="1:5" customFormat="1" x14ac:dyDescent="0.25">
      <c r="A654" s="91"/>
      <c r="B654" s="91"/>
      <c r="C654" s="91"/>
      <c r="D654" s="91"/>
      <c r="E654" s="91"/>
    </row>
    <row r="655" spans="1:5" customFormat="1" x14ac:dyDescent="0.25">
      <c r="A655" s="91"/>
      <c r="B655" s="91"/>
      <c r="C655" s="91"/>
      <c r="D655" s="91"/>
      <c r="E655" s="91"/>
    </row>
    <row r="656" spans="1:5" customFormat="1" x14ac:dyDescent="0.25">
      <c r="A656" s="91"/>
      <c r="B656" s="91"/>
      <c r="C656" s="91"/>
      <c r="D656" s="91"/>
      <c r="E656" s="91"/>
    </row>
    <row r="657" spans="1:5" customFormat="1" x14ac:dyDescent="0.25">
      <c r="A657" s="91"/>
      <c r="B657" s="91"/>
      <c r="C657" s="91"/>
      <c r="D657" s="91"/>
      <c r="E657" s="91"/>
    </row>
    <row r="658" spans="1:5" customFormat="1" x14ac:dyDescent="0.25">
      <c r="A658" s="91"/>
      <c r="B658" s="91"/>
      <c r="C658" s="91"/>
      <c r="D658" s="91"/>
      <c r="E658" s="91"/>
    </row>
    <row r="659" spans="1:5" customFormat="1" x14ac:dyDescent="0.25">
      <c r="A659" s="91"/>
      <c r="B659" s="91"/>
      <c r="C659" s="91"/>
      <c r="D659" s="91"/>
      <c r="E659" s="91"/>
    </row>
    <row r="660" spans="1:5" customFormat="1" x14ac:dyDescent="0.25">
      <c r="A660" s="91"/>
      <c r="B660" s="91"/>
      <c r="C660" s="91"/>
      <c r="D660" s="91"/>
      <c r="E660" s="91"/>
    </row>
    <row r="661" spans="1:5" customFormat="1" x14ac:dyDescent="0.25">
      <c r="A661" s="91"/>
      <c r="B661" s="91"/>
      <c r="C661" s="91"/>
      <c r="D661" s="91"/>
      <c r="E661" s="91"/>
    </row>
    <row r="662" spans="1:5" customFormat="1" x14ac:dyDescent="0.25">
      <c r="A662" s="91"/>
      <c r="B662" s="91"/>
      <c r="C662" s="91"/>
      <c r="D662" s="91"/>
      <c r="E662" s="91"/>
    </row>
    <row r="663" spans="1:5" customFormat="1" x14ac:dyDescent="0.25">
      <c r="A663" s="91"/>
      <c r="B663" s="91"/>
      <c r="C663" s="91"/>
      <c r="D663" s="91"/>
      <c r="E663" s="91"/>
    </row>
    <row r="664" spans="1:5" customFormat="1" x14ac:dyDescent="0.25">
      <c r="A664" s="91"/>
      <c r="B664" s="91"/>
      <c r="C664" s="91"/>
      <c r="D664" s="91"/>
      <c r="E664" s="91"/>
    </row>
    <row r="665" spans="1:5" customFormat="1" x14ac:dyDescent="0.25">
      <c r="A665" s="91"/>
      <c r="B665" s="91"/>
      <c r="C665" s="91"/>
      <c r="D665" s="91"/>
      <c r="E665" s="91"/>
    </row>
    <row r="666" spans="1:5" customFormat="1" x14ac:dyDescent="0.25">
      <c r="A666" s="91"/>
      <c r="B666" s="91"/>
      <c r="C666" s="91"/>
      <c r="D666" s="91"/>
      <c r="E666" s="91"/>
    </row>
    <row r="667" spans="1:5" customFormat="1" x14ac:dyDescent="0.25">
      <c r="A667" s="91"/>
      <c r="B667" s="91"/>
      <c r="C667" s="91"/>
      <c r="D667" s="91"/>
      <c r="E667" s="91"/>
    </row>
    <row r="668" spans="1:5" customFormat="1" x14ac:dyDescent="0.25">
      <c r="A668" s="91"/>
      <c r="B668" s="91"/>
      <c r="C668" s="91"/>
      <c r="D668" s="91"/>
      <c r="E668" s="91"/>
    </row>
    <row r="669" spans="1:5" customFormat="1" x14ac:dyDescent="0.25">
      <c r="A669" s="91"/>
      <c r="B669" s="91"/>
      <c r="C669" s="91"/>
      <c r="D669" s="91"/>
      <c r="E669" s="91"/>
    </row>
    <row r="670" spans="1:5" customFormat="1" x14ac:dyDescent="0.25">
      <c r="A670" s="91"/>
      <c r="B670" s="91"/>
      <c r="C670" s="91"/>
      <c r="D670" s="91"/>
      <c r="E670" s="91"/>
    </row>
    <row r="671" spans="1:5" customFormat="1" x14ac:dyDescent="0.25">
      <c r="A671" s="91"/>
      <c r="B671" s="91"/>
      <c r="C671" s="91"/>
      <c r="D671" s="91"/>
      <c r="E671" s="91"/>
    </row>
    <row r="672" spans="1:5" customFormat="1" x14ac:dyDescent="0.25">
      <c r="A672" s="91"/>
      <c r="B672" s="91"/>
      <c r="C672" s="91"/>
      <c r="D672" s="91"/>
      <c r="E672" s="91"/>
    </row>
    <row r="673" spans="1:5" customFormat="1" x14ac:dyDescent="0.25">
      <c r="A673" s="91"/>
      <c r="B673" s="91"/>
      <c r="C673" s="91"/>
      <c r="D673" s="91"/>
      <c r="E673" s="91"/>
    </row>
    <row r="674" spans="1:5" customFormat="1" x14ac:dyDescent="0.25">
      <c r="A674" s="91"/>
      <c r="B674" s="91"/>
      <c r="C674" s="91"/>
      <c r="D674" s="91"/>
      <c r="E674" s="91"/>
    </row>
    <row r="675" spans="1:5" customFormat="1" x14ac:dyDescent="0.25">
      <c r="A675" s="91"/>
      <c r="B675" s="91"/>
      <c r="C675" s="91"/>
      <c r="D675" s="91"/>
      <c r="E675" s="91"/>
    </row>
    <row r="676" spans="1:5" customFormat="1" x14ac:dyDescent="0.25">
      <c r="A676" s="91"/>
      <c r="B676" s="91"/>
      <c r="C676" s="91"/>
      <c r="D676" s="91"/>
      <c r="E676" s="91"/>
    </row>
    <row r="677" spans="1:5" customFormat="1" x14ac:dyDescent="0.25">
      <c r="A677" s="91"/>
      <c r="B677" s="91"/>
      <c r="C677" s="91"/>
      <c r="D677" s="91"/>
      <c r="E677" s="91"/>
    </row>
    <row r="678" spans="1:5" customFormat="1" x14ac:dyDescent="0.25">
      <c r="A678" s="91"/>
      <c r="B678" s="91"/>
      <c r="C678" s="91"/>
      <c r="D678" s="91"/>
      <c r="E678" s="91"/>
    </row>
    <row r="679" spans="1:5" customFormat="1" x14ac:dyDescent="0.25">
      <c r="A679" s="91"/>
      <c r="B679" s="91"/>
      <c r="C679" s="91"/>
      <c r="D679" s="91"/>
      <c r="E679" s="91"/>
    </row>
    <row r="680" spans="1:5" customFormat="1" x14ac:dyDescent="0.25">
      <c r="A680" s="91"/>
      <c r="B680" s="91"/>
      <c r="C680" s="91"/>
      <c r="D680" s="91"/>
      <c r="E680" s="91"/>
    </row>
    <row r="681" spans="1:5" customFormat="1" x14ac:dyDescent="0.25">
      <c r="A681" s="91"/>
      <c r="B681" s="91"/>
      <c r="C681" s="91"/>
      <c r="D681" s="91"/>
      <c r="E681" s="91"/>
    </row>
    <row r="682" spans="1:5" customFormat="1" x14ac:dyDescent="0.25">
      <c r="A682" s="91"/>
      <c r="B682" s="91"/>
      <c r="C682" s="91"/>
      <c r="D682" s="91"/>
      <c r="E682" s="91"/>
    </row>
    <row r="683" spans="1:5" customFormat="1" x14ac:dyDescent="0.25">
      <c r="A683" s="91"/>
      <c r="B683" s="91"/>
      <c r="C683" s="91"/>
      <c r="D683" s="91"/>
      <c r="E683" s="91"/>
    </row>
    <row r="684" spans="1:5" customFormat="1" x14ac:dyDescent="0.25">
      <c r="A684" s="91"/>
      <c r="B684" s="91"/>
      <c r="C684" s="91"/>
      <c r="D684" s="91"/>
      <c r="E684" s="91"/>
    </row>
    <row r="685" spans="1:5" customFormat="1" x14ac:dyDescent="0.25">
      <c r="A685" s="91"/>
      <c r="B685" s="91"/>
      <c r="C685" s="91"/>
      <c r="D685" s="91"/>
      <c r="E685" s="91"/>
    </row>
    <row r="686" spans="1:5" customFormat="1" x14ac:dyDescent="0.25">
      <c r="A686" s="91"/>
      <c r="B686" s="91"/>
      <c r="C686" s="91"/>
      <c r="D686" s="91"/>
      <c r="E686" s="91"/>
    </row>
    <row r="687" spans="1:5" customFormat="1" x14ac:dyDescent="0.25">
      <c r="A687" s="91"/>
      <c r="B687" s="91"/>
      <c r="C687" s="91"/>
      <c r="D687" s="91"/>
      <c r="E687" s="91"/>
    </row>
    <row r="688" spans="1:5" customFormat="1" x14ac:dyDescent="0.25">
      <c r="A688" s="91"/>
      <c r="B688" s="91"/>
      <c r="C688" s="91"/>
      <c r="D688" s="91"/>
      <c r="E688" s="91"/>
    </row>
    <row r="689" spans="1:5" customFormat="1" x14ac:dyDescent="0.25">
      <c r="A689" s="91"/>
      <c r="B689" s="91"/>
      <c r="C689" s="91"/>
      <c r="D689" s="91"/>
      <c r="E689" s="91"/>
    </row>
    <row r="690" spans="1:5" customFormat="1" x14ac:dyDescent="0.25">
      <c r="A690" s="91"/>
      <c r="B690" s="91"/>
      <c r="C690" s="91"/>
      <c r="D690" s="91"/>
      <c r="E690" s="91"/>
    </row>
    <row r="691" spans="1:5" customFormat="1" x14ac:dyDescent="0.25">
      <c r="A691" s="91"/>
      <c r="B691" s="91"/>
      <c r="C691" s="91"/>
      <c r="D691" s="91"/>
      <c r="E691" s="91"/>
    </row>
    <row r="692" spans="1:5" customFormat="1" x14ac:dyDescent="0.25">
      <c r="A692" s="91"/>
      <c r="B692" s="91"/>
      <c r="C692" s="91"/>
      <c r="D692" s="91"/>
      <c r="E692" s="91"/>
    </row>
    <row r="693" spans="1:5" customFormat="1" x14ac:dyDescent="0.25">
      <c r="A693" s="91"/>
      <c r="B693" s="91"/>
      <c r="C693" s="91"/>
      <c r="D693" s="91"/>
      <c r="E693" s="91"/>
    </row>
    <row r="694" spans="1:5" customFormat="1" x14ac:dyDescent="0.25">
      <c r="A694" s="91"/>
      <c r="B694" s="91"/>
      <c r="C694" s="91"/>
      <c r="D694" s="91"/>
      <c r="E694" s="91"/>
    </row>
    <row r="695" spans="1:5" customFormat="1" x14ac:dyDescent="0.25">
      <c r="A695" s="91"/>
      <c r="B695" s="91"/>
      <c r="C695" s="91"/>
      <c r="D695" s="91"/>
      <c r="E695" s="91"/>
    </row>
    <row r="696" spans="1:5" customFormat="1" x14ac:dyDescent="0.25">
      <c r="A696" s="91"/>
      <c r="B696" s="91"/>
      <c r="C696" s="91"/>
      <c r="D696" s="91"/>
      <c r="E696" s="91"/>
    </row>
    <row r="697" spans="1:5" customFormat="1" x14ac:dyDescent="0.25">
      <c r="A697" s="91"/>
      <c r="B697" s="91"/>
      <c r="C697" s="91"/>
      <c r="D697" s="91"/>
      <c r="E697" s="91"/>
    </row>
    <row r="698" spans="1:5" customFormat="1" x14ac:dyDescent="0.25">
      <c r="A698" s="91"/>
      <c r="B698" s="91"/>
      <c r="C698" s="91"/>
      <c r="D698" s="91"/>
      <c r="E698" s="91"/>
    </row>
    <row r="699" spans="1:5" customFormat="1" x14ac:dyDescent="0.25">
      <c r="A699" s="91"/>
      <c r="B699" s="91"/>
      <c r="C699" s="91"/>
      <c r="D699" s="91"/>
      <c r="E699" s="91"/>
    </row>
    <row r="700" spans="1:5" customFormat="1" x14ac:dyDescent="0.25">
      <c r="A700" s="91"/>
      <c r="B700" s="91"/>
      <c r="C700" s="91"/>
      <c r="D700" s="91"/>
      <c r="E700" s="91"/>
    </row>
    <row r="701" spans="1:5" customFormat="1" x14ac:dyDescent="0.25">
      <c r="A701" s="91"/>
      <c r="B701" s="91"/>
      <c r="C701" s="91"/>
      <c r="D701" s="91"/>
      <c r="E701" s="91"/>
    </row>
    <row r="702" spans="1:5" customFormat="1" x14ac:dyDescent="0.25">
      <c r="A702" s="91"/>
      <c r="B702" s="91"/>
      <c r="C702" s="91"/>
      <c r="D702" s="91"/>
      <c r="E702" s="91"/>
    </row>
    <row r="703" spans="1:5" customFormat="1" x14ac:dyDescent="0.25">
      <c r="A703" s="91"/>
      <c r="B703" s="91"/>
      <c r="C703" s="91"/>
      <c r="D703" s="91"/>
      <c r="E703" s="91"/>
    </row>
    <row r="704" spans="1:5" customFormat="1" x14ac:dyDescent="0.25">
      <c r="A704" s="91"/>
      <c r="B704" s="91"/>
      <c r="C704" s="91"/>
      <c r="D704" s="91"/>
      <c r="E704" s="91"/>
    </row>
    <row r="705" spans="1:5" customFormat="1" x14ac:dyDescent="0.25">
      <c r="A705" s="91"/>
      <c r="B705" s="91"/>
      <c r="C705" s="91"/>
      <c r="D705" s="91"/>
      <c r="E705" s="91"/>
    </row>
    <row r="706" spans="1:5" customFormat="1" x14ac:dyDescent="0.25">
      <c r="A706" s="91"/>
      <c r="B706" s="91"/>
      <c r="C706" s="91"/>
      <c r="D706" s="91"/>
      <c r="E706" s="91"/>
    </row>
    <row r="707" spans="1:5" customFormat="1" x14ac:dyDescent="0.25">
      <c r="A707" s="91"/>
      <c r="B707" s="91"/>
      <c r="C707" s="91"/>
      <c r="D707" s="91"/>
      <c r="E707" s="91"/>
    </row>
    <row r="708" spans="1:5" customFormat="1" x14ac:dyDescent="0.25">
      <c r="A708" s="91"/>
      <c r="B708" s="91"/>
      <c r="C708" s="91"/>
      <c r="D708" s="91"/>
      <c r="E708" s="91"/>
    </row>
    <row r="709" spans="1:5" customFormat="1" x14ac:dyDescent="0.25">
      <c r="A709" s="91"/>
      <c r="B709" s="91"/>
      <c r="C709" s="91"/>
      <c r="D709" s="91"/>
      <c r="E709" s="91"/>
    </row>
    <row r="710" spans="1:5" customFormat="1" x14ac:dyDescent="0.25">
      <c r="A710" s="91"/>
      <c r="B710" s="91"/>
      <c r="C710" s="91"/>
      <c r="D710" s="91"/>
      <c r="E710" s="91"/>
    </row>
    <row r="711" spans="1:5" customFormat="1" x14ac:dyDescent="0.25">
      <c r="A711" s="91"/>
      <c r="B711" s="91"/>
      <c r="C711" s="91"/>
      <c r="D711" s="91"/>
      <c r="E711" s="91"/>
    </row>
    <row r="712" spans="1:5" customFormat="1" x14ac:dyDescent="0.25">
      <c r="A712" s="91"/>
      <c r="B712" s="91"/>
      <c r="C712" s="91"/>
      <c r="D712" s="91"/>
      <c r="E712" s="91"/>
    </row>
    <row r="713" spans="1:5" customFormat="1" x14ac:dyDescent="0.25">
      <c r="A713" s="91"/>
      <c r="B713" s="91"/>
      <c r="C713" s="91"/>
      <c r="D713" s="91"/>
      <c r="E713" s="91"/>
    </row>
    <row r="714" spans="1:5" customFormat="1" x14ac:dyDescent="0.25">
      <c r="A714" s="91"/>
      <c r="B714" s="91"/>
      <c r="C714" s="91"/>
      <c r="D714" s="91"/>
      <c r="E714" s="91"/>
    </row>
    <row r="715" spans="1:5" customFormat="1" x14ac:dyDescent="0.25">
      <c r="A715" s="91"/>
      <c r="B715" s="91"/>
      <c r="C715" s="91"/>
      <c r="D715" s="91"/>
      <c r="E715" s="91"/>
    </row>
    <row r="716" spans="1:5" customFormat="1" x14ac:dyDescent="0.25">
      <c r="A716" s="91"/>
      <c r="B716" s="91"/>
      <c r="C716" s="91"/>
      <c r="D716" s="91"/>
      <c r="E716" s="91"/>
    </row>
    <row r="717" spans="1:5" customFormat="1" x14ac:dyDescent="0.25">
      <c r="A717" s="91"/>
      <c r="B717" s="91"/>
      <c r="C717" s="91"/>
      <c r="D717" s="91"/>
      <c r="E717" s="91"/>
    </row>
    <row r="718" spans="1:5" customFormat="1" x14ac:dyDescent="0.25">
      <c r="A718" s="91"/>
      <c r="B718" s="91"/>
      <c r="C718" s="91"/>
      <c r="D718" s="91"/>
      <c r="E718" s="91"/>
    </row>
    <row r="719" spans="1:5" customFormat="1" x14ac:dyDescent="0.25">
      <c r="A719" s="91"/>
      <c r="B719" s="91"/>
      <c r="C719" s="91"/>
      <c r="D719" s="91"/>
      <c r="E719" s="91"/>
    </row>
    <row r="720" spans="1:5" customFormat="1" x14ac:dyDescent="0.25">
      <c r="A720" s="91"/>
      <c r="B720" s="91"/>
      <c r="C720" s="91"/>
      <c r="D720" s="91"/>
      <c r="E720" s="91"/>
    </row>
    <row r="721" spans="1:5" customFormat="1" x14ac:dyDescent="0.25">
      <c r="A721" s="91"/>
      <c r="B721" s="91"/>
      <c r="C721" s="91"/>
      <c r="D721" s="91"/>
      <c r="E721" s="91"/>
    </row>
    <row r="722" spans="1:5" customFormat="1" x14ac:dyDescent="0.25">
      <c r="A722" s="91"/>
      <c r="B722" s="91"/>
      <c r="C722" s="91"/>
      <c r="D722" s="91"/>
      <c r="E722" s="91"/>
    </row>
    <row r="723" spans="1:5" customFormat="1" x14ac:dyDescent="0.25">
      <c r="A723" s="91"/>
      <c r="B723" s="91"/>
      <c r="C723" s="91"/>
      <c r="D723" s="91"/>
      <c r="E723" s="91"/>
    </row>
    <row r="724" spans="1:5" customFormat="1" x14ac:dyDescent="0.25">
      <c r="A724" s="91"/>
      <c r="B724" s="91"/>
      <c r="C724" s="91"/>
      <c r="D724" s="91"/>
      <c r="E724" s="91"/>
    </row>
    <row r="725" spans="1:5" customFormat="1" x14ac:dyDescent="0.25">
      <c r="A725" s="91"/>
      <c r="B725" s="91"/>
      <c r="C725" s="91"/>
      <c r="D725" s="91"/>
      <c r="E725" s="91"/>
    </row>
    <row r="726" spans="1:5" customFormat="1" x14ac:dyDescent="0.25">
      <c r="A726" s="91"/>
      <c r="B726" s="91"/>
      <c r="C726" s="91"/>
      <c r="D726" s="91"/>
      <c r="E726" s="91"/>
    </row>
    <row r="727" spans="1:5" customFormat="1" x14ac:dyDescent="0.25">
      <c r="A727" s="91"/>
      <c r="B727" s="91"/>
      <c r="C727" s="91"/>
      <c r="D727" s="91"/>
      <c r="E727" s="91"/>
    </row>
    <row r="728" spans="1:5" customFormat="1" x14ac:dyDescent="0.25">
      <c r="A728" s="91"/>
      <c r="B728" s="91"/>
      <c r="C728" s="91"/>
      <c r="D728" s="91"/>
      <c r="E728" s="91"/>
    </row>
    <row r="729" spans="1:5" customFormat="1" x14ac:dyDescent="0.25">
      <c r="A729" s="91"/>
      <c r="B729" s="91"/>
      <c r="C729" s="91"/>
      <c r="D729" s="91"/>
      <c r="E729" s="91"/>
    </row>
    <row r="730" spans="1:5" customFormat="1" x14ac:dyDescent="0.25">
      <c r="A730" s="91"/>
      <c r="B730" s="91"/>
      <c r="C730" s="91"/>
      <c r="D730" s="91"/>
      <c r="E730" s="91"/>
    </row>
    <row r="731" spans="1:5" customFormat="1" x14ac:dyDescent="0.25">
      <c r="A731" s="91"/>
      <c r="B731" s="91"/>
      <c r="C731" s="91"/>
      <c r="D731" s="91"/>
      <c r="E731" s="91"/>
    </row>
    <row r="732" spans="1:5" customFormat="1" x14ac:dyDescent="0.25">
      <c r="A732" s="91"/>
      <c r="B732" s="91"/>
      <c r="C732" s="91"/>
      <c r="D732" s="91"/>
      <c r="E732" s="91"/>
    </row>
    <row r="733" spans="1:5" customFormat="1" x14ac:dyDescent="0.25">
      <c r="A733" s="91"/>
      <c r="B733" s="91"/>
      <c r="C733" s="91"/>
      <c r="D733" s="91"/>
      <c r="E733" s="91"/>
    </row>
    <row r="734" spans="1:5" customFormat="1" x14ac:dyDescent="0.25">
      <c r="A734" s="91"/>
      <c r="B734" s="91"/>
      <c r="C734" s="91"/>
      <c r="D734" s="91"/>
      <c r="E734" s="91"/>
    </row>
    <row r="735" spans="1:5" customFormat="1" x14ac:dyDescent="0.25">
      <c r="A735" s="91"/>
      <c r="B735" s="91"/>
      <c r="C735" s="91"/>
      <c r="D735" s="91"/>
      <c r="E735" s="91"/>
    </row>
    <row r="736" spans="1:5" customFormat="1" x14ac:dyDescent="0.25">
      <c r="A736" s="91"/>
      <c r="B736" s="91"/>
      <c r="C736" s="91"/>
      <c r="D736" s="91"/>
      <c r="E736" s="91"/>
    </row>
    <row r="737" spans="1:5" customFormat="1" x14ac:dyDescent="0.25">
      <c r="A737" s="91"/>
      <c r="B737" s="91"/>
      <c r="C737" s="91"/>
      <c r="D737" s="91"/>
      <c r="E737" s="91"/>
    </row>
    <row r="738" spans="1:5" customFormat="1" x14ac:dyDescent="0.25">
      <c r="A738" s="91"/>
      <c r="B738" s="91"/>
      <c r="C738" s="91"/>
      <c r="D738" s="91"/>
      <c r="E738" s="91"/>
    </row>
    <row r="739" spans="1:5" customFormat="1" x14ac:dyDescent="0.25">
      <c r="A739" s="91"/>
      <c r="B739" s="91"/>
      <c r="C739" s="91"/>
      <c r="D739" s="91"/>
      <c r="E739" s="91"/>
    </row>
    <row r="740" spans="1:5" customFormat="1" x14ac:dyDescent="0.25">
      <c r="A740" s="91"/>
      <c r="B740" s="91"/>
      <c r="C740" s="91"/>
      <c r="D740" s="91"/>
      <c r="E740" s="91"/>
    </row>
    <row r="741" spans="1:5" customFormat="1" x14ac:dyDescent="0.25">
      <c r="A741" s="91"/>
      <c r="B741" s="91"/>
      <c r="C741" s="91"/>
      <c r="D741" s="91"/>
      <c r="E741" s="91"/>
    </row>
    <row r="742" spans="1:5" customFormat="1" x14ac:dyDescent="0.25">
      <c r="A742" s="91"/>
      <c r="B742" s="91"/>
      <c r="C742" s="91"/>
      <c r="D742" s="91"/>
      <c r="E742" s="91"/>
    </row>
    <row r="743" spans="1:5" customFormat="1" x14ac:dyDescent="0.25">
      <c r="A743" s="91"/>
      <c r="B743" s="91"/>
      <c r="C743" s="91"/>
      <c r="D743" s="91"/>
      <c r="E743" s="91"/>
    </row>
    <row r="744" spans="1:5" customFormat="1" x14ac:dyDescent="0.25">
      <c r="A744" s="91"/>
      <c r="B744" s="91"/>
      <c r="C744" s="91"/>
      <c r="D744" s="91"/>
      <c r="E744" s="91"/>
    </row>
    <row r="745" spans="1:5" customFormat="1" x14ac:dyDescent="0.25">
      <c r="A745" s="91"/>
      <c r="B745" s="91"/>
      <c r="C745" s="91"/>
      <c r="D745" s="91"/>
      <c r="E745" s="91"/>
    </row>
    <row r="746" spans="1:5" customFormat="1" x14ac:dyDescent="0.25">
      <c r="A746" s="91"/>
      <c r="B746" s="91"/>
      <c r="C746" s="91"/>
      <c r="D746" s="91"/>
      <c r="E746" s="91"/>
    </row>
    <row r="747" spans="1:5" customFormat="1" x14ac:dyDescent="0.25">
      <c r="A747" s="91"/>
      <c r="B747" s="91"/>
      <c r="C747" s="91"/>
      <c r="D747" s="91"/>
      <c r="E747" s="91"/>
    </row>
    <row r="748" spans="1:5" customFormat="1" x14ac:dyDescent="0.25">
      <c r="A748" s="91"/>
      <c r="B748" s="91"/>
      <c r="C748" s="91"/>
      <c r="D748" s="91"/>
      <c r="E748" s="91"/>
    </row>
    <row r="749" spans="1:5" customFormat="1" x14ac:dyDescent="0.25">
      <c r="A749" s="91"/>
      <c r="B749" s="91"/>
      <c r="C749" s="91"/>
      <c r="D749" s="91"/>
      <c r="E749" s="91"/>
    </row>
    <row r="750" spans="1:5" customFormat="1" x14ac:dyDescent="0.25">
      <c r="A750" s="91"/>
      <c r="B750" s="91"/>
      <c r="C750" s="91"/>
      <c r="D750" s="91"/>
      <c r="E750" s="91"/>
    </row>
    <row r="751" spans="1:5" customFormat="1" x14ac:dyDescent="0.25">
      <c r="A751" s="91"/>
      <c r="B751" s="91"/>
      <c r="C751" s="91"/>
      <c r="D751" s="91"/>
      <c r="E751" s="91"/>
    </row>
    <row r="752" spans="1:5" customFormat="1" x14ac:dyDescent="0.25">
      <c r="A752" s="91"/>
      <c r="B752" s="91"/>
      <c r="C752" s="91"/>
      <c r="D752" s="91"/>
      <c r="E752" s="91"/>
    </row>
    <row r="753" spans="1:5" customFormat="1" x14ac:dyDescent="0.25">
      <c r="A753" s="91"/>
      <c r="B753" s="91"/>
      <c r="C753" s="91"/>
      <c r="D753" s="91"/>
      <c r="E753" s="91"/>
    </row>
    <row r="754" spans="1:5" customFormat="1" x14ac:dyDescent="0.25">
      <c r="A754" s="91"/>
      <c r="B754" s="91"/>
      <c r="C754" s="91"/>
      <c r="D754" s="91"/>
      <c r="E754" s="91"/>
    </row>
    <row r="755" spans="1:5" customFormat="1" x14ac:dyDescent="0.25">
      <c r="A755" s="91"/>
      <c r="B755" s="91"/>
      <c r="C755" s="91"/>
      <c r="D755" s="91"/>
      <c r="E755" s="91"/>
    </row>
    <row r="756" spans="1:5" customFormat="1" x14ac:dyDescent="0.25">
      <c r="A756" s="91"/>
      <c r="B756" s="91"/>
      <c r="C756" s="91"/>
      <c r="D756" s="91"/>
      <c r="E756" s="91"/>
    </row>
    <row r="757" spans="1:5" customFormat="1" x14ac:dyDescent="0.25">
      <c r="A757" s="91"/>
      <c r="B757" s="91"/>
      <c r="C757" s="91"/>
      <c r="D757" s="91"/>
      <c r="E757" s="91"/>
    </row>
    <row r="758" spans="1:5" customFormat="1" x14ac:dyDescent="0.25">
      <c r="A758" s="91"/>
      <c r="B758" s="91"/>
      <c r="C758" s="91"/>
      <c r="D758" s="91"/>
      <c r="E758" s="91"/>
    </row>
    <row r="759" spans="1:5" customFormat="1" x14ac:dyDescent="0.25">
      <c r="A759" s="91"/>
      <c r="B759" s="91"/>
      <c r="C759" s="91"/>
      <c r="D759" s="91"/>
      <c r="E759" s="91"/>
    </row>
    <row r="760" spans="1:5" customFormat="1" x14ac:dyDescent="0.25">
      <c r="A760" s="91"/>
      <c r="B760" s="91"/>
      <c r="C760" s="91"/>
      <c r="D760" s="91"/>
      <c r="E760" s="91"/>
    </row>
    <row r="761" spans="1:5" customFormat="1" x14ac:dyDescent="0.25">
      <c r="A761" s="91"/>
      <c r="B761" s="91"/>
      <c r="C761" s="91"/>
      <c r="D761" s="91"/>
      <c r="E761" s="91"/>
    </row>
    <row r="762" spans="1:5" customFormat="1" x14ac:dyDescent="0.25">
      <c r="A762" s="91"/>
      <c r="B762" s="91"/>
      <c r="C762" s="91"/>
      <c r="D762" s="91"/>
      <c r="E762" s="91"/>
    </row>
    <row r="763" spans="1:5" customFormat="1" x14ac:dyDescent="0.25">
      <c r="A763" s="91"/>
      <c r="B763" s="91"/>
      <c r="C763" s="91"/>
      <c r="D763" s="91"/>
      <c r="E763" s="91"/>
    </row>
    <row r="764" spans="1:5" customFormat="1" x14ac:dyDescent="0.25">
      <c r="A764" s="91"/>
      <c r="B764" s="91"/>
      <c r="C764" s="91"/>
      <c r="D764" s="91"/>
      <c r="E764" s="91"/>
    </row>
    <row r="765" spans="1:5" customFormat="1" x14ac:dyDescent="0.25">
      <c r="A765" s="91"/>
      <c r="B765" s="91"/>
      <c r="C765" s="91"/>
      <c r="D765" s="91"/>
      <c r="E765" s="91"/>
    </row>
    <row r="766" spans="1:5" customFormat="1" x14ac:dyDescent="0.25">
      <c r="A766" s="91"/>
      <c r="B766" s="91"/>
      <c r="C766" s="91"/>
      <c r="D766" s="91"/>
      <c r="E766" s="91"/>
    </row>
    <row r="767" spans="1:5" customFormat="1" x14ac:dyDescent="0.25">
      <c r="A767" s="91"/>
      <c r="B767" s="91"/>
      <c r="C767" s="91"/>
      <c r="D767" s="91"/>
      <c r="E767" s="91"/>
    </row>
    <row r="768" spans="1:5" customFormat="1" x14ac:dyDescent="0.25">
      <c r="A768" s="91"/>
      <c r="B768" s="91"/>
      <c r="C768" s="91"/>
      <c r="D768" s="91"/>
      <c r="E768" s="91"/>
    </row>
    <row r="769" spans="1:5" customFormat="1" x14ac:dyDescent="0.25">
      <c r="A769" s="91"/>
      <c r="B769" s="91"/>
      <c r="C769" s="91"/>
      <c r="D769" s="91"/>
      <c r="E769" s="91"/>
    </row>
    <row r="770" spans="1:5" customFormat="1" x14ac:dyDescent="0.25">
      <c r="A770" s="91"/>
      <c r="B770" s="91"/>
      <c r="C770" s="91"/>
      <c r="D770" s="91"/>
      <c r="E770" s="91"/>
    </row>
    <row r="771" spans="1:5" customFormat="1" x14ac:dyDescent="0.25">
      <c r="A771" s="91"/>
      <c r="B771" s="91"/>
      <c r="C771" s="91"/>
      <c r="D771" s="91"/>
      <c r="E771" s="91"/>
    </row>
    <row r="772" spans="1:5" customFormat="1" x14ac:dyDescent="0.25">
      <c r="A772" s="91"/>
      <c r="B772" s="91"/>
      <c r="C772" s="91"/>
      <c r="D772" s="91"/>
      <c r="E772" s="91"/>
    </row>
    <row r="773" spans="1:5" customFormat="1" x14ac:dyDescent="0.25">
      <c r="A773" s="91"/>
      <c r="B773" s="91"/>
      <c r="C773" s="91"/>
      <c r="D773" s="91"/>
      <c r="E773" s="91"/>
    </row>
    <row r="774" spans="1:5" customFormat="1" x14ac:dyDescent="0.25">
      <c r="A774" s="91"/>
      <c r="B774" s="91"/>
      <c r="C774" s="91"/>
      <c r="D774" s="91"/>
      <c r="E774" s="91"/>
    </row>
    <row r="775" spans="1:5" customFormat="1" x14ac:dyDescent="0.25">
      <c r="A775" s="91"/>
      <c r="B775" s="91"/>
      <c r="C775" s="91"/>
      <c r="D775" s="91"/>
      <c r="E775" s="91"/>
    </row>
    <row r="776" spans="1:5" customFormat="1" x14ac:dyDescent="0.25">
      <c r="A776" s="91"/>
      <c r="B776" s="91"/>
      <c r="C776" s="91"/>
      <c r="D776" s="91"/>
      <c r="E776" s="91"/>
    </row>
    <row r="777" spans="1:5" customFormat="1" x14ac:dyDescent="0.25">
      <c r="A777" s="91"/>
      <c r="B777" s="91"/>
      <c r="C777" s="91"/>
      <c r="D777" s="91"/>
      <c r="E777" s="91"/>
    </row>
    <row r="778" spans="1:5" customFormat="1" x14ac:dyDescent="0.25">
      <c r="A778" s="91"/>
      <c r="B778" s="91"/>
      <c r="C778" s="91"/>
      <c r="D778" s="91"/>
      <c r="E778" s="91"/>
    </row>
    <row r="779" spans="1:5" customFormat="1" x14ac:dyDescent="0.25">
      <c r="A779" s="91"/>
      <c r="B779" s="91"/>
      <c r="C779" s="91"/>
      <c r="D779" s="91"/>
      <c r="E779" s="91"/>
    </row>
    <row r="780" spans="1:5" customFormat="1" x14ac:dyDescent="0.25">
      <c r="A780" s="91"/>
      <c r="B780" s="91"/>
      <c r="C780" s="91"/>
      <c r="D780" s="91"/>
      <c r="E780" s="91"/>
    </row>
    <row r="781" spans="1:5" customFormat="1" x14ac:dyDescent="0.25">
      <c r="A781" s="91"/>
      <c r="B781" s="91"/>
      <c r="C781" s="91"/>
      <c r="D781" s="91"/>
      <c r="E781" s="91"/>
    </row>
    <row r="782" spans="1:5" customFormat="1" x14ac:dyDescent="0.25">
      <c r="A782" s="91"/>
      <c r="B782" s="91"/>
      <c r="C782" s="91"/>
      <c r="D782" s="91"/>
      <c r="E782" s="91"/>
    </row>
    <row r="783" spans="1:5" customFormat="1" x14ac:dyDescent="0.25">
      <c r="A783" s="91"/>
      <c r="B783" s="91"/>
      <c r="C783" s="91"/>
      <c r="D783" s="91"/>
      <c r="E783" s="91"/>
    </row>
    <row r="784" spans="1:5" customFormat="1" x14ac:dyDescent="0.25">
      <c r="A784" s="91"/>
      <c r="B784" s="91"/>
      <c r="C784" s="91"/>
      <c r="D784" s="91"/>
      <c r="E784" s="91"/>
    </row>
    <row r="785" spans="1:5" customFormat="1" x14ac:dyDescent="0.25">
      <c r="A785" s="91"/>
      <c r="B785" s="91"/>
      <c r="C785" s="91"/>
      <c r="D785" s="91"/>
      <c r="E785" s="91"/>
    </row>
    <row r="786" spans="1:5" customFormat="1" x14ac:dyDescent="0.25">
      <c r="A786" s="91"/>
      <c r="B786" s="91"/>
      <c r="C786" s="91"/>
      <c r="D786" s="91"/>
      <c r="E786" s="91"/>
    </row>
    <row r="787" spans="1:5" customFormat="1" x14ac:dyDescent="0.25">
      <c r="A787" s="91"/>
      <c r="B787" s="91"/>
      <c r="C787" s="91"/>
      <c r="D787" s="91"/>
      <c r="E787" s="91"/>
    </row>
    <row r="788" spans="1:5" customFormat="1" x14ac:dyDescent="0.25">
      <c r="A788" s="91"/>
      <c r="B788" s="91"/>
      <c r="C788" s="91"/>
      <c r="D788" s="91"/>
      <c r="E788" s="91"/>
    </row>
    <row r="789" spans="1:5" customFormat="1" x14ac:dyDescent="0.25">
      <c r="A789" s="91"/>
      <c r="B789" s="91"/>
      <c r="C789" s="91"/>
      <c r="D789" s="91"/>
      <c r="E789" s="91"/>
    </row>
    <row r="790" spans="1:5" customFormat="1" x14ac:dyDescent="0.25">
      <c r="A790" s="91"/>
      <c r="B790" s="91"/>
      <c r="C790" s="91"/>
      <c r="D790" s="91"/>
      <c r="E790" s="91"/>
    </row>
    <row r="791" spans="1:5" customFormat="1" x14ac:dyDescent="0.25">
      <c r="A791" s="91"/>
      <c r="B791" s="91"/>
      <c r="C791" s="91"/>
      <c r="D791" s="91"/>
      <c r="E791" s="91"/>
    </row>
    <row r="792" spans="1:5" customFormat="1" x14ac:dyDescent="0.25">
      <c r="A792" s="91"/>
      <c r="B792" s="91"/>
      <c r="C792" s="91"/>
      <c r="D792" s="91"/>
      <c r="E792" s="91"/>
    </row>
    <row r="793" spans="1:5" customFormat="1" x14ac:dyDescent="0.25">
      <c r="A793" s="91"/>
      <c r="B793" s="91"/>
      <c r="C793" s="91"/>
      <c r="D793" s="91"/>
      <c r="E793" s="91"/>
    </row>
    <row r="794" spans="1:5" customFormat="1" x14ac:dyDescent="0.25">
      <c r="A794" s="91"/>
      <c r="B794" s="91"/>
      <c r="C794" s="91"/>
      <c r="D794" s="91"/>
      <c r="E794" s="91"/>
    </row>
    <row r="795" spans="1:5" customFormat="1" x14ac:dyDescent="0.25">
      <c r="A795" s="91"/>
      <c r="B795" s="91"/>
      <c r="C795" s="91"/>
      <c r="D795" s="91"/>
      <c r="E795" s="91"/>
    </row>
    <row r="796" spans="1:5" customFormat="1" x14ac:dyDescent="0.25">
      <c r="A796" s="91"/>
      <c r="B796" s="91"/>
      <c r="C796" s="91"/>
      <c r="D796" s="91"/>
      <c r="E796" s="91"/>
    </row>
    <row r="797" spans="1:5" customFormat="1" x14ac:dyDescent="0.25">
      <c r="A797" s="91"/>
      <c r="B797" s="91"/>
      <c r="C797" s="91"/>
      <c r="D797" s="91"/>
      <c r="E797" s="91"/>
    </row>
    <row r="798" spans="1:5" customFormat="1" x14ac:dyDescent="0.25">
      <c r="A798" s="91"/>
      <c r="B798" s="91"/>
      <c r="C798" s="91"/>
      <c r="D798" s="91"/>
      <c r="E798" s="91"/>
    </row>
    <row r="799" spans="1:5" customFormat="1" x14ac:dyDescent="0.25">
      <c r="A799" s="91"/>
      <c r="B799" s="91"/>
      <c r="C799" s="91"/>
      <c r="D799" s="91"/>
      <c r="E799" s="91"/>
    </row>
    <row r="800" spans="1:5" customFormat="1" x14ac:dyDescent="0.25">
      <c r="A800" s="91"/>
      <c r="B800" s="91"/>
      <c r="C800" s="91"/>
      <c r="D800" s="91"/>
      <c r="E800" s="91"/>
    </row>
    <row r="801" spans="1:5" customFormat="1" x14ac:dyDescent="0.25">
      <c r="A801" s="91"/>
      <c r="B801" s="91"/>
      <c r="C801" s="91"/>
      <c r="D801" s="91"/>
      <c r="E801" s="91"/>
    </row>
    <row r="802" spans="1:5" customFormat="1" x14ac:dyDescent="0.25">
      <c r="A802" s="91"/>
      <c r="B802" s="91"/>
      <c r="C802" s="91"/>
      <c r="D802" s="91"/>
      <c r="E802" s="91"/>
    </row>
    <row r="803" spans="1:5" customFormat="1" x14ac:dyDescent="0.25">
      <c r="A803" s="91"/>
      <c r="B803" s="91"/>
      <c r="C803" s="91"/>
      <c r="D803" s="91"/>
      <c r="E803" s="91"/>
    </row>
    <row r="804" spans="1:5" customFormat="1" x14ac:dyDescent="0.25">
      <c r="A804" s="91"/>
      <c r="B804" s="91"/>
      <c r="C804" s="91"/>
      <c r="D804" s="91"/>
      <c r="E804" s="91"/>
    </row>
    <row r="805" spans="1:5" customFormat="1" x14ac:dyDescent="0.25">
      <c r="A805" s="91"/>
      <c r="B805" s="91"/>
      <c r="C805" s="91"/>
      <c r="D805" s="91"/>
      <c r="E805" s="91"/>
    </row>
    <row r="806" spans="1:5" customFormat="1" x14ac:dyDescent="0.25">
      <c r="A806" s="91"/>
      <c r="B806" s="91"/>
      <c r="C806" s="91"/>
      <c r="D806" s="91"/>
      <c r="E806" s="91"/>
    </row>
    <row r="807" spans="1:5" customFormat="1" x14ac:dyDescent="0.25">
      <c r="A807" s="91"/>
      <c r="B807" s="91"/>
      <c r="C807" s="91"/>
      <c r="D807" s="91"/>
      <c r="E807" s="91"/>
    </row>
    <row r="808" spans="1:5" customFormat="1" x14ac:dyDescent="0.25">
      <c r="A808" s="91"/>
      <c r="B808" s="91"/>
      <c r="C808" s="91"/>
      <c r="D808" s="91"/>
      <c r="E808" s="91"/>
    </row>
    <row r="809" spans="1:5" customFormat="1" x14ac:dyDescent="0.25">
      <c r="A809" s="91"/>
      <c r="B809" s="91"/>
      <c r="C809" s="91"/>
      <c r="D809" s="91"/>
      <c r="E809" s="91"/>
    </row>
    <row r="810" spans="1:5" customFormat="1" x14ac:dyDescent="0.25">
      <c r="A810" s="91"/>
      <c r="B810" s="91"/>
      <c r="C810" s="91"/>
      <c r="D810" s="91"/>
      <c r="E810" s="91"/>
    </row>
    <row r="811" spans="1:5" customFormat="1" x14ac:dyDescent="0.25">
      <c r="A811" s="91"/>
      <c r="B811" s="91"/>
      <c r="C811" s="91"/>
      <c r="D811" s="91"/>
      <c r="E811" s="91"/>
    </row>
    <row r="812" spans="1:5" customFormat="1" x14ac:dyDescent="0.25">
      <c r="A812" s="91"/>
      <c r="B812" s="91"/>
      <c r="C812" s="91"/>
      <c r="D812" s="91"/>
      <c r="E812" s="91"/>
    </row>
    <row r="813" spans="1:5" customFormat="1" x14ac:dyDescent="0.25">
      <c r="A813" s="91"/>
      <c r="B813" s="91"/>
      <c r="C813" s="91"/>
      <c r="D813" s="91"/>
      <c r="E813" s="91"/>
    </row>
    <row r="814" spans="1:5" customFormat="1" x14ac:dyDescent="0.25">
      <c r="A814" s="91"/>
      <c r="B814" s="91"/>
      <c r="C814" s="91"/>
      <c r="D814" s="91"/>
      <c r="E814" s="91"/>
    </row>
    <row r="815" spans="1:5" customFormat="1" x14ac:dyDescent="0.25">
      <c r="A815" s="91"/>
      <c r="B815" s="91"/>
      <c r="C815" s="91"/>
      <c r="D815" s="91"/>
      <c r="E815" s="91"/>
    </row>
    <row r="816" spans="1:5" customFormat="1" x14ac:dyDescent="0.25">
      <c r="A816" s="91"/>
      <c r="B816" s="91"/>
      <c r="C816" s="91"/>
      <c r="D816" s="91"/>
      <c r="E816" s="91"/>
    </row>
    <row r="817" spans="1:5" customFormat="1" x14ac:dyDescent="0.25">
      <c r="A817" s="91"/>
      <c r="B817" s="91"/>
      <c r="C817" s="91"/>
      <c r="D817" s="91"/>
      <c r="E817" s="91"/>
    </row>
    <row r="818" spans="1:5" customFormat="1" x14ac:dyDescent="0.25">
      <c r="A818" s="91"/>
      <c r="B818" s="91"/>
      <c r="C818" s="91"/>
      <c r="D818" s="91"/>
      <c r="E818" s="91"/>
    </row>
    <row r="819" spans="1:5" customFormat="1" x14ac:dyDescent="0.25">
      <c r="A819" s="91"/>
      <c r="B819" s="91"/>
      <c r="C819" s="91"/>
      <c r="D819" s="91"/>
      <c r="E819" s="91"/>
    </row>
    <row r="820" spans="1:5" customFormat="1" x14ac:dyDescent="0.25">
      <c r="A820" s="91"/>
      <c r="B820" s="91"/>
      <c r="C820" s="91"/>
      <c r="D820" s="91"/>
      <c r="E820" s="91"/>
    </row>
    <row r="821" spans="1:5" customFormat="1" x14ac:dyDescent="0.25">
      <c r="A821" s="91"/>
      <c r="B821" s="91"/>
      <c r="C821" s="91"/>
      <c r="D821" s="91"/>
      <c r="E821" s="91"/>
    </row>
    <row r="822" spans="1:5" customFormat="1" x14ac:dyDescent="0.25">
      <c r="A822" s="91"/>
      <c r="B822" s="91"/>
      <c r="C822" s="91"/>
      <c r="D822" s="91"/>
      <c r="E822" s="91"/>
    </row>
    <row r="823" spans="1:5" customFormat="1" x14ac:dyDescent="0.25">
      <c r="A823" s="91"/>
      <c r="B823" s="91"/>
      <c r="C823" s="91"/>
      <c r="D823" s="91"/>
      <c r="E823" s="91"/>
    </row>
    <row r="824" spans="1:5" customFormat="1" x14ac:dyDescent="0.25">
      <c r="A824" s="91"/>
      <c r="B824" s="91"/>
      <c r="C824" s="91"/>
      <c r="D824" s="91"/>
      <c r="E824" s="91"/>
    </row>
    <row r="825" spans="1:5" customFormat="1" x14ac:dyDescent="0.25">
      <c r="A825" s="91"/>
      <c r="B825" s="91"/>
      <c r="C825" s="91"/>
      <c r="D825" s="91"/>
      <c r="E825" s="91"/>
    </row>
    <row r="826" spans="1:5" customFormat="1" x14ac:dyDescent="0.25">
      <c r="A826" s="91"/>
      <c r="B826" s="91"/>
      <c r="C826" s="91"/>
      <c r="D826" s="91"/>
      <c r="E826" s="91"/>
    </row>
    <row r="827" spans="1:5" customFormat="1" x14ac:dyDescent="0.25">
      <c r="A827" s="91"/>
      <c r="B827" s="91"/>
      <c r="C827" s="91"/>
      <c r="D827" s="91"/>
      <c r="E827" s="91"/>
    </row>
    <row r="828" spans="1:5" customFormat="1" x14ac:dyDescent="0.25">
      <c r="A828" s="91"/>
      <c r="B828" s="91"/>
      <c r="C828" s="91"/>
      <c r="D828" s="91"/>
      <c r="E828" s="91"/>
    </row>
    <row r="829" spans="1:5" customFormat="1" x14ac:dyDescent="0.25">
      <c r="A829" s="91"/>
      <c r="B829" s="91"/>
      <c r="C829" s="91"/>
      <c r="D829" s="91"/>
      <c r="E829" s="91"/>
    </row>
    <row r="830" spans="1:5" customFormat="1" x14ac:dyDescent="0.25">
      <c r="A830" s="91"/>
      <c r="B830" s="91"/>
      <c r="C830" s="91"/>
      <c r="D830" s="91"/>
      <c r="E830" s="91"/>
    </row>
    <row r="831" spans="1:5" customFormat="1" x14ac:dyDescent="0.25">
      <c r="A831" s="91"/>
      <c r="B831" s="91"/>
      <c r="C831" s="91"/>
      <c r="D831" s="91"/>
      <c r="E831" s="91"/>
    </row>
    <row r="832" spans="1:5" customFormat="1" x14ac:dyDescent="0.25">
      <c r="A832" s="91"/>
      <c r="B832" s="91"/>
      <c r="C832" s="91"/>
      <c r="D832" s="91"/>
      <c r="E832" s="91"/>
    </row>
    <row r="833" spans="1:5" customFormat="1" x14ac:dyDescent="0.25">
      <c r="A833" s="91"/>
      <c r="B833" s="91"/>
      <c r="C833" s="91"/>
      <c r="D833" s="91"/>
      <c r="E833" s="91"/>
    </row>
    <row r="834" spans="1:5" customFormat="1" x14ac:dyDescent="0.25">
      <c r="A834" s="91"/>
      <c r="B834" s="91"/>
      <c r="C834" s="91"/>
      <c r="D834" s="91"/>
      <c r="E834" s="91"/>
    </row>
    <row r="835" spans="1:5" customFormat="1" x14ac:dyDescent="0.25">
      <c r="A835" s="91"/>
      <c r="B835" s="91"/>
      <c r="C835" s="91"/>
      <c r="D835" s="91"/>
      <c r="E835" s="91"/>
    </row>
    <row r="836" spans="1:5" customFormat="1" x14ac:dyDescent="0.25">
      <c r="A836" s="91"/>
      <c r="B836" s="91"/>
      <c r="C836" s="91"/>
      <c r="D836" s="91"/>
      <c r="E836" s="91"/>
    </row>
    <row r="837" spans="1:5" customFormat="1" x14ac:dyDescent="0.25">
      <c r="A837" s="91"/>
      <c r="B837" s="91"/>
      <c r="C837" s="91"/>
      <c r="D837" s="91"/>
      <c r="E837" s="91"/>
    </row>
    <row r="838" spans="1:5" customFormat="1" x14ac:dyDescent="0.25">
      <c r="A838" s="91"/>
      <c r="B838" s="91"/>
      <c r="C838" s="91"/>
      <c r="D838" s="91"/>
      <c r="E838" s="91"/>
    </row>
    <row r="839" spans="1:5" customFormat="1" x14ac:dyDescent="0.25">
      <c r="A839" s="91"/>
      <c r="B839" s="91"/>
      <c r="C839" s="91"/>
      <c r="D839" s="91"/>
      <c r="E839" s="91"/>
    </row>
    <row r="840" spans="1:5" customFormat="1" x14ac:dyDescent="0.25">
      <c r="A840" s="91"/>
      <c r="B840" s="91"/>
      <c r="C840" s="91"/>
      <c r="D840" s="91"/>
      <c r="E840" s="91"/>
    </row>
    <row r="841" spans="1:5" customFormat="1" x14ac:dyDescent="0.25">
      <c r="A841" s="91"/>
      <c r="B841" s="91"/>
      <c r="C841" s="91"/>
      <c r="D841" s="91"/>
      <c r="E841" s="91"/>
    </row>
    <row r="842" spans="1:5" customFormat="1" x14ac:dyDescent="0.25">
      <c r="A842" s="91"/>
      <c r="B842" s="91"/>
      <c r="C842" s="91"/>
      <c r="D842" s="91"/>
      <c r="E842" s="91"/>
    </row>
    <row r="843" spans="1:5" customFormat="1" x14ac:dyDescent="0.25">
      <c r="A843" s="91"/>
      <c r="B843" s="91"/>
      <c r="C843" s="91"/>
      <c r="D843" s="91"/>
      <c r="E843" s="91"/>
    </row>
    <row r="844" spans="1:5" customFormat="1" x14ac:dyDescent="0.25">
      <c r="A844" s="91"/>
      <c r="B844" s="91"/>
      <c r="C844" s="91"/>
      <c r="D844" s="91"/>
      <c r="E844" s="91"/>
    </row>
    <row r="845" spans="1:5" customFormat="1" x14ac:dyDescent="0.25">
      <c r="A845" s="91"/>
      <c r="B845" s="91"/>
      <c r="C845" s="91"/>
      <c r="D845" s="91"/>
      <c r="E845" s="91"/>
    </row>
    <row r="846" spans="1:5" customFormat="1" x14ac:dyDescent="0.25">
      <c r="A846" s="91"/>
      <c r="B846" s="91"/>
      <c r="C846" s="91"/>
      <c r="D846" s="91"/>
      <c r="E846" s="91"/>
    </row>
    <row r="847" spans="1:5" customFormat="1" x14ac:dyDescent="0.25">
      <c r="A847" s="91"/>
      <c r="B847" s="91"/>
      <c r="C847" s="91"/>
      <c r="D847" s="91"/>
      <c r="E847" s="91"/>
    </row>
    <row r="848" spans="1:5" customFormat="1" x14ac:dyDescent="0.25">
      <c r="A848" s="91"/>
      <c r="B848" s="91"/>
      <c r="C848" s="91"/>
      <c r="D848" s="91"/>
      <c r="E848" s="91"/>
    </row>
    <row r="849" spans="1:5" customFormat="1" x14ac:dyDescent="0.25">
      <c r="A849" s="91"/>
      <c r="B849" s="91"/>
      <c r="C849" s="91"/>
      <c r="D849" s="91"/>
      <c r="E849" s="91"/>
    </row>
    <row r="850" spans="1:5" customFormat="1" x14ac:dyDescent="0.25">
      <c r="A850" s="91"/>
      <c r="B850" s="91"/>
      <c r="C850" s="91"/>
      <c r="D850" s="91"/>
      <c r="E850" s="91"/>
    </row>
    <row r="851" spans="1:5" customFormat="1" x14ac:dyDescent="0.25">
      <c r="A851" s="91"/>
      <c r="B851" s="91"/>
      <c r="C851" s="91"/>
      <c r="D851" s="91"/>
      <c r="E851" s="91"/>
    </row>
    <row r="852" spans="1:5" customFormat="1" x14ac:dyDescent="0.25">
      <c r="A852" s="91"/>
      <c r="B852" s="91"/>
      <c r="C852" s="91"/>
      <c r="D852" s="91"/>
      <c r="E852" s="91"/>
    </row>
    <row r="853" spans="1:5" customFormat="1" x14ac:dyDescent="0.25">
      <c r="A853" s="91"/>
      <c r="B853" s="91"/>
      <c r="C853" s="91"/>
      <c r="D853" s="91"/>
      <c r="E853" s="91"/>
    </row>
    <row r="854" spans="1:5" customFormat="1" x14ac:dyDescent="0.25">
      <c r="A854" s="91"/>
      <c r="B854" s="91"/>
      <c r="C854" s="91"/>
      <c r="D854" s="91"/>
      <c r="E854" s="91"/>
    </row>
    <row r="855" spans="1:5" customFormat="1" x14ac:dyDescent="0.25">
      <c r="A855" s="91"/>
      <c r="B855" s="91"/>
      <c r="C855" s="91"/>
      <c r="D855" s="91"/>
      <c r="E855" s="91"/>
    </row>
    <row r="856" spans="1:5" customFormat="1" x14ac:dyDescent="0.25">
      <c r="A856" s="91"/>
      <c r="B856" s="91"/>
      <c r="C856" s="91"/>
      <c r="D856" s="91"/>
      <c r="E856" s="91"/>
    </row>
    <row r="857" spans="1:5" customFormat="1" x14ac:dyDescent="0.25">
      <c r="A857" s="91"/>
      <c r="B857" s="91"/>
      <c r="C857" s="91"/>
      <c r="D857" s="91"/>
      <c r="E857" s="91"/>
    </row>
    <row r="858" spans="1:5" customFormat="1" x14ac:dyDescent="0.25">
      <c r="A858" s="91"/>
      <c r="B858" s="91"/>
      <c r="C858" s="91"/>
      <c r="D858" s="91"/>
      <c r="E858" s="91"/>
    </row>
    <row r="859" spans="1:5" customFormat="1" x14ac:dyDescent="0.25">
      <c r="A859" s="91"/>
      <c r="B859" s="91"/>
      <c r="C859" s="91"/>
      <c r="D859" s="91"/>
      <c r="E859" s="91"/>
    </row>
    <row r="860" spans="1:5" customFormat="1" x14ac:dyDescent="0.25">
      <c r="A860" s="91"/>
      <c r="B860" s="91"/>
      <c r="C860" s="91"/>
      <c r="D860" s="91"/>
      <c r="E860" s="91"/>
    </row>
    <row r="861" spans="1:5" customFormat="1" x14ac:dyDescent="0.25">
      <c r="A861" s="91"/>
      <c r="B861" s="91"/>
      <c r="C861" s="91"/>
      <c r="D861" s="91"/>
      <c r="E861" s="91"/>
    </row>
    <row r="862" spans="1:5" customFormat="1" x14ac:dyDescent="0.25">
      <c r="A862" s="91"/>
      <c r="B862" s="91"/>
      <c r="C862" s="91"/>
      <c r="D862" s="91"/>
      <c r="E862" s="91"/>
    </row>
    <row r="863" spans="1:5" customFormat="1" x14ac:dyDescent="0.25">
      <c r="A863" s="91"/>
      <c r="B863" s="91"/>
      <c r="C863" s="91"/>
      <c r="D863" s="91"/>
      <c r="E863" s="91"/>
    </row>
    <row r="864" spans="1:5" customFormat="1" x14ac:dyDescent="0.25">
      <c r="A864" s="91"/>
      <c r="B864" s="91"/>
      <c r="C864" s="91"/>
      <c r="D864" s="91"/>
      <c r="E864" s="91"/>
    </row>
    <row r="865" spans="1:5" customFormat="1" x14ac:dyDescent="0.25">
      <c r="A865" s="91"/>
      <c r="B865" s="91"/>
      <c r="C865" s="91"/>
      <c r="D865" s="91"/>
      <c r="E865" s="91"/>
    </row>
    <row r="866" spans="1:5" customFormat="1" x14ac:dyDescent="0.25">
      <c r="A866" s="91"/>
      <c r="B866" s="91"/>
      <c r="C866" s="91"/>
      <c r="D866" s="91"/>
      <c r="E866" s="91"/>
    </row>
    <row r="867" spans="1:5" customFormat="1" x14ac:dyDescent="0.25">
      <c r="A867" s="91"/>
      <c r="B867" s="91"/>
      <c r="C867" s="91"/>
      <c r="D867" s="91"/>
      <c r="E867" s="91"/>
    </row>
    <row r="868" spans="1:5" customFormat="1" x14ac:dyDescent="0.25">
      <c r="A868" s="91"/>
      <c r="B868" s="91"/>
      <c r="C868" s="91"/>
      <c r="D868" s="91"/>
      <c r="E868" s="91"/>
    </row>
    <row r="869" spans="1:5" customFormat="1" x14ac:dyDescent="0.25">
      <c r="A869" s="91"/>
      <c r="B869" s="91"/>
      <c r="C869" s="91"/>
      <c r="D869" s="91"/>
      <c r="E869" s="91"/>
    </row>
    <row r="870" spans="1:5" customFormat="1" x14ac:dyDescent="0.25">
      <c r="A870" s="91"/>
      <c r="B870" s="91"/>
      <c r="C870" s="91"/>
      <c r="D870" s="91"/>
      <c r="E870" s="91"/>
    </row>
    <row r="871" spans="1:5" customFormat="1" x14ac:dyDescent="0.25">
      <c r="A871" s="91"/>
      <c r="B871" s="91"/>
      <c r="C871" s="91"/>
      <c r="D871" s="91"/>
      <c r="E871" s="91"/>
    </row>
    <row r="872" spans="1:5" customFormat="1" x14ac:dyDescent="0.25">
      <c r="A872" s="91"/>
      <c r="B872" s="91"/>
      <c r="C872" s="91"/>
      <c r="D872" s="91"/>
      <c r="E872" s="91"/>
    </row>
    <row r="873" spans="1:5" customFormat="1" x14ac:dyDescent="0.25">
      <c r="A873" s="91"/>
      <c r="B873" s="91"/>
      <c r="C873" s="91"/>
      <c r="D873" s="91"/>
      <c r="E873" s="91"/>
    </row>
    <row r="874" spans="1:5" customFormat="1" x14ac:dyDescent="0.25">
      <c r="A874" s="91"/>
      <c r="B874" s="91"/>
      <c r="C874" s="91"/>
      <c r="D874" s="91"/>
      <c r="E874" s="91"/>
    </row>
    <row r="875" spans="1:5" customFormat="1" x14ac:dyDescent="0.25">
      <c r="A875" s="91"/>
      <c r="B875" s="91"/>
      <c r="C875" s="91"/>
      <c r="D875" s="91"/>
      <c r="E875" s="91"/>
    </row>
    <row r="876" spans="1:5" customFormat="1" x14ac:dyDescent="0.25">
      <c r="A876" s="91"/>
      <c r="B876" s="91"/>
      <c r="C876" s="91"/>
      <c r="D876" s="91"/>
      <c r="E876" s="91"/>
    </row>
    <row r="877" spans="1:5" customFormat="1" x14ac:dyDescent="0.25">
      <c r="A877" s="91"/>
      <c r="B877" s="91"/>
      <c r="C877" s="91"/>
      <c r="D877" s="91"/>
      <c r="E877" s="91"/>
    </row>
    <row r="878" spans="1:5" customFormat="1" x14ac:dyDescent="0.25">
      <c r="A878" s="91"/>
      <c r="B878" s="91"/>
      <c r="C878" s="91"/>
      <c r="D878" s="91"/>
      <c r="E878" s="91"/>
    </row>
    <row r="879" spans="1:5" customFormat="1" x14ac:dyDescent="0.25">
      <c r="A879" s="91"/>
      <c r="B879" s="91"/>
      <c r="C879" s="91"/>
      <c r="D879" s="91"/>
      <c r="E879" s="91"/>
    </row>
    <row r="880" spans="1:5" customFormat="1" x14ac:dyDescent="0.25">
      <c r="A880" s="91"/>
      <c r="B880" s="91"/>
      <c r="C880" s="91"/>
      <c r="D880" s="91"/>
      <c r="E880" s="91"/>
    </row>
    <row r="881" spans="1:5" customFormat="1" x14ac:dyDescent="0.25">
      <c r="A881" s="91"/>
      <c r="B881" s="91"/>
      <c r="C881" s="91"/>
      <c r="D881" s="91"/>
      <c r="E881" s="91"/>
    </row>
    <row r="882" spans="1:5" customFormat="1" x14ac:dyDescent="0.25">
      <c r="A882" s="91"/>
      <c r="B882" s="91"/>
      <c r="C882" s="91"/>
      <c r="D882" s="91"/>
      <c r="E882" s="91"/>
    </row>
    <row r="883" spans="1:5" customFormat="1" x14ac:dyDescent="0.25">
      <c r="A883" s="91"/>
      <c r="B883" s="91"/>
      <c r="C883" s="91"/>
      <c r="D883" s="91"/>
      <c r="E883" s="91"/>
    </row>
    <row r="884" spans="1:5" customFormat="1" x14ac:dyDescent="0.25">
      <c r="A884" s="91"/>
      <c r="B884" s="91"/>
      <c r="C884" s="91"/>
      <c r="D884" s="91"/>
      <c r="E884" s="91"/>
    </row>
    <row r="885" spans="1:5" customFormat="1" x14ac:dyDescent="0.25">
      <c r="A885" s="91"/>
      <c r="B885" s="91"/>
      <c r="C885" s="91"/>
      <c r="D885" s="91"/>
      <c r="E885" s="91"/>
    </row>
    <row r="886" spans="1:5" customFormat="1" x14ac:dyDescent="0.25">
      <c r="A886" s="91"/>
      <c r="B886" s="91"/>
      <c r="C886" s="91"/>
      <c r="D886" s="91"/>
      <c r="E886" s="91"/>
    </row>
    <row r="887" spans="1:5" customFormat="1" x14ac:dyDescent="0.25">
      <c r="A887" s="91"/>
      <c r="B887" s="91"/>
      <c r="C887" s="91"/>
      <c r="D887" s="91"/>
      <c r="E887" s="91"/>
    </row>
    <row r="888" spans="1:5" customFormat="1" x14ac:dyDescent="0.25">
      <c r="A888" s="91"/>
      <c r="B888" s="91"/>
      <c r="C888" s="91"/>
      <c r="D888" s="91"/>
      <c r="E888" s="91"/>
    </row>
    <row r="889" spans="1:5" customFormat="1" x14ac:dyDescent="0.25">
      <c r="A889" s="91"/>
      <c r="B889" s="91"/>
      <c r="C889" s="91"/>
      <c r="D889" s="91"/>
      <c r="E889" s="91"/>
    </row>
    <row r="890" spans="1:5" customFormat="1" x14ac:dyDescent="0.25">
      <c r="A890" s="91"/>
      <c r="B890" s="91"/>
      <c r="C890" s="91"/>
      <c r="D890" s="91"/>
      <c r="E890" s="91"/>
    </row>
    <row r="891" spans="1:5" customFormat="1" x14ac:dyDescent="0.25">
      <c r="A891" s="91"/>
      <c r="B891" s="91"/>
      <c r="C891" s="91"/>
      <c r="D891" s="91"/>
      <c r="E891" s="91"/>
    </row>
    <row r="892" spans="1:5" customFormat="1" x14ac:dyDescent="0.25">
      <c r="A892" s="91"/>
      <c r="B892" s="91"/>
      <c r="C892" s="91"/>
      <c r="D892" s="91"/>
      <c r="E892" s="91"/>
    </row>
    <row r="893" spans="1:5" customFormat="1" x14ac:dyDescent="0.25">
      <c r="A893" s="91"/>
      <c r="B893" s="91"/>
      <c r="C893" s="91"/>
      <c r="D893" s="91"/>
      <c r="E893" s="91"/>
    </row>
    <row r="894" spans="1:5" customFormat="1" x14ac:dyDescent="0.25">
      <c r="A894" s="91"/>
      <c r="B894" s="91"/>
      <c r="C894" s="91"/>
      <c r="D894" s="91"/>
      <c r="E894" s="91"/>
    </row>
    <row r="895" spans="1:5" customFormat="1" x14ac:dyDescent="0.25">
      <c r="A895" s="91"/>
      <c r="B895" s="91"/>
      <c r="C895" s="91"/>
      <c r="D895" s="91"/>
      <c r="E895" s="91"/>
    </row>
    <row r="896" spans="1:5" customFormat="1" x14ac:dyDescent="0.25">
      <c r="A896" s="91"/>
      <c r="B896" s="91"/>
      <c r="C896" s="91"/>
      <c r="D896" s="91"/>
      <c r="E896" s="91"/>
    </row>
    <row r="897" spans="1:5" customFormat="1" x14ac:dyDescent="0.25">
      <c r="A897" s="91"/>
      <c r="B897" s="91"/>
      <c r="C897" s="91"/>
      <c r="D897" s="91"/>
      <c r="E897" s="91"/>
    </row>
    <row r="898" spans="1:5" customFormat="1" x14ac:dyDescent="0.25">
      <c r="A898" s="91"/>
      <c r="B898" s="91"/>
      <c r="C898" s="91"/>
      <c r="D898" s="91"/>
      <c r="E898" s="91"/>
    </row>
    <row r="899" spans="1:5" customFormat="1" x14ac:dyDescent="0.25">
      <c r="A899" s="91"/>
      <c r="B899" s="91"/>
      <c r="C899" s="91"/>
      <c r="D899" s="91"/>
      <c r="E899" s="91"/>
    </row>
    <row r="900" spans="1:5" customFormat="1" x14ac:dyDescent="0.25">
      <c r="A900" s="91"/>
      <c r="B900" s="91"/>
      <c r="C900" s="91"/>
      <c r="D900" s="91"/>
      <c r="E900" s="91"/>
    </row>
    <row r="901" spans="1:5" customFormat="1" x14ac:dyDescent="0.25">
      <c r="A901" s="91"/>
      <c r="B901" s="91"/>
      <c r="C901" s="91"/>
      <c r="D901" s="91"/>
      <c r="E901" s="91"/>
    </row>
    <row r="902" spans="1:5" customFormat="1" x14ac:dyDescent="0.25">
      <c r="A902" s="91"/>
      <c r="B902" s="91"/>
      <c r="C902" s="91"/>
      <c r="D902" s="91"/>
      <c r="E902" s="91"/>
    </row>
    <row r="903" spans="1:5" customFormat="1" x14ac:dyDescent="0.25">
      <c r="A903" s="91"/>
      <c r="B903" s="91"/>
      <c r="C903" s="91"/>
      <c r="D903" s="91"/>
      <c r="E903" s="91"/>
    </row>
    <row r="904" spans="1:5" customFormat="1" x14ac:dyDescent="0.25">
      <c r="A904" s="91"/>
      <c r="B904" s="91"/>
      <c r="C904" s="91"/>
      <c r="D904" s="91"/>
      <c r="E904" s="91"/>
    </row>
    <row r="905" spans="1:5" customFormat="1" x14ac:dyDescent="0.25">
      <c r="A905" s="91"/>
      <c r="B905" s="91"/>
      <c r="C905" s="91"/>
      <c r="D905" s="91"/>
      <c r="E905" s="91"/>
    </row>
    <row r="906" spans="1:5" customFormat="1" x14ac:dyDescent="0.25">
      <c r="A906" s="91"/>
      <c r="B906" s="91"/>
      <c r="C906" s="91"/>
      <c r="D906" s="91"/>
      <c r="E906" s="91"/>
    </row>
    <row r="907" spans="1:5" customFormat="1" x14ac:dyDescent="0.25">
      <c r="A907" s="91"/>
      <c r="B907" s="91"/>
      <c r="C907" s="91"/>
      <c r="D907" s="91"/>
      <c r="E907" s="91"/>
    </row>
    <row r="908" spans="1:5" customFormat="1" x14ac:dyDescent="0.25">
      <c r="A908" s="91"/>
      <c r="B908" s="91"/>
      <c r="C908" s="91"/>
      <c r="D908" s="91"/>
      <c r="E908" s="91"/>
    </row>
    <row r="909" spans="1:5" customFormat="1" x14ac:dyDescent="0.25">
      <c r="A909" s="91"/>
      <c r="B909" s="91"/>
      <c r="C909" s="91"/>
      <c r="D909" s="91"/>
      <c r="E909" s="91"/>
    </row>
    <row r="910" spans="1:5" customFormat="1" x14ac:dyDescent="0.25">
      <c r="A910" s="91"/>
      <c r="B910" s="91"/>
      <c r="C910" s="91"/>
      <c r="D910" s="91"/>
      <c r="E910" s="91"/>
    </row>
    <row r="911" spans="1:5" customFormat="1" x14ac:dyDescent="0.25">
      <c r="A911" s="91"/>
      <c r="B911" s="91"/>
      <c r="C911" s="91"/>
      <c r="D911" s="91"/>
      <c r="E911" s="91"/>
    </row>
    <row r="912" spans="1:5" customFormat="1" x14ac:dyDescent="0.25">
      <c r="A912" s="91"/>
      <c r="B912" s="91"/>
      <c r="C912" s="91"/>
      <c r="D912" s="91"/>
      <c r="E912" s="91"/>
    </row>
    <row r="913" spans="1:5" customFormat="1" x14ac:dyDescent="0.25">
      <c r="A913" s="91"/>
      <c r="B913" s="91"/>
      <c r="C913" s="91"/>
      <c r="D913" s="91"/>
      <c r="E913" s="91"/>
    </row>
    <row r="914" spans="1:5" customFormat="1" x14ac:dyDescent="0.25">
      <c r="A914" s="91"/>
      <c r="B914" s="91"/>
      <c r="C914" s="91"/>
      <c r="D914" s="91"/>
      <c r="E914" s="91"/>
    </row>
    <row r="915" spans="1:5" customFormat="1" x14ac:dyDescent="0.25">
      <c r="A915" s="91"/>
      <c r="B915" s="91"/>
      <c r="C915" s="91"/>
      <c r="D915" s="91"/>
      <c r="E915" s="91"/>
    </row>
    <row r="916" spans="1:5" customFormat="1" x14ac:dyDescent="0.25">
      <c r="A916" s="91"/>
      <c r="B916" s="91"/>
      <c r="C916" s="91"/>
      <c r="D916" s="91"/>
      <c r="E916" s="91"/>
    </row>
    <row r="917" spans="1:5" customFormat="1" x14ac:dyDescent="0.25">
      <c r="A917" s="91"/>
      <c r="B917" s="91"/>
      <c r="C917" s="91"/>
      <c r="D917" s="91"/>
      <c r="E917" s="91"/>
    </row>
    <row r="918" spans="1:5" customFormat="1" x14ac:dyDescent="0.25">
      <c r="A918" s="91"/>
      <c r="B918" s="91"/>
      <c r="C918" s="91"/>
      <c r="D918" s="91"/>
      <c r="E918" s="91"/>
    </row>
    <row r="919" spans="1:5" customFormat="1" x14ac:dyDescent="0.25">
      <c r="A919" s="91"/>
      <c r="B919" s="91"/>
      <c r="C919" s="91"/>
      <c r="D919" s="91"/>
      <c r="E919" s="91"/>
    </row>
    <row r="920" spans="1:5" customFormat="1" x14ac:dyDescent="0.25">
      <c r="A920" s="91"/>
      <c r="B920" s="91"/>
      <c r="C920" s="91"/>
      <c r="D920" s="91"/>
      <c r="E920" s="91"/>
    </row>
    <row r="921" spans="1:5" customFormat="1" x14ac:dyDescent="0.25">
      <c r="A921" s="91"/>
      <c r="B921" s="91"/>
      <c r="C921" s="91"/>
      <c r="D921" s="91"/>
      <c r="E921" s="91"/>
    </row>
    <row r="922" spans="1:5" customFormat="1" x14ac:dyDescent="0.25">
      <c r="A922" s="91"/>
      <c r="B922" s="91"/>
      <c r="C922" s="91"/>
      <c r="D922" s="91"/>
      <c r="E922" s="91"/>
    </row>
    <row r="923" spans="1:5" customFormat="1" x14ac:dyDescent="0.25">
      <c r="A923" s="91"/>
      <c r="B923" s="91"/>
      <c r="C923" s="91"/>
      <c r="D923" s="91"/>
      <c r="E923" s="91"/>
    </row>
    <row r="924" spans="1:5" customFormat="1" x14ac:dyDescent="0.25">
      <c r="A924" s="91"/>
      <c r="B924" s="91"/>
      <c r="C924" s="91"/>
      <c r="D924" s="91"/>
      <c r="E924" s="91"/>
    </row>
    <row r="925" spans="1:5" customFormat="1" x14ac:dyDescent="0.25">
      <c r="A925" s="91"/>
      <c r="B925" s="91"/>
      <c r="C925" s="91"/>
      <c r="D925" s="91"/>
      <c r="E925" s="91"/>
    </row>
    <row r="926" spans="1:5" customFormat="1" x14ac:dyDescent="0.25">
      <c r="A926" s="91"/>
      <c r="B926" s="91"/>
      <c r="C926" s="91"/>
      <c r="D926" s="91"/>
      <c r="E926" s="91"/>
    </row>
    <row r="927" spans="1:5" customFormat="1" x14ac:dyDescent="0.25">
      <c r="A927" s="91"/>
      <c r="B927" s="91"/>
      <c r="C927" s="91"/>
      <c r="D927" s="91"/>
      <c r="E927" s="91"/>
    </row>
    <row r="928" spans="1:5" customFormat="1" x14ac:dyDescent="0.25">
      <c r="A928" s="91"/>
      <c r="B928" s="91"/>
      <c r="C928" s="91"/>
      <c r="D928" s="91"/>
      <c r="E928" s="91"/>
    </row>
    <row r="929" spans="1:5" customFormat="1" x14ac:dyDescent="0.25">
      <c r="A929" s="91"/>
      <c r="B929" s="91"/>
      <c r="C929" s="91"/>
      <c r="D929" s="91"/>
      <c r="E929" s="91"/>
    </row>
    <row r="930" spans="1:5" customFormat="1" x14ac:dyDescent="0.25">
      <c r="A930" s="91"/>
      <c r="B930" s="91"/>
      <c r="C930" s="91"/>
      <c r="D930" s="91"/>
      <c r="E930" s="91"/>
    </row>
    <row r="931" spans="1:5" customFormat="1" x14ac:dyDescent="0.25">
      <c r="A931" s="91"/>
      <c r="B931" s="91"/>
      <c r="C931" s="91"/>
      <c r="D931" s="91"/>
      <c r="E931" s="91"/>
    </row>
    <row r="932" spans="1:5" customFormat="1" x14ac:dyDescent="0.25">
      <c r="A932" s="91"/>
      <c r="B932" s="91"/>
      <c r="C932" s="91"/>
      <c r="D932" s="91"/>
      <c r="E932" s="91"/>
    </row>
    <row r="933" spans="1:5" customFormat="1" x14ac:dyDescent="0.25">
      <c r="A933" s="91"/>
      <c r="B933" s="91"/>
      <c r="C933" s="91"/>
      <c r="D933" s="91"/>
      <c r="E933" s="91"/>
    </row>
    <row r="934" spans="1:5" customFormat="1" x14ac:dyDescent="0.25">
      <c r="A934" s="91"/>
      <c r="B934" s="91"/>
      <c r="C934" s="91"/>
      <c r="D934" s="91"/>
      <c r="E934" s="91"/>
    </row>
    <row r="935" spans="1:5" customFormat="1" x14ac:dyDescent="0.25">
      <c r="A935" s="91"/>
      <c r="B935" s="91"/>
      <c r="C935" s="91"/>
      <c r="D935" s="91"/>
      <c r="E935" s="91"/>
    </row>
    <row r="936" spans="1:5" customFormat="1" x14ac:dyDescent="0.25">
      <c r="A936" s="91"/>
      <c r="B936" s="91"/>
      <c r="C936" s="91"/>
      <c r="D936" s="91"/>
      <c r="E936" s="91"/>
    </row>
    <row r="937" spans="1:5" customFormat="1" x14ac:dyDescent="0.25">
      <c r="A937" s="91"/>
      <c r="B937" s="91"/>
      <c r="C937" s="91"/>
      <c r="D937" s="91"/>
      <c r="E937" s="91"/>
    </row>
    <row r="938" spans="1:5" customFormat="1" x14ac:dyDescent="0.25">
      <c r="A938" s="91"/>
      <c r="B938" s="91"/>
      <c r="C938" s="91"/>
      <c r="D938" s="91"/>
      <c r="E938" s="91"/>
    </row>
    <row r="939" spans="1:5" customFormat="1" x14ac:dyDescent="0.25">
      <c r="A939" s="91"/>
      <c r="B939" s="91"/>
      <c r="C939" s="91"/>
      <c r="D939" s="91"/>
      <c r="E939" s="91"/>
    </row>
    <row r="940" spans="1:5" customFormat="1" x14ac:dyDescent="0.25">
      <c r="A940" s="91"/>
      <c r="B940" s="91"/>
      <c r="C940" s="91"/>
      <c r="D940" s="91"/>
      <c r="E940" s="91"/>
    </row>
    <row r="941" spans="1:5" customFormat="1" x14ac:dyDescent="0.25">
      <c r="A941" s="91"/>
      <c r="B941" s="91"/>
      <c r="C941" s="91"/>
      <c r="D941" s="91"/>
      <c r="E941" s="91"/>
    </row>
    <row r="942" spans="1:5" customFormat="1" x14ac:dyDescent="0.25">
      <c r="A942" s="91"/>
      <c r="B942" s="91"/>
      <c r="C942" s="91"/>
      <c r="D942" s="91"/>
      <c r="E942" s="91"/>
    </row>
    <row r="943" spans="1:5" customFormat="1" x14ac:dyDescent="0.25">
      <c r="A943" s="91"/>
      <c r="B943" s="91"/>
      <c r="C943" s="91"/>
      <c r="D943" s="91"/>
      <c r="E943" s="91"/>
    </row>
    <row r="944" spans="1:5" customFormat="1" x14ac:dyDescent="0.25">
      <c r="A944" s="91"/>
      <c r="B944" s="91"/>
      <c r="C944" s="91"/>
      <c r="D944" s="91"/>
      <c r="E944" s="91"/>
    </row>
    <row r="945" spans="1:5" customFormat="1" x14ac:dyDescent="0.25">
      <c r="A945" s="91"/>
      <c r="B945" s="91"/>
      <c r="C945" s="91"/>
      <c r="D945" s="91"/>
      <c r="E945" s="91"/>
    </row>
    <row r="946" spans="1:5" customFormat="1" x14ac:dyDescent="0.25">
      <c r="A946" s="91"/>
      <c r="B946" s="91"/>
      <c r="C946" s="91"/>
      <c r="D946" s="91"/>
      <c r="E946" s="91"/>
    </row>
    <row r="947" spans="1:5" customFormat="1" x14ac:dyDescent="0.25">
      <c r="A947" s="91"/>
      <c r="B947" s="91"/>
      <c r="C947" s="91"/>
      <c r="D947" s="91"/>
      <c r="E947" s="91"/>
    </row>
    <row r="948" spans="1:5" customFormat="1" x14ac:dyDescent="0.25">
      <c r="A948" s="91"/>
      <c r="B948" s="91"/>
      <c r="C948" s="91"/>
      <c r="D948" s="91"/>
      <c r="E948" s="91"/>
    </row>
    <row r="949" spans="1:5" customFormat="1" x14ac:dyDescent="0.25">
      <c r="A949" s="91"/>
      <c r="B949" s="91"/>
      <c r="C949" s="91"/>
      <c r="D949" s="91"/>
      <c r="E949" s="91"/>
    </row>
    <row r="950" spans="1:5" customFormat="1" x14ac:dyDescent="0.25">
      <c r="A950" s="91"/>
      <c r="B950" s="91"/>
      <c r="C950" s="91"/>
      <c r="D950" s="91"/>
      <c r="E950" s="91"/>
    </row>
    <row r="951" spans="1:5" customFormat="1" x14ac:dyDescent="0.25">
      <c r="A951" s="91"/>
      <c r="B951" s="91"/>
      <c r="C951" s="91"/>
      <c r="D951" s="91"/>
      <c r="E951" s="91"/>
    </row>
    <row r="952" spans="1:5" customFormat="1" x14ac:dyDescent="0.25">
      <c r="A952" s="91"/>
      <c r="B952" s="91"/>
      <c r="C952" s="91"/>
      <c r="D952" s="91"/>
      <c r="E952" s="91"/>
    </row>
    <row r="953" spans="1:5" customFormat="1" x14ac:dyDescent="0.25">
      <c r="A953" s="91"/>
      <c r="B953" s="91"/>
      <c r="C953" s="91"/>
      <c r="D953" s="91"/>
      <c r="E953" s="91"/>
    </row>
    <row r="954" spans="1:5" customFormat="1" x14ac:dyDescent="0.25">
      <c r="A954" s="91"/>
      <c r="B954" s="91"/>
      <c r="C954" s="91"/>
      <c r="D954" s="91"/>
      <c r="E954" s="91"/>
    </row>
    <row r="955" spans="1:5" customFormat="1" x14ac:dyDescent="0.25">
      <c r="A955" s="91"/>
      <c r="B955" s="91"/>
      <c r="C955" s="91"/>
      <c r="D955" s="91"/>
      <c r="E955" s="91"/>
    </row>
    <row r="956" spans="1:5" customFormat="1" x14ac:dyDescent="0.25">
      <c r="A956" s="91"/>
      <c r="B956" s="91"/>
      <c r="C956" s="91"/>
      <c r="D956" s="91"/>
      <c r="E956" s="91"/>
    </row>
    <row r="957" spans="1:5" customFormat="1" x14ac:dyDescent="0.25">
      <c r="A957" s="91"/>
      <c r="B957" s="91"/>
      <c r="C957" s="91"/>
      <c r="D957" s="91"/>
      <c r="E957" s="91"/>
    </row>
    <row r="958" spans="1:5" customFormat="1" x14ac:dyDescent="0.25">
      <c r="A958" s="91"/>
      <c r="B958" s="91"/>
      <c r="C958" s="91"/>
      <c r="D958" s="91"/>
      <c r="E958" s="91"/>
    </row>
    <row r="959" spans="1:5" customFormat="1" x14ac:dyDescent="0.25">
      <c r="A959" s="91"/>
      <c r="B959" s="91"/>
      <c r="C959" s="91"/>
      <c r="D959" s="91"/>
      <c r="E959" s="91"/>
    </row>
    <row r="960" spans="1:5" customFormat="1" x14ac:dyDescent="0.25">
      <c r="A960" s="91"/>
      <c r="B960" s="91"/>
      <c r="C960" s="91"/>
      <c r="D960" s="91"/>
      <c r="E960" s="91"/>
    </row>
    <row r="961" spans="1:5" customFormat="1" x14ac:dyDescent="0.25">
      <c r="A961" s="91"/>
      <c r="B961" s="91"/>
      <c r="C961" s="91"/>
      <c r="D961" s="91"/>
      <c r="E961" s="91"/>
    </row>
    <row r="962" spans="1:5" customFormat="1" x14ac:dyDescent="0.25">
      <c r="A962" s="91"/>
      <c r="B962" s="91"/>
      <c r="C962" s="91"/>
      <c r="D962" s="91"/>
      <c r="E962" s="91"/>
    </row>
    <row r="963" spans="1:5" customFormat="1" x14ac:dyDescent="0.25">
      <c r="A963" s="91"/>
      <c r="B963" s="91"/>
      <c r="C963" s="91"/>
      <c r="D963" s="91"/>
      <c r="E963" s="91"/>
    </row>
    <row r="964" spans="1:5" customFormat="1" x14ac:dyDescent="0.25">
      <c r="A964" s="91"/>
      <c r="B964" s="91"/>
      <c r="C964" s="91"/>
      <c r="D964" s="91"/>
      <c r="E964" s="91"/>
    </row>
    <row r="965" spans="1:5" customFormat="1" x14ac:dyDescent="0.25">
      <c r="A965" s="91"/>
      <c r="B965" s="91"/>
      <c r="C965" s="91"/>
      <c r="D965" s="91"/>
      <c r="E965" s="91"/>
    </row>
    <row r="966" spans="1:5" customFormat="1" x14ac:dyDescent="0.25">
      <c r="A966" s="91"/>
      <c r="B966" s="91"/>
      <c r="C966" s="91"/>
      <c r="D966" s="91"/>
      <c r="E966" s="91"/>
    </row>
    <row r="967" spans="1:5" customFormat="1" x14ac:dyDescent="0.25">
      <c r="A967" s="91"/>
      <c r="B967" s="91"/>
      <c r="C967" s="91"/>
      <c r="D967" s="91"/>
      <c r="E967" s="91"/>
    </row>
    <row r="968" spans="1:5" customFormat="1" x14ac:dyDescent="0.25">
      <c r="A968" s="91"/>
      <c r="B968" s="91"/>
      <c r="C968" s="91"/>
      <c r="D968" s="91"/>
      <c r="E968" s="91"/>
    </row>
    <row r="969" spans="1:5" customFormat="1" x14ac:dyDescent="0.25">
      <c r="A969" s="91"/>
      <c r="B969" s="91"/>
      <c r="C969" s="91"/>
      <c r="D969" s="91"/>
      <c r="E969" s="91"/>
    </row>
    <row r="970" spans="1:5" customFormat="1" x14ac:dyDescent="0.25">
      <c r="A970" s="91"/>
      <c r="B970" s="91"/>
      <c r="C970" s="91"/>
      <c r="D970" s="91"/>
      <c r="E970" s="91"/>
    </row>
    <row r="971" spans="1:5" customFormat="1" x14ac:dyDescent="0.25">
      <c r="A971" s="91"/>
      <c r="B971" s="91"/>
      <c r="C971" s="91"/>
      <c r="D971" s="91"/>
      <c r="E971" s="91"/>
    </row>
    <row r="972" spans="1:5" customFormat="1" x14ac:dyDescent="0.25">
      <c r="A972" s="91"/>
      <c r="B972" s="91"/>
      <c r="C972" s="91"/>
      <c r="D972" s="91"/>
      <c r="E972" s="91"/>
    </row>
    <row r="973" spans="1:5" customFormat="1" x14ac:dyDescent="0.25">
      <c r="A973" s="91"/>
      <c r="B973" s="91"/>
      <c r="C973" s="91"/>
      <c r="D973" s="91"/>
      <c r="E973" s="91"/>
    </row>
    <row r="974" spans="1:5" customFormat="1" x14ac:dyDescent="0.25">
      <c r="A974" s="91"/>
      <c r="B974" s="91"/>
      <c r="C974" s="91"/>
      <c r="D974" s="91"/>
      <c r="E974" s="91"/>
    </row>
    <row r="975" spans="1:5" customFormat="1" x14ac:dyDescent="0.25">
      <c r="A975" s="91"/>
      <c r="B975" s="91"/>
      <c r="C975" s="91"/>
      <c r="D975" s="91"/>
      <c r="E975" s="91"/>
    </row>
    <row r="976" spans="1:5" customFormat="1" x14ac:dyDescent="0.25">
      <c r="A976" s="91"/>
      <c r="B976" s="91"/>
      <c r="C976" s="91"/>
      <c r="D976" s="91"/>
      <c r="E976" s="91"/>
    </row>
    <row r="977" spans="1:5" customFormat="1" x14ac:dyDescent="0.25">
      <c r="A977" s="91"/>
      <c r="B977" s="91"/>
      <c r="C977" s="91"/>
      <c r="D977" s="91"/>
      <c r="E977" s="91"/>
    </row>
    <row r="978" spans="1:5" customFormat="1" x14ac:dyDescent="0.25">
      <c r="A978" s="91"/>
      <c r="B978" s="91"/>
      <c r="C978" s="91"/>
      <c r="D978" s="91"/>
      <c r="E978" s="91"/>
    </row>
    <row r="979" spans="1:5" customFormat="1" x14ac:dyDescent="0.25">
      <c r="A979" s="91"/>
      <c r="B979" s="91"/>
      <c r="C979" s="91"/>
      <c r="D979" s="91"/>
      <c r="E979" s="91"/>
    </row>
    <row r="980" spans="1:5" customFormat="1" x14ac:dyDescent="0.25">
      <c r="A980" s="91"/>
      <c r="B980" s="91"/>
      <c r="C980" s="91"/>
      <c r="D980" s="91"/>
      <c r="E980" s="91"/>
    </row>
    <row r="981" spans="1:5" customFormat="1" x14ac:dyDescent="0.25">
      <c r="A981" s="91"/>
      <c r="B981" s="91"/>
      <c r="C981" s="91"/>
      <c r="D981" s="91"/>
      <c r="E981" s="91"/>
    </row>
    <row r="982" spans="1:5" customFormat="1" x14ac:dyDescent="0.25">
      <c r="A982" s="91"/>
      <c r="B982" s="91"/>
      <c r="C982" s="91"/>
      <c r="D982" s="91"/>
      <c r="E982" s="91"/>
    </row>
    <row r="983" spans="1:5" customFormat="1" x14ac:dyDescent="0.25">
      <c r="A983" s="91"/>
      <c r="B983" s="91"/>
      <c r="C983" s="91"/>
      <c r="D983" s="91"/>
      <c r="E983" s="91"/>
    </row>
    <row r="984" spans="1:5" customFormat="1" x14ac:dyDescent="0.25">
      <c r="A984" s="91"/>
      <c r="B984" s="91"/>
      <c r="C984" s="91"/>
      <c r="D984" s="91"/>
      <c r="E984" s="91"/>
    </row>
    <row r="985" spans="1:5" customFormat="1" x14ac:dyDescent="0.25">
      <c r="A985" s="91"/>
      <c r="B985" s="91"/>
      <c r="C985" s="91"/>
      <c r="D985" s="91"/>
      <c r="E985" s="91"/>
    </row>
    <row r="986" spans="1:5" customFormat="1" x14ac:dyDescent="0.25">
      <c r="A986" s="91"/>
      <c r="B986" s="91"/>
      <c r="C986" s="91"/>
      <c r="D986" s="91"/>
      <c r="E986" s="91"/>
    </row>
    <row r="987" spans="1:5" customFormat="1" x14ac:dyDescent="0.25">
      <c r="A987" s="91"/>
      <c r="B987" s="91"/>
      <c r="C987" s="91"/>
      <c r="D987" s="91"/>
      <c r="E987" s="91"/>
    </row>
    <row r="988" spans="1:5" customFormat="1" x14ac:dyDescent="0.25">
      <c r="A988" s="91"/>
      <c r="B988" s="91"/>
      <c r="C988" s="91"/>
      <c r="D988" s="91"/>
      <c r="E988" s="91"/>
    </row>
    <row r="989" spans="1:5" customFormat="1" x14ac:dyDescent="0.25">
      <c r="A989" s="91"/>
      <c r="B989" s="91"/>
      <c r="C989" s="91"/>
      <c r="D989" s="91"/>
      <c r="E989" s="91"/>
    </row>
    <row r="990" spans="1:5" customFormat="1" x14ac:dyDescent="0.25">
      <c r="A990" s="91"/>
      <c r="B990" s="91"/>
      <c r="C990" s="91"/>
      <c r="D990" s="91"/>
      <c r="E990" s="91"/>
    </row>
    <row r="991" spans="1:5" customFormat="1" x14ac:dyDescent="0.25">
      <c r="A991" s="91"/>
      <c r="B991" s="91"/>
      <c r="C991" s="91"/>
      <c r="D991" s="91"/>
      <c r="E991" s="91"/>
    </row>
    <row r="992" spans="1:5" customFormat="1" x14ac:dyDescent="0.25">
      <c r="A992" s="91"/>
      <c r="B992" s="91"/>
      <c r="C992" s="91"/>
      <c r="D992" s="91"/>
      <c r="E992" s="91"/>
    </row>
    <row r="993" spans="1:5" customFormat="1" x14ac:dyDescent="0.25">
      <c r="A993" s="91"/>
      <c r="B993" s="91"/>
      <c r="C993" s="91"/>
      <c r="D993" s="91"/>
      <c r="E993" s="91"/>
    </row>
    <row r="994" spans="1:5" customFormat="1" x14ac:dyDescent="0.25">
      <c r="A994" s="91"/>
      <c r="B994" s="91"/>
      <c r="C994" s="91"/>
      <c r="D994" s="91"/>
      <c r="E994" s="91"/>
    </row>
    <row r="995" spans="1:5" customFormat="1" x14ac:dyDescent="0.25">
      <c r="A995" s="91"/>
      <c r="B995" s="91"/>
      <c r="C995" s="91"/>
      <c r="D995" s="91"/>
      <c r="E995" s="91"/>
    </row>
    <row r="996" spans="1:5" customFormat="1" x14ac:dyDescent="0.25">
      <c r="A996" s="91"/>
      <c r="B996" s="91"/>
      <c r="C996" s="91"/>
      <c r="D996" s="91"/>
      <c r="E996" s="91"/>
    </row>
    <row r="997" spans="1:5" customFormat="1" x14ac:dyDescent="0.25">
      <c r="A997" s="91"/>
      <c r="B997" s="91"/>
      <c r="C997" s="91"/>
      <c r="D997" s="91"/>
      <c r="E997" s="91"/>
    </row>
    <row r="998" spans="1:5" customFormat="1" x14ac:dyDescent="0.25">
      <c r="A998" s="91"/>
      <c r="B998" s="91"/>
      <c r="C998" s="91"/>
      <c r="D998" s="91"/>
      <c r="E998" s="91"/>
    </row>
    <row r="999" spans="1:5" customFormat="1" x14ac:dyDescent="0.25">
      <c r="A999" s="91"/>
      <c r="B999" s="91"/>
      <c r="C999" s="91"/>
      <c r="D999" s="91"/>
      <c r="E999" s="91"/>
    </row>
    <row r="1000" spans="1:5" customFormat="1" x14ac:dyDescent="0.25">
      <c r="A1000" s="91"/>
      <c r="B1000" s="91"/>
      <c r="C1000" s="91"/>
      <c r="D1000" s="91"/>
      <c r="E1000" s="91"/>
    </row>
    <row r="1001" spans="1:5" customFormat="1" x14ac:dyDescent="0.25">
      <c r="A1001" s="91"/>
      <c r="B1001" s="91"/>
      <c r="C1001" s="91"/>
      <c r="D1001" s="91"/>
      <c r="E1001" s="91"/>
    </row>
    <row r="1002" spans="1:5" customFormat="1" x14ac:dyDescent="0.25">
      <c r="A1002" s="91"/>
      <c r="B1002" s="91"/>
      <c r="C1002" s="91"/>
      <c r="D1002" s="91"/>
      <c r="E1002" s="91"/>
    </row>
    <row r="1003" spans="1:5" customFormat="1" x14ac:dyDescent="0.25">
      <c r="A1003" s="91"/>
      <c r="B1003" s="91"/>
      <c r="C1003" s="91"/>
      <c r="D1003" s="91"/>
      <c r="E1003" s="91"/>
    </row>
    <row r="1004" spans="1:5" customFormat="1" x14ac:dyDescent="0.25">
      <c r="A1004" s="91"/>
      <c r="B1004" s="91"/>
      <c r="C1004" s="91"/>
      <c r="D1004" s="91"/>
      <c r="E1004" s="91"/>
    </row>
    <row r="1005" spans="1:5" customFormat="1" x14ac:dyDescent="0.25">
      <c r="A1005" s="91"/>
      <c r="B1005" s="91"/>
      <c r="C1005" s="91"/>
      <c r="D1005" s="91"/>
      <c r="E1005" s="91"/>
    </row>
    <row r="1006" spans="1:5" customFormat="1" x14ac:dyDescent="0.25">
      <c r="A1006" s="91"/>
      <c r="B1006" s="91"/>
      <c r="C1006" s="91"/>
      <c r="D1006" s="91"/>
      <c r="E1006" s="91"/>
    </row>
    <row r="1007" spans="1:5" customFormat="1" x14ac:dyDescent="0.25">
      <c r="A1007" s="91"/>
      <c r="B1007" s="91"/>
      <c r="C1007" s="91"/>
      <c r="D1007" s="91"/>
      <c r="E1007" s="91"/>
    </row>
    <row r="1008" spans="1:5" customFormat="1" x14ac:dyDescent="0.25">
      <c r="A1008" s="91"/>
      <c r="B1008" s="91"/>
      <c r="C1008" s="91"/>
      <c r="D1008" s="91"/>
      <c r="E1008" s="91"/>
    </row>
    <row r="1009" spans="1:5" customFormat="1" x14ac:dyDescent="0.25">
      <c r="A1009" s="91"/>
      <c r="B1009" s="91"/>
      <c r="C1009" s="91"/>
      <c r="D1009" s="91"/>
      <c r="E1009" s="91"/>
    </row>
    <row r="1010" spans="1:5" customFormat="1" x14ac:dyDescent="0.25">
      <c r="A1010" s="91"/>
      <c r="B1010" s="91"/>
      <c r="C1010" s="91"/>
      <c r="D1010" s="91"/>
      <c r="E1010" s="91"/>
    </row>
    <row r="1011" spans="1:5" customFormat="1" x14ac:dyDescent="0.25">
      <c r="A1011" s="91"/>
      <c r="B1011" s="91"/>
      <c r="C1011" s="91"/>
      <c r="D1011" s="91"/>
      <c r="E1011" s="91"/>
    </row>
    <row r="1012" spans="1:5" customFormat="1" x14ac:dyDescent="0.25">
      <c r="A1012" s="91"/>
      <c r="B1012" s="91"/>
      <c r="C1012" s="91"/>
      <c r="D1012" s="91"/>
      <c r="E1012" s="91"/>
    </row>
    <row r="1013" spans="1:5" customFormat="1" x14ac:dyDescent="0.25">
      <c r="A1013" s="91"/>
      <c r="B1013" s="91"/>
      <c r="C1013" s="91"/>
      <c r="D1013" s="91"/>
      <c r="E1013" s="91"/>
    </row>
    <row r="1014" spans="1:5" customFormat="1" x14ac:dyDescent="0.25">
      <c r="A1014" s="91"/>
      <c r="B1014" s="91"/>
      <c r="C1014" s="91"/>
      <c r="D1014" s="91"/>
      <c r="E1014" s="91"/>
    </row>
    <row r="1015" spans="1:5" customFormat="1" x14ac:dyDescent="0.25">
      <c r="A1015" s="91"/>
      <c r="B1015" s="91"/>
      <c r="C1015" s="91"/>
      <c r="D1015" s="91"/>
      <c r="E1015" s="91"/>
    </row>
    <row r="1016" spans="1:5" customFormat="1" x14ac:dyDescent="0.25">
      <c r="A1016" s="91"/>
      <c r="B1016" s="91"/>
      <c r="C1016" s="91"/>
      <c r="D1016" s="91"/>
      <c r="E1016" s="91"/>
    </row>
    <row r="1017" spans="1:5" customFormat="1" x14ac:dyDescent="0.25">
      <c r="A1017" s="91"/>
      <c r="B1017" s="91"/>
      <c r="C1017" s="91"/>
      <c r="D1017" s="91"/>
      <c r="E1017" s="91"/>
    </row>
    <row r="1018" spans="1:5" customFormat="1" x14ac:dyDescent="0.25">
      <c r="A1018" s="91"/>
      <c r="B1018" s="91"/>
      <c r="C1018" s="91"/>
      <c r="D1018" s="91"/>
      <c r="E1018" s="91"/>
    </row>
    <row r="1019" spans="1:5" customFormat="1" x14ac:dyDescent="0.25">
      <c r="A1019" s="91"/>
      <c r="B1019" s="91"/>
      <c r="C1019" s="91"/>
      <c r="D1019" s="91"/>
      <c r="E1019" s="91"/>
    </row>
    <row r="1020" spans="1:5" customFormat="1" x14ac:dyDescent="0.25">
      <c r="A1020" s="91"/>
      <c r="B1020" s="91"/>
      <c r="C1020" s="91"/>
      <c r="D1020" s="91"/>
      <c r="E1020" s="91"/>
    </row>
    <row r="1021" spans="1:5" customFormat="1" x14ac:dyDescent="0.25">
      <c r="A1021" s="91"/>
      <c r="B1021" s="91"/>
      <c r="C1021" s="91"/>
      <c r="D1021" s="91"/>
      <c r="E1021" s="91"/>
    </row>
    <row r="1022" spans="1:5" customFormat="1" x14ac:dyDescent="0.25">
      <c r="A1022" s="91"/>
      <c r="B1022" s="91"/>
      <c r="C1022" s="91"/>
      <c r="D1022" s="91"/>
      <c r="E1022" s="91"/>
    </row>
    <row r="1023" spans="1:5" customFormat="1" x14ac:dyDescent="0.25">
      <c r="A1023" s="91"/>
      <c r="B1023" s="91"/>
      <c r="C1023" s="91"/>
      <c r="D1023" s="91"/>
      <c r="E1023" s="91"/>
    </row>
    <row r="1024" spans="1:5" customFormat="1" x14ac:dyDescent="0.25">
      <c r="A1024" s="91"/>
      <c r="B1024" s="91"/>
      <c r="C1024" s="91"/>
      <c r="D1024" s="91"/>
      <c r="E1024" s="91"/>
    </row>
    <row r="1025" spans="1:5" customFormat="1" x14ac:dyDescent="0.25">
      <c r="A1025" s="91"/>
      <c r="B1025" s="91"/>
      <c r="C1025" s="91"/>
      <c r="D1025" s="91"/>
      <c r="E1025" s="91"/>
    </row>
    <row r="1026" spans="1:5" customFormat="1" x14ac:dyDescent="0.25">
      <c r="A1026" s="91"/>
      <c r="B1026" s="91"/>
      <c r="C1026" s="91"/>
      <c r="D1026" s="91"/>
      <c r="E1026" s="91"/>
    </row>
    <row r="1027" spans="1:5" customFormat="1" x14ac:dyDescent="0.25">
      <c r="A1027" s="91"/>
      <c r="B1027" s="91"/>
      <c r="C1027" s="91"/>
      <c r="D1027" s="91"/>
      <c r="E1027" s="91"/>
    </row>
    <row r="1028" spans="1:5" customFormat="1" x14ac:dyDescent="0.25">
      <c r="A1028" s="91"/>
      <c r="B1028" s="91"/>
      <c r="C1028" s="91"/>
      <c r="D1028" s="91"/>
      <c r="E1028" s="91"/>
    </row>
    <row r="1029" spans="1:5" customFormat="1" x14ac:dyDescent="0.25">
      <c r="A1029" s="91"/>
      <c r="B1029" s="91"/>
      <c r="C1029" s="91"/>
      <c r="D1029" s="91"/>
      <c r="E1029" s="91"/>
    </row>
    <row r="1030" spans="1:5" customFormat="1" x14ac:dyDescent="0.25">
      <c r="A1030" s="91"/>
      <c r="B1030" s="91"/>
      <c r="C1030" s="91"/>
      <c r="D1030" s="91"/>
      <c r="E1030" s="91"/>
    </row>
    <row r="1031" spans="1:5" customFormat="1" x14ac:dyDescent="0.25">
      <c r="A1031" s="91"/>
      <c r="B1031" s="91"/>
      <c r="C1031" s="91"/>
      <c r="D1031" s="91"/>
      <c r="E1031" s="91"/>
    </row>
    <row r="1032" spans="1:5" customFormat="1" x14ac:dyDescent="0.25">
      <c r="A1032" s="91"/>
      <c r="B1032" s="91"/>
      <c r="C1032" s="91"/>
      <c r="D1032" s="91"/>
      <c r="E1032" s="91"/>
    </row>
    <row r="1033" spans="1:5" customFormat="1" x14ac:dyDescent="0.25">
      <c r="A1033" s="91"/>
      <c r="B1033" s="91"/>
      <c r="C1033" s="91"/>
      <c r="D1033" s="91"/>
      <c r="E1033" s="91"/>
    </row>
    <row r="1034" spans="1:5" customFormat="1" x14ac:dyDescent="0.25">
      <c r="A1034" s="91"/>
      <c r="B1034" s="91"/>
      <c r="C1034" s="91"/>
      <c r="D1034" s="91"/>
      <c r="E1034" s="91"/>
    </row>
    <row r="1035" spans="1:5" customFormat="1" x14ac:dyDescent="0.25">
      <c r="A1035" s="91"/>
      <c r="B1035" s="91"/>
      <c r="C1035" s="91"/>
      <c r="D1035" s="91"/>
      <c r="E1035" s="91"/>
    </row>
    <row r="1036" spans="1:5" customFormat="1" x14ac:dyDescent="0.25">
      <c r="A1036" s="91"/>
      <c r="B1036" s="91"/>
      <c r="C1036" s="91"/>
      <c r="D1036" s="91"/>
      <c r="E1036" s="91"/>
    </row>
    <row r="1037" spans="1:5" customFormat="1" x14ac:dyDescent="0.25">
      <c r="A1037" s="91"/>
      <c r="B1037" s="91"/>
      <c r="C1037" s="91"/>
      <c r="D1037" s="91"/>
      <c r="E1037" s="91"/>
    </row>
    <row r="1038" spans="1:5" customFormat="1" x14ac:dyDescent="0.25">
      <c r="A1038" s="91"/>
      <c r="B1038" s="91"/>
      <c r="C1038" s="91"/>
      <c r="D1038" s="91"/>
      <c r="E1038" s="91"/>
    </row>
    <row r="1039" spans="1:5" customFormat="1" x14ac:dyDescent="0.25">
      <c r="A1039" s="91"/>
      <c r="B1039" s="91"/>
      <c r="C1039" s="91"/>
      <c r="D1039" s="91"/>
      <c r="E1039" s="91"/>
    </row>
    <row r="1040" spans="1:5" customFormat="1" x14ac:dyDescent="0.25">
      <c r="A1040" s="91"/>
      <c r="B1040" s="91"/>
      <c r="C1040" s="91"/>
      <c r="D1040" s="91"/>
      <c r="E1040" s="91"/>
    </row>
    <row r="1041" spans="1:5" customFormat="1" x14ac:dyDescent="0.25">
      <c r="A1041" s="91"/>
      <c r="B1041" s="91"/>
      <c r="C1041" s="91"/>
      <c r="D1041" s="91"/>
      <c r="E1041" s="91"/>
    </row>
    <row r="1042" spans="1:5" customFormat="1" x14ac:dyDescent="0.25">
      <c r="A1042" s="91"/>
      <c r="B1042" s="91"/>
      <c r="C1042" s="91"/>
      <c r="D1042" s="91"/>
      <c r="E1042" s="91"/>
    </row>
    <row r="1043" spans="1:5" customFormat="1" x14ac:dyDescent="0.25">
      <c r="A1043" s="91"/>
      <c r="B1043" s="91"/>
      <c r="C1043" s="91"/>
      <c r="D1043" s="91"/>
      <c r="E1043" s="91"/>
    </row>
    <row r="1044" spans="1:5" customFormat="1" x14ac:dyDescent="0.25">
      <c r="A1044" s="91"/>
      <c r="B1044" s="91"/>
      <c r="C1044" s="91"/>
      <c r="D1044" s="91"/>
      <c r="E1044" s="91"/>
    </row>
    <row r="1045" spans="1:5" customFormat="1" x14ac:dyDescent="0.25">
      <c r="A1045" s="91"/>
      <c r="B1045" s="91"/>
      <c r="C1045" s="91"/>
      <c r="D1045" s="91"/>
      <c r="E1045" s="91"/>
    </row>
    <row r="1046" spans="1:5" customFormat="1" x14ac:dyDescent="0.25">
      <c r="A1046" s="91"/>
      <c r="B1046" s="91"/>
      <c r="C1046" s="91"/>
      <c r="D1046" s="91"/>
      <c r="E1046" s="91"/>
    </row>
    <row r="1047" spans="1:5" customFormat="1" x14ac:dyDescent="0.25">
      <c r="A1047" s="91"/>
      <c r="B1047" s="91"/>
      <c r="C1047" s="91"/>
      <c r="D1047" s="91"/>
      <c r="E1047" s="91"/>
    </row>
    <row r="1048" spans="1:5" customFormat="1" x14ac:dyDescent="0.25">
      <c r="A1048" s="91"/>
      <c r="B1048" s="91"/>
      <c r="C1048" s="91"/>
      <c r="D1048" s="91"/>
      <c r="E1048" s="91"/>
    </row>
    <row r="1049" spans="1:5" customFormat="1" x14ac:dyDescent="0.25">
      <c r="A1049" s="91"/>
      <c r="B1049" s="91"/>
      <c r="C1049" s="91"/>
      <c r="D1049" s="91"/>
      <c r="E1049" s="91"/>
    </row>
    <row r="1050" spans="1:5" customFormat="1" x14ac:dyDescent="0.25">
      <c r="A1050" s="91"/>
      <c r="B1050" s="91"/>
      <c r="C1050" s="91"/>
      <c r="D1050" s="91"/>
      <c r="E1050" s="91"/>
    </row>
    <row r="1051" spans="1:5" customFormat="1" x14ac:dyDescent="0.25">
      <c r="A1051" s="91"/>
      <c r="B1051" s="91"/>
      <c r="C1051" s="91"/>
      <c r="D1051" s="91"/>
      <c r="E1051" s="91"/>
    </row>
    <row r="1052" spans="1:5" customFormat="1" x14ac:dyDescent="0.25">
      <c r="A1052" s="91"/>
      <c r="B1052" s="91"/>
      <c r="C1052" s="91"/>
      <c r="D1052" s="91"/>
      <c r="E1052" s="91"/>
    </row>
    <row r="1053" spans="1:5" customFormat="1" x14ac:dyDescent="0.25">
      <c r="A1053" s="91"/>
      <c r="B1053" s="91"/>
      <c r="C1053" s="91"/>
      <c r="D1053" s="91"/>
      <c r="E1053" s="91"/>
    </row>
    <row r="1054" spans="1:5" customFormat="1" x14ac:dyDescent="0.25">
      <c r="A1054" s="91"/>
      <c r="B1054" s="91"/>
      <c r="C1054" s="91"/>
      <c r="D1054" s="91"/>
      <c r="E1054" s="91"/>
    </row>
    <row r="1055" spans="1:5" customFormat="1" x14ac:dyDescent="0.25">
      <c r="A1055" s="91"/>
      <c r="B1055" s="91"/>
      <c r="C1055" s="91"/>
      <c r="D1055" s="91"/>
      <c r="E1055" s="91"/>
    </row>
    <row r="1056" spans="1:5" customFormat="1" x14ac:dyDescent="0.25">
      <c r="A1056" s="91"/>
      <c r="B1056" s="91"/>
      <c r="C1056" s="91"/>
      <c r="D1056" s="91"/>
      <c r="E1056" s="91"/>
    </row>
    <row r="1057" spans="1:5" customFormat="1" x14ac:dyDescent="0.25">
      <c r="A1057" s="91"/>
      <c r="B1057" s="91"/>
      <c r="C1057" s="91"/>
      <c r="D1057" s="91"/>
      <c r="E1057" s="91"/>
    </row>
    <row r="1058" spans="1:5" customFormat="1" x14ac:dyDescent="0.25">
      <c r="A1058" s="91"/>
      <c r="B1058" s="91"/>
      <c r="C1058" s="91"/>
      <c r="D1058" s="91"/>
      <c r="E1058" s="91"/>
    </row>
    <row r="1059" spans="1:5" customFormat="1" x14ac:dyDescent="0.25">
      <c r="A1059" s="91"/>
      <c r="B1059" s="91"/>
      <c r="C1059" s="91"/>
      <c r="D1059" s="91"/>
      <c r="E1059" s="91"/>
    </row>
    <row r="1060" spans="1:5" customFormat="1" x14ac:dyDescent="0.25">
      <c r="A1060" s="91"/>
      <c r="B1060" s="91"/>
      <c r="C1060" s="91"/>
      <c r="D1060" s="91"/>
      <c r="E1060" s="91"/>
    </row>
    <row r="1061" spans="1:5" customFormat="1" x14ac:dyDescent="0.25">
      <c r="A1061" s="91"/>
      <c r="B1061" s="91"/>
      <c r="C1061" s="91"/>
      <c r="D1061" s="91"/>
      <c r="E1061" s="91"/>
    </row>
    <row r="1062" spans="1:5" customFormat="1" x14ac:dyDescent="0.25">
      <c r="A1062" s="91"/>
      <c r="B1062" s="91"/>
      <c r="C1062" s="91"/>
      <c r="D1062" s="91"/>
      <c r="E1062" s="91"/>
    </row>
    <row r="1063" spans="1:5" customFormat="1" x14ac:dyDescent="0.25">
      <c r="A1063" s="91"/>
      <c r="B1063" s="91"/>
      <c r="C1063" s="91"/>
      <c r="D1063" s="91"/>
      <c r="E1063" s="91"/>
    </row>
    <row r="1064" spans="1:5" customFormat="1" x14ac:dyDescent="0.25">
      <c r="A1064" s="91"/>
      <c r="B1064" s="91"/>
      <c r="C1064" s="91"/>
      <c r="D1064" s="91"/>
      <c r="E1064" s="91"/>
    </row>
    <row r="1065" spans="1:5" customFormat="1" x14ac:dyDescent="0.25">
      <c r="A1065" s="91"/>
      <c r="B1065" s="91"/>
      <c r="C1065" s="91"/>
      <c r="D1065" s="91"/>
      <c r="E1065" s="91"/>
    </row>
    <row r="1066" spans="1:5" customFormat="1" x14ac:dyDescent="0.25">
      <c r="A1066" s="91"/>
      <c r="B1066" s="91"/>
      <c r="C1066" s="91"/>
      <c r="D1066" s="91"/>
      <c r="E1066" s="91"/>
    </row>
    <row r="1067" spans="1:5" customFormat="1" x14ac:dyDescent="0.25">
      <c r="A1067" s="91"/>
      <c r="B1067" s="91"/>
      <c r="C1067" s="91"/>
      <c r="D1067" s="91"/>
      <c r="E1067" s="91"/>
    </row>
    <row r="1068" spans="1:5" customFormat="1" x14ac:dyDescent="0.25">
      <c r="A1068" s="91"/>
      <c r="B1068" s="91"/>
      <c r="C1068" s="91"/>
      <c r="D1068" s="91"/>
      <c r="E1068" s="91"/>
    </row>
    <row r="1069" spans="1:5" customFormat="1" x14ac:dyDescent="0.25">
      <c r="A1069" s="91"/>
      <c r="B1069" s="91"/>
      <c r="C1069" s="91"/>
      <c r="D1069" s="91"/>
      <c r="E1069" s="91"/>
    </row>
    <row r="1070" spans="1:5" customFormat="1" x14ac:dyDescent="0.25">
      <c r="A1070" s="91"/>
      <c r="B1070" s="91"/>
      <c r="C1070" s="91"/>
      <c r="D1070" s="91"/>
      <c r="E1070" s="91"/>
    </row>
    <row r="1071" spans="1:5" customFormat="1" x14ac:dyDescent="0.25">
      <c r="A1071" s="91"/>
      <c r="B1071" s="91"/>
      <c r="C1071" s="91"/>
      <c r="D1071" s="91"/>
      <c r="E1071" s="91"/>
    </row>
    <row r="1072" spans="1:5" customFormat="1" x14ac:dyDescent="0.25">
      <c r="A1072" s="91"/>
      <c r="B1072" s="91"/>
      <c r="C1072" s="91"/>
      <c r="D1072" s="91"/>
      <c r="E1072" s="91"/>
    </row>
    <row r="1073" spans="1:5" customFormat="1" x14ac:dyDescent="0.25">
      <c r="A1073" s="91"/>
      <c r="B1073" s="91"/>
      <c r="C1073" s="91"/>
      <c r="D1073" s="91"/>
      <c r="E1073" s="91"/>
    </row>
    <row r="1074" spans="1:5" customFormat="1" x14ac:dyDescent="0.25">
      <c r="A1074" s="91"/>
      <c r="B1074" s="91"/>
      <c r="C1074" s="91"/>
      <c r="D1074" s="91"/>
      <c r="E1074" s="91"/>
    </row>
    <row r="1075" spans="1:5" customFormat="1" x14ac:dyDescent="0.25">
      <c r="A1075" s="91"/>
      <c r="B1075" s="91"/>
      <c r="C1075" s="91"/>
      <c r="D1075" s="91"/>
      <c r="E1075" s="91"/>
    </row>
    <row r="1076" spans="1:5" customFormat="1" x14ac:dyDescent="0.25">
      <c r="A1076" s="91"/>
      <c r="B1076" s="91"/>
      <c r="C1076" s="91"/>
      <c r="D1076" s="91"/>
      <c r="E1076" s="91"/>
    </row>
    <row r="1077" spans="1:5" customFormat="1" x14ac:dyDescent="0.25">
      <c r="A1077" s="91"/>
      <c r="B1077" s="91"/>
      <c r="C1077" s="91"/>
      <c r="D1077" s="91"/>
      <c r="E1077" s="91"/>
    </row>
    <row r="1078" spans="1:5" customFormat="1" x14ac:dyDescent="0.25">
      <c r="A1078" s="91"/>
      <c r="B1078" s="91"/>
      <c r="C1078" s="91"/>
      <c r="D1078" s="91"/>
      <c r="E1078" s="91"/>
    </row>
    <row r="1079" spans="1:5" customFormat="1" x14ac:dyDescent="0.25">
      <c r="A1079" s="91"/>
      <c r="B1079" s="91"/>
      <c r="C1079" s="91"/>
      <c r="D1079" s="91"/>
      <c r="E1079" s="91"/>
    </row>
    <row r="1080" spans="1:5" customFormat="1" x14ac:dyDescent="0.25">
      <c r="A1080" s="91"/>
      <c r="B1080" s="91"/>
      <c r="C1080" s="91"/>
      <c r="D1080" s="91"/>
      <c r="E1080" s="91"/>
    </row>
    <row r="1081" spans="1:5" customFormat="1" x14ac:dyDescent="0.25">
      <c r="A1081" s="91"/>
      <c r="B1081" s="91"/>
      <c r="C1081" s="91"/>
      <c r="D1081" s="91"/>
      <c r="E1081" s="91"/>
    </row>
    <row r="1082" spans="1:5" customFormat="1" x14ac:dyDescent="0.25">
      <c r="A1082" s="91"/>
      <c r="B1082" s="91"/>
      <c r="C1082" s="91"/>
      <c r="D1082" s="91"/>
      <c r="E1082" s="91"/>
    </row>
    <row r="1083" spans="1:5" customFormat="1" x14ac:dyDescent="0.25">
      <c r="A1083" s="91"/>
      <c r="B1083" s="91"/>
      <c r="C1083" s="91"/>
      <c r="D1083" s="91"/>
      <c r="E1083" s="91"/>
    </row>
    <row r="1084" spans="1:5" customFormat="1" x14ac:dyDescent="0.25">
      <c r="A1084" s="91"/>
      <c r="B1084" s="91"/>
      <c r="C1084" s="91"/>
      <c r="D1084" s="91"/>
      <c r="E1084" s="91"/>
    </row>
    <row r="1085" spans="1:5" customFormat="1" x14ac:dyDescent="0.25">
      <c r="A1085" s="91"/>
      <c r="B1085" s="91"/>
      <c r="C1085" s="91"/>
      <c r="D1085" s="91"/>
      <c r="E1085" s="91"/>
    </row>
    <row r="1086" spans="1:5" customFormat="1" x14ac:dyDescent="0.25">
      <c r="A1086" s="91"/>
      <c r="B1086" s="91"/>
      <c r="C1086" s="91"/>
      <c r="D1086" s="91"/>
      <c r="E1086" s="91"/>
    </row>
    <row r="1087" spans="1:5" customFormat="1" x14ac:dyDescent="0.25">
      <c r="A1087" s="91"/>
      <c r="B1087" s="91"/>
      <c r="C1087" s="91"/>
      <c r="D1087" s="91"/>
      <c r="E1087" s="91"/>
    </row>
    <row r="1088" spans="1:5" customFormat="1" x14ac:dyDescent="0.25">
      <c r="A1088" s="91"/>
      <c r="B1088" s="91"/>
      <c r="C1088" s="91"/>
      <c r="D1088" s="91"/>
      <c r="E1088" s="91"/>
    </row>
    <row r="1089" spans="1:5" customFormat="1" x14ac:dyDescent="0.25">
      <c r="A1089" s="91"/>
      <c r="B1089" s="91"/>
      <c r="C1089" s="91"/>
      <c r="D1089" s="91"/>
      <c r="E1089" s="91"/>
    </row>
    <row r="1090" spans="1:5" customFormat="1" x14ac:dyDescent="0.25">
      <c r="A1090" s="91"/>
      <c r="B1090" s="91"/>
      <c r="C1090" s="91"/>
      <c r="D1090" s="91"/>
      <c r="E1090" s="91"/>
    </row>
    <row r="1091" spans="1:5" customFormat="1" x14ac:dyDescent="0.25">
      <c r="A1091" s="91"/>
      <c r="B1091" s="91"/>
      <c r="C1091" s="91"/>
      <c r="D1091" s="91"/>
      <c r="E1091" s="91"/>
    </row>
    <row r="1092" spans="1:5" customFormat="1" x14ac:dyDescent="0.25">
      <c r="A1092" s="91"/>
      <c r="B1092" s="91"/>
      <c r="C1092" s="91"/>
      <c r="D1092" s="91"/>
      <c r="E1092" s="91"/>
    </row>
    <row r="1093" spans="1:5" customFormat="1" x14ac:dyDescent="0.25">
      <c r="A1093" s="91"/>
      <c r="B1093" s="91"/>
      <c r="C1093" s="91"/>
      <c r="D1093" s="91"/>
      <c r="E1093" s="91"/>
    </row>
    <row r="1094" spans="1:5" customFormat="1" x14ac:dyDescent="0.25">
      <c r="A1094" s="91"/>
      <c r="B1094" s="91"/>
      <c r="C1094" s="91"/>
      <c r="D1094" s="91"/>
      <c r="E1094" s="91"/>
    </row>
    <row r="1095" spans="1:5" customFormat="1" x14ac:dyDescent="0.25">
      <c r="A1095" s="91"/>
      <c r="B1095" s="91"/>
      <c r="C1095" s="91"/>
      <c r="D1095" s="91"/>
      <c r="E1095" s="91"/>
    </row>
    <row r="1096" spans="1:5" customFormat="1" x14ac:dyDescent="0.25">
      <c r="A1096" s="91"/>
      <c r="B1096" s="91"/>
      <c r="C1096" s="91"/>
      <c r="D1096" s="91"/>
      <c r="E1096" s="91"/>
    </row>
    <row r="1097" spans="1:5" customFormat="1" x14ac:dyDescent="0.25">
      <c r="A1097" s="91"/>
      <c r="B1097" s="91"/>
      <c r="C1097" s="91"/>
      <c r="D1097" s="91"/>
      <c r="E1097" s="91"/>
    </row>
    <row r="1098" spans="1:5" customFormat="1" x14ac:dyDescent="0.25">
      <c r="A1098" s="91"/>
      <c r="B1098" s="91"/>
      <c r="C1098" s="91"/>
      <c r="D1098" s="91"/>
      <c r="E1098" s="91"/>
    </row>
    <row r="1099" spans="1:5" customFormat="1" x14ac:dyDescent="0.25">
      <c r="A1099" s="91"/>
      <c r="B1099" s="91"/>
      <c r="C1099" s="91"/>
      <c r="D1099" s="91"/>
      <c r="E1099" s="91"/>
    </row>
    <row r="1100" spans="1:5" customFormat="1" x14ac:dyDescent="0.25">
      <c r="A1100" s="91"/>
      <c r="B1100" s="91"/>
      <c r="C1100" s="91"/>
      <c r="D1100" s="91"/>
      <c r="E1100" s="91"/>
    </row>
    <row r="1101" spans="1:5" customFormat="1" x14ac:dyDescent="0.25">
      <c r="A1101" s="91"/>
      <c r="B1101" s="91"/>
      <c r="C1101" s="91"/>
      <c r="D1101" s="91"/>
      <c r="E1101" s="91"/>
    </row>
    <row r="1102" spans="1:5" customFormat="1" x14ac:dyDescent="0.25">
      <c r="A1102" s="91"/>
      <c r="B1102" s="91"/>
      <c r="C1102" s="91"/>
      <c r="D1102" s="91"/>
      <c r="E1102" s="91"/>
    </row>
    <row r="1103" spans="1:5" customFormat="1" x14ac:dyDescent="0.25">
      <c r="A1103" s="91"/>
      <c r="B1103" s="91"/>
      <c r="C1103" s="91"/>
      <c r="D1103" s="91"/>
      <c r="E1103" s="91"/>
    </row>
    <row r="1104" spans="1:5" customFormat="1" x14ac:dyDescent="0.25">
      <c r="A1104" s="91"/>
      <c r="B1104" s="91"/>
      <c r="C1104" s="91"/>
      <c r="D1104" s="91"/>
      <c r="E1104" s="91"/>
    </row>
    <row r="1105" spans="1:5" customFormat="1" x14ac:dyDescent="0.25">
      <c r="A1105" s="91"/>
      <c r="B1105" s="91"/>
      <c r="C1105" s="91"/>
      <c r="D1105" s="91"/>
      <c r="E1105" s="91"/>
    </row>
    <row r="1106" spans="1:5" customFormat="1" x14ac:dyDescent="0.25">
      <c r="A1106" s="91"/>
      <c r="B1106" s="91"/>
      <c r="C1106" s="91"/>
      <c r="D1106" s="91"/>
      <c r="E1106" s="91"/>
    </row>
    <row r="1107" spans="1:5" customFormat="1" x14ac:dyDescent="0.25">
      <c r="A1107" s="91"/>
      <c r="B1107" s="91"/>
      <c r="C1107" s="91"/>
      <c r="D1107" s="91"/>
      <c r="E1107" s="91"/>
    </row>
    <row r="1108" spans="1:5" customFormat="1" x14ac:dyDescent="0.25">
      <c r="A1108" s="91"/>
      <c r="B1108" s="91"/>
      <c r="C1108" s="91"/>
      <c r="D1108" s="91"/>
      <c r="E1108" s="91"/>
    </row>
    <row r="1109" spans="1:5" customFormat="1" x14ac:dyDescent="0.25">
      <c r="A1109" s="91"/>
      <c r="B1109" s="91"/>
      <c r="C1109" s="91"/>
      <c r="D1109" s="91"/>
      <c r="E1109" s="91"/>
    </row>
    <row r="1110" spans="1:5" customFormat="1" x14ac:dyDescent="0.25">
      <c r="A1110" s="91"/>
      <c r="B1110" s="91"/>
      <c r="C1110" s="91"/>
      <c r="D1110" s="91"/>
      <c r="E1110" s="91"/>
    </row>
    <row r="1111" spans="1:5" customFormat="1" x14ac:dyDescent="0.25">
      <c r="A1111" s="91"/>
      <c r="B1111" s="91"/>
      <c r="C1111" s="91"/>
      <c r="D1111" s="91"/>
      <c r="E1111" s="91"/>
    </row>
    <row r="1112" spans="1:5" customFormat="1" x14ac:dyDescent="0.25">
      <c r="A1112" s="91"/>
      <c r="B1112" s="91"/>
      <c r="C1112" s="91"/>
      <c r="D1112" s="91"/>
      <c r="E1112" s="91"/>
    </row>
    <row r="1113" spans="1:5" customFormat="1" x14ac:dyDescent="0.25">
      <c r="A1113" s="91"/>
      <c r="B1113" s="91"/>
      <c r="C1113" s="91"/>
      <c r="D1113" s="91"/>
      <c r="E1113" s="91"/>
    </row>
    <row r="1114" spans="1:5" customFormat="1" x14ac:dyDescent="0.25">
      <c r="A1114" s="91"/>
      <c r="B1114" s="91"/>
      <c r="C1114" s="91"/>
      <c r="D1114" s="91"/>
      <c r="E1114" s="91"/>
    </row>
    <row r="1115" spans="1:5" customFormat="1" x14ac:dyDescent="0.25">
      <c r="A1115" s="91"/>
      <c r="B1115" s="91"/>
      <c r="C1115" s="91"/>
      <c r="D1115" s="91"/>
      <c r="E1115" s="91"/>
    </row>
    <row r="1116" spans="1:5" customFormat="1" x14ac:dyDescent="0.25">
      <c r="A1116" s="91"/>
      <c r="B1116" s="91"/>
      <c r="C1116" s="91"/>
      <c r="D1116" s="91"/>
      <c r="E1116" s="91"/>
    </row>
    <row r="1117" spans="1:5" customFormat="1" x14ac:dyDescent="0.25">
      <c r="A1117" s="91"/>
      <c r="B1117" s="91"/>
      <c r="C1117" s="91"/>
      <c r="D1117" s="91"/>
      <c r="E1117" s="91"/>
    </row>
    <row r="1118" spans="1:5" customFormat="1" x14ac:dyDescent="0.25">
      <c r="A1118" s="91"/>
      <c r="B1118" s="91"/>
      <c r="C1118" s="91"/>
      <c r="D1118" s="91"/>
      <c r="E1118" s="91"/>
    </row>
    <row r="1119" spans="1:5" customFormat="1" x14ac:dyDescent="0.25">
      <c r="A1119" s="91"/>
      <c r="B1119" s="91"/>
      <c r="C1119" s="91"/>
      <c r="D1119" s="91"/>
      <c r="E1119" s="91"/>
    </row>
    <row r="1120" spans="1:5" customFormat="1" x14ac:dyDescent="0.25">
      <c r="A1120" s="91"/>
      <c r="B1120" s="91"/>
      <c r="C1120" s="91"/>
      <c r="D1120" s="91"/>
      <c r="E1120" s="91"/>
    </row>
    <row r="1121" spans="1:5" customFormat="1" x14ac:dyDescent="0.25">
      <c r="A1121" s="91"/>
      <c r="B1121" s="91"/>
      <c r="C1121" s="91"/>
      <c r="D1121" s="91"/>
      <c r="E1121" s="91"/>
    </row>
    <row r="1122" spans="1:5" customFormat="1" x14ac:dyDescent="0.25">
      <c r="A1122" s="91"/>
      <c r="B1122" s="91"/>
      <c r="C1122" s="91"/>
      <c r="D1122" s="91"/>
      <c r="E1122" s="91"/>
    </row>
    <row r="1123" spans="1:5" customFormat="1" x14ac:dyDescent="0.25">
      <c r="A1123" s="91"/>
      <c r="B1123" s="91"/>
      <c r="C1123" s="91"/>
      <c r="D1123" s="91"/>
      <c r="E1123" s="91"/>
    </row>
    <row r="1124" spans="1:5" customFormat="1" x14ac:dyDescent="0.25">
      <c r="A1124" s="91"/>
      <c r="B1124" s="91"/>
      <c r="C1124" s="91"/>
      <c r="D1124" s="91"/>
      <c r="E1124" s="91"/>
    </row>
    <row r="1125" spans="1:5" customFormat="1" x14ac:dyDescent="0.25">
      <c r="A1125" s="91"/>
      <c r="B1125" s="91"/>
      <c r="C1125" s="91"/>
      <c r="D1125" s="91"/>
      <c r="E1125" s="91"/>
    </row>
    <row r="1126" spans="1:5" customFormat="1" x14ac:dyDescent="0.25">
      <c r="A1126" s="91"/>
      <c r="B1126" s="91"/>
      <c r="C1126" s="91"/>
      <c r="D1126" s="91"/>
      <c r="E1126" s="91"/>
    </row>
    <row r="1127" spans="1:5" customFormat="1" x14ac:dyDescent="0.25">
      <c r="A1127" s="91"/>
      <c r="B1127" s="91"/>
      <c r="C1127" s="91"/>
      <c r="D1127" s="91"/>
      <c r="E1127" s="91"/>
    </row>
    <row r="1128" spans="1:5" customFormat="1" x14ac:dyDescent="0.25">
      <c r="A1128" s="91"/>
      <c r="B1128" s="91"/>
      <c r="C1128" s="91"/>
      <c r="D1128" s="91"/>
      <c r="E1128" s="91"/>
    </row>
    <row r="1129" spans="1:5" customFormat="1" x14ac:dyDescent="0.25">
      <c r="A1129" s="91"/>
      <c r="B1129" s="91"/>
      <c r="C1129" s="91"/>
      <c r="D1129" s="91"/>
      <c r="E1129" s="91"/>
    </row>
    <row r="1130" spans="1:5" customFormat="1" x14ac:dyDescent="0.25">
      <c r="A1130" s="91"/>
      <c r="B1130" s="91"/>
      <c r="C1130" s="91"/>
      <c r="D1130" s="91"/>
      <c r="E1130" s="91"/>
    </row>
    <row r="1131" spans="1:5" customFormat="1" x14ac:dyDescent="0.25">
      <c r="A1131" s="91"/>
      <c r="B1131" s="91"/>
      <c r="C1131" s="91"/>
      <c r="D1131" s="91"/>
      <c r="E1131" s="91"/>
    </row>
    <row r="1132" spans="1:5" customFormat="1" x14ac:dyDescent="0.25">
      <c r="A1132" s="91"/>
      <c r="B1132" s="91"/>
      <c r="C1132" s="91"/>
      <c r="D1132" s="91"/>
      <c r="E1132" s="91"/>
    </row>
    <row r="1133" spans="1:5" customFormat="1" x14ac:dyDescent="0.25">
      <c r="A1133" s="91"/>
      <c r="B1133" s="91"/>
      <c r="C1133" s="91"/>
      <c r="D1133" s="91"/>
      <c r="E1133" s="91"/>
    </row>
    <row r="1134" spans="1:5" customFormat="1" x14ac:dyDescent="0.25">
      <c r="A1134" s="91"/>
      <c r="B1134" s="91"/>
      <c r="C1134" s="91"/>
      <c r="D1134" s="91"/>
      <c r="E1134" s="91"/>
    </row>
    <row r="1135" spans="1:5" customFormat="1" x14ac:dyDescent="0.25">
      <c r="A1135" s="91"/>
      <c r="B1135" s="91"/>
      <c r="C1135" s="91"/>
      <c r="D1135" s="91"/>
      <c r="E1135" s="91"/>
    </row>
    <row r="1136" spans="1:5" customFormat="1" x14ac:dyDescent="0.25">
      <c r="A1136" s="91"/>
      <c r="B1136" s="91"/>
      <c r="C1136" s="91"/>
      <c r="D1136" s="91"/>
      <c r="E1136" s="91"/>
    </row>
    <row r="1137" spans="1:5" customFormat="1" x14ac:dyDescent="0.25">
      <c r="A1137" s="91"/>
      <c r="B1137" s="91"/>
      <c r="C1137" s="91"/>
      <c r="D1137" s="91"/>
      <c r="E1137" s="91"/>
    </row>
    <row r="1138" spans="1:5" customFormat="1" x14ac:dyDescent="0.25">
      <c r="A1138" s="91"/>
      <c r="B1138" s="91"/>
      <c r="C1138" s="91"/>
      <c r="D1138" s="91"/>
      <c r="E1138" s="91"/>
    </row>
    <row r="1139" spans="1:5" customFormat="1" x14ac:dyDescent="0.25">
      <c r="A1139" s="91"/>
      <c r="B1139" s="91"/>
      <c r="C1139" s="91"/>
      <c r="D1139" s="91"/>
      <c r="E1139" s="91"/>
    </row>
    <row r="1140" spans="1:5" customFormat="1" x14ac:dyDescent="0.25">
      <c r="A1140" s="91"/>
      <c r="B1140" s="91"/>
      <c r="C1140" s="91"/>
      <c r="D1140" s="91"/>
      <c r="E1140" s="91"/>
    </row>
    <row r="1141" spans="1:5" customFormat="1" x14ac:dyDescent="0.25">
      <c r="A1141" s="91"/>
      <c r="B1141" s="91"/>
      <c r="C1141" s="91"/>
      <c r="D1141" s="91"/>
      <c r="E1141" s="91"/>
    </row>
    <row r="1142" spans="1:5" customFormat="1" x14ac:dyDescent="0.25">
      <c r="A1142" s="91"/>
      <c r="B1142" s="91"/>
      <c r="C1142" s="91"/>
      <c r="D1142" s="91"/>
      <c r="E1142" s="91"/>
    </row>
    <row r="1143" spans="1:5" customFormat="1" x14ac:dyDescent="0.25">
      <c r="A1143" s="91"/>
      <c r="B1143" s="91"/>
      <c r="C1143" s="91"/>
      <c r="D1143" s="91"/>
      <c r="E1143" s="91"/>
    </row>
    <row r="1144" spans="1:5" customFormat="1" x14ac:dyDescent="0.25">
      <c r="A1144" s="91"/>
      <c r="B1144" s="91"/>
      <c r="C1144" s="91"/>
      <c r="D1144" s="91"/>
      <c r="E1144" s="91"/>
    </row>
    <row r="1145" spans="1:5" customFormat="1" x14ac:dyDescent="0.25">
      <c r="A1145" s="91"/>
      <c r="B1145" s="91"/>
      <c r="C1145" s="91"/>
      <c r="D1145" s="91"/>
      <c r="E1145" s="91"/>
    </row>
    <row r="1146" spans="1:5" customFormat="1" x14ac:dyDescent="0.25">
      <c r="A1146" s="91"/>
      <c r="B1146" s="91"/>
      <c r="C1146" s="91"/>
      <c r="D1146" s="91"/>
      <c r="E1146" s="91"/>
    </row>
    <row r="1147" spans="1:5" customFormat="1" x14ac:dyDescent="0.25">
      <c r="A1147" s="91"/>
      <c r="B1147" s="91"/>
      <c r="C1147" s="91"/>
      <c r="D1147" s="91"/>
      <c r="E1147" s="91"/>
    </row>
    <row r="1148" spans="1:5" customFormat="1" x14ac:dyDescent="0.25">
      <c r="A1148" s="91"/>
      <c r="B1148" s="91"/>
      <c r="C1148" s="91"/>
      <c r="D1148" s="91"/>
      <c r="E1148" s="91"/>
    </row>
    <row r="1149" spans="1:5" customFormat="1" x14ac:dyDescent="0.25">
      <c r="A1149" s="91"/>
      <c r="B1149" s="91"/>
      <c r="C1149" s="91"/>
      <c r="D1149" s="91"/>
      <c r="E1149" s="91"/>
    </row>
    <row r="1150" spans="1:5" customFormat="1" x14ac:dyDescent="0.25">
      <c r="A1150" s="91"/>
      <c r="B1150" s="91"/>
      <c r="C1150" s="91"/>
      <c r="D1150" s="91"/>
      <c r="E1150" s="91"/>
    </row>
    <row r="1151" spans="1:5" customFormat="1" x14ac:dyDescent="0.25">
      <c r="A1151" s="91"/>
      <c r="B1151" s="91"/>
      <c r="C1151" s="91"/>
      <c r="D1151" s="91"/>
      <c r="E1151" s="91"/>
    </row>
    <row r="1152" spans="1:5" customFormat="1" x14ac:dyDescent="0.25">
      <c r="A1152" s="91"/>
      <c r="B1152" s="91"/>
      <c r="C1152" s="91"/>
      <c r="D1152" s="91"/>
      <c r="E1152" s="91"/>
    </row>
    <row r="1153" spans="1:5" customFormat="1" x14ac:dyDescent="0.25">
      <c r="A1153" s="91"/>
      <c r="B1153" s="91"/>
      <c r="C1153" s="91"/>
      <c r="D1153" s="91"/>
      <c r="E1153" s="91"/>
    </row>
    <row r="1154" spans="1:5" customFormat="1" x14ac:dyDescent="0.25">
      <c r="A1154" s="91"/>
      <c r="B1154" s="91"/>
      <c r="C1154" s="91"/>
      <c r="D1154" s="91"/>
      <c r="E1154" s="91"/>
    </row>
    <row r="1155" spans="1:5" customFormat="1" x14ac:dyDescent="0.25">
      <c r="A1155" s="91"/>
      <c r="B1155" s="91"/>
      <c r="C1155" s="91"/>
      <c r="D1155" s="91"/>
      <c r="E1155" s="91"/>
    </row>
    <row r="1156" spans="1:5" customFormat="1" x14ac:dyDescent="0.25">
      <c r="A1156" s="91"/>
      <c r="B1156" s="91"/>
      <c r="C1156" s="91"/>
      <c r="D1156" s="91"/>
      <c r="E1156" s="91"/>
    </row>
    <row r="1157" spans="1:5" customFormat="1" x14ac:dyDescent="0.25">
      <c r="A1157" s="91"/>
      <c r="B1157" s="91"/>
      <c r="C1157" s="91"/>
      <c r="D1157" s="91"/>
      <c r="E1157" s="91"/>
    </row>
    <row r="1158" spans="1:5" customFormat="1" x14ac:dyDescent="0.25">
      <c r="A1158" s="91"/>
      <c r="B1158" s="91"/>
      <c r="C1158" s="91"/>
      <c r="D1158" s="91"/>
      <c r="E1158" s="91"/>
    </row>
    <row r="1159" spans="1:5" customFormat="1" x14ac:dyDescent="0.25">
      <c r="A1159" s="91"/>
      <c r="B1159" s="91"/>
      <c r="C1159" s="91"/>
      <c r="D1159" s="91"/>
      <c r="E1159" s="91"/>
    </row>
    <row r="1160" spans="1:5" customFormat="1" x14ac:dyDescent="0.25">
      <c r="A1160" s="91"/>
      <c r="B1160" s="91"/>
      <c r="C1160" s="91"/>
      <c r="D1160" s="91"/>
      <c r="E1160" s="91"/>
    </row>
    <row r="1161" spans="1:5" customFormat="1" x14ac:dyDescent="0.25">
      <c r="A1161" s="91"/>
      <c r="B1161" s="91"/>
      <c r="C1161" s="91"/>
      <c r="D1161" s="91"/>
      <c r="E1161" s="91"/>
    </row>
    <row r="1162" spans="1:5" customFormat="1" x14ac:dyDescent="0.25">
      <c r="A1162" s="91"/>
      <c r="B1162" s="91"/>
      <c r="C1162" s="91"/>
      <c r="D1162" s="91"/>
      <c r="E1162" s="91"/>
    </row>
    <row r="1163" spans="1:5" customFormat="1" x14ac:dyDescent="0.25">
      <c r="A1163" s="91"/>
      <c r="B1163" s="91"/>
      <c r="C1163" s="91"/>
      <c r="D1163" s="91"/>
      <c r="E1163" s="91"/>
    </row>
    <row r="1164" spans="1:5" customFormat="1" x14ac:dyDescent="0.25">
      <c r="A1164" s="91"/>
      <c r="B1164" s="91"/>
      <c r="C1164" s="91"/>
      <c r="D1164" s="91"/>
      <c r="E1164" s="91"/>
    </row>
    <row r="1165" spans="1:5" customFormat="1" x14ac:dyDescent="0.25">
      <c r="A1165" s="91"/>
      <c r="B1165" s="91"/>
      <c r="C1165" s="91"/>
      <c r="D1165" s="91"/>
      <c r="E1165" s="91"/>
    </row>
    <row r="1166" spans="1:5" customFormat="1" x14ac:dyDescent="0.25">
      <c r="A1166" s="91"/>
      <c r="B1166" s="91"/>
      <c r="C1166" s="91"/>
      <c r="D1166" s="91"/>
      <c r="E1166" s="91"/>
    </row>
    <row r="1167" spans="1:5" customFormat="1" x14ac:dyDescent="0.25">
      <c r="A1167" s="91"/>
      <c r="B1167" s="91"/>
      <c r="C1167" s="91"/>
      <c r="D1167" s="91"/>
      <c r="E1167" s="91"/>
    </row>
    <row r="1168" spans="1:5" customFormat="1" x14ac:dyDescent="0.25">
      <c r="A1168" s="91"/>
      <c r="B1168" s="91"/>
      <c r="C1168" s="91"/>
      <c r="D1168" s="91"/>
      <c r="E1168" s="91"/>
    </row>
    <row r="1169" spans="1:5" customFormat="1" x14ac:dyDescent="0.25">
      <c r="A1169" s="91"/>
      <c r="B1169" s="91"/>
      <c r="C1169" s="91"/>
      <c r="D1169" s="91"/>
      <c r="E1169" s="91"/>
    </row>
    <row r="1170" spans="1:5" customFormat="1" x14ac:dyDescent="0.25">
      <c r="A1170" s="91"/>
      <c r="B1170" s="91"/>
      <c r="C1170" s="91"/>
      <c r="D1170" s="91"/>
      <c r="E1170" s="91"/>
    </row>
    <row r="1171" spans="1:5" customFormat="1" x14ac:dyDescent="0.25">
      <c r="A1171" s="91"/>
      <c r="B1171" s="91"/>
      <c r="C1171" s="91"/>
      <c r="D1171" s="91"/>
      <c r="E1171" s="91"/>
    </row>
    <row r="1172" spans="1:5" customFormat="1" x14ac:dyDescent="0.25">
      <c r="A1172" s="91"/>
      <c r="B1172" s="91"/>
      <c r="C1172" s="91"/>
      <c r="D1172" s="91"/>
      <c r="E1172" s="91"/>
    </row>
    <row r="1173" spans="1:5" customFormat="1" x14ac:dyDescent="0.25">
      <c r="A1173" s="91"/>
      <c r="B1173" s="91"/>
      <c r="C1173" s="91"/>
      <c r="D1173" s="91"/>
      <c r="E1173" s="91"/>
    </row>
    <row r="1174" spans="1:5" customFormat="1" x14ac:dyDescent="0.25">
      <c r="A1174" s="91"/>
      <c r="B1174" s="91"/>
      <c r="C1174" s="91"/>
      <c r="D1174" s="91"/>
      <c r="E1174" s="91"/>
    </row>
    <row r="1175" spans="1:5" customFormat="1" x14ac:dyDescent="0.25">
      <c r="A1175" s="91"/>
      <c r="B1175" s="91"/>
      <c r="C1175" s="91"/>
      <c r="D1175" s="91"/>
      <c r="E1175" s="91"/>
    </row>
    <row r="1176" spans="1:5" customFormat="1" x14ac:dyDescent="0.25">
      <c r="A1176" s="91"/>
      <c r="B1176" s="91"/>
      <c r="C1176" s="91"/>
      <c r="D1176" s="91"/>
      <c r="E1176" s="91"/>
    </row>
    <row r="1177" spans="1:5" customFormat="1" x14ac:dyDescent="0.25">
      <c r="A1177" s="91"/>
      <c r="B1177" s="91"/>
      <c r="C1177" s="91"/>
      <c r="D1177" s="91"/>
      <c r="E1177" s="91"/>
    </row>
    <row r="1178" spans="1:5" customFormat="1" x14ac:dyDescent="0.25">
      <c r="A1178" s="91"/>
      <c r="B1178" s="91"/>
      <c r="C1178" s="91"/>
      <c r="D1178" s="91"/>
      <c r="E1178" s="91"/>
    </row>
    <row r="1179" spans="1:5" customFormat="1" x14ac:dyDescent="0.25">
      <c r="A1179" s="91"/>
      <c r="B1179" s="91"/>
      <c r="C1179" s="91"/>
      <c r="D1179" s="91"/>
      <c r="E1179" s="91"/>
    </row>
    <row r="1180" spans="1:5" customFormat="1" x14ac:dyDescent="0.25">
      <c r="A1180" s="91"/>
      <c r="B1180" s="91"/>
      <c r="C1180" s="91"/>
      <c r="D1180" s="91"/>
      <c r="E1180" s="91"/>
    </row>
    <row r="1181" spans="1:5" customFormat="1" x14ac:dyDescent="0.25">
      <c r="A1181" s="91"/>
      <c r="B1181" s="91"/>
      <c r="C1181" s="91"/>
      <c r="D1181" s="91"/>
      <c r="E1181" s="91"/>
    </row>
    <row r="1182" spans="1:5" customFormat="1" x14ac:dyDescent="0.25">
      <c r="A1182" s="91"/>
      <c r="B1182" s="91"/>
      <c r="C1182" s="91"/>
      <c r="D1182" s="91"/>
      <c r="E1182" s="91"/>
    </row>
    <row r="1183" spans="1:5" customFormat="1" x14ac:dyDescent="0.25">
      <c r="A1183" s="91"/>
      <c r="B1183" s="91"/>
      <c r="C1183" s="91"/>
      <c r="D1183" s="91"/>
      <c r="E1183" s="91"/>
    </row>
    <row r="1184" spans="1:5" customFormat="1" x14ac:dyDescent="0.25">
      <c r="A1184" s="91"/>
      <c r="B1184" s="91"/>
      <c r="C1184" s="93"/>
      <c r="D1184" s="91"/>
      <c r="E1184" s="91"/>
    </row>
    <row r="1185" spans="1:5" customFormat="1" x14ac:dyDescent="0.25">
      <c r="A1185" s="91"/>
      <c r="B1185" s="91"/>
      <c r="C1185" s="93"/>
      <c r="D1185" s="91"/>
      <c r="E1185" s="91"/>
    </row>
    <row r="1186" spans="1:5" customFormat="1" x14ac:dyDescent="0.25">
      <c r="A1186" s="91"/>
      <c r="B1186" s="91"/>
      <c r="C1186" s="93"/>
      <c r="D1186" s="91"/>
      <c r="E1186" s="91"/>
    </row>
    <row r="1187" spans="1:5" customFormat="1" x14ac:dyDescent="0.25">
      <c r="A1187" s="91"/>
      <c r="B1187" s="91"/>
      <c r="C1187" s="93"/>
      <c r="D1187" s="91"/>
      <c r="E1187" s="91"/>
    </row>
    <row r="1188" spans="1:5" customFormat="1" x14ac:dyDescent="0.25">
      <c r="A1188" s="91"/>
      <c r="B1188" s="91"/>
      <c r="C1188" s="93"/>
      <c r="D1188" s="91"/>
      <c r="E1188" s="91"/>
    </row>
    <row r="1189" spans="1:5" customFormat="1" x14ac:dyDescent="0.25">
      <c r="A1189" s="91"/>
      <c r="B1189" s="91"/>
      <c r="C1189" s="93"/>
      <c r="D1189" s="91"/>
      <c r="E1189" s="91"/>
    </row>
    <row r="1190" spans="1:5" customFormat="1" x14ac:dyDescent="0.25">
      <c r="A1190" s="91"/>
      <c r="B1190" s="91"/>
      <c r="C1190" s="93"/>
      <c r="D1190" s="91"/>
      <c r="E1190" s="91"/>
    </row>
    <row r="1191" spans="1:5" customFormat="1" x14ac:dyDescent="0.25">
      <c r="A1191" s="91"/>
      <c r="B1191" s="91"/>
      <c r="C1191" s="93"/>
      <c r="D1191" s="91"/>
      <c r="E1191" s="91"/>
    </row>
    <row r="1192" spans="1:5" customFormat="1" x14ac:dyDescent="0.25">
      <c r="A1192" s="91"/>
      <c r="B1192" s="91"/>
      <c r="C1192" s="93"/>
      <c r="D1192" s="91"/>
      <c r="E1192" s="91"/>
    </row>
    <row r="1193" spans="1:5" customFormat="1" x14ac:dyDescent="0.25">
      <c r="A1193" s="91"/>
      <c r="B1193" s="91"/>
      <c r="C1193" s="93"/>
      <c r="D1193" s="91"/>
      <c r="E1193" s="91"/>
    </row>
    <row r="1194" spans="1:5" customFormat="1" x14ac:dyDescent="0.25">
      <c r="A1194" s="91"/>
      <c r="B1194" s="91"/>
      <c r="C1194" s="93"/>
      <c r="D1194" s="91"/>
      <c r="E1194" s="91"/>
    </row>
    <row r="1195" spans="1:5" customFormat="1" x14ac:dyDescent="0.25">
      <c r="A1195" s="91"/>
      <c r="B1195" s="91"/>
      <c r="C1195" s="93"/>
      <c r="D1195" s="91"/>
      <c r="E1195" s="91"/>
    </row>
    <row r="1196" spans="1:5" customFormat="1" x14ac:dyDescent="0.25">
      <c r="A1196" s="91"/>
      <c r="B1196" s="91"/>
      <c r="C1196" s="93"/>
      <c r="D1196" s="91"/>
      <c r="E1196" s="91"/>
    </row>
    <row r="1197" spans="1:5" customFormat="1" x14ac:dyDescent="0.25">
      <c r="A1197" s="91"/>
      <c r="B1197" s="91"/>
      <c r="C1197" s="93"/>
      <c r="D1197" s="91"/>
      <c r="E1197" s="91"/>
    </row>
    <row r="1198" spans="1:5" customFormat="1" x14ac:dyDescent="0.25">
      <c r="A1198" s="91"/>
      <c r="B1198" s="91"/>
      <c r="C1198" s="93"/>
      <c r="D1198" s="91"/>
      <c r="E1198" s="91"/>
    </row>
    <row r="1199" spans="1:5" customFormat="1" x14ac:dyDescent="0.25">
      <c r="A1199" s="91"/>
      <c r="B1199" s="91"/>
      <c r="C1199" s="93"/>
      <c r="D1199" s="91"/>
      <c r="E1199" s="91"/>
    </row>
    <row r="1200" spans="1:5" customFormat="1" x14ac:dyDescent="0.25">
      <c r="A1200" s="91"/>
      <c r="B1200" s="91"/>
      <c r="C1200" s="93"/>
      <c r="D1200" s="91"/>
      <c r="E1200" s="91"/>
    </row>
    <row r="1201" spans="1:5" customFormat="1" x14ac:dyDescent="0.25">
      <c r="A1201" s="91"/>
      <c r="B1201" s="91"/>
      <c r="C1201" s="93"/>
      <c r="D1201" s="91"/>
      <c r="E1201" s="91"/>
    </row>
    <row r="1202" spans="1:5" customFormat="1" x14ac:dyDescent="0.25">
      <c r="A1202" s="91"/>
      <c r="B1202" s="91"/>
      <c r="C1202" s="93"/>
      <c r="D1202" s="91"/>
      <c r="E1202" s="91"/>
    </row>
    <row r="1203" spans="1:5" customFormat="1" x14ac:dyDescent="0.25">
      <c r="A1203" s="91"/>
      <c r="B1203" s="91"/>
      <c r="C1203" s="93"/>
      <c r="D1203" s="91"/>
      <c r="E1203" s="91"/>
    </row>
    <row r="1204" spans="1:5" customFormat="1" x14ac:dyDescent="0.25">
      <c r="A1204" s="91"/>
      <c r="B1204" s="91"/>
      <c r="C1204" s="93"/>
      <c r="D1204" s="91"/>
      <c r="E1204" s="91"/>
    </row>
    <row r="1205" spans="1:5" customFormat="1" x14ac:dyDescent="0.25">
      <c r="A1205" s="91"/>
      <c r="B1205" s="91"/>
      <c r="C1205" s="93"/>
      <c r="D1205" s="91"/>
      <c r="E1205" s="91"/>
    </row>
    <row r="1206" spans="1:5" customFormat="1" x14ac:dyDescent="0.25">
      <c r="A1206" s="91"/>
      <c r="B1206" s="91"/>
      <c r="C1206" s="93"/>
      <c r="D1206" s="91"/>
      <c r="E1206" s="91"/>
    </row>
    <row r="1207" spans="1:5" customFormat="1" x14ac:dyDescent="0.25">
      <c r="A1207" s="91"/>
      <c r="B1207" s="91"/>
      <c r="C1207" s="93"/>
      <c r="D1207" s="91"/>
      <c r="E1207" s="91"/>
    </row>
    <row r="1208" spans="1:5" customFormat="1" x14ac:dyDescent="0.25">
      <c r="A1208" s="91"/>
      <c r="B1208" s="91"/>
      <c r="C1208" s="93"/>
      <c r="D1208" s="91"/>
      <c r="E1208" s="91"/>
    </row>
    <row r="1209" spans="1:5" customFormat="1" x14ac:dyDescent="0.25">
      <c r="A1209" s="91"/>
      <c r="B1209" s="91"/>
      <c r="C1209" s="93"/>
      <c r="D1209" s="91"/>
      <c r="E1209" s="91"/>
    </row>
    <row r="1210" spans="1:5" customFormat="1" x14ac:dyDescent="0.25">
      <c r="A1210" s="91"/>
      <c r="B1210" s="91"/>
      <c r="C1210" s="93"/>
      <c r="D1210" s="91"/>
      <c r="E1210" s="91"/>
    </row>
    <row r="1211" spans="1:5" customFormat="1" x14ac:dyDescent="0.25">
      <c r="A1211" s="91"/>
      <c r="B1211" s="91"/>
      <c r="C1211" s="93"/>
      <c r="D1211" s="91"/>
      <c r="E1211" s="91"/>
    </row>
    <row r="1212" spans="1:5" customFormat="1" x14ac:dyDescent="0.25">
      <c r="A1212" s="91"/>
      <c r="B1212" s="91"/>
      <c r="C1212" s="93"/>
      <c r="D1212" s="91"/>
      <c r="E1212" s="91"/>
    </row>
    <row r="1213" spans="1:5" customFormat="1" x14ac:dyDescent="0.25">
      <c r="A1213" s="91"/>
      <c r="B1213" s="91"/>
      <c r="C1213" s="93"/>
      <c r="D1213" s="91"/>
      <c r="E1213" s="91"/>
    </row>
    <row r="1214" spans="1:5" customFormat="1" x14ac:dyDescent="0.25">
      <c r="A1214" s="91"/>
      <c r="B1214" s="91"/>
      <c r="C1214" s="93"/>
      <c r="D1214" s="91"/>
      <c r="E1214" s="91"/>
    </row>
    <row r="1215" spans="1:5" customFormat="1" x14ac:dyDescent="0.25">
      <c r="A1215" s="91"/>
      <c r="B1215" s="91"/>
      <c r="C1215" s="93"/>
      <c r="D1215" s="91"/>
      <c r="E1215" s="91"/>
    </row>
    <row r="1216" spans="1:5" customFormat="1" x14ac:dyDescent="0.25">
      <c r="A1216" s="91"/>
      <c r="B1216" s="91"/>
      <c r="C1216" s="93"/>
      <c r="D1216" s="91"/>
      <c r="E1216" s="91"/>
    </row>
    <row r="1217" spans="1:5" customFormat="1" x14ac:dyDescent="0.25">
      <c r="A1217" s="91"/>
      <c r="B1217" s="91"/>
      <c r="C1217" s="93"/>
      <c r="D1217" s="91"/>
      <c r="E1217" s="91"/>
    </row>
    <row r="1218" spans="1:5" customFormat="1" x14ac:dyDescent="0.25">
      <c r="A1218" s="91"/>
      <c r="B1218" s="91"/>
      <c r="C1218" s="93"/>
      <c r="D1218" s="91"/>
      <c r="E1218" s="91"/>
    </row>
    <row r="1219" spans="1:5" customFormat="1" x14ac:dyDescent="0.25">
      <c r="A1219" s="91"/>
      <c r="B1219" s="91"/>
      <c r="C1219" s="93"/>
      <c r="D1219" s="91"/>
      <c r="E1219" s="91"/>
    </row>
    <row r="1220" spans="1:5" customFormat="1" x14ac:dyDescent="0.25">
      <c r="A1220" s="91"/>
      <c r="B1220" s="91"/>
      <c r="C1220" s="93"/>
      <c r="D1220" s="91"/>
      <c r="E1220" s="91"/>
    </row>
    <row r="1221" spans="1:5" customFormat="1" x14ac:dyDescent="0.25">
      <c r="A1221" s="91"/>
      <c r="B1221" s="91"/>
      <c r="C1221" s="93"/>
      <c r="D1221" s="91"/>
      <c r="E1221" s="91"/>
    </row>
    <row r="1222" spans="1:5" customFormat="1" x14ac:dyDescent="0.25">
      <c r="A1222" s="91"/>
      <c r="B1222" s="91"/>
      <c r="C1222" s="93"/>
      <c r="D1222" s="91"/>
      <c r="E1222" s="91"/>
    </row>
    <row r="1223" spans="1:5" customFormat="1" x14ac:dyDescent="0.25">
      <c r="A1223" s="91"/>
      <c r="B1223" s="91"/>
      <c r="C1223" s="93"/>
      <c r="D1223" s="91"/>
      <c r="E1223" s="91"/>
    </row>
    <row r="1224" spans="1:5" customFormat="1" x14ac:dyDescent="0.25">
      <c r="A1224" s="91"/>
      <c r="B1224" s="91"/>
      <c r="C1224" s="93"/>
      <c r="D1224" s="91"/>
      <c r="E1224" s="91"/>
    </row>
    <row r="1225" spans="1:5" customFormat="1" x14ac:dyDescent="0.25">
      <c r="A1225" s="91"/>
      <c r="B1225" s="91"/>
      <c r="C1225" s="93"/>
      <c r="D1225" s="91"/>
      <c r="E1225" s="91"/>
    </row>
    <row r="1226" spans="1:5" customFormat="1" x14ac:dyDescent="0.25">
      <c r="A1226" s="91"/>
      <c r="B1226" s="91"/>
      <c r="C1226" s="93"/>
      <c r="D1226" s="91"/>
      <c r="E1226" s="91"/>
    </row>
    <row r="1227" spans="1:5" customFormat="1" x14ac:dyDescent="0.25">
      <c r="A1227" s="91"/>
      <c r="B1227" s="91"/>
      <c r="C1227" s="93"/>
      <c r="D1227" s="91"/>
      <c r="E1227" s="91"/>
    </row>
    <row r="1228" spans="1:5" customFormat="1" x14ac:dyDescent="0.25">
      <c r="A1228" s="91"/>
      <c r="B1228" s="91"/>
      <c r="C1228" s="93"/>
      <c r="D1228" s="91"/>
      <c r="E1228" s="91"/>
    </row>
    <row r="1229" spans="1:5" customFormat="1" x14ac:dyDescent="0.25">
      <c r="A1229" s="91"/>
      <c r="B1229" s="91"/>
      <c r="C1229" s="93"/>
      <c r="D1229" s="91"/>
      <c r="E1229" s="91"/>
    </row>
    <row r="1230" spans="1:5" customFormat="1" x14ac:dyDescent="0.25">
      <c r="A1230" s="91"/>
      <c r="B1230" s="91"/>
      <c r="C1230" s="93"/>
      <c r="D1230" s="91"/>
      <c r="E1230" s="91"/>
    </row>
    <row r="1231" spans="1:5" customFormat="1" x14ac:dyDescent="0.25">
      <c r="A1231" s="91"/>
      <c r="B1231" s="91"/>
      <c r="C1231" s="93"/>
      <c r="D1231" s="91"/>
      <c r="E1231" s="91"/>
    </row>
    <row r="1232" spans="1:5" customFormat="1" x14ac:dyDescent="0.25">
      <c r="A1232" s="91"/>
      <c r="B1232" s="91"/>
      <c r="C1232" s="93"/>
      <c r="D1232" s="91"/>
      <c r="E1232" s="91"/>
    </row>
    <row r="1233" spans="1:5" customFormat="1" x14ac:dyDescent="0.25">
      <c r="A1233" s="91"/>
      <c r="B1233" s="91"/>
      <c r="C1233" s="93"/>
      <c r="D1233" s="91"/>
      <c r="E1233" s="91"/>
    </row>
    <row r="1234" spans="1:5" customFormat="1" x14ac:dyDescent="0.25">
      <c r="A1234" s="91"/>
      <c r="B1234" s="91"/>
      <c r="C1234" s="93"/>
      <c r="D1234" s="91"/>
      <c r="E1234" s="91"/>
    </row>
    <row r="1235" spans="1:5" customFormat="1" x14ac:dyDescent="0.25">
      <c r="A1235" s="91"/>
      <c r="B1235" s="91"/>
      <c r="C1235" s="93"/>
      <c r="D1235" s="91"/>
      <c r="E1235" s="91"/>
    </row>
    <row r="1236" spans="1:5" customFormat="1" x14ac:dyDescent="0.25">
      <c r="A1236" s="91"/>
      <c r="B1236" s="91"/>
      <c r="C1236" s="93"/>
      <c r="D1236" s="91"/>
      <c r="E1236" s="91"/>
    </row>
    <row r="1237" spans="1:5" customFormat="1" x14ac:dyDescent="0.25">
      <c r="A1237" s="91"/>
      <c r="B1237" s="91"/>
      <c r="C1237" s="93"/>
      <c r="D1237" s="91"/>
      <c r="E1237" s="91"/>
    </row>
    <row r="1238" spans="1:5" customFormat="1" x14ac:dyDescent="0.25">
      <c r="A1238" s="91"/>
      <c r="B1238" s="91"/>
      <c r="C1238" s="93"/>
      <c r="D1238" s="91"/>
      <c r="E1238" s="91"/>
    </row>
    <row r="1239" spans="1:5" customFormat="1" x14ac:dyDescent="0.25">
      <c r="A1239" s="91"/>
      <c r="B1239" s="91"/>
      <c r="C1239" s="93"/>
      <c r="D1239" s="91"/>
      <c r="E1239" s="91"/>
    </row>
    <row r="1240" spans="1:5" customFormat="1" x14ac:dyDescent="0.25">
      <c r="A1240" s="91"/>
      <c r="B1240" s="91"/>
      <c r="C1240" s="93"/>
      <c r="D1240" s="91"/>
      <c r="E1240" s="91"/>
    </row>
    <row r="1241" spans="1:5" customFormat="1" x14ac:dyDescent="0.25">
      <c r="A1241" s="91"/>
      <c r="B1241" s="91"/>
      <c r="C1241" s="93"/>
      <c r="D1241" s="91"/>
      <c r="E1241" s="91"/>
    </row>
    <row r="1242" spans="1:5" customFormat="1" x14ac:dyDescent="0.25">
      <c r="A1242" s="91"/>
      <c r="B1242" s="91"/>
      <c r="C1242" s="93"/>
      <c r="D1242" s="91"/>
      <c r="E1242" s="91"/>
    </row>
    <row r="1243" spans="1:5" customFormat="1" x14ac:dyDescent="0.25">
      <c r="A1243" s="91"/>
      <c r="B1243" s="91"/>
      <c r="C1243" s="93"/>
      <c r="D1243" s="91"/>
      <c r="E1243" s="91"/>
    </row>
    <row r="1244" spans="1:5" customFormat="1" x14ac:dyDescent="0.25">
      <c r="A1244" s="91"/>
      <c r="B1244" s="91"/>
      <c r="C1244" s="93"/>
      <c r="D1244" s="91"/>
      <c r="E1244" s="91"/>
    </row>
    <row r="1245" spans="1:5" customFormat="1" x14ac:dyDescent="0.25">
      <c r="A1245" s="91"/>
      <c r="B1245" s="91"/>
      <c r="C1245" s="93"/>
      <c r="D1245" s="91"/>
      <c r="E1245" s="91"/>
    </row>
    <row r="1246" spans="1:5" customFormat="1" x14ac:dyDescent="0.25">
      <c r="A1246" s="91"/>
      <c r="B1246" s="91"/>
      <c r="C1246" s="93"/>
      <c r="D1246" s="91"/>
      <c r="E1246" s="91"/>
    </row>
    <row r="1247" spans="1:5" customFormat="1" x14ac:dyDescent="0.25">
      <c r="A1247" s="91"/>
      <c r="B1247" s="91"/>
      <c r="C1247" s="93"/>
      <c r="D1247" s="91"/>
      <c r="E1247" s="91"/>
    </row>
    <row r="1248" spans="1:5" customFormat="1" x14ac:dyDescent="0.25">
      <c r="A1248" s="91"/>
      <c r="B1248" s="91"/>
      <c r="C1248" s="93"/>
      <c r="D1248" s="91"/>
      <c r="E1248" s="91"/>
    </row>
    <row r="1249" spans="1:5" customFormat="1" x14ac:dyDescent="0.25">
      <c r="A1249" s="91"/>
      <c r="B1249" s="91"/>
      <c r="C1249" s="93"/>
      <c r="D1249" s="91"/>
      <c r="E1249" s="91"/>
    </row>
    <row r="1250" spans="1:5" customFormat="1" x14ac:dyDescent="0.25">
      <c r="A1250" s="91"/>
      <c r="B1250" s="91"/>
      <c r="C1250" s="93"/>
      <c r="D1250" s="91"/>
      <c r="E1250" s="91"/>
    </row>
    <row r="1251" spans="1:5" customFormat="1" x14ac:dyDescent="0.25">
      <c r="A1251" s="91"/>
      <c r="B1251" s="91"/>
      <c r="C1251" s="93"/>
      <c r="D1251" s="91"/>
      <c r="E1251" s="91"/>
    </row>
    <row r="1252" spans="1:5" customFormat="1" x14ac:dyDescent="0.25">
      <c r="A1252" s="91"/>
      <c r="B1252" s="91"/>
      <c r="C1252" s="93"/>
      <c r="D1252" s="91"/>
      <c r="E1252" s="91"/>
    </row>
    <row r="1253" spans="1:5" customFormat="1" x14ac:dyDescent="0.25">
      <c r="A1253" s="91"/>
      <c r="B1253" s="91"/>
      <c r="C1253" s="93"/>
      <c r="D1253" s="91"/>
      <c r="E1253" s="91"/>
    </row>
    <row r="1254" spans="1:5" customFormat="1" x14ac:dyDescent="0.25">
      <c r="A1254" s="91"/>
      <c r="B1254" s="91"/>
      <c r="C1254" s="93"/>
      <c r="D1254" s="91"/>
      <c r="E1254" s="91"/>
    </row>
    <row r="1255" spans="1:5" customFormat="1" x14ac:dyDescent="0.25">
      <c r="A1255" s="91"/>
      <c r="B1255" s="91"/>
      <c r="C1255" s="93"/>
      <c r="D1255" s="91"/>
      <c r="E1255" s="91"/>
    </row>
    <row r="1256" spans="1:5" customFormat="1" x14ac:dyDescent="0.25">
      <c r="A1256" s="91"/>
      <c r="B1256" s="91"/>
      <c r="C1256" s="93"/>
      <c r="D1256" s="91"/>
      <c r="E1256" s="91"/>
    </row>
    <row r="1257" spans="1:5" customFormat="1" x14ac:dyDescent="0.25">
      <c r="A1257" s="91"/>
      <c r="B1257" s="91"/>
      <c r="C1257" s="93"/>
      <c r="D1257" s="91"/>
      <c r="E1257" s="91"/>
    </row>
    <row r="1258" spans="1:5" customFormat="1" x14ac:dyDescent="0.25">
      <c r="A1258" s="91"/>
      <c r="B1258" s="91"/>
      <c r="C1258" s="93"/>
      <c r="D1258" s="91"/>
      <c r="E1258" s="91"/>
    </row>
    <row r="1259" spans="1:5" customFormat="1" x14ac:dyDescent="0.25">
      <c r="A1259" s="91"/>
      <c r="B1259" s="91"/>
      <c r="C1259" s="93"/>
      <c r="D1259" s="91"/>
      <c r="E1259" s="91"/>
    </row>
    <row r="1260" spans="1:5" customFormat="1" x14ac:dyDescent="0.25">
      <c r="A1260" s="91"/>
      <c r="B1260" s="91"/>
      <c r="C1260" s="93"/>
      <c r="D1260" s="91"/>
      <c r="E1260" s="91"/>
    </row>
    <row r="1261" spans="1:5" customFormat="1" x14ac:dyDescent="0.25">
      <c r="A1261" s="91"/>
      <c r="B1261" s="91"/>
      <c r="C1261" s="93"/>
      <c r="D1261" s="91"/>
      <c r="E1261" s="91"/>
    </row>
    <row r="1262" spans="1:5" customFormat="1" x14ac:dyDescent="0.25">
      <c r="A1262" s="91"/>
      <c r="B1262" s="91"/>
      <c r="C1262" s="93"/>
      <c r="D1262" s="91"/>
      <c r="E1262" s="91"/>
    </row>
    <row r="1263" spans="1:5" customFormat="1" x14ac:dyDescent="0.25">
      <c r="A1263" s="91"/>
      <c r="B1263" s="91"/>
      <c r="C1263" s="93"/>
      <c r="D1263" s="91"/>
      <c r="E1263" s="91"/>
    </row>
    <row r="1264" spans="1:5" customFormat="1" x14ac:dyDescent="0.25">
      <c r="A1264" s="91"/>
      <c r="B1264" s="91"/>
      <c r="C1264" s="93"/>
      <c r="D1264" s="91"/>
      <c r="E1264" s="91"/>
    </row>
    <row r="1265" spans="1:5" customFormat="1" x14ac:dyDescent="0.25">
      <c r="A1265" s="91"/>
      <c r="B1265" s="91"/>
      <c r="C1265" s="93"/>
      <c r="D1265" s="91"/>
      <c r="E1265" s="91"/>
    </row>
    <row r="1266" spans="1:5" customFormat="1" x14ac:dyDescent="0.25">
      <c r="A1266" s="91"/>
      <c r="B1266" s="91"/>
      <c r="C1266" s="93"/>
      <c r="D1266" s="91"/>
      <c r="E1266" s="91"/>
    </row>
    <row r="1267" spans="1:5" customFormat="1" x14ac:dyDescent="0.25">
      <c r="A1267" s="91"/>
      <c r="B1267" s="91"/>
      <c r="C1267" s="93"/>
      <c r="D1267" s="91"/>
      <c r="E1267" s="91"/>
    </row>
    <row r="1268" spans="1:5" customFormat="1" x14ac:dyDescent="0.25">
      <c r="A1268" s="91"/>
      <c r="B1268" s="91"/>
      <c r="C1268" s="93"/>
      <c r="D1268" s="91"/>
      <c r="E1268" s="91"/>
    </row>
    <row r="1269" spans="1:5" customFormat="1" x14ac:dyDescent="0.25">
      <c r="A1269" s="91"/>
      <c r="B1269" s="91"/>
      <c r="C1269" s="93"/>
      <c r="D1269" s="91"/>
      <c r="E1269" s="91"/>
    </row>
    <row r="1270" spans="1:5" customFormat="1" x14ac:dyDescent="0.25">
      <c r="A1270" s="91"/>
      <c r="B1270" s="91"/>
      <c r="C1270" s="93"/>
      <c r="D1270" s="91"/>
      <c r="E1270" s="91"/>
    </row>
    <row r="1271" spans="1:5" customFormat="1" x14ac:dyDescent="0.25">
      <c r="A1271" s="91"/>
      <c r="B1271" s="91"/>
      <c r="C1271" s="93"/>
      <c r="D1271" s="91"/>
      <c r="E1271" s="91"/>
    </row>
    <row r="1272" spans="1:5" customFormat="1" x14ac:dyDescent="0.25">
      <c r="A1272" s="91"/>
      <c r="B1272" s="91"/>
      <c r="C1272" s="93"/>
      <c r="D1272" s="91"/>
      <c r="E1272" s="91"/>
    </row>
    <row r="1273" spans="1:5" customFormat="1" x14ac:dyDescent="0.25">
      <c r="A1273" s="91"/>
      <c r="B1273" s="91"/>
      <c r="C1273" s="93"/>
      <c r="D1273" s="91"/>
      <c r="E1273" s="91"/>
    </row>
    <row r="1274" spans="1:5" customFormat="1" x14ac:dyDescent="0.25">
      <c r="A1274" s="91"/>
      <c r="B1274" s="91"/>
      <c r="C1274" s="93"/>
      <c r="D1274" s="91"/>
      <c r="E1274" s="91"/>
    </row>
    <row r="1275" spans="1:5" customFormat="1" x14ac:dyDescent="0.25">
      <c r="A1275" s="91"/>
      <c r="B1275" s="91"/>
      <c r="C1275" s="93"/>
      <c r="D1275" s="91"/>
      <c r="E1275" s="91"/>
    </row>
    <row r="1276" spans="1:5" customFormat="1" x14ac:dyDescent="0.25">
      <c r="A1276" s="91"/>
      <c r="B1276" s="91"/>
      <c r="C1276" s="93"/>
      <c r="D1276" s="91"/>
      <c r="E1276" s="91"/>
    </row>
    <row r="1277" spans="1:5" customFormat="1" x14ac:dyDescent="0.25">
      <c r="A1277" s="91"/>
      <c r="B1277" s="91"/>
      <c r="C1277" s="93"/>
      <c r="D1277" s="91"/>
      <c r="E1277" s="91"/>
    </row>
    <row r="1278" spans="1:5" customFormat="1" x14ac:dyDescent="0.25">
      <c r="A1278" s="91"/>
      <c r="B1278" s="91"/>
      <c r="C1278" s="93"/>
      <c r="D1278" s="91"/>
      <c r="E1278" s="91"/>
    </row>
    <row r="1279" spans="1:5" customFormat="1" x14ac:dyDescent="0.25">
      <c r="A1279" s="91"/>
      <c r="B1279" s="91"/>
      <c r="C1279" s="93"/>
      <c r="D1279" s="91"/>
      <c r="E1279" s="91"/>
    </row>
    <row r="1280" spans="1:5" customFormat="1" x14ac:dyDescent="0.25">
      <c r="A1280" s="91"/>
      <c r="B1280" s="91"/>
      <c r="C1280" s="93"/>
      <c r="D1280" s="91"/>
      <c r="E1280" s="91"/>
    </row>
    <row r="1281" spans="1:5" customFormat="1" x14ac:dyDescent="0.25">
      <c r="A1281" s="91"/>
      <c r="B1281" s="91"/>
      <c r="C1281" s="93"/>
      <c r="D1281" s="91"/>
      <c r="E1281" s="91"/>
    </row>
    <row r="1282" spans="1:5" customFormat="1" x14ac:dyDescent="0.25">
      <c r="A1282" s="91"/>
      <c r="B1282" s="91"/>
      <c r="C1282" s="93"/>
      <c r="D1282" s="91"/>
      <c r="E1282" s="91"/>
    </row>
    <row r="1283" spans="1:5" customFormat="1" x14ac:dyDescent="0.25">
      <c r="A1283" s="91"/>
      <c r="B1283" s="91"/>
      <c r="C1283" s="93"/>
      <c r="D1283" s="91"/>
      <c r="E1283" s="91"/>
    </row>
    <row r="1284" spans="1:5" customFormat="1" x14ac:dyDescent="0.25">
      <c r="A1284" s="91"/>
      <c r="B1284" s="91"/>
      <c r="C1284" s="93"/>
      <c r="D1284" s="91"/>
      <c r="E1284" s="91"/>
    </row>
    <row r="1285" spans="1:5" customFormat="1" x14ac:dyDescent="0.25">
      <c r="A1285" s="91"/>
      <c r="B1285" s="91"/>
      <c r="C1285" s="93"/>
      <c r="D1285" s="91"/>
      <c r="E1285" s="91"/>
    </row>
    <row r="1286" spans="1:5" customFormat="1" x14ac:dyDescent="0.25">
      <c r="A1286" s="91"/>
      <c r="B1286" s="91"/>
      <c r="C1286" s="93"/>
      <c r="D1286" s="91"/>
      <c r="E1286" s="91"/>
    </row>
    <row r="1287" spans="1:5" customFormat="1" x14ac:dyDescent="0.25">
      <c r="A1287" s="91"/>
      <c r="B1287" s="91"/>
      <c r="C1287" s="93"/>
      <c r="D1287" s="91"/>
      <c r="E1287" s="91"/>
    </row>
    <row r="1288" spans="1:5" customFormat="1" x14ac:dyDescent="0.25">
      <c r="A1288" s="91"/>
      <c r="B1288" s="91"/>
      <c r="C1288" s="93"/>
      <c r="D1288" s="91"/>
      <c r="E1288" s="91"/>
    </row>
    <row r="1289" spans="1:5" customFormat="1" x14ac:dyDescent="0.25">
      <c r="A1289" s="91"/>
      <c r="B1289" s="91"/>
      <c r="C1289" s="93"/>
      <c r="D1289" s="91"/>
      <c r="E1289" s="91"/>
    </row>
    <row r="1290" spans="1:5" customFormat="1" x14ac:dyDescent="0.25">
      <c r="A1290" s="91"/>
      <c r="B1290" s="91"/>
      <c r="C1290" s="93"/>
      <c r="D1290" s="91"/>
      <c r="E1290" s="91"/>
    </row>
    <row r="1291" spans="1:5" customFormat="1" x14ac:dyDescent="0.25">
      <c r="A1291" s="91"/>
      <c r="B1291" s="91"/>
      <c r="C1291" s="93"/>
      <c r="D1291" s="91"/>
      <c r="E1291" s="91"/>
    </row>
    <row r="1292" spans="1:5" customFormat="1" x14ac:dyDescent="0.25">
      <c r="A1292" s="91"/>
      <c r="B1292" s="91"/>
      <c r="C1292" s="93"/>
      <c r="D1292" s="91"/>
      <c r="E1292" s="91"/>
    </row>
    <row r="1293" spans="1:5" customFormat="1" x14ac:dyDescent="0.25">
      <c r="A1293" s="91"/>
      <c r="B1293" s="91"/>
      <c r="C1293" s="93"/>
      <c r="D1293" s="91"/>
      <c r="E1293" s="91"/>
    </row>
    <row r="1294" spans="1:5" customFormat="1" x14ac:dyDescent="0.25">
      <c r="A1294" s="91"/>
      <c r="B1294" s="91"/>
      <c r="C1294" s="93"/>
      <c r="D1294" s="91"/>
      <c r="E1294" s="91"/>
    </row>
    <row r="1295" spans="1:5" customFormat="1" x14ac:dyDescent="0.25">
      <c r="A1295" s="91"/>
      <c r="B1295" s="91"/>
      <c r="C1295" s="93"/>
      <c r="D1295" s="91"/>
      <c r="E1295" s="91"/>
    </row>
    <row r="1296" spans="1:5" customFormat="1" x14ac:dyDescent="0.25">
      <c r="A1296" s="91"/>
      <c r="B1296" s="91"/>
      <c r="C1296" s="93"/>
      <c r="D1296" s="91"/>
      <c r="E1296" s="91"/>
    </row>
    <row r="1297" spans="1:5" customFormat="1" x14ac:dyDescent="0.25">
      <c r="A1297" s="91"/>
      <c r="B1297" s="91"/>
      <c r="C1297" s="93"/>
      <c r="D1297" s="91"/>
      <c r="E1297" s="91"/>
    </row>
    <row r="1298" spans="1:5" customFormat="1" x14ac:dyDescent="0.25">
      <c r="A1298" s="91"/>
      <c r="B1298" s="91"/>
      <c r="C1298" s="93"/>
      <c r="D1298" s="91"/>
      <c r="E1298" s="91"/>
    </row>
    <row r="1299" spans="1:5" customFormat="1" x14ac:dyDescent="0.25">
      <c r="A1299" s="91"/>
      <c r="B1299" s="91"/>
      <c r="C1299" s="93"/>
      <c r="D1299" s="91"/>
      <c r="E1299" s="91"/>
    </row>
    <row r="1300" spans="1:5" customFormat="1" x14ac:dyDescent="0.25">
      <c r="A1300" s="91"/>
      <c r="B1300" s="91"/>
      <c r="C1300" s="93"/>
      <c r="D1300" s="91"/>
      <c r="E1300" s="91"/>
    </row>
    <row r="1301" spans="1:5" customFormat="1" x14ac:dyDescent="0.25">
      <c r="A1301" s="91"/>
      <c r="B1301" s="91"/>
      <c r="C1301" s="93"/>
      <c r="D1301" s="91"/>
      <c r="E1301" s="91"/>
    </row>
    <row r="1302" spans="1:5" customFormat="1" x14ac:dyDescent="0.25">
      <c r="A1302" s="91"/>
      <c r="B1302" s="91"/>
      <c r="C1302" s="93"/>
      <c r="D1302" s="91"/>
      <c r="E1302" s="91"/>
    </row>
    <row r="1303" spans="1:5" customFormat="1" x14ac:dyDescent="0.25">
      <c r="A1303" s="91"/>
      <c r="B1303" s="91"/>
      <c r="C1303" s="93"/>
      <c r="D1303" s="91"/>
      <c r="E1303" s="91"/>
    </row>
    <row r="1304" spans="1:5" customFormat="1" x14ac:dyDescent="0.25">
      <c r="A1304" s="91"/>
      <c r="B1304" s="91"/>
      <c r="C1304" s="93"/>
      <c r="D1304" s="91"/>
      <c r="E1304" s="91"/>
    </row>
    <row r="1305" spans="1:5" customFormat="1" x14ac:dyDescent="0.25">
      <c r="A1305" s="91"/>
      <c r="B1305" s="91"/>
      <c r="C1305" s="93"/>
      <c r="D1305" s="91"/>
      <c r="E1305" s="91"/>
    </row>
    <row r="1306" spans="1:5" customFormat="1" x14ac:dyDescent="0.25">
      <c r="A1306" s="91"/>
      <c r="B1306" s="91"/>
      <c r="C1306" s="93"/>
      <c r="D1306" s="91"/>
      <c r="E1306" s="91"/>
    </row>
    <row r="1307" spans="1:5" customFormat="1" x14ac:dyDescent="0.25">
      <c r="A1307" s="91"/>
      <c r="B1307" s="91"/>
      <c r="C1307" s="93"/>
      <c r="D1307" s="91"/>
      <c r="E1307" s="91"/>
    </row>
    <row r="1308" spans="1:5" customFormat="1" x14ac:dyDescent="0.25">
      <c r="A1308" s="91"/>
      <c r="B1308" s="91"/>
      <c r="C1308" s="93"/>
      <c r="D1308" s="91"/>
      <c r="E1308" s="91"/>
    </row>
    <row r="1309" spans="1:5" customFormat="1" x14ac:dyDescent="0.25">
      <c r="A1309" s="91"/>
      <c r="B1309" s="91"/>
      <c r="C1309" s="93"/>
      <c r="D1309" s="91"/>
      <c r="E1309" s="91"/>
    </row>
    <row r="1310" spans="1:5" customFormat="1" x14ac:dyDescent="0.25">
      <c r="A1310" s="91"/>
      <c r="B1310" s="91"/>
      <c r="C1310" s="93"/>
      <c r="D1310" s="91"/>
      <c r="E1310" s="91"/>
    </row>
    <row r="1311" spans="1:5" customFormat="1" x14ac:dyDescent="0.25">
      <c r="A1311" s="91"/>
      <c r="B1311" s="91"/>
      <c r="C1311" s="93"/>
      <c r="D1311" s="91"/>
      <c r="E1311" s="91"/>
    </row>
    <row r="1312" spans="1:5" customFormat="1" x14ac:dyDescent="0.25">
      <c r="A1312" s="91"/>
      <c r="B1312" s="91"/>
      <c r="C1312" s="93"/>
      <c r="D1312" s="91"/>
      <c r="E1312" s="91"/>
    </row>
    <row r="1313" spans="1:5" customFormat="1" x14ac:dyDescent="0.25">
      <c r="A1313" s="91"/>
      <c r="B1313" s="91"/>
      <c r="C1313" s="93"/>
      <c r="D1313" s="91"/>
      <c r="E1313" s="91"/>
    </row>
    <row r="1314" spans="1:5" customFormat="1" x14ac:dyDescent="0.25">
      <c r="A1314" s="91"/>
      <c r="B1314" s="91"/>
      <c r="C1314" s="93"/>
      <c r="D1314" s="91"/>
      <c r="E1314" s="91"/>
    </row>
    <row r="1315" spans="1:5" customFormat="1" x14ac:dyDescent="0.25">
      <c r="A1315" s="91"/>
      <c r="B1315" s="91"/>
      <c r="C1315" s="93"/>
      <c r="D1315" s="91"/>
      <c r="E1315" s="91"/>
    </row>
    <row r="1316" spans="1:5" customFormat="1" x14ac:dyDescent="0.25">
      <c r="A1316" s="91"/>
      <c r="B1316" s="91"/>
      <c r="C1316" s="93"/>
      <c r="D1316" s="91"/>
      <c r="E1316" s="91"/>
    </row>
    <row r="1317" spans="1:5" customFormat="1" x14ac:dyDescent="0.25">
      <c r="A1317" s="91"/>
      <c r="B1317" s="91"/>
      <c r="C1317" s="93"/>
      <c r="D1317" s="91"/>
      <c r="E1317" s="91"/>
    </row>
    <row r="1318" spans="1:5" customFormat="1" x14ac:dyDescent="0.25">
      <c r="A1318" s="91"/>
      <c r="B1318" s="91"/>
      <c r="C1318" s="93"/>
      <c r="D1318" s="91"/>
      <c r="E1318" s="91"/>
    </row>
    <row r="1319" spans="1:5" customFormat="1" x14ac:dyDescent="0.25">
      <c r="A1319" s="91"/>
      <c r="B1319" s="91"/>
      <c r="C1319" s="93"/>
      <c r="D1319" s="91"/>
      <c r="E1319" s="91"/>
    </row>
    <row r="1320" spans="1:5" customFormat="1" x14ac:dyDescent="0.25">
      <c r="A1320" s="91"/>
      <c r="B1320" s="91"/>
      <c r="C1320" s="93"/>
      <c r="D1320" s="91"/>
      <c r="E1320" s="91"/>
    </row>
    <row r="1321" spans="1:5" customFormat="1" x14ac:dyDescent="0.25">
      <c r="A1321" s="91"/>
      <c r="B1321" s="91"/>
      <c r="C1321" s="93"/>
      <c r="D1321" s="91"/>
      <c r="E1321" s="91"/>
    </row>
    <row r="1322" spans="1:5" customFormat="1" x14ac:dyDescent="0.25">
      <c r="A1322" s="91"/>
      <c r="B1322" s="91"/>
      <c r="C1322" s="93"/>
      <c r="D1322" s="91"/>
      <c r="E1322" s="91"/>
    </row>
    <row r="1323" spans="1:5" customFormat="1" x14ac:dyDescent="0.25">
      <c r="A1323" s="91"/>
      <c r="B1323" s="91"/>
      <c r="C1323" s="93"/>
      <c r="D1323" s="91"/>
      <c r="E1323" s="91"/>
    </row>
    <row r="1324" spans="1:5" customFormat="1" x14ac:dyDescent="0.25">
      <c r="A1324" s="91"/>
      <c r="B1324" s="91"/>
      <c r="C1324" s="93"/>
      <c r="D1324" s="91"/>
      <c r="E1324" s="91"/>
    </row>
    <row r="1325" spans="1:5" customFormat="1" x14ac:dyDescent="0.25">
      <c r="A1325" s="91"/>
      <c r="B1325" s="91"/>
      <c r="C1325" s="93"/>
      <c r="D1325" s="91"/>
      <c r="E1325" s="91"/>
    </row>
    <row r="1326" spans="1:5" customFormat="1" x14ac:dyDescent="0.25">
      <c r="A1326" s="91"/>
      <c r="B1326" s="91"/>
      <c r="C1326" s="93"/>
      <c r="D1326" s="91"/>
      <c r="E1326" s="91"/>
    </row>
    <row r="1327" spans="1:5" customFormat="1" x14ac:dyDescent="0.25">
      <c r="A1327" s="91"/>
      <c r="B1327" s="91"/>
      <c r="C1327" s="93"/>
      <c r="D1327" s="91"/>
      <c r="E1327" s="91"/>
    </row>
    <row r="1328" spans="1:5" customFormat="1" x14ac:dyDescent="0.25">
      <c r="A1328" s="91"/>
      <c r="B1328" s="91"/>
      <c r="C1328" s="93"/>
      <c r="D1328" s="91"/>
      <c r="E1328" s="91"/>
    </row>
    <row r="1329" spans="1:5" customFormat="1" x14ac:dyDescent="0.25">
      <c r="A1329" s="91"/>
      <c r="B1329" s="91"/>
      <c r="C1329" s="93"/>
      <c r="D1329" s="91"/>
      <c r="E1329" s="91"/>
    </row>
    <row r="1330" spans="1:5" customFormat="1" x14ac:dyDescent="0.25">
      <c r="A1330" s="91"/>
      <c r="B1330" s="91"/>
      <c r="C1330" s="93"/>
      <c r="D1330" s="91"/>
      <c r="E1330" s="91"/>
    </row>
    <row r="1331" spans="1:5" customFormat="1" x14ac:dyDescent="0.25">
      <c r="A1331" s="91"/>
      <c r="B1331" s="91"/>
      <c r="C1331" s="93"/>
      <c r="D1331" s="91"/>
      <c r="E1331" s="91"/>
    </row>
    <row r="1332" spans="1:5" customFormat="1" x14ac:dyDescent="0.25">
      <c r="A1332" s="91"/>
      <c r="B1332" s="91"/>
      <c r="C1332" s="93"/>
      <c r="D1332" s="91"/>
      <c r="E1332" s="91"/>
    </row>
    <row r="1333" spans="1:5" customFormat="1" x14ac:dyDescent="0.25">
      <c r="A1333" s="91"/>
      <c r="B1333" s="91"/>
      <c r="C1333" s="93"/>
      <c r="D1333" s="91"/>
      <c r="E1333" s="91"/>
    </row>
    <row r="1334" spans="1:5" customFormat="1" x14ac:dyDescent="0.25">
      <c r="A1334" s="91"/>
      <c r="B1334" s="91"/>
      <c r="C1334" s="93"/>
      <c r="D1334" s="91"/>
      <c r="E1334" s="91"/>
    </row>
    <row r="1335" spans="1:5" customFormat="1" x14ac:dyDescent="0.25">
      <c r="A1335" s="91"/>
      <c r="B1335" s="91"/>
      <c r="C1335" s="93"/>
      <c r="D1335" s="91"/>
      <c r="E1335" s="91"/>
    </row>
    <row r="1336" spans="1:5" customFormat="1" x14ac:dyDescent="0.25">
      <c r="A1336" s="91"/>
      <c r="B1336" s="91"/>
      <c r="C1336" s="93"/>
      <c r="D1336" s="91"/>
      <c r="E1336" s="91"/>
    </row>
    <row r="1337" spans="1:5" customFormat="1" x14ac:dyDescent="0.25">
      <c r="A1337" s="91"/>
      <c r="B1337" s="91"/>
      <c r="C1337" s="93"/>
      <c r="D1337" s="91"/>
      <c r="E1337" s="91"/>
    </row>
    <row r="1338" spans="1:5" customFormat="1" x14ac:dyDescent="0.25">
      <c r="A1338" s="91"/>
      <c r="B1338" s="91"/>
      <c r="C1338" s="93"/>
      <c r="D1338" s="91"/>
      <c r="E1338" s="91"/>
    </row>
    <row r="1339" spans="1:5" customFormat="1" x14ac:dyDescent="0.25">
      <c r="A1339" s="91"/>
      <c r="B1339" s="91"/>
      <c r="C1339" s="93"/>
      <c r="D1339" s="91"/>
      <c r="E1339" s="91"/>
    </row>
    <row r="1340" spans="1:5" customFormat="1" x14ac:dyDescent="0.25">
      <c r="A1340" s="91"/>
      <c r="B1340" s="91"/>
      <c r="C1340" s="93"/>
      <c r="D1340" s="91"/>
      <c r="E1340" s="91"/>
    </row>
    <row r="1341" spans="1:5" customFormat="1" x14ac:dyDescent="0.25">
      <c r="A1341" s="91"/>
      <c r="B1341" s="91"/>
      <c r="C1341" s="93"/>
      <c r="D1341" s="91"/>
      <c r="E1341" s="91"/>
    </row>
    <row r="1342" spans="1:5" customFormat="1" x14ac:dyDescent="0.25">
      <c r="A1342" s="91"/>
      <c r="B1342" s="91"/>
      <c r="C1342" s="93"/>
      <c r="D1342" s="91"/>
      <c r="E1342" s="91"/>
    </row>
    <row r="1343" spans="1:5" customFormat="1" x14ac:dyDescent="0.25">
      <c r="A1343" s="91"/>
      <c r="B1343" s="91"/>
      <c r="C1343" s="93"/>
      <c r="D1343" s="91"/>
      <c r="E1343" s="91"/>
    </row>
    <row r="1344" spans="1:5" customFormat="1" x14ac:dyDescent="0.25">
      <c r="A1344" s="91"/>
      <c r="B1344" s="91"/>
      <c r="C1344" s="93"/>
      <c r="D1344" s="91"/>
      <c r="E1344" s="91"/>
    </row>
    <row r="1345" spans="1:5" customFormat="1" x14ac:dyDescent="0.25">
      <c r="A1345" s="91"/>
      <c r="B1345" s="91"/>
      <c r="C1345" s="93"/>
      <c r="D1345" s="91"/>
      <c r="E1345" s="91"/>
    </row>
    <row r="1346" spans="1:5" customFormat="1" x14ac:dyDescent="0.25">
      <c r="A1346" s="91"/>
      <c r="B1346" s="91"/>
      <c r="C1346" s="93"/>
      <c r="D1346" s="91"/>
      <c r="E1346" s="91"/>
    </row>
    <row r="1347" spans="1:5" customFormat="1" x14ac:dyDescent="0.25">
      <c r="A1347" s="91"/>
      <c r="B1347" s="91"/>
      <c r="C1347" s="93"/>
      <c r="D1347" s="91"/>
      <c r="E1347" s="91"/>
    </row>
    <row r="1348" spans="1:5" customFormat="1" x14ac:dyDescent="0.25">
      <c r="A1348" s="91"/>
      <c r="B1348" s="91"/>
      <c r="C1348" s="93"/>
      <c r="D1348" s="91"/>
      <c r="E1348" s="91"/>
    </row>
    <row r="1349" spans="1:5" customFormat="1" x14ac:dyDescent="0.25">
      <c r="A1349" s="91"/>
      <c r="B1349" s="91"/>
      <c r="C1349" s="93"/>
      <c r="D1349" s="91"/>
      <c r="E1349" s="91"/>
    </row>
    <row r="1350" spans="1:5" customFormat="1" x14ac:dyDescent="0.25">
      <c r="A1350" s="91"/>
      <c r="B1350" s="91"/>
      <c r="C1350" s="93"/>
      <c r="D1350" s="91"/>
      <c r="E1350" s="91"/>
    </row>
    <row r="1351" spans="1:5" customFormat="1" x14ac:dyDescent="0.25">
      <c r="A1351" s="91"/>
      <c r="B1351" s="91"/>
      <c r="C1351" s="93"/>
      <c r="D1351" s="91"/>
      <c r="E1351" s="91"/>
    </row>
    <row r="1352" spans="1:5" customFormat="1" x14ac:dyDescent="0.25">
      <c r="A1352" s="91"/>
      <c r="B1352" s="91"/>
      <c r="C1352" s="93"/>
      <c r="D1352" s="91"/>
      <c r="E1352" s="91"/>
    </row>
    <row r="1353" spans="1:5" customFormat="1" x14ac:dyDescent="0.25">
      <c r="A1353" s="91"/>
      <c r="B1353" s="91"/>
      <c r="C1353" s="93"/>
      <c r="D1353" s="91"/>
      <c r="E1353" s="91"/>
    </row>
    <row r="1354" spans="1:5" customFormat="1" x14ac:dyDescent="0.25">
      <c r="A1354" s="91"/>
      <c r="B1354" s="91"/>
      <c r="C1354" s="93"/>
      <c r="D1354" s="91"/>
      <c r="E1354" s="91"/>
    </row>
    <row r="1355" spans="1:5" customFormat="1" x14ac:dyDescent="0.25">
      <c r="A1355" s="91"/>
      <c r="B1355" s="91"/>
      <c r="C1355" s="93"/>
      <c r="D1355" s="91"/>
      <c r="E1355" s="91"/>
    </row>
    <row r="1356" spans="1:5" customFormat="1" x14ac:dyDescent="0.25">
      <c r="A1356" s="91"/>
      <c r="B1356" s="91"/>
      <c r="C1356" s="93"/>
      <c r="D1356" s="91"/>
      <c r="E1356" s="91"/>
    </row>
    <row r="1357" spans="1:5" customFormat="1" x14ac:dyDescent="0.25">
      <c r="A1357" s="91"/>
      <c r="B1357" s="91"/>
      <c r="C1357" s="93"/>
      <c r="D1357" s="91"/>
      <c r="E1357" s="91"/>
    </row>
    <row r="1358" spans="1:5" customFormat="1" x14ac:dyDescent="0.25">
      <c r="A1358" s="91"/>
      <c r="B1358" s="91"/>
      <c r="C1358" s="93"/>
      <c r="D1358" s="91"/>
      <c r="E1358" s="91"/>
    </row>
    <row r="1359" spans="1:5" customFormat="1" x14ac:dyDescent="0.25">
      <c r="A1359" s="91"/>
      <c r="B1359" s="91"/>
      <c r="C1359" s="93"/>
      <c r="D1359" s="91"/>
      <c r="E1359" s="91"/>
    </row>
    <row r="1360" spans="1:5" customFormat="1" x14ac:dyDescent="0.25">
      <c r="A1360" s="91"/>
      <c r="B1360" s="91"/>
      <c r="C1360" s="93"/>
      <c r="D1360" s="91"/>
      <c r="E1360" s="91"/>
    </row>
    <row r="1361" spans="1:5" customFormat="1" x14ac:dyDescent="0.25">
      <c r="A1361" s="91"/>
      <c r="B1361" s="91"/>
      <c r="C1361" s="93"/>
      <c r="D1361" s="91"/>
      <c r="E1361" s="91"/>
    </row>
    <row r="1362" spans="1:5" customFormat="1" x14ac:dyDescent="0.25">
      <c r="A1362" s="91"/>
      <c r="B1362" s="91"/>
      <c r="C1362" s="93"/>
      <c r="D1362" s="91"/>
      <c r="E1362" s="91"/>
    </row>
    <row r="1363" spans="1:5" customFormat="1" x14ac:dyDescent="0.25">
      <c r="A1363" s="91"/>
      <c r="B1363" s="91"/>
      <c r="C1363" s="93"/>
      <c r="D1363" s="91"/>
      <c r="E1363" s="91"/>
    </row>
    <row r="1364" spans="1:5" customFormat="1" x14ac:dyDescent="0.25">
      <c r="A1364" s="91"/>
      <c r="B1364" s="91"/>
      <c r="C1364" s="93"/>
      <c r="D1364" s="91"/>
      <c r="E1364" s="91"/>
    </row>
    <row r="1365" spans="1:5" customFormat="1" x14ac:dyDescent="0.25">
      <c r="A1365" s="91"/>
      <c r="B1365" s="91"/>
      <c r="C1365" s="93"/>
      <c r="D1365" s="91"/>
      <c r="E1365" s="91"/>
    </row>
    <row r="1366" spans="1:5" customFormat="1" x14ac:dyDescent="0.25">
      <c r="A1366" s="91"/>
      <c r="B1366" s="91"/>
      <c r="C1366" s="93"/>
      <c r="D1366" s="91"/>
      <c r="E1366" s="91"/>
    </row>
    <row r="1367" spans="1:5" customFormat="1" x14ac:dyDescent="0.25">
      <c r="A1367" s="91"/>
      <c r="B1367" s="91"/>
      <c r="C1367" s="93"/>
      <c r="D1367" s="91"/>
      <c r="E1367" s="91"/>
    </row>
    <row r="1368" spans="1:5" customFormat="1" x14ac:dyDescent="0.25">
      <c r="A1368" s="91"/>
      <c r="B1368" s="91"/>
      <c r="C1368" s="93"/>
      <c r="D1368" s="91"/>
      <c r="E1368" s="91"/>
    </row>
    <row r="1369" spans="1:5" customFormat="1" x14ac:dyDescent="0.25">
      <c r="A1369" s="91"/>
      <c r="B1369" s="91"/>
      <c r="C1369" s="93"/>
      <c r="D1369" s="91"/>
      <c r="E1369" s="91"/>
    </row>
    <row r="1370" spans="1:5" customFormat="1" x14ac:dyDescent="0.25">
      <c r="A1370" s="91"/>
      <c r="B1370" s="91"/>
      <c r="C1370" s="93"/>
      <c r="D1370" s="91"/>
      <c r="E1370" s="91"/>
    </row>
    <row r="1371" spans="1:5" customFormat="1" x14ac:dyDescent="0.25">
      <c r="A1371" s="91"/>
      <c r="B1371" s="91"/>
      <c r="C1371" s="93"/>
      <c r="D1371" s="91"/>
      <c r="E1371" s="91"/>
    </row>
    <row r="1372" spans="1:5" customFormat="1" x14ac:dyDescent="0.25">
      <c r="A1372" s="91"/>
      <c r="B1372" s="91"/>
      <c r="C1372" s="93"/>
      <c r="D1372" s="91"/>
      <c r="E1372" s="91"/>
    </row>
    <row r="1373" spans="1:5" customFormat="1" x14ac:dyDescent="0.25">
      <c r="A1373" s="91"/>
      <c r="B1373" s="91"/>
      <c r="C1373" s="93"/>
      <c r="D1373" s="91"/>
      <c r="E1373" s="91"/>
    </row>
    <row r="1374" spans="1:5" customFormat="1" x14ac:dyDescent="0.25">
      <c r="A1374" s="91"/>
      <c r="B1374" s="91"/>
      <c r="C1374" s="93"/>
      <c r="D1374" s="91"/>
      <c r="E1374" s="91"/>
    </row>
    <row r="1375" spans="1:5" customFormat="1" x14ac:dyDescent="0.25">
      <c r="A1375" s="91"/>
      <c r="B1375" s="91"/>
      <c r="C1375" s="93"/>
      <c r="D1375" s="91"/>
      <c r="E1375" s="91"/>
    </row>
    <row r="1376" spans="1:5" customFormat="1" x14ac:dyDescent="0.25">
      <c r="A1376" s="91"/>
      <c r="B1376" s="91"/>
      <c r="C1376" s="93"/>
      <c r="D1376" s="91"/>
      <c r="E1376" s="91"/>
    </row>
    <row r="1377" spans="1:5" customFormat="1" x14ac:dyDescent="0.25">
      <c r="A1377" s="91"/>
      <c r="B1377" s="91"/>
      <c r="C1377" s="93"/>
      <c r="D1377" s="91"/>
      <c r="E1377" s="91"/>
    </row>
    <row r="1378" spans="1:5" customFormat="1" x14ac:dyDescent="0.25">
      <c r="A1378" s="91"/>
      <c r="B1378" s="91"/>
      <c r="C1378" s="93"/>
      <c r="D1378" s="91"/>
      <c r="E1378" s="91"/>
    </row>
    <row r="1379" spans="1:5" customFormat="1" x14ac:dyDescent="0.25">
      <c r="A1379" s="91"/>
      <c r="B1379" s="91"/>
      <c r="C1379" s="93"/>
      <c r="D1379" s="91"/>
      <c r="E1379" s="91"/>
    </row>
    <row r="1380" spans="1:5" customFormat="1" x14ac:dyDescent="0.25">
      <c r="A1380" s="91"/>
      <c r="B1380" s="91"/>
      <c r="C1380" s="93"/>
      <c r="D1380" s="91"/>
      <c r="E1380" s="91"/>
    </row>
    <row r="1381" spans="1:5" customFormat="1" x14ac:dyDescent="0.25">
      <c r="A1381" s="91"/>
      <c r="B1381" s="91"/>
      <c r="C1381" s="93"/>
      <c r="D1381" s="91"/>
      <c r="E1381" s="91"/>
    </row>
    <row r="1382" spans="1:5" customFormat="1" x14ac:dyDescent="0.25">
      <c r="A1382" s="91"/>
      <c r="B1382" s="91"/>
      <c r="C1382" s="93"/>
      <c r="D1382" s="91"/>
      <c r="E1382" s="91"/>
    </row>
    <row r="1383" spans="1:5" customFormat="1" x14ac:dyDescent="0.25">
      <c r="A1383" s="91"/>
      <c r="B1383" s="91"/>
      <c r="C1383" s="93"/>
      <c r="D1383" s="91"/>
      <c r="E1383" s="91"/>
    </row>
    <row r="1384" spans="1:5" customFormat="1" x14ac:dyDescent="0.25">
      <c r="A1384" s="91"/>
      <c r="B1384" s="91"/>
      <c r="C1384" s="93"/>
      <c r="D1384" s="91"/>
      <c r="E1384" s="91"/>
    </row>
    <row r="1385" spans="1:5" customFormat="1" x14ac:dyDescent="0.25">
      <c r="A1385" s="91"/>
      <c r="B1385" s="91"/>
      <c r="C1385" s="93"/>
      <c r="D1385" s="91"/>
      <c r="E1385" s="91"/>
    </row>
    <row r="1386" spans="1:5" customFormat="1" x14ac:dyDescent="0.25">
      <c r="A1386" s="91"/>
      <c r="B1386" s="91"/>
      <c r="C1386" s="93"/>
      <c r="D1386" s="91"/>
      <c r="E1386" s="91"/>
    </row>
    <row r="1387" spans="1:5" customFormat="1" x14ac:dyDescent="0.25">
      <c r="A1387" s="91"/>
      <c r="B1387" s="91"/>
      <c r="C1387" s="93"/>
      <c r="D1387" s="91"/>
      <c r="E1387" s="91"/>
    </row>
    <row r="1388" spans="1:5" customFormat="1" x14ac:dyDescent="0.25">
      <c r="A1388" s="91"/>
      <c r="B1388" s="91"/>
      <c r="C1388" s="93"/>
      <c r="D1388" s="91"/>
      <c r="E1388" s="91"/>
    </row>
    <row r="1389" spans="1:5" customFormat="1" x14ac:dyDescent="0.25">
      <c r="A1389" s="91"/>
      <c r="B1389" s="91"/>
      <c r="C1389" s="93"/>
      <c r="D1389" s="91"/>
      <c r="E1389" s="91"/>
    </row>
    <row r="1390" spans="1:5" customFormat="1" x14ac:dyDescent="0.25">
      <c r="A1390" s="91"/>
      <c r="B1390" s="91"/>
      <c r="C1390" s="93"/>
      <c r="D1390" s="91"/>
      <c r="E1390" s="91"/>
    </row>
    <row r="1391" spans="1:5" customFormat="1" x14ac:dyDescent="0.25">
      <c r="A1391" s="91"/>
      <c r="B1391" s="91"/>
      <c r="C1391" s="93"/>
      <c r="D1391" s="91"/>
      <c r="E1391" s="91"/>
    </row>
    <row r="1392" spans="1:5" customFormat="1" x14ac:dyDescent="0.25">
      <c r="A1392" s="91"/>
      <c r="B1392" s="91"/>
      <c r="C1392" s="93"/>
      <c r="D1392" s="91"/>
      <c r="E1392" s="91"/>
    </row>
    <row r="1393" spans="1:5" customFormat="1" x14ac:dyDescent="0.25">
      <c r="A1393" s="91"/>
      <c r="B1393" s="91"/>
      <c r="C1393" s="93"/>
      <c r="D1393" s="91"/>
      <c r="E1393" s="91"/>
    </row>
    <row r="1394" spans="1:5" customFormat="1" x14ac:dyDescent="0.25">
      <c r="A1394" s="91"/>
      <c r="B1394" s="91"/>
      <c r="C1394" s="93"/>
      <c r="D1394" s="91"/>
      <c r="E1394" s="91"/>
    </row>
    <row r="1395" spans="1:5" customFormat="1" x14ac:dyDescent="0.25">
      <c r="A1395" s="91"/>
      <c r="B1395" s="91"/>
      <c r="C1395" s="93"/>
      <c r="D1395" s="91"/>
      <c r="E1395" s="91"/>
    </row>
    <row r="1396" spans="1:5" customFormat="1" x14ac:dyDescent="0.25">
      <c r="A1396" s="91"/>
      <c r="B1396" s="91"/>
      <c r="C1396" s="93"/>
      <c r="D1396" s="91"/>
      <c r="E1396" s="91"/>
    </row>
    <row r="1397" spans="1:5" customFormat="1" x14ac:dyDescent="0.25">
      <c r="A1397" s="91"/>
      <c r="B1397" s="91"/>
      <c r="C1397" s="93"/>
      <c r="D1397" s="91"/>
      <c r="E1397" s="91"/>
    </row>
    <row r="1398" spans="1:5" customFormat="1" x14ac:dyDescent="0.25">
      <c r="A1398" s="91"/>
      <c r="B1398" s="91"/>
      <c r="C1398" s="93"/>
      <c r="D1398" s="91"/>
      <c r="E1398" s="91"/>
    </row>
    <row r="1399" spans="1:5" customFormat="1" x14ac:dyDescent="0.25">
      <c r="A1399" s="91"/>
      <c r="B1399" s="91"/>
      <c r="C1399" s="93"/>
      <c r="D1399" s="91"/>
      <c r="E1399" s="91"/>
    </row>
    <row r="1400" spans="1:5" customFormat="1" x14ac:dyDescent="0.25">
      <c r="A1400" s="91"/>
      <c r="B1400" s="91"/>
      <c r="C1400" s="93"/>
      <c r="D1400" s="91"/>
      <c r="E1400" s="91"/>
    </row>
    <row r="1401" spans="1:5" customFormat="1" x14ac:dyDescent="0.25">
      <c r="A1401" s="91"/>
      <c r="B1401" s="91"/>
      <c r="C1401" s="93"/>
      <c r="D1401" s="91"/>
      <c r="E1401" s="91"/>
    </row>
    <row r="1402" spans="1:5" customFormat="1" x14ac:dyDescent="0.25">
      <c r="A1402" s="91"/>
      <c r="B1402" s="91"/>
      <c r="C1402" s="93"/>
      <c r="D1402" s="91"/>
      <c r="E1402" s="91"/>
    </row>
    <row r="1403" spans="1:5" customFormat="1" x14ac:dyDescent="0.25">
      <c r="A1403" s="91"/>
      <c r="B1403" s="91"/>
      <c r="C1403" s="93"/>
      <c r="D1403" s="91"/>
      <c r="E1403" s="91"/>
    </row>
    <row r="1404" spans="1:5" customFormat="1" x14ac:dyDescent="0.25">
      <c r="A1404" s="91"/>
      <c r="B1404" s="91"/>
      <c r="C1404" s="93"/>
      <c r="D1404" s="91"/>
      <c r="E1404" s="91"/>
    </row>
    <row r="1405" spans="1:5" customFormat="1" x14ac:dyDescent="0.25">
      <c r="A1405" s="91"/>
      <c r="B1405" s="91"/>
      <c r="C1405" s="93"/>
      <c r="D1405" s="91"/>
      <c r="E1405" s="91"/>
    </row>
    <row r="1406" spans="1:5" customFormat="1" x14ac:dyDescent="0.25">
      <c r="A1406" s="91"/>
      <c r="B1406" s="91"/>
      <c r="C1406" s="93"/>
      <c r="D1406" s="91"/>
      <c r="E1406" s="91"/>
    </row>
    <row r="1407" spans="1:5" customFormat="1" x14ac:dyDescent="0.25">
      <c r="A1407" s="91"/>
      <c r="B1407" s="91"/>
      <c r="C1407" s="93"/>
      <c r="D1407" s="91"/>
      <c r="E1407" s="91"/>
    </row>
    <row r="1408" spans="1:5" customFormat="1" x14ac:dyDescent="0.25">
      <c r="A1408" s="91"/>
      <c r="B1408" s="91"/>
      <c r="C1408" s="93"/>
      <c r="D1408" s="91"/>
      <c r="E1408" s="91"/>
    </row>
    <row r="1409" spans="1:5" customFormat="1" x14ac:dyDescent="0.25">
      <c r="A1409" s="91"/>
      <c r="B1409" s="91"/>
      <c r="C1409" s="93"/>
      <c r="D1409" s="91"/>
      <c r="E1409" s="91"/>
    </row>
    <row r="1410" spans="1:5" customFormat="1" x14ac:dyDescent="0.25">
      <c r="A1410" s="91"/>
      <c r="B1410" s="91"/>
      <c r="C1410" s="93"/>
      <c r="D1410" s="91"/>
      <c r="E1410" s="91"/>
    </row>
    <row r="1411" spans="1:5" customFormat="1" x14ac:dyDescent="0.25">
      <c r="A1411" s="91"/>
      <c r="B1411" s="91"/>
      <c r="C1411" s="93"/>
      <c r="D1411" s="91"/>
      <c r="E1411" s="91"/>
    </row>
    <row r="1412" spans="1:5" customFormat="1" x14ac:dyDescent="0.25">
      <c r="A1412" s="91"/>
      <c r="B1412" s="91"/>
      <c r="C1412" s="93"/>
      <c r="D1412" s="91"/>
      <c r="E1412" s="91"/>
    </row>
    <row r="1413" spans="1:5" customFormat="1" x14ac:dyDescent="0.25">
      <c r="A1413" s="91"/>
      <c r="B1413" s="91"/>
      <c r="C1413" s="93"/>
      <c r="D1413" s="91"/>
      <c r="E1413" s="91"/>
    </row>
    <row r="1414" spans="1:5" customFormat="1" x14ac:dyDescent="0.25">
      <c r="A1414" s="91"/>
      <c r="B1414" s="91"/>
      <c r="C1414" s="93"/>
      <c r="D1414" s="91"/>
      <c r="E1414" s="91"/>
    </row>
    <row r="1415" spans="1:5" customFormat="1" x14ac:dyDescent="0.25">
      <c r="A1415" s="91"/>
      <c r="B1415" s="91"/>
      <c r="C1415" s="93"/>
      <c r="D1415" s="91"/>
      <c r="E1415" s="91"/>
    </row>
    <row r="1416" spans="1:5" customFormat="1" x14ac:dyDescent="0.25">
      <c r="A1416" s="91"/>
      <c r="B1416" s="91"/>
      <c r="C1416" s="93"/>
      <c r="D1416" s="91"/>
      <c r="E1416" s="91"/>
    </row>
    <row r="1417" spans="1:5" customFormat="1" x14ac:dyDescent="0.25">
      <c r="A1417" s="91"/>
      <c r="B1417" s="91"/>
      <c r="C1417" s="93"/>
      <c r="D1417" s="91"/>
      <c r="E1417" s="91"/>
    </row>
    <row r="1418" spans="1:5" customFormat="1" x14ac:dyDescent="0.25">
      <c r="A1418" s="91"/>
      <c r="B1418" s="91"/>
      <c r="C1418" s="93"/>
      <c r="D1418" s="91"/>
      <c r="E1418" s="91"/>
    </row>
    <row r="1419" spans="1:5" customFormat="1" x14ac:dyDescent="0.25">
      <c r="A1419" s="91"/>
      <c r="B1419" s="91"/>
      <c r="C1419" s="93"/>
      <c r="D1419" s="91"/>
      <c r="E1419" s="91"/>
    </row>
    <row r="1420" spans="1:5" customFormat="1" x14ac:dyDescent="0.25">
      <c r="A1420" s="91"/>
      <c r="B1420" s="91"/>
      <c r="C1420" s="93"/>
      <c r="D1420" s="91"/>
      <c r="E1420" s="91"/>
    </row>
    <row r="1421" spans="1:5" customFormat="1" x14ac:dyDescent="0.25">
      <c r="A1421" s="91"/>
      <c r="B1421" s="91"/>
      <c r="C1421" s="93"/>
      <c r="D1421" s="91"/>
      <c r="E1421" s="91"/>
    </row>
    <row r="1422" spans="1:5" customFormat="1" x14ac:dyDescent="0.25">
      <c r="A1422" s="91"/>
      <c r="B1422" s="91"/>
      <c r="C1422" s="93"/>
      <c r="D1422" s="91"/>
      <c r="E1422" s="91"/>
    </row>
    <row r="1423" spans="1:5" customFormat="1" x14ac:dyDescent="0.25">
      <c r="A1423" s="91"/>
      <c r="B1423" s="91"/>
      <c r="C1423" s="93"/>
      <c r="D1423" s="91"/>
      <c r="E1423" s="91"/>
    </row>
    <row r="1424" spans="1:5" customFormat="1" x14ac:dyDescent="0.25">
      <c r="A1424" s="91"/>
      <c r="B1424" s="91"/>
      <c r="C1424" s="93"/>
      <c r="D1424" s="91"/>
      <c r="E1424" s="91"/>
    </row>
    <row r="1425" spans="1:5" customFormat="1" x14ac:dyDescent="0.25">
      <c r="A1425" s="91"/>
      <c r="B1425" s="91"/>
      <c r="C1425" s="93"/>
      <c r="D1425" s="91"/>
      <c r="E1425" s="91"/>
    </row>
    <row r="1426" spans="1:5" customFormat="1" x14ac:dyDescent="0.25">
      <c r="A1426" s="91"/>
      <c r="B1426" s="91"/>
      <c r="C1426" s="93"/>
      <c r="D1426" s="91"/>
      <c r="E1426" s="91"/>
    </row>
    <row r="1427" spans="1:5" customFormat="1" x14ac:dyDescent="0.25">
      <c r="A1427" s="91"/>
      <c r="B1427" s="91"/>
      <c r="C1427" s="93"/>
      <c r="D1427" s="91"/>
      <c r="E1427" s="91"/>
    </row>
    <row r="1428" spans="1:5" customFormat="1" x14ac:dyDescent="0.25">
      <c r="A1428" s="91"/>
      <c r="B1428" s="91"/>
      <c r="C1428" s="93"/>
      <c r="D1428" s="91"/>
      <c r="E1428" s="91"/>
    </row>
    <row r="1429" spans="1:5" customFormat="1" x14ac:dyDescent="0.25">
      <c r="A1429" s="91"/>
      <c r="B1429" s="91"/>
      <c r="C1429" s="93"/>
      <c r="D1429" s="91"/>
      <c r="E1429" s="91"/>
    </row>
    <row r="1430" spans="1:5" customFormat="1" x14ac:dyDescent="0.25">
      <c r="A1430" s="91"/>
      <c r="B1430" s="91"/>
      <c r="C1430" s="93"/>
      <c r="D1430" s="91"/>
      <c r="E1430" s="91"/>
    </row>
    <row r="1431" spans="1:5" customFormat="1" x14ac:dyDescent="0.25">
      <c r="A1431" s="91"/>
      <c r="B1431" s="91"/>
      <c r="C1431" s="93"/>
      <c r="D1431" s="91"/>
      <c r="E1431" s="91"/>
    </row>
    <row r="1432" spans="1:5" customFormat="1" x14ac:dyDescent="0.25">
      <c r="A1432" s="91"/>
      <c r="B1432" s="91"/>
      <c r="C1432" s="93"/>
      <c r="D1432" s="91"/>
      <c r="E1432" s="91"/>
    </row>
    <row r="1433" spans="1:5" customFormat="1" x14ac:dyDescent="0.25">
      <c r="A1433" s="91"/>
      <c r="B1433" s="91"/>
      <c r="C1433" s="93"/>
      <c r="D1433" s="91"/>
      <c r="E1433" s="91"/>
    </row>
    <row r="1434" spans="1:5" customFormat="1" x14ac:dyDescent="0.25">
      <c r="A1434" s="91"/>
      <c r="B1434" s="91"/>
      <c r="C1434" s="93"/>
      <c r="D1434" s="91"/>
      <c r="E1434" s="91"/>
    </row>
    <row r="1435" spans="1:5" customFormat="1" x14ac:dyDescent="0.25">
      <c r="A1435" s="91"/>
      <c r="B1435" s="91"/>
      <c r="C1435" s="93"/>
      <c r="D1435" s="91"/>
      <c r="E1435" s="91"/>
    </row>
    <row r="1436" spans="1:5" customFormat="1" x14ac:dyDescent="0.25">
      <c r="A1436" s="91"/>
      <c r="B1436" s="91"/>
      <c r="C1436" s="93"/>
      <c r="D1436" s="91"/>
      <c r="E1436" s="91"/>
    </row>
    <row r="1437" spans="1:5" customFormat="1" x14ac:dyDescent="0.25">
      <c r="A1437" s="91"/>
      <c r="B1437" s="91"/>
      <c r="C1437" s="93"/>
      <c r="D1437" s="91"/>
      <c r="E1437" s="91"/>
    </row>
    <row r="1438" spans="1:5" customFormat="1" x14ac:dyDescent="0.25">
      <c r="A1438" s="91"/>
      <c r="B1438" s="91"/>
      <c r="C1438" s="93"/>
      <c r="D1438" s="91"/>
      <c r="E1438" s="91"/>
    </row>
    <row r="1439" spans="1:5" customFormat="1" x14ac:dyDescent="0.25">
      <c r="A1439" s="91"/>
      <c r="B1439" s="91"/>
      <c r="C1439" s="93"/>
      <c r="D1439" s="91"/>
      <c r="E1439" s="91"/>
    </row>
    <row r="1440" spans="1:5" customFormat="1" x14ac:dyDescent="0.25">
      <c r="A1440" s="91"/>
      <c r="B1440" s="91"/>
      <c r="C1440" s="93"/>
      <c r="D1440" s="91"/>
      <c r="E1440" s="91"/>
    </row>
    <row r="1441" spans="1:5" customFormat="1" x14ac:dyDescent="0.25">
      <c r="A1441" s="91"/>
      <c r="B1441" s="91"/>
      <c r="C1441" s="93"/>
      <c r="D1441" s="91"/>
      <c r="E1441" s="91"/>
    </row>
    <row r="1442" spans="1:5" customFormat="1" x14ac:dyDescent="0.25">
      <c r="A1442" s="91"/>
      <c r="B1442" s="91"/>
      <c r="C1442" s="93"/>
      <c r="D1442" s="91"/>
      <c r="E1442" s="91"/>
    </row>
    <row r="1443" spans="1:5" customFormat="1" x14ac:dyDescent="0.25">
      <c r="A1443" s="91"/>
      <c r="B1443" s="91"/>
      <c r="C1443" s="93"/>
      <c r="D1443" s="91"/>
      <c r="E1443" s="91"/>
    </row>
    <row r="1444" spans="1:5" customFormat="1" x14ac:dyDescent="0.25">
      <c r="A1444" s="91"/>
      <c r="B1444" s="91"/>
      <c r="C1444" s="93"/>
      <c r="D1444" s="91"/>
      <c r="E1444" s="91"/>
    </row>
    <row r="1445" spans="1:5" customFormat="1" x14ac:dyDescent="0.25">
      <c r="A1445" s="91"/>
      <c r="B1445" s="91"/>
      <c r="C1445" s="93"/>
      <c r="D1445" s="91"/>
      <c r="E1445" s="91"/>
    </row>
    <row r="1446" spans="1:5" customFormat="1" x14ac:dyDescent="0.25">
      <c r="A1446" s="91"/>
      <c r="B1446" s="91"/>
      <c r="C1446" s="93"/>
      <c r="D1446" s="91"/>
      <c r="E1446" s="91"/>
    </row>
    <row r="1447" spans="1:5" customFormat="1" x14ac:dyDescent="0.25">
      <c r="A1447" s="91"/>
      <c r="B1447" s="91"/>
      <c r="C1447" s="93"/>
      <c r="D1447" s="91"/>
      <c r="E1447" s="91"/>
    </row>
    <row r="1448" spans="1:5" customFormat="1" x14ac:dyDescent="0.25">
      <c r="A1448" s="91"/>
      <c r="B1448" s="91"/>
      <c r="C1448" s="93"/>
      <c r="D1448" s="91"/>
      <c r="E1448" s="91"/>
    </row>
    <row r="1449" spans="1:5" customFormat="1" x14ac:dyDescent="0.25">
      <c r="A1449" s="91"/>
      <c r="B1449" s="91"/>
      <c r="C1449" s="93"/>
      <c r="D1449" s="91"/>
      <c r="E1449" s="91"/>
    </row>
    <row r="1450" spans="1:5" customFormat="1" x14ac:dyDescent="0.25">
      <c r="A1450" s="91"/>
      <c r="B1450" s="91"/>
      <c r="C1450" s="93"/>
      <c r="D1450" s="91"/>
      <c r="E1450" s="91"/>
    </row>
    <row r="1451" spans="1:5" customFormat="1" x14ac:dyDescent="0.25">
      <c r="A1451" s="91"/>
      <c r="B1451" s="91"/>
      <c r="C1451" s="93"/>
      <c r="D1451" s="91"/>
      <c r="E1451" s="91"/>
    </row>
    <row r="1452" spans="1:5" customFormat="1" x14ac:dyDescent="0.25">
      <c r="A1452" s="91"/>
      <c r="B1452" s="91"/>
      <c r="C1452" s="93"/>
      <c r="D1452" s="91"/>
      <c r="E1452" s="91"/>
    </row>
    <row r="1453" spans="1:5" customFormat="1" x14ac:dyDescent="0.25">
      <c r="A1453" s="91"/>
      <c r="B1453" s="91"/>
      <c r="C1453" s="93"/>
      <c r="D1453" s="91"/>
      <c r="E1453" s="91"/>
    </row>
    <row r="1454" spans="1:5" customFormat="1" x14ac:dyDescent="0.25">
      <c r="A1454" s="91"/>
      <c r="B1454" s="91"/>
      <c r="C1454" s="93"/>
      <c r="D1454" s="91"/>
      <c r="E1454" s="91"/>
    </row>
    <row r="1455" spans="1:5" customFormat="1" x14ac:dyDescent="0.25">
      <c r="A1455" s="91"/>
      <c r="B1455" s="91"/>
      <c r="C1455" s="93"/>
      <c r="D1455" s="91"/>
      <c r="E1455" s="91"/>
    </row>
    <row r="1456" spans="1:5" customFormat="1" x14ac:dyDescent="0.25">
      <c r="A1456" s="91"/>
      <c r="B1456" s="91"/>
      <c r="C1456" s="93"/>
      <c r="D1456" s="91"/>
      <c r="E1456" s="91"/>
    </row>
    <row r="1457" spans="1:5" customFormat="1" x14ac:dyDescent="0.25">
      <c r="A1457" s="91"/>
      <c r="B1457" s="91"/>
      <c r="C1457" s="93"/>
      <c r="D1457" s="91"/>
      <c r="E1457" s="91"/>
    </row>
    <row r="1458" spans="1:5" customFormat="1" x14ac:dyDescent="0.25">
      <c r="A1458" s="91"/>
      <c r="B1458" s="91"/>
      <c r="C1458" s="93"/>
      <c r="D1458" s="91"/>
      <c r="E1458" s="91"/>
    </row>
    <row r="1459" spans="1:5" customFormat="1" x14ac:dyDescent="0.25">
      <c r="A1459" s="91"/>
      <c r="B1459" s="91"/>
      <c r="C1459" s="93"/>
      <c r="D1459" s="91"/>
      <c r="E1459" s="91"/>
    </row>
    <row r="1460" spans="1:5" customFormat="1" x14ac:dyDescent="0.25">
      <c r="A1460" s="91"/>
      <c r="B1460" s="91"/>
      <c r="C1460" s="93"/>
      <c r="D1460" s="91"/>
      <c r="E1460" s="91"/>
    </row>
    <row r="1461" spans="1:5" customFormat="1" x14ac:dyDescent="0.25">
      <c r="A1461" s="91"/>
      <c r="B1461" s="91"/>
      <c r="C1461" s="93"/>
      <c r="D1461" s="91"/>
      <c r="E1461" s="91"/>
    </row>
    <row r="1462" spans="1:5" customFormat="1" x14ac:dyDescent="0.25">
      <c r="A1462" s="91"/>
      <c r="B1462" s="91"/>
      <c r="C1462" s="93"/>
      <c r="D1462" s="91"/>
      <c r="E1462" s="91"/>
    </row>
    <row r="1463" spans="1:5" customFormat="1" x14ac:dyDescent="0.25">
      <c r="A1463" s="91"/>
      <c r="B1463" s="91"/>
      <c r="C1463" s="93"/>
      <c r="D1463" s="91"/>
      <c r="E1463" s="91"/>
    </row>
    <row r="1464" spans="1:5" customFormat="1" x14ac:dyDescent="0.25">
      <c r="A1464" s="91"/>
      <c r="B1464" s="91"/>
      <c r="C1464" s="93"/>
      <c r="D1464" s="91"/>
      <c r="E1464" s="91"/>
    </row>
    <row r="1465" spans="1:5" customFormat="1" x14ac:dyDescent="0.25">
      <c r="A1465" s="91"/>
      <c r="B1465" s="91"/>
      <c r="C1465" s="93"/>
      <c r="D1465" s="91"/>
      <c r="E1465" s="91"/>
    </row>
    <row r="1466" spans="1:5" customFormat="1" x14ac:dyDescent="0.25">
      <c r="A1466" s="91"/>
      <c r="B1466" s="91"/>
      <c r="C1466" s="93"/>
      <c r="D1466" s="91"/>
      <c r="E1466" s="91"/>
    </row>
    <row r="1467" spans="1:5" customFormat="1" x14ac:dyDescent="0.25">
      <c r="A1467" s="91"/>
      <c r="B1467" s="91"/>
      <c r="C1467" s="93"/>
      <c r="D1467" s="91"/>
      <c r="E1467" s="91"/>
    </row>
    <row r="1468" spans="1:5" customFormat="1" x14ac:dyDescent="0.25">
      <c r="A1468" s="91"/>
      <c r="B1468" s="91"/>
      <c r="C1468" s="93"/>
      <c r="D1468" s="91"/>
      <c r="E1468" s="91"/>
    </row>
    <row r="1469" spans="1:5" customFormat="1" x14ac:dyDescent="0.25">
      <c r="A1469" s="91"/>
      <c r="B1469" s="91"/>
      <c r="C1469" s="93"/>
      <c r="D1469" s="91"/>
      <c r="E1469" s="91"/>
    </row>
    <row r="1470" spans="1:5" customFormat="1" x14ac:dyDescent="0.25">
      <c r="A1470" s="91"/>
      <c r="B1470" s="91"/>
      <c r="C1470" s="93"/>
      <c r="D1470" s="91"/>
      <c r="E1470" s="91"/>
    </row>
    <row r="1471" spans="1:5" customFormat="1" x14ac:dyDescent="0.25">
      <c r="A1471" s="91"/>
      <c r="B1471" s="91"/>
      <c r="C1471" s="93"/>
      <c r="D1471" s="91"/>
      <c r="E1471" s="91"/>
    </row>
    <row r="1472" spans="1:5" customFormat="1" x14ac:dyDescent="0.25">
      <c r="A1472" s="91"/>
      <c r="B1472" s="91"/>
      <c r="C1472" s="93"/>
      <c r="D1472" s="91"/>
      <c r="E1472" s="91"/>
    </row>
    <row r="1473" spans="1:5" customFormat="1" x14ac:dyDescent="0.25">
      <c r="A1473" s="91"/>
      <c r="B1473" s="91"/>
      <c r="C1473" s="93"/>
      <c r="D1473" s="91"/>
      <c r="E1473" s="91"/>
    </row>
    <row r="1474" spans="1:5" customFormat="1" x14ac:dyDescent="0.25">
      <c r="A1474" s="91"/>
      <c r="B1474" s="91"/>
      <c r="C1474" s="93"/>
      <c r="D1474" s="91"/>
      <c r="E1474" s="91"/>
    </row>
    <row r="1475" spans="1:5" customFormat="1" x14ac:dyDescent="0.25">
      <c r="A1475" s="91"/>
      <c r="B1475" s="91"/>
      <c r="C1475" s="93"/>
      <c r="D1475" s="91"/>
      <c r="E1475" s="91"/>
    </row>
    <row r="1476" spans="1:5" customFormat="1" x14ac:dyDescent="0.25">
      <c r="A1476" s="91"/>
      <c r="B1476" s="91"/>
      <c r="C1476" s="93"/>
      <c r="D1476" s="91"/>
      <c r="E1476" s="91"/>
    </row>
    <row r="1477" spans="1:5" customFormat="1" x14ac:dyDescent="0.25">
      <c r="A1477" s="91"/>
      <c r="B1477" s="91"/>
      <c r="C1477" s="93"/>
      <c r="D1477" s="91"/>
      <c r="E1477" s="91"/>
    </row>
    <row r="1478" spans="1:5" customFormat="1" x14ac:dyDescent="0.25">
      <c r="A1478" s="91"/>
      <c r="B1478" s="91"/>
      <c r="C1478" s="93"/>
      <c r="D1478" s="91"/>
      <c r="E1478" s="91"/>
    </row>
    <row r="1479" spans="1:5" customFormat="1" x14ac:dyDescent="0.25">
      <c r="A1479" s="91"/>
      <c r="B1479" s="91"/>
      <c r="C1479" s="93"/>
      <c r="D1479" s="91"/>
      <c r="E1479" s="91"/>
    </row>
    <row r="1480" spans="1:5" customFormat="1" x14ac:dyDescent="0.25">
      <c r="A1480" s="91"/>
      <c r="B1480" s="91"/>
      <c r="C1480" s="93"/>
      <c r="D1480" s="91"/>
      <c r="E1480" s="91"/>
    </row>
    <row r="1481" spans="1:5" customFormat="1" x14ac:dyDescent="0.25">
      <c r="A1481" s="91"/>
      <c r="B1481" s="91"/>
      <c r="C1481" s="93"/>
      <c r="D1481" s="91"/>
      <c r="E1481" s="91"/>
    </row>
    <row r="1482" spans="1:5" customFormat="1" x14ac:dyDescent="0.25">
      <c r="A1482" s="91"/>
      <c r="B1482" s="91"/>
      <c r="C1482" s="93"/>
      <c r="D1482" s="91"/>
      <c r="E1482" s="91"/>
    </row>
    <row r="1483" spans="1:5" customFormat="1" x14ac:dyDescent="0.25">
      <c r="A1483" s="91"/>
      <c r="B1483" s="91"/>
      <c r="C1483" s="93"/>
      <c r="D1483" s="91"/>
      <c r="E1483" s="91"/>
    </row>
    <row r="1484" spans="1:5" customFormat="1" x14ac:dyDescent="0.25">
      <c r="A1484" s="91"/>
      <c r="B1484" s="91"/>
      <c r="C1484" s="93"/>
      <c r="D1484" s="91"/>
      <c r="E1484" s="91"/>
    </row>
    <row r="1485" spans="1:5" customFormat="1" x14ac:dyDescent="0.25">
      <c r="A1485" s="91"/>
      <c r="B1485" s="91"/>
      <c r="C1485" s="93"/>
      <c r="D1485" s="91"/>
      <c r="E1485" s="91"/>
    </row>
    <row r="1486" spans="1:5" customFormat="1" x14ac:dyDescent="0.25">
      <c r="A1486" s="91"/>
      <c r="B1486" s="91"/>
      <c r="C1486" s="93"/>
      <c r="D1486" s="91"/>
      <c r="E1486" s="91"/>
    </row>
    <row r="1487" spans="1:5" customFormat="1" x14ac:dyDescent="0.25">
      <c r="A1487" s="91"/>
      <c r="B1487" s="91"/>
      <c r="C1487" s="93"/>
      <c r="D1487" s="91"/>
      <c r="E1487" s="91"/>
    </row>
    <row r="1488" spans="1:5" customFormat="1" x14ac:dyDescent="0.25">
      <c r="A1488" s="91"/>
      <c r="B1488" s="91"/>
      <c r="C1488" s="93"/>
      <c r="D1488" s="91"/>
      <c r="E1488" s="91"/>
    </row>
    <row r="1489" spans="1:5" customFormat="1" x14ac:dyDescent="0.25">
      <c r="A1489" s="91"/>
      <c r="B1489" s="91"/>
      <c r="C1489" s="93"/>
      <c r="D1489" s="91"/>
      <c r="E1489" s="91"/>
    </row>
    <row r="1490" spans="1:5" customFormat="1" x14ac:dyDescent="0.25">
      <c r="A1490" s="91"/>
      <c r="B1490" s="91"/>
      <c r="C1490" s="93"/>
      <c r="D1490" s="91"/>
      <c r="E1490" s="91"/>
    </row>
    <row r="1491" spans="1:5" customFormat="1" x14ac:dyDescent="0.25">
      <c r="A1491" s="91"/>
      <c r="B1491" s="91"/>
      <c r="C1491" s="93"/>
      <c r="D1491" s="91"/>
      <c r="E1491" s="91"/>
    </row>
    <row r="1492" spans="1:5" customFormat="1" x14ac:dyDescent="0.25">
      <c r="A1492" s="91"/>
      <c r="B1492" s="91"/>
      <c r="C1492" s="93"/>
      <c r="D1492" s="91"/>
      <c r="E1492" s="91"/>
    </row>
    <row r="1493" spans="1:5" customFormat="1" x14ac:dyDescent="0.25">
      <c r="A1493" s="91"/>
      <c r="B1493" s="91"/>
      <c r="C1493" s="93"/>
      <c r="D1493" s="91"/>
      <c r="E1493" s="91"/>
    </row>
    <row r="1494" spans="1:5" customFormat="1" x14ac:dyDescent="0.25">
      <c r="A1494" s="91"/>
      <c r="B1494" s="91"/>
      <c r="C1494" s="93"/>
      <c r="D1494" s="91"/>
      <c r="E1494" s="91"/>
    </row>
    <row r="1495" spans="1:5" customFormat="1" x14ac:dyDescent="0.25">
      <c r="A1495" s="91"/>
      <c r="B1495" s="91"/>
      <c r="C1495" s="93"/>
      <c r="D1495" s="91"/>
      <c r="E1495" s="91"/>
    </row>
    <row r="1496" spans="1:5" customFormat="1" x14ac:dyDescent="0.25">
      <c r="A1496" s="91"/>
      <c r="B1496" s="91"/>
      <c r="C1496" s="93"/>
      <c r="D1496" s="91"/>
      <c r="E1496" s="91"/>
    </row>
    <row r="1497" spans="1:5" customFormat="1" x14ac:dyDescent="0.25">
      <c r="A1497" s="91"/>
      <c r="B1497" s="91"/>
      <c r="C1497" s="93"/>
      <c r="D1497" s="91"/>
      <c r="E1497" s="91"/>
    </row>
    <row r="1498" spans="1:5" customFormat="1" x14ac:dyDescent="0.25">
      <c r="A1498" s="91"/>
      <c r="B1498" s="91"/>
      <c r="C1498" s="93"/>
      <c r="D1498" s="91"/>
      <c r="E1498" s="91"/>
    </row>
    <row r="1499" spans="1:5" customFormat="1" x14ac:dyDescent="0.25">
      <c r="A1499" s="91"/>
      <c r="B1499" s="91"/>
      <c r="C1499" s="93"/>
      <c r="D1499" s="91"/>
      <c r="E1499" s="91"/>
    </row>
    <row r="1500" spans="1:5" customFormat="1" x14ac:dyDescent="0.25">
      <c r="A1500" s="91"/>
      <c r="B1500" s="91"/>
      <c r="C1500" s="93"/>
      <c r="D1500" s="91"/>
      <c r="E1500" s="91"/>
    </row>
    <row r="1501" spans="1:5" customFormat="1" x14ac:dyDescent="0.25">
      <c r="A1501" s="91"/>
      <c r="B1501" s="91"/>
      <c r="C1501" s="93"/>
      <c r="D1501" s="91"/>
      <c r="E1501" s="91"/>
    </row>
    <row r="1502" spans="1:5" customFormat="1" x14ac:dyDescent="0.25">
      <c r="A1502" s="91"/>
      <c r="B1502" s="91"/>
      <c r="C1502" s="93"/>
      <c r="D1502" s="91"/>
      <c r="E1502" s="91"/>
    </row>
    <row r="1503" spans="1:5" customFormat="1" x14ac:dyDescent="0.25">
      <c r="A1503" s="91"/>
      <c r="B1503" s="91"/>
      <c r="C1503" s="93"/>
      <c r="D1503" s="91"/>
      <c r="E1503" s="91"/>
    </row>
    <row r="1504" spans="1:5" customFormat="1" x14ac:dyDescent="0.25">
      <c r="A1504" s="91"/>
      <c r="B1504" s="91"/>
      <c r="C1504" s="93"/>
      <c r="D1504" s="91"/>
      <c r="E1504" s="91"/>
    </row>
    <row r="1505" spans="1:5" customFormat="1" x14ac:dyDescent="0.25">
      <c r="A1505" s="91"/>
      <c r="B1505" s="91"/>
      <c r="C1505" s="93"/>
      <c r="D1505" s="91"/>
      <c r="E1505" s="91"/>
    </row>
    <row r="1506" spans="1:5" customFormat="1" x14ac:dyDescent="0.25">
      <c r="A1506" s="91"/>
      <c r="B1506" s="91"/>
      <c r="C1506" s="93"/>
      <c r="D1506" s="91"/>
      <c r="E1506" s="91"/>
    </row>
    <row r="1507" spans="1:5" customFormat="1" x14ac:dyDescent="0.25">
      <c r="A1507" s="91"/>
      <c r="B1507" s="91"/>
      <c r="C1507" s="93"/>
      <c r="D1507" s="91"/>
      <c r="E1507" s="91"/>
    </row>
    <row r="1508" spans="1:5" customFormat="1" x14ac:dyDescent="0.25">
      <c r="A1508" s="91"/>
      <c r="B1508" s="91"/>
      <c r="C1508" s="93"/>
      <c r="D1508" s="91"/>
      <c r="E1508" s="91"/>
    </row>
    <row r="1509" spans="1:5" customFormat="1" x14ac:dyDescent="0.25">
      <c r="A1509" s="91"/>
      <c r="B1509" s="91"/>
      <c r="C1509" s="93"/>
      <c r="D1509" s="91"/>
      <c r="E1509" s="91"/>
    </row>
    <row r="1510" spans="1:5" customFormat="1" x14ac:dyDescent="0.25">
      <c r="A1510" s="91"/>
      <c r="B1510" s="91"/>
      <c r="C1510" s="93"/>
      <c r="D1510" s="91"/>
      <c r="E1510" s="91"/>
    </row>
    <row r="1511" spans="1:5" customFormat="1" x14ac:dyDescent="0.25">
      <c r="A1511" s="91"/>
      <c r="B1511" s="91"/>
      <c r="C1511" s="93"/>
      <c r="D1511" s="91"/>
      <c r="E1511" s="91"/>
    </row>
    <row r="1512" spans="1:5" customFormat="1" x14ac:dyDescent="0.25">
      <c r="A1512" s="91"/>
      <c r="B1512" s="91"/>
      <c r="C1512" s="93"/>
      <c r="D1512" s="91"/>
      <c r="E1512" s="91"/>
    </row>
    <row r="1513" spans="1:5" customFormat="1" x14ac:dyDescent="0.25">
      <c r="A1513" s="91"/>
      <c r="B1513" s="91"/>
      <c r="C1513" s="93"/>
      <c r="D1513" s="91"/>
      <c r="E1513" s="91"/>
    </row>
    <row r="1514" spans="1:5" customFormat="1" x14ac:dyDescent="0.25">
      <c r="A1514" s="91"/>
      <c r="B1514" s="91"/>
      <c r="C1514" s="93"/>
      <c r="D1514" s="91"/>
      <c r="E1514" s="91"/>
    </row>
    <row r="1515" spans="1:5" customFormat="1" x14ac:dyDescent="0.25">
      <c r="A1515" s="91"/>
      <c r="B1515" s="91"/>
      <c r="C1515" s="93"/>
      <c r="D1515" s="91"/>
      <c r="E1515" s="91"/>
    </row>
    <row r="1516" spans="1:5" customFormat="1" x14ac:dyDescent="0.25">
      <c r="A1516" s="91"/>
      <c r="B1516" s="91"/>
      <c r="C1516" s="93"/>
      <c r="D1516" s="91"/>
      <c r="E1516" s="91"/>
    </row>
    <row r="1517" spans="1:5" customFormat="1" x14ac:dyDescent="0.25">
      <c r="A1517" s="91"/>
      <c r="B1517" s="91"/>
      <c r="C1517" s="93"/>
      <c r="D1517" s="91"/>
      <c r="E1517" s="91"/>
    </row>
    <row r="1518" spans="1:5" customFormat="1" x14ac:dyDescent="0.25">
      <c r="A1518" s="91"/>
      <c r="B1518" s="91"/>
      <c r="C1518" s="93"/>
      <c r="D1518" s="91"/>
      <c r="E1518" s="91"/>
    </row>
    <row r="1519" spans="1:5" customFormat="1" x14ac:dyDescent="0.25">
      <c r="A1519" s="91"/>
      <c r="B1519" s="91"/>
      <c r="C1519" s="93"/>
      <c r="D1519" s="91"/>
      <c r="E1519" s="91"/>
    </row>
    <row r="1520" spans="1:5" customFormat="1" x14ac:dyDescent="0.25">
      <c r="A1520" s="91"/>
      <c r="B1520" s="91"/>
      <c r="C1520" s="93"/>
      <c r="D1520" s="91"/>
      <c r="E1520" s="91"/>
    </row>
    <row r="1521" spans="1:5" customFormat="1" x14ac:dyDescent="0.25">
      <c r="A1521" s="91"/>
      <c r="B1521" s="91"/>
      <c r="C1521" s="93"/>
      <c r="D1521" s="91"/>
      <c r="E1521" s="91"/>
    </row>
    <row r="1522" spans="1:5" customFormat="1" x14ac:dyDescent="0.25">
      <c r="A1522" s="91"/>
      <c r="B1522" s="91"/>
      <c r="C1522" s="93"/>
      <c r="D1522" s="91"/>
      <c r="E1522" s="91"/>
    </row>
    <row r="1523" spans="1:5" customFormat="1" x14ac:dyDescent="0.25">
      <c r="A1523" s="91"/>
      <c r="B1523" s="91"/>
      <c r="C1523" s="93"/>
      <c r="D1523" s="91"/>
      <c r="E1523" s="91"/>
    </row>
    <row r="1524" spans="1:5" customFormat="1" x14ac:dyDescent="0.25">
      <c r="A1524" s="91"/>
      <c r="B1524" s="91"/>
      <c r="C1524" s="93"/>
      <c r="D1524" s="91"/>
      <c r="E1524" s="91"/>
    </row>
    <row r="1525" spans="1:5" customFormat="1" x14ac:dyDescent="0.25">
      <c r="A1525" s="91"/>
      <c r="B1525" s="91"/>
      <c r="C1525" s="93"/>
      <c r="D1525" s="91"/>
      <c r="E1525" s="91"/>
    </row>
    <row r="1526" spans="1:5" customFormat="1" x14ac:dyDescent="0.25">
      <c r="A1526" s="91"/>
      <c r="B1526" s="91"/>
      <c r="C1526" s="93"/>
      <c r="D1526" s="91"/>
      <c r="E1526" s="91"/>
    </row>
    <row r="1527" spans="1:5" customFormat="1" x14ac:dyDescent="0.25">
      <c r="A1527" s="91"/>
      <c r="B1527" s="91"/>
      <c r="C1527" s="93"/>
      <c r="D1527" s="91"/>
      <c r="E1527" s="91"/>
    </row>
    <row r="1528" spans="1:5" customFormat="1" x14ac:dyDescent="0.25">
      <c r="A1528" s="91"/>
      <c r="B1528" s="91"/>
      <c r="C1528" s="93"/>
      <c r="D1528" s="91"/>
      <c r="E1528" s="91"/>
    </row>
    <row r="1529" spans="1:5" customFormat="1" x14ac:dyDescent="0.25">
      <c r="A1529" s="91"/>
      <c r="B1529" s="91"/>
      <c r="C1529" s="93"/>
      <c r="D1529" s="91"/>
      <c r="E1529" s="91"/>
    </row>
    <row r="1530" spans="1:5" customFormat="1" x14ac:dyDescent="0.25">
      <c r="A1530" s="91"/>
      <c r="B1530" s="91"/>
      <c r="C1530" s="93"/>
      <c r="D1530" s="91"/>
      <c r="E1530" s="91"/>
    </row>
    <row r="1531" spans="1:5" customFormat="1" x14ac:dyDescent="0.25">
      <c r="A1531" s="91"/>
      <c r="B1531" s="91"/>
      <c r="C1531" s="93"/>
      <c r="D1531" s="91"/>
      <c r="E1531" s="91"/>
    </row>
    <row r="1532" spans="1:5" customFormat="1" x14ac:dyDescent="0.25">
      <c r="A1532" s="91"/>
      <c r="B1532" s="91"/>
      <c r="C1532" s="93"/>
      <c r="D1532" s="91"/>
      <c r="E1532" s="91"/>
    </row>
    <row r="1533" spans="1:5" customFormat="1" x14ac:dyDescent="0.25">
      <c r="A1533" s="91"/>
      <c r="B1533" s="91"/>
      <c r="C1533" s="93"/>
      <c r="D1533" s="91"/>
      <c r="E1533" s="91"/>
    </row>
    <row r="1534" spans="1:5" customFormat="1" x14ac:dyDescent="0.25">
      <c r="A1534" s="91"/>
      <c r="B1534" s="91"/>
      <c r="C1534" s="93"/>
      <c r="D1534" s="91"/>
      <c r="E1534" s="91"/>
    </row>
    <row r="1535" spans="1:5" customFormat="1" x14ac:dyDescent="0.25">
      <c r="A1535" s="91"/>
      <c r="B1535" s="91"/>
      <c r="C1535" s="93"/>
      <c r="D1535" s="91"/>
      <c r="E1535" s="91"/>
    </row>
    <row r="1536" spans="1:5" customFormat="1" x14ac:dyDescent="0.25">
      <c r="A1536" s="91"/>
      <c r="B1536" s="91"/>
      <c r="C1536" s="93"/>
      <c r="D1536" s="91"/>
      <c r="E1536" s="91"/>
    </row>
    <row r="1537" spans="1:5" customFormat="1" x14ac:dyDescent="0.25">
      <c r="A1537" s="91"/>
      <c r="B1537" s="91"/>
      <c r="C1537" s="93"/>
      <c r="D1537" s="91"/>
      <c r="E1537" s="91"/>
    </row>
    <row r="1538" spans="1:5" customFormat="1" x14ac:dyDescent="0.25">
      <c r="A1538" s="91"/>
      <c r="B1538" s="91"/>
      <c r="C1538" s="93"/>
      <c r="D1538" s="91"/>
      <c r="E1538" s="91"/>
    </row>
    <row r="1539" spans="1:5" customFormat="1" x14ac:dyDescent="0.25">
      <c r="A1539" s="91"/>
      <c r="B1539" s="91"/>
      <c r="C1539" s="93"/>
      <c r="D1539" s="91"/>
      <c r="E1539" s="91"/>
    </row>
    <row r="1540" spans="1:5" customFormat="1" x14ac:dyDescent="0.25">
      <c r="A1540" s="91"/>
      <c r="B1540" s="91"/>
      <c r="C1540" s="93"/>
      <c r="D1540" s="91"/>
      <c r="E1540" s="91"/>
    </row>
    <row r="1541" spans="1:5" customFormat="1" x14ac:dyDescent="0.25">
      <c r="A1541" s="91"/>
      <c r="B1541" s="91"/>
      <c r="C1541" s="93"/>
      <c r="D1541" s="91"/>
      <c r="E1541" s="91"/>
    </row>
    <row r="1542" spans="1:5" customFormat="1" x14ac:dyDescent="0.25">
      <c r="A1542" s="91"/>
      <c r="B1542" s="91"/>
      <c r="C1542" s="93"/>
      <c r="D1542" s="91"/>
      <c r="E1542" s="91"/>
    </row>
    <row r="1543" spans="1:5" customFormat="1" x14ac:dyDescent="0.25">
      <c r="A1543" s="91"/>
      <c r="B1543" s="91"/>
      <c r="C1543" s="93"/>
      <c r="D1543" s="91"/>
      <c r="E1543" s="91"/>
    </row>
    <row r="1544" spans="1:5" customFormat="1" x14ac:dyDescent="0.25">
      <c r="A1544" s="91"/>
      <c r="B1544" s="91"/>
      <c r="C1544" s="93"/>
      <c r="D1544" s="91"/>
      <c r="E1544" s="91"/>
    </row>
    <row r="1545" spans="1:5" customFormat="1" x14ac:dyDescent="0.25">
      <c r="A1545" s="91"/>
      <c r="B1545" s="91"/>
      <c r="C1545" s="93"/>
      <c r="D1545" s="91"/>
      <c r="E1545" s="91"/>
    </row>
    <row r="1546" spans="1:5" customFormat="1" x14ac:dyDescent="0.25">
      <c r="A1546" s="91"/>
      <c r="B1546" s="91"/>
      <c r="C1546" s="93"/>
      <c r="D1546" s="91"/>
      <c r="E1546" s="91"/>
    </row>
    <row r="1547" spans="1:5" customFormat="1" x14ac:dyDescent="0.25">
      <c r="A1547" s="91"/>
      <c r="B1547" s="91"/>
      <c r="C1547" s="93"/>
      <c r="D1547" s="91"/>
      <c r="E1547" s="91"/>
    </row>
    <row r="1548" spans="1:5" customFormat="1" x14ac:dyDescent="0.25">
      <c r="A1548" s="91"/>
      <c r="B1548" s="91"/>
      <c r="C1548" s="93"/>
      <c r="D1548" s="91"/>
      <c r="E1548" s="91"/>
    </row>
    <row r="1549" spans="1:5" customFormat="1" x14ac:dyDescent="0.25">
      <c r="A1549" s="91"/>
      <c r="B1549" s="91"/>
      <c r="C1549" s="93"/>
      <c r="D1549" s="91"/>
      <c r="E1549" s="91"/>
    </row>
    <row r="1550" spans="1:5" customFormat="1" x14ac:dyDescent="0.25">
      <c r="A1550" s="91"/>
      <c r="B1550" s="91"/>
      <c r="C1550" s="93"/>
      <c r="D1550" s="91"/>
      <c r="E1550" s="91"/>
    </row>
    <row r="1551" spans="1:5" customFormat="1" x14ac:dyDescent="0.25">
      <c r="A1551" s="91"/>
      <c r="B1551" s="91"/>
      <c r="C1551" s="93"/>
      <c r="D1551" s="91"/>
      <c r="E1551" s="91"/>
    </row>
    <row r="1552" spans="1:5" customFormat="1" x14ac:dyDescent="0.25">
      <c r="A1552" s="91"/>
      <c r="B1552" s="91"/>
      <c r="C1552" s="93"/>
      <c r="D1552" s="91"/>
      <c r="E1552" s="91"/>
    </row>
    <row r="1553" spans="1:5" customFormat="1" x14ac:dyDescent="0.25">
      <c r="A1553" s="91"/>
      <c r="B1553" s="91"/>
      <c r="C1553" s="93"/>
      <c r="D1553" s="91"/>
      <c r="E1553" s="91"/>
    </row>
    <row r="1554" spans="1:5" customFormat="1" x14ac:dyDescent="0.25">
      <c r="A1554" s="91"/>
      <c r="B1554" s="91"/>
      <c r="C1554" s="93"/>
      <c r="D1554" s="91"/>
      <c r="E1554" s="91"/>
    </row>
    <row r="1555" spans="1:5" customFormat="1" x14ac:dyDescent="0.25">
      <c r="A1555" s="91"/>
      <c r="B1555" s="91"/>
      <c r="C1555" s="93"/>
      <c r="D1555" s="91"/>
      <c r="E1555" s="91"/>
    </row>
    <row r="1556" spans="1:5" customFormat="1" x14ac:dyDescent="0.25">
      <c r="A1556" s="91"/>
      <c r="B1556" s="91"/>
      <c r="C1556" s="93"/>
      <c r="D1556" s="91"/>
      <c r="E1556" s="91"/>
    </row>
    <row r="1557" spans="1:5" customFormat="1" x14ac:dyDescent="0.25">
      <c r="A1557" s="91"/>
      <c r="B1557" s="91"/>
      <c r="C1557" s="93"/>
      <c r="D1557" s="91"/>
      <c r="E1557" s="91"/>
    </row>
    <row r="1558" spans="1:5" customFormat="1" x14ac:dyDescent="0.25">
      <c r="A1558" s="91"/>
      <c r="B1558" s="91"/>
      <c r="C1558" s="93"/>
      <c r="D1558" s="91"/>
      <c r="E1558" s="91"/>
    </row>
    <row r="1559" spans="1:5" customFormat="1" x14ac:dyDescent="0.25">
      <c r="A1559" s="91"/>
      <c r="B1559" s="91"/>
      <c r="C1559" s="93"/>
      <c r="D1559" s="91"/>
      <c r="E1559" s="91"/>
    </row>
    <row r="1560" spans="1:5" customFormat="1" x14ac:dyDescent="0.25">
      <c r="A1560" s="91"/>
      <c r="B1560" s="91"/>
      <c r="C1560" s="93"/>
      <c r="D1560" s="91"/>
      <c r="E1560" s="91"/>
    </row>
    <row r="1561" spans="1:5" customFormat="1" x14ac:dyDescent="0.25">
      <c r="A1561" s="91"/>
      <c r="B1561" s="91"/>
      <c r="C1561" s="93"/>
      <c r="D1561" s="91"/>
      <c r="E1561" s="91"/>
    </row>
    <row r="1562" spans="1:5" customFormat="1" x14ac:dyDescent="0.25">
      <c r="A1562" s="91"/>
      <c r="B1562" s="91"/>
      <c r="C1562" s="93"/>
      <c r="D1562" s="91"/>
      <c r="E1562" s="91"/>
    </row>
    <row r="1563" spans="1:5" customFormat="1" x14ac:dyDescent="0.25">
      <c r="A1563" s="91"/>
      <c r="B1563" s="91"/>
      <c r="C1563" s="93"/>
      <c r="D1563" s="91"/>
      <c r="E1563" s="91"/>
    </row>
    <row r="1564" spans="1:5" customFormat="1" x14ac:dyDescent="0.25">
      <c r="A1564" s="91"/>
      <c r="B1564" s="91"/>
      <c r="C1564" s="93"/>
      <c r="D1564" s="91"/>
      <c r="E1564" s="91"/>
    </row>
    <row r="1565" spans="1:5" customFormat="1" x14ac:dyDescent="0.25">
      <c r="A1565" s="91"/>
      <c r="B1565" s="91"/>
      <c r="C1565" s="93"/>
      <c r="D1565" s="91"/>
      <c r="E1565" s="91"/>
    </row>
    <row r="1566" spans="1:5" customFormat="1" x14ac:dyDescent="0.25">
      <c r="A1566" s="91"/>
      <c r="B1566" s="91"/>
      <c r="C1566" s="93"/>
      <c r="D1566" s="91"/>
      <c r="E1566" s="91"/>
    </row>
    <row r="1567" spans="1:5" customFormat="1" x14ac:dyDescent="0.25">
      <c r="A1567" s="91"/>
      <c r="B1567" s="91"/>
      <c r="C1567" s="93"/>
      <c r="D1567" s="91"/>
      <c r="E1567" s="91"/>
    </row>
    <row r="1568" spans="1:5" customFormat="1" x14ac:dyDescent="0.25">
      <c r="A1568" s="91"/>
      <c r="B1568" s="91"/>
      <c r="C1568" s="93"/>
      <c r="D1568" s="91"/>
      <c r="E1568" s="91"/>
    </row>
    <row r="1569" spans="1:5" customFormat="1" x14ac:dyDescent="0.25">
      <c r="A1569" s="91"/>
      <c r="B1569" s="91"/>
      <c r="C1569" s="93"/>
      <c r="D1569" s="91"/>
      <c r="E1569" s="91"/>
    </row>
    <row r="1570" spans="1:5" customFormat="1" x14ac:dyDescent="0.25">
      <c r="A1570" s="91"/>
      <c r="B1570" s="91"/>
      <c r="C1570" s="93"/>
      <c r="D1570" s="91"/>
      <c r="E1570" s="91"/>
    </row>
    <row r="1571" spans="1:5" customFormat="1" x14ac:dyDescent="0.25">
      <c r="A1571" s="91"/>
      <c r="B1571" s="91"/>
      <c r="C1571" s="93"/>
      <c r="D1571" s="91"/>
      <c r="E1571" s="91"/>
    </row>
    <row r="1572" spans="1:5" customFormat="1" x14ac:dyDescent="0.25">
      <c r="A1572" s="91"/>
      <c r="B1572" s="91"/>
      <c r="C1572" s="93"/>
      <c r="D1572" s="91"/>
      <c r="E1572" s="91"/>
    </row>
    <row r="1573" spans="1:5" customFormat="1" x14ac:dyDescent="0.25">
      <c r="A1573" s="91"/>
      <c r="B1573" s="91"/>
      <c r="C1573" s="93"/>
      <c r="D1573" s="91"/>
      <c r="E1573" s="91"/>
    </row>
    <row r="1574" spans="1:5" customFormat="1" x14ac:dyDescent="0.25">
      <c r="A1574" s="91"/>
      <c r="B1574" s="91"/>
      <c r="C1574" s="93"/>
      <c r="D1574" s="91"/>
      <c r="E1574" s="91"/>
    </row>
    <row r="1575" spans="1:5" customFormat="1" x14ac:dyDescent="0.25">
      <c r="A1575" s="91"/>
      <c r="B1575" s="91"/>
      <c r="C1575" s="93"/>
      <c r="D1575" s="91"/>
      <c r="E1575" s="91"/>
    </row>
    <row r="1576" spans="1:5" customFormat="1" x14ac:dyDescent="0.25">
      <c r="A1576" s="91"/>
      <c r="B1576" s="91"/>
      <c r="C1576" s="93"/>
      <c r="D1576" s="91"/>
      <c r="E1576" s="91"/>
    </row>
    <row r="1577" spans="1:5" customFormat="1" x14ac:dyDescent="0.25">
      <c r="A1577" s="91"/>
      <c r="B1577" s="91"/>
      <c r="C1577" s="93"/>
      <c r="D1577" s="91"/>
      <c r="E1577" s="91"/>
    </row>
    <row r="1578" spans="1:5" customFormat="1" x14ac:dyDescent="0.25">
      <c r="A1578" s="91"/>
      <c r="B1578" s="91"/>
      <c r="C1578" s="93"/>
      <c r="D1578" s="91"/>
      <c r="E1578" s="91"/>
    </row>
    <row r="1579" spans="1:5" customFormat="1" x14ac:dyDescent="0.25">
      <c r="A1579" s="91"/>
      <c r="B1579" s="91"/>
      <c r="C1579" s="93"/>
      <c r="D1579" s="91"/>
      <c r="E1579" s="91"/>
    </row>
    <row r="1580" spans="1:5" customFormat="1" x14ac:dyDescent="0.25">
      <c r="A1580" s="91"/>
      <c r="B1580" s="91"/>
      <c r="C1580" s="93"/>
      <c r="D1580" s="91"/>
      <c r="E1580" s="91"/>
    </row>
    <row r="1581" spans="1:5" customFormat="1" x14ac:dyDescent="0.25">
      <c r="A1581" s="91"/>
      <c r="B1581" s="91"/>
      <c r="C1581" s="93"/>
      <c r="D1581" s="91"/>
      <c r="E1581" s="91"/>
    </row>
    <row r="1582" spans="1:5" customFormat="1" x14ac:dyDescent="0.25">
      <c r="A1582" s="91"/>
      <c r="B1582" s="91"/>
      <c r="C1582" s="93"/>
      <c r="D1582" s="91"/>
      <c r="E1582" s="91"/>
    </row>
    <row r="1583" spans="1:5" customFormat="1" x14ac:dyDescent="0.25">
      <c r="A1583" s="91"/>
      <c r="B1583" s="91"/>
      <c r="C1583" s="93"/>
      <c r="D1583" s="91"/>
      <c r="E1583" s="91"/>
    </row>
    <row r="1584" spans="1:5" customFormat="1" x14ac:dyDescent="0.25">
      <c r="A1584" s="91"/>
      <c r="B1584" s="91"/>
      <c r="C1584" s="93"/>
      <c r="D1584" s="91"/>
      <c r="E1584" s="91"/>
    </row>
    <row r="1585" spans="1:5" customFormat="1" x14ac:dyDescent="0.25">
      <c r="A1585" s="91"/>
      <c r="B1585" s="91"/>
      <c r="C1585" s="93"/>
      <c r="D1585" s="91"/>
      <c r="E1585" s="91"/>
    </row>
    <row r="1586" spans="1:5" customFormat="1" x14ac:dyDescent="0.25">
      <c r="A1586" s="91"/>
      <c r="B1586" s="91"/>
      <c r="C1586" s="93"/>
      <c r="D1586" s="91"/>
      <c r="E1586" s="91"/>
    </row>
    <row r="1587" spans="1:5" customFormat="1" x14ac:dyDescent="0.25">
      <c r="A1587" s="91"/>
      <c r="B1587" s="91"/>
      <c r="C1587" s="93"/>
      <c r="D1587" s="91"/>
      <c r="E1587" s="91"/>
    </row>
    <row r="1588" spans="1:5" customFormat="1" x14ac:dyDescent="0.25">
      <c r="A1588" s="91"/>
      <c r="B1588" s="91"/>
      <c r="C1588" s="93"/>
      <c r="D1588" s="91"/>
      <c r="E1588" s="91"/>
    </row>
    <row r="1589" spans="1:5" customFormat="1" x14ac:dyDescent="0.25">
      <c r="A1589" s="91"/>
      <c r="B1589" s="91"/>
      <c r="C1589" s="93"/>
      <c r="D1589" s="91"/>
      <c r="E1589" s="91"/>
    </row>
    <row r="1590" spans="1:5" customFormat="1" x14ac:dyDescent="0.25">
      <c r="A1590" s="91"/>
      <c r="B1590" s="91"/>
      <c r="C1590" s="93"/>
      <c r="D1590" s="91"/>
      <c r="E1590" s="91"/>
    </row>
    <row r="1591" spans="1:5" customFormat="1" x14ac:dyDescent="0.25">
      <c r="A1591" s="91"/>
      <c r="B1591" s="91"/>
      <c r="C1591" s="93"/>
      <c r="D1591" s="91"/>
      <c r="E1591" s="91"/>
    </row>
    <row r="1592" spans="1:5" customFormat="1" x14ac:dyDescent="0.25">
      <c r="A1592" s="91"/>
      <c r="B1592" s="91"/>
      <c r="C1592" s="93"/>
      <c r="D1592" s="91"/>
      <c r="E1592" s="91"/>
    </row>
    <row r="1593" spans="1:5" customFormat="1" x14ac:dyDescent="0.25">
      <c r="A1593" s="91"/>
      <c r="B1593" s="91"/>
      <c r="C1593" s="93"/>
      <c r="D1593" s="91"/>
      <c r="E1593" s="91"/>
    </row>
    <row r="1594" spans="1:5" customFormat="1" x14ac:dyDescent="0.25">
      <c r="A1594" s="91"/>
      <c r="B1594" s="91"/>
      <c r="C1594" s="93"/>
      <c r="D1594" s="91"/>
      <c r="E1594" s="91"/>
    </row>
    <row r="1595" spans="1:5" customFormat="1" x14ac:dyDescent="0.25">
      <c r="A1595" s="91"/>
      <c r="B1595" s="91"/>
      <c r="C1595" s="93"/>
      <c r="D1595" s="91"/>
      <c r="E1595" s="91"/>
    </row>
    <row r="1596" spans="1:5" customFormat="1" x14ac:dyDescent="0.25">
      <c r="A1596" s="91"/>
      <c r="B1596" s="91"/>
      <c r="C1596" s="93"/>
      <c r="D1596" s="91"/>
      <c r="E1596" s="91"/>
    </row>
    <row r="1597" spans="1:5" customFormat="1" x14ac:dyDescent="0.25">
      <c r="A1597" s="91"/>
      <c r="B1597" s="91"/>
      <c r="C1597" s="93"/>
      <c r="D1597" s="91"/>
      <c r="E1597" s="91"/>
    </row>
    <row r="1598" spans="1:5" customFormat="1" x14ac:dyDescent="0.25">
      <c r="A1598" s="91"/>
      <c r="B1598" s="91"/>
      <c r="C1598" s="93"/>
      <c r="D1598" s="91"/>
      <c r="E1598" s="91"/>
    </row>
    <row r="1599" spans="1:5" customFormat="1" x14ac:dyDescent="0.25">
      <c r="A1599" s="91"/>
      <c r="B1599" s="91"/>
      <c r="C1599" s="93"/>
      <c r="D1599" s="91"/>
      <c r="E1599" s="91"/>
    </row>
    <row r="1600" spans="1:5" customFormat="1" x14ac:dyDescent="0.25">
      <c r="A1600" s="91"/>
      <c r="B1600" s="91"/>
      <c r="C1600" s="93"/>
      <c r="D1600" s="91"/>
      <c r="E1600" s="91"/>
    </row>
    <row r="1601" spans="1:5" customFormat="1" x14ac:dyDescent="0.25">
      <c r="A1601" s="91"/>
      <c r="B1601" s="91"/>
      <c r="C1601" s="93"/>
      <c r="D1601" s="91"/>
      <c r="E1601" s="91"/>
    </row>
    <row r="1602" spans="1:5" customFormat="1" x14ac:dyDescent="0.25">
      <c r="A1602" s="91"/>
      <c r="B1602" s="91"/>
      <c r="C1602" s="93"/>
      <c r="D1602" s="91"/>
      <c r="E1602" s="91"/>
    </row>
    <row r="1603" spans="1:5" customFormat="1" x14ac:dyDescent="0.25">
      <c r="A1603" s="91"/>
      <c r="B1603" s="91"/>
      <c r="C1603" s="93"/>
      <c r="D1603" s="91"/>
      <c r="E1603" s="91"/>
    </row>
    <row r="1604" spans="1:5" customFormat="1" x14ac:dyDescent="0.25">
      <c r="A1604" s="91"/>
      <c r="B1604" s="91"/>
      <c r="C1604" s="93"/>
      <c r="D1604" s="91"/>
      <c r="E1604" s="91"/>
    </row>
    <row r="1605" spans="1:5" customFormat="1" x14ac:dyDescent="0.25">
      <c r="A1605" s="91"/>
      <c r="B1605" s="91"/>
      <c r="C1605" s="93"/>
      <c r="D1605" s="91"/>
      <c r="E1605" s="91"/>
    </row>
    <row r="1606" spans="1:5" customFormat="1" x14ac:dyDescent="0.25">
      <c r="A1606" s="91"/>
      <c r="B1606" s="91"/>
      <c r="C1606" s="93"/>
      <c r="D1606" s="91"/>
      <c r="E1606" s="91"/>
    </row>
    <row r="1607" spans="1:5" customFormat="1" x14ac:dyDescent="0.25">
      <c r="A1607" s="91"/>
      <c r="B1607" s="91"/>
      <c r="C1607" s="93"/>
      <c r="D1607" s="91"/>
      <c r="E1607" s="91"/>
    </row>
    <row r="1608" spans="1:5" customFormat="1" x14ac:dyDescent="0.25">
      <c r="A1608" s="91"/>
      <c r="B1608" s="91"/>
      <c r="C1608" s="93"/>
      <c r="D1608" s="91"/>
      <c r="E1608" s="91"/>
    </row>
    <row r="1609" spans="1:5" customFormat="1" x14ac:dyDescent="0.25">
      <c r="A1609" s="91"/>
      <c r="B1609" s="91"/>
      <c r="C1609" s="93"/>
      <c r="D1609" s="91"/>
      <c r="E1609" s="91"/>
    </row>
    <row r="1610" spans="1:5" customFormat="1" x14ac:dyDescent="0.25">
      <c r="A1610" s="91"/>
      <c r="B1610" s="91"/>
      <c r="C1610" s="93"/>
      <c r="D1610" s="91"/>
      <c r="E1610" s="91"/>
    </row>
    <row r="1611" spans="1:5" customFormat="1" x14ac:dyDescent="0.25">
      <c r="A1611" s="91"/>
      <c r="B1611" s="91"/>
      <c r="C1611" s="93"/>
      <c r="D1611" s="91"/>
      <c r="E1611" s="91"/>
    </row>
    <row r="1612" spans="1:5" customFormat="1" x14ac:dyDescent="0.25">
      <c r="A1612" s="91"/>
      <c r="B1612" s="91"/>
      <c r="C1612" s="93"/>
      <c r="D1612" s="91"/>
      <c r="E1612" s="91"/>
    </row>
    <row r="1613" spans="1:5" customFormat="1" x14ac:dyDescent="0.25">
      <c r="A1613" s="91"/>
      <c r="B1613" s="91"/>
      <c r="C1613" s="93"/>
      <c r="D1613" s="91"/>
      <c r="E1613" s="91"/>
    </row>
    <row r="1614" spans="1:5" customFormat="1" x14ac:dyDescent="0.25">
      <c r="A1614" s="91"/>
      <c r="B1614" s="91"/>
      <c r="C1614" s="93"/>
      <c r="D1614" s="91"/>
      <c r="E1614" s="91"/>
    </row>
    <row r="1615" spans="1:5" customFormat="1" x14ac:dyDescent="0.25">
      <c r="A1615" s="91"/>
      <c r="B1615" s="91"/>
      <c r="C1615" s="93"/>
      <c r="D1615" s="91"/>
      <c r="E1615" s="91"/>
    </row>
    <row r="1616" spans="1:5" customFormat="1" x14ac:dyDescent="0.25">
      <c r="A1616" s="91"/>
      <c r="B1616" s="91"/>
      <c r="C1616" s="93"/>
      <c r="D1616" s="91"/>
      <c r="E1616" s="91"/>
    </row>
    <row r="1617" spans="1:5" customFormat="1" x14ac:dyDescent="0.25">
      <c r="A1617" s="91"/>
      <c r="B1617" s="91"/>
      <c r="C1617" s="93"/>
      <c r="D1617" s="91"/>
      <c r="E1617" s="91"/>
    </row>
    <row r="1618" spans="1:5" customFormat="1" x14ac:dyDescent="0.25">
      <c r="A1618" s="91"/>
      <c r="B1618" s="91"/>
      <c r="C1618" s="93"/>
      <c r="D1618" s="91"/>
      <c r="E1618" s="91"/>
    </row>
    <row r="1619" spans="1:5" customFormat="1" x14ac:dyDescent="0.25">
      <c r="A1619" s="91"/>
      <c r="B1619" s="91"/>
      <c r="C1619" s="93"/>
      <c r="D1619" s="91"/>
      <c r="E1619" s="91"/>
    </row>
    <row r="1620" spans="1:5" customFormat="1" x14ac:dyDescent="0.25">
      <c r="A1620" s="91"/>
      <c r="B1620" s="91"/>
      <c r="C1620" s="93"/>
      <c r="D1620" s="91"/>
      <c r="E1620" s="91"/>
    </row>
    <row r="1621" spans="1:5" customFormat="1" x14ac:dyDescent="0.25">
      <c r="A1621" s="91"/>
      <c r="B1621" s="91"/>
      <c r="C1621" s="93"/>
      <c r="D1621" s="91"/>
      <c r="E1621" s="91"/>
    </row>
    <row r="1622" spans="1:5" customFormat="1" x14ac:dyDescent="0.25">
      <c r="A1622" s="91"/>
      <c r="B1622" s="91"/>
      <c r="C1622" s="93"/>
      <c r="D1622" s="91"/>
      <c r="E1622" s="91"/>
    </row>
    <row r="1623" spans="1:5" customFormat="1" x14ac:dyDescent="0.25">
      <c r="A1623" s="91"/>
      <c r="B1623" s="91"/>
      <c r="C1623" s="93"/>
      <c r="D1623" s="91"/>
      <c r="E1623" s="91"/>
    </row>
    <row r="1624" spans="1:5" customFormat="1" x14ac:dyDescent="0.25">
      <c r="A1624" s="91"/>
      <c r="B1624" s="91"/>
      <c r="C1624" s="93"/>
      <c r="D1624" s="91"/>
      <c r="E1624" s="91"/>
    </row>
    <row r="1625" spans="1:5" customFormat="1" x14ac:dyDescent="0.25">
      <c r="A1625" s="91"/>
      <c r="B1625" s="91"/>
      <c r="C1625" s="93"/>
      <c r="D1625" s="91"/>
      <c r="E1625" s="91"/>
    </row>
    <row r="1626" spans="1:5" customFormat="1" x14ac:dyDescent="0.25">
      <c r="A1626" s="91"/>
      <c r="B1626" s="91"/>
      <c r="C1626" s="93"/>
      <c r="D1626" s="91"/>
      <c r="E1626" s="91"/>
    </row>
    <row r="1627" spans="1:5" customFormat="1" x14ac:dyDescent="0.25">
      <c r="A1627" s="91"/>
      <c r="B1627" s="91"/>
      <c r="C1627" s="93"/>
      <c r="D1627" s="91"/>
      <c r="E1627" s="91"/>
    </row>
    <row r="1628" spans="1:5" customFormat="1" x14ac:dyDescent="0.25">
      <c r="A1628" s="91"/>
      <c r="B1628" s="91"/>
      <c r="C1628" s="93"/>
      <c r="D1628" s="91"/>
      <c r="E1628" s="91"/>
    </row>
    <row r="1629" spans="1:5" customFormat="1" x14ac:dyDescent="0.25">
      <c r="A1629" s="91"/>
      <c r="B1629" s="91"/>
      <c r="C1629" s="93"/>
      <c r="D1629" s="91"/>
      <c r="E1629" s="91"/>
    </row>
    <row r="1630" spans="1:5" customFormat="1" x14ac:dyDescent="0.25">
      <c r="A1630" s="91"/>
      <c r="B1630" s="91"/>
      <c r="C1630" s="93"/>
      <c r="D1630" s="91"/>
      <c r="E1630" s="91"/>
    </row>
    <row r="1631" spans="1:5" customFormat="1" x14ac:dyDescent="0.25">
      <c r="A1631" s="91"/>
      <c r="B1631" s="91"/>
      <c r="C1631" s="93"/>
      <c r="D1631" s="91"/>
      <c r="E1631" s="91"/>
    </row>
    <row r="1632" spans="1:5" customFormat="1" x14ac:dyDescent="0.25">
      <c r="A1632" s="91"/>
      <c r="B1632" s="91"/>
      <c r="C1632" s="93"/>
      <c r="D1632" s="91"/>
      <c r="E1632" s="91"/>
    </row>
    <row r="1633" spans="1:5" customFormat="1" x14ac:dyDescent="0.25">
      <c r="A1633" s="91"/>
      <c r="B1633" s="91"/>
      <c r="C1633" s="93"/>
      <c r="D1633" s="91"/>
      <c r="E1633" s="91"/>
    </row>
    <row r="1634" spans="1:5" customFormat="1" x14ac:dyDescent="0.25">
      <c r="A1634" s="91"/>
      <c r="B1634" s="91"/>
      <c r="C1634" s="93"/>
      <c r="D1634" s="91"/>
      <c r="E1634" s="91"/>
    </row>
    <row r="1635" spans="1:5" customFormat="1" x14ac:dyDescent="0.25">
      <c r="A1635" s="91"/>
      <c r="B1635" s="91"/>
      <c r="C1635" s="93"/>
      <c r="D1635" s="91"/>
      <c r="E1635" s="91"/>
    </row>
    <row r="1636" spans="1:5" customFormat="1" x14ac:dyDescent="0.25">
      <c r="A1636" s="91"/>
      <c r="B1636" s="91"/>
      <c r="C1636" s="93"/>
      <c r="D1636" s="91"/>
      <c r="E1636" s="91"/>
    </row>
    <row r="1637" spans="1:5" customFormat="1" x14ac:dyDescent="0.25">
      <c r="A1637" s="91"/>
      <c r="B1637" s="91"/>
      <c r="C1637" s="93"/>
      <c r="D1637" s="91"/>
      <c r="E1637" s="91"/>
    </row>
    <row r="1638" spans="1:5" customFormat="1" x14ac:dyDescent="0.25">
      <c r="A1638" s="91"/>
      <c r="B1638" s="91"/>
      <c r="C1638" s="93"/>
      <c r="D1638" s="91"/>
      <c r="E1638" s="91"/>
    </row>
    <row r="1639" spans="1:5" customFormat="1" x14ac:dyDescent="0.25">
      <c r="A1639" s="91"/>
      <c r="B1639" s="91"/>
      <c r="C1639" s="93"/>
      <c r="D1639" s="91"/>
      <c r="E1639" s="91"/>
    </row>
    <row r="1640" spans="1:5" customFormat="1" x14ac:dyDescent="0.25">
      <c r="A1640" s="91"/>
      <c r="B1640" s="91"/>
      <c r="C1640" s="93"/>
      <c r="D1640" s="91"/>
      <c r="E1640" s="91"/>
    </row>
    <row r="1641" spans="1:5" customFormat="1" x14ac:dyDescent="0.25">
      <c r="A1641" s="91"/>
      <c r="B1641" s="91"/>
      <c r="C1641" s="93"/>
      <c r="D1641" s="91"/>
      <c r="E1641" s="91"/>
    </row>
    <row r="1642" spans="1:5" customFormat="1" x14ac:dyDescent="0.25">
      <c r="A1642" s="91"/>
      <c r="B1642" s="91"/>
      <c r="C1642" s="93"/>
      <c r="D1642" s="91"/>
      <c r="E1642" s="91"/>
    </row>
    <row r="1643" spans="1:5" customFormat="1" x14ac:dyDescent="0.25">
      <c r="A1643" s="91"/>
      <c r="B1643" s="91"/>
      <c r="C1643" s="93"/>
      <c r="D1643" s="91"/>
      <c r="E1643" s="91"/>
    </row>
    <row r="1644" spans="1:5" customFormat="1" x14ac:dyDescent="0.25">
      <c r="A1644" s="91"/>
      <c r="B1644" s="91"/>
      <c r="C1644" s="93"/>
      <c r="D1644" s="91"/>
      <c r="E1644" s="91"/>
    </row>
    <row r="1645" spans="1:5" customFormat="1" x14ac:dyDescent="0.25">
      <c r="A1645" s="91"/>
      <c r="B1645" s="91"/>
      <c r="C1645" s="93"/>
      <c r="D1645" s="91"/>
      <c r="E1645" s="91"/>
    </row>
    <row r="1646" spans="1:5" customFormat="1" x14ac:dyDescent="0.25">
      <c r="A1646" s="91"/>
      <c r="B1646" s="91"/>
      <c r="C1646" s="93"/>
      <c r="D1646" s="91"/>
      <c r="E1646" s="91"/>
    </row>
    <row r="1647" spans="1:5" customFormat="1" x14ac:dyDescent="0.25">
      <c r="A1647" s="91"/>
      <c r="B1647" s="91"/>
      <c r="C1647" s="93"/>
      <c r="D1647" s="91"/>
      <c r="E1647" s="91"/>
    </row>
    <row r="1648" spans="1:5" customFormat="1" x14ac:dyDescent="0.25">
      <c r="A1648" s="91"/>
      <c r="B1648" s="91"/>
      <c r="C1648" s="93"/>
      <c r="D1648" s="91"/>
      <c r="E1648" s="91"/>
    </row>
    <row r="1649" spans="1:5" customFormat="1" x14ac:dyDescent="0.25">
      <c r="A1649" s="91"/>
      <c r="B1649" s="91"/>
      <c r="C1649" s="93"/>
      <c r="D1649" s="91"/>
      <c r="E1649" s="91"/>
    </row>
    <row r="1650" spans="1:5" customFormat="1" x14ac:dyDescent="0.25">
      <c r="A1650" s="91"/>
      <c r="B1650" s="91"/>
      <c r="C1650" s="93"/>
      <c r="D1650" s="91"/>
      <c r="E1650" s="91"/>
    </row>
    <row r="1651" spans="1:5" customFormat="1" x14ac:dyDescent="0.25">
      <c r="A1651" s="91"/>
      <c r="B1651" s="91"/>
      <c r="C1651" s="93"/>
      <c r="D1651" s="91"/>
      <c r="E1651" s="91"/>
    </row>
    <row r="1652" spans="1:5" customFormat="1" x14ac:dyDescent="0.25">
      <c r="A1652" s="91"/>
      <c r="B1652" s="91"/>
      <c r="C1652" s="93"/>
      <c r="D1652" s="91"/>
      <c r="E1652" s="91"/>
    </row>
    <row r="1653" spans="1:5" customFormat="1" x14ac:dyDescent="0.25">
      <c r="A1653" s="91"/>
      <c r="B1653" s="91"/>
      <c r="C1653" s="93"/>
      <c r="D1653" s="91"/>
      <c r="E1653" s="91"/>
    </row>
    <row r="1654" spans="1:5" customFormat="1" x14ac:dyDescent="0.25">
      <c r="A1654" s="91"/>
      <c r="B1654" s="91"/>
      <c r="C1654" s="93"/>
      <c r="D1654" s="91"/>
      <c r="E1654" s="91"/>
    </row>
    <row r="1655" spans="1:5" customFormat="1" x14ac:dyDescent="0.25">
      <c r="A1655" s="91"/>
      <c r="B1655" s="91"/>
      <c r="C1655" s="93"/>
      <c r="D1655" s="91"/>
      <c r="E1655" s="91"/>
    </row>
    <row r="1656" spans="1:5" customFormat="1" x14ac:dyDescent="0.25">
      <c r="A1656" s="91"/>
      <c r="B1656" s="91"/>
      <c r="C1656" s="93"/>
      <c r="D1656" s="91"/>
      <c r="E1656" s="91"/>
    </row>
    <row r="1657" spans="1:5" customFormat="1" x14ac:dyDescent="0.25">
      <c r="A1657" s="91"/>
      <c r="B1657" s="91"/>
      <c r="C1657" s="93"/>
      <c r="D1657" s="91"/>
      <c r="E1657" s="91"/>
    </row>
    <row r="1658" spans="1:5" customFormat="1" x14ac:dyDescent="0.25">
      <c r="A1658" s="91"/>
      <c r="B1658" s="91"/>
      <c r="C1658" s="93"/>
      <c r="D1658" s="91"/>
      <c r="E1658" s="91"/>
    </row>
    <row r="1659" spans="1:5" customFormat="1" x14ac:dyDescent="0.25">
      <c r="A1659" s="91"/>
      <c r="B1659" s="91"/>
      <c r="C1659" s="93"/>
      <c r="D1659" s="91"/>
      <c r="E1659" s="91"/>
    </row>
    <row r="1660" spans="1:5" customFormat="1" x14ac:dyDescent="0.25">
      <c r="A1660" s="91"/>
      <c r="B1660" s="91"/>
      <c r="C1660" s="93"/>
      <c r="D1660" s="91"/>
      <c r="E1660" s="91"/>
    </row>
    <row r="1661" spans="1:5" customFormat="1" x14ac:dyDescent="0.25">
      <c r="A1661" s="91"/>
      <c r="B1661" s="91"/>
      <c r="C1661" s="93"/>
      <c r="D1661" s="91"/>
      <c r="E1661" s="91"/>
    </row>
    <row r="1662" spans="1:5" customFormat="1" x14ac:dyDescent="0.25">
      <c r="A1662" s="91"/>
      <c r="B1662" s="91"/>
      <c r="C1662" s="93"/>
      <c r="D1662" s="91"/>
      <c r="E1662" s="91"/>
    </row>
    <row r="1663" spans="1:5" customFormat="1" x14ac:dyDescent="0.25">
      <c r="A1663" s="91"/>
      <c r="B1663" s="91"/>
      <c r="C1663" s="93"/>
      <c r="D1663" s="91"/>
      <c r="E1663" s="91"/>
    </row>
    <row r="1664" spans="1:5" customFormat="1" x14ac:dyDescent="0.25">
      <c r="A1664" s="91"/>
      <c r="B1664" s="91"/>
      <c r="C1664" s="93"/>
      <c r="D1664" s="91"/>
      <c r="E1664" s="91"/>
    </row>
    <row r="1665" spans="1:5" customFormat="1" x14ac:dyDescent="0.25">
      <c r="A1665" s="91"/>
      <c r="B1665" s="91"/>
      <c r="C1665" s="93"/>
      <c r="D1665" s="91"/>
      <c r="E1665" s="91"/>
    </row>
    <row r="1666" spans="1:5" customFormat="1" x14ac:dyDescent="0.25">
      <c r="A1666" s="91"/>
      <c r="B1666" s="91"/>
      <c r="C1666" s="93"/>
      <c r="D1666" s="91"/>
      <c r="E1666" s="91"/>
    </row>
    <row r="1667" spans="1:5" customFormat="1" x14ac:dyDescent="0.25">
      <c r="A1667" s="91"/>
      <c r="B1667" s="91"/>
      <c r="C1667" s="93"/>
      <c r="D1667" s="91"/>
      <c r="E1667" s="91"/>
    </row>
    <row r="1668" spans="1:5" customFormat="1" x14ac:dyDescent="0.25">
      <c r="A1668" s="91"/>
      <c r="B1668" s="91"/>
      <c r="C1668" s="93"/>
      <c r="D1668" s="91"/>
      <c r="E1668" s="91"/>
    </row>
    <row r="1669" spans="1:5" customFormat="1" x14ac:dyDescent="0.25">
      <c r="A1669" s="91"/>
      <c r="B1669" s="91"/>
      <c r="C1669" s="93"/>
      <c r="D1669" s="91"/>
      <c r="E1669" s="91"/>
    </row>
    <row r="1670" spans="1:5" customFormat="1" x14ac:dyDescent="0.25">
      <c r="A1670" s="91"/>
      <c r="B1670" s="91"/>
      <c r="C1670" s="93"/>
      <c r="D1670" s="91"/>
      <c r="E1670" s="91"/>
    </row>
    <row r="1671" spans="1:5" customFormat="1" x14ac:dyDescent="0.25">
      <c r="A1671" s="91"/>
      <c r="B1671" s="91"/>
      <c r="C1671" s="93"/>
      <c r="D1671" s="91"/>
      <c r="E1671" s="91"/>
    </row>
    <row r="1672" spans="1:5" customFormat="1" x14ac:dyDescent="0.25">
      <c r="A1672" s="91"/>
      <c r="B1672" s="91"/>
      <c r="C1672" s="93"/>
      <c r="D1672" s="91"/>
      <c r="E1672" s="91"/>
    </row>
    <row r="1673" spans="1:5" customFormat="1" x14ac:dyDescent="0.25">
      <c r="A1673" s="91"/>
      <c r="B1673" s="91"/>
      <c r="C1673" s="93"/>
      <c r="D1673" s="91"/>
      <c r="E1673" s="91"/>
    </row>
    <row r="1674" spans="1:5" customFormat="1" x14ac:dyDescent="0.25">
      <c r="A1674" s="91"/>
      <c r="B1674" s="91"/>
      <c r="C1674" s="93"/>
      <c r="D1674" s="91"/>
      <c r="E1674" s="91"/>
    </row>
    <row r="1675" spans="1:5" customFormat="1" x14ac:dyDescent="0.25">
      <c r="A1675" s="91"/>
      <c r="B1675" s="91"/>
      <c r="C1675" s="93"/>
      <c r="D1675" s="91"/>
      <c r="E1675" s="91"/>
    </row>
    <row r="1676" spans="1:5" customFormat="1" x14ac:dyDescent="0.25">
      <c r="A1676" s="91"/>
      <c r="B1676" s="91"/>
      <c r="C1676" s="93"/>
      <c r="D1676" s="91"/>
      <c r="E1676" s="91"/>
    </row>
    <row r="1677" spans="1:5" customFormat="1" x14ac:dyDescent="0.25">
      <c r="A1677" s="91"/>
      <c r="B1677" s="91"/>
      <c r="C1677" s="93"/>
      <c r="D1677" s="91"/>
      <c r="E1677" s="91"/>
    </row>
    <row r="1678" spans="1:5" customFormat="1" x14ac:dyDescent="0.25">
      <c r="A1678" s="91"/>
      <c r="B1678" s="91"/>
      <c r="C1678" s="93"/>
      <c r="D1678" s="91"/>
      <c r="E1678" s="91"/>
    </row>
    <row r="1679" spans="1:5" customFormat="1" x14ac:dyDescent="0.25">
      <c r="A1679" s="91"/>
      <c r="B1679" s="91"/>
      <c r="C1679" s="93"/>
      <c r="D1679" s="91"/>
      <c r="E1679" s="91"/>
    </row>
    <row r="1680" spans="1:5" customFormat="1" x14ac:dyDescent="0.25">
      <c r="A1680" s="91"/>
      <c r="B1680" s="91"/>
      <c r="C1680" s="93"/>
      <c r="D1680" s="91"/>
      <c r="E1680" s="91"/>
    </row>
    <row r="1681" spans="1:5" customFormat="1" x14ac:dyDescent="0.25">
      <c r="A1681" s="91"/>
      <c r="B1681" s="91"/>
      <c r="C1681" s="93"/>
      <c r="D1681" s="91"/>
      <c r="E1681" s="91"/>
    </row>
    <row r="1682" spans="1:5" customFormat="1" x14ac:dyDescent="0.25">
      <c r="A1682" s="91"/>
      <c r="B1682" s="91"/>
      <c r="C1682" s="93"/>
      <c r="D1682" s="91"/>
      <c r="E1682" s="91"/>
    </row>
    <row r="1683" spans="1:5" customFormat="1" x14ac:dyDescent="0.25">
      <c r="A1683" s="91"/>
      <c r="B1683" s="91"/>
      <c r="C1683" s="93"/>
      <c r="D1683" s="91"/>
      <c r="E1683" s="91"/>
    </row>
    <row r="1684" spans="1:5" customFormat="1" x14ac:dyDescent="0.25">
      <c r="A1684" s="91"/>
      <c r="B1684" s="91"/>
      <c r="C1684" s="93"/>
      <c r="D1684" s="91"/>
      <c r="E1684" s="91"/>
    </row>
    <row r="1685" spans="1:5" customFormat="1" x14ac:dyDescent="0.25">
      <c r="A1685" s="91"/>
      <c r="B1685" s="91"/>
      <c r="C1685" s="93"/>
      <c r="D1685" s="91"/>
      <c r="E1685" s="91"/>
    </row>
    <row r="1686" spans="1:5" customFormat="1" x14ac:dyDescent="0.25">
      <c r="A1686" s="91"/>
      <c r="B1686" s="91"/>
      <c r="C1686" s="93"/>
      <c r="D1686" s="91"/>
      <c r="E1686" s="91"/>
    </row>
    <row r="1687" spans="1:5" customFormat="1" x14ac:dyDescent="0.25">
      <c r="A1687" s="91"/>
      <c r="B1687" s="91"/>
      <c r="C1687" s="93"/>
      <c r="D1687" s="91"/>
      <c r="E1687" s="91"/>
    </row>
    <row r="1688" spans="1:5" customFormat="1" x14ac:dyDescent="0.25">
      <c r="A1688" s="91"/>
      <c r="B1688" s="91"/>
      <c r="C1688" s="93"/>
      <c r="D1688" s="91"/>
      <c r="E1688" s="91"/>
    </row>
    <row r="1689" spans="1:5" customFormat="1" x14ac:dyDescent="0.25">
      <c r="A1689" s="91"/>
      <c r="B1689" s="91"/>
      <c r="C1689" s="93"/>
      <c r="D1689" s="91"/>
      <c r="E1689" s="91"/>
    </row>
    <row r="1690" spans="1:5" customFormat="1" x14ac:dyDescent="0.25">
      <c r="A1690" s="91"/>
      <c r="B1690" s="91"/>
      <c r="C1690" s="93"/>
      <c r="D1690" s="91"/>
      <c r="E1690" s="91"/>
    </row>
    <row r="1691" spans="1:5" customFormat="1" x14ac:dyDescent="0.25">
      <c r="A1691" s="91"/>
      <c r="B1691" s="91"/>
      <c r="C1691" s="93"/>
      <c r="D1691" s="91"/>
      <c r="E1691" s="91"/>
    </row>
    <row r="1692" spans="1:5" customFormat="1" x14ac:dyDescent="0.25">
      <c r="A1692" s="91"/>
      <c r="B1692" s="91"/>
      <c r="C1692" s="93"/>
      <c r="D1692" s="91"/>
      <c r="E1692" s="91"/>
    </row>
    <row r="1693" spans="1:5" customFormat="1" x14ac:dyDescent="0.25">
      <c r="A1693" s="91"/>
      <c r="B1693" s="91"/>
      <c r="C1693" s="93"/>
      <c r="D1693" s="91"/>
      <c r="E1693" s="91"/>
    </row>
    <row r="1694" spans="1:5" customFormat="1" x14ac:dyDescent="0.25">
      <c r="A1694" s="91"/>
      <c r="B1694" s="91"/>
      <c r="C1694" s="93"/>
      <c r="D1694" s="91"/>
      <c r="E1694" s="91"/>
    </row>
    <row r="1695" spans="1:5" customFormat="1" x14ac:dyDescent="0.25">
      <c r="A1695" s="91"/>
      <c r="B1695" s="91"/>
      <c r="C1695" s="93"/>
      <c r="D1695" s="91"/>
      <c r="E1695" s="91"/>
    </row>
    <row r="1696" spans="1:5" customFormat="1" x14ac:dyDescent="0.25">
      <c r="A1696" s="91"/>
      <c r="B1696" s="91"/>
      <c r="C1696" s="93"/>
      <c r="D1696" s="91"/>
      <c r="E1696" s="91"/>
    </row>
    <row r="1697" spans="1:5" customFormat="1" x14ac:dyDescent="0.25">
      <c r="A1697" s="91"/>
      <c r="B1697" s="91"/>
      <c r="C1697" s="93"/>
      <c r="D1697" s="91"/>
      <c r="E1697" s="91"/>
    </row>
    <row r="1698" spans="1:5" customFormat="1" x14ac:dyDescent="0.25">
      <c r="A1698" s="91"/>
      <c r="B1698" s="91"/>
      <c r="C1698" s="93"/>
      <c r="D1698" s="91"/>
      <c r="E1698" s="91"/>
    </row>
    <row r="1699" spans="1:5" customFormat="1" x14ac:dyDescent="0.25">
      <c r="A1699" s="91"/>
      <c r="B1699" s="91"/>
      <c r="C1699" s="93"/>
      <c r="D1699" s="91"/>
      <c r="E1699" s="91"/>
    </row>
    <row r="1700" spans="1:5" customFormat="1" x14ac:dyDescent="0.25">
      <c r="A1700" s="91"/>
      <c r="B1700" s="91"/>
      <c r="C1700" s="93"/>
      <c r="D1700" s="91"/>
      <c r="E1700" s="91"/>
    </row>
    <row r="1701" spans="1:5" customFormat="1" x14ac:dyDescent="0.25">
      <c r="A1701" s="91"/>
      <c r="B1701" s="91"/>
      <c r="C1701" s="93"/>
      <c r="D1701" s="91"/>
      <c r="E1701" s="91"/>
    </row>
    <row r="1702" spans="1:5" customFormat="1" x14ac:dyDescent="0.25">
      <c r="A1702" s="91"/>
      <c r="B1702" s="91"/>
      <c r="C1702" s="93"/>
      <c r="D1702" s="91"/>
      <c r="E1702" s="91"/>
    </row>
    <row r="1703" spans="1:5" customFormat="1" x14ac:dyDescent="0.25">
      <c r="A1703" s="91"/>
      <c r="B1703" s="91"/>
      <c r="C1703" s="93"/>
      <c r="D1703" s="91"/>
      <c r="E1703" s="91"/>
    </row>
    <row r="1704" spans="1:5" customFormat="1" x14ac:dyDescent="0.25">
      <c r="A1704" s="91"/>
      <c r="B1704" s="91"/>
      <c r="C1704" s="93"/>
      <c r="D1704" s="91"/>
      <c r="E1704" s="91"/>
    </row>
    <row r="1705" spans="1:5" customFormat="1" x14ac:dyDescent="0.25">
      <c r="A1705" s="91"/>
      <c r="B1705" s="91"/>
      <c r="C1705" s="93"/>
      <c r="D1705" s="91"/>
      <c r="E1705" s="91"/>
    </row>
    <row r="1706" spans="1:5" customFormat="1" x14ac:dyDescent="0.25">
      <c r="A1706" s="91"/>
      <c r="B1706" s="91"/>
      <c r="C1706" s="93"/>
      <c r="D1706" s="91"/>
      <c r="E1706" s="91"/>
    </row>
    <row r="1707" spans="1:5" customFormat="1" x14ac:dyDescent="0.25">
      <c r="A1707" s="91"/>
      <c r="B1707" s="91"/>
      <c r="C1707" s="93"/>
      <c r="D1707" s="91"/>
      <c r="E1707" s="91"/>
    </row>
    <row r="1708" spans="1:5" customFormat="1" x14ac:dyDescent="0.25">
      <c r="A1708" s="91"/>
      <c r="B1708" s="91"/>
      <c r="C1708" s="93"/>
      <c r="D1708" s="91"/>
      <c r="E1708" s="91"/>
    </row>
    <row r="1709" spans="1:5" customFormat="1" x14ac:dyDescent="0.25">
      <c r="A1709" s="91"/>
      <c r="B1709" s="91"/>
      <c r="C1709" s="93"/>
      <c r="D1709" s="91"/>
      <c r="E1709" s="91"/>
    </row>
    <row r="1710" spans="1:5" customFormat="1" x14ac:dyDescent="0.25">
      <c r="A1710" s="91"/>
      <c r="B1710" s="91"/>
      <c r="C1710" s="93"/>
      <c r="D1710" s="91"/>
      <c r="E1710" s="91"/>
    </row>
    <row r="1711" spans="1:5" customFormat="1" x14ac:dyDescent="0.25">
      <c r="A1711" s="91"/>
      <c r="B1711" s="91"/>
      <c r="C1711" s="93"/>
      <c r="D1711" s="91"/>
      <c r="E1711" s="91"/>
    </row>
    <row r="1712" spans="1:5" customFormat="1" x14ac:dyDescent="0.25">
      <c r="A1712" s="91"/>
      <c r="B1712" s="91"/>
      <c r="C1712" s="93"/>
      <c r="D1712" s="91"/>
      <c r="E1712" s="91"/>
    </row>
    <row r="1713" spans="1:5" customFormat="1" x14ac:dyDescent="0.25">
      <c r="A1713" s="91"/>
      <c r="B1713" s="91"/>
      <c r="C1713" s="93"/>
      <c r="D1713" s="91"/>
      <c r="E1713" s="91"/>
    </row>
    <row r="1714" spans="1:5" customFormat="1" x14ac:dyDescent="0.25">
      <c r="A1714" s="91"/>
      <c r="B1714" s="91"/>
      <c r="C1714" s="93"/>
      <c r="D1714" s="91"/>
      <c r="E1714" s="91"/>
    </row>
    <row r="1715" spans="1:5" customFormat="1" x14ac:dyDescent="0.25">
      <c r="A1715" s="91"/>
      <c r="B1715" s="91"/>
      <c r="C1715" s="93"/>
      <c r="D1715" s="91"/>
      <c r="E1715" s="91"/>
    </row>
    <row r="1716" spans="1:5" customFormat="1" x14ac:dyDescent="0.25">
      <c r="A1716" s="91"/>
      <c r="B1716" s="91"/>
      <c r="C1716" s="93"/>
      <c r="D1716" s="91"/>
      <c r="E1716" s="91"/>
    </row>
    <row r="1717" spans="1:5" customFormat="1" x14ac:dyDescent="0.25">
      <c r="A1717" s="91"/>
      <c r="B1717" s="91"/>
      <c r="C1717" s="93"/>
      <c r="D1717" s="91"/>
      <c r="E1717" s="91"/>
    </row>
    <row r="1718" spans="1:5" customFormat="1" x14ac:dyDescent="0.25">
      <c r="A1718" s="91"/>
      <c r="B1718" s="91"/>
      <c r="C1718" s="93"/>
      <c r="D1718" s="91"/>
      <c r="E1718" s="91"/>
    </row>
    <row r="1719" spans="1:5" customFormat="1" x14ac:dyDescent="0.25">
      <c r="A1719" s="91"/>
      <c r="B1719" s="91"/>
      <c r="C1719" s="93"/>
      <c r="D1719" s="91"/>
      <c r="E1719" s="91"/>
    </row>
    <row r="1720" spans="1:5" customFormat="1" x14ac:dyDescent="0.25">
      <c r="A1720" s="91"/>
      <c r="B1720" s="91"/>
      <c r="C1720" s="93"/>
      <c r="D1720" s="91"/>
      <c r="E1720" s="91"/>
    </row>
    <row r="1721" spans="1:5" customFormat="1" x14ac:dyDescent="0.25">
      <c r="A1721" s="91"/>
      <c r="B1721" s="91"/>
      <c r="C1721" s="93"/>
      <c r="D1721" s="91"/>
      <c r="E1721" s="91"/>
    </row>
    <row r="1722" spans="1:5" customFormat="1" x14ac:dyDescent="0.25">
      <c r="A1722" s="91"/>
      <c r="B1722" s="91"/>
      <c r="C1722" s="93"/>
      <c r="D1722" s="91"/>
      <c r="E1722" s="91"/>
    </row>
    <row r="1723" spans="1:5" customFormat="1" x14ac:dyDescent="0.25">
      <c r="A1723" s="91"/>
      <c r="B1723" s="91"/>
      <c r="C1723" s="93"/>
      <c r="D1723" s="91"/>
      <c r="E1723" s="91"/>
    </row>
    <row r="1724" spans="1:5" customFormat="1" x14ac:dyDescent="0.25">
      <c r="A1724" s="91"/>
      <c r="B1724" s="91"/>
      <c r="C1724" s="93"/>
      <c r="D1724" s="91"/>
      <c r="E1724" s="91"/>
    </row>
    <row r="1725" spans="1:5" customFormat="1" x14ac:dyDescent="0.25">
      <c r="A1725" s="91"/>
      <c r="B1725" s="91"/>
      <c r="C1725" s="93"/>
      <c r="D1725" s="91"/>
      <c r="E1725" s="91"/>
    </row>
    <row r="1726" spans="1:5" customFormat="1" x14ac:dyDescent="0.25">
      <c r="A1726" s="91"/>
      <c r="B1726" s="91"/>
      <c r="C1726" s="93"/>
      <c r="D1726" s="91"/>
      <c r="E1726" s="91"/>
    </row>
    <row r="1727" spans="1:5" customFormat="1" x14ac:dyDescent="0.25">
      <c r="A1727" s="91"/>
      <c r="B1727" s="91"/>
      <c r="C1727" s="93"/>
      <c r="D1727" s="91"/>
      <c r="E1727" s="91"/>
    </row>
    <row r="1728" spans="1:5" customFormat="1" x14ac:dyDescent="0.25">
      <c r="A1728" s="91"/>
      <c r="B1728" s="91"/>
      <c r="C1728" s="93"/>
      <c r="D1728" s="91"/>
      <c r="E1728" s="91"/>
    </row>
    <row r="1729" spans="1:5" customFormat="1" x14ac:dyDescent="0.25">
      <c r="A1729" s="91"/>
      <c r="B1729" s="91"/>
      <c r="C1729" s="93"/>
      <c r="D1729" s="91"/>
      <c r="E1729" s="91"/>
    </row>
    <row r="1730" spans="1:5" customFormat="1" x14ac:dyDescent="0.25">
      <c r="A1730" s="91"/>
      <c r="B1730" s="91"/>
      <c r="C1730" s="93"/>
      <c r="D1730" s="91"/>
      <c r="E1730" s="91"/>
    </row>
    <row r="1731" spans="1:5" customFormat="1" x14ac:dyDescent="0.25">
      <c r="A1731" s="91"/>
      <c r="B1731" s="91"/>
      <c r="C1731" s="93"/>
      <c r="D1731" s="91"/>
      <c r="E1731" s="91"/>
    </row>
    <row r="1732" spans="1:5" customFormat="1" x14ac:dyDescent="0.25">
      <c r="A1732" s="91"/>
      <c r="B1732" s="91"/>
      <c r="C1732" s="93"/>
      <c r="D1732" s="91"/>
      <c r="E1732" s="91"/>
    </row>
    <row r="1733" spans="1:5" customFormat="1" x14ac:dyDescent="0.25">
      <c r="A1733" s="91"/>
      <c r="B1733" s="91"/>
      <c r="C1733" s="93"/>
      <c r="D1733" s="91"/>
      <c r="E1733" s="91"/>
    </row>
    <row r="1734" spans="1:5" customFormat="1" x14ac:dyDescent="0.25">
      <c r="A1734" s="91"/>
      <c r="B1734" s="91"/>
      <c r="C1734" s="93"/>
      <c r="D1734" s="91"/>
      <c r="E1734" s="91"/>
    </row>
    <row r="1735" spans="1:5" customFormat="1" x14ac:dyDescent="0.25">
      <c r="A1735" s="91"/>
      <c r="B1735" s="91"/>
      <c r="C1735" s="93"/>
      <c r="D1735" s="91"/>
      <c r="E1735" s="91"/>
    </row>
    <row r="1736" spans="1:5" customFormat="1" x14ac:dyDescent="0.25">
      <c r="A1736" s="91"/>
      <c r="B1736" s="91"/>
      <c r="C1736" s="93"/>
      <c r="D1736" s="91"/>
      <c r="E1736" s="91"/>
    </row>
    <row r="1737" spans="1:5" customFormat="1" x14ac:dyDescent="0.25">
      <c r="A1737" s="91"/>
      <c r="B1737" s="91"/>
      <c r="C1737" s="93"/>
      <c r="D1737" s="91"/>
      <c r="E1737" s="91"/>
    </row>
    <row r="1738" spans="1:5" customFormat="1" x14ac:dyDescent="0.25">
      <c r="A1738" s="91"/>
      <c r="B1738" s="91"/>
      <c r="C1738" s="93"/>
      <c r="D1738" s="91"/>
      <c r="E1738" s="91"/>
    </row>
    <row r="1739" spans="1:5" customFormat="1" x14ac:dyDescent="0.25">
      <c r="A1739" s="91"/>
      <c r="B1739" s="91"/>
      <c r="C1739" s="93"/>
      <c r="D1739" s="91"/>
      <c r="E1739" s="91"/>
    </row>
    <row r="1740" spans="1:5" customFormat="1" x14ac:dyDescent="0.25">
      <c r="A1740" s="91"/>
      <c r="B1740" s="91"/>
      <c r="C1740" s="93"/>
      <c r="D1740" s="91"/>
      <c r="E1740" s="91"/>
    </row>
    <row r="1741" spans="1:5" customFormat="1" x14ac:dyDescent="0.25">
      <c r="A1741" s="91"/>
      <c r="B1741" s="91"/>
      <c r="C1741" s="93"/>
      <c r="D1741" s="91"/>
      <c r="E1741" s="91"/>
    </row>
    <row r="1742" spans="1:5" customFormat="1" x14ac:dyDescent="0.25">
      <c r="A1742" s="91"/>
      <c r="B1742" s="91"/>
      <c r="C1742" s="93"/>
      <c r="D1742" s="91"/>
      <c r="E1742" s="91"/>
    </row>
    <row r="1743" spans="1:5" customFormat="1" x14ac:dyDescent="0.25">
      <c r="A1743" s="91"/>
      <c r="B1743" s="91"/>
      <c r="C1743" s="93"/>
      <c r="D1743" s="91"/>
      <c r="E1743" s="91"/>
    </row>
    <row r="1744" spans="1:5" customFormat="1" x14ac:dyDescent="0.25">
      <c r="A1744" s="91"/>
      <c r="B1744" s="91"/>
      <c r="C1744" s="93"/>
      <c r="D1744" s="91"/>
      <c r="E1744" s="91"/>
    </row>
    <row r="1745" spans="1:5" customFormat="1" x14ac:dyDescent="0.25">
      <c r="A1745" s="91"/>
      <c r="B1745" s="91"/>
      <c r="C1745" s="93"/>
      <c r="D1745" s="91"/>
      <c r="E1745" s="91"/>
    </row>
    <row r="1746" spans="1:5" customFormat="1" x14ac:dyDescent="0.25">
      <c r="A1746" s="91"/>
      <c r="B1746" s="91"/>
      <c r="C1746" s="93"/>
      <c r="D1746" s="91"/>
      <c r="E1746" s="91"/>
    </row>
    <row r="1747" spans="1:5" customFormat="1" x14ac:dyDescent="0.25">
      <c r="A1747" s="91"/>
      <c r="B1747" s="91"/>
      <c r="C1747" s="93"/>
      <c r="D1747" s="91"/>
      <c r="E1747" s="91"/>
    </row>
    <row r="1748" spans="1:5" customFormat="1" x14ac:dyDescent="0.25">
      <c r="A1748" s="91"/>
      <c r="B1748" s="91"/>
      <c r="C1748" s="93"/>
      <c r="D1748" s="91"/>
      <c r="E1748" s="91"/>
    </row>
    <row r="1749" spans="1:5" customFormat="1" x14ac:dyDescent="0.25">
      <c r="A1749" s="91"/>
      <c r="B1749" s="91"/>
      <c r="C1749" s="93"/>
      <c r="D1749" s="91"/>
      <c r="E1749" s="91"/>
    </row>
    <row r="1750" spans="1:5" customFormat="1" x14ac:dyDescent="0.25">
      <c r="A1750" s="91"/>
      <c r="B1750" s="91"/>
      <c r="C1750" s="93"/>
      <c r="D1750" s="91"/>
      <c r="E1750" s="91"/>
    </row>
    <row r="1751" spans="1:5" customFormat="1" x14ac:dyDescent="0.25">
      <c r="A1751" s="91"/>
      <c r="B1751" s="91"/>
      <c r="C1751" s="93"/>
      <c r="D1751" s="91"/>
      <c r="E1751" s="91"/>
    </row>
    <row r="1752" spans="1:5" customFormat="1" x14ac:dyDescent="0.25">
      <c r="A1752" s="91"/>
      <c r="B1752" s="91"/>
      <c r="C1752" s="93"/>
      <c r="D1752" s="91"/>
      <c r="E1752" s="91"/>
    </row>
    <row r="1753" spans="1:5" customFormat="1" x14ac:dyDescent="0.25">
      <c r="A1753" s="91"/>
      <c r="B1753" s="91"/>
      <c r="C1753" s="93"/>
      <c r="D1753" s="91"/>
      <c r="E1753" s="91"/>
    </row>
    <row r="1754" spans="1:5" customFormat="1" x14ac:dyDescent="0.25">
      <c r="A1754" s="91"/>
      <c r="B1754" s="91"/>
      <c r="C1754" s="93"/>
      <c r="D1754" s="91"/>
      <c r="E1754" s="91"/>
    </row>
    <row r="1755" spans="1:5" customFormat="1" x14ac:dyDescent="0.25">
      <c r="A1755" s="91"/>
      <c r="B1755" s="91"/>
      <c r="C1755" s="93"/>
      <c r="D1755" s="91"/>
      <c r="E1755" s="91"/>
    </row>
    <row r="1756" spans="1:5" customFormat="1" x14ac:dyDescent="0.25">
      <c r="A1756" s="91"/>
      <c r="B1756" s="91"/>
      <c r="C1756" s="93"/>
      <c r="D1756" s="91"/>
      <c r="E1756" s="91"/>
    </row>
    <row r="1757" spans="1:5" customFormat="1" x14ac:dyDescent="0.25">
      <c r="A1757" s="91"/>
      <c r="B1757" s="91"/>
      <c r="C1757" s="93"/>
      <c r="D1757" s="91"/>
      <c r="E1757" s="91"/>
    </row>
    <row r="1758" spans="1:5" customFormat="1" x14ac:dyDescent="0.25">
      <c r="A1758" s="91"/>
      <c r="B1758" s="91"/>
      <c r="C1758" s="93"/>
      <c r="D1758" s="91"/>
      <c r="E1758" s="91"/>
    </row>
    <row r="1759" spans="1:5" customFormat="1" x14ac:dyDescent="0.25">
      <c r="A1759" s="91"/>
      <c r="B1759" s="91"/>
      <c r="C1759" s="93"/>
      <c r="D1759" s="91"/>
      <c r="E1759" s="91"/>
    </row>
    <row r="1760" spans="1:5" customFormat="1" x14ac:dyDescent="0.25">
      <c r="A1760" s="91"/>
      <c r="B1760" s="91"/>
      <c r="C1760" s="93"/>
      <c r="D1760" s="91"/>
      <c r="E1760" s="91"/>
    </row>
    <row r="1761" spans="1:5" customFormat="1" x14ac:dyDescent="0.25">
      <c r="A1761" s="91"/>
      <c r="B1761" s="91"/>
      <c r="C1761" s="93"/>
      <c r="D1761" s="91"/>
      <c r="E1761" s="91"/>
    </row>
    <row r="1762" spans="1:5" customFormat="1" x14ac:dyDescent="0.25">
      <c r="A1762" s="91"/>
      <c r="B1762" s="91"/>
      <c r="C1762" s="93"/>
      <c r="D1762" s="91"/>
      <c r="E1762" s="91"/>
    </row>
    <row r="1763" spans="1:5" customFormat="1" x14ac:dyDescent="0.25">
      <c r="A1763" s="91"/>
      <c r="B1763" s="91"/>
      <c r="C1763" s="93"/>
      <c r="D1763" s="91"/>
      <c r="E1763" s="91"/>
    </row>
    <row r="1764" spans="1:5" customFormat="1" x14ac:dyDescent="0.25">
      <c r="A1764" s="91"/>
      <c r="B1764" s="91"/>
      <c r="C1764" s="93"/>
      <c r="D1764" s="91"/>
      <c r="E1764" s="91"/>
    </row>
    <row r="1765" spans="1:5" x14ac:dyDescent="0.25">
      <c r="A1765" s="91"/>
      <c r="B1765" s="91"/>
      <c r="C1765" s="93"/>
      <c r="D1765" s="91"/>
      <c r="E1765" s="91"/>
    </row>
    <row r="1766" spans="1:5" x14ac:dyDescent="0.25">
      <c r="A1766" s="91"/>
      <c r="B1766" s="91"/>
      <c r="C1766" s="93"/>
      <c r="D1766" s="91"/>
      <c r="E1766" s="91"/>
    </row>
    <row r="1767" spans="1:5" x14ac:dyDescent="0.25">
      <c r="A1767" s="91"/>
      <c r="B1767" s="91"/>
      <c r="C1767" s="93"/>
      <c r="D1767" s="91"/>
      <c r="E1767" s="91"/>
    </row>
    <row r="1768" spans="1:5" x14ac:dyDescent="0.25">
      <c r="A1768" s="91"/>
      <c r="B1768" s="91"/>
      <c r="C1768" s="93"/>
      <c r="D1768" s="91"/>
      <c r="E1768" s="91"/>
    </row>
    <row r="1769" spans="1:5" x14ac:dyDescent="0.25">
      <c r="A1769" s="91"/>
      <c r="B1769" s="91"/>
      <c r="C1769" s="93"/>
      <c r="D1769" s="91"/>
      <c r="E1769" s="91"/>
    </row>
    <row r="1770" spans="1:5" x14ac:dyDescent="0.25">
      <c r="A1770" s="91"/>
      <c r="B1770" s="91"/>
      <c r="C1770" s="93"/>
      <c r="D1770" s="91"/>
      <c r="E1770" s="91"/>
    </row>
    <row r="1771" spans="1:5" x14ac:dyDescent="0.25">
      <c r="A1771" s="91"/>
      <c r="B1771" s="91"/>
      <c r="C1771" s="93"/>
      <c r="D1771" s="91"/>
      <c r="E1771" s="91"/>
    </row>
    <row r="1772" spans="1:5" x14ac:dyDescent="0.25">
      <c r="A1772" s="91"/>
      <c r="B1772" s="91"/>
      <c r="C1772" s="93"/>
      <c r="D1772" s="91"/>
      <c r="E1772" s="91"/>
    </row>
    <row r="1773" spans="1:5" x14ac:dyDescent="0.25">
      <c r="A1773" s="91"/>
      <c r="B1773" s="91"/>
      <c r="C1773" s="93"/>
      <c r="D1773" s="91"/>
      <c r="E1773" s="91"/>
    </row>
    <row r="1774" spans="1:5" x14ac:dyDescent="0.25">
      <c r="A1774" s="91"/>
      <c r="B1774" s="91"/>
      <c r="C1774" s="93"/>
      <c r="D1774" s="91"/>
      <c r="E1774" s="91"/>
    </row>
    <row r="1775" spans="1:5" x14ac:dyDescent="0.25">
      <c r="A1775" s="91"/>
      <c r="B1775" s="91"/>
      <c r="C1775" s="93"/>
      <c r="D1775" s="91"/>
      <c r="E1775" s="91"/>
    </row>
    <row r="1776" spans="1:5" x14ac:dyDescent="0.25">
      <c r="A1776" s="91"/>
      <c r="B1776" s="91"/>
      <c r="C1776" s="93"/>
      <c r="D1776" s="91"/>
      <c r="E1776" s="91"/>
    </row>
    <row r="1777" spans="1:5" x14ac:dyDescent="0.25">
      <c r="A1777" s="91"/>
      <c r="B1777" s="91"/>
      <c r="C1777" s="93"/>
      <c r="D1777" s="91"/>
      <c r="E1777" s="91"/>
    </row>
    <row r="1778" spans="1:5" x14ac:dyDescent="0.25">
      <c r="A1778" s="91"/>
      <c r="B1778" s="91"/>
      <c r="C1778" s="93"/>
      <c r="D1778" s="91"/>
      <c r="E1778" s="91"/>
    </row>
    <row r="1779" spans="1:5" x14ac:dyDescent="0.25">
      <c r="A1779" s="91"/>
      <c r="B1779" s="91"/>
      <c r="C1779" s="93"/>
      <c r="D1779" s="91"/>
      <c r="E1779" s="91"/>
    </row>
    <row r="1780" spans="1:5" x14ac:dyDescent="0.25">
      <c r="A1780" s="91"/>
      <c r="B1780" s="91"/>
      <c r="C1780" s="93"/>
      <c r="D1780" s="91"/>
      <c r="E1780" s="91"/>
    </row>
    <row r="1781" spans="1:5" x14ac:dyDescent="0.25">
      <c r="A1781" s="91"/>
      <c r="B1781" s="91"/>
      <c r="C1781" s="93"/>
      <c r="D1781" s="91"/>
      <c r="E1781" s="91"/>
    </row>
    <row r="1782" spans="1:5" x14ac:dyDescent="0.25">
      <c r="A1782" s="91"/>
      <c r="B1782" s="91"/>
      <c r="C1782" s="93"/>
      <c r="D1782" s="91"/>
      <c r="E1782" s="91"/>
    </row>
    <row r="1783" spans="1:5" x14ac:dyDescent="0.25">
      <c r="A1783" s="91"/>
      <c r="B1783" s="91"/>
      <c r="C1783" s="93"/>
      <c r="D1783" s="91"/>
      <c r="E1783" s="91"/>
    </row>
    <row r="1784" spans="1:5" x14ac:dyDescent="0.25">
      <c r="A1784" s="91"/>
      <c r="B1784" s="91"/>
      <c r="C1784" s="93"/>
      <c r="D1784" s="91"/>
      <c r="E1784" s="91"/>
    </row>
    <row r="1785" spans="1:5" x14ac:dyDescent="0.25">
      <c r="A1785" s="91"/>
      <c r="B1785" s="91"/>
      <c r="C1785" s="93"/>
      <c r="D1785" s="91"/>
      <c r="E1785" s="91"/>
    </row>
    <row r="1786" spans="1:5" x14ac:dyDescent="0.25">
      <c r="A1786" s="91"/>
      <c r="B1786" s="91"/>
      <c r="C1786" s="93"/>
      <c r="D1786" s="91"/>
      <c r="E1786" s="91"/>
    </row>
    <row r="1787" spans="1:5" x14ac:dyDescent="0.25">
      <c r="A1787" s="91"/>
      <c r="B1787" s="91"/>
      <c r="C1787" s="93"/>
      <c r="D1787" s="91"/>
      <c r="E1787" s="91"/>
    </row>
    <row r="1788" spans="1:5" x14ac:dyDescent="0.25">
      <c r="A1788" s="91"/>
      <c r="B1788" s="91"/>
      <c r="C1788" s="93"/>
      <c r="D1788" s="91"/>
      <c r="E1788" s="91"/>
    </row>
    <row r="1789" spans="1:5" x14ac:dyDescent="0.25">
      <c r="A1789" s="91"/>
      <c r="B1789" s="91"/>
      <c r="C1789" s="93"/>
      <c r="D1789" s="91"/>
      <c r="E1789" s="91"/>
    </row>
    <row r="1790" spans="1:5" x14ac:dyDescent="0.25">
      <c r="A1790" s="91"/>
      <c r="B1790" s="91"/>
      <c r="C1790" s="93"/>
      <c r="D1790" s="91"/>
      <c r="E1790" s="91"/>
    </row>
    <row r="1791" spans="1:5" x14ac:dyDescent="0.25">
      <c r="A1791" s="91"/>
      <c r="B1791" s="91"/>
      <c r="C1791" s="93"/>
      <c r="D1791" s="91"/>
      <c r="E1791" s="91"/>
    </row>
    <row r="1792" spans="1:5" x14ac:dyDescent="0.25">
      <c r="A1792" s="91"/>
      <c r="B1792" s="91"/>
      <c r="C1792" s="93"/>
      <c r="D1792" s="91"/>
      <c r="E1792" s="91"/>
    </row>
    <row r="1793" spans="1:5" x14ac:dyDescent="0.25">
      <c r="A1793" s="91"/>
      <c r="B1793" s="91"/>
      <c r="C1793" s="93"/>
      <c r="D1793" s="91"/>
      <c r="E1793" s="91"/>
    </row>
    <row r="1794" spans="1:5" x14ac:dyDescent="0.25">
      <c r="A1794" s="91"/>
      <c r="B1794" s="91"/>
      <c r="C1794" s="93"/>
      <c r="D1794" s="91"/>
      <c r="E1794" s="91"/>
    </row>
    <row r="1795" spans="1:5" x14ac:dyDescent="0.25">
      <c r="A1795" s="91"/>
      <c r="B1795" s="91"/>
      <c r="C1795" s="93"/>
      <c r="D1795" s="91"/>
      <c r="E1795" s="91"/>
    </row>
    <row r="1796" spans="1:5" x14ac:dyDescent="0.25">
      <c r="A1796" s="91"/>
      <c r="B1796" s="91"/>
      <c r="C1796" s="93"/>
      <c r="D1796" s="91"/>
      <c r="E1796" s="91"/>
    </row>
    <row r="1797" spans="1:5" x14ac:dyDescent="0.25">
      <c r="A1797" s="91"/>
      <c r="B1797" s="91"/>
      <c r="C1797" s="93"/>
      <c r="D1797" s="91"/>
      <c r="E1797" s="91"/>
    </row>
    <row r="1798" spans="1:5" x14ac:dyDescent="0.25">
      <c r="A1798" s="91"/>
      <c r="B1798" s="91"/>
      <c r="C1798" s="93"/>
      <c r="D1798" s="91"/>
      <c r="E1798" s="91"/>
    </row>
    <row r="1799" spans="1:5" x14ac:dyDescent="0.25">
      <c r="A1799" s="91"/>
      <c r="B1799" s="91"/>
      <c r="C1799" s="93"/>
      <c r="D1799" s="91"/>
      <c r="E1799" s="91"/>
    </row>
    <row r="1800" spans="1:5" x14ac:dyDescent="0.25">
      <c r="A1800" s="91"/>
      <c r="B1800" s="91"/>
      <c r="C1800" s="93"/>
      <c r="D1800" s="91"/>
      <c r="E1800" s="91"/>
    </row>
    <row r="1801" spans="1:5" x14ac:dyDescent="0.25">
      <c r="A1801" s="91"/>
      <c r="B1801" s="91"/>
      <c r="C1801" s="93"/>
      <c r="D1801" s="91"/>
      <c r="E1801" s="91"/>
    </row>
    <row r="1802" spans="1:5" x14ac:dyDescent="0.25">
      <c r="A1802" s="91"/>
      <c r="B1802" s="91"/>
      <c r="C1802" s="93"/>
      <c r="D1802" s="91"/>
      <c r="E1802" s="91"/>
    </row>
    <row r="1803" spans="1:5" x14ac:dyDescent="0.25">
      <c r="A1803" s="91"/>
      <c r="B1803" s="91"/>
      <c r="C1803" s="93"/>
      <c r="D1803" s="91"/>
      <c r="E1803" s="91"/>
    </row>
    <row r="1804" spans="1:5" x14ac:dyDescent="0.25">
      <c r="A1804" s="92"/>
      <c r="B1804" s="97"/>
      <c r="C1804" s="93"/>
      <c r="D1804" s="92"/>
      <c r="E1804" s="92"/>
    </row>
    <row r="1805" spans="1:5" x14ac:dyDescent="0.25">
      <c r="A1805" s="92"/>
      <c r="B1805" s="97"/>
      <c r="C1805" s="93"/>
      <c r="D1805" s="92"/>
      <c r="E1805" s="92"/>
    </row>
    <row r="1806" spans="1:5" x14ac:dyDescent="0.25">
      <c r="A1806" s="92"/>
      <c r="B1806" s="97"/>
      <c r="C1806" s="93"/>
      <c r="D1806" s="92"/>
      <c r="E1806" s="92"/>
    </row>
    <row r="1807" spans="1:5" x14ac:dyDescent="0.25">
      <c r="A1807" s="92"/>
      <c r="B1807" s="97"/>
      <c r="C1807" s="93"/>
      <c r="D1807" s="92"/>
      <c r="E1807" s="92"/>
    </row>
    <row r="1808" spans="1:5" x14ac:dyDescent="0.25">
      <c r="A1808" s="92"/>
      <c r="B1808" s="97"/>
      <c r="C1808" s="93"/>
      <c r="D1808" s="92"/>
      <c r="E1808" s="92"/>
    </row>
    <row r="1809" spans="1:5" x14ac:dyDescent="0.25">
      <c r="A1809" s="92"/>
      <c r="B1809" s="97"/>
      <c r="C1809" s="93"/>
      <c r="D1809" s="92"/>
      <c r="E1809" s="92"/>
    </row>
    <row r="1810" spans="1:5" x14ac:dyDescent="0.25">
      <c r="A1810" s="92"/>
      <c r="B1810" s="97"/>
      <c r="C1810" s="93"/>
      <c r="D1810" s="92"/>
      <c r="E1810" s="92"/>
    </row>
    <row r="1811" spans="1:5" x14ac:dyDescent="0.25">
      <c r="A1811" s="92"/>
      <c r="B1811" s="97"/>
      <c r="C1811" s="93"/>
      <c r="D1811" s="92"/>
      <c r="E1811" s="92"/>
    </row>
    <row r="1812" spans="1:5" x14ac:dyDescent="0.25">
      <c r="A1812" s="92"/>
      <c r="B1812" s="97"/>
      <c r="C1812" s="93"/>
      <c r="D1812" s="92"/>
      <c r="E1812" s="92"/>
    </row>
    <row r="1813" spans="1:5" x14ac:dyDescent="0.25">
      <c r="A1813" s="92"/>
      <c r="B1813" s="97"/>
      <c r="C1813" s="93"/>
      <c r="D1813" s="92"/>
      <c r="E1813" s="92"/>
    </row>
    <row r="1814" spans="1:5" x14ac:dyDescent="0.25">
      <c r="A1814" s="92"/>
      <c r="B1814" s="97"/>
      <c r="C1814" s="93"/>
      <c r="D1814" s="92"/>
      <c r="E1814" s="92"/>
    </row>
    <row r="1815" spans="1:5" x14ac:dyDescent="0.25">
      <c r="A1815" s="92"/>
      <c r="B1815" s="97"/>
      <c r="C1815" s="93"/>
      <c r="D1815" s="92"/>
      <c r="E1815" s="92"/>
    </row>
    <row r="1816" spans="1:5" x14ac:dyDescent="0.25">
      <c r="A1816" s="92"/>
      <c r="B1816" s="97"/>
      <c r="C1816" s="93"/>
      <c r="D1816" s="92"/>
      <c r="E1816" s="92"/>
    </row>
    <row r="1817" spans="1:5" x14ac:dyDescent="0.25">
      <c r="A1817" s="92"/>
      <c r="B1817" s="97"/>
      <c r="C1817" s="93"/>
      <c r="D1817" s="92"/>
      <c r="E1817" s="92"/>
    </row>
    <row r="1818" spans="1:5" x14ac:dyDescent="0.25">
      <c r="A1818" s="92"/>
      <c r="B1818" s="97"/>
      <c r="C1818" s="93"/>
      <c r="D1818" s="92"/>
      <c r="E1818" s="92"/>
    </row>
    <row r="1819" spans="1:5" x14ac:dyDescent="0.25">
      <c r="A1819" s="92"/>
      <c r="B1819" s="97"/>
      <c r="C1819" s="93"/>
      <c r="D1819" s="92"/>
      <c r="E1819" s="92"/>
    </row>
    <row r="1820" spans="1:5" x14ac:dyDescent="0.25">
      <c r="A1820" s="92"/>
      <c r="B1820" s="97"/>
      <c r="C1820" s="93"/>
      <c r="D1820" s="92"/>
      <c r="E1820" s="92"/>
    </row>
    <row r="1821" spans="1:5" x14ac:dyDescent="0.25">
      <c r="A1821" s="92"/>
      <c r="B1821" s="97"/>
      <c r="C1821" s="93"/>
      <c r="D1821" s="92"/>
      <c r="E1821" s="92"/>
    </row>
    <row r="1822" spans="1:5" x14ac:dyDescent="0.25">
      <c r="A1822" s="92"/>
      <c r="B1822" s="97"/>
      <c r="C1822" s="93"/>
      <c r="D1822" s="92"/>
      <c r="E1822" s="92"/>
    </row>
    <row r="1823" spans="1:5" x14ac:dyDescent="0.25">
      <c r="A1823" s="92"/>
      <c r="B1823" s="97"/>
      <c r="C1823" s="93"/>
      <c r="D1823" s="92"/>
      <c r="E1823" s="92"/>
    </row>
    <row r="1824" spans="1:5" x14ac:dyDescent="0.25">
      <c r="A1824" s="92"/>
      <c r="B1824" s="97"/>
      <c r="C1824" s="93"/>
      <c r="D1824" s="92"/>
      <c r="E1824" s="92"/>
    </row>
    <row r="1825" spans="1:5" x14ac:dyDescent="0.25">
      <c r="A1825" s="92"/>
      <c r="B1825" s="97"/>
      <c r="C1825" s="93"/>
      <c r="D1825" s="92"/>
      <c r="E1825" s="92"/>
    </row>
    <row r="1826" spans="1:5" x14ac:dyDescent="0.25">
      <c r="A1826" s="92"/>
      <c r="B1826" s="97"/>
      <c r="C1826" s="93"/>
      <c r="D1826" s="92"/>
      <c r="E1826" s="92"/>
    </row>
    <row r="1827" spans="1:5" x14ac:dyDescent="0.25">
      <c r="A1827" s="92"/>
      <c r="B1827" s="97"/>
      <c r="C1827" s="93"/>
      <c r="D1827" s="92"/>
      <c r="E1827" s="92"/>
    </row>
    <row r="1828" spans="1:5" x14ac:dyDescent="0.25">
      <c r="A1828" s="92"/>
      <c r="B1828" s="97"/>
      <c r="C1828" s="93"/>
      <c r="D1828" s="92"/>
      <c r="E1828" s="92"/>
    </row>
    <row r="1829" spans="1:5" x14ac:dyDescent="0.25">
      <c r="A1829" s="92"/>
      <c r="B1829" s="97"/>
      <c r="C1829" s="93"/>
      <c r="D1829" s="92"/>
      <c r="E1829" s="92"/>
    </row>
    <row r="1830" spans="1:5" x14ac:dyDescent="0.25">
      <c r="A1830" s="92"/>
      <c r="B1830" s="97"/>
      <c r="C1830" s="93"/>
      <c r="D1830" s="92"/>
      <c r="E1830" s="92"/>
    </row>
    <row r="1831" spans="1:5" x14ac:dyDescent="0.25">
      <c r="A1831" s="92"/>
      <c r="B1831" s="97"/>
      <c r="C1831" s="93"/>
      <c r="D1831" s="92"/>
      <c r="E1831" s="92"/>
    </row>
    <row r="1832" spans="1:5" x14ac:dyDescent="0.25">
      <c r="A1832" s="92"/>
      <c r="B1832" s="97"/>
      <c r="C1832" s="93"/>
      <c r="D1832" s="92"/>
      <c r="E1832" s="92"/>
    </row>
    <row r="1833" spans="1:5" x14ac:dyDescent="0.25">
      <c r="A1833" s="92"/>
      <c r="B1833" s="97"/>
      <c r="C1833" s="93"/>
      <c r="D1833" s="92"/>
      <c r="E1833" s="92"/>
    </row>
    <row r="1834" spans="1:5" x14ac:dyDescent="0.25">
      <c r="A1834" s="92"/>
      <c r="B1834" s="97"/>
      <c r="C1834" s="93"/>
      <c r="D1834" s="92"/>
      <c r="E1834" s="92"/>
    </row>
    <row r="1835" spans="1:5" x14ac:dyDescent="0.25">
      <c r="A1835" s="92"/>
      <c r="B1835" s="97"/>
      <c r="C1835" s="93"/>
      <c r="D1835" s="92"/>
      <c r="E1835" s="92"/>
    </row>
    <row r="1836" spans="1:5" x14ac:dyDescent="0.25">
      <c r="A1836" s="92"/>
      <c r="B1836" s="97"/>
      <c r="C1836" s="93"/>
      <c r="D1836" s="92"/>
      <c r="E1836" s="92"/>
    </row>
    <row r="1837" spans="1:5" x14ac:dyDescent="0.25">
      <c r="A1837" s="92"/>
      <c r="B1837" s="97"/>
      <c r="C1837" s="93"/>
      <c r="D1837" s="92"/>
      <c r="E1837" s="92"/>
    </row>
    <row r="1838" spans="1:5" x14ac:dyDescent="0.25">
      <c r="A1838" s="92"/>
      <c r="B1838" s="97"/>
      <c r="C1838" s="93"/>
      <c r="D1838" s="92"/>
      <c r="E1838" s="92"/>
    </row>
    <row r="1839" spans="1:5" x14ac:dyDescent="0.25">
      <c r="A1839" s="92"/>
      <c r="B1839" s="97"/>
      <c r="C1839" s="93"/>
      <c r="D1839" s="92"/>
      <c r="E1839" s="92"/>
    </row>
    <row r="1840" spans="1:5" x14ac:dyDescent="0.25">
      <c r="A1840" s="92"/>
      <c r="B1840" s="97"/>
      <c r="C1840" s="93"/>
      <c r="D1840" s="92"/>
      <c r="E1840" s="92"/>
    </row>
    <row r="1841" spans="1:5" x14ac:dyDescent="0.25">
      <c r="A1841" s="92"/>
      <c r="B1841" s="97"/>
      <c r="C1841" s="93"/>
      <c r="D1841" s="92"/>
      <c r="E1841" s="92"/>
    </row>
    <row r="1842" spans="1:5" x14ac:dyDescent="0.25">
      <c r="A1842" s="92"/>
      <c r="B1842" s="97"/>
      <c r="C1842" s="93"/>
      <c r="D1842" s="92"/>
      <c r="E1842" s="92"/>
    </row>
    <row r="1843" spans="1:5" x14ac:dyDescent="0.25">
      <c r="A1843" s="92"/>
      <c r="B1843" s="97"/>
      <c r="C1843" s="93"/>
      <c r="D1843" s="92"/>
      <c r="E1843" s="92"/>
    </row>
    <row r="1844" spans="1:5" x14ac:dyDescent="0.25">
      <c r="A1844" s="92"/>
      <c r="B1844" s="97"/>
      <c r="C1844" s="93"/>
      <c r="D1844" s="92"/>
      <c r="E1844" s="92"/>
    </row>
    <row r="1845" spans="1:5" x14ac:dyDescent="0.25">
      <c r="A1845" s="92"/>
      <c r="B1845" s="97"/>
      <c r="C1845" s="93"/>
      <c r="D1845" s="92"/>
      <c r="E1845" s="92"/>
    </row>
    <row r="1846" spans="1:5" x14ac:dyDescent="0.25">
      <c r="A1846" s="92"/>
      <c r="B1846" s="97"/>
      <c r="C1846" s="93"/>
      <c r="D1846" s="92"/>
      <c r="E1846" s="92"/>
    </row>
    <row r="1847" spans="1:5" x14ac:dyDescent="0.25">
      <c r="A1847" s="92"/>
      <c r="B1847" s="97"/>
      <c r="C1847" s="93"/>
      <c r="D1847" s="92"/>
      <c r="E1847" s="92"/>
    </row>
    <row r="1848" spans="1:5" x14ac:dyDescent="0.25">
      <c r="A1848" s="92"/>
      <c r="B1848" s="97"/>
      <c r="C1848" s="93"/>
      <c r="D1848" s="92"/>
      <c r="E1848" s="92"/>
    </row>
    <row r="1849" spans="1:5" x14ac:dyDescent="0.25">
      <c r="A1849" s="92"/>
      <c r="B1849" s="97"/>
      <c r="C1849" s="93"/>
      <c r="D1849" s="92"/>
      <c r="E1849" s="92"/>
    </row>
    <row r="1850" spans="1:5" x14ac:dyDescent="0.25">
      <c r="A1850" s="92"/>
      <c r="B1850" s="97"/>
      <c r="C1850" s="93"/>
      <c r="D1850" s="92"/>
      <c r="E1850" s="92"/>
    </row>
    <row r="1851" spans="1:5" x14ac:dyDescent="0.25">
      <c r="A1851" s="92"/>
      <c r="B1851" s="97"/>
      <c r="C1851" s="93"/>
      <c r="D1851" s="92"/>
      <c r="E1851" s="92"/>
    </row>
    <row r="1852" spans="1:5" x14ac:dyDescent="0.25">
      <c r="A1852" s="92"/>
      <c r="B1852" s="97"/>
      <c r="C1852" s="93"/>
      <c r="D1852" s="92"/>
      <c r="E1852" s="92"/>
    </row>
    <row r="1853" spans="1:5" x14ac:dyDescent="0.25">
      <c r="A1853" s="92"/>
      <c r="B1853" s="97"/>
      <c r="C1853" s="93"/>
      <c r="D1853" s="92"/>
      <c r="E1853" s="92"/>
    </row>
    <row r="1854" spans="1:5" x14ac:dyDescent="0.25">
      <c r="A1854" s="92"/>
      <c r="B1854" s="97"/>
      <c r="C1854" s="93"/>
      <c r="D1854" s="92"/>
      <c r="E1854" s="92"/>
    </row>
    <row r="1855" spans="1:5" x14ac:dyDescent="0.25">
      <c r="A1855" s="92"/>
      <c r="B1855" s="97"/>
      <c r="C1855" s="93"/>
      <c r="D1855" s="92"/>
      <c r="E1855" s="92"/>
    </row>
    <row r="1856" spans="1:5" x14ac:dyDescent="0.25">
      <c r="A1856" s="92"/>
      <c r="B1856" s="97"/>
      <c r="C1856" s="93"/>
      <c r="D1856" s="92"/>
      <c r="E1856" s="92"/>
    </row>
    <row r="1857" spans="1:5" x14ac:dyDescent="0.25">
      <c r="A1857" s="92"/>
      <c r="B1857" s="97"/>
      <c r="C1857" s="93"/>
      <c r="D1857" s="92"/>
      <c r="E1857" s="92"/>
    </row>
    <row r="1858" spans="1:5" x14ac:dyDescent="0.25">
      <c r="A1858" s="92"/>
      <c r="B1858" s="97"/>
      <c r="C1858" s="93"/>
      <c r="D1858" s="92"/>
      <c r="E1858" s="92"/>
    </row>
    <row r="1859" spans="1:5" x14ac:dyDescent="0.25">
      <c r="A1859" s="92"/>
      <c r="B1859" s="97"/>
      <c r="C1859" s="93"/>
      <c r="D1859" s="92"/>
      <c r="E1859" s="92"/>
    </row>
    <row r="1860" spans="1:5" x14ac:dyDescent="0.25">
      <c r="A1860" s="92"/>
      <c r="B1860" s="97"/>
      <c r="C1860" s="93"/>
      <c r="D1860" s="92"/>
      <c r="E1860" s="92"/>
    </row>
    <row r="1861" spans="1:5" x14ac:dyDescent="0.25">
      <c r="A1861" s="92"/>
      <c r="B1861" s="97"/>
      <c r="C1861" s="93"/>
      <c r="D1861" s="92"/>
      <c r="E1861" s="92"/>
    </row>
    <row r="1862" spans="1:5" x14ac:dyDescent="0.25">
      <c r="A1862" s="92"/>
      <c r="B1862" s="97"/>
      <c r="C1862" s="93"/>
      <c r="D1862" s="92"/>
      <c r="E1862" s="92"/>
    </row>
    <row r="1863" spans="1:5" x14ac:dyDescent="0.25">
      <c r="A1863" s="92"/>
      <c r="B1863" s="97"/>
      <c r="C1863" s="93"/>
      <c r="D1863" s="92"/>
      <c r="E1863" s="92"/>
    </row>
    <row r="1864" spans="1:5" x14ac:dyDescent="0.25">
      <c r="A1864" s="92"/>
      <c r="B1864" s="97"/>
      <c r="C1864" s="93"/>
      <c r="D1864" s="92"/>
      <c r="E1864" s="92"/>
    </row>
    <row r="1865" spans="1:5" x14ac:dyDescent="0.25">
      <c r="A1865" s="92"/>
      <c r="B1865" s="97"/>
      <c r="C1865" s="93"/>
      <c r="D1865" s="92"/>
      <c r="E1865" s="92"/>
    </row>
    <row r="1866" spans="1:5" x14ac:dyDescent="0.25">
      <c r="A1866" s="92"/>
      <c r="B1866" s="97"/>
      <c r="C1866" s="93"/>
      <c r="D1866" s="92"/>
      <c r="E1866" s="92"/>
    </row>
    <row r="1867" spans="1:5" x14ac:dyDescent="0.25">
      <c r="A1867" s="92"/>
      <c r="B1867" s="97"/>
      <c r="C1867" s="93"/>
      <c r="D1867" s="92"/>
      <c r="E1867" s="92"/>
    </row>
    <row r="1868" spans="1:5" x14ac:dyDescent="0.25">
      <c r="A1868" s="92"/>
      <c r="B1868" s="97"/>
      <c r="C1868" s="93"/>
      <c r="D1868" s="92"/>
      <c r="E1868" s="92"/>
    </row>
    <row r="1869" spans="1:5" x14ac:dyDescent="0.25">
      <c r="A1869" s="92"/>
      <c r="B1869" s="97"/>
      <c r="C1869" s="93"/>
      <c r="D1869" s="92"/>
      <c r="E1869" s="92"/>
    </row>
    <row r="1870" spans="1:5" x14ac:dyDescent="0.25">
      <c r="A1870" s="92"/>
      <c r="B1870" s="97"/>
      <c r="C1870" s="93"/>
      <c r="D1870" s="92"/>
      <c r="E1870" s="92"/>
    </row>
    <row r="1871" spans="1:5" x14ac:dyDescent="0.25">
      <c r="A1871" s="92"/>
      <c r="B1871" s="97"/>
      <c r="C1871" s="93"/>
      <c r="D1871" s="92"/>
      <c r="E1871" s="92"/>
    </row>
    <row r="1872" spans="1:5" x14ac:dyDescent="0.25">
      <c r="A1872" s="92"/>
      <c r="B1872" s="97"/>
      <c r="C1872" s="93"/>
      <c r="D1872" s="92"/>
      <c r="E1872" s="92"/>
    </row>
    <row r="1873" spans="1:5" x14ac:dyDescent="0.25">
      <c r="A1873" s="92"/>
      <c r="B1873" s="97"/>
      <c r="C1873" s="93"/>
      <c r="D1873" s="92"/>
      <c r="E1873" s="92"/>
    </row>
    <row r="1874" spans="1:5" x14ac:dyDescent="0.25">
      <c r="A1874" s="92"/>
      <c r="B1874" s="97"/>
      <c r="C1874" s="93"/>
      <c r="D1874" s="92"/>
      <c r="E1874" s="92"/>
    </row>
    <row r="1875" spans="1:5" x14ac:dyDescent="0.25">
      <c r="A1875" s="92"/>
      <c r="B1875" s="97"/>
      <c r="C1875" s="93"/>
      <c r="D1875" s="92"/>
      <c r="E1875" s="92"/>
    </row>
    <row r="1876" spans="1:5" x14ac:dyDescent="0.25">
      <c r="A1876" s="92"/>
      <c r="B1876" s="97"/>
      <c r="C1876" s="93"/>
      <c r="D1876" s="92"/>
      <c r="E1876" s="92"/>
    </row>
    <row r="1877" spans="1:5" x14ac:dyDescent="0.25">
      <c r="A1877" s="92"/>
      <c r="B1877" s="97"/>
      <c r="C1877" s="93"/>
      <c r="D1877" s="92"/>
      <c r="E1877" s="92"/>
    </row>
    <row r="1878" spans="1:5" x14ac:dyDescent="0.25">
      <c r="A1878" s="92"/>
      <c r="B1878" s="97"/>
      <c r="C1878" s="93"/>
      <c r="D1878" s="92"/>
      <c r="E1878" s="92"/>
    </row>
    <row r="1879" spans="1:5" x14ac:dyDescent="0.25">
      <c r="A1879" s="92"/>
      <c r="B1879" s="97"/>
      <c r="C1879" s="93"/>
      <c r="D1879" s="92"/>
      <c r="E1879" s="92"/>
    </row>
    <row r="1880" spans="1:5" x14ac:dyDescent="0.25">
      <c r="A1880" s="92"/>
      <c r="B1880" s="97"/>
      <c r="C1880" s="93"/>
      <c r="D1880" s="92"/>
      <c r="E1880" s="92"/>
    </row>
    <row r="1881" spans="1:5" x14ac:dyDescent="0.25">
      <c r="A1881" s="92"/>
      <c r="B1881" s="97"/>
      <c r="C1881" s="93"/>
      <c r="D1881" s="92"/>
      <c r="E1881" s="92"/>
    </row>
    <row r="1882" spans="1:5" x14ac:dyDescent="0.25">
      <c r="A1882" s="92"/>
      <c r="B1882" s="97"/>
      <c r="C1882" s="93"/>
      <c r="D1882" s="92"/>
      <c r="E1882" s="92"/>
    </row>
    <row r="1883" spans="1:5" x14ac:dyDescent="0.25">
      <c r="A1883" s="92"/>
      <c r="B1883" s="97"/>
      <c r="C1883" s="93"/>
      <c r="D1883" s="92"/>
      <c r="E1883" s="92"/>
    </row>
    <row r="1884" spans="1:5" x14ac:dyDescent="0.25">
      <c r="A1884" s="92"/>
      <c r="B1884" s="97"/>
      <c r="C1884" s="93"/>
      <c r="D1884" s="92"/>
      <c r="E1884" s="92"/>
    </row>
    <row r="1885" spans="1:5" x14ac:dyDescent="0.25">
      <c r="A1885" s="92"/>
      <c r="B1885" s="97"/>
      <c r="C1885" s="93"/>
      <c r="D1885" s="92"/>
      <c r="E1885" s="92"/>
    </row>
    <row r="1886" spans="1:5" x14ac:dyDescent="0.25">
      <c r="A1886" s="92"/>
      <c r="B1886" s="97"/>
      <c r="C1886" s="93"/>
      <c r="D1886" s="92"/>
      <c r="E1886" s="92"/>
    </row>
    <row r="1887" spans="1:5" x14ac:dyDescent="0.25">
      <c r="A1887" s="92"/>
      <c r="B1887" s="97"/>
      <c r="C1887" s="93"/>
      <c r="D1887" s="92"/>
      <c r="E1887" s="92"/>
    </row>
    <row r="1888" spans="1:5" x14ac:dyDescent="0.25">
      <c r="A1888" s="92"/>
      <c r="B1888" s="97"/>
      <c r="C1888" s="93"/>
      <c r="D1888" s="92"/>
      <c r="E1888" s="92"/>
    </row>
    <row r="1889" spans="1:5" x14ac:dyDescent="0.25">
      <c r="A1889" s="92"/>
      <c r="B1889" s="97"/>
      <c r="C1889" s="93"/>
      <c r="D1889" s="92"/>
      <c r="E1889" s="92"/>
    </row>
    <row r="1890" spans="1:5" x14ac:dyDescent="0.25">
      <c r="A1890" s="92"/>
      <c r="B1890" s="97"/>
      <c r="C1890" s="93"/>
      <c r="D1890" s="92"/>
      <c r="E1890" s="92"/>
    </row>
    <row r="1891" spans="1:5" x14ac:dyDescent="0.25">
      <c r="A1891" s="92"/>
      <c r="B1891" s="97"/>
      <c r="C1891" s="93"/>
      <c r="D1891" s="92"/>
      <c r="E1891" s="92"/>
    </row>
    <row r="1892" spans="1:5" x14ac:dyDescent="0.25">
      <c r="A1892" s="92"/>
      <c r="B1892" s="97"/>
      <c r="C1892" s="93"/>
      <c r="D1892" s="92"/>
      <c r="E1892" s="92"/>
    </row>
    <row r="1893" spans="1:5" x14ac:dyDescent="0.25">
      <c r="A1893" s="92"/>
      <c r="B1893" s="97"/>
      <c r="C1893" s="93"/>
      <c r="D1893" s="92"/>
      <c r="E1893" s="92"/>
    </row>
    <row r="1894" spans="1:5" x14ac:dyDescent="0.25">
      <c r="A1894" s="92"/>
      <c r="B1894" s="97"/>
      <c r="C1894" s="93"/>
      <c r="D1894" s="92"/>
      <c r="E1894" s="92"/>
    </row>
    <row r="1895" spans="1:5" x14ac:dyDescent="0.25">
      <c r="A1895" s="92"/>
      <c r="B1895" s="97"/>
      <c r="C1895" s="93"/>
      <c r="D1895" s="92"/>
      <c r="E1895" s="92"/>
    </row>
    <row r="1896" spans="1:5" x14ac:dyDescent="0.25">
      <c r="A1896" s="92"/>
      <c r="B1896" s="97"/>
      <c r="C1896" s="93"/>
      <c r="D1896" s="92"/>
      <c r="E1896" s="92"/>
    </row>
    <row r="1897" spans="1:5" x14ac:dyDescent="0.25">
      <c r="A1897" s="92"/>
      <c r="B1897" s="97"/>
      <c r="C1897" s="93"/>
      <c r="D1897" s="92"/>
      <c r="E1897" s="92"/>
    </row>
    <row r="1898" spans="1:5" x14ac:dyDescent="0.25">
      <c r="A1898" s="92"/>
      <c r="B1898" s="97"/>
      <c r="C1898" s="93"/>
      <c r="D1898" s="92"/>
      <c r="E1898" s="92"/>
    </row>
    <row r="1899" spans="1:5" x14ac:dyDescent="0.25">
      <c r="A1899" s="92"/>
      <c r="B1899" s="97"/>
      <c r="C1899" s="93"/>
      <c r="D1899" s="92"/>
      <c r="E1899" s="92"/>
    </row>
    <row r="1900" spans="1:5" x14ac:dyDescent="0.25">
      <c r="A1900" s="92"/>
      <c r="B1900" s="97"/>
      <c r="C1900" s="93"/>
      <c r="D1900" s="92"/>
      <c r="E1900" s="92"/>
    </row>
    <row r="1901" spans="1:5" x14ac:dyDescent="0.25">
      <c r="A1901" s="92"/>
      <c r="B1901" s="97"/>
      <c r="C1901" s="93"/>
      <c r="D1901" s="92"/>
      <c r="E1901" s="92"/>
    </row>
    <row r="1902" spans="1:5" x14ac:dyDescent="0.25">
      <c r="A1902" s="92"/>
      <c r="B1902" s="97"/>
      <c r="C1902" s="93"/>
      <c r="D1902" s="92"/>
      <c r="E1902" s="92"/>
    </row>
    <row r="1903" spans="1:5" x14ac:dyDescent="0.25">
      <c r="A1903" s="92"/>
      <c r="B1903" s="97"/>
      <c r="C1903" s="93"/>
      <c r="D1903" s="92"/>
      <c r="E1903" s="92"/>
    </row>
    <row r="1904" spans="1:5" x14ac:dyDescent="0.25">
      <c r="A1904" s="92"/>
      <c r="B1904" s="97"/>
      <c r="C1904" s="93"/>
      <c r="D1904" s="92"/>
      <c r="E1904" s="92"/>
    </row>
    <row r="1905" spans="1:5" x14ac:dyDescent="0.25">
      <c r="A1905" s="92"/>
      <c r="B1905" s="97"/>
      <c r="C1905" s="93"/>
      <c r="D1905" s="92"/>
      <c r="E1905" s="92"/>
    </row>
    <row r="1906" spans="1:5" x14ac:dyDescent="0.25">
      <c r="A1906" s="92"/>
      <c r="B1906" s="97"/>
      <c r="C1906" s="93"/>
      <c r="D1906" s="92"/>
      <c r="E1906" s="92"/>
    </row>
    <row r="1907" spans="1:5" x14ac:dyDescent="0.25">
      <c r="A1907" s="92"/>
      <c r="B1907" s="97"/>
      <c r="C1907" s="93"/>
      <c r="D1907" s="92"/>
      <c r="E1907" s="92"/>
    </row>
    <row r="1908" spans="1:5" x14ac:dyDescent="0.25">
      <c r="A1908" s="92"/>
      <c r="B1908" s="97"/>
      <c r="C1908" s="93"/>
      <c r="D1908" s="92"/>
      <c r="E1908" s="92"/>
    </row>
    <row r="1909" spans="1:5" x14ac:dyDescent="0.25">
      <c r="A1909" s="92"/>
      <c r="B1909" s="97"/>
      <c r="C1909" s="93"/>
      <c r="D1909" s="92"/>
      <c r="E1909" s="92"/>
    </row>
    <row r="1910" spans="1:5" x14ac:dyDescent="0.25">
      <c r="A1910" s="92"/>
      <c r="B1910" s="97"/>
      <c r="C1910" s="93"/>
      <c r="D1910" s="92"/>
      <c r="E1910" s="92"/>
    </row>
    <row r="1911" spans="1:5" x14ac:dyDescent="0.25">
      <c r="A1911" s="92"/>
      <c r="B1911" s="97"/>
      <c r="C1911" s="93"/>
      <c r="D1911" s="92"/>
      <c r="E1911" s="92"/>
    </row>
    <row r="1912" spans="1:5" x14ac:dyDescent="0.25">
      <c r="A1912" s="92"/>
      <c r="B1912" s="97"/>
      <c r="C1912" s="93"/>
      <c r="D1912" s="92"/>
      <c r="E1912" s="92"/>
    </row>
    <row r="1913" spans="1:5" x14ac:dyDescent="0.25">
      <c r="A1913" s="92"/>
      <c r="B1913" s="97"/>
      <c r="C1913" s="93"/>
      <c r="D1913" s="92"/>
      <c r="E1913" s="92"/>
    </row>
    <row r="1914" spans="1:5" x14ac:dyDescent="0.25">
      <c r="A1914" s="92"/>
      <c r="B1914" s="97"/>
      <c r="C1914" s="93"/>
      <c r="D1914" s="92"/>
      <c r="E1914" s="92"/>
    </row>
    <row r="1915" spans="1:5" x14ac:dyDescent="0.25">
      <c r="A1915" s="92"/>
      <c r="B1915" s="97"/>
      <c r="C1915" s="93"/>
      <c r="D1915" s="92"/>
      <c r="E1915" s="92"/>
    </row>
    <row r="1916" spans="1:5" x14ac:dyDescent="0.25">
      <c r="A1916" s="92"/>
      <c r="B1916" s="97"/>
      <c r="C1916" s="93"/>
      <c r="D1916" s="92"/>
      <c r="E1916" s="92"/>
    </row>
    <row r="1917" spans="1:5" x14ac:dyDescent="0.25">
      <c r="A1917" s="92"/>
      <c r="B1917" s="97"/>
      <c r="C1917" s="93"/>
      <c r="D1917" s="92"/>
      <c r="E1917" s="92"/>
    </row>
    <row r="1918" spans="1:5" x14ac:dyDescent="0.25">
      <c r="A1918" s="92"/>
      <c r="B1918" s="97"/>
      <c r="C1918" s="93"/>
      <c r="D1918" s="92"/>
      <c r="E1918" s="92"/>
    </row>
    <row r="1919" spans="1:5" x14ac:dyDescent="0.25">
      <c r="A1919" s="92"/>
      <c r="B1919" s="97"/>
      <c r="C1919" s="93"/>
      <c r="D1919" s="92"/>
      <c r="E1919" s="92"/>
    </row>
    <row r="1920" spans="1:5" x14ac:dyDescent="0.25">
      <c r="A1920" s="92"/>
      <c r="B1920" s="97"/>
      <c r="C1920" s="93"/>
      <c r="D1920" s="92"/>
      <c r="E1920" s="92"/>
    </row>
    <row r="1921" spans="1:5" x14ac:dyDescent="0.25">
      <c r="A1921" s="92"/>
      <c r="B1921" s="97"/>
      <c r="C1921" s="93"/>
      <c r="D1921" s="92"/>
      <c r="E1921" s="92"/>
    </row>
    <row r="1922" spans="1:5" x14ac:dyDescent="0.25">
      <c r="A1922" s="92"/>
      <c r="B1922" s="97"/>
      <c r="C1922" s="93"/>
      <c r="D1922" s="92"/>
      <c r="E1922" s="92"/>
    </row>
    <row r="1923" spans="1:5" x14ac:dyDescent="0.25">
      <c r="A1923" s="92"/>
      <c r="B1923" s="97"/>
      <c r="C1923" s="93"/>
      <c r="D1923" s="92"/>
      <c r="E1923" s="92"/>
    </row>
    <row r="1924" spans="1:5" x14ac:dyDescent="0.25">
      <c r="A1924" s="92"/>
      <c r="B1924" s="97"/>
      <c r="C1924" s="93"/>
      <c r="D1924" s="92"/>
      <c r="E1924" s="92"/>
    </row>
    <row r="1925" spans="1:5" x14ac:dyDescent="0.25">
      <c r="A1925" s="92"/>
      <c r="B1925" s="97"/>
      <c r="C1925" s="93"/>
      <c r="D1925" s="92"/>
      <c r="E1925" s="92"/>
    </row>
    <row r="1926" spans="1:5" x14ac:dyDescent="0.25">
      <c r="A1926" s="92"/>
      <c r="B1926" s="97"/>
      <c r="C1926" s="93"/>
      <c r="D1926" s="92"/>
      <c r="E1926" s="92"/>
    </row>
    <row r="1927" spans="1:5" x14ac:dyDescent="0.25">
      <c r="A1927" s="92"/>
      <c r="B1927" s="97"/>
      <c r="C1927" s="93"/>
      <c r="D1927" s="92"/>
      <c r="E1927" s="92"/>
    </row>
    <row r="1928" spans="1:5" x14ac:dyDescent="0.25">
      <c r="A1928" s="92"/>
      <c r="B1928" s="97"/>
      <c r="C1928" s="93"/>
      <c r="D1928" s="92"/>
      <c r="E1928" s="92"/>
    </row>
    <row r="1929" spans="1:5" x14ac:dyDescent="0.25">
      <c r="A1929" s="92"/>
      <c r="B1929" s="97"/>
      <c r="C1929" s="93"/>
      <c r="D1929" s="92"/>
      <c r="E1929" s="92"/>
    </row>
    <row r="1930" spans="1:5" x14ac:dyDescent="0.25">
      <c r="A1930" s="92"/>
      <c r="B1930" s="97"/>
      <c r="C1930" s="93"/>
      <c r="D1930" s="92"/>
      <c r="E1930" s="92"/>
    </row>
    <row r="1931" spans="1:5" x14ac:dyDescent="0.25">
      <c r="A1931" s="92"/>
      <c r="B1931" s="97"/>
      <c r="C1931" s="93"/>
      <c r="D1931" s="92"/>
      <c r="E1931" s="92"/>
    </row>
    <row r="1932" spans="1:5" x14ac:dyDescent="0.25">
      <c r="A1932" s="92"/>
      <c r="B1932" s="97"/>
      <c r="C1932" s="93"/>
      <c r="D1932" s="92"/>
      <c r="E1932" s="92"/>
    </row>
    <row r="1933" spans="1:5" x14ac:dyDescent="0.25">
      <c r="A1933" s="92"/>
      <c r="B1933" s="97"/>
      <c r="C1933" s="93"/>
      <c r="D1933" s="92"/>
      <c r="E1933" s="92"/>
    </row>
    <row r="1934" spans="1:5" x14ac:dyDescent="0.25">
      <c r="A1934" s="92"/>
      <c r="B1934" s="97"/>
      <c r="C1934" s="93"/>
      <c r="D1934" s="92"/>
      <c r="E1934" s="92"/>
    </row>
    <row r="1935" spans="1:5" x14ac:dyDescent="0.25">
      <c r="A1935" s="92"/>
      <c r="B1935" s="97"/>
      <c r="C1935" s="93"/>
      <c r="D1935" s="92"/>
      <c r="E1935" s="92"/>
    </row>
    <row r="1936" spans="1:5" x14ac:dyDescent="0.25">
      <c r="A1936" s="92"/>
      <c r="B1936" s="97"/>
      <c r="C1936" s="93"/>
      <c r="D1936" s="92"/>
      <c r="E1936" s="92"/>
    </row>
    <row r="1937" spans="1:5" x14ac:dyDescent="0.25">
      <c r="A1937" s="92"/>
      <c r="B1937" s="97"/>
      <c r="C1937" s="93"/>
      <c r="D1937" s="92"/>
      <c r="E1937" s="92"/>
    </row>
    <row r="1938" spans="1:5" x14ac:dyDescent="0.25">
      <c r="A1938" s="92"/>
      <c r="B1938" s="97"/>
      <c r="C1938" s="93"/>
      <c r="D1938" s="92"/>
      <c r="E1938" s="92"/>
    </row>
    <row r="1939" spans="1:5" x14ac:dyDescent="0.25">
      <c r="A1939" s="92"/>
      <c r="B1939" s="97"/>
      <c r="C1939" s="93"/>
      <c r="D1939" s="92"/>
      <c r="E1939" s="92"/>
    </row>
    <row r="1940" spans="1:5" x14ac:dyDescent="0.25">
      <c r="A1940" s="92"/>
      <c r="B1940" s="97"/>
      <c r="C1940" s="93"/>
      <c r="D1940" s="92"/>
      <c r="E1940" s="92"/>
    </row>
    <row r="1941" spans="1:5" x14ac:dyDescent="0.25">
      <c r="A1941" s="92"/>
      <c r="B1941" s="97"/>
      <c r="C1941" s="93"/>
      <c r="D1941" s="92"/>
      <c r="E1941" s="92"/>
    </row>
    <row r="1942" spans="1:5" x14ac:dyDescent="0.25">
      <c r="A1942" s="92"/>
      <c r="B1942" s="97"/>
      <c r="C1942" s="93"/>
      <c r="D1942" s="92"/>
      <c r="E1942" s="92"/>
    </row>
    <row r="1943" spans="1:5" x14ac:dyDescent="0.25">
      <c r="A1943" s="92"/>
      <c r="B1943" s="97"/>
      <c r="C1943" s="93"/>
      <c r="D1943" s="92"/>
      <c r="E1943" s="92"/>
    </row>
    <row r="1944" spans="1:5" x14ac:dyDescent="0.25">
      <c r="A1944" s="92"/>
      <c r="B1944" s="97"/>
      <c r="C1944" s="93"/>
      <c r="D1944" s="92"/>
      <c r="E1944" s="92"/>
    </row>
    <row r="1945" spans="1:5" x14ac:dyDescent="0.25">
      <c r="A1945" s="92"/>
      <c r="B1945" s="97"/>
      <c r="C1945" s="93"/>
      <c r="D1945" s="92"/>
      <c r="E1945" s="92"/>
    </row>
    <row r="1946" spans="1:5" x14ac:dyDescent="0.25">
      <c r="A1946" s="92"/>
      <c r="B1946" s="97"/>
      <c r="C1946" s="93"/>
      <c r="D1946" s="92"/>
      <c r="E1946" s="92"/>
    </row>
    <row r="1947" spans="1:5" x14ac:dyDescent="0.25">
      <c r="A1947" s="92"/>
      <c r="B1947" s="97"/>
      <c r="C1947" s="93"/>
      <c r="D1947" s="92"/>
      <c r="E1947" s="92"/>
    </row>
    <row r="1948" spans="1:5" x14ac:dyDescent="0.25">
      <c r="A1948" s="92"/>
      <c r="B1948" s="97"/>
      <c r="C1948" s="93"/>
      <c r="D1948" s="92"/>
      <c r="E1948" s="92"/>
    </row>
    <row r="1949" spans="1:5" x14ac:dyDescent="0.25">
      <c r="A1949" s="92"/>
      <c r="B1949" s="97"/>
      <c r="C1949" s="93"/>
      <c r="D1949" s="92"/>
      <c r="E1949" s="92"/>
    </row>
    <row r="1950" spans="1:5" x14ac:dyDescent="0.25">
      <c r="A1950" s="92"/>
      <c r="B1950" s="97"/>
      <c r="C1950" s="93"/>
      <c r="D1950" s="92"/>
      <c r="E1950" s="92"/>
    </row>
    <row r="1951" spans="1:5" x14ac:dyDescent="0.25">
      <c r="A1951" s="92"/>
      <c r="B1951" s="97"/>
      <c r="C1951" s="93"/>
      <c r="D1951" s="92"/>
      <c r="E1951" s="92"/>
    </row>
    <row r="1952" spans="1:5" x14ac:dyDescent="0.25">
      <c r="A1952" s="92"/>
      <c r="B1952" s="97"/>
      <c r="C1952" s="93"/>
      <c r="D1952" s="92"/>
      <c r="E1952" s="92"/>
    </row>
    <row r="1953" spans="1:5" x14ac:dyDescent="0.25">
      <c r="A1953" s="92"/>
      <c r="B1953" s="97"/>
      <c r="C1953" s="93"/>
      <c r="D1953" s="92"/>
      <c r="E1953" s="92"/>
    </row>
    <row r="1954" spans="1:5" x14ac:dyDescent="0.25">
      <c r="A1954" s="92"/>
      <c r="B1954" s="97"/>
      <c r="C1954" s="93"/>
      <c r="D1954" s="92"/>
      <c r="E1954" s="92"/>
    </row>
    <row r="1955" spans="1:5" x14ac:dyDescent="0.25">
      <c r="A1955" s="92"/>
      <c r="B1955" s="97"/>
      <c r="C1955" s="93"/>
      <c r="D1955" s="92"/>
      <c r="E1955" s="92"/>
    </row>
    <row r="1956" spans="1:5" x14ac:dyDescent="0.25">
      <c r="A1956" s="92"/>
      <c r="B1956" s="97"/>
      <c r="C1956" s="93"/>
      <c r="D1956" s="92"/>
      <c r="E1956" s="92"/>
    </row>
    <row r="1957" spans="1:5" x14ac:dyDescent="0.25">
      <c r="A1957" s="92"/>
      <c r="B1957" s="97"/>
      <c r="C1957" s="93"/>
      <c r="D1957" s="92"/>
      <c r="E1957" s="92"/>
    </row>
    <row r="1958" spans="1:5" x14ac:dyDescent="0.25">
      <c r="A1958" s="92"/>
      <c r="B1958" s="97"/>
      <c r="C1958" s="93"/>
      <c r="D1958" s="92"/>
      <c r="E1958" s="92"/>
    </row>
    <row r="1959" spans="1:5" x14ac:dyDescent="0.25">
      <c r="A1959" s="92"/>
      <c r="B1959" s="97"/>
      <c r="C1959" s="93"/>
      <c r="D1959" s="92"/>
      <c r="E1959" s="92"/>
    </row>
    <row r="1960" spans="1:5" x14ac:dyDescent="0.25">
      <c r="A1960" s="92"/>
      <c r="B1960" s="97"/>
      <c r="C1960" s="93"/>
      <c r="D1960" s="92"/>
      <c r="E1960" s="92"/>
    </row>
    <row r="1961" spans="1:5" x14ac:dyDescent="0.25">
      <c r="A1961" s="92"/>
      <c r="B1961" s="97"/>
      <c r="C1961" s="93"/>
      <c r="D1961" s="92"/>
      <c r="E1961" s="92"/>
    </row>
    <row r="1962" spans="1:5" x14ac:dyDescent="0.25">
      <c r="A1962" s="92"/>
      <c r="B1962" s="97"/>
      <c r="C1962" s="93"/>
      <c r="D1962" s="92"/>
      <c r="E1962" s="92"/>
    </row>
    <row r="1963" spans="1:5" x14ac:dyDescent="0.25">
      <c r="A1963" s="92"/>
      <c r="B1963" s="97"/>
      <c r="C1963" s="93"/>
      <c r="D1963" s="92"/>
      <c r="E1963" s="92"/>
    </row>
    <row r="1964" spans="1:5" x14ac:dyDescent="0.25">
      <c r="A1964" s="92"/>
      <c r="B1964" s="97"/>
      <c r="C1964" s="93"/>
      <c r="D1964" s="92"/>
      <c r="E1964" s="92"/>
    </row>
    <row r="1965" spans="1:5" x14ac:dyDescent="0.25">
      <c r="A1965" s="92"/>
      <c r="B1965" s="97"/>
      <c r="C1965" s="93"/>
      <c r="D1965" s="92"/>
      <c r="E1965" s="92"/>
    </row>
    <row r="1966" spans="1:5" x14ac:dyDescent="0.25">
      <c r="A1966" s="92"/>
      <c r="B1966" s="97"/>
      <c r="C1966" s="93"/>
      <c r="D1966" s="92"/>
      <c r="E1966" s="92"/>
    </row>
    <row r="1967" spans="1:5" x14ac:dyDescent="0.25">
      <c r="A1967" s="92"/>
      <c r="B1967" s="97"/>
      <c r="C1967" s="93"/>
      <c r="D1967" s="92"/>
      <c r="E1967" s="92"/>
    </row>
    <row r="1968" spans="1:5" x14ac:dyDescent="0.25">
      <c r="A1968" s="92"/>
      <c r="B1968" s="97"/>
      <c r="C1968" s="93"/>
      <c r="D1968" s="92"/>
      <c r="E1968" s="92"/>
    </row>
    <row r="1969" spans="1:5" x14ac:dyDescent="0.25">
      <c r="A1969" s="92"/>
      <c r="B1969" s="97"/>
      <c r="C1969" s="93"/>
      <c r="D1969" s="92"/>
      <c r="E1969" s="92"/>
    </row>
    <row r="1970" spans="1:5" x14ac:dyDescent="0.25">
      <c r="A1970" s="92"/>
      <c r="B1970" s="97"/>
      <c r="C1970" s="93"/>
      <c r="D1970" s="92"/>
      <c r="E1970" s="92"/>
    </row>
    <row r="1971" spans="1:5" x14ac:dyDescent="0.25">
      <c r="A1971" s="92"/>
      <c r="B1971" s="97"/>
      <c r="C1971" s="93"/>
      <c r="D1971" s="92"/>
      <c r="E1971" s="92"/>
    </row>
    <row r="1972" spans="1:5" x14ac:dyDescent="0.25">
      <c r="A1972" s="92"/>
      <c r="B1972" s="97"/>
      <c r="C1972" s="93"/>
      <c r="D1972" s="92"/>
      <c r="E1972" s="92"/>
    </row>
    <row r="1973" spans="1:5" x14ac:dyDescent="0.25">
      <c r="A1973" s="92"/>
      <c r="B1973" s="97"/>
      <c r="C1973" s="93"/>
      <c r="D1973" s="92"/>
      <c r="E1973" s="92"/>
    </row>
    <row r="1974" spans="1:5" x14ac:dyDescent="0.25">
      <c r="A1974" s="92"/>
      <c r="B1974" s="97"/>
      <c r="C1974" s="93"/>
      <c r="D1974" s="92"/>
      <c r="E1974" s="92"/>
    </row>
    <row r="1975" spans="1:5" x14ac:dyDescent="0.25">
      <c r="A1975" s="92"/>
      <c r="B1975" s="97"/>
      <c r="C1975" s="93"/>
      <c r="D1975" s="92"/>
      <c r="E1975" s="92"/>
    </row>
    <row r="1976" spans="1:5" x14ac:dyDescent="0.25">
      <c r="A1976" s="92"/>
      <c r="B1976" s="97"/>
      <c r="C1976" s="93"/>
      <c r="D1976" s="92"/>
      <c r="E1976" s="92"/>
    </row>
    <row r="1977" spans="1:5" x14ac:dyDescent="0.25">
      <c r="A1977" s="92"/>
      <c r="B1977" s="97"/>
      <c r="C1977" s="93"/>
      <c r="D1977" s="92"/>
      <c r="E1977" s="92"/>
    </row>
    <row r="1978" spans="1:5" x14ac:dyDescent="0.25">
      <c r="A1978" s="92"/>
      <c r="B1978" s="97"/>
      <c r="C1978" s="93"/>
      <c r="D1978" s="92"/>
      <c r="E1978" s="92"/>
    </row>
    <row r="1979" spans="1:5" x14ac:dyDescent="0.25">
      <c r="A1979" s="92"/>
      <c r="B1979" s="97"/>
      <c r="C1979" s="93"/>
      <c r="D1979" s="92"/>
      <c r="E1979" s="92"/>
    </row>
    <row r="1980" spans="1:5" x14ac:dyDescent="0.25">
      <c r="A1980" s="92"/>
      <c r="B1980" s="97"/>
      <c r="C1980" s="93"/>
      <c r="D1980" s="92"/>
      <c r="E1980" s="92"/>
    </row>
    <row r="1981" spans="1:5" x14ac:dyDescent="0.25">
      <c r="A1981" s="92"/>
      <c r="B1981" s="97"/>
      <c r="C1981" s="93"/>
      <c r="D1981" s="92"/>
      <c r="E1981" s="92"/>
    </row>
    <row r="1982" spans="1:5" x14ac:dyDescent="0.25">
      <c r="A1982" s="92"/>
      <c r="B1982" s="97"/>
      <c r="C1982" s="93"/>
      <c r="D1982" s="92"/>
      <c r="E1982" s="92"/>
    </row>
    <row r="1983" spans="1:5" x14ac:dyDescent="0.25">
      <c r="A1983" s="92"/>
      <c r="B1983" s="97"/>
      <c r="C1983" s="93"/>
      <c r="D1983" s="92"/>
      <c r="E1983" s="92"/>
    </row>
    <row r="1984" spans="1:5" x14ac:dyDescent="0.25">
      <c r="A1984" s="92"/>
      <c r="B1984" s="97"/>
      <c r="C1984" s="93"/>
      <c r="D1984" s="92"/>
      <c r="E1984" s="92"/>
    </row>
    <row r="1985" spans="1:5" x14ac:dyDescent="0.25">
      <c r="A1985" s="92"/>
      <c r="B1985" s="97"/>
      <c r="C1985" s="93"/>
      <c r="D1985" s="92"/>
      <c r="E1985" s="92"/>
    </row>
    <row r="1986" spans="1:5" x14ac:dyDescent="0.25">
      <c r="A1986" s="92"/>
      <c r="B1986" s="97"/>
      <c r="C1986" s="93"/>
      <c r="D1986" s="92"/>
      <c r="E1986" s="92"/>
    </row>
    <row r="1987" spans="1:5" x14ac:dyDescent="0.25">
      <c r="A1987" s="92"/>
      <c r="B1987" s="97"/>
      <c r="C1987" s="93"/>
      <c r="D1987" s="92"/>
      <c r="E1987" s="92"/>
    </row>
    <row r="1988" spans="1:5" x14ac:dyDescent="0.25">
      <c r="A1988" s="92"/>
      <c r="B1988" s="97"/>
      <c r="C1988" s="93"/>
      <c r="D1988" s="92"/>
      <c r="E1988" s="92"/>
    </row>
    <row r="1989" spans="1:5" x14ac:dyDescent="0.25">
      <c r="A1989" s="92"/>
      <c r="B1989" s="97"/>
      <c r="C1989" s="93"/>
      <c r="D1989" s="92"/>
      <c r="E1989" s="92"/>
    </row>
    <row r="1990" spans="1:5" x14ac:dyDescent="0.25">
      <c r="A1990" s="92"/>
      <c r="B1990" s="97"/>
      <c r="C1990" s="93"/>
      <c r="D1990" s="92"/>
      <c r="E1990" s="92"/>
    </row>
    <row r="1991" spans="1:5" x14ac:dyDescent="0.25">
      <c r="A1991" s="92"/>
      <c r="B1991" s="97"/>
      <c r="C1991" s="93"/>
      <c r="D1991" s="92"/>
      <c r="E1991" s="92"/>
    </row>
    <row r="1992" spans="1:5" x14ac:dyDescent="0.25">
      <c r="A1992" s="92"/>
      <c r="B1992" s="97"/>
      <c r="C1992" s="93"/>
      <c r="D1992" s="92"/>
      <c r="E1992" s="92"/>
    </row>
    <row r="1993" spans="1:5" x14ac:dyDescent="0.25">
      <c r="A1993" s="92"/>
      <c r="B1993" s="97"/>
      <c r="C1993" s="93"/>
      <c r="D1993" s="92"/>
      <c r="E1993" s="92"/>
    </row>
    <row r="1994" spans="1:5" x14ac:dyDescent="0.25">
      <c r="A1994" s="92"/>
      <c r="B1994" s="97"/>
      <c r="C1994" s="93"/>
      <c r="D1994" s="92"/>
      <c r="E1994" s="92"/>
    </row>
    <row r="1995" spans="1:5" x14ac:dyDescent="0.25">
      <c r="A1995" s="92"/>
      <c r="B1995" s="97"/>
      <c r="C1995" s="93"/>
      <c r="D1995" s="92"/>
      <c r="E1995" s="92"/>
    </row>
    <row r="1996" spans="1:5" x14ac:dyDescent="0.25">
      <c r="A1996" s="92"/>
      <c r="B1996" s="97"/>
      <c r="C1996" s="93"/>
      <c r="D1996" s="92"/>
      <c r="E1996" s="92"/>
    </row>
    <row r="1997" spans="1:5" x14ac:dyDescent="0.25">
      <c r="A1997" s="92"/>
      <c r="B1997" s="97"/>
      <c r="C1997" s="93"/>
      <c r="D1997" s="92"/>
      <c r="E1997" s="92"/>
    </row>
    <row r="1998" spans="1:5" x14ac:dyDescent="0.25">
      <c r="A1998" s="92"/>
      <c r="B1998" s="97"/>
      <c r="C1998" s="93"/>
      <c r="D1998" s="92"/>
      <c r="E1998" s="92"/>
    </row>
    <row r="1999" spans="1:5" x14ac:dyDescent="0.25">
      <c r="A1999" s="92"/>
      <c r="B1999" s="97"/>
      <c r="C1999" s="93"/>
      <c r="D1999" s="92"/>
      <c r="E1999" s="92"/>
    </row>
    <row r="2000" spans="1:5" x14ac:dyDescent="0.25">
      <c r="A2000" s="92"/>
      <c r="B2000" s="97"/>
      <c r="C2000" s="93"/>
      <c r="D2000" s="92"/>
      <c r="E2000" s="92"/>
    </row>
    <row r="2001" spans="1:5" x14ac:dyDescent="0.25">
      <c r="A2001" s="92"/>
      <c r="B2001" s="97"/>
      <c r="C2001" s="93"/>
      <c r="D2001" s="92"/>
      <c r="E2001" s="92"/>
    </row>
    <row r="2002" spans="1:5" x14ac:dyDescent="0.25">
      <c r="A2002" s="92"/>
      <c r="B2002" s="97"/>
      <c r="C2002" s="93"/>
      <c r="D2002" s="92"/>
      <c r="E2002" s="92"/>
    </row>
    <row r="2003" spans="1:5" x14ac:dyDescent="0.25">
      <c r="A2003" s="92"/>
      <c r="B2003" s="97"/>
      <c r="C2003" s="93"/>
      <c r="D2003" s="92"/>
      <c r="E2003" s="92"/>
    </row>
    <row r="2004" spans="1:5" x14ac:dyDescent="0.25">
      <c r="A2004" s="92"/>
      <c r="B2004" s="97"/>
      <c r="C2004" s="93"/>
      <c r="D2004" s="92"/>
      <c r="E2004" s="92"/>
    </row>
    <row r="2005" spans="1:5" x14ac:dyDescent="0.25">
      <c r="A2005" s="92"/>
      <c r="B2005" s="97"/>
      <c r="C2005" s="93"/>
      <c r="D2005" s="92"/>
      <c r="E2005" s="92"/>
    </row>
    <row r="2006" spans="1:5" x14ac:dyDescent="0.25">
      <c r="A2006" s="92"/>
      <c r="B2006" s="97"/>
      <c r="C2006" s="93"/>
      <c r="D2006" s="92"/>
      <c r="E2006" s="92"/>
    </row>
    <row r="2007" spans="1:5" x14ac:dyDescent="0.25">
      <c r="A2007" s="92"/>
      <c r="B2007" s="97"/>
      <c r="C2007" s="93"/>
      <c r="D2007" s="92"/>
      <c r="E2007" s="92"/>
    </row>
    <row r="2008" spans="1:5" x14ac:dyDescent="0.25">
      <c r="A2008" s="92"/>
      <c r="B2008" s="97"/>
      <c r="C2008" s="93"/>
      <c r="D2008" s="92"/>
      <c r="E2008" s="92"/>
    </row>
    <row r="2009" spans="1:5" x14ac:dyDescent="0.25">
      <c r="A2009" s="92"/>
      <c r="B2009" s="97"/>
      <c r="C2009" s="93"/>
      <c r="D2009" s="92"/>
      <c r="E2009" s="92"/>
    </row>
    <row r="2010" spans="1:5" x14ac:dyDescent="0.25">
      <c r="A2010" s="92"/>
      <c r="B2010" s="97"/>
      <c r="C2010" s="93"/>
      <c r="D2010" s="92"/>
      <c r="E2010" s="92"/>
    </row>
    <row r="2011" spans="1:5" x14ac:dyDescent="0.25">
      <c r="A2011" s="92"/>
      <c r="B2011" s="97"/>
      <c r="C2011" s="93"/>
      <c r="D2011" s="92"/>
      <c r="E2011" s="92"/>
    </row>
    <row r="2012" spans="1:5" x14ac:dyDescent="0.25">
      <c r="A2012" s="92"/>
      <c r="B2012" s="97"/>
      <c r="C2012" s="93"/>
      <c r="D2012" s="92"/>
      <c r="E2012" s="92"/>
    </row>
    <row r="2013" spans="1:5" x14ac:dyDescent="0.25">
      <c r="A2013" s="92"/>
      <c r="B2013" s="97"/>
      <c r="C2013" s="93"/>
      <c r="D2013" s="92"/>
      <c r="E2013" s="92"/>
    </row>
    <row r="2014" spans="1:5" x14ac:dyDescent="0.25">
      <c r="A2014" s="92"/>
      <c r="B2014" s="97"/>
      <c r="C2014" s="93"/>
      <c r="D2014" s="92"/>
      <c r="E2014" s="92"/>
    </row>
    <row r="2015" spans="1:5" x14ac:dyDescent="0.25">
      <c r="A2015" s="92"/>
      <c r="B2015" s="97"/>
      <c r="C2015" s="93"/>
      <c r="D2015" s="92"/>
      <c r="E2015" s="92"/>
    </row>
    <row r="2016" spans="1:5" x14ac:dyDescent="0.25">
      <c r="A2016" s="92"/>
      <c r="B2016" s="97"/>
      <c r="C2016" s="93"/>
      <c r="D2016" s="92"/>
      <c r="E2016" s="92"/>
    </row>
    <row r="2017" spans="1:5" x14ac:dyDescent="0.25">
      <c r="A2017" s="92"/>
      <c r="B2017" s="97"/>
      <c r="C2017" s="93"/>
      <c r="D2017" s="92"/>
      <c r="E2017" s="92"/>
    </row>
    <row r="2018" spans="1:5" x14ac:dyDescent="0.25">
      <c r="A2018" s="92"/>
      <c r="B2018" s="97"/>
      <c r="C2018" s="93"/>
      <c r="D2018" s="92"/>
      <c r="E2018" s="92"/>
    </row>
    <row r="2019" spans="1:5" x14ac:dyDescent="0.25">
      <c r="A2019" s="92"/>
      <c r="B2019" s="97"/>
      <c r="C2019" s="93"/>
      <c r="D2019" s="92"/>
      <c r="E2019" s="92"/>
    </row>
    <row r="2020" spans="1:5" x14ac:dyDescent="0.25">
      <c r="A2020" s="92"/>
      <c r="B2020" s="97"/>
      <c r="C2020" s="93"/>
      <c r="D2020" s="92"/>
      <c r="E2020" s="92"/>
    </row>
    <row r="2021" spans="1:5" x14ac:dyDescent="0.25">
      <c r="A2021" s="92"/>
      <c r="B2021" s="97"/>
      <c r="C2021" s="93"/>
      <c r="D2021" s="92"/>
      <c r="E2021" s="92"/>
    </row>
    <row r="2022" spans="1:5" x14ac:dyDescent="0.25">
      <c r="A2022" s="92"/>
      <c r="B2022" s="97"/>
      <c r="C2022" s="93"/>
      <c r="D2022" s="92"/>
      <c r="E2022" s="92"/>
    </row>
    <row r="2023" spans="1:5" x14ac:dyDescent="0.25">
      <c r="A2023" s="92"/>
      <c r="B2023" s="97"/>
      <c r="C2023" s="93"/>
      <c r="D2023" s="92"/>
      <c r="E2023" s="92"/>
    </row>
    <row r="2024" spans="1:5" x14ac:dyDescent="0.25">
      <c r="A2024" s="92"/>
      <c r="B2024" s="97"/>
      <c r="C2024" s="93"/>
      <c r="D2024" s="92"/>
      <c r="E2024" s="92"/>
    </row>
    <row r="2025" spans="1:5" x14ac:dyDescent="0.25">
      <c r="A2025" s="92"/>
      <c r="B2025" s="97"/>
      <c r="C2025" s="93"/>
      <c r="D2025" s="92"/>
      <c r="E2025" s="92"/>
    </row>
    <row r="2026" spans="1:5" x14ac:dyDescent="0.25">
      <c r="A2026" s="92"/>
      <c r="B2026" s="97"/>
      <c r="C2026" s="93"/>
      <c r="D2026" s="92"/>
      <c r="E2026" s="92"/>
    </row>
    <row r="2027" spans="1:5" x14ac:dyDescent="0.25">
      <c r="A2027" s="92"/>
      <c r="B2027" s="97"/>
      <c r="C2027" s="93"/>
      <c r="D2027" s="92"/>
      <c r="E2027" s="92"/>
    </row>
    <row r="2028" spans="1:5" x14ac:dyDescent="0.25">
      <c r="A2028" s="92"/>
      <c r="B2028" s="97"/>
      <c r="C2028" s="93"/>
      <c r="D2028" s="92"/>
      <c r="E2028" s="92"/>
    </row>
    <row r="2029" spans="1:5" x14ac:dyDescent="0.25">
      <c r="A2029" s="92"/>
      <c r="B2029" s="97"/>
      <c r="C2029" s="93"/>
      <c r="D2029" s="92"/>
      <c r="E2029" s="92"/>
    </row>
    <row r="2030" spans="1:5" x14ac:dyDescent="0.25">
      <c r="A2030" s="92"/>
      <c r="B2030" s="97"/>
      <c r="C2030" s="93"/>
      <c r="D2030" s="92"/>
      <c r="E2030" s="92"/>
    </row>
    <row r="2031" spans="1:5" x14ac:dyDescent="0.25">
      <c r="A2031" s="92"/>
      <c r="B2031" s="97"/>
      <c r="C2031" s="93"/>
      <c r="D2031" s="92"/>
      <c r="E2031" s="92"/>
    </row>
    <row r="2032" spans="1:5" x14ac:dyDescent="0.25">
      <c r="A2032" s="92"/>
      <c r="B2032" s="97"/>
      <c r="C2032" s="93"/>
      <c r="D2032" s="92"/>
      <c r="E2032" s="92"/>
    </row>
    <row r="2033" spans="1:5" x14ac:dyDescent="0.25">
      <c r="A2033" s="92"/>
      <c r="B2033" s="97"/>
      <c r="C2033" s="93"/>
      <c r="D2033" s="92"/>
      <c r="E2033" s="92"/>
    </row>
    <row r="2034" spans="1:5" x14ac:dyDescent="0.25">
      <c r="A2034" s="92"/>
      <c r="B2034" s="97"/>
      <c r="C2034" s="93"/>
      <c r="D2034" s="92"/>
      <c r="E2034" s="92"/>
    </row>
    <row r="2035" spans="1:5" x14ac:dyDescent="0.25">
      <c r="A2035" s="92"/>
      <c r="B2035" s="97"/>
      <c r="C2035" s="93"/>
      <c r="D2035" s="92"/>
      <c r="E2035" s="92"/>
    </row>
    <row r="2036" spans="1:5" x14ac:dyDescent="0.25">
      <c r="A2036" s="92"/>
      <c r="B2036" s="97"/>
      <c r="C2036" s="93"/>
      <c r="D2036" s="92"/>
      <c r="E2036" s="92"/>
    </row>
    <row r="2037" spans="1:5" x14ac:dyDescent="0.25">
      <c r="A2037" s="92"/>
      <c r="B2037" s="97"/>
      <c r="C2037" s="93"/>
      <c r="D2037" s="92"/>
      <c r="E2037" s="92"/>
    </row>
    <row r="2038" spans="1:5" x14ac:dyDescent="0.25">
      <c r="A2038" s="92"/>
      <c r="B2038" s="97"/>
      <c r="C2038" s="93"/>
      <c r="D2038" s="92"/>
      <c r="E2038" s="92"/>
    </row>
    <row r="2039" spans="1:5" x14ac:dyDescent="0.25">
      <c r="A2039" s="92"/>
      <c r="B2039" s="97"/>
      <c r="C2039" s="93"/>
      <c r="D2039" s="92"/>
      <c r="E2039" s="92"/>
    </row>
    <row r="2040" spans="1:5" x14ac:dyDescent="0.25">
      <c r="A2040" s="92"/>
      <c r="B2040" s="97"/>
      <c r="C2040" s="93"/>
      <c r="D2040" s="92"/>
      <c r="E2040" s="92"/>
    </row>
    <row r="2041" spans="1:5" x14ac:dyDescent="0.25">
      <c r="A2041" s="92"/>
      <c r="B2041" s="97"/>
      <c r="C2041" s="93"/>
      <c r="D2041" s="92"/>
      <c r="E2041" s="92"/>
    </row>
    <row r="2042" spans="1:5" x14ac:dyDescent="0.25">
      <c r="A2042" s="92"/>
      <c r="B2042" s="97"/>
      <c r="C2042" s="93"/>
      <c r="D2042" s="92"/>
      <c r="E2042" s="92"/>
    </row>
    <row r="2043" spans="1:5" x14ac:dyDescent="0.25">
      <c r="A2043" s="92"/>
      <c r="B2043" s="97"/>
      <c r="C2043" s="93"/>
      <c r="D2043" s="92"/>
      <c r="E2043" s="92"/>
    </row>
    <row r="2044" spans="1:5" x14ac:dyDescent="0.25">
      <c r="A2044" s="92"/>
      <c r="B2044" s="97"/>
      <c r="C2044" s="93"/>
      <c r="D2044" s="92"/>
      <c r="E2044" s="92"/>
    </row>
    <row r="2045" spans="1:5" x14ac:dyDescent="0.25">
      <c r="A2045" s="92"/>
      <c r="B2045" s="97"/>
      <c r="C2045" s="93"/>
      <c r="D2045" s="92"/>
      <c r="E2045" s="92"/>
    </row>
    <row r="2046" spans="1:5" x14ac:dyDescent="0.25">
      <c r="A2046" s="92"/>
      <c r="B2046" s="97"/>
      <c r="C2046" s="93"/>
      <c r="D2046" s="92"/>
      <c r="E2046" s="92"/>
    </row>
    <row r="2047" spans="1:5" x14ac:dyDescent="0.25">
      <c r="A2047" s="92"/>
      <c r="B2047" s="97"/>
      <c r="C2047" s="93"/>
      <c r="D2047" s="92"/>
      <c r="E2047" s="92"/>
    </row>
    <row r="2048" spans="1:5" x14ac:dyDescent="0.25">
      <c r="A2048" s="92"/>
      <c r="B2048" s="97"/>
      <c r="C2048" s="93"/>
      <c r="D2048" s="92"/>
      <c r="E2048" s="92"/>
    </row>
    <row r="2049" spans="1:5" x14ac:dyDescent="0.25">
      <c r="A2049" s="92"/>
      <c r="B2049" s="97"/>
      <c r="C2049" s="93"/>
      <c r="D2049" s="92"/>
      <c r="E2049" s="92"/>
    </row>
    <row r="2050" spans="1:5" x14ac:dyDescent="0.25">
      <c r="A2050" s="92"/>
      <c r="B2050" s="97"/>
      <c r="C2050" s="93"/>
      <c r="D2050" s="92"/>
      <c r="E2050" s="92"/>
    </row>
    <row r="2051" spans="1:5" x14ac:dyDescent="0.25">
      <c r="A2051" s="92"/>
      <c r="B2051" s="97"/>
      <c r="C2051" s="93"/>
      <c r="D2051" s="92"/>
      <c r="E2051" s="92"/>
    </row>
    <row r="2052" spans="1:5" x14ac:dyDescent="0.25">
      <c r="A2052" s="92"/>
      <c r="B2052" s="97"/>
      <c r="C2052" s="93"/>
      <c r="D2052" s="92"/>
      <c r="E2052" s="92"/>
    </row>
    <row r="2053" spans="1:5" x14ac:dyDescent="0.25">
      <c r="A2053" s="92"/>
      <c r="B2053" s="97"/>
      <c r="C2053" s="93"/>
      <c r="D2053" s="92"/>
      <c r="E2053" s="92"/>
    </row>
    <row r="2054" spans="1:5" x14ac:dyDescent="0.25">
      <c r="A2054" s="92"/>
      <c r="B2054" s="97"/>
      <c r="C2054" s="93"/>
      <c r="D2054" s="92"/>
      <c r="E2054" s="92"/>
    </row>
    <row r="2055" spans="1:5" x14ac:dyDescent="0.25">
      <c r="A2055" s="92"/>
      <c r="B2055" s="97"/>
      <c r="C2055" s="93"/>
      <c r="D2055" s="92"/>
      <c r="E2055" s="92"/>
    </row>
    <row r="2056" spans="1:5" x14ac:dyDescent="0.25">
      <c r="A2056" s="92"/>
      <c r="B2056" s="97"/>
      <c r="C2056" s="93"/>
      <c r="D2056" s="92"/>
      <c r="E2056" s="92"/>
    </row>
    <row r="2057" spans="1:5" x14ac:dyDescent="0.25">
      <c r="A2057" s="92"/>
      <c r="B2057" s="97"/>
      <c r="C2057" s="93"/>
      <c r="D2057" s="92"/>
      <c r="E2057" s="92"/>
    </row>
    <row r="2058" spans="1:5" x14ac:dyDescent="0.25">
      <c r="A2058" s="92"/>
      <c r="B2058" s="97"/>
      <c r="C2058" s="93"/>
      <c r="D2058" s="92"/>
      <c r="E2058" s="92"/>
    </row>
    <row r="2059" spans="1:5" x14ac:dyDescent="0.25">
      <c r="A2059" s="92"/>
      <c r="B2059" s="97"/>
      <c r="C2059" s="93"/>
      <c r="D2059" s="92"/>
      <c r="E2059" s="92"/>
    </row>
    <row r="2060" spans="1:5" x14ac:dyDescent="0.25">
      <c r="A2060" s="92"/>
      <c r="B2060" s="97"/>
      <c r="C2060" s="93"/>
      <c r="D2060" s="92"/>
      <c r="E2060" s="92"/>
    </row>
    <row r="2061" spans="1:5" x14ac:dyDescent="0.25">
      <c r="A2061" s="92"/>
      <c r="B2061" s="97"/>
      <c r="C2061" s="93"/>
      <c r="D2061" s="92"/>
      <c r="E2061" s="92"/>
    </row>
    <row r="2062" spans="1:5" x14ac:dyDescent="0.25">
      <c r="A2062" s="92"/>
      <c r="B2062" s="97"/>
      <c r="C2062" s="93"/>
      <c r="D2062" s="92"/>
      <c r="E2062" s="92"/>
    </row>
    <row r="2063" spans="1:5" x14ac:dyDescent="0.25">
      <c r="A2063" s="92"/>
      <c r="B2063" s="97"/>
      <c r="C2063" s="93"/>
      <c r="D2063" s="92"/>
      <c r="E2063" s="92"/>
    </row>
    <row r="2064" spans="1:5" x14ac:dyDescent="0.25">
      <c r="A2064" s="92"/>
      <c r="B2064" s="97"/>
      <c r="C2064" s="93"/>
      <c r="D2064" s="92"/>
      <c r="E2064" s="92"/>
    </row>
    <row r="2065" spans="1:5" x14ac:dyDescent="0.25">
      <c r="A2065" s="92"/>
      <c r="B2065" s="97"/>
      <c r="C2065" s="93"/>
      <c r="D2065" s="92"/>
      <c r="E2065" s="92"/>
    </row>
    <row r="2066" spans="1:5" x14ac:dyDescent="0.25">
      <c r="A2066" s="92"/>
      <c r="B2066" s="97"/>
      <c r="C2066" s="93"/>
      <c r="D2066" s="92"/>
      <c r="E2066" s="92"/>
    </row>
    <row r="2067" spans="1:5" x14ac:dyDescent="0.25">
      <c r="A2067" s="92"/>
      <c r="B2067" s="97"/>
      <c r="C2067" s="93"/>
      <c r="D2067" s="92"/>
      <c r="E2067" s="92"/>
    </row>
    <row r="2068" spans="1:5" x14ac:dyDescent="0.25">
      <c r="A2068" s="92"/>
      <c r="B2068" s="97"/>
      <c r="C2068" s="93"/>
      <c r="D2068" s="92"/>
      <c r="E2068" s="92"/>
    </row>
    <row r="2069" spans="1:5" x14ac:dyDescent="0.25">
      <c r="A2069" s="92"/>
      <c r="B2069" s="97"/>
      <c r="C2069" s="93"/>
      <c r="D2069" s="92"/>
      <c r="E2069" s="92"/>
    </row>
    <row r="2070" spans="1:5" x14ac:dyDescent="0.25">
      <c r="A2070" s="92"/>
      <c r="B2070" s="97"/>
      <c r="C2070" s="93"/>
      <c r="D2070" s="92"/>
      <c r="E2070" s="92"/>
    </row>
    <row r="2071" spans="1:5" x14ac:dyDescent="0.25">
      <c r="A2071" s="92"/>
      <c r="B2071" s="97"/>
      <c r="C2071" s="93"/>
      <c r="D2071" s="92"/>
      <c r="E2071" s="92"/>
    </row>
    <row r="2072" spans="1:5" x14ac:dyDescent="0.25">
      <c r="A2072" s="92"/>
      <c r="B2072" s="97"/>
      <c r="C2072" s="93"/>
      <c r="D2072" s="92"/>
      <c r="E2072" s="92"/>
    </row>
    <row r="2073" spans="1:5" x14ac:dyDescent="0.25">
      <c r="A2073" s="92"/>
      <c r="B2073" s="97"/>
      <c r="C2073" s="93"/>
      <c r="D2073" s="92"/>
      <c r="E2073" s="92"/>
    </row>
    <row r="2074" spans="1:5" x14ac:dyDescent="0.25">
      <c r="A2074" s="92"/>
      <c r="B2074" s="97"/>
      <c r="C2074" s="93"/>
      <c r="D2074" s="92"/>
      <c r="E2074" s="92"/>
    </row>
    <row r="2075" spans="1:5" x14ac:dyDescent="0.25">
      <c r="A2075" s="92"/>
      <c r="B2075" s="97"/>
      <c r="C2075" s="93"/>
      <c r="D2075" s="92"/>
      <c r="E2075" s="92"/>
    </row>
    <row r="2076" spans="1:5" x14ac:dyDescent="0.25">
      <c r="A2076" s="92"/>
      <c r="B2076" s="97"/>
      <c r="C2076" s="93"/>
      <c r="D2076" s="92"/>
      <c r="E2076" s="92"/>
    </row>
    <row r="2077" spans="1:5" x14ac:dyDescent="0.25">
      <c r="A2077" s="92"/>
      <c r="B2077" s="97"/>
      <c r="C2077" s="93"/>
      <c r="D2077" s="92"/>
      <c r="E2077" s="92"/>
    </row>
    <row r="2078" spans="1:5" x14ac:dyDescent="0.25">
      <c r="A2078" s="92"/>
      <c r="B2078" s="97"/>
      <c r="C2078" s="93"/>
      <c r="D2078" s="92"/>
      <c r="E2078" s="92"/>
    </row>
    <row r="2079" spans="1:5" x14ac:dyDescent="0.25">
      <c r="A2079" s="92"/>
      <c r="B2079" s="97"/>
      <c r="C2079" s="93"/>
      <c r="D2079" s="92"/>
      <c r="E2079" s="92"/>
    </row>
    <row r="2080" spans="1:5" x14ac:dyDescent="0.25">
      <c r="A2080" s="92"/>
      <c r="B2080" s="97"/>
      <c r="C2080" s="93"/>
      <c r="D2080" s="92"/>
      <c r="E2080" s="92"/>
    </row>
    <row r="2081" spans="1:5" x14ac:dyDescent="0.25">
      <c r="A2081" s="92"/>
      <c r="B2081" s="97"/>
      <c r="C2081" s="93"/>
      <c r="D2081" s="92"/>
      <c r="E2081" s="92"/>
    </row>
    <row r="2082" spans="1:5" x14ac:dyDescent="0.25">
      <c r="A2082" s="92"/>
      <c r="B2082" s="97"/>
      <c r="C2082" s="93"/>
      <c r="D2082" s="92"/>
      <c r="E2082" s="92"/>
    </row>
    <row r="2083" spans="1:5" x14ac:dyDescent="0.25">
      <c r="A2083" s="92"/>
      <c r="B2083" s="97"/>
      <c r="C2083" s="93"/>
      <c r="D2083" s="92"/>
      <c r="E2083" s="92"/>
    </row>
    <row r="2084" spans="1:5" x14ac:dyDescent="0.25">
      <c r="A2084" s="92"/>
      <c r="B2084" s="97"/>
      <c r="C2084" s="93"/>
      <c r="D2084" s="92"/>
      <c r="E2084" s="92"/>
    </row>
    <row r="2085" spans="1:5" x14ac:dyDescent="0.25">
      <c r="A2085" s="92"/>
      <c r="B2085" s="97"/>
      <c r="C2085" s="93"/>
      <c r="D2085" s="92"/>
      <c r="E2085" s="92"/>
    </row>
    <row r="2086" spans="1:5" x14ac:dyDescent="0.25">
      <c r="A2086" s="92"/>
      <c r="B2086" s="97"/>
      <c r="C2086" s="93"/>
      <c r="D2086" s="92"/>
      <c r="E2086" s="92"/>
    </row>
    <row r="2087" spans="1:5" x14ac:dyDescent="0.25">
      <c r="A2087" s="92"/>
      <c r="B2087" s="97"/>
      <c r="C2087" s="93"/>
      <c r="D2087" s="92"/>
      <c r="E2087" s="92"/>
    </row>
    <row r="2088" spans="1:5" x14ac:dyDescent="0.25">
      <c r="A2088" s="92"/>
      <c r="B2088" s="97"/>
      <c r="C2088" s="93"/>
      <c r="D2088" s="92"/>
      <c r="E2088" s="92"/>
    </row>
    <row r="2089" spans="1:5" x14ac:dyDescent="0.25">
      <c r="A2089" s="92"/>
      <c r="B2089" s="97"/>
      <c r="C2089" s="93"/>
      <c r="D2089" s="92"/>
      <c r="E2089" s="92"/>
    </row>
    <row r="2090" spans="1:5" x14ac:dyDescent="0.25">
      <c r="A2090" s="92"/>
      <c r="B2090" s="97"/>
      <c r="C2090" s="93"/>
      <c r="D2090" s="92"/>
      <c r="E2090" s="92"/>
    </row>
    <row r="2091" spans="1:5" x14ac:dyDescent="0.25">
      <c r="A2091" s="92"/>
      <c r="B2091" s="97"/>
      <c r="C2091" s="93"/>
      <c r="D2091" s="92"/>
      <c r="E2091" s="92"/>
    </row>
    <row r="2092" spans="1:5" x14ac:dyDescent="0.25">
      <c r="A2092" s="92"/>
      <c r="B2092" s="97"/>
      <c r="C2092" s="93"/>
      <c r="D2092" s="92"/>
      <c r="E2092" s="92"/>
    </row>
    <row r="2093" spans="1:5" x14ac:dyDescent="0.25">
      <c r="A2093" s="92"/>
      <c r="B2093" s="97"/>
      <c r="C2093" s="93"/>
      <c r="D2093" s="92"/>
      <c r="E2093" s="92"/>
    </row>
    <row r="2094" spans="1:5" x14ac:dyDescent="0.25">
      <c r="A2094" s="92"/>
      <c r="B2094" s="97"/>
      <c r="C2094" s="93"/>
      <c r="D2094" s="92"/>
      <c r="E2094" s="92"/>
    </row>
    <row r="2095" spans="1:5" x14ac:dyDescent="0.25">
      <c r="A2095" s="92"/>
      <c r="B2095" s="97"/>
      <c r="C2095" s="93"/>
      <c r="D2095" s="92"/>
      <c r="E2095" s="92"/>
    </row>
    <row r="2096" spans="1:5" x14ac:dyDescent="0.25">
      <c r="A2096" s="92"/>
      <c r="B2096" s="97"/>
      <c r="C2096" s="93"/>
      <c r="D2096" s="92"/>
      <c r="E2096" s="92"/>
    </row>
    <row r="2097" spans="1:5" x14ac:dyDescent="0.25">
      <c r="A2097" s="92"/>
      <c r="B2097" s="97"/>
      <c r="C2097" s="93"/>
      <c r="D2097" s="92"/>
      <c r="E2097" s="92"/>
    </row>
    <row r="2098" spans="1:5" x14ac:dyDescent="0.25">
      <c r="A2098" s="92"/>
      <c r="B2098" s="97"/>
      <c r="C2098" s="93"/>
      <c r="D2098" s="92"/>
      <c r="E2098" s="92"/>
    </row>
    <row r="2099" spans="1:5" x14ac:dyDescent="0.25">
      <c r="A2099" s="92"/>
      <c r="B2099" s="97"/>
      <c r="C2099" s="93"/>
      <c r="D2099" s="92"/>
      <c r="E2099" s="92"/>
    </row>
    <row r="2100" spans="1:5" x14ac:dyDescent="0.25">
      <c r="A2100" s="92"/>
      <c r="B2100" s="97"/>
      <c r="C2100" s="93"/>
      <c r="D2100" s="92"/>
      <c r="E2100" s="92"/>
    </row>
    <row r="2101" spans="1:5" x14ac:dyDescent="0.25">
      <c r="A2101" s="92"/>
      <c r="B2101" s="97"/>
      <c r="C2101" s="93"/>
      <c r="D2101" s="92"/>
      <c r="E2101" s="92"/>
    </row>
    <row r="2102" spans="1:5" x14ac:dyDescent="0.25">
      <c r="A2102" s="92"/>
      <c r="B2102" s="97"/>
      <c r="C2102" s="93"/>
      <c r="D2102" s="92"/>
      <c r="E2102" s="92"/>
    </row>
    <row r="2103" spans="1:5" x14ac:dyDescent="0.25">
      <c r="A2103" s="92"/>
      <c r="B2103" s="97"/>
      <c r="C2103" s="93"/>
      <c r="D2103" s="92"/>
      <c r="E2103" s="92"/>
    </row>
    <row r="2104" spans="1:5" x14ac:dyDescent="0.25">
      <c r="A2104" s="92"/>
      <c r="B2104" s="97"/>
      <c r="C2104" s="93"/>
      <c r="D2104" s="92"/>
      <c r="E2104" s="92"/>
    </row>
    <row r="2105" spans="1:5" x14ac:dyDescent="0.25">
      <c r="A2105" s="92"/>
      <c r="B2105" s="97"/>
      <c r="C2105" s="93"/>
      <c r="D2105" s="92"/>
      <c r="E2105" s="92"/>
    </row>
    <row r="2106" spans="1:5" x14ac:dyDescent="0.25">
      <c r="A2106" s="92"/>
      <c r="B2106" s="97"/>
      <c r="C2106" s="93"/>
      <c r="D2106" s="92"/>
      <c r="E2106" s="92"/>
    </row>
    <row r="2107" spans="1:5" x14ac:dyDescent="0.25">
      <c r="A2107" s="92"/>
      <c r="B2107" s="97"/>
      <c r="C2107" s="93"/>
      <c r="D2107" s="92"/>
      <c r="E2107" s="92"/>
    </row>
    <row r="2108" spans="1:5" x14ac:dyDescent="0.25">
      <c r="A2108" s="92"/>
      <c r="B2108" s="97"/>
      <c r="C2108" s="93"/>
      <c r="D2108" s="92"/>
      <c r="E2108" s="92"/>
    </row>
    <row r="2109" spans="1:5" x14ac:dyDescent="0.25">
      <c r="A2109" s="92"/>
      <c r="B2109" s="97"/>
      <c r="C2109" s="93"/>
      <c r="D2109" s="92"/>
      <c r="E2109" s="92"/>
    </row>
    <row r="2110" spans="1:5" x14ac:dyDescent="0.25">
      <c r="A2110" s="92"/>
      <c r="B2110" s="97"/>
      <c r="C2110" s="93"/>
      <c r="D2110" s="92"/>
      <c r="E2110" s="92"/>
    </row>
    <row r="2111" spans="1:5" x14ac:dyDescent="0.25">
      <c r="A2111" s="92"/>
      <c r="B2111" s="97"/>
      <c r="C2111" s="93"/>
      <c r="D2111" s="92"/>
      <c r="E2111" s="92"/>
    </row>
    <row r="2112" spans="1:5" x14ac:dyDescent="0.25">
      <c r="A2112" s="92"/>
      <c r="B2112" s="97"/>
      <c r="C2112" s="93"/>
      <c r="D2112" s="92"/>
      <c r="E2112" s="92"/>
    </row>
    <row r="2113" spans="1:5" x14ac:dyDescent="0.25">
      <c r="A2113" s="92"/>
      <c r="B2113" s="97"/>
      <c r="C2113" s="93"/>
      <c r="D2113" s="92"/>
      <c r="E2113" s="92"/>
    </row>
    <row r="2114" spans="1:5" x14ac:dyDescent="0.25">
      <c r="A2114" s="92"/>
      <c r="B2114" s="97"/>
      <c r="C2114" s="93"/>
      <c r="D2114" s="92"/>
      <c r="E2114" s="92"/>
    </row>
    <row r="2115" spans="1:5" x14ac:dyDescent="0.25">
      <c r="A2115" s="92"/>
      <c r="B2115" s="97"/>
      <c r="C2115" s="93"/>
      <c r="D2115" s="92"/>
      <c r="E2115" s="92"/>
    </row>
    <row r="2116" spans="1:5" x14ac:dyDescent="0.25">
      <c r="A2116" s="92"/>
      <c r="B2116" s="97"/>
      <c r="C2116" s="93"/>
      <c r="D2116" s="92"/>
      <c r="E2116" s="92"/>
    </row>
    <row r="2117" spans="1:5" x14ac:dyDescent="0.25">
      <c r="A2117" s="92"/>
      <c r="B2117" s="97"/>
      <c r="C2117" s="93"/>
      <c r="D2117" s="92"/>
      <c r="E2117" s="92"/>
    </row>
    <row r="2118" spans="1:5" x14ac:dyDescent="0.25">
      <c r="A2118" s="92"/>
      <c r="B2118" s="97"/>
      <c r="C2118" s="93"/>
      <c r="D2118" s="92"/>
      <c r="E2118" s="92"/>
    </row>
    <row r="2119" spans="1:5" x14ac:dyDescent="0.25">
      <c r="A2119" s="92"/>
      <c r="B2119" s="97"/>
      <c r="C2119" s="93"/>
      <c r="D2119" s="92"/>
      <c r="E2119" s="92"/>
    </row>
    <row r="2120" spans="1:5" x14ac:dyDescent="0.25">
      <c r="A2120" s="92"/>
      <c r="B2120" s="97"/>
      <c r="C2120" s="93"/>
      <c r="D2120" s="92"/>
      <c r="E2120" s="92"/>
    </row>
    <row r="2121" spans="1:5" x14ac:dyDescent="0.25">
      <c r="A2121" s="92"/>
      <c r="B2121" s="97"/>
      <c r="C2121" s="93"/>
      <c r="D2121" s="92"/>
      <c r="E2121" s="92"/>
    </row>
    <row r="2122" spans="1:5" x14ac:dyDescent="0.25">
      <c r="A2122" s="92"/>
      <c r="B2122" s="97"/>
      <c r="C2122" s="93"/>
      <c r="D2122" s="92"/>
      <c r="E2122" s="92"/>
    </row>
    <row r="2123" spans="1:5" x14ac:dyDescent="0.25">
      <c r="A2123" s="92"/>
      <c r="B2123" s="97"/>
      <c r="C2123" s="93"/>
      <c r="D2123" s="92"/>
      <c r="E2123" s="92"/>
    </row>
    <row r="2124" spans="1:5" x14ac:dyDescent="0.25">
      <c r="A2124" s="92"/>
      <c r="B2124" s="97"/>
      <c r="C2124" s="93"/>
      <c r="D2124" s="92"/>
      <c r="E2124" s="92"/>
    </row>
    <row r="2125" spans="1:5" x14ac:dyDescent="0.25">
      <c r="A2125" s="92"/>
      <c r="B2125" s="97"/>
      <c r="C2125" s="93"/>
      <c r="D2125" s="92"/>
      <c r="E2125" s="92"/>
    </row>
    <row r="2126" spans="1:5" x14ac:dyDescent="0.25">
      <c r="A2126" s="92"/>
      <c r="B2126" s="97"/>
      <c r="C2126" s="93"/>
      <c r="D2126" s="92"/>
      <c r="E2126" s="92"/>
    </row>
    <row r="2127" spans="1:5" x14ac:dyDescent="0.25">
      <c r="A2127" s="92"/>
      <c r="B2127" s="97"/>
      <c r="C2127" s="93"/>
      <c r="D2127" s="92"/>
      <c r="E2127" s="92"/>
    </row>
    <row r="2128" spans="1:5" x14ac:dyDescent="0.25">
      <c r="A2128" s="92"/>
      <c r="B2128" s="97"/>
      <c r="C2128" s="93"/>
      <c r="D2128" s="92"/>
      <c r="E2128" s="92"/>
    </row>
    <row r="2129" spans="1:5" x14ac:dyDescent="0.25">
      <c r="A2129" s="92"/>
      <c r="B2129" s="97"/>
      <c r="C2129" s="93"/>
      <c r="D2129" s="92"/>
      <c r="E2129" s="92"/>
    </row>
    <row r="2130" spans="1:5" x14ac:dyDescent="0.25">
      <c r="A2130" s="92"/>
      <c r="B2130" s="97"/>
      <c r="C2130" s="93"/>
      <c r="D2130" s="92"/>
      <c r="E2130" s="92"/>
    </row>
    <row r="2131" spans="1:5" x14ac:dyDescent="0.25">
      <c r="A2131" s="92"/>
      <c r="B2131" s="97"/>
      <c r="C2131" s="93"/>
      <c r="D2131" s="92"/>
      <c r="E2131" s="92"/>
    </row>
    <row r="2132" spans="1:5" x14ac:dyDescent="0.25">
      <c r="A2132" s="92"/>
      <c r="B2132" s="97"/>
      <c r="C2132" s="93"/>
      <c r="D2132" s="92"/>
      <c r="E2132" s="92"/>
    </row>
    <row r="2133" spans="1:5" x14ac:dyDescent="0.25">
      <c r="A2133" s="92"/>
      <c r="B2133" s="97"/>
      <c r="C2133" s="93"/>
      <c r="D2133" s="92"/>
      <c r="E2133" s="92"/>
    </row>
    <row r="2134" spans="1:5" x14ac:dyDescent="0.25">
      <c r="A2134" s="92"/>
      <c r="B2134" s="97"/>
      <c r="C2134" s="93"/>
      <c r="D2134" s="92"/>
      <c r="E2134" s="92"/>
    </row>
    <row r="2135" spans="1:5" x14ac:dyDescent="0.25">
      <c r="A2135" s="92"/>
      <c r="B2135" s="97"/>
      <c r="C2135" s="93"/>
      <c r="D2135" s="92"/>
      <c r="E2135" s="92"/>
    </row>
    <row r="2136" spans="1:5" x14ac:dyDescent="0.25">
      <c r="A2136" s="92"/>
      <c r="B2136" s="97"/>
      <c r="C2136" s="93"/>
      <c r="D2136" s="92"/>
      <c r="E2136" s="92"/>
    </row>
    <row r="2137" spans="1:5" x14ac:dyDescent="0.25">
      <c r="A2137" s="92"/>
      <c r="B2137" s="97"/>
      <c r="C2137" s="93"/>
      <c r="D2137" s="92"/>
      <c r="E2137" s="92"/>
    </row>
    <row r="2138" spans="1:5" x14ac:dyDescent="0.25">
      <c r="A2138" s="92"/>
      <c r="B2138" s="97"/>
      <c r="C2138" s="93"/>
      <c r="D2138" s="92"/>
      <c r="E2138" s="92"/>
    </row>
    <row r="2139" spans="1:5" x14ac:dyDescent="0.25">
      <c r="A2139" s="92"/>
      <c r="B2139" s="97"/>
      <c r="C2139" s="93"/>
      <c r="D2139" s="92"/>
      <c r="E2139" s="92"/>
    </row>
    <row r="2140" spans="1:5" x14ac:dyDescent="0.25">
      <c r="A2140" s="92"/>
      <c r="B2140" s="97"/>
      <c r="C2140" s="93"/>
      <c r="D2140" s="92"/>
      <c r="E2140" s="92"/>
    </row>
    <row r="2141" spans="1:5" x14ac:dyDescent="0.25">
      <c r="A2141" s="92"/>
      <c r="B2141" s="97"/>
      <c r="C2141" s="93"/>
      <c r="D2141" s="92"/>
      <c r="E2141" s="92"/>
    </row>
    <row r="2142" spans="1:5" x14ac:dyDescent="0.25">
      <c r="A2142" s="92"/>
      <c r="B2142" s="97"/>
      <c r="C2142" s="93"/>
      <c r="D2142" s="92"/>
      <c r="E2142" s="92"/>
    </row>
    <row r="2143" spans="1:5" x14ac:dyDescent="0.25">
      <c r="A2143" s="92"/>
      <c r="B2143" s="97"/>
      <c r="C2143" s="93"/>
      <c r="D2143" s="92"/>
      <c r="E2143" s="92"/>
    </row>
    <row r="2144" spans="1:5" x14ac:dyDescent="0.25">
      <c r="A2144" s="92"/>
      <c r="B2144" s="97"/>
      <c r="C2144" s="93"/>
      <c r="D2144" s="92"/>
      <c r="E2144" s="92"/>
    </row>
    <row r="2145" spans="1:5" x14ac:dyDescent="0.25">
      <c r="A2145" s="92"/>
      <c r="B2145" s="97"/>
      <c r="C2145" s="93"/>
      <c r="D2145" s="92"/>
      <c r="E2145" s="92"/>
    </row>
    <row r="2146" spans="1:5" x14ac:dyDescent="0.25">
      <c r="A2146" s="92"/>
      <c r="B2146" s="97"/>
      <c r="C2146" s="93"/>
      <c r="D2146" s="92"/>
      <c r="E2146" s="92"/>
    </row>
    <row r="2147" spans="1:5" x14ac:dyDescent="0.25">
      <c r="A2147" s="92"/>
      <c r="B2147" s="97"/>
      <c r="C2147" s="93"/>
      <c r="D2147" s="92"/>
      <c r="E2147" s="92"/>
    </row>
    <row r="2148" spans="1:5" x14ac:dyDescent="0.25">
      <c r="A2148" s="92"/>
      <c r="B2148" s="97"/>
      <c r="C2148" s="93"/>
      <c r="D2148" s="92"/>
      <c r="E2148" s="92"/>
    </row>
    <row r="2149" spans="1:5" x14ac:dyDescent="0.25">
      <c r="A2149" s="92"/>
      <c r="B2149" s="97"/>
      <c r="C2149" s="93"/>
      <c r="D2149" s="92"/>
      <c r="E2149" s="92"/>
    </row>
    <row r="2150" spans="1:5" x14ac:dyDescent="0.25">
      <c r="A2150" s="92"/>
      <c r="B2150" s="97"/>
      <c r="C2150" s="93"/>
      <c r="D2150" s="92"/>
      <c r="E2150" s="92"/>
    </row>
    <row r="2151" spans="1:5" x14ac:dyDescent="0.25">
      <c r="A2151" s="92"/>
      <c r="B2151" s="97"/>
      <c r="C2151" s="93"/>
      <c r="D2151" s="92"/>
      <c r="E2151" s="92"/>
    </row>
    <row r="2152" spans="1:5" x14ac:dyDescent="0.25">
      <c r="A2152" s="92"/>
      <c r="B2152" s="97"/>
      <c r="C2152" s="93"/>
      <c r="D2152" s="92"/>
      <c r="E2152" s="92"/>
    </row>
    <row r="2153" spans="1:5" x14ac:dyDescent="0.25">
      <c r="A2153" s="92"/>
      <c r="B2153" s="97"/>
      <c r="C2153" s="93"/>
      <c r="D2153" s="92"/>
      <c r="E2153" s="92"/>
    </row>
    <row r="2154" spans="1:5" x14ac:dyDescent="0.25">
      <c r="A2154" s="92"/>
      <c r="B2154" s="97"/>
      <c r="C2154" s="93"/>
      <c r="D2154" s="92"/>
      <c r="E2154" s="92"/>
    </row>
    <row r="2155" spans="1:5" x14ac:dyDescent="0.25">
      <c r="A2155" s="92"/>
      <c r="B2155" s="97"/>
      <c r="C2155" s="93"/>
      <c r="D2155" s="92"/>
      <c r="E2155" s="92"/>
    </row>
    <row r="2156" spans="1:5" x14ac:dyDescent="0.25">
      <c r="A2156" s="92"/>
      <c r="B2156" s="97"/>
      <c r="C2156" s="93"/>
      <c r="D2156" s="92"/>
      <c r="E2156" s="92"/>
    </row>
    <row r="2157" spans="1:5" x14ac:dyDescent="0.25">
      <c r="A2157" s="92"/>
      <c r="B2157" s="97"/>
      <c r="C2157" s="93"/>
      <c r="D2157" s="92"/>
      <c r="E2157" s="92"/>
    </row>
    <row r="2158" spans="1:5" x14ac:dyDescent="0.25">
      <c r="A2158" s="92"/>
      <c r="B2158" s="97"/>
      <c r="C2158" s="93"/>
      <c r="D2158" s="92"/>
      <c r="E2158" s="92"/>
    </row>
    <row r="2159" spans="1:5" x14ac:dyDescent="0.25">
      <c r="A2159" s="92"/>
      <c r="B2159" s="97"/>
      <c r="C2159" s="93"/>
      <c r="D2159" s="92"/>
      <c r="E2159" s="92"/>
    </row>
    <row r="2160" spans="1:5" x14ac:dyDescent="0.25">
      <c r="A2160" s="92"/>
      <c r="B2160" s="97"/>
      <c r="C2160" s="93"/>
      <c r="D2160" s="92"/>
      <c r="E2160" s="92"/>
    </row>
    <row r="2161" spans="1:5" x14ac:dyDescent="0.25">
      <c r="A2161" s="92"/>
      <c r="B2161" s="97"/>
      <c r="C2161" s="93"/>
      <c r="D2161" s="92"/>
      <c r="E2161" s="92"/>
    </row>
    <row r="2162" spans="1:5" x14ac:dyDescent="0.25">
      <c r="A2162" s="92"/>
      <c r="B2162" s="97"/>
      <c r="C2162" s="93"/>
      <c r="D2162" s="92"/>
      <c r="E2162" s="92"/>
    </row>
    <row r="2163" spans="1:5" x14ac:dyDescent="0.25">
      <c r="A2163" s="92"/>
      <c r="B2163" s="97"/>
      <c r="C2163" s="93"/>
      <c r="D2163" s="92"/>
      <c r="E2163" s="92"/>
    </row>
    <row r="2164" spans="1:5" x14ac:dyDescent="0.25">
      <c r="A2164" s="92"/>
      <c r="B2164" s="97"/>
      <c r="C2164" s="93"/>
      <c r="D2164" s="92"/>
      <c r="E2164" s="92"/>
    </row>
    <row r="2165" spans="1:5" x14ac:dyDescent="0.25">
      <c r="A2165" s="92"/>
      <c r="B2165" s="97"/>
      <c r="C2165" s="93"/>
      <c r="D2165" s="92"/>
      <c r="E2165" s="92"/>
    </row>
    <row r="2166" spans="1:5" x14ac:dyDescent="0.25">
      <c r="A2166" s="92"/>
      <c r="B2166" s="97"/>
      <c r="C2166" s="93"/>
      <c r="D2166" s="92"/>
      <c r="E2166" s="92"/>
    </row>
    <row r="2167" spans="1:5" x14ac:dyDescent="0.25">
      <c r="A2167" s="92"/>
      <c r="B2167" s="97"/>
      <c r="C2167" s="93"/>
      <c r="D2167" s="92"/>
      <c r="E2167" s="92"/>
    </row>
    <row r="2168" spans="1:5" x14ac:dyDescent="0.25">
      <c r="A2168" s="92"/>
      <c r="B2168" s="97"/>
      <c r="C2168" s="93"/>
      <c r="D2168" s="92"/>
      <c r="E2168" s="92"/>
    </row>
    <row r="2169" spans="1:5" x14ac:dyDescent="0.25">
      <c r="A2169" s="92"/>
      <c r="B2169" s="97"/>
      <c r="C2169" s="93"/>
      <c r="D2169" s="92"/>
      <c r="E2169" s="92"/>
    </row>
    <row r="2170" spans="1:5" x14ac:dyDescent="0.25">
      <c r="A2170" s="92"/>
      <c r="B2170" s="97"/>
      <c r="C2170" s="93"/>
      <c r="D2170" s="92"/>
      <c r="E2170" s="92"/>
    </row>
    <row r="2171" spans="1:5" x14ac:dyDescent="0.25">
      <c r="A2171" s="92"/>
      <c r="B2171" s="97"/>
      <c r="C2171" s="93"/>
      <c r="D2171" s="92"/>
      <c r="E2171" s="92"/>
    </row>
    <row r="2172" spans="1:5" x14ac:dyDescent="0.25">
      <c r="A2172" s="92"/>
      <c r="B2172" s="97"/>
      <c r="C2172" s="93"/>
      <c r="D2172" s="92"/>
      <c r="E2172" s="92"/>
    </row>
    <row r="2173" spans="1:5" x14ac:dyDescent="0.25">
      <c r="A2173" s="92"/>
      <c r="B2173" s="97"/>
      <c r="C2173" s="93"/>
      <c r="D2173" s="92"/>
      <c r="E2173" s="92"/>
    </row>
    <row r="2174" spans="1:5" x14ac:dyDescent="0.25">
      <c r="A2174" s="92"/>
      <c r="B2174" s="97"/>
      <c r="C2174" s="93"/>
      <c r="D2174" s="92"/>
      <c r="E2174" s="92"/>
    </row>
    <row r="2175" spans="1:5" x14ac:dyDescent="0.25">
      <c r="A2175" s="92"/>
      <c r="B2175" s="97"/>
      <c r="C2175" s="93"/>
      <c r="D2175" s="92"/>
      <c r="E2175" s="92"/>
    </row>
    <row r="2176" spans="1:5" x14ac:dyDescent="0.25">
      <c r="A2176" s="92"/>
      <c r="B2176" s="97"/>
      <c r="C2176" s="93"/>
      <c r="D2176" s="92"/>
      <c r="E2176" s="92"/>
    </row>
    <row r="2177" spans="1:5" x14ac:dyDescent="0.25">
      <c r="A2177" s="92"/>
      <c r="B2177" s="97"/>
      <c r="C2177" s="93"/>
      <c r="D2177" s="92"/>
      <c r="E2177" s="92"/>
    </row>
    <row r="2178" spans="1:5" x14ac:dyDescent="0.25">
      <c r="A2178" s="92"/>
      <c r="B2178" s="97"/>
      <c r="C2178" s="93"/>
      <c r="D2178" s="92"/>
      <c r="E2178" s="92"/>
    </row>
    <row r="2179" spans="1:5" x14ac:dyDescent="0.25">
      <c r="A2179" s="92"/>
      <c r="B2179" s="97"/>
      <c r="C2179" s="93"/>
      <c r="D2179" s="92"/>
      <c r="E2179" s="92"/>
    </row>
    <row r="2180" spans="1:5" x14ac:dyDescent="0.25">
      <c r="A2180" s="92"/>
      <c r="B2180" s="97"/>
      <c r="C2180" s="93"/>
      <c r="D2180" s="92"/>
      <c r="E2180" s="92"/>
    </row>
    <row r="2181" spans="1:5" x14ac:dyDescent="0.25">
      <c r="A2181" s="92"/>
      <c r="B2181" s="97"/>
      <c r="C2181" s="93"/>
      <c r="D2181" s="92"/>
      <c r="E2181" s="92"/>
    </row>
    <row r="2182" spans="1:5" x14ac:dyDescent="0.25">
      <c r="A2182" s="92"/>
      <c r="B2182" s="97"/>
      <c r="C2182" s="93"/>
      <c r="D2182" s="92"/>
      <c r="E2182" s="92"/>
    </row>
    <row r="2183" spans="1:5" x14ac:dyDescent="0.25">
      <c r="A2183" s="92"/>
      <c r="B2183" s="97"/>
      <c r="C2183" s="93"/>
      <c r="D2183" s="92"/>
      <c r="E2183" s="92"/>
    </row>
    <row r="2184" spans="1:5" x14ac:dyDescent="0.25">
      <c r="A2184" s="92"/>
      <c r="B2184" s="97"/>
      <c r="C2184" s="93"/>
      <c r="D2184" s="92"/>
      <c r="E2184" s="92"/>
    </row>
    <row r="2185" spans="1:5" x14ac:dyDescent="0.25">
      <c r="A2185" s="92"/>
      <c r="B2185" s="97"/>
      <c r="C2185" s="93"/>
      <c r="D2185" s="92"/>
      <c r="E2185" s="92"/>
    </row>
    <row r="2186" spans="1:5" x14ac:dyDescent="0.25">
      <c r="A2186" s="92"/>
      <c r="B2186" s="97"/>
      <c r="C2186" s="93"/>
      <c r="D2186" s="92"/>
      <c r="E2186" s="92"/>
    </row>
    <row r="2187" spans="1:5" x14ac:dyDescent="0.25">
      <c r="A2187" s="92"/>
      <c r="B2187" s="97"/>
      <c r="C2187" s="93"/>
      <c r="D2187" s="92"/>
      <c r="E2187" s="92"/>
    </row>
    <row r="2188" spans="1:5" x14ac:dyDescent="0.25">
      <c r="A2188" s="92"/>
      <c r="B2188" s="97"/>
      <c r="C2188" s="93"/>
      <c r="D2188" s="92"/>
      <c r="E2188" s="92"/>
    </row>
    <row r="2189" spans="1:5" x14ac:dyDescent="0.25">
      <c r="A2189" s="92"/>
      <c r="B2189" s="97"/>
      <c r="C2189" s="93"/>
      <c r="D2189" s="92"/>
      <c r="E2189" s="92"/>
    </row>
    <row r="2190" spans="1:5" x14ac:dyDescent="0.25">
      <c r="A2190" s="92"/>
      <c r="B2190" s="97"/>
      <c r="C2190" s="93"/>
      <c r="D2190" s="92"/>
      <c r="E2190" s="92"/>
    </row>
    <row r="2191" spans="1:5" x14ac:dyDescent="0.25">
      <c r="A2191" s="92"/>
      <c r="B2191" s="97"/>
      <c r="C2191" s="93"/>
      <c r="D2191" s="92"/>
      <c r="E2191" s="92"/>
    </row>
    <row r="2192" spans="1:5" x14ac:dyDescent="0.25">
      <c r="A2192" s="92"/>
      <c r="B2192" s="97"/>
      <c r="C2192" s="93"/>
      <c r="D2192" s="92"/>
      <c r="E2192" s="92"/>
    </row>
    <row r="2193" spans="1:5" x14ac:dyDescent="0.25">
      <c r="A2193" s="92"/>
      <c r="B2193" s="97"/>
      <c r="C2193" s="93"/>
      <c r="D2193" s="92"/>
      <c r="E2193" s="92"/>
    </row>
    <row r="2194" spans="1:5" x14ac:dyDescent="0.25">
      <c r="A2194" s="92"/>
      <c r="B2194" s="97"/>
      <c r="C2194" s="93"/>
      <c r="D2194" s="92"/>
      <c r="E2194" s="92"/>
    </row>
    <row r="2195" spans="1:5" x14ac:dyDescent="0.25">
      <c r="A2195" s="92"/>
      <c r="B2195" s="97"/>
      <c r="C2195" s="93"/>
      <c r="D2195" s="92"/>
      <c r="E2195" s="92"/>
    </row>
    <row r="2196" spans="1:5" x14ac:dyDescent="0.25">
      <c r="A2196" s="92"/>
      <c r="B2196" s="97"/>
      <c r="C2196" s="93"/>
      <c r="D2196" s="92"/>
      <c r="E2196" s="92"/>
    </row>
    <row r="2197" spans="1:5" x14ac:dyDescent="0.25">
      <c r="A2197" s="92"/>
      <c r="B2197" s="97"/>
      <c r="C2197" s="93"/>
      <c r="D2197" s="92"/>
      <c r="E2197" s="92"/>
    </row>
    <row r="2198" spans="1:5" x14ac:dyDescent="0.25">
      <c r="A2198" s="92"/>
      <c r="B2198" s="97"/>
      <c r="C2198" s="93"/>
      <c r="D2198" s="92"/>
      <c r="E2198" s="92"/>
    </row>
    <row r="2199" spans="1:5" x14ac:dyDescent="0.25">
      <c r="A2199" s="92"/>
      <c r="B2199" s="97"/>
      <c r="C2199" s="93"/>
      <c r="D2199" s="92"/>
      <c r="E2199" s="92"/>
    </row>
    <row r="2200" spans="1:5" x14ac:dyDescent="0.25">
      <c r="A2200" s="92"/>
      <c r="B2200" s="97"/>
      <c r="C2200" s="93"/>
      <c r="D2200" s="92"/>
      <c r="E2200" s="92"/>
    </row>
    <row r="2201" spans="1:5" x14ac:dyDescent="0.25">
      <c r="A2201" s="92"/>
      <c r="B2201" s="97"/>
      <c r="C2201" s="93"/>
      <c r="D2201" s="92"/>
      <c r="E2201" s="92"/>
    </row>
    <row r="2202" spans="1:5" x14ac:dyDescent="0.25">
      <c r="A2202" s="92"/>
      <c r="B2202" s="97"/>
      <c r="C2202" s="93"/>
      <c r="D2202" s="92"/>
      <c r="E2202" s="92"/>
    </row>
    <row r="2203" spans="1:5" x14ac:dyDescent="0.25">
      <c r="A2203" s="92"/>
      <c r="B2203" s="97"/>
      <c r="C2203" s="93"/>
      <c r="D2203" s="92"/>
      <c r="E2203" s="92"/>
    </row>
    <row r="2204" spans="1:5" x14ac:dyDescent="0.25">
      <c r="A2204" s="92"/>
      <c r="B2204" s="97"/>
      <c r="C2204" s="93"/>
      <c r="D2204" s="92"/>
      <c r="E2204" s="92"/>
    </row>
    <row r="2205" spans="1:5" x14ac:dyDescent="0.25">
      <c r="A2205" s="92"/>
      <c r="B2205" s="97"/>
      <c r="C2205" s="93"/>
      <c r="D2205" s="92"/>
      <c r="E2205" s="92"/>
    </row>
    <row r="2206" spans="1:5" x14ac:dyDescent="0.25">
      <c r="A2206" s="92"/>
      <c r="B2206" s="97"/>
      <c r="C2206" s="93"/>
      <c r="D2206" s="92"/>
      <c r="E2206" s="92"/>
    </row>
    <row r="2207" spans="1:5" x14ac:dyDescent="0.25">
      <c r="A2207" s="92"/>
      <c r="B2207" s="97"/>
      <c r="C2207" s="93"/>
      <c r="D2207" s="92"/>
      <c r="E2207" s="92"/>
    </row>
    <row r="2208" spans="1:5" x14ac:dyDescent="0.25">
      <c r="A2208" s="92"/>
      <c r="B2208" s="97"/>
      <c r="C2208" s="93"/>
      <c r="D2208" s="92"/>
      <c r="E2208" s="92"/>
    </row>
    <row r="2209" spans="1:5" x14ac:dyDescent="0.25">
      <c r="A2209" s="92"/>
      <c r="B2209" s="97"/>
      <c r="C2209" s="93"/>
      <c r="D2209" s="92"/>
      <c r="E2209" s="92"/>
    </row>
    <row r="2210" spans="1:5" x14ac:dyDescent="0.25">
      <c r="A2210" s="92"/>
      <c r="B2210" s="97"/>
      <c r="C2210" s="93"/>
      <c r="D2210" s="92"/>
      <c r="E2210" s="92"/>
    </row>
    <row r="2211" spans="1:5" x14ac:dyDescent="0.25">
      <c r="A2211" s="92"/>
      <c r="B2211" s="97"/>
      <c r="C2211" s="93"/>
      <c r="D2211" s="92"/>
      <c r="E2211" s="92"/>
    </row>
    <row r="2212" spans="1:5" x14ac:dyDescent="0.25">
      <c r="A2212" s="92"/>
      <c r="B2212" s="97"/>
      <c r="C2212" s="93"/>
      <c r="D2212" s="92"/>
      <c r="E2212" s="92"/>
    </row>
    <row r="2213" spans="1:5" x14ac:dyDescent="0.25">
      <c r="A2213" s="92"/>
      <c r="B2213" s="97"/>
      <c r="C2213" s="93"/>
      <c r="D2213" s="92"/>
      <c r="E2213" s="92"/>
    </row>
    <row r="2214" spans="1:5" x14ac:dyDescent="0.25">
      <c r="A2214" s="92"/>
      <c r="B2214" s="97"/>
      <c r="C2214" s="93"/>
      <c r="D2214" s="92"/>
      <c r="E2214" s="92"/>
    </row>
    <row r="2215" spans="1:5" x14ac:dyDescent="0.25">
      <c r="A2215" s="92"/>
      <c r="B2215" s="97"/>
      <c r="C2215" s="93"/>
      <c r="D2215" s="92"/>
      <c r="E2215" s="92"/>
    </row>
    <row r="2216" spans="1:5" x14ac:dyDescent="0.25">
      <c r="A2216" s="92"/>
      <c r="B2216" s="97"/>
      <c r="C2216" s="93"/>
      <c r="D2216" s="92"/>
      <c r="E2216" s="92"/>
    </row>
    <row r="2217" spans="1:5" x14ac:dyDescent="0.25">
      <c r="A2217" s="92"/>
      <c r="B2217" s="97"/>
      <c r="C2217" s="93"/>
      <c r="D2217" s="92"/>
      <c r="E2217" s="92"/>
    </row>
    <row r="2218" spans="1:5" x14ac:dyDescent="0.25">
      <c r="A2218" s="92"/>
      <c r="B2218" s="97"/>
      <c r="C2218" s="93"/>
      <c r="D2218" s="92"/>
      <c r="E2218" s="92"/>
    </row>
    <row r="2219" spans="1:5" x14ac:dyDescent="0.25">
      <c r="A2219" s="92"/>
      <c r="B2219" s="97"/>
      <c r="C2219" s="93"/>
      <c r="D2219" s="92"/>
      <c r="E2219" s="92"/>
    </row>
    <row r="2220" spans="1:5" x14ac:dyDescent="0.25">
      <c r="A2220" s="92"/>
      <c r="B2220" s="97"/>
      <c r="C2220" s="93"/>
      <c r="D2220" s="92"/>
      <c r="E2220" s="92"/>
    </row>
    <row r="2221" spans="1:5" x14ac:dyDescent="0.25">
      <c r="A2221" s="92"/>
      <c r="B2221" s="97"/>
      <c r="C2221" s="93"/>
      <c r="D2221" s="92"/>
      <c r="E2221" s="92"/>
    </row>
    <row r="2222" spans="1:5" x14ac:dyDescent="0.25">
      <c r="A2222" s="92"/>
      <c r="B2222" s="97"/>
      <c r="C2222" s="93"/>
      <c r="D2222" s="92"/>
      <c r="E2222" s="92"/>
    </row>
    <row r="2223" spans="1:5" x14ac:dyDescent="0.25">
      <c r="A2223" s="92"/>
      <c r="B2223" s="97"/>
      <c r="C2223" s="93"/>
      <c r="D2223" s="92"/>
      <c r="E2223" s="92"/>
    </row>
    <row r="2224" spans="1:5" x14ac:dyDescent="0.25">
      <c r="A2224" s="92"/>
      <c r="B2224" s="97"/>
      <c r="C2224" s="93"/>
      <c r="D2224" s="92"/>
      <c r="E2224" s="92"/>
    </row>
    <row r="2225" spans="1:5" x14ac:dyDescent="0.25">
      <c r="A2225" s="92"/>
      <c r="B2225" s="97"/>
      <c r="C2225" s="93"/>
      <c r="D2225" s="92"/>
      <c r="E2225" s="92"/>
    </row>
    <row r="2226" spans="1:5" x14ac:dyDescent="0.25">
      <c r="A2226" s="92"/>
      <c r="B2226" s="97"/>
      <c r="C2226" s="93"/>
      <c r="D2226" s="92"/>
      <c r="E2226" s="92"/>
    </row>
    <row r="2227" spans="1:5" x14ac:dyDescent="0.25">
      <c r="A2227" s="92"/>
      <c r="B2227" s="97"/>
      <c r="C2227" s="93"/>
      <c r="D2227" s="92"/>
      <c r="E2227" s="92"/>
    </row>
    <row r="2228" spans="1:5" x14ac:dyDescent="0.25">
      <c r="A2228" s="92"/>
      <c r="B2228" s="97"/>
      <c r="C2228" s="93"/>
      <c r="D2228" s="92"/>
      <c r="E2228" s="92"/>
    </row>
    <row r="2229" spans="1:5" x14ac:dyDescent="0.25">
      <c r="A2229" s="92"/>
      <c r="B2229" s="97"/>
      <c r="C2229" s="93"/>
      <c r="D2229" s="92"/>
      <c r="E2229" s="92"/>
    </row>
    <row r="2230" spans="1:5" x14ac:dyDescent="0.25">
      <c r="A2230" s="92"/>
      <c r="B2230" s="97"/>
      <c r="C2230" s="93"/>
      <c r="D2230" s="92"/>
      <c r="E2230" s="92"/>
    </row>
    <row r="2231" spans="1:5" x14ac:dyDescent="0.25">
      <c r="A2231" s="92"/>
      <c r="B2231" s="97"/>
      <c r="C2231" s="93"/>
      <c r="D2231" s="92"/>
      <c r="E2231" s="92"/>
    </row>
    <row r="2232" spans="1:5" x14ac:dyDescent="0.25">
      <c r="A2232" s="92"/>
      <c r="B2232" s="97"/>
      <c r="C2232" s="93"/>
      <c r="D2232" s="92"/>
      <c r="E2232" s="92"/>
    </row>
    <row r="2233" spans="1:5" x14ac:dyDescent="0.25">
      <c r="A2233" s="92"/>
      <c r="B2233" s="97"/>
      <c r="C2233" s="93"/>
      <c r="D2233" s="92"/>
      <c r="E2233" s="92"/>
    </row>
    <row r="2234" spans="1:5" x14ac:dyDescent="0.25">
      <c r="A2234" s="92"/>
      <c r="B2234" s="97"/>
      <c r="C2234" s="93"/>
      <c r="D2234" s="92"/>
      <c r="E2234" s="92"/>
    </row>
    <row r="2235" spans="1:5" x14ac:dyDescent="0.25">
      <c r="A2235" s="92"/>
      <c r="B2235" s="97"/>
      <c r="C2235" s="93"/>
      <c r="D2235" s="92"/>
      <c r="E2235" s="92"/>
    </row>
    <row r="2236" spans="1:5" x14ac:dyDescent="0.25">
      <c r="A2236" s="92"/>
      <c r="B2236" s="97"/>
      <c r="C2236" s="93"/>
      <c r="D2236" s="92"/>
      <c r="E2236" s="92"/>
    </row>
    <row r="2237" spans="1:5" x14ac:dyDescent="0.25">
      <c r="A2237" s="92"/>
      <c r="B2237" s="97"/>
      <c r="C2237" s="93"/>
      <c r="D2237" s="92"/>
      <c r="E2237" s="92"/>
    </row>
    <row r="2238" spans="1:5" x14ac:dyDescent="0.25">
      <c r="A2238" s="92"/>
      <c r="B2238" s="97"/>
      <c r="C2238" s="93"/>
      <c r="D2238" s="92"/>
      <c r="E2238" s="92"/>
    </row>
    <row r="2239" spans="1:5" x14ac:dyDescent="0.25">
      <c r="A2239" s="92"/>
      <c r="B2239" s="97"/>
      <c r="C2239" s="93"/>
      <c r="D2239" s="92"/>
      <c r="E2239" s="92"/>
    </row>
    <row r="2240" spans="1:5" x14ac:dyDescent="0.25">
      <c r="A2240" s="92"/>
      <c r="B2240" s="97"/>
      <c r="C2240" s="93"/>
      <c r="D2240" s="92"/>
      <c r="E2240" s="92"/>
    </row>
    <row r="2241" spans="1:5" x14ac:dyDescent="0.25">
      <c r="A2241" s="92"/>
      <c r="B2241" s="97"/>
      <c r="C2241" s="93"/>
      <c r="D2241" s="92"/>
      <c r="E2241" s="92"/>
    </row>
    <row r="2242" spans="1:5" x14ac:dyDescent="0.25">
      <c r="A2242" s="92"/>
      <c r="B2242" s="97"/>
      <c r="C2242" s="93"/>
      <c r="D2242" s="92"/>
      <c r="E2242" s="92"/>
    </row>
    <row r="2243" spans="1:5" x14ac:dyDescent="0.25">
      <c r="A2243" s="92"/>
      <c r="B2243" s="97"/>
      <c r="C2243" s="93"/>
      <c r="D2243" s="92"/>
      <c r="E2243" s="92"/>
    </row>
    <row r="2244" spans="1:5" x14ac:dyDescent="0.25">
      <c r="A2244" s="92"/>
      <c r="B2244" s="97"/>
      <c r="C2244" s="93"/>
      <c r="D2244" s="92"/>
      <c r="E2244" s="92"/>
    </row>
    <row r="2245" spans="1:5" x14ac:dyDescent="0.25">
      <c r="A2245" s="92"/>
      <c r="B2245" s="97"/>
      <c r="C2245" s="93"/>
      <c r="D2245" s="92"/>
      <c r="E2245" s="92"/>
    </row>
    <row r="2246" spans="1:5" x14ac:dyDescent="0.25">
      <c r="A2246" s="92"/>
      <c r="B2246" s="97"/>
      <c r="C2246" s="93"/>
      <c r="D2246" s="92"/>
      <c r="E2246" s="92"/>
    </row>
    <row r="2247" spans="1:5" x14ac:dyDescent="0.25">
      <c r="A2247" s="92"/>
      <c r="B2247" s="97"/>
      <c r="C2247" s="93"/>
      <c r="D2247" s="92"/>
      <c r="E2247" s="92"/>
    </row>
    <row r="2248" spans="1:5" x14ac:dyDescent="0.25">
      <c r="A2248" s="92"/>
      <c r="B2248" s="97"/>
      <c r="C2248" s="93"/>
      <c r="D2248" s="92"/>
      <c r="E2248" s="92"/>
    </row>
    <row r="2249" spans="1:5" x14ac:dyDescent="0.25">
      <c r="A2249" s="92"/>
      <c r="B2249" s="97"/>
      <c r="C2249" s="93"/>
      <c r="D2249" s="92"/>
      <c r="E2249" s="92"/>
    </row>
    <row r="2250" spans="1:5" x14ac:dyDescent="0.25">
      <c r="A2250" s="92"/>
      <c r="B2250" s="97"/>
      <c r="C2250" s="93"/>
      <c r="D2250" s="92"/>
      <c r="E2250" s="92"/>
    </row>
    <row r="2251" spans="1:5" x14ac:dyDescent="0.25">
      <c r="A2251" s="92"/>
      <c r="B2251" s="97"/>
      <c r="C2251" s="93"/>
      <c r="D2251" s="92"/>
      <c r="E2251" s="92"/>
    </row>
    <row r="2252" spans="1:5" x14ac:dyDescent="0.25">
      <c r="A2252" s="92"/>
      <c r="B2252" s="97"/>
      <c r="C2252" s="93"/>
      <c r="D2252" s="92"/>
      <c r="E2252" s="92"/>
    </row>
    <row r="2253" spans="1:5" x14ac:dyDescent="0.25">
      <c r="A2253" s="92"/>
      <c r="B2253" s="97"/>
      <c r="C2253" s="93"/>
      <c r="D2253" s="92"/>
      <c r="E2253" s="92"/>
    </row>
    <row r="2254" spans="1:5" x14ac:dyDescent="0.25">
      <c r="A2254" s="92"/>
      <c r="B2254" s="97"/>
      <c r="C2254" s="93"/>
      <c r="D2254" s="92"/>
      <c r="E2254" s="92"/>
    </row>
    <row r="2255" spans="1:5" x14ac:dyDescent="0.25">
      <c r="A2255" s="92"/>
      <c r="B2255" s="97"/>
      <c r="C2255" s="93"/>
      <c r="D2255" s="92"/>
      <c r="E2255" s="92"/>
    </row>
    <row r="2256" spans="1:5" x14ac:dyDescent="0.25">
      <c r="A2256" s="92"/>
      <c r="B2256" s="97"/>
      <c r="C2256" s="93"/>
      <c r="D2256" s="92"/>
      <c r="E2256" s="92"/>
    </row>
    <row r="2257" spans="1:5" x14ac:dyDescent="0.25">
      <c r="A2257" s="92"/>
      <c r="B2257" s="97"/>
      <c r="C2257" s="93"/>
      <c r="D2257" s="92"/>
      <c r="E2257" s="92"/>
    </row>
    <row r="2258" spans="1:5" x14ac:dyDescent="0.25">
      <c r="A2258" s="92"/>
      <c r="B2258" s="97"/>
      <c r="C2258" s="93"/>
      <c r="D2258" s="92"/>
      <c r="E2258" s="92"/>
    </row>
    <row r="2259" spans="1:5" x14ac:dyDescent="0.25">
      <c r="A2259" s="92"/>
      <c r="B2259" s="97"/>
      <c r="C2259" s="93"/>
      <c r="D2259" s="92"/>
      <c r="E2259" s="92"/>
    </row>
    <row r="2260" spans="1:5" x14ac:dyDescent="0.25">
      <c r="A2260" s="92"/>
      <c r="B2260" s="97"/>
      <c r="C2260" s="93"/>
      <c r="D2260" s="92"/>
      <c r="E2260" s="92"/>
    </row>
    <row r="2261" spans="1:5" x14ac:dyDescent="0.25">
      <c r="A2261" s="92"/>
      <c r="B2261" s="97"/>
      <c r="C2261" s="93"/>
      <c r="D2261" s="92"/>
      <c r="E2261" s="92"/>
    </row>
    <row r="2262" spans="1:5" x14ac:dyDescent="0.25">
      <c r="A2262" s="92"/>
      <c r="B2262" s="97"/>
      <c r="C2262" s="93"/>
      <c r="D2262" s="92"/>
      <c r="E2262" s="92"/>
    </row>
    <row r="2263" spans="1:5" x14ac:dyDescent="0.25">
      <c r="A2263" s="92"/>
      <c r="B2263" s="97"/>
      <c r="C2263" s="93"/>
      <c r="D2263" s="92"/>
      <c r="E2263" s="92"/>
    </row>
    <row r="2264" spans="1:5" x14ac:dyDescent="0.25">
      <c r="A2264" s="92"/>
      <c r="B2264" s="97"/>
      <c r="C2264" s="93"/>
      <c r="D2264" s="92"/>
      <c r="E2264" s="92"/>
    </row>
    <row r="2265" spans="1:5" x14ac:dyDescent="0.25">
      <c r="A2265" s="92"/>
      <c r="B2265" s="97"/>
      <c r="C2265" s="93"/>
      <c r="D2265" s="92"/>
      <c r="E2265" s="92"/>
    </row>
    <row r="2266" spans="1:5" x14ac:dyDescent="0.25">
      <c r="A2266" s="92"/>
      <c r="B2266" s="97"/>
      <c r="C2266" s="93"/>
      <c r="D2266" s="92"/>
      <c r="E2266" s="92"/>
    </row>
    <row r="2267" spans="1:5" x14ac:dyDescent="0.25">
      <c r="A2267" s="92"/>
      <c r="B2267" s="97"/>
      <c r="C2267" s="93"/>
      <c r="D2267" s="92"/>
      <c r="E2267" s="92"/>
    </row>
    <row r="2268" spans="1:5" x14ac:dyDescent="0.25">
      <c r="A2268" s="92"/>
      <c r="B2268" s="97"/>
      <c r="C2268" s="93"/>
      <c r="D2268" s="92"/>
      <c r="E2268" s="92"/>
    </row>
    <row r="2269" spans="1:5" x14ac:dyDescent="0.25">
      <c r="A2269" s="92"/>
      <c r="B2269" s="97"/>
      <c r="C2269" s="93"/>
      <c r="D2269" s="92"/>
      <c r="E2269" s="92"/>
    </row>
    <row r="2270" spans="1:5" x14ac:dyDescent="0.25">
      <c r="A2270" s="92"/>
      <c r="B2270" s="97"/>
      <c r="C2270" s="93"/>
      <c r="D2270" s="92"/>
      <c r="E2270" s="92"/>
    </row>
    <row r="2271" spans="1:5" x14ac:dyDescent="0.25">
      <c r="A2271" s="92"/>
      <c r="B2271" s="97"/>
      <c r="C2271" s="93"/>
      <c r="D2271" s="92"/>
      <c r="E2271" s="92"/>
    </row>
    <row r="2272" spans="1:5" x14ac:dyDescent="0.25">
      <c r="A2272" s="92"/>
      <c r="B2272" s="97"/>
      <c r="C2272" s="93"/>
      <c r="D2272" s="92"/>
      <c r="E2272" s="92"/>
    </row>
    <row r="2273" spans="1:5" x14ac:dyDescent="0.25">
      <c r="A2273" s="92"/>
      <c r="B2273" s="97"/>
      <c r="C2273" s="93"/>
      <c r="D2273" s="92"/>
      <c r="E2273" s="92"/>
    </row>
    <row r="2274" spans="1:5" x14ac:dyDescent="0.25">
      <c r="A2274" s="92"/>
      <c r="B2274" s="97"/>
      <c r="C2274" s="93"/>
      <c r="D2274" s="92"/>
      <c r="E2274" s="92"/>
    </row>
    <row r="2275" spans="1:5" x14ac:dyDescent="0.25">
      <c r="A2275" s="92"/>
      <c r="B2275" s="97"/>
      <c r="C2275" s="93"/>
      <c r="D2275" s="92"/>
      <c r="E2275" s="92"/>
    </row>
    <row r="2276" spans="1:5" x14ac:dyDescent="0.25">
      <c r="A2276" s="92"/>
      <c r="B2276" s="97"/>
      <c r="C2276" s="93"/>
      <c r="D2276" s="92"/>
      <c r="E2276" s="92"/>
    </row>
    <row r="2277" spans="1:5" x14ac:dyDescent="0.25">
      <c r="A2277" s="92"/>
      <c r="B2277" s="97"/>
      <c r="C2277" s="93"/>
      <c r="D2277" s="92"/>
      <c r="E2277" s="92"/>
    </row>
    <row r="2278" spans="1:5" x14ac:dyDescent="0.25">
      <c r="A2278" s="92"/>
      <c r="B2278" s="97"/>
      <c r="C2278" s="93"/>
      <c r="D2278" s="92"/>
      <c r="E2278" s="92"/>
    </row>
    <row r="2279" spans="1:5" x14ac:dyDescent="0.25">
      <c r="A2279" s="92"/>
      <c r="B2279" s="97"/>
      <c r="C2279" s="93"/>
      <c r="D2279" s="92"/>
      <c r="E2279" s="92"/>
    </row>
    <row r="2280" spans="1:5" x14ac:dyDescent="0.25">
      <c r="A2280" s="92"/>
      <c r="B2280" s="97"/>
      <c r="C2280" s="93"/>
      <c r="D2280" s="92"/>
      <c r="E2280" s="92"/>
    </row>
    <row r="2281" spans="1:5" x14ac:dyDescent="0.25">
      <c r="A2281" s="92"/>
      <c r="B2281" s="97"/>
      <c r="C2281" s="93"/>
      <c r="D2281" s="92"/>
      <c r="E2281" s="92"/>
    </row>
    <row r="2282" spans="1:5" x14ac:dyDescent="0.25">
      <c r="A2282" s="92"/>
      <c r="B2282" s="97"/>
      <c r="C2282" s="93"/>
      <c r="D2282" s="92"/>
      <c r="E2282" s="92"/>
    </row>
    <row r="2283" spans="1:5" x14ac:dyDescent="0.25">
      <c r="A2283" s="92"/>
      <c r="B2283" s="97"/>
      <c r="C2283" s="93"/>
      <c r="D2283" s="92"/>
      <c r="E2283" s="92"/>
    </row>
    <row r="2284" spans="1:5" x14ac:dyDescent="0.25">
      <c r="A2284" s="92"/>
      <c r="B2284" s="97"/>
      <c r="C2284" s="93"/>
      <c r="D2284" s="92"/>
      <c r="E2284" s="92"/>
    </row>
    <row r="2285" spans="1:5" x14ac:dyDescent="0.25">
      <c r="A2285" s="92"/>
      <c r="B2285" s="97"/>
      <c r="C2285" s="93"/>
      <c r="D2285" s="92"/>
      <c r="E2285" s="92"/>
    </row>
    <row r="2286" spans="1:5" x14ac:dyDescent="0.25">
      <c r="A2286" s="92"/>
      <c r="B2286" s="97"/>
      <c r="C2286" s="93"/>
      <c r="D2286" s="92"/>
      <c r="E2286" s="92"/>
    </row>
    <row r="2287" spans="1:5" x14ac:dyDescent="0.25">
      <c r="A2287" s="92"/>
      <c r="B2287" s="97"/>
      <c r="C2287" s="93"/>
      <c r="D2287" s="92"/>
      <c r="E2287" s="92"/>
    </row>
    <row r="2288" spans="1:5" x14ac:dyDescent="0.25">
      <c r="A2288" s="92"/>
      <c r="B2288" s="97"/>
      <c r="C2288" s="93"/>
      <c r="D2288" s="92"/>
      <c r="E2288" s="92"/>
    </row>
    <row r="2289" spans="1:5" x14ac:dyDescent="0.25">
      <c r="A2289" s="92"/>
      <c r="B2289" s="97"/>
      <c r="C2289" s="93"/>
      <c r="D2289" s="92"/>
      <c r="E2289" s="92"/>
    </row>
    <row r="2290" spans="1:5" x14ac:dyDescent="0.25">
      <c r="A2290" s="92"/>
      <c r="B2290" s="97"/>
      <c r="C2290" s="93"/>
      <c r="D2290" s="92"/>
      <c r="E2290" s="92"/>
    </row>
    <row r="2291" spans="1:5" x14ac:dyDescent="0.25">
      <c r="A2291" s="92"/>
      <c r="B2291" s="97"/>
      <c r="C2291" s="93"/>
      <c r="D2291" s="92"/>
      <c r="E2291" s="92"/>
    </row>
    <row r="2292" spans="1:5" x14ac:dyDescent="0.25">
      <c r="A2292" s="92"/>
      <c r="B2292" s="97"/>
      <c r="C2292" s="93"/>
      <c r="D2292" s="92"/>
      <c r="E2292" s="92"/>
    </row>
    <row r="2293" spans="1:5" x14ac:dyDescent="0.25">
      <c r="A2293" s="92"/>
      <c r="B2293" s="97"/>
      <c r="C2293" s="93"/>
      <c r="D2293" s="92"/>
      <c r="E2293" s="92"/>
    </row>
    <row r="2294" spans="1:5" x14ac:dyDescent="0.25">
      <c r="A2294" s="92"/>
      <c r="B2294" s="97"/>
      <c r="C2294" s="93"/>
      <c r="D2294" s="92"/>
      <c r="E2294" s="92"/>
    </row>
    <row r="2295" spans="1:5" x14ac:dyDescent="0.25">
      <c r="A2295" s="92"/>
      <c r="B2295" s="97"/>
      <c r="C2295" s="93"/>
      <c r="D2295" s="92"/>
      <c r="E2295" s="92"/>
    </row>
    <row r="2296" spans="1:5" x14ac:dyDescent="0.25">
      <c r="A2296" s="92"/>
      <c r="B2296" s="97"/>
      <c r="C2296" s="93"/>
      <c r="D2296" s="92"/>
      <c r="E2296" s="92"/>
    </row>
    <row r="2297" spans="1:5" x14ac:dyDescent="0.25">
      <c r="A2297" s="92"/>
      <c r="B2297" s="97"/>
      <c r="C2297" s="93"/>
      <c r="D2297" s="92"/>
      <c r="E2297" s="92"/>
    </row>
    <row r="2298" spans="1:5" x14ac:dyDescent="0.25">
      <c r="A2298" s="92"/>
      <c r="B2298" s="97"/>
      <c r="C2298" s="93"/>
      <c r="D2298" s="92"/>
      <c r="E2298" s="92"/>
    </row>
    <row r="2299" spans="1:5" x14ac:dyDescent="0.25">
      <c r="A2299" s="92"/>
      <c r="B2299" s="97"/>
      <c r="C2299" s="93"/>
      <c r="D2299" s="92"/>
      <c r="E2299" s="92"/>
    </row>
    <row r="2300" spans="1:5" x14ac:dyDescent="0.25">
      <c r="A2300" s="92"/>
      <c r="B2300" s="97"/>
      <c r="C2300" s="93"/>
      <c r="D2300" s="92"/>
      <c r="E2300" s="92"/>
    </row>
    <row r="2301" spans="1:5" x14ac:dyDescent="0.25">
      <c r="A2301" s="92"/>
      <c r="B2301" s="97"/>
      <c r="C2301" s="93"/>
      <c r="D2301" s="92"/>
      <c r="E2301" s="92"/>
    </row>
    <row r="2302" spans="1:5" x14ac:dyDescent="0.25">
      <c r="A2302" s="92"/>
      <c r="B2302" s="97"/>
      <c r="C2302" s="93"/>
      <c r="D2302" s="92"/>
      <c r="E2302" s="92"/>
    </row>
    <row r="2303" spans="1:5" x14ac:dyDescent="0.25">
      <c r="A2303" s="92"/>
      <c r="B2303" s="97"/>
      <c r="C2303" s="93"/>
      <c r="D2303" s="92"/>
      <c r="E2303" s="92"/>
    </row>
    <row r="2304" spans="1:5" x14ac:dyDescent="0.25">
      <c r="A2304" s="92"/>
      <c r="B2304" s="97"/>
      <c r="C2304" s="93"/>
      <c r="D2304" s="92"/>
      <c r="E2304" s="92"/>
    </row>
    <row r="2305" spans="1:5" x14ac:dyDescent="0.25">
      <c r="A2305" s="92"/>
      <c r="B2305" s="97"/>
      <c r="C2305" s="93"/>
      <c r="D2305" s="92"/>
      <c r="E2305" s="92"/>
    </row>
    <row r="2306" spans="1:5" x14ac:dyDescent="0.25">
      <c r="A2306" s="92"/>
      <c r="B2306" s="97"/>
      <c r="C2306" s="93"/>
      <c r="D2306" s="92"/>
      <c r="E2306" s="92"/>
    </row>
    <row r="2307" spans="1:5" x14ac:dyDescent="0.25">
      <c r="A2307" s="92"/>
      <c r="B2307" s="97"/>
      <c r="C2307" s="93"/>
      <c r="D2307" s="92"/>
      <c r="E2307" s="92"/>
    </row>
    <row r="2308" spans="1:5" x14ac:dyDescent="0.25">
      <c r="A2308" s="92"/>
      <c r="B2308" s="97"/>
      <c r="C2308" s="93"/>
      <c r="D2308" s="92"/>
      <c r="E2308" s="92"/>
    </row>
    <row r="2309" spans="1:5" x14ac:dyDescent="0.25">
      <c r="A2309" s="92"/>
      <c r="B2309" s="97"/>
      <c r="C2309" s="93"/>
      <c r="D2309" s="92"/>
      <c r="E2309" s="92"/>
    </row>
    <row r="2310" spans="1:5" x14ac:dyDescent="0.25">
      <c r="A2310" s="92"/>
      <c r="B2310" s="97"/>
      <c r="C2310" s="93"/>
      <c r="D2310" s="92"/>
      <c r="E2310" s="92"/>
    </row>
    <row r="2311" spans="1:5" x14ac:dyDescent="0.25">
      <c r="A2311" s="92"/>
      <c r="B2311" s="97"/>
      <c r="C2311" s="93"/>
      <c r="D2311" s="92"/>
      <c r="E2311" s="92"/>
    </row>
    <row r="2312" spans="1:5" x14ac:dyDescent="0.25">
      <c r="A2312" s="92"/>
      <c r="B2312" s="97"/>
      <c r="C2312" s="93"/>
      <c r="D2312" s="92"/>
      <c r="E2312" s="92"/>
    </row>
    <row r="2313" spans="1:5" x14ac:dyDescent="0.25">
      <c r="A2313" s="92"/>
      <c r="B2313" s="97"/>
      <c r="C2313" s="93"/>
      <c r="D2313" s="92"/>
      <c r="E2313" s="92"/>
    </row>
    <row r="2314" spans="1:5" x14ac:dyDescent="0.25">
      <c r="A2314" s="92"/>
      <c r="B2314" s="97"/>
      <c r="C2314" s="93"/>
      <c r="D2314" s="92"/>
      <c r="E2314" s="92"/>
    </row>
    <row r="2315" spans="1:5" x14ac:dyDescent="0.25">
      <c r="A2315" s="92"/>
      <c r="B2315" s="97"/>
      <c r="C2315" s="93"/>
      <c r="D2315" s="92"/>
      <c r="E2315" s="92"/>
    </row>
    <row r="2316" spans="1:5" x14ac:dyDescent="0.25">
      <c r="A2316" s="92"/>
      <c r="B2316" s="97"/>
      <c r="C2316" s="93"/>
      <c r="D2316" s="92"/>
      <c r="E2316" s="92"/>
    </row>
    <row r="2317" spans="1:5" x14ac:dyDescent="0.25">
      <c r="A2317" s="92"/>
      <c r="B2317" s="97"/>
      <c r="C2317" s="93"/>
      <c r="D2317" s="92"/>
      <c r="E2317" s="92"/>
    </row>
    <row r="2318" spans="1:5" x14ac:dyDescent="0.25">
      <c r="A2318" s="92"/>
      <c r="B2318" s="97"/>
      <c r="C2318" s="93"/>
      <c r="D2318" s="92"/>
      <c r="E2318" s="92"/>
    </row>
    <row r="2319" spans="1:5" x14ac:dyDescent="0.25">
      <c r="A2319" s="92"/>
      <c r="B2319" s="97"/>
      <c r="C2319" s="93"/>
      <c r="D2319" s="92"/>
      <c r="E2319" s="92"/>
    </row>
    <row r="2320" spans="1:5" x14ac:dyDescent="0.25">
      <c r="A2320" s="92"/>
      <c r="B2320" s="97"/>
      <c r="C2320" s="93"/>
      <c r="D2320" s="92"/>
      <c r="E2320" s="92"/>
    </row>
    <row r="2321" spans="1:5" x14ac:dyDescent="0.25">
      <c r="A2321" s="92"/>
      <c r="B2321" s="97"/>
      <c r="C2321" s="93"/>
      <c r="D2321" s="92"/>
      <c r="E2321" s="92"/>
    </row>
    <row r="2322" spans="1:5" x14ac:dyDescent="0.25">
      <c r="A2322" s="92"/>
      <c r="B2322" s="97"/>
      <c r="C2322" s="93"/>
      <c r="D2322" s="92"/>
      <c r="E2322" s="92"/>
    </row>
    <row r="2323" spans="1:5" x14ac:dyDescent="0.25">
      <c r="A2323" s="92"/>
      <c r="B2323" s="97"/>
      <c r="C2323" s="93"/>
      <c r="D2323" s="92"/>
      <c r="E2323" s="92"/>
    </row>
    <row r="2324" spans="1:5" x14ac:dyDescent="0.25">
      <c r="A2324" s="92"/>
      <c r="B2324" s="97"/>
      <c r="C2324" s="93"/>
      <c r="D2324" s="92"/>
      <c r="E2324" s="92"/>
    </row>
    <row r="2325" spans="1:5" x14ac:dyDescent="0.25">
      <c r="A2325" s="92"/>
      <c r="B2325" s="97"/>
      <c r="C2325" s="93"/>
      <c r="D2325" s="92"/>
      <c r="E2325" s="92"/>
    </row>
    <row r="2326" spans="1:5" x14ac:dyDescent="0.25">
      <c r="A2326" s="92"/>
      <c r="B2326" s="97"/>
      <c r="C2326" s="93"/>
      <c r="D2326" s="92"/>
      <c r="E2326" s="92"/>
    </row>
    <row r="2327" spans="1:5" x14ac:dyDescent="0.25">
      <c r="A2327" s="92"/>
      <c r="B2327" s="97"/>
      <c r="C2327" s="93"/>
      <c r="D2327" s="92"/>
      <c r="E2327" s="92"/>
    </row>
    <row r="2328" spans="1:5" x14ac:dyDescent="0.25">
      <c r="A2328" s="92"/>
      <c r="B2328" s="97"/>
      <c r="C2328" s="93"/>
      <c r="D2328" s="92"/>
      <c r="E2328" s="92"/>
    </row>
    <row r="2329" spans="1:5" x14ac:dyDescent="0.25">
      <c r="A2329" s="92"/>
      <c r="B2329" s="97"/>
      <c r="C2329" s="93"/>
      <c r="D2329" s="92"/>
      <c r="E2329" s="92"/>
    </row>
    <row r="2330" spans="1:5" x14ac:dyDescent="0.25">
      <c r="A2330" s="92"/>
      <c r="B2330" s="97"/>
      <c r="C2330" s="93"/>
      <c r="D2330" s="92"/>
      <c r="E2330" s="92"/>
    </row>
    <row r="2331" spans="1:5" x14ac:dyDescent="0.25">
      <c r="A2331" s="92"/>
      <c r="B2331" s="97"/>
      <c r="C2331" s="93"/>
      <c r="D2331" s="92"/>
      <c r="E2331" s="92"/>
    </row>
    <row r="2332" spans="1:5" x14ac:dyDescent="0.25">
      <c r="A2332" s="92"/>
      <c r="B2332" s="97"/>
      <c r="C2332" s="93"/>
      <c r="D2332" s="92"/>
      <c r="E2332" s="92"/>
    </row>
    <row r="2333" spans="1:5" x14ac:dyDescent="0.25">
      <c r="A2333" s="92"/>
      <c r="B2333" s="97"/>
      <c r="C2333" s="93"/>
      <c r="D2333" s="92"/>
      <c r="E2333" s="92"/>
    </row>
    <row r="2334" spans="1:5" x14ac:dyDescent="0.25">
      <c r="A2334" s="92"/>
      <c r="B2334" s="97"/>
      <c r="C2334" s="93"/>
      <c r="D2334" s="92"/>
      <c r="E2334" s="92"/>
    </row>
    <row r="2335" spans="1:5" x14ac:dyDescent="0.25">
      <c r="A2335" s="92"/>
      <c r="B2335" s="97"/>
      <c r="C2335" s="93"/>
      <c r="D2335" s="92"/>
      <c r="E2335" s="92"/>
    </row>
    <row r="2336" spans="1:5" x14ac:dyDescent="0.25">
      <c r="A2336" s="92"/>
      <c r="B2336" s="97"/>
      <c r="C2336" s="93"/>
      <c r="D2336" s="92"/>
      <c r="E2336" s="92"/>
    </row>
    <row r="2337" spans="1:5" x14ac:dyDescent="0.25">
      <c r="A2337" s="92"/>
      <c r="B2337" s="97"/>
      <c r="C2337" s="93"/>
      <c r="D2337" s="92"/>
      <c r="E2337" s="92"/>
    </row>
    <row r="2338" spans="1:5" x14ac:dyDescent="0.25">
      <c r="A2338" s="92"/>
      <c r="B2338" s="97"/>
      <c r="C2338" s="93"/>
      <c r="D2338" s="92"/>
      <c r="E2338" s="92"/>
    </row>
    <row r="2339" spans="1:5" x14ac:dyDescent="0.25">
      <c r="A2339" s="92"/>
      <c r="B2339" s="97"/>
      <c r="C2339" s="93"/>
      <c r="D2339" s="92"/>
      <c r="E2339" s="92"/>
    </row>
    <row r="2340" spans="1:5" x14ac:dyDescent="0.25">
      <c r="A2340" s="92"/>
      <c r="B2340" s="97"/>
      <c r="C2340" s="93"/>
      <c r="D2340" s="92"/>
      <c r="E2340" s="92"/>
    </row>
    <row r="2341" spans="1:5" x14ac:dyDescent="0.25">
      <c r="A2341" s="92"/>
      <c r="B2341" s="97"/>
      <c r="C2341" s="93"/>
      <c r="D2341" s="92"/>
      <c r="E2341" s="92"/>
    </row>
    <row r="2342" spans="1:5" x14ac:dyDescent="0.25">
      <c r="A2342" s="92"/>
      <c r="B2342" s="97"/>
      <c r="C2342" s="93"/>
      <c r="D2342" s="92"/>
      <c r="E2342" s="92"/>
    </row>
    <row r="2343" spans="1:5" x14ac:dyDescent="0.25">
      <c r="A2343" s="92"/>
      <c r="B2343" s="97"/>
      <c r="C2343" s="93"/>
      <c r="D2343" s="92"/>
      <c r="E2343" s="92"/>
    </row>
    <row r="2344" spans="1:5" x14ac:dyDescent="0.25">
      <c r="A2344" s="92"/>
      <c r="B2344" s="97"/>
      <c r="C2344" s="93"/>
      <c r="D2344" s="92"/>
      <c r="E2344" s="92"/>
    </row>
    <row r="2345" spans="1:5" x14ac:dyDescent="0.25">
      <c r="A2345" s="92"/>
      <c r="B2345" s="97"/>
      <c r="C2345" s="93"/>
      <c r="D2345" s="92"/>
      <c r="E2345" s="92"/>
    </row>
    <row r="2346" spans="1:5" x14ac:dyDescent="0.25">
      <c r="A2346" s="92"/>
      <c r="B2346" s="97"/>
      <c r="C2346" s="93"/>
      <c r="D2346" s="92"/>
      <c r="E2346" s="92"/>
    </row>
    <row r="2347" spans="1:5" x14ac:dyDescent="0.25">
      <c r="A2347" s="92"/>
      <c r="B2347" s="97"/>
      <c r="C2347" s="93"/>
      <c r="D2347" s="92"/>
      <c r="E2347" s="92"/>
    </row>
    <row r="2348" spans="1:5" x14ac:dyDescent="0.25">
      <c r="A2348" s="92"/>
      <c r="B2348" s="97"/>
      <c r="C2348" s="93"/>
      <c r="D2348" s="92"/>
      <c r="E2348" s="92"/>
    </row>
    <row r="2349" spans="1:5" x14ac:dyDescent="0.25">
      <c r="A2349" s="92"/>
      <c r="B2349" s="97"/>
      <c r="C2349" s="93"/>
      <c r="D2349" s="92"/>
      <c r="E2349" s="92"/>
    </row>
    <row r="2350" spans="1:5" x14ac:dyDescent="0.25">
      <c r="A2350" s="92"/>
      <c r="B2350" s="97"/>
      <c r="C2350" s="93"/>
      <c r="D2350" s="92"/>
      <c r="E2350" s="92"/>
    </row>
    <row r="2351" spans="1:5" x14ac:dyDescent="0.25">
      <c r="A2351" s="92"/>
      <c r="B2351" s="97"/>
      <c r="C2351" s="93"/>
      <c r="D2351" s="92"/>
      <c r="E2351" s="92"/>
    </row>
    <row r="2352" spans="1:5" x14ac:dyDescent="0.25">
      <c r="A2352" s="92"/>
      <c r="B2352" s="97"/>
      <c r="C2352" s="93"/>
      <c r="D2352" s="92"/>
      <c r="E2352" s="92"/>
    </row>
    <row r="2353" spans="1:5" x14ac:dyDescent="0.25">
      <c r="A2353" s="92"/>
      <c r="B2353" s="97"/>
      <c r="C2353" s="93"/>
      <c r="D2353" s="92"/>
      <c r="E2353" s="92"/>
    </row>
    <row r="2354" spans="1:5" x14ac:dyDescent="0.25">
      <c r="A2354" s="92"/>
      <c r="B2354" s="97"/>
      <c r="C2354" s="93"/>
      <c r="D2354" s="92"/>
      <c r="E2354" s="92"/>
    </row>
    <row r="2355" spans="1:5" x14ac:dyDescent="0.25">
      <c r="A2355" s="92"/>
      <c r="B2355" s="97"/>
      <c r="C2355" s="93"/>
      <c r="D2355" s="92"/>
      <c r="E2355" s="92"/>
    </row>
    <row r="2356" spans="1:5" x14ac:dyDescent="0.25">
      <c r="A2356" s="92"/>
      <c r="B2356" s="97"/>
      <c r="C2356" s="93"/>
      <c r="D2356" s="92"/>
      <c r="E2356" s="92"/>
    </row>
    <row r="2357" spans="1:5" x14ac:dyDescent="0.25">
      <c r="A2357" s="92"/>
      <c r="B2357" s="97"/>
      <c r="C2357" s="93"/>
      <c r="D2357" s="92"/>
      <c r="E2357" s="92"/>
    </row>
    <row r="2358" spans="1:5" x14ac:dyDescent="0.25">
      <c r="A2358" s="92"/>
      <c r="B2358" s="97"/>
      <c r="C2358" s="93"/>
      <c r="D2358" s="92"/>
      <c r="E2358" s="92"/>
    </row>
    <row r="2359" spans="1:5" x14ac:dyDescent="0.25">
      <c r="A2359" s="92"/>
      <c r="B2359" s="97"/>
      <c r="C2359" s="93"/>
      <c r="D2359" s="92"/>
      <c r="E2359" s="92"/>
    </row>
    <row r="2360" spans="1:5" x14ac:dyDescent="0.25">
      <c r="A2360" s="92"/>
      <c r="B2360" s="97"/>
      <c r="C2360" s="93"/>
      <c r="D2360" s="92"/>
      <c r="E2360" s="92"/>
    </row>
    <row r="2361" spans="1:5" x14ac:dyDescent="0.25">
      <c r="A2361" s="92"/>
      <c r="B2361" s="97"/>
      <c r="C2361" s="93"/>
      <c r="D2361" s="92"/>
      <c r="E2361" s="92"/>
    </row>
    <row r="2362" spans="1:5" x14ac:dyDescent="0.25">
      <c r="A2362" s="92"/>
      <c r="B2362" s="97"/>
      <c r="C2362" s="93"/>
      <c r="D2362" s="92"/>
      <c r="E2362" s="92"/>
    </row>
    <row r="2363" spans="1:5" x14ac:dyDescent="0.25">
      <c r="A2363" s="92"/>
      <c r="B2363" s="97"/>
      <c r="C2363" s="93"/>
      <c r="D2363" s="92"/>
      <c r="E2363" s="92"/>
    </row>
    <row r="2364" spans="1:5" x14ac:dyDescent="0.25">
      <c r="A2364" s="92"/>
      <c r="B2364" s="97"/>
      <c r="C2364" s="93"/>
      <c r="D2364" s="92"/>
      <c r="E2364" s="92"/>
    </row>
    <row r="2365" spans="1:5" x14ac:dyDescent="0.25">
      <c r="A2365" s="92"/>
      <c r="B2365" s="97"/>
      <c r="C2365" s="93"/>
      <c r="D2365" s="92"/>
      <c r="E2365" s="92"/>
    </row>
    <row r="2366" spans="1:5" x14ac:dyDescent="0.25">
      <c r="A2366" s="92"/>
      <c r="B2366" s="97"/>
      <c r="C2366" s="93"/>
      <c r="D2366" s="92"/>
      <c r="E2366" s="92"/>
    </row>
    <row r="2367" spans="1:5" x14ac:dyDescent="0.25">
      <c r="A2367" s="92"/>
      <c r="B2367" s="97"/>
      <c r="C2367" s="93"/>
      <c r="D2367" s="92"/>
      <c r="E2367" s="92"/>
    </row>
    <row r="2368" spans="1:5" x14ac:dyDescent="0.25">
      <c r="A2368" s="92"/>
      <c r="B2368" s="97"/>
      <c r="C2368" s="93"/>
      <c r="D2368" s="92"/>
      <c r="E2368" s="92"/>
    </row>
    <row r="2369" spans="1:5" x14ac:dyDescent="0.25">
      <c r="A2369" s="92"/>
      <c r="B2369" s="97"/>
      <c r="C2369" s="93"/>
      <c r="D2369" s="92"/>
      <c r="E2369" s="92"/>
    </row>
    <row r="2370" spans="1:5" x14ac:dyDescent="0.25">
      <c r="A2370" s="92"/>
      <c r="B2370" s="97"/>
      <c r="C2370" s="93"/>
      <c r="D2370" s="92"/>
      <c r="E2370" s="92"/>
    </row>
    <row r="2371" spans="1:5" x14ac:dyDescent="0.25">
      <c r="A2371" s="92"/>
      <c r="B2371" s="97"/>
      <c r="C2371" s="93"/>
      <c r="D2371" s="92"/>
      <c r="E2371" s="92"/>
    </row>
    <row r="2372" spans="1:5" x14ac:dyDescent="0.25">
      <c r="A2372" s="92"/>
      <c r="B2372" s="97"/>
      <c r="C2372" s="93"/>
      <c r="D2372" s="92"/>
      <c r="E2372" s="92"/>
    </row>
    <row r="2373" spans="1:5" x14ac:dyDescent="0.25">
      <c r="A2373" s="92"/>
      <c r="B2373" s="97"/>
      <c r="C2373" s="93"/>
      <c r="D2373" s="92"/>
      <c r="E2373" s="92"/>
    </row>
    <row r="2374" spans="1:5" x14ac:dyDescent="0.25">
      <c r="A2374" s="92"/>
      <c r="B2374" s="97"/>
      <c r="C2374" s="93"/>
      <c r="D2374" s="92"/>
      <c r="E2374" s="92"/>
    </row>
    <row r="2375" spans="1:5" x14ac:dyDescent="0.25">
      <c r="A2375" s="92"/>
      <c r="B2375" s="97"/>
      <c r="C2375" s="93"/>
      <c r="D2375" s="92"/>
      <c r="E2375" s="92"/>
    </row>
    <row r="2376" spans="1:5" x14ac:dyDescent="0.25">
      <c r="A2376" s="92"/>
      <c r="B2376" s="97"/>
      <c r="C2376" s="93"/>
      <c r="D2376" s="92"/>
      <c r="E2376" s="92"/>
    </row>
    <row r="2377" spans="1:5" x14ac:dyDescent="0.25">
      <c r="A2377" s="92"/>
      <c r="B2377" s="97"/>
      <c r="C2377" s="93"/>
      <c r="D2377" s="92"/>
      <c r="E2377" s="92"/>
    </row>
    <row r="2378" spans="1:5" x14ac:dyDescent="0.25">
      <c r="A2378" s="92"/>
      <c r="B2378" s="97"/>
      <c r="C2378" s="93"/>
      <c r="D2378" s="92"/>
      <c r="E2378" s="92"/>
    </row>
    <row r="2379" spans="1:5" x14ac:dyDescent="0.25">
      <c r="A2379" s="92"/>
      <c r="B2379" s="97"/>
      <c r="C2379" s="93"/>
      <c r="D2379" s="92"/>
      <c r="E2379" s="92"/>
    </row>
    <row r="2380" spans="1:5" x14ac:dyDescent="0.25">
      <c r="A2380" s="92"/>
      <c r="B2380" s="97"/>
      <c r="C2380" s="93"/>
      <c r="D2380" s="92"/>
      <c r="E2380" s="92"/>
    </row>
    <row r="2381" spans="1:5" x14ac:dyDescent="0.25">
      <c r="A2381" s="92"/>
      <c r="B2381" s="97"/>
      <c r="C2381" s="93"/>
      <c r="D2381" s="92"/>
      <c r="E2381" s="92"/>
    </row>
    <row r="2382" spans="1:5" x14ac:dyDescent="0.25">
      <c r="A2382" s="92"/>
      <c r="B2382" s="97"/>
      <c r="C2382" s="93"/>
      <c r="D2382" s="92"/>
      <c r="E2382" s="92"/>
    </row>
    <row r="2383" spans="1:5" x14ac:dyDescent="0.25">
      <c r="A2383" s="92"/>
      <c r="B2383" s="97"/>
      <c r="C2383" s="93"/>
      <c r="D2383" s="92"/>
      <c r="E2383" s="92"/>
    </row>
    <row r="2384" spans="1:5" x14ac:dyDescent="0.25">
      <c r="A2384" s="92"/>
      <c r="B2384" s="97"/>
      <c r="C2384" s="93"/>
      <c r="D2384" s="92"/>
      <c r="E2384" s="92"/>
    </row>
    <row r="2385" spans="1:5" x14ac:dyDescent="0.25">
      <c r="A2385" s="92"/>
      <c r="B2385" s="97"/>
      <c r="C2385" s="93"/>
      <c r="D2385" s="92"/>
      <c r="E2385" s="92"/>
    </row>
    <row r="2386" spans="1:5" x14ac:dyDescent="0.25">
      <c r="A2386" s="92"/>
      <c r="B2386" s="97"/>
      <c r="C2386" s="93"/>
      <c r="D2386" s="92"/>
      <c r="E2386" s="92"/>
    </row>
    <row r="2387" spans="1:5" x14ac:dyDescent="0.25">
      <c r="A2387" s="92"/>
      <c r="B2387" s="97"/>
      <c r="C2387" s="93"/>
      <c r="D2387" s="92"/>
      <c r="E2387" s="92"/>
    </row>
    <row r="2388" spans="1:5" x14ac:dyDescent="0.25">
      <c r="A2388" s="92"/>
      <c r="B2388" s="97"/>
      <c r="C2388" s="93"/>
      <c r="D2388" s="92"/>
      <c r="E2388" s="92"/>
    </row>
    <row r="2389" spans="1:5" x14ac:dyDescent="0.25">
      <c r="A2389" s="92"/>
      <c r="B2389" s="97"/>
      <c r="C2389" s="93"/>
      <c r="D2389" s="92"/>
      <c r="E2389" s="92"/>
    </row>
    <row r="2390" spans="1:5" x14ac:dyDescent="0.25">
      <c r="A2390" s="92"/>
      <c r="B2390" s="97"/>
      <c r="C2390" s="93"/>
      <c r="D2390" s="92"/>
      <c r="E2390" s="92"/>
    </row>
    <row r="2391" spans="1:5" x14ac:dyDescent="0.25">
      <c r="A2391" s="92"/>
      <c r="B2391" s="97"/>
      <c r="C2391" s="93"/>
      <c r="D2391" s="92"/>
      <c r="E2391" s="92"/>
    </row>
    <row r="2392" spans="1:5" x14ac:dyDescent="0.25">
      <c r="A2392" s="92"/>
      <c r="B2392" s="97"/>
      <c r="C2392" s="93"/>
      <c r="D2392" s="92"/>
      <c r="E2392" s="92"/>
    </row>
    <row r="2393" spans="1:5" x14ac:dyDescent="0.25">
      <c r="A2393" s="92"/>
      <c r="B2393" s="97"/>
      <c r="C2393" s="93"/>
      <c r="D2393" s="92"/>
      <c r="E2393" s="92"/>
    </row>
    <row r="2394" spans="1:5" x14ac:dyDescent="0.25">
      <c r="A2394" s="92"/>
      <c r="B2394" s="97"/>
      <c r="C2394" s="93"/>
      <c r="D2394" s="92"/>
      <c r="E2394" s="92"/>
    </row>
    <row r="2395" spans="1:5" x14ac:dyDescent="0.25">
      <c r="A2395" s="92"/>
      <c r="B2395" s="97"/>
      <c r="C2395" s="93"/>
      <c r="D2395" s="92"/>
      <c r="E2395" s="92"/>
    </row>
    <row r="2396" spans="1:5" x14ac:dyDescent="0.25">
      <c r="A2396" s="92"/>
      <c r="B2396" s="97"/>
      <c r="C2396" s="93"/>
      <c r="D2396" s="92"/>
      <c r="E2396" s="92"/>
    </row>
    <row r="2397" spans="1:5" x14ac:dyDescent="0.25">
      <c r="A2397" s="92"/>
      <c r="B2397" s="97"/>
      <c r="C2397" s="93"/>
      <c r="D2397" s="92"/>
      <c r="E2397" s="92"/>
    </row>
    <row r="2398" spans="1:5" x14ac:dyDescent="0.25">
      <c r="A2398" s="92"/>
      <c r="B2398" s="97"/>
      <c r="C2398" s="93"/>
      <c r="D2398" s="92"/>
      <c r="E2398" s="92"/>
    </row>
    <row r="2399" spans="1:5" x14ac:dyDescent="0.25">
      <c r="A2399" s="92"/>
      <c r="B2399" s="97"/>
      <c r="C2399" s="93"/>
      <c r="D2399" s="92"/>
      <c r="E2399" s="92"/>
    </row>
    <row r="2400" spans="1:5" x14ac:dyDescent="0.25">
      <c r="A2400" s="92"/>
      <c r="B2400" s="97"/>
      <c r="C2400" s="93"/>
      <c r="D2400" s="92"/>
      <c r="E2400" s="92"/>
    </row>
    <row r="2401" spans="1:5" x14ac:dyDescent="0.25">
      <c r="A2401" s="92"/>
      <c r="B2401" s="97"/>
      <c r="C2401" s="93"/>
      <c r="D2401" s="92"/>
      <c r="E2401" s="92"/>
    </row>
    <row r="2402" spans="1:5" x14ac:dyDescent="0.25">
      <c r="A2402" s="92"/>
      <c r="B2402" s="97"/>
      <c r="C2402" s="93"/>
      <c r="D2402" s="92"/>
      <c r="E2402" s="92"/>
    </row>
    <row r="2403" spans="1:5" x14ac:dyDescent="0.25">
      <c r="A2403" s="92"/>
      <c r="B2403" s="97"/>
      <c r="C2403" s="93"/>
      <c r="D2403" s="92"/>
      <c r="E2403" s="92"/>
    </row>
    <row r="2404" spans="1:5" x14ac:dyDescent="0.25">
      <c r="A2404" s="92"/>
      <c r="B2404" s="97"/>
      <c r="C2404" s="93"/>
      <c r="D2404" s="92"/>
      <c r="E2404" s="92"/>
    </row>
    <row r="2405" spans="1:5" x14ac:dyDescent="0.25">
      <c r="A2405" s="92"/>
      <c r="B2405" s="97"/>
      <c r="C2405" s="93"/>
      <c r="D2405" s="92"/>
      <c r="E2405" s="92"/>
    </row>
    <row r="2406" spans="1:5" x14ac:dyDescent="0.25">
      <c r="A2406" s="92"/>
      <c r="B2406" s="97"/>
      <c r="C2406" s="93"/>
      <c r="D2406" s="92"/>
      <c r="E2406" s="92"/>
    </row>
    <row r="2407" spans="1:5" x14ac:dyDescent="0.25">
      <c r="A2407" s="92"/>
      <c r="B2407" s="97"/>
      <c r="C2407" s="93"/>
      <c r="D2407" s="92"/>
      <c r="E2407" s="92"/>
    </row>
    <row r="2408" spans="1:5" x14ac:dyDescent="0.25">
      <c r="A2408" s="92"/>
      <c r="B2408" s="97"/>
      <c r="C2408" s="93"/>
      <c r="D2408" s="92"/>
      <c r="E2408" s="92"/>
    </row>
    <row r="2409" spans="1:5" x14ac:dyDescent="0.25">
      <c r="A2409" s="92"/>
      <c r="B2409" s="97"/>
      <c r="C2409" s="93"/>
      <c r="D2409" s="92"/>
      <c r="E2409" s="92"/>
    </row>
    <row r="2410" spans="1:5" x14ac:dyDescent="0.25">
      <c r="A2410" s="92"/>
      <c r="B2410" s="97"/>
      <c r="C2410" s="93"/>
      <c r="D2410" s="92"/>
      <c r="E2410" s="92"/>
    </row>
    <row r="2411" spans="1:5" x14ac:dyDescent="0.25">
      <c r="A2411" s="92"/>
      <c r="B2411" s="97"/>
      <c r="C2411" s="93"/>
      <c r="D2411" s="92"/>
      <c r="E2411" s="92"/>
    </row>
    <row r="2412" spans="1:5" x14ac:dyDescent="0.25">
      <c r="A2412" s="92"/>
      <c r="B2412" s="97"/>
      <c r="C2412" s="93"/>
      <c r="D2412" s="92"/>
      <c r="E2412" s="92"/>
    </row>
    <row r="2413" spans="1:5" x14ac:dyDescent="0.25">
      <c r="A2413" s="92"/>
      <c r="B2413" s="97"/>
      <c r="C2413" s="93"/>
      <c r="D2413" s="92"/>
      <c r="E2413" s="92"/>
    </row>
    <row r="2414" spans="1:5" x14ac:dyDescent="0.25">
      <c r="A2414" s="92"/>
      <c r="B2414" s="97"/>
      <c r="C2414" s="93"/>
      <c r="D2414" s="92"/>
      <c r="E2414" s="92"/>
    </row>
    <row r="2415" spans="1:5" x14ac:dyDescent="0.25">
      <c r="A2415" s="92"/>
      <c r="B2415" s="97"/>
      <c r="C2415" s="93"/>
      <c r="D2415" s="92"/>
      <c r="E2415" s="92"/>
    </row>
    <row r="2416" spans="1:5" x14ac:dyDescent="0.25">
      <c r="A2416" s="92"/>
      <c r="B2416" s="97"/>
      <c r="C2416" s="93"/>
      <c r="D2416" s="92"/>
      <c r="E2416" s="92"/>
    </row>
    <row r="2417" spans="1:5" x14ac:dyDescent="0.25">
      <c r="A2417" s="92"/>
      <c r="B2417" s="97"/>
      <c r="C2417" s="93"/>
      <c r="D2417" s="92"/>
      <c r="E2417" s="92"/>
    </row>
    <row r="2418" spans="1:5" x14ac:dyDescent="0.25">
      <c r="A2418" s="92"/>
      <c r="B2418" s="97"/>
      <c r="C2418" s="93"/>
      <c r="D2418" s="92"/>
      <c r="E2418" s="92"/>
    </row>
    <row r="2419" spans="1:5" x14ac:dyDescent="0.25">
      <c r="A2419" s="92"/>
      <c r="B2419" s="97"/>
      <c r="C2419" s="93"/>
      <c r="D2419" s="92"/>
      <c r="E2419" s="92"/>
    </row>
    <row r="2420" spans="1:5" x14ac:dyDescent="0.25">
      <c r="A2420" s="92"/>
      <c r="B2420" s="97"/>
      <c r="C2420" s="93"/>
      <c r="D2420" s="92"/>
      <c r="E2420" s="92"/>
    </row>
    <row r="2421" spans="1:5" x14ac:dyDescent="0.25">
      <c r="A2421" s="92"/>
      <c r="B2421" s="97"/>
      <c r="C2421" s="93"/>
      <c r="D2421" s="92"/>
      <c r="E2421" s="92"/>
    </row>
    <row r="2422" spans="1:5" x14ac:dyDescent="0.25">
      <c r="A2422" s="92"/>
      <c r="B2422" s="97"/>
      <c r="C2422" s="93"/>
      <c r="D2422" s="92"/>
      <c r="E2422" s="92"/>
    </row>
    <row r="2423" spans="1:5" x14ac:dyDescent="0.25">
      <c r="A2423" s="92"/>
      <c r="B2423" s="97"/>
      <c r="C2423" s="93"/>
      <c r="D2423" s="92"/>
      <c r="E2423" s="92"/>
    </row>
    <row r="2424" spans="1:5" x14ac:dyDescent="0.25">
      <c r="A2424" s="92"/>
      <c r="B2424" s="97"/>
      <c r="C2424" s="93"/>
      <c r="D2424" s="92"/>
      <c r="E2424" s="92"/>
    </row>
    <row r="2425" spans="1:5" x14ac:dyDescent="0.25">
      <c r="A2425" s="92"/>
      <c r="B2425" s="97"/>
      <c r="C2425" s="93"/>
      <c r="D2425" s="92"/>
      <c r="E2425" s="92"/>
    </row>
    <row r="2426" spans="1:5" x14ac:dyDescent="0.25">
      <c r="A2426" s="92"/>
      <c r="B2426" s="97"/>
      <c r="C2426" s="93"/>
      <c r="D2426" s="92"/>
      <c r="E2426" s="92"/>
    </row>
    <row r="2427" spans="1:5" x14ac:dyDescent="0.25">
      <c r="A2427" s="92"/>
      <c r="B2427" s="97"/>
      <c r="C2427" s="93"/>
      <c r="D2427" s="92"/>
      <c r="E2427" s="92"/>
    </row>
    <row r="2428" spans="1:5" x14ac:dyDescent="0.25">
      <c r="A2428" s="92"/>
      <c r="B2428" s="97"/>
      <c r="C2428" s="93"/>
      <c r="D2428" s="92"/>
      <c r="E2428" s="92"/>
    </row>
    <row r="2429" spans="1:5" x14ac:dyDescent="0.25">
      <c r="A2429" s="92"/>
      <c r="B2429" s="97"/>
      <c r="C2429" s="93"/>
      <c r="D2429" s="92"/>
      <c r="E2429" s="92"/>
    </row>
    <row r="2430" spans="1:5" x14ac:dyDescent="0.25">
      <c r="A2430" s="92"/>
      <c r="B2430" s="97"/>
      <c r="C2430" s="93"/>
      <c r="D2430" s="92"/>
      <c r="E2430" s="92"/>
    </row>
    <row r="2431" spans="1:5" x14ac:dyDescent="0.25">
      <c r="A2431" s="92"/>
      <c r="B2431" s="97"/>
      <c r="C2431" s="93"/>
      <c r="D2431" s="92"/>
      <c r="E2431" s="92"/>
    </row>
    <row r="2432" spans="1:5" x14ac:dyDescent="0.25">
      <c r="A2432" s="92"/>
      <c r="B2432" s="97"/>
      <c r="C2432" s="93"/>
      <c r="D2432" s="92"/>
      <c r="E2432" s="92"/>
    </row>
    <row r="2433" spans="1:5" x14ac:dyDescent="0.25">
      <c r="A2433" s="92"/>
      <c r="B2433" s="97"/>
      <c r="C2433" s="93"/>
      <c r="D2433" s="92"/>
      <c r="E2433" s="92"/>
    </row>
    <row r="2434" spans="1:5" x14ac:dyDescent="0.25">
      <c r="A2434" s="92"/>
      <c r="B2434" s="97"/>
      <c r="C2434" s="93"/>
      <c r="D2434" s="92"/>
      <c r="E2434" s="92"/>
    </row>
    <row r="2435" spans="1:5" x14ac:dyDescent="0.25">
      <c r="A2435" s="92"/>
      <c r="B2435" s="97"/>
      <c r="C2435" s="93"/>
      <c r="D2435" s="92"/>
      <c r="E2435" s="92"/>
    </row>
    <row r="2436" spans="1:5" x14ac:dyDescent="0.25">
      <c r="A2436" s="92"/>
      <c r="B2436" s="97"/>
      <c r="C2436" s="93"/>
      <c r="D2436" s="92"/>
      <c r="E2436" s="92"/>
    </row>
    <row r="2437" spans="1:5" x14ac:dyDescent="0.25">
      <c r="A2437" s="92"/>
      <c r="B2437" s="97"/>
      <c r="C2437" s="93"/>
      <c r="D2437" s="92"/>
      <c r="E2437" s="92"/>
    </row>
    <row r="2438" spans="1:5" x14ac:dyDescent="0.25">
      <c r="A2438" s="92"/>
      <c r="B2438" s="97"/>
      <c r="C2438" s="93"/>
      <c r="D2438" s="92"/>
      <c r="E2438" s="92"/>
    </row>
    <row r="2439" spans="1:5" x14ac:dyDescent="0.25">
      <c r="A2439" s="92"/>
      <c r="B2439" s="97"/>
      <c r="C2439" s="93"/>
      <c r="D2439" s="92"/>
      <c r="E2439" s="92"/>
    </row>
    <row r="2440" spans="1:5" x14ac:dyDescent="0.25">
      <c r="A2440" s="92"/>
      <c r="B2440" s="97"/>
      <c r="C2440" s="93"/>
      <c r="D2440" s="92"/>
      <c r="E2440" s="92"/>
    </row>
    <row r="2441" spans="1:5" x14ac:dyDescent="0.25">
      <c r="A2441" s="92"/>
      <c r="B2441" s="97"/>
      <c r="C2441" s="93"/>
      <c r="D2441" s="92"/>
      <c r="E2441" s="92"/>
    </row>
    <row r="2442" spans="1:5" x14ac:dyDescent="0.25">
      <c r="A2442" s="92"/>
      <c r="B2442" s="97"/>
      <c r="C2442" s="93"/>
      <c r="D2442" s="92"/>
      <c r="E2442" s="92"/>
    </row>
    <row r="2443" spans="1:5" x14ac:dyDescent="0.25">
      <c r="A2443" s="92"/>
      <c r="B2443" s="97"/>
      <c r="C2443" s="93"/>
      <c r="D2443" s="92"/>
      <c r="E2443" s="92"/>
    </row>
    <row r="2444" spans="1:5" x14ac:dyDescent="0.25">
      <c r="A2444" s="92"/>
      <c r="B2444" s="97"/>
      <c r="C2444" s="93"/>
      <c r="D2444" s="92"/>
      <c r="E2444" s="92"/>
    </row>
    <row r="2445" spans="1:5" x14ac:dyDescent="0.25">
      <c r="A2445" s="92"/>
      <c r="B2445" s="97"/>
      <c r="C2445" s="93"/>
      <c r="D2445" s="92"/>
      <c r="E2445" s="92"/>
    </row>
    <row r="2446" spans="1:5" x14ac:dyDescent="0.25">
      <c r="A2446" s="92"/>
      <c r="B2446" s="97"/>
      <c r="C2446" s="93"/>
      <c r="D2446" s="92"/>
      <c r="E2446" s="92"/>
    </row>
    <row r="2447" spans="1:5" x14ac:dyDescent="0.25">
      <c r="A2447" s="92"/>
      <c r="B2447" s="97"/>
      <c r="C2447" s="93"/>
      <c r="D2447" s="92"/>
      <c r="E2447" s="92"/>
    </row>
    <row r="2448" spans="1:5" x14ac:dyDescent="0.25">
      <c r="A2448" s="92"/>
      <c r="B2448" s="97"/>
      <c r="C2448" s="93"/>
      <c r="D2448" s="92"/>
      <c r="E2448" s="92"/>
    </row>
    <row r="2449" spans="1:5" x14ac:dyDescent="0.25">
      <c r="A2449" s="92"/>
      <c r="B2449" s="97"/>
      <c r="C2449" s="93"/>
      <c r="D2449" s="92"/>
      <c r="E2449" s="92"/>
    </row>
    <row r="2450" spans="1:5" x14ac:dyDescent="0.25">
      <c r="A2450" s="92"/>
      <c r="B2450" s="97"/>
      <c r="C2450" s="93"/>
      <c r="D2450" s="92"/>
      <c r="E2450" s="92"/>
    </row>
    <row r="2451" spans="1:5" x14ac:dyDescent="0.25">
      <c r="A2451" s="92"/>
      <c r="B2451" s="97"/>
      <c r="C2451" s="93"/>
      <c r="D2451" s="92"/>
      <c r="E2451" s="92"/>
    </row>
    <row r="2452" spans="1:5" x14ac:dyDescent="0.25">
      <c r="A2452" s="92"/>
      <c r="B2452" s="97"/>
      <c r="C2452" s="93"/>
      <c r="D2452" s="92"/>
      <c r="E2452" s="92"/>
    </row>
    <row r="2453" spans="1:5" x14ac:dyDescent="0.25">
      <c r="A2453" s="92"/>
      <c r="B2453" s="97"/>
      <c r="C2453" s="93"/>
      <c r="D2453" s="92"/>
      <c r="E2453" s="92"/>
    </row>
    <row r="2454" spans="1:5" x14ac:dyDescent="0.25">
      <c r="A2454" s="92"/>
      <c r="B2454" s="97"/>
      <c r="C2454" s="93"/>
      <c r="D2454" s="92"/>
      <c r="E2454" s="92"/>
    </row>
    <row r="2455" spans="1:5" x14ac:dyDescent="0.25">
      <c r="A2455" s="92"/>
      <c r="B2455" s="97"/>
      <c r="C2455" s="93"/>
      <c r="D2455" s="92"/>
      <c r="E2455" s="92"/>
    </row>
    <row r="2456" spans="1:5" x14ac:dyDescent="0.25">
      <c r="A2456" s="92"/>
      <c r="B2456" s="97"/>
      <c r="C2456" s="93"/>
      <c r="D2456" s="92"/>
      <c r="E2456" s="92"/>
    </row>
    <row r="2457" spans="1:5" x14ac:dyDescent="0.25">
      <c r="A2457" s="92"/>
      <c r="B2457" s="97"/>
      <c r="C2457" s="93"/>
      <c r="D2457" s="92"/>
      <c r="E2457" s="92"/>
    </row>
    <row r="2458" spans="1:5" x14ac:dyDescent="0.25">
      <c r="A2458" s="92"/>
      <c r="B2458" s="97"/>
      <c r="C2458" s="93"/>
      <c r="D2458" s="92"/>
      <c r="E2458" s="92"/>
    </row>
    <row r="2459" spans="1:5" x14ac:dyDescent="0.25">
      <c r="A2459" s="92"/>
      <c r="B2459" s="97"/>
      <c r="C2459" s="93"/>
      <c r="D2459" s="92"/>
      <c r="E2459" s="92"/>
    </row>
    <row r="2460" spans="1:5" x14ac:dyDescent="0.25">
      <c r="A2460" s="92"/>
      <c r="B2460" s="97"/>
      <c r="C2460" s="93"/>
      <c r="D2460" s="92"/>
      <c r="E2460" s="92"/>
    </row>
    <row r="2461" spans="1:5" x14ac:dyDescent="0.25">
      <c r="A2461" s="92"/>
      <c r="B2461" s="97"/>
      <c r="C2461" s="93"/>
      <c r="D2461" s="92"/>
      <c r="E2461" s="92"/>
    </row>
    <row r="2462" spans="1:5" x14ac:dyDescent="0.25">
      <c r="A2462" s="92"/>
      <c r="B2462" s="97"/>
      <c r="C2462" s="93"/>
      <c r="D2462" s="92"/>
      <c r="E2462" s="92"/>
    </row>
    <row r="2463" spans="1:5" x14ac:dyDescent="0.25">
      <c r="A2463" s="92"/>
      <c r="B2463" s="97"/>
      <c r="C2463" s="93"/>
      <c r="D2463" s="92"/>
      <c r="E2463" s="92"/>
    </row>
    <row r="2464" spans="1:5" x14ac:dyDescent="0.25">
      <c r="A2464" s="92"/>
      <c r="B2464" s="97"/>
      <c r="C2464" s="93"/>
      <c r="D2464" s="92"/>
      <c r="E2464" s="92"/>
    </row>
    <row r="2465" spans="1:5" x14ac:dyDescent="0.25">
      <c r="A2465" s="92"/>
      <c r="B2465" s="97"/>
      <c r="C2465" s="93"/>
      <c r="D2465" s="92"/>
      <c r="E2465" s="92"/>
    </row>
    <row r="2466" spans="1:5" x14ac:dyDescent="0.25">
      <c r="A2466" s="92"/>
      <c r="B2466" s="97"/>
      <c r="C2466" s="93"/>
      <c r="D2466" s="92"/>
      <c r="E2466" s="92"/>
    </row>
    <row r="2467" spans="1:5" x14ac:dyDescent="0.25">
      <c r="A2467" s="92"/>
      <c r="B2467" s="97"/>
      <c r="C2467" s="93"/>
      <c r="D2467" s="92"/>
      <c r="E2467" s="92"/>
    </row>
    <row r="2468" spans="1:5" x14ac:dyDescent="0.25">
      <c r="A2468" s="92"/>
      <c r="B2468" s="97"/>
      <c r="C2468" s="93"/>
      <c r="D2468" s="92"/>
      <c r="E2468" s="92"/>
    </row>
    <row r="2469" spans="1:5" x14ac:dyDescent="0.25">
      <c r="A2469" s="92"/>
      <c r="B2469" s="97"/>
      <c r="C2469" s="93"/>
      <c r="D2469" s="92"/>
      <c r="E2469" s="92"/>
    </row>
    <row r="2470" spans="1:5" x14ac:dyDescent="0.25">
      <c r="A2470" s="92"/>
      <c r="B2470" s="97"/>
      <c r="C2470" s="93"/>
      <c r="D2470" s="92"/>
      <c r="E2470" s="92"/>
    </row>
    <row r="2471" spans="1:5" x14ac:dyDescent="0.25">
      <c r="A2471" s="92"/>
      <c r="B2471" s="97"/>
      <c r="C2471" s="93"/>
      <c r="D2471" s="92"/>
      <c r="E2471" s="92"/>
    </row>
    <row r="2472" spans="1:5" x14ac:dyDescent="0.25">
      <c r="A2472" s="92"/>
      <c r="B2472" s="97"/>
      <c r="C2472" s="93"/>
      <c r="D2472" s="92"/>
      <c r="E2472" s="92"/>
    </row>
    <row r="2473" spans="1:5" x14ac:dyDescent="0.25">
      <c r="A2473" s="92"/>
      <c r="B2473" s="97"/>
      <c r="C2473" s="93"/>
      <c r="D2473" s="92"/>
      <c r="E2473" s="92"/>
    </row>
    <row r="2474" spans="1:5" x14ac:dyDescent="0.25">
      <c r="A2474" s="92"/>
      <c r="B2474" s="97"/>
      <c r="C2474" s="93"/>
      <c r="D2474" s="92"/>
      <c r="E2474" s="92"/>
    </row>
    <row r="2475" spans="1:5" x14ac:dyDescent="0.25">
      <c r="A2475" s="92"/>
      <c r="B2475" s="97"/>
      <c r="C2475" s="93"/>
      <c r="D2475" s="92"/>
      <c r="E2475" s="92"/>
    </row>
    <row r="2476" spans="1:5" x14ac:dyDescent="0.25">
      <c r="A2476" s="92"/>
      <c r="B2476" s="97"/>
      <c r="C2476" s="93"/>
      <c r="D2476" s="92"/>
      <c r="E2476" s="92"/>
    </row>
    <row r="2477" spans="1:5" x14ac:dyDescent="0.25">
      <c r="A2477" s="92"/>
      <c r="B2477" s="97"/>
      <c r="C2477" s="93"/>
      <c r="D2477" s="92"/>
      <c r="E2477" s="92"/>
    </row>
    <row r="2478" spans="1:5" x14ac:dyDescent="0.25">
      <c r="A2478" s="92"/>
      <c r="B2478" s="97"/>
      <c r="C2478" s="93"/>
      <c r="D2478" s="92"/>
      <c r="E2478" s="92"/>
    </row>
    <row r="2479" spans="1:5" x14ac:dyDescent="0.25">
      <c r="A2479" s="92"/>
      <c r="B2479" s="97"/>
      <c r="C2479" s="93"/>
      <c r="D2479" s="92"/>
      <c r="E2479" s="92"/>
    </row>
    <row r="2480" spans="1:5" x14ac:dyDescent="0.25">
      <c r="A2480" s="92"/>
      <c r="B2480" s="97"/>
      <c r="C2480" s="93"/>
      <c r="D2480" s="92"/>
      <c r="E2480" s="92"/>
    </row>
    <row r="2481" spans="1:5" x14ac:dyDescent="0.25">
      <c r="A2481" s="92"/>
      <c r="B2481" s="97"/>
      <c r="C2481" s="93"/>
      <c r="D2481" s="92"/>
      <c r="E2481" s="92"/>
    </row>
    <row r="2482" spans="1:5" x14ac:dyDescent="0.25">
      <c r="A2482" s="92"/>
      <c r="B2482" s="97"/>
      <c r="C2482" s="93"/>
      <c r="D2482" s="92"/>
      <c r="E2482" s="92"/>
    </row>
    <row r="2483" spans="1:5" x14ac:dyDescent="0.25">
      <c r="A2483" s="92"/>
      <c r="B2483" s="97"/>
      <c r="C2483" s="93"/>
      <c r="D2483" s="92"/>
      <c r="E2483" s="92"/>
    </row>
    <row r="2484" spans="1:5" x14ac:dyDescent="0.25">
      <c r="A2484" s="92"/>
      <c r="B2484" s="97"/>
      <c r="C2484" s="93"/>
      <c r="D2484" s="92"/>
      <c r="E2484" s="92"/>
    </row>
    <row r="2485" spans="1:5" x14ac:dyDescent="0.25">
      <c r="A2485" s="92"/>
      <c r="B2485" s="97"/>
      <c r="C2485" s="93"/>
      <c r="D2485" s="92"/>
      <c r="E2485" s="92"/>
    </row>
    <row r="2486" spans="1:5" x14ac:dyDescent="0.25">
      <c r="A2486" s="92"/>
      <c r="B2486" s="97"/>
      <c r="C2486" s="93"/>
      <c r="D2486" s="92"/>
      <c r="E2486" s="92"/>
    </row>
    <row r="2487" spans="1:5" x14ac:dyDescent="0.25">
      <c r="A2487" s="92"/>
      <c r="B2487" s="97"/>
      <c r="C2487" s="93"/>
      <c r="D2487" s="92"/>
      <c r="E2487" s="92"/>
    </row>
    <row r="2488" spans="1:5" x14ac:dyDescent="0.25">
      <c r="A2488" s="92"/>
      <c r="B2488" s="97"/>
      <c r="C2488" s="93"/>
      <c r="D2488" s="92"/>
      <c r="E2488" s="92"/>
    </row>
    <row r="2489" spans="1:5" x14ac:dyDescent="0.25">
      <c r="A2489" s="92"/>
      <c r="B2489" s="97"/>
      <c r="C2489" s="93"/>
      <c r="D2489" s="92"/>
      <c r="E2489" s="92"/>
    </row>
    <row r="2490" spans="1:5" x14ac:dyDescent="0.25">
      <c r="A2490" s="92"/>
      <c r="B2490" s="97"/>
      <c r="C2490" s="93"/>
      <c r="D2490" s="92"/>
      <c r="E2490" s="92"/>
    </row>
    <row r="2491" spans="1:5" x14ac:dyDescent="0.25">
      <c r="A2491" s="92"/>
      <c r="B2491" s="97"/>
      <c r="C2491" s="93"/>
      <c r="D2491" s="92"/>
      <c r="E2491" s="92"/>
    </row>
    <row r="2492" spans="1:5" x14ac:dyDescent="0.25">
      <c r="A2492" s="92"/>
      <c r="B2492" s="97"/>
      <c r="C2492" s="93"/>
      <c r="D2492" s="92"/>
      <c r="E2492" s="92"/>
    </row>
    <row r="2493" spans="1:5" x14ac:dyDescent="0.25">
      <c r="A2493" s="92"/>
      <c r="B2493" s="97"/>
      <c r="C2493" s="93"/>
      <c r="D2493" s="92"/>
      <c r="E2493" s="92"/>
    </row>
    <row r="2494" spans="1:5" x14ac:dyDescent="0.25">
      <c r="A2494" s="92"/>
      <c r="B2494" s="97"/>
      <c r="C2494" s="93"/>
      <c r="D2494" s="92"/>
      <c r="E2494" s="92"/>
    </row>
    <row r="2495" spans="1:5" x14ac:dyDescent="0.25">
      <c r="A2495" s="92"/>
      <c r="B2495" s="97"/>
      <c r="C2495" s="93"/>
      <c r="D2495" s="92"/>
      <c r="E2495" s="92"/>
    </row>
    <row r="2496" spans="1:5" x14ac:dyDescent="0.25">
      <c r="A2496" s="92"/>
      <c r="B2496" s="97"/>
      <c r="C2496" s="93"/>
      <c r="D2496" s="92"/>
      <c r="E2496" s="92"/>
    </row>
    <row r="2497" spans="1:5" x14ac:dyDescent="0.25">
      <c r="A2497" s="92"/>
      <c r="B2497" s="97"/>
      <c r="C2497" s="93"/>
      <c r="D2497" s="92"/>
      <c r="E2497" s="92"/>
    </row>
    <row r="2498" spans="1:5" x14ac:dyDescent="0.25">
      <c r="A2498" s="92"/>
      <c r="B2498" s="97"/>
      <c r="C2498" s="93"/>
      <c r="D2498" s="92"/>
      <c r="E2498" s="92"/>
    </row>
    <row r="2499" spans="1:5" x14ac:dyDescent="0.25">
      <c r="A2499" s="92"/>
      <c r="B2499" s="97"/>
      <c r="C2499" s="93"/>
      <c r="D2499" s="92"/>
      <c r="E2499" s="92"/>
    </row>
    <row r="2500" spans="1:5" x14ac:dyDescent="0.25">
      <c r="A2500" s="92"/>
      <c r="B2500" s="97"/>
      <c r="C2500" s="93"/>
      <c r="D2500" s="92"/>
      <c r="E2500" s="92"/>
    </row>
    <row r="2501" spans="1:5" x14ac:dyDescent="0.25">
      <c r="A2501" s="92"/>
      <c r="B2501" s="97"/>
      <c r="C2501" s="93"/>
      <c r="D2501" s="92"/>
      <c r="E2501" s="92"/>
    </row>
    <row r="2502" spans="1:5" x14ac:dyDescent="0.25">
      <c r="A2502" s="92"/>
      <c r="B2502" s="97"/>
      <c r="C2502" s="93"/>
      <c r="D2502" s="92"/>
      <c r="E2502" s="92"/>
    </row>
    <row r="2503" spans="1:5" x14ac:dyDescent="0.25">
      <c r="A2503" s="92"/>
      <c r="B2503" s="97"/>
      <c r="C2503" s="93"/>
      <c r="D2503" s="92"/>
      <c r="E2503" s="92"/>
    </row>
    <row r="2504" spans="1:5" x14ac:dyDescent="0.25">
      <c r="A2504" s="92"/>
      <c r="B2504" s="97"/>
      <c r="C2504" s="93"/>
      <c r="D2504" s="92"/>
      <c r="E2504" s="92"/>
    </row>
    <row r="2505" spans="1:5" x14ac:dyDescent="0.25">
      <c r="A2505" s="92"/>
      <c r="B2505" s="97"/>
      <c r="C2505" s="93"/>
      <c r="D2505" s="92"/>
      <c r="E2505" s="92"/>
    </row>
    <row r="2506" spans="1:5" x14ac:dyDescent="0.25">
      <c r="A2506" s="92"/>
      <c r="B2506" s="97"/>
      <c r="C2506" s="93"/>
      <c r="D2506" s="92"/>
      <c r="E2506" s="92"/>
    </row>
    <row r="2507" spans="1:5" x14ac:dyDescent="0.25">
      <c r="A2507" s="92"/>
      <c r="B2507" s="97"/>
      <c r="C2507" s="93"/>
      <c r="D2507" s="92"/>
      <c r="E2507" s="92"/>
    </row>
    <row r="2508" spans="1:5" x14ac:dyDescent="0.25">
      <c r="A2508" s="92"/>
      <c r="B2508" s="97"/>
      <c r="C2508" s="93"/>
      <c r="D2508" s="92"/>
      <c r="E2508" s="92"/>
    </row>
    <row r="2509" spans="1:5" x14ac:dyDescent="0.25">
      <c r="A2509" s="92"/>
      <c r="B2509" s="97"/>
      <c r="C2509" s="93"/>
      <c r="D2509" s="92"/>
      <c r="E2509" s="92"/>
    </row>
    <row r="2510" spans="1:5" x14ac:dyDescent="0.25">
      <c r="A2510" s="92"/>
      <c r="B2510" s="97"/>
      <c r="C2510" s="93"/>
      <c r="D2510" s="92"/>
      <c r="E2510" s="92"/>
    </row>
    <row r="2511" spans="1:5" x14ac:dyDescent="0.25">
      <c r="A2511" s="92"/>
      <c r="B2511" s="97"/>
      <c r="C2511" s="93"/>
      <c r="D2511" s="92"/>
      <c r="E2511" s="92"/>
    </row>
    <row r="2512" spans="1:5" x14ac:dyDescent="0.25">
      <c r="A2512" s="92"/>
      <c r="B2512" s="97"/>
      <c r="C2512" s="93"/>
      <c r="D2512" s="92"/>
      <c r="E2512" s="92"/>
    </row>
    <row r="2513" spans="1:5" x14ac:dyDescent="0.25">
      <c r="A2513" s="92"/>
      <c r="B2513" s="97"/>
      <c r="C2513" s="93"/>
      <c r="D2513" s="92"/>
      <c r="E2513" s="92"/>
    </row>
    <row r="2514" spans="1:5" x14ac:dyDescent="0.25">
      <c r="A2514" s="92"/>
      <c r="B2514" s="97"/>
      <c r="C2514" s="93"/>
      <c r="D2514" s="92"/>
      <c r="E2514" s="92"/>
    </row>
    <row r="2515" spans="1:5" x14ac:dyDescent="0.25">
      <c r="A2515" s="92"/>
      <c r="B2515" s="97"/>
      <c r="C2515" s="93"/>
      <c r="D2515" s="92"/>
      <c r="E2515" s="92"/>
    </row>
    <row r="2516" spans="1:5" x14ac:dyDescent="0.25">
      <c r="A2516" s="92"/>
      <c r="B2516" s="97"/>
      <c r="C2516" s="93"/>
      <c r="D2516" s="92"/>
      <c r="E2516" s="92"/>
    </row>
    <row r="2517" spans="1:5" x14ac:dyDescent="0.25">
      <c r="A2517" s="92"/>
      <c r="B2517" s="97"/>
      <c r="C2517" s="93"/>
      <c r="D2517" s="92"/>
      <c r="E2517" s="92"/>
    </row>
    <row r="2518" spans="1:5" x14ac:dyDescent="0.25">
      <c r="A2518" s="92"/>
      <c r="B2518" s="97"/>
      <c r="C2518" s="93"/>
      <c r="D2518" s="92"/>
      <c r="E2518" s="92"/>
    </row>
    <row r="2519" spans="1:5" x14ac:dyDescent="0.25">
      <c r="A2519" s="92"/>
      <c r="B2519" s="97"/>
      <c r="C2519" s="93"/>
      <c r="D2519" s="92"/>
      <c r="E2519" s="92"/>
    </row>
    <row r="2520" spans="1:5" x14ac:dyDescent="0.25">
      <c r="A2520" s="92"/>
      <c r="B2520" s="97"/>
      <c r="C2520" s="93"/>
      <c r="D2520" s="92"/>
      <c r="E2520" s="92"/>
    </row>
    <row r="2521" spans="1:5" x14ac:dyDescent="0.25">
      <c r="A2521" s="92"/>
      <c r="B2521" s="97"/>
      <c r="C2521" s="93"/>
      <c r="D2521" s="92"/>
      <c r="E2521" s="92"/>
    </row>
    <row r="2522" spans="1:5" x14ac:dyDescent="0.25">
      <c r="A2522" s="92"/>
      <c r="B2522" s="97"/>
      <c r="C2522" s="93"/>
      <c r="D2522" s="92"/>
      <c r="E2522" s="92"/>
    </row>
    <row r="2523" spans="1:5" x14ac:dyDescent="0.25">
      <c r="A2523" s="92"/>
      <c r="B2523" s="97"/>
      <c r="C2523" s="93"/>
      <c r="D2523" s="92"/>
      <c r="E2523" s="92"/>
    </row>
    <row r="2524" spans="1:5" x14ac:dyDescent="0.25">
      <c r="A2524" s="92"/>
      <c r="B2524" s="97"/>
      <c r="C2524" s="93"/>
      <c r="D2524" s="92"/>
      <c r="E2524" s="92"/>
    </row>
    <row r="2525" spans="1:5" x14ac:dyDescent="0.25">
      <c r="A2525" s="92"/>
      <c r="B2525" s="97"/>
      <c r="C2525" s="93"/>
      <c r="D2525" s="92"/>
      <c r="E2525" s="92"/>
    </row>
    <row r="2526" spans="1:5" x14ac:dyDescent="0.25">
      <c r="A2526" s="92"/>
      <c r="B2526" s="97"/>
      <c r="C2526" s="93"/>
      <c r="D2526" s="92"/>
      <c r="E2526" s="92"/>
    </row>
    <row r="2527" spans="1:5" x14ac:dyDescent="0.25">
      <c r="A2527" s="92"/>
      <c r="B2527" s="97"/>
      <c r="C2527" s="93"/>
      <c r="D2527" s="92"/>
      <c r="E2527" s="92"/>
    </row>
    <row r="2528" spans="1:5" x14ac:dyDescent="0.25">
      <c r="A2528" s="92"/>
      <c r="B2528" s="97"/>
      <c r="C2528" s="93"/>
      <c r="D2528" s="92"/>
      <c r="E2528" s="92"/>
    </row>
    <row r="2529" spans="1:5" x14ac:dyDescent="0.25">
      <c r="A2529" s="92"/>
      <c r="B2529" s="97"/>
      <c r="C2529" s="93"/>
      <c r="D2529" s="92"/>
      <c r="E2529" s="92"/>
    </row>
    <row r="2530" spans="1:5" x14ac:dyDescent="0.25">
      <c r="A2530" s="92"/>
      <c r="B2530" s="97"/>
      <c r="C2530" s="93"/>
      <c r="D2530" s="92"/>
      <c r="E2530" s="92"/>
    </row>
    <row r="2531" spans="1:5" x14ac:dyDescent="0.25">
      <c r="A2531" s="92"/>
      <c r="B2531" s="97"/>
      <c r="C2531" s="93"/>
      <c r="D2531" s="92"/>
      <c r="E2531" s="92"/>
    </row>
    <row r="2532" spans="1:5" x14ac:dyDescent="0.25">
      <c r="A2532" s="92"/>
      <c r="B2532" s="97"/>
      <c r="C2532" s="93"/>
      <c r="D2532" s="92"/>
      <c r="E2532" s="92"/>
    </row>
    <row r="2533" spans="1:5" x14ac:dyDescent="0.25">
      <c r="A2533" s="92"/>
      <c r="B2533" s="97"/>
      <c r="C2533" s="93"/>
      <c r="D2533" s="92"/>
      <c r="E2533" s="92"/>
    </row>
    <row r="2534" spans="1:5" x14ac:dyDescent="0.25">
      <c r="A2534" s="92"/>
      <c r="B2534" s="97"/>
      <c r="C2534" s="93"/>
      <c r="D2534" s="92"/>
      <c r="E2534" s="92"/>
    </row>
    <row r="2535" spans="1:5" x14ac:dyDescent="0.25">
      <c r="A2535" s="92"/>
      <c r="B2535" s="97"/>
      <c r="C2535" s="93"/>
      <c r="D2535" s="92"/>
      <c r="E2535" s="92"/>
    </row>
    <row r="2536" spans="1:5" x14ac:dyDescent="0.25">
      <c r="A2536" s="92"/>
      <c r="B2536" s="97"/>
      <c r="C2536" s="93"/>
      <c r="D2536" s="92"/>
      <c r="E2536" s="92"/>
    </row>
    <row r="2537" spans="1:5" x14ac:dyDescent="0.25">
      <c r="A2537" s="92"/>
      <c r="B2537" s="97"/>
      <c r="C2537" s="93"/>
      <c r="D2537" s="92"/>
      <c r="E2537" s="92"/>
    </row>
    <row r="2538" spans="1:5" x14ac:dyDescent="0.25">
      <c r="A2538" s="92"/>
      <c r="B2538" s="97"/>
      <c r="C2538" s="93"/>
      <c r="D2538" s="92"/>
      <c r="E2538" s="92"/>
    </row>
    <row r="2539" spans="1:5" x14ac:dyDescent="0.25">
      <c r="A2539" s="92"/>
      <c r="B2539" s="97"/>
      <c r="C2539" s="93"/>
      <c r="D2539" s="92"/>
      <c r="E2539" s="92"/>
    </row>
    <row r="2540" spans="1:5" x14ac:dyDescent="0.25">
      <c r="A2540" s="92"/>
      <c r="B2540" s="97"/>
      <c r="C2540" s="93"/>
      <c r="D2540" s="92"/>
      <c r="E2540" s="92"/>
    </row>
    <row r="2541" spans="1:5" x14ac:dyDescent="0.25">
      <c r="A2541" s="92"/>
      <c r="B2541" s="97"/>
      <c r="C2541" s="93"/>
      <c r="D2541" s="92"/>
      <c r="E2541" s="92"/>
    </row>
    <row r="2542" spans="1:5" x14ac:dyDescent="0.25">
      <c r="A2542" s="92"/>
      <c r="B2542" s="97"/>
      <c r="C2542" s="93"/>
      <c r="D2542" s="92"/>
      <c r="E2542" s="92"/>
    </row>
    <row r="2543" spans="1:5" x14ac:dyDescent="0.25">
      <c r="A2543" s="92"/>
      <c r="B2543" s="97"/>
      <c r="C2543" s="93"/>
      <c r="D2543" s="92"/>
      <c r="E2543" s="92"/>
    </row>
    <row r="2544" spans="1:5" x14ac:dyDescent="0.25">
      <c r="A2544" s="92"/>
      <c r="B2544" s="97"/>
      <c r="C2544" s="93"/>
      <c r="D2544" s="92"/>
      <c r="E2544" s="92"/>
    </row>
    <row r="2545" spans="1:5" x14ac:dyDescent="0.25">
      <c r="A2545" s="92"/>
      <c r="B2545" s="97"/>
      <c r="C2545" s="93"/>
      <c r="D2545" s="92"/>
      <c r="E2545" s="92"/>
    </row>
    <row r="2546" spans="1:5" x14ac:dyDescent="0.25">
      <c r="A2546" s="92"/>
      <c r="B2546" s="97"/>
      <c r="C2546" s="93"/>
      <c r="D2546" s="92"/>
      <c r="E2546" s="92"/>
    </row>
    <row r="2547" spans="1:5" x14ac:dyDescent="0.25">
      <c r="A2547" s="92"/>
      <c r="B2547" s="97"/>
      <c r="C2547" s="93"/>
      <c r="D2547" s="92"/>
      <c r="E2547" s="92"/>
    </row>
    <row r="2548" spans="1:5" x14ac:dyDescent="0.25">
      <c r="A2548" s="92"/>
      <c r="B2548" s="97"/>
      <c r="C2548" s="93"/>
      <c r="D2548" s="92"/>
      <c r="E2548" s="92"/>
    </row>
    <row r="2549" spans="1:5" x14ac:dyDescent="0.25">
      <c r="A2549" s="92"/>
      <c r="B2549" s="97"/>
      <c r="C2549" s="93"/>
      <c r="D2549" s="92"/>
      <c r="E2549" s="92"/>
    </row>
    <row r="2550" spans="1:5" x14ac:dyDescent="0.25">
      <c r="A2550" s="92"/>
      <c r="B2550" s="97"/>
      <c r="C2550" s="93"/>
      <c r="D2550" s="92"/>
      <c r="E2550" s="92"/>
    </row>
    <row r="2551" spans="1:5" x14ac:dyDescent="0.25">
      <c r="A2551" s="92"/>
      <c r="B2551" s="97"/>
      <c r="C2551" s="93"/>
      <c r="D2551" s="92"/>
      <c r="E2551" s="92"/>
    </row>
    <row r="2552" spans="1:5" x14ac:dyDescent="0.25">
      <c r="A2552" s="92"/>
      <c r="B2552" s="97"/>
      <c r="C2552" s="93"/>
      <c r="D2552" s="92"/>
      <c r="E2552" s="92"/>
    </row>
    <row r="2553" spans="1:5" x14ac:dyDescent="0.25">
      <c r="A2553" s="92"/>
      <c r="B2553" s="97"/>
      <c r="C2553" s="93"/>
      <c r="D2553" s="92"/>
      <c r="E2553" s="92"/>
    </row>
    <row r="2554" spans="1:5" x14ac:dyDescent="0.25">
      <c r="A2554" s="92"/>
      <c r="B2554" s="97"/>
      <c r="C2554" s="93"/>
      <c r="D2554" s="92"/>
      <c r="E2554" s="92"/>
    </row>
    <row r="2555" spans="1:5" x14ac:dyDescent="0.25">
      <c r="A2555" s="92"/>
      <c r="B2555" s="97"/>
      <c r="C2555" s="93"/>
      <c r="D2555" s="92"/>
      <c r="E2555" s="92"/>
    </row>
    <row r="2556" spans="1:5" x14ac:dyDescent="0.25">
      <c r="A2556" s="92"/>
      <c r="B2556" s="97"/>
      <c r="C2556" s="93"/>
      <c r="D2556" s="92"/>
      <c r="E2556" s="92"/>
    </row>
    <row r="2557" spans="1:5" x14ac:dyDescent="0.25">
      <c r="A2557" s="92"/>
      <c r="B2557" s="97"/>
      <c r="C2557" s="93"/>
      <c r="D2557" s="92"/>
      <c r="E2557" s="92"/>
    </row>
    <row r="2558" spans="1:5" x14ac:dyDescent="0.25">
      <c r="A2558" s="92"/>
      <c r="B2558" s="97"/>
      <c r="C2558" s="93"/>
      <c r="D2558" s="92"/>
      <c r="E2558" s="92"/>
    </row>
    <row r="2559" spans="1:5" x14ac:dyDescent="0.25">
      <c r="A2559" s="92"/>
      <c r="B2559" s="97"/>
      <c r="C2559" s="93"/>
      <c r="D2559" s="92"/>
      <c r="E2559" s="92"/>
    </row>
    <row r="2560" spans="1:5" x14ac:dyDescent="0.25">
      <c r="A2560" s="92"/>
      <c r="B2560" s="97"/>
      <c r="C2560" s="93"/>
      <c r="D2560" s="92"/>
      <c r="E2560" s="92"/>
    </row>
    <row r="2561" spans="1:5" x14ac:dyDescent="0.25">
      <c r="A2561" s="92"/>
      <c r="B2561" s="97"/>
      <c r="C2561" s="93"/>
      <c r="D2561" s="92"/>
      <c r="E2561" s="92"/>
    </row>
    <row r="2562" spans="1:5" x14ac:dyDescent="0.25">
      <c r="A2562" s="92"/>
      <c r="B2562" s="97"/>
      <c r="C2562" s="93"/>
      <c r="D2562" s="92"/>
      <c r="E2562" s="92"/>
    </row>
    <row r="2563" spans="1:5" x14ac:dyDescent="0.25">
      <c r="A2563" s="92"/>
      <c r="B2563" s="97"/>
      <c r="C2563" s="93"/>
      <c r="D2563" s="92"/>
      <c r="E2563" s="92"/>
    </row>
    <row r="2564" spans="1:5" x14ac:dyDescent="0.25">
      <c r="A2564" s="92"/>
      <c r="B2564" s="97"/>
      <c r="C2564" s="93"/>
      <c r="D2564" s="92"/>
      <c r="E2564" s="92"/>
    </row>
    <row r="2565" spans="1:5" x14ac:dyDescent="0.25">
      <c r="A2565" s="92"/>
      <c r="B2565" s="97"/>
      <c r="C2565" s="93"/>
      <c r="D2565" s="92"/>
      <c r="E2565" s="92"/>
    </row>
    <row r="2566" spans="1:5" x14ac:dyDescent="0.25">
      <c r="A2566" s="92"/>
      <c r="B2566" s="97"/>
      <c r="C2566" s="93"/>
      <c r="D2566" s="92"/>
      <c r="E2566" s="92"/>
    </row>
    <row r="2567" spans="1:5" x14ac:dyDescent="0.25">
      <c r="A2567" s="92"/>
      <c r="B2567" s="97"/>
      <c r="C2567" s="93"/>
      <c r="D2567" s="92"/>
      <c r="E2567" s="92"/>
    </row>
    <row r="2568" spans="1:5" x14ac:dyDescent="0.25">
      <c r="A2568" s="92"/>
      <c r="B2568" s="97"/>
      <c r="C2568" s="93"/>
      <c r="D2568" s="92"/>
      <c r="E2568" s="92"/>
    </row>
    <row r="2569" spans="1:5" x14ac:dyDescent="0.25">
      <c r="A2569" s="92"/>
      <c r="B2569" s="97"/>
      <c r="C2569" s="93"/>
      <c r="D2569" s="92"/>
      <c r="E2569" s="92"/>
    </row>
    <row r="2570" spans="1:5" x14ac:dyDescent="0.25">
      <c r="A2570" s="92"/>
      <c r="B2570" s="97"/>
      <c r="C2570" s="93"/>
      <c r="D2570" s="92"/>
      <c r="E2570" s="92"/>
    </row>
    <row r="2571" spans="1:5" x14ac:dyDescent="0.25">
      <c r="A2571" s="92"/>
      <c r="B2571" s="97"/>
      <c r="C2571" s="93"/>
      <c r="D2571" s="92"/>
      <c r="E2571" s="92"/>
    </row>
    <row r="2572" spans="1:5" x14ac:dyDescent="0.25">
      <c r="A2572" s="92"/>
      <c r="B2572" s="97"/>
      <c r="C2572" s="93"/>
      <c r="D2572" s="92"/>
      <c r="E2572" s="92"/>
    </row>
    <row r="2573" spans="1:5" x14ac:dyDescent="0.25">
      <c r="A2573" s="92"/>
      <c r="B2573" s="97"/>
      <c r="C2573" s="93"/>
      <c r="D2573" s="92"/>
      <c r="E2573" s="92"/>
    </row>
    <row r="2574" spans="1:5" x14ac:dyDescent="0.25">
      <c r="A2574" s="92"/>
      <c r="B2574" s="97"/>
      <c r="C2574" s="93"/>
      <c r="D2574" s="92"/>
      <c r="E2574" s="92"/>
    </row>
    <row r="2575" spans="1:5" x14ac:dyDescent="0.25">
      <c r="A2575" s="92"/>
      <c r="B2575" s="97"/>
      <c r="C2575" s="93"/>
      <c r="D2575" s="92"/>
      <c r="E2575" s="92"/>
    </row>
    <row r="2576" spans="1:5" x14ac:dyDescent="0.25">
      <c r="A2576" s="92"/>
      <c r="B2576" s="97"/>
      <c r="C2576" s="93"/>
      <c r="D2576" s="92"/>
      <c r="E2576" s="92"/>
    </row>
    <row r="2577" spans="1:5" x14ac:dyDescent="0.25">
      <c r="A2577" s="92"/>
      <c r="B2577" s="97"/>
      <c r="C2577" s="93"/>
      <c r="D2577" s="92"/>
      <c r="E2577" s="92"/>
    </row>
    <row r="2578" spans="1:5" x14ac:dyDescent="0.25">
      <c r="A2578" s="92"/>
      <c r="B2578" s="97"/>
      <c r="C2578" s="93"/>
      <c r="D2578" s="92"/>
      <c r="E2578" s="92"/>
    </row>
    <row r="2579" spans="1:5" x14ac:dyDescent="0.25">
      <c r="A2579" s="92"/>
      <c r="B2579" s="97"/>
      <c r="C2579" s="93"/>
      <c r="D2579" s="92"/>
      <c r="E2579" s="92"/>
    </row>
    <row r="2580" spans="1:5" x14ac:dyDescent="0.25">
      <c r="A2580" s="92"/>
      <c r="B2580" s="97"/>
      <c r="C2580" s="93"/>
      <c r="D2580" s="92"/>
      <c r="E2580" s="92"/>
    </row>
    <row r="2581" spans="1:5" x14ac:dyDescent="0.25">
      <c r="A2581" s="92"/>
      <c r="B2581" s="97"/>
      <c r="C2581" s="93"/>
      <c r="D2581" s="92"/>
      <c r="E2581" s="92"/>
    </row>
    <row r="2582" spans="1:5" x14ac:dyDescent="0.25">
      <c r="A2582" s="92"/>
      <c r="B2582" s="97"/>
      <c r="C2582" s="93"/>
      <c r="D2582" s="92"/>
      <c r="E2582" s="92"/>
    </row>
    <row r="2583" spans="1:5" x14ac:dyDescent="0.25">
      <c r="A2583" s="92"/>
      <c r="B2583" s="97"/>
      <c r="C2583" s="93"/>
      <c r="D2583" s="92"/>
      <c r="E2583" s="92"/>
    </row>
    <row r="2584" spans="1:5" x14ac:dyDescent="0.25">
      <c r="A2584" s="92"/>
      <c r="B2584" s="97"/>
      <c r="C2584" s="93"/>
      <c r="D2584" s="92"/>
      <c r="E2584" s="92"/>
    </row>
    <row r="2585" spans="1:5" x14ac:dyDescent="0.25">
      <c r="A2585" s="92"/>
      <c r="B2585" s="97"/>
      <c r="C2585" s="93"/>
      <c r="D2585" s="92"/>
      <c r="E2585" s="92"/>
    </row>
    <row r="2586" spans="1:5" x14ac:dyDescent="0.25">
      <c r="A2586" s="92"/>
      <c r="B2586" s="97"/>
      <c r="C2586" s="93"/>
      <c r="D2586" s="92"/>
      <c r="E2586" s="92"/>
    </row>
    <row r="2587" spans="1:5" x14ac:dyDescent="0.25">
      <c r="A2587" s="92"/>
      <c r="B2587" s="97"/>
      <c r="C2587" s="93"/>
      <c r="D2587" s="92"/>
      <c r="E2587" s="92"/>
    </row>
    <row r="2588" spans="1:5" x14ac:dyDescent="0.25">
      <c r="A2588" s="92"/>
      <c r="B2588" s="97"/>
      <c r="C2588" s="93"/>
      <c r="D2588" s="92"/>
      <c r="E2588" s="92"/>
    </row>
    <row r="2589" spans="1:5" x14ac:dyDescent="0.25">
      <c r="A2589" s="92"/>
      <c r="B2589" s="97"/>
      <c r="C2589" s="93"/>
      <c r="D2589" s="92"/>
      <c r="E2589" s="92"/>
    </row>
    <row r="2590" spans="1:5" x14ac:dyDescent="0.25">
      <c r="A2590" s="92"/>
      <c r="B2590" s="97"/>
      <c r="C2590" s="93"/>
      <c r="D2590" s="92"/>
      <c r="E2590" s="92"/>
    </row>
    <row r="2591" spans="1:5" x14ac:dyDescent="0.25">
      <c r="A2591" s="92"/>
      <c r="B2591" s="97"/>
      <c r="C2591" s="93"/>
      <c r="D2591" s="92"/>
      <c r="E2591" s="92"/>
    </row>
    <row r="2592" spans="1:5" x14ac:dyDescent="0.25">
      <c r="A2592" s="92"/>
      <c r="B2592" s="97"/>
      <c r="C2592" s="93"/>
      <c r="D2592" s="92"/>
      <c r="E2592" s="92"/>
    </row>
    <row r="2593" spans="1:5" x14ac:dyDescent="0.25">
      <c r="A2593" s="92"/>
      <c r="B2593" s="97"/>
      <c r="C2593" s="93"/>
      <c r="D2593" s="92"/>
      <c r="E2593" s="92"/>
    </row>
    <row r="2594" spans="1:5" x14ac:dyDescent="0.25">
      <c r="A2594" s="92"/>
      <c r="B2594" s="97"/>
      <c r="C2594" s="93"/>
      <c r="D2594" s="92"/>
      <c r="E2594" s="92"/>
    </row>
    <row r="2595" spans="1:5" x14ac:dyDescent="0.25">
      <c r="A2595" s="92"/>
      <c r="B2595" s="97"/>
      <c r="C2595" s="93"/>
      <c r="D2595" s="92"/>
      <c r="E2595" s="92"/>
    </row>
    <row r="2596" spans="1:5" x14ac:dyDescent="0.25">
      <c r="A2596" s="92"/>
      <c r="B2596" s="97"/>
      <c r="C2596" s="93"/>
      <c r="D2596" s="92"/>
      <c r="E2596" s="92"/>
    </row>
    <row r="2597" spans="1:5" x14ac:dyDescent="0.25">
      <c r="A2597" s="92"/>
      <c r="B2597" s="97"/>
      <c r="C2597" s="93"/>
      <c r="D2597" s="92"/>
      <c r="E2597" s="92"/>
    </row>
    <row r="2598" spans="1:5" x14ac:dyDescent="0.25">
      <c r="A2598" s="92"/>
      <c r="B2598" s="97"/>
      <c r="C2598" s="93"/>
      <c r="D2598" s="92"/>
      <c r="E2598" s="92"/>
    </row>
    <row r="2599" spans="1:5" x14ac:dyDescent="0.25">
      <c r="A2599" s="92"/>
      <c r="B2599" s="97"/>
      <c r="C2599" s="93"/>
      <c r="D2599" s="92"/>
      <c r="E2599" s="92"/>
    </row>
    <row r="2600" spans="1:5" x14ac:dyDescent="0.25">
      <c r="A2600" s="92"/>
      <c r="B2600" s="97"/>
      <c r="C2600" s="93"/>
      <c r="D2600" s="92"/>
      <c r="E2600" s="92"/>
    </row>
    <row r="2601" spans="1:5" x14ac:dyDescent="0.25">
      <c r="A2601" s="92"/>
      <c r="B2601" s="97"/>
      <c r="C2601" s="93"/>
      <c r="D2601" s="92"/>
      <c r="E2601" s="92"/>
    </row>
    <row r="2602" spans="1:5" x14ac:dyDescent="0.25">
      <c r="A2602" s="92"/>
      <c r="B2602" s="97"/>
      <c r="C2602" s="93"/>
      <c r="D2602" s="92"/>
      <c r="E2602" s="92"/>
    </row>
    <row r="2603" spans="1:5" x14ac:dyDescent="0.25">
      <c r="A2603" s="92"/>
      <c r="B2603" s="97"/>
      <c r="C2603" s="93"/>
      <c r="D2603" s="92"/>
      <c r="E2603" s="92"/>
    </row>
    <row r="2604" spans="1:5" x14ac:dyDescent="0.25">
      <c r="A2604" s="92"/>
      <c r="B2604" s="97"/>
      <c r="C2604" s="93"/>
      <c r="D2604" s="92"/>
      <c r="E2604" s="92"/>
    </row>
    <row r="2605" spans="1:5" x14ac:dyDescent="0.25">
      <c r="A2605" s="92"/>
      <c r="B2605" s="97"/>
      <c r="C2605" s="93"/>
      <c r="D2605" s="92"/>
      <c r="E2605" s="92"/>
    </row>
    <row r="2606" spans="1:5" x14ac:dyDescent="0.25">
      <c r="A2606" s="92"/>
      <c r="B2606" s="97"/>
      <c r="C2606" s="93"/>
      <c r="D2606" s="92"/>
      <c r="E2606" s="92"/>
    </row>
    <row r="2607" spans="1:5" x14ac:dyDescent="0.25">
      <c r="A2607" s="92"/>
      <c r="B2607" s="97"/>
      <c r="C2607" s="93"/>
      <c r="D2607" s="92"/>
      <c r="E2607" s="92"/>
    </row>
    <row r="2608" spans="1:5" x14ac:dyDescent="0.25">
      <c r="A2608" s="92"/>
      <c r="B2608" s="97"/>
      <c r="C2608" s="93"/>
      <c r="D2608" s="92"/>
      <c r="E2608" s="92"/>
    </row>
    <row r="2609" spans="1:5" x14ac:dyDescent="0.25">
      <c r="A2609" s="92"/>
      <c r="B2609" s="97"/>
      <c r="C2609" s="93"/>
      <c r="D2609" s="92"/>
      <c r="E2609" s="92"/>
    </row>
    <row r="2610" spans="1:5" x14ac:dyDescent="0.25">
      <c r="A2610" s="92"/>
      <c r="B2610" s="97"/>
      <c r="C2610" s="93"/>
      <c r="D2610" s="92"/>
      <c r="E2610" s="92"/>
    </row>
    <row r="2611" spans="1:5" x14ac:dyDescent="0.25">
      <c r="A2611" s="92"/>
      <c r="B2611" s="97"/>
      <c r="C2611" s="93"/>
      <c r="D2611" s="92"/>
      <c r="E2611" s="92"/>
    </row>
    <row r="2612" spans="1:5" x14ac:dyDescent="0.25">
      <c r="A2612" s="92"/>
      <c r="B2612" s="97"/>
      <c r="C2612" s="93"/>
      <c r="D2612" s="92"/>
      <c r="E2612" s="92"/>
    </row>
    <row r="2613" spans="1:5" x14ac:dyDescent="0.25">
      <c r="A2613" s="92"/>
      <c r="B2613" s="97"/>
      <c r="C2613" s="93"/>
      <c r="D2613" s="92"/>
      <c r="E2613" s="92"/>
    </row>
    <row r="2614" spans="1:5" x14ac:dyDescent="0.25">
      <c r="A2614" s="92"/>
      <c r="B2614" s="97"/>
      <c r="C2614" s="93"/>
      <c r="D2614" s="92"/>
      <c r="E2614" s="92"/>
    </row>
    <row r="2615" spans="1:5" x14ac:dyDescent="0.25">
      <c r="A2615" s="92"/>
      <c r="B2615" s="97"/>
      <c r="C2615" s="93"/>
      <c r="D2615" s="92"/>
      <c r="E2615" s="92"/>
    </row>
    <row r="2616" spans="1:5" x14ac:dyDescent="0.25">
      <c r="A2616" s="92"/>
      <c r="B2616" s="97"/>
      <c r="C2616" s="93"/>
      <c r="D2616" s="92"/>
      <c r="E2616" s="92"/>
    </row>
    <row r="2617" spans="1:5" x14ac:dyDescent="0.25">
      <c r="A2617" s="92"/>
      <c r="B2617" s="97"/>
      <c r="C2617" s="93"/>
      <c r="D2617" s="92"/>
      <c r="E2617" s="92"/>
    </row>
    <row r="2618" spans="1:5" x14ac:dyDescent="0.25">
      <c r="A2618" s="92"/>
      <c r="B2618" s="97"/>
      <c r="C2618" s="93"/>
      <c r="D2618" s="92"/>
      <c r="E2618" s="92"/>
    </row>
    <row r="2619" spans="1:5" x14ac:dyDescent="0.25">
      <c r="A2619" s="92"/>
      <c r="B2619" s="97"/>
      <c r="C2619" s="93"/>
      <c r="D2619" s="92"/>
      <c r="E2619" s="92"/>
    </row>
    <row r="2620" spans="1:5" x14ac:dyDescent="0.25">
      <c r="A2620" s="92"/>
      <c r="B2620" s="97"/>
      <c r="C2620" s="93"/>
      <c r="D2620" s="92"/>
      <c r="E2620" s="92"/>
    </row>
    <row r="2621" spans="1:5" x14ac:dyDescent="0.25">
      <c r="A2621" s="92"/>
      <c r="B2621" s="97"/>
      <c r="C2621" s="93"/>
      <c r="D2621" s="92"/>
      <c r="E2621" s="92"/>
    </row>
    <row r="2622" spans="1:5" x14ac:dyDescent="0.25">
      <c r="A2622" s="92"/>
      <c r="B2622" s="97"/>
      <c r="C2622" s="93"/>
      <c r="D2622" s="92"/>
      <c r="E2622" s="92"/>
    </row>
    <row r="2623" spans="1:5" x14ac:dyDescent="0.25">
      <c r="A2623" s="92"/>
      <c r="B2623" s="97"/>
      <c r="C2623" s="93"/>
      <c r="D2623" s="92"/>
      <c r="E2623" s="92"/>
    </row>
    <row r="2624" spans="1:5" x14ac:dyDescent="0.25">
      <c r="A2624" s="92"/>
      <c r="B2624" s="97"/>
      <c r="C2624" s="93"/>
      <c r="D2624" s="92"/>
      <c r="E2624" s="92"/>
    </row>
    <row r="2625" spans="1:5" x14ac:dyDescent="0.25">
      <c r="A2625" s="92"/>
      <c r="B2625" s="97"/>
      <c r="C2625" s="93"/>
      <c r="D2625" s="92"/>
      <c r="E2625" s="92"/>
    </row>
    <row r="2626" spans="1:5" x14ac:dyDescent="0.25">
      <c r="A2626" s="92"/>
      <c r="B2626" s="97"/>
      <c r="C2626" s="93"/>
      <c r="D2626" s="92"/>
      <c r="E2626" s="92"/>
    </row>
    <row r="2627" spans="1:5" x14ac:dyDescent="0.25">
      <c r="A2627" s="92"/>
      <c r="B2627" s="97"/>
      <c r="C2627" s="93"/>
      <c r="D2627" s="92"/>
      <c r="E2627" s="92"/>
    </row>
    <row r="2628" spans="1:5" x14ac:dyDescent="0.25">
      <c r="A2628" s="92"/>
      <c r="B2628" s="97"/>
      <c r="C2628" s="93"/>
      <c r="D2628" s="92"/>
      <c r="E2628" s="92"/>
    </row>
    <row r="2629" spans="1:5" x14ac:dyDescent="0.25">
      <c r="A2629" s="92"/>
      <c r="B2629" s="97"/>
      <c r="C2629" s="93"/>
      <c r="D2629" s="92"/>
      <c r="E2629" s="92"/>
    </row>
    <row r="2630" spans="1:5" x14ac:dyDescent="0.25">
      <c r="A2630" s="92"/>
      <c r="B2630" s="97"/>
      <c r="C2630" s="93"/>
      <c r="D2630" s="92"/>
      <c r="E2630" s="92"/>
    </row>
    <row r="2631" spans="1:5" x14ac:dyDescent="0.25">
      <c r="A2631" s="92"/>
      <c r="B2631" s="97"/>
      <c r="C2631" s="93"/>
      <c r="D2631" s="92"/>
      <c r="E2631" s="92"/>
    </row>
    <row r="2632" spans="1:5" x14ac:dyDescent="0.25">
      <c r="A2632" s="92"/>
      <c r="B2632" s="97"/>
      <c r="C2632" s="93"/>
      <c r="D2632" s="92"/>
      <c r="E2632" s="92"/>
    </row>
    <row r="2633" spans="1:5" x14ac:dyDescent="0.25">
      <c r="A2633" s="92"/>
      <c r="B2633" s="97"/>
      <c r="C2633" s="93"/>
      <c r="D2633" s="92"/>
      <c r="E2633" s="92"/>
    </row>
    <row r="2634" spans="1:5" x14ac:dyDescent="0.25">
      <c r="A2634" s="92"/>
      <c r="B2634" s="97"/>
      <c r="C2634" s="93"/>
      <c r="D2634" s="92"/>
      <c r="E2634" s="92"/>
    </row>
    <row r="2635" spans="1:5" x14ac:dyDescent="0.25">
      <c r="A2635" s="92"/>
      <c r="B2635" s="97"/>
      <c r="C2635" s="93"/>
      <c r="D2635" s="92"/>
      <c r="E2635" s="92"/>
    </row>
    <row r="2636" spans="1:5" x14ac:dyDescent="0.25">
      <c r="A2636" s="92"/>
      <c r="B2636" s="97"/>
      <c r="C2636" s="93"/>
      <c r="D2636" s="92"/>
      <c r="E2636" s="92"/>
    </row>
    <row r="2637" spans="1:5" x14ac:dyDescent="0.25">
      <c r="A2637" s="92"/>
      <c r="B2637" s="97"/>
      <c r="C2637" s="93"/>
      <c r="D2637" s="92"/>
      <c r="E2637" s="92"/>
    </row>
    <row r="2638" spans="1:5" x14ac:dyDescent="0.25">
      <c r="A2638" s="92"/>
      <c r="B2638" s="97"/>
      <c r="C2638" s="93"/>
      <c r="D2638" s="92"/>
      <c r="E2638" s="92"/>
    </row>
    <row r="2639" spans="1:5" x14ac:dyDescent="0.25">
      <c r="A2639" s="92"/>
      <c r="B2639" s="97"/>
      <c r="C2639" s="93"/>
      <c r="D2639" s="92"/>
      <c r="E2639" s="92"/>
    </row>
    <row r="2640" spans="1:5" x14ac:dyDescent="0.25">
      <c r="A2640" s="92"/>
      <c r="B2640" s="97"/>
      <c r="C2640" s="93"/>
      <c r="D2640" s="92"/>
      <c r="E2640" s="92"/>
    </row>
    <row r="2641" spans="1:5" x14ac:dyDescent="0.25">
      <c r="A2641" s="92"/>
      <c r="B2641" s="97"/>
      <c r="C2641" s="93"/>
      <c r="D2641" s="92"/>
      <c r="E2641" s="92"/>
    </row>
    <row r="2642" spans="1:5" x14ac:dyDescent="0.25">
      <c r="A2642" s="92"/>
      <c r="B2642" s="97"/>
      <c r="C2642" s="93"/>
      <c r="D2642" s="92"/>
      <c r="E2642" s="92"/>
    </row>
    <row r="2643" spans="1:5" x14ac:dyDescent="0.25">
      <c r="A2643" s="92"/>
      <c r="B2643" s="97"/>
      <c r="C2643" s="93"/>
      <c r="D2643" s="92"/>
      <c r="E2643" s="92"/>
    </row>
    <row r="2644" spans="1:5" x14ac:dyDescent="0.25">
      <c r="A2644" s="92"/>
      <c r="B2644" s="97"/>
      <c r="C2644" s="93"/>
      <c r="D2644" s="92"/>
      <c r="E2644" s="92"/>
    </row>
    <row r="2645" spans="1:5" x14ac:dyDescent="0.25">
      <c r="A2645" s="92"/>
      <c r="B2645" s="97"/>
      <c r="C2645" s="93"/>
      <c r="D2645" s="92"/>
      <c r="E2645" s="92"/>
    </row>
    <row r="2646" spans="1:5" x14ac:dyDescent="0.25">
      <c r="A2646" s="92"/>
      <c r="B2646" s="97"/>
      <c r="C2646" s="93"/>
      <c r="D2646" s="92"/>
      <c r="E2646" s="92"/>
    </row>
    <row r="2647" spans="1:5" x14ac:dyDescent="0.25">
      <c r="A2647" s="92"/>
      <c r="B2647" s="97"/>
      <c r="C2647" s="93"/>
      <c r="D2647" s="92"/>
      <c r="E2647" s="92"/>
    </row>
    <row r="2648" spans="1:5" x14ac:dyDescent="0.25">
      <c r="A2648" s="92"/>
      <c r="B2648" s="97"/>
      <c r="C2648" s="93"/>
      <c r="D2648" s="92"/>
      <c r="E2648" s="92"/>
    </row>
    <row r="2649" spans="1:5" x14ac:dyDescent="0.25">
      <c r="A2649" s="92"/>
      <c r="B2649" s="97"/>
      <c r="C2649" s="93"/>
      <c r="D2649" s="92"/>
      <c r="E2649" s="92"/>
    </row>
    <row r="2650" spans="1:5" x14ac:dyDescent="0.25">
      <c r="A2650" s="92"/>
      <c r="B2650" s="97"/>
      <c r="C2650" s="93"/>
      <c r="D2650" s="92"/>
      <c r="E2650" s="92"/>
    </row>
    <row r="2651" spans="1:5" x14ac:dyDescent="0.25">
      <c r="A2651" s="92"/>
      <c r="B2651" s="97"/>
      <c r="C2651" s="93"/>
      <c r="D2651" s="92"/>
      <c r="E2651" s="92"/>
    </row>
    <row r="2652" spans="1:5" x14ac:dyDescent="0.25">
      <c r="A2652" s="92"/>
      <c r="B2652" s="97"/>
      <c r="C2652" s="93"/>
      <c r="D2652" s="92"/>
      <c r="E2652" s="92"/>
    </row>
    <row r="2653" spans="1:5" x14ac:dyDescent="0.25">
      <c r="A2653" s="92"/>
      <c r="B2653" s="97"/>
      <c r="C2653" s="93"/>
      <c r="D2653" s="92"/>
      <c r="E2653" s="92"/>
    </row>
    <row r="2654" spans="1:5" x14ac:dyDescent="0.25">
      <c r="A2654" s="92"/>
      <c r="B2654" s="97"/>
      <c r="C2654" s="93"/>
      <c r="D2654" s="92"/>
      <c r="E2654" s="92"/>
    </row>
    <row r="2655" spans="1:5" x14ac:dyDescent="0.25">
      <c r="A2655" s="92"/>
      <c r="B2655" s="97"/>
      <c r="C2655" s="93"/>
      <c r="D2655" s="92"/>
      <c r="E2655" s="92"/>
    </row>
    <row r="2656" spans="1:5" x14ac:dyDescent="0.25">
      <c r="A2656" s="92"/>
      <c r="B2656" s="97"/>
      <c r="C2656" s="93"/>
      <c r="D2656" s="92"/>
      <c r="E2656" s="92"/>
    </row>
    <row r="2657" spans="1:5" x14ac:dyDescent="0.25">
      <c r="A2657" s="92"/>
      <c r="B2657" s="97"/>
      <c r="C2657" s="93"/>
      <c r="D2657" s="92"/>
      <c r="E2657" s="92"/>
    </row>
    <row r="2658" spans="1:5" x14ac:dyDescent="0.25">
      <c r="A2658" s="92"/>
      <c r="B2658" s="97"/>
      <c r="C2658" s="93"/>
      <c r="D2658" s="92"/>
      <c r="E2658" s="92"/>
    </row>
    <row r="2659" spans="1:5" x14ac:dyDescent="0.25">
      <c r="A2659" s="92"/>
      <c r="B2659" s="97"/>
      <c r="C2659" s="93"/>
      <c r="D2659" s="92"/>
      <c r="E2659" s="92"/>
    </row>
    <row r="2660" spans="1:5" x14ac:dyDescent="0.25">
      <c r="A2660" s="92"/>
      <c r="B2660" s="97"/>
      <c r="C2660" s="93"/>
      <c r="D2660" s="92"/>
      <c r="E2660" s="92"/>
    </row>
    <row r="2661" spans="1:5" x14ac:dyDescent="0.25">
      <c r="A2661" s="92"/>
      <c r="B2661" s="97"/>
      <c r="C2661" s="93"/>
      <c r="D2661" s="92"/>
      <c r="E2661" s="92"/>
    </row>
    <row r="2662" spans="1:5" x14ac:dyDescent="0.25">
      <c r="A2662" s="92"/>
      <c r="B2662" s="97"/>
      <c r="C2662" s="93"/>
      <c r="D2662" s="92"/>
      <c r="E2662" s="92"/>
    </row>
    <row r="2663" spans="1:5" x14ac:dyDescent="0.25">
      <c r="A2663" s="92"/>
      <c r="B2663" s="97"/>
      <c r="C2663" s="93"/>
      <c r="D2663" s="92"/>
      <c r="E2663" s="92"/>
    </row>
    <row r="2664" spans="1:5" x14ac:dyDescent="0.25">
      <c r="A2664" s="92"/>
      <c r="B2664" s="97"/>
      <c r="C2664" s="93"/>
      <c r="D2664" s="92"/>
      <c r="E2664" s="92"/>
    </row>
    <row r="2665" spans="1:5" x14ac:dyDescent="0.25">
      <c r="A2665" s="92"/>
      <c r="B2665" s="97"/>
      <c r="C2665" s="93"/>
      <c r="D2665" s="92"/>
      <c r="E2665" s="92"/>
    </row>
    <row r="2666" spans="1:5" x14ac:dyDescent="0.25">
      <c r="A2666" s="92"/>
      <c r="B2666" s="97"/>
      <c r="C2666" s="93"/>
      <c r="D2666" s="92"/>
      <c r="E2666" s="92"/>
    </row>
    <row r="2667" spans="1:5" x14ac:dyDescent="0.25">
      <c r="A2667" s="92"/>
      <c r="B2667" s="97"/>
      <c r="C2667" s="93"/>
      <c r="D2667" s="92"/>
      <c r="E2667" s="92"/>
    </row>
    <row r="2668" spans="1:5" x14ac:dyDescent="0.25">
      <c r="A2668" s="92"/>
      <c r="B2668" s="97"/>
      <c r="C2668" s="93"/>
      <c r="D2668" s="92"/>
      <c r="E2668" s="92"/>
    </row>
    <row r="2669" spans="1:5" x14ac:dyDescent="0.25">
      <c r="A2669" s="92"/>
      <c r="B2669" s="97"/>
      <c r="C2669" s="93"/>
      <c r="D2669" s="92"/>
      <c r="E2669" s="92"/>
    </row>
    <row r="2670" spans="1:5" x14ac:dyDescent="0.25">
      <c r="A2670" s="92"/>
      <c r="B2670" s="97"/>
      <c r="C2670" s="93"/>
      <c r="D2670" s="92"/>
      <c r="E2670" s="92"/>
    </row>
    <row r="2671" spans="1:5" x14ac:dyDescent="0.25">
      <c r="A2671" s="92"/>
      <c r="B2671" s="97"/>
      <c r="C2671" s="93"/>
      <c r="D2671" s="92"/>
      <c r="E2671" s="92"/>
    </row>
    <row r="2672" spans="1:5" x14ac:dyDescent="0.25">
      <c r="A2672" s="92"/>
      <c r="B2672" s="97"/>
      <c r="C2672" s="93"/>
      <c r="D2672" s="92"/>
      <c r="E2672" s="92"/>
    </row>
    <row r="2673" spans="1:5" x14ac:dyDescent="0.25">
      <c r="A2673" s="92"/>
      <c r="B2673" s="97"/>
      <c r="C2673" s="93"/>
      <c r="D2673" s="92"/>
      <c r="E2673" s="92"/>
    </row>
    <row r="2674" spans="1:5" x14ac:dyDescent="0.25">
      <c r="A2674" s="92"/>
      <c r="B2674" s="97"/>
      <c r="C2674" s="93"/>
      <c r="D2674" s="92"/>
      <c r="E2674" s="92"/>
    </row>
    <row r="2675" spans="1:5" x14ac:dyDescent="0.25">
      <c r="A2675" s="92"/>
      <c r="B2675" s="97"/>
      <c r="C2675" s="93"/>
      <c r="D2675" s="92"/>
      <c r="E2675" s="92"/>
    </row>
    <row r="2676" spans="1:5" x14ac:dyDescent="0.25">
      <c r="A2676" s="92"/>
      <c r="B2676" s="97"/>
      <c r="C2676" s="93"/>
      <c r="D2676" s="92"/>
      <c r="E2676" s="92"/>
    </row>
    <row r="2677" spans="1:5" x14ac:dyDescent="0.25">
      <c r="A2677" s="92"/>
      <c r="B2677" s="97"/>
      <c r="C2677" s="93"/>
      <c r="D2677" s="92"/>
      <c r="E2677" s="92"/>
    </row>
    <row r="2678" spans="1:5" x14ac:dyDescent="0.25">
      <c r="A2678" s="92"/>
      <c r="B2678" s="97"/>
      <c r="C2678" s="93"/>
      <c r="D2678" s="92"/>
      <c r="E2678" s="92"/>
    </row>
    <row r="2679" spans="1:5" x14ac:dyDescent="0.25">
      <c r="A2679" s="92"/>
      <c r="B2679" s="97"/>
      <c r="C2679" s="93"/>
      <c r="D2679" s="92"/>
      <c r="E2679" s="92"/>
    </row>
    <row r="2680" spans="1:5" x14ac:dyDescent="0.25">
      <c r="A2680" s="92"/>
      <c r="B2680" s="97"/>
      <c r="C2680" s="93"/>
      <c r="D2680" s="92"/>
      <c r="E2680" s="92"/>
    </row>
    <row r="2681" spans="1:5" x14ac:dyDescent="0.25">
      <c r="A2681" s="92"/>
      <c r="B2681" s="97"/>
      <c r="C2681" s="93"/>
      <c r="D2681" s="92"/>
      <c r="E2681" s="92"/>
    </row>
    <row r="2682" spans="1:5" x14ac:dyDescent="0.25">
      <c r="A2682" s="92"/>
      <c r="B2682" s="97"/>
      <c r="C2682" s="93"/>
      <c r="D2682" s="92"/>
      <c r="E2682" s="92"/>
    </row>
    <row r="2683" spans="1:5" x14ac:dyDescent="0.25">
      <c r="A2683" s="92"/>
      <c r="B2683" s="97"/>
      <c r="C2683" s="93"/>
      <c r="D2683" s="92"/>
      <c r="E2683" s="92"/>
    </row>
    <row r="2684" spans="1:5" x14ac:dyDescent="0.25">
      <c r="A2684" s="92"/>
      <c r="B2684" s="97"/>
      <c r="C2684" s="93"/>
      <c r="D2684" s="92"/>
      <c r="E2684" s="92"/>
    </row>
    <row r="2685" spans="1:5" x14ac:dyDescent="0.25">
      <c r="A2685" s="92"/>
      <c r="B2685" s="97"/>
      <c r="C2685" s="93"/>
      <c r="D2685" s="92"/>
      <c r="E2685" s="92"/>
    </row>
    <row r="2686" spans="1:5" x14ac:dyDescent="0.25">
      <c r="A2686" s="92"/>
      <c r="B2686" s="97"/>
      <c r="C2686" s="93"/>
      <c r="D2686" s="92"/>
      <c r="E2686" s="92"/>
    </row>
    <row r="2687" spans="1:5" x14ac:dyDescent="0.25">
      <c r="A2687" s="92"/>
      <c r="B2687" s="97"/>
      <c r="C2687" s="93"/>
      <c r="D2687" s="92"/>
      <c r="E2687" s="92"/>
    </row>
    <row r="2688" spans="1:5" x14ac:dyDescent="0.25">
      <c r="A2688" s="92"/>
      <c r="B2688" s="97"/>
      <c r="C2688" s="93"/>
      <c r="D2688" s="92"/>
      <c r="E2688" s="92"/>
    </row>
    <row r="2689" spans="1:5" x14ac:dyDescent="0.25">
      <c r="A2689" s="92"/>
      <c r="B2689" s="97"/>
      <c r="C2689" s="93"/>
      <c r="D2689" s="92"/>
      <c r="E2689" s="92"/>
    </row>
    <row r="2690" spans="1:5" x14ac:dyDescent="0.25">
      <c r="A2690" s="92"/>
      <c r="B2690" s="97"/>
      <c r="C2690" s="93"/>
      <c r="D2690" s="92"/>
      <c r="E2690" s="92"/>
    </row>
    <row r="2691" spans="1:5" x14ac:dyDescent="0.25">
      <c r="A2691" s="92"/>
      <c r="B2691" s="97"/>
      <c r="C2691" s="93"/>
      <c r="D2691" s="92"/>
      <c r="E2691" s="92"/>
    </row>
    <row r="2692" spans="1:5" x14ac:dyDescent="0.25">
      <c r="A2692" s="92"/>
      <c r="B2692" s="97"/>
      <c r="C2692" s="93"/>
      <c r="D2692" s="92"/>
      <c r="E2692" s="92"/>
    </row>
    <row r="2693" spans="1:5" x14ac:dyDescent="0.25">
      <c r="A2693" s="92"/>
      <c r="B2693" s="97"/>
      <c r="C2693" s="93"/>
      <c r="D2693" s="92"/>
      <c r="E2693" s="92"/>
    </row>
    <row r="2694" spans="1:5" x14ac:dyDescent="0.25">
      <c r="A2694" s="92"/>
      <c r="B2694" s="97"/>
      <c r="C2694" s="93"/>
      <c r="D2694" s="92"/>
      <c r="E2694" s="92"/>
    </row>
    <row r="2695" spans="1:5" x14ac:dyDescent="0.25">
      <c r="A2695" s="92"/>
      <c r="B2695" s="97"/>
      <c r="C2695" s="93"/>
      <c r="D2695" s="92"/>
      <c r="E2695" s="92"/>
    </row>
    <row r="2696" spans="1:5" x14ac:dyDescent="0.25">
      <c r="A2696" s="92"/>
      <c r="B2696" s="97"/>
      <c r="C2696" s="93"/>
      <c r="D2696" s="92"/>
      <c r="E2696" s="92"/>
    </row>
    <row r="2697" spans="1:5" x14ac:dyDescent="0.25">
      <c r="A2697" s="92"/>
      <c r="B2697" s="97"/>
      <c r="C2697" s="93"/>
      <c r="D2697" s="92"/>
      <c r="E2697" s="92"/>
    </row>
    <row r="2698" spans="1:5" x14ac:dyDescent="0.25">
      <c r="A2698" s="92"/>
      <c r="B2698" s="97"/>
      <c r="C2698" s="93"/>
      <c r="D2698" s="92"/>
      <c r="E2698" s="92"/>
    </row>
    <row r="2699" spans="1:5" x14ac:dyDescent="0.25">
      <c r="A2699" s="92"/>
      <c r="B2699" s="97"/>
      <c r="C2699" s="93"/>
      <c r="D2699" s="92"/>
      <c r="E2699" s="92"/>
    </row>
    <row r="2700" spans="1:5" x14ac:dyDescent="0.25">
      <c r="A2700" s="92"/>
      <c r="B2700" s="97"/>
      <c r="C2700" s="93"/>
      <c r="D2700" s="92"/>
      <c r="E2700" s="92"/>
    </row>
    <row r="2701" spans="1:5" x14ac:dyDescent="0.25">
      <c r="A2701" s="92"/>
      <c r="B2701" s="97"/>
      <c r="C2701" s="93"/>
      <c r="D2701" s="92"/>
      <c r="E2701" s="92"/>
    </row>
    <row r="2702" spans="1:5" x14ac:dyDescent="0.25">
      <c r="A2702" s="92"/>
      <c r="B2702" s="97"/>
      <c r="C2702" s="93"/>
      <c r="D2702" s="92"/>
      <c r="E2702" s="92"/>
    </row>
    <row r="2703" spans="1:5" x14ac:dyDescent="0.25">
      <c r="A2703" s="92"/>
      <c r="B2703" s="97"/>
      <c r="C2703" s="93"/>
      <c r="D2703" s="92"/>
      <c r="E2703" s="92"/>
    </row>
    <row r="2704" spans="1:5" x14ac:dyDescent="0.25">
      <c r="A2704" s="92"/>
      <c r="B2704" s="97"/>
      <c r="C2704" s="93"/>
      <c r="D2704" s="92"/>
      <c r="E2704" s="92"/>
    </row>
    <row r="2705" spans="1:5" x14ac:dyDescent="0.25">
      <c r="A2705" s="92"/>
      <c r="B2705" s="97"/>
      <c r="C2705" s="93"/>
      <c r="D2705" s="92"/>
      <c r="E2705" s="92"/>
    </row>
    <row r="2706" spans="1:5" x14ac:dyDescent="0.25">
      <c r="A2706" s="92"/>
      <c r="B2706" s="97"/>
      <c r="C2706" s="93"/>
      <c r="D2706" s="92"/>
      <c r="E2706" s="92"/>
    </row>
    <row r="2707" spans="1:5" x14ac:dyDescent="0.25">
      <c r="A2707" s="92"/>
      <c r="B2707" s="97"/>
      <c r="C2707" s="93"/>
      <c r="D2707" s="92"/>
      <c r="E2707" s="92"/>
    </row>
    <row r="2708" spans="1:5" x14ac:dyDescent="0.25">
      <c r="A2708" s="92"/>
      <c r="B2708" s="97"/>
      <c r="C2708" s="93"/>
      <c r="D2708" s="92"/>
      <c r="E2708" s="92"/>
    </row>
    <row r="2709" spans="1:5" x14ac:dyDescent="0.25">
      <c r="A2709" s="92"/>
      <c r="B2709" s="97"/>
      <c r="C2709" s="93"/>
      <c r="D2709" s="92"/>
      <c r="E2709" s="92"/>
    </row>
    <row r="2710" spans="1:5" x14ac:dyDescent="0.25">
      <c r="A2710" s="92"/>
      <c r="B2710" s="97"/>
      <c r="C2710" s="93"/>
      <c r="D2710" s="92"/>
      <c r="E2710" s="92"/>
    </row>
    <row r="2711" spans="1:5" x14ac:dyDescent="0.25">
      <c r="A2711" s="92"/>
      <c r="B2711" s="97"/>
      <c r="C2711" s="93"/>
      <c r="D2711" s="92"/>
      <c r="E2711" s="92"/>
    </row>
    <row r="2712" spans="1:5" x14ac:dyDescent="0.25">
      <c r="A2712" s="92"/>
      <c r="B2712" s="97"/>
      <c r="C2712" s="93"/>
      <c r="D2712" s="92"/>
      <c r="E2712" s="92"/>
    </row>
    <row r="2713" spans="1:5" x14ac:dyDescent="0.25">
      <c r="A2713" s="92"/>
      <c r="B2713" s="97"/>
      <c r="C2713" s="93"/>
      <c r="D2713" s="92"/>
      <c r="E2713" s="92"/>
    </row>
    <row r="2714" spans="1:5" x14ac:dyDescent="0.25">
      <c r="A2714" s="92"/>
      <c r="B2714" s="97"/>
      <c r="C2714" s="93"/>
      <c r="D2714" s="92"/>
      <c r="E2714" s="92"/>
    </row>
    <row r="2715" spans="1:5" x14ac:dyDescent="0.25">
      <c r="A2715" s="92"/>
      <c r="B2715" s="97"/>
      <c r="C2715" s="93"/>
      <c r="D2715" s="92"/>
      <c r="E2715" s="92"/>
    </row>
    <row r="2716" spans="1:5" x14ac:dyDescent="0.25">
      <c r="A2716" s="92"/>
      <c r="B2716" s="97"/>
      <c r="C2716" s="93"/>
      <c r="D2716" s="92"/>
      <c r="E2716" s="92"/>
    </row>
    <row r="2717" spans="1:5" x14ac:dyDescent="0.25">
      <c r="A2717" s="92"/>
      <c r="B2717" s="97"/>
      <c r="C2717" s="93"/>
      <c r="D2717" s="92"/>
      <c r="E2717" s="92"/>
    </row>
    <row r="2718" spans="1:5" x14ac:dyDescent="0.25">
      <c r="A2718" s="92"/>
      <c r="B2718" s="97"/>
      <c r="C2718" s="93"/>
      <c r="D2718" s="92"/>
      <c r="E2718" s="92"/>
    </row>
    <row r="2719" spans="1:5" x14ac:dyDescent="0.25">
      <c r="A2719" s="92"/>
      <c r="B2719" s="97"/>
      <c r="C2719" s="93"/>
      <c r="D2719" s="92"/>
      <c r="E2719" s="92"/>
    </row>
    <row r="2720" spans="1:5" x14ac:dyDescent="0.25">
      <c r="A2720" s="92"/>
      <c r="B2720" s="97"/>
      <c r="C2720" s="93"/>
      <c r="D2720" s="92"/>
      <c r="E2720" s="92"/>
    </row>
    <row r="2721" spans="1:5" x14ac:dyDescent="0.25">
      <c r="A2721" s="92"/>
      <c r="B2721" s="97"/>
      <c r="C2721" s="93"/>
      <c r="D2721" s="92"/>
      <c r="E2721" s="92"/>
    </row>
    <row r="2722" spans="1:5" x14ac:dyDescent="0.25">
      <c r="A2722" s="92"/>
      <c r="B2722" s="97"/>
      <c r="C2722" s="93"/>
      <c r="D2722" s="92"/>
      <c r="E2722" s="92"/>
    </row>
    <row r="2723" spans="1:5" x14ac:dyDescent="0.25">
      <c r="A2723" s="92"/>
      <c r="B2723" s="97"/>
      <c r="C2723" s="93"/>
      <c r="D2723" s="92"/>
      <c r="E2723" s="92"/>
    </row>
    <row r="2724" spans="1:5" x14ac:dyDescent="0.25">
      <c r="A2724" s="92"/>
      <c r="B2724" s="97"/>
      <c r="C2724" s="93"/>
      <c r="D2724" s="92"/>
      <c r="E2724" s="92"/>
    </row>
    <row r="2725" spans="1:5" x14ac:dyDescent="0.25">
      <c r="A2725" s="92"/>
      <c r="B2725" s="97"/>
      <c r="C2725" s="93"/>
      <c r="D2725" s="92"/>
      <c r="E2725" s="92"/>
    </row>
    <row r="2726" spans="1:5" x14ac:dyDescent="0.25">
      <c r="A2726" s="92"/>
      <c r="B2726" s="97"/>
      <c r="C2726" s="93"/>
      <c r="D2726" s="92"/>
      <c r="E2726" s="92"/>
    </row>
    <row r="2727" spans="1:5" x14ac:dyDescent="0.25">
      <c r="A2727" s="92"/>
      <c r="B2727" s="97"/>
      <c r="C2727" s="93"/>
      <c r="D2727" s="92"/>
      <c r="E2727" s="92"/>
    </row>
    <row r="2728" spans="1:5" x14ac:dyDescent="0.25">
      <c r="A2728" s="92"/>
      <c r="B2728" s="97"/>
      <c r="C2728" s="93"/>
      <c r="D2728" s="92"/>
      <c r="E2728" s="92"/>
    </row>
    <row r="2729" spans="1:5" x14ac:dyDescent="0.25">
      <c r="A2729" s="92"/>
      <c r="B2729" s="97"/>
      <c r="C2729" s="93"/>
      <c r="D2729" s="92"/>
      <c r="E2729" s="92"/>
    </row>
    <row r="2730" spans="1:5" x14ac:dyDescent="0.25">
      <c r="A2730" s="92"/>
      <c r="B2730" s="97"/>
      <c r="C2730" s="93"/>
      <c r="D2730" s="92"/>
      <c r="E2730" s="92"/>
    </row>
    <row r="2731" spans="1:5" x14ac:dyDescent="0.25">
      <c r="A2731" s="92"/>
      <c r="B2731" s="97"/>
      <c r="C2731" s="93"/>
      <c r="D2731" s="92"/>
      <c r="E2731" s="92"/>
    </row>
    <row r="2732" spans="1:5" x14ac:dyDescent="0.25">
      <c r="A2732" s="92"/>
      <c r="B2732" s="97"/>
      <c r="C2732" s="93"/>
      <c r="D2732" s="92"/>
      <c r="E2732" s="92"/>
    </row>
    <row r="2733" spans="1:5" x14ac:dyDescent="0.25">
      <c r="A2733" s="92"/>
      <c r="B2733" s="97"/>
      <c r="C2733" s="93"/>
      <c r="D2733" s="92"/>
      <c r="E2733" s="92"/>
    </row>
    <row r="2734" spans="1:5" x14ac:dyDescent="0.25">
      <c r="A2734" s="92"/>
      <c r="B2734" s="97"/>
      <c r="C2734" s="93"/>
      <c r="D2734" s="92"/>
      <c r="E2734" s="92"/>
    </row>
    <row r="2735" spans="1:5" x14ac:dyDescent="0.25">
      <c r="A2735" s="92"/>
      <c r="B2735" s="97"/>
      <c r="C2735" s="93"/>
      <c r="D2735" s="92"/>
      <c r="E2735" s="92"/>
    </row>
    <row r="2736" spans="1:5" x14ac:dyDescent="0.25">
      <c r="A2736" s="92"/>
      <c r="B2736" s="97"/>
      <c r="C2736" s="93"/>
      <c r="D2736" s="92"/>
      <c r="E2736" s="92"/>
    </row>
    <row r="2737" spans="1:5" x14ac:dyDescent="0.25">
      <c r="A2737" s="92"/>
      <c r="B2737" s="97"/>
      <c r="C2737" s="93"/>
      <c r="D2737" s="92"/>
      <c r="E2737" s="92"/>
    </row>
    <row r="2738" spans="1:5" x14ac:dyDescent="0.25">
      <c r="A2738" s="92"/>
      <c r="B2738" s="97"/>
      <c r="C2738" s="93"/>
      <c r="D2738" s="92"/>
      <c r="E2738" s="92"/>
    </row>
    <row r="2739" spans="1:5" x14ac:dyDescent="0.25">
      <c r="A2739" s="92"/>
      <c r="B2739" s="97"/>
      <c r="C2739" s="93"/>
      <c r="D2739" s="92"/>
      <c r="E2739" s="92"/>
    </row>
    <row r="2740" spans="1:5" x14ac:dyDescent="0.25">
      <c r="A2740" s="92"/>
      <c r="B2740" s="97"/>
      <c r="C2740" s="93"/>
      <c r="D2740" s="92"/>
      <c r="E2740" s="92"/>
    </row>
    <row r="2741" spans="1:5" x14ac:dyDescent="0.25">
      <c r="A2741" s="92"/>
      <c r="B2741" s="97"/>
      <c r="C2741" s="93"/>
      <c r="D2741" s="92"/>
      <c r="E2741" s="92"/>
    </row>
    <row r="2742" spans="1:5" x14ac:dyDescent="0.25">
      <c r="A2742" s="92"/>
      <c r="B2742" s="97"/>
      <c r="C2742" s="93"/>
      <c r="D2742" s="92"/>
      <c r="E2742" s="92"/>
    </row>
    <row r="2743" spans="1:5" x14ac:dyDescent="0.25">
      <c r="A2743" s="92"/>
      <c r="B2743" s="97"/>
      <c r="C2743" s="93"/>
      <c r="D2743" s="92"/>
      <c r="E2743" s="92"/>
    </row>
    <row r="2744" spans="1:5" x14ac:dyDescent="0.25">
      <c r="A2744" s="92"/>
      <c r="B2744" s="97"/>
      <c r="C2744" s="93"/>
      <c r="D2744" s="92"/>
      <c r="E2744" s="92"/>
    </row>
    <row r="2745" spans="1:5" x14ac:dyDescent="0.25">
      <c r="A2745" s="92"/>
      <c r="B2745" s="97"/>
      <c r="C2745" s="93"/>
      <c r="D2745" s="92"/>
      <c r="E2745" s="92"/>
    </row>
    <row r="2746" spans="1:5" x14ac:dyDescent="0.25">
      <c r="A2746" s="92"/>
      <c r="B2746" s="97"/>
      <c r="C2746" s="93"/>
      <c r="D2746" s="92"/>
      <c r="E2746" s="92"/>
    </row>
    <row r="2747" spans="1:5" x14ac:dyDescent="0.25">
      <c r="A2747" s="92"/>
      <c r="B2747" s="97"/>
      <c r="C2747" s="93"/>
      <c r="D2747" s="92"/>
      <c r="E2747" s="92"/>
    </row>
    <row r="2748" spans="1:5" x14ac:dyDescent="0.25">
      <c r="A2748" s="92"/>
      <c r="B2748" s="97"/>
      <c r="C2748" s="93"/>
      <c r="D2748" s="92"/>
      <c r="E2748" s="92"/>
    </row>
    <row r="2749" spans="1:5" x14ac:dyDescent="0.25">
      <c r="A2749" s="92"/>
      <c r="B2749" s="97"/>
      <c r="C2749" s="93"/>
      <c r="D2749" s="92"/>
      <c r="E2749" s="92"/>
    </row>
    <row r="2750" spans="1:5" x14ac:dyDescent="0.25">
      <c r="A2750" s="92"/>
      <c r="B2750" s="97"/>
      <c r="C2750" s="93"/>
      <c r="D2750" s="92"/>
      <c r="E2750" s="92"/>
    </row>
    <row r="2751" spans="1:5" x14ac:dyDescent="0.25">
      <c r="A2751" s="92"/>
      <c r="B2751" s="97"/>
      <c r="C2751" s="93"/>
      <c r="D2751" s="92"/>
      <c r="E2751" s="92"/>
    </row>
    <row r="2752" spans="1:5" x14ac:dyDescent="0.25">
      <c r="A2752" s="92"/>
      <c r="B2752" s="97"/>
      <c r="C2752" s="93"/>
      <c r="D2752" s="92"/>
      <c r="E2752" s="92"/>
    </row>
    <row r="2753" spans="1:5" x14ac:dyDescent="0.25">
      <c r="A2753" s="92"/>
      <c r="B2753" s="97"/>
      <c r="C2753" s="93"/>
      <c r="D2753" s="92"/>
      <c r="E2753" s="92"/>
    </row>
    <row r="2754" spans="1:5" x14ac:dyDescent="0.25">
      <c r="A2754" s="92"/>
      <c r="B2754" s="97"/>
      <c r="C2754" s="93"/>
      <c r="D2754" s="92"/>
      <c r="E2754" s="92"/>
    </row>
    <row r="2755" spans="1:5" x14ac:dyDescent="0.25">
      <c r="A2755" s="92"/>
      <c r="B2755" s="97"/>
      <c r="C2755" s="93"/>
      <c r="D2755" s="92"/>
      <c r="E2755" s="92"/>
    </row>
    <row r="2756" spans="1:5" x14ac:dyDescent="0.25">
      <c r="A2756" s="92"/>
      <c r="B2756" s="97"/>
      <c r="C2756" s="93"/>
      <c r="D2756" s="92"/>
      <c r="E2756" s="92"/>
    </row>
    <row r="2757" spans="1:5" x14ac:dyDescent="0.25">
      <c r="A2757" s="92"/>
      <c r="B2757" s="97"/>
      <c r="C2757" s="93"/>
      <c r="D2757" s="92"/>
      <c r="E2757" s="92"/>
    </row>
    <row r="2758" spans="1:5" x14ac:dyDescent="0.25">
      <c r="A2758" s="92"/>
      <c r="B2758" s="97"/>
      <c r="C2758" s="93"/>
      <c r="D2758" s="92"/>
      <c r="E2758" s="92"/>
    </row>
    <row r="2759" spans="1:5" x14ac:dyDescent="0.25">
      <c r="A2759" s="92"/>
      <c r="B2759" s="97"/>
      <c r="C2759" s="93"/>
      <c r="D2759" s="92"/>
      <c r="E2759" s="92"/>
    </row>
    <row r="2760" spans="1:5" x14ac:dyDescent="0.25">
      <c r="A2760" s="92"/>
      <c r="B2760" s="97"/>
      <c r="C2760" s="93"/>
      <c r="D2760" s="92"/>
      <c r="E2760" s="92"/>
    </row>
    <row r="2761" spans="1:5" x14ac:dyDescent="0.25">
      <c r="A2761" s="92"/>
      <c r="B2761" s="97"/>
      <c r="C2761" s="93"/>
      <c r="D2761" s="92"/>
      <c r="E2761" s="92"/>
    </row>
    <row r="2762" spans="1:5" x14ac:dyDescent="0.25">
      <c r="A2762" s="92"/>
      <c r="B2762" s="97"/>
      <c r="C2762" s="93"/>
      <c r="D2762" s="92"/>
      <c r="E2762" s="92"/>
    </row>
    <row r="2763" spans="1:5" x14ac:dyDescent="0.25">
      <c r="A2763" s="92"/>
      <c r="B2763" s="97"/>
      <c r="C2763" s="93"/>
      <c r="D2763" s="92"/>
      <c r="E2763" s="92"/>
    </row>
    <row r="2764" spans="1:5" x14ac:dyDescent="0.25">
      <c r="A2764" s="92"/>
      <c r="B2764" s="97"/>
      <c r="C2764" s="93"/>
      <c r="D2764" s="92"/>
      <c r="E2764" s="92"/>
    </row>
    <row r="2765" spans="1:5" x14ac:dyDescent="0.25">
      <c r="A2765" s="92"/>
      <c r="B2765" s="97"/>
      <c r="C2765" s="93"/>
      <c r="D2765" s="92"/>
      <c r="E2765" s="92"/>
    </row>
    <row r="2766" spans="1:5" x14ac:dyDescent="0.25">
      <c r="A2766" s="92"/>
      <c r="B2766" s="97"/>
      <c r="C2766" s="93"/>
      <c r="D2766" s="92"/>
      <c r="E2766" s="92"/>
    </row>
    <row r="2767" spans="1:5" x14ac:dyDescent="0.25">
      <c r="A2767" s="92"/>
      <c r="B2767" s="97"/>
      <c r="C2767" s="93"/>
      <c r="D2767" s="92"/>
      <c r="E2767" s="92"/>
    </row>
    <row r="2768" spans="1:5" x14ac:dyDescent="0.25">
      <c r="A2768" s="92"/>
      <c r="B2768" s="97"/>
      <c r="C2768" s="93"/>
      <c r="D2768" s="92"/>
      <c r="E2768" s="92"/>
    </row>
    <row r="2769" spans="1:5" x14ac:dyDescent="0.25">
      <c r="A2769" s="92"/>
      <c r="B2769" s="97"/>
      <c r="C2769" s="93"/>
      <c r="D2769" s="92"/>
      <c r="E2769" s="92"/>
    </row>
    <row r="2770" spans="1:5" x14ac:dyDescent="0.25">
      <c r="A2770" s="92"/>
      <c r="B2770" s="97"/>
      <c r="C2770" s="93"/>
      <c r="D2770" s="92"/>
      <c r="E2770" s="92"/>
    </row>
    <row r="2771" spans="1:5" x14ac:dyDescent="0.25">
      <c r="A2771" s="92"/>
      <c r="B2771" s="97"/>
      <c r="C2771" s="93"/>
      <c r="D2771" s="92"/>
      <c r="E2771" s="92"/>
    </row>
    <row r="2772" spans="1:5" x14ac:dyDescent="0.25">
      <c r="A2772" s="92"/>
      <c r="B2772" s="97"/>
      <c r="C2772" s="93"/>
      <c r="D2772" s="92"/>
      <c r="E2772" s="92"/>
    </row>
    <row r="2773" spans="1:5" x14ac:dyDescent="0.25">
      <c r="A2773" s="92"/>
      <c r="B2773" s="97"/>
      <c r="C2773" s="93"/>
      <c r="D2773" s="92"/>
      <c r="E2773" s="92"/>
    </row>
    <row r="2774" spans="1:5" x14ac:dyDescent="0.25">
      <c r="A2774" s="92"/>
      <c r="B2774" s="97"/>
      <c r="C2774" s="93"/>
      <c r="D2774" s="92"/>
      <c r="E2774" s="92"/>
    </row>
    <row r="2775" spans="1:5" x14ac:dyDescent="0.25">
      <c r="A2775" s="92"/>
      <c r="B2775" s="97"/>
      <c r="C2775" s="93"/>
      <c r="D2775" s="92"/>
      <c r="E2775" s="92"/>
    </row>
    <row r="2776" spans="1:5" x14ac:dyDescent="0.25">
      <c r="A2776" s="92"/>
      <c r="B2776" s="97"/>
      <c r="C2776" s="93"/>
      <c r="D2776" s="92"/>
      <c r="E2776" s="92"/>
    </row>
    <row r="2777" spans="1:5" x14ac:dyDescent="0.25">
      <c r="A2777" s="92"/>
      <c r="B2777" s="97"/>
      <c r="C2777" s="93"/>
      <c r="D2777" s="92"/>
      <c r="E2777" s="92"/>
    </row>
    <row r="2778" spans="1:5" x14ac:dyDescent="0.25">
      <c r="A2778" s="92"/>
      <c r="B2778" s="97"/>
      <c r="C2778" s="93"/>
      <c r="D2778" s="92"/>
      <c r="E2778" s="92"/>
    </row>
    <row r="2779" spans="1:5" x14ac:dyDescent="0.25">
      <c r="A2779" s="92"/>
      <c r="B2779" s="97"/>
      <c r="C2779" s="93"/>
      <c r="D2779" s="92"/>
      <c r="E2779" s="92"/>
    </row>
    <row r="2780" spans="1:5" x14ac:dyDescent="0.25">
      <c r="A2780" s="92"/>
      <c r="B2780" s="97"/>
      <c r="C2780" s="93"/>
      <c r="D2780" s="92"/>
      <c r="E2780" s="92"/>
    </row>
    <row r="2781" spans="1:5" x14ac:dyDescent="0.25">
      <c r="A2781" s="92"/>
      <c r="B2781" s="97"/>
      <c r="C2781" s="93"/>
      <c r="D2781" s="92"/>
      <c r="E2781" s="92"/>
    </row>
    <row r="2782" spans="1:5" x14ac:dyDescent="0.25">
      <c r="A2782" s="92"/>
      <c r="B2782" s="97"/>
      <c r="C2782" s="93"/>
      <c r="D2782" s="92"/>
      <c r="E2782" s="92"/>
    </row>
    <row r="2783" spans="1:5" x14ac:dyDescent="0.25">
      <c r="A2783" s="92"/>
      <c r="B2783" s="97"/>
      <c r="C2783" s="93"/>
      <c r="D2783" s="92"/>
      <c r="E2783" s="92"/>
    </row>
    <row r="2784" spans="1:5" x14ac:dyDescent="0.25">
      <c r="A2784" s="92"/>
      <c r="B2784" s="97"/>
      <c r="C2784" s="93"/>
      <c r="D2784" s="92"/>
      <c r="E2784" s="92"/>
    </row>
    <row r="2785" spans="1:5" x14ac:dyDescent="0.25">
      <c r="A2785" s="92"/>
      <c r="B2785" s="97"/>
      <c r="C2785" s="93"/>
      <c r="D2785" s="92"/>
      <c r="E2785" s="92"/>
    </row>
    <row r="2786" spans="1:5" x14ac:dyDescent="0.25">
      <c r="A2786" s="92"/>
      <c r="B2786" s="97"/>
      <c r="C2786" s="93"/>
      <c r="D2786" s="92"/>
      <c r="E2786" s="92"/>
    </row>
  </sheetData>
  <sheetProtection selectLockedCells="1"/>
  <conditionalFormatting sqref="A3:B1803 D3:E1803">
    <cfRule type="expression" dxfId="8" priority="11">
      <formula>#REF!=1</formula>
    </cfRule>
  </conditionalFormatting>
  <conditionalFormatting sqref="A3:B1803 D3:E1803">
    <cfRule type="expression" dxfId="7" priority="12">
      <formula>AND(#REF!=1,#REF!=0)</formula>
    </cfRule>
  </conditionalFormatting>
  <conditionalFormatting sqref="A3:B1803 D3:E1803">
    <cfRule type="expression" dxfId="6" priority="10">
      <formula>#REF!=1</formula>
    </cfRule>
  </conditionalFormatting>
  <conditionalFormatting sqref="C3:C20">
    <cfRule type="expression" dxfId="5" priority="5">
      <formula>#REF!=1</formula>
    </cfRule>
  </conditionalFormatting>
  <conditionalFormatting sqref="C3:C20">
    <cfRule type="expression" dxfId="4" priority="6">
      <formula>AND(#REF!=1,#REF!=0)</formula>
    </cfRule>
  </conditionalFormatting>
  <conditionalFormatting sqref="C3:C20">
    <cfRule type="expression" dxfId="3" priority="4">
      <formula>#REF!=1</formula>
    </cfRule>
  </conditionalFormatting>
  <conditionalFormatting sqref="C21:C1183">
    <cfRule type="expression" dxfId="2" priority="2">
      <formula>#REF!=1</formula>
    </cfRule>
  </conditionalFormatting>
  <conditionalFormatting sqref="C21:C1183">
    <cfRule type="expression" dxfId="1" priority="3">
      <formula>AND(#REF!=1,#REF!=0)</formula>
    </cfRule>
  </conditionalFormatting>
  <conditionalFormatting sqref="C21:C1183">
    <cfRule type="expression" dxfId="0" priority="1">
      <formula>#REF!=1</formula>
    </cfRule>
  </conditionalFormatting>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19"/>
  <sheetViews>
    <sheetView showRuler="0" workbookViewId="0"/>
  </sheetViews>
  <sheetFormatPr defaultColWidth="0" defaultRowHeight="15" zeroHeight="1" x14ac:dyDescent="0.25"/>
  <cols>
    <col min="1" max="1" width="8.85546875" customWidth="1"/>
    <col min="2" max="3" width="13.28515625" bestFit="1" customWidth="1"/>
    <col min="4" max="4" width="8.85546875" customWidth="1"/>
    <col min="5" max="5" width="45" customWidth="1"/>
    <col min="6" max="8" width="0" hidden="1" customWidth="1"/>
    <col min="9" max="16384" width="8.85546875" hidden="1"/>
  </cols>
  <sheetData>
    <row r="1" spans="1:5" ht="18" customHeight="1" x14ac:dyDescent="0.2">
      <c r="A1" s="33" t="s">
        <v>5</v>
      </c>
      <c r="B1" s="34" t="s">
        <v>213</v>
      </c>
      <c r="C1" s="34" t="s">
        <v>273</v>
      </c>
      <c r="D1" s="42"/>
      <c r="E1" s="42"/>
    </row>
    <row r="2" spans="1:5" ht="15.95" customHeight="1" thickBot="1" x14ac:dyDescent="0.25">
      <c r="A2" s="1" t="s">
        <v>77</v>
      </c>
      <c r="B2" s="2" t="s">
        <v>77</v>
      </c>
      <c r="C2" s="2" t="s">
        <v>77</v>
      </c>
      <c r="D2" s="42"/>
      <c r="E2" s="43" t="s">
        <v>215</v>
      </c>
    </row>
    <row r="3" spans="1:5" ht="15.75" customHeight="1" thickTop="1" x14ac:dyDescent="0.25">
      <c r="A3" s="3">
        <v>1</v>
      </c>
      <c r="B3" s="39">
        <v>3.6419999999999999</v>
      </c>
      <c r="C3" s="100"/>
      <c r="D3" s="42"/>
      <c r="E3" s="122" t="s">
        <v>214</v>
      </c>
    </row>
    <row r="4" spans="1:5" x14ac:dyDescent="0.25">
      <c r="A4" s="4">
        <v>2</v>
      </c>
      <c r="B4" s="40">
        <v>1.8839999999999999</v>
      </c>
      <c r="C4" s="86"/>
      <c r="D4" s="42"/>
      <c r="E4" s="122"/>
    </row>
    <row r="5" spans="1:5" ht="15" customHeight="1" x14ac:dyDescent="0.25">
      <c r="A5" s="4">
        <v>3</v>
      </c>
      <c r="B5" s="40">
        <v>1.179</v>
      </c>
      <c r="C5" s="86"/>
      <c r="D5" s="42"/>
      <c r="E5" s="122" t="s">
        <v>274</v>
      </c>
    </row>
    <row r="6" spans="1:5" x14ac:dyDescent="0.25">
      <c r="A6" s="4">
        <v>4</v>
      </c>
      <c r="B6" s="40">
        <v>0.86899999999999999</v>
      </c>
      <c r="C6" s="86"/>
      <c r="D6" s="42"/>
      <c r="E6" s="122"/>
    </row>
    <row r="7" spans="1:5" x14ac:dyDescent="0.25">
      <c r="A7" s="4">
        <v>5</v>
      </c>
      <c r="B7" s="40">
        <v>0.70499999999999996</v>
      </c>
      <c r="C7" s="86"/>
      <c r="D7" s="42"/>
    </row>
    <row r="8" spans="1:5" x14ac:dyDescent="0.25">
      <c r="A8" s="4">
        <v>6</v>
      </c>
      <c r="B8" s="40">
        <v>0.59199999999999997</v>
      </c>
      <c r="C8" s="86"/>
      <c r="D8" s="42"/>
    </row>
    <row r="9" spans="1:5" ht="15" customHeight="1" x14ac:dyDescent="0.2">
      <c r="A9" s="4">
        <v>7</v>
      </c>
      <c r="B9" s="40"/>
      <c r="C9" s="86"/>
      <c r="D9" s="42"/>
      <c r="E9" s="77"/>
    </row>
    <row r="10" spans="1:5" x14ac:dyDescent="0.2">
      <c r="A10" s="4">
        <v>8</v>
      </c>
      <c r="B10" s="40"/>
      <c r="C10" s="86"/>
      <c r="D10" s="42"/>
      <c r="E10" s="77"/>
    </row>
    <row r="11" spans="1:5" x14ac:dyDescent="0.2">
      <c r="A11" s="4">
        <v>9</v>
      </c>
      <c r="B11" s="40"/>
      <c r="C11" s="86"/>
      <c r="D11" s="42"/>
      <c r="E11" s="42"/>
    </row>
    <row r="12" spans="1:5" x14ac:dyDescent="0.2">
      <c r="A12" s="4">
        <v>10</v>
      </c>
      <c r="B12" s="40"/>
      <c r="C12" s="86"/>
      <c r="D12" s="42"/>
      <c r="E12" s="42"/>
    </row>
    <row r="13" spans="1:5" x14ac:dyDescent="0.2">
      <c r="A13" s="4">
        <v>11</v>
      </c>
      <c r="B13" s="40"/>
      <c r="C13" s="86"/>
      <c r="D13" s="42"/>
      <c r="E13" s="42"/>
    </row>
    <row r="14" spans="1:5" x14ac:dyDescent="0.2">
      <c r="A14" s="4">
        <v>12</v>
      </c>
      <c r="B14" s="40"/>
      <c r="C14" s="86"/>
      <c r="D14" s="42"/>
      <c r="E14" s="42"/>
    </row>
    <row r="15" spans="1:5" x14ac:dyDescent="0.2">
      <c r="A15" s="4">
        <v>13</v>
      </c>
      <c r="B15" s="40"/>
      <c r="C15" s="86"/>
      <c r="D15" s="42"/>
      <c r="E15" s="42"/>
    </row>
    <row r="16" spans="1:5" x14ac:dyDescent="0.2">
      <c r="A16" s="4">
        <v>14</v>
      </c>
      <c r="B16" s="40"/>
      <c r="C16" s="86"/>
      <c r="D16" s="42"/>
      <c r="E16" s="42"/>
    </row>
    <row r="17" spans="1:5" x14ac:dyDescent="0.2">
      <c r="A17" s="4">
        <v>15</v>
      </c>
      <c r="B17" s="40"/>
      <c r="C17" s="86"/>
      <c r="D17" s="42"/>
      <c r="E17" s="42"/>
    </row>
    <row r="18" spans="1:5" x14ac:dyDescent="0.2">
      <c r="A18" s="5">
        <v>16</v>
      </c>
      <c r="B18" s="41"/>
      <c r="C18" s="87"/>
      <c r="D18" s="42"/>
      <c r="E18" s="42"/>
    </row>
    <row r="19" spans="1:5" x14ac:dyDescent="0.2">
      <c r="D19" s="42"/>
      <c r="E19" s="42"/>
    </row>
  </sheetData>
  <sheetProtection selectLockedCells="1"/>
  <mergeCells count="2">
    <mergeCell ref="E3:E4"/>
    <mergeCell ref="E5:E6"/>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XFC22"/>
  <sheetViews>
    <sheetView showRuler="0" workbookViewId="0"/>
  </sheetViews>
  <sheetFormatPr defaultColWidth="0" defaultRowHeight="0" customHeight="1" zeroHeight="1" x14ac:dyDescent="0.25"/>
  <cols>
    <col min="1" max="1" width="19.85546875" style="49" bestFit="1" customWidth="1"/>
    <col min="2" max="2" width="8.85546875" style="49" customWidth="1"/>
    <col min="3" max="3" width="58.85546875" style="49" customWidth="1"/>
    <col min="4" max="7" width="0" style="49" hidden="1" customWidth="1"/>
    <col min="8" max="16383" width="8.85546875" style="49" hidden="1"/>
    <col min="16384" max="16384" width="1" style="49" hidden="1" customWidth="1"/>
  </cols>
  <sheetData>
    <row r="1" spans="1:3" ht="18" customHeight="1" x14ac:dyDescent="0.2">
      <c r="A1" s="57" t="s">
        <v>225</v>
      </c>
    </row>
    <row r="2" spans="1:3" ht="15.95" customHeight="1" thickBot="1" x14ac:dyDescent="0.25">
      <c r="A2" s="58" t="s">
        <v>77</v>
      </c>
      <c r="C2" s="59" t="s">
        <v>226</v>
      </c>
    </row>
    <row r="3" spans="1:3" ht="15.75" customHeight="1" thickTop="1" x14ac:dyDescent="0.25">
      <c r="A3" s="84">
        <v>1</v>
      </c>
      <c r="C3" s="123" t="s">
        <v>227</v>
      </c>
    </row>
    <row r="4" spans="1:3" ht="15" x14ac:dyDescent="0.25">
      <c r="A4" s="86"/>
      <c r="C4" s="123"/>
    </row>
    <row r="5" spans="1:3" ht="15" customHeight="1" x14ac:dyDescent="0.2">
      <c r="A5" s="86"/>
      <c r="C5" s="60"/>
    </row>
    <row r="6" spans="1:3" ht="15.95" thickBot="1" x14ac:dyDescent="0.25">
      <c r="A6" s="86"/>
      <c r="C6" s="59" t="s">
        <v>228</v>
      </c>
    </row>
    <row r="7" spans="1:3" ht="15.75" customHeight="1" thickTop="1" x14ac:dyDescent="0.25">
      <c r="A7" s="86"/>
      <c r="C7" s="125" t="s">
        <v>243</v>
      </c>
    </row>
    <row r="8" spans="1:3" ht="15" x14ac:dyDescent="0.25">
      <c r="A8" s="86"/>
      <c r="C8" s="124"/>
    </row>
    <row r="9" spans="1:3" ht="15" customHeight="1" x14ac:dyDescent="0.25">
      <c r="A9" s="86"/>
      <c r="C9" s="124"/>
    </row>
    <row r="10" spans="1:3" ht="15" x14ac:dyDescent="0.25">
      <c r="A10" s="86"/>
      <c r="C10" s="124" t="s">
        <v>242</v>
      </c>
    </row>
    <row r="11" spans="1:3" ht="15" x14ac:dyDescent="0.25">
      <c r="A11" s="86"/>
      <c r="C11" s="124"/>
    </row>
    <row r="12" spans="1:3" ht="15" x14ac:dyDescent="0.25">
      <c r="A12" s="86"/>
      <c r="C12" s="124"/>
    </row>
    <row r="13" spans="1:3" ht="15" x14ac:dyDescent="0.25">
      <c r="A13" s="86"/>
      <c r="C13" s="124" t="s">
        <v>244</v>
      </c>
    </row>
    <row r="14" spans="1:3" ht="15" x14ac:dyDescent="0.25">
      <c r="A14" s="86"/>
      <c r="C14" s="124"/>
    </row>
    <row r="15" spans="1:3" ht="15" x14ac:dyDescent="0.25">
      <c r="A15" s="86"/>
      <c r="C15" s="124"/>
    </row>
    <row r="16" spans="1:3" ht="15" x14ac:dyDescent="0.25">
      <c r="A16" s="86"/>
      <c r="C16" s="124" t="s">
        <v>241</v>
      </c>
    </row>
    <row r="17" spans="1:3" ht="15" x14ac:dyDescent="0.25">
      <c r="A17" s="86"/>
      <c r="C17" s="124"/>
    </row>
    <row r="18" spans="1:3" ht="15" x14ac:dyDescent="0.25">
      <c r="A18" s="86"/>
      <c r="C18" s="124"/>
    </row>
    <row r="19" spans="1:3" ht="15" customHeight="1" x14ac:dyDescent="0.25">
      <c r="A19" s="86"/>
      <c r="C19" s="126" t="s">
        <v>245</v>
      </c>
    </row>
    <row r="20" spans="1:3" ht="15" x14ac:dyDescent="0.25">
      <c r="A20" s="86"/>
      <c r="C20" s="127"/>
    </row>
    <row r="21" spans="1:3" ht="15" x14ac:dyDescent="0.25">
      <c r="A21" s="87"/>
      <c r="C21" s="127"/>
    </row>
    <row r="22" spans="1:3" ht="15" x14ac:dyDescent="0.2">
      <c r="C22" s="83"/>
    </row>
  </sheetData>
  <mergeCells count="6">
    <mergeCell ref="C3:C4"/>
    <mergeCell ref="C10:C12"/>
    <mergeCell ref="C7:C9"/>
    <mergeCell ref="C16:C18"/>
    <mergeCell ref="C19:C21"/>
    <mergeCell ref="C13:C15"/>
  </mergeCells>
  <dataValidations count="1">
    <dataValidation type="decimal" allowBlank="1" showInputMessage="1" showErrorMessage="1" errorTitle="Active cylinder ratio" error="You must set a value between zero and one." promptTitle="Active cylinder ratio" prompt="Set a value between zero and one." sqref="A4:A21">
      <formula1>0</formula1>
      <formula2>1</formula2>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Inputs</vt:lpstr>
      <vt:lpstr>NEDC-H</vt:lpstr>
      <vt:lpstr>WLTP-H</vt:lpstr>
      <vt:lpstr>NEDC-L</vt:lpstr>
      <vt:lpstr>WLTP-L</vt:lpstr>
      <vt:lpstr>prediction.WLTP</vt:lpstr>
      <vt:lpstr>gear_box_ratios</vt:lpstr>
      <vt:lpstr>active_cylinder_ratios</vt:lpstr>
      <vt:lpstr>T1_map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2018-06-29T12:05:53Z</dcterms:modified>
</cp:coreProperties>
</file>